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I:\Portfolio\CaFlux\"/>
    </mc:Choice>
  </mc:AlternateContent>
  <xr:revisionPtr revIDLastSave="0" documentId="13_ncr:1_{6EC83B21-121B-4A82-95E4-B9F03478BFE1}" xr6:coauthVersionLast="47" xr6:coauthVersionMax="47" xr10:uidLastSave="{00000000-0000-0000-0000-000000000000}"/>
  <bookViews>
    <workbookView xWindow="9912" yWindow="516" windowWidth="21816" windowHeight="19140" tabRatio="787" firstSheet="7" activeTab="7" xr2:uid="{00000000-000D-0000-FFFF-FFFF00000000}"/>
  </bookViews>
  <sheets>
    <sheet name="cell_number" sheetId="1" state="hidden" r:id="rId1"/>
    <sheet name="cell_passage" sheetId="2" state="hidden" r:id="rId2"/>
    <sheet name="Treatment" sheetId="3" state="hidden" r:id="rId3"/>
    <sheet name="1st Plate" sheetId="4" state="hidden" r:id="rId4"/>
    <sheet name="Dilutions 2nd Plate" sheetId="5" state="hidden" r:id="rId5"/>
    <sheet name="Dilutions pre Plate" sheetId="6" state="hidden" r:id="rId6"/>
    <sheet name="pre Plate" sheetId="7" state="hidden" r:id="rId7"/>
    <sheet name="Layout full names (mandatory)" sheetId="8" r:id="rId8"/>
    <sheet name="Well removal" sheetId="9" state="hidden" r:id="rId9"/>
    <sheet name="Plate preparation Calculations" sheetId="10" r:id="rId10"/>
    <sheet name="Cell type" sheetId="11" state="hidden" r:id="rId11"/>
    <sheet name="Reagent batch 1st plate" sheetId="12" state="hidden" r:id="rId12"/>
    <sheet name="Comments experiment" sheetId="13" r:id="rId13"/>
    <sheet name="protocol" sheetId="14" r:id="rId14"/>
    <sheet name="Control definitions" sheetId="15" state="hidden" r:id="rId15"/>
    <sheet name="Cell type &amp; nb" sheetId="16" state="hidden" r:id="rId16"/>
    <sheet name="Dilutions 1st Plate" sheetId="17" state="hidden" r:id="rId17"/>
    <sheet name="1st plate agonist &amp; batch" sheetId="18" state="hidden" r:id="rId18"/>
    <sheet name="2nd plate agonist &amp; batch" sheetId="19" state="hidden" r:id="rId19"/>
    <sheet name="Reagent batch 2nd plate" sheetId="20" state="hidden" r:id="rId20"/>
    <sheet name="2nd Plate" sheetId="21" state="hidden"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29" i="21" l="1"/>
  <c r="D428" i="21"/>
  <c r="D427" i="21"/>
  <c r="D426" i="21"/>
  <c r="D425" i="21"/>
  <c r="D424" i="21"/>
  <c r="D423" i="21"/>
  <c r="D422" i="21"/>
  <c r="D421" i="21"/>
  <c r="D420" i="21"/>
  <c r="D419" i="21"/>
  <c r="D418" i="21"/>
  <c r="D417" i="21"/>
  <c r="D416" i="21"/>
  <c r="D415" i="21"/>
  <c r="D414" i="21"/>
  <c r="D413" i="21"/>
  <c r="D412" i="21"/>
  <c r="D411" i="21"/>
  <c r="D410" i="21"/>
  <c r="D409" i="21"/>
  <c r="D408" i="21"/>
  <c r="D407" i="21"/>
  <c r="D406" i="21"/>
  <c r="D405" i="21"/>
  <c r="D404" i="21"/>
  <c r="D403" i="21"/>
  <c r="D402" i="21"/>
  <c r="D401" i="21"/>
  <c r="D400" i="21"/>
  <c r="D399" i="21"/>
  <c r="D398" i="21"/>
  <c r="D397" i="21"/>
  <c r="D396" i="21"/>
  <c r="D395" i="21"/>
  <c r="D394" i="21"/>
  <c r="D393" i="21"/>
  <c r="D392" i="21"/>
  <c r="D391" i="21"/>
  <c r="D390" i="21"/>
  <c r="D389" i="21"/>
  <c r="D388" i="21"/>
  <c r="D387" i="21"/>
  <c r="D386" i="21"/>
  <c r="D385" i="21"/>
  <c r="D384" i="21"/>
  <c r="D383" i="21"/>
  <c r="D382" i="21"/>
  <c r="D381" i="21"/>
  <c r="D380" i="21"/>
  <c r="D379" i="21"/>
  <c r="D378" i="21"/>
  <c r="D377" i="21"/>
  <c r="D376" i="21"/>
  <c r="D375" i="21"/>
  <c r="D374" i="21"/>
  <c r="D373" i="21"/>
  <c r="D372" i="21"/>
  <c r="D371" i="21"/>
  <c r="D370" i="21"/>
  <c r="D369" i="21"/>
  <c r="D368" i="21"/>
  <c r="D367" i="21"/>
  <c r="D366" i="21"/>
  <c r="D365" i="21"/>
  <c r="D364" i="21"/>
  <c r="D363" i="21"/>
  <c r="D362" i="21"/>
  <c r="D361" i="21"/>
  <c r="D360" i="21"/>
  <c r="D359" i="21"/>
  <c r="D358" i="21"/>
  <c r="D357" i="21"/>
  <c r="D356" i="21"/>
  <c r="D355" i="21"/>
  <c r="D354" i="21"/>
  <c r="D353" i="21"/>
  <c r="D352" i="21"/>
  <c r="D351" i="21"/>
  <c r="D350" i="21"/>
  <c r="D337" i="21"/>
  <c r="D335" i="21"/>
  <c r="D334" i="21"/>
  <c r="D321" i="21"/>
  <c r="D319" i="21"/>
  <c r="D318" i="21"/>
  <c r="D305" i="21"/>
  <c r="D304" i="21"/>
  <c r="D303" i="21"/>
  <c r="D302" i="21"/>
  <c r="D289" i="21"/>
  <c r="D288" i="21"/>
  <c r="D287" i="21"/>
  <c r="D286" i="21"/>
  <c r="D273" i="21"/>
  <c r="D272" i="21"/>
  <c r="D271" i="21"/>
  <c r="D270" i="21"/>
  <c r="D257" i="21"/>
  <c r="D256" i="21"/>
  <c r="D254" i="21"/>
  <c r="D241" i="21"/>
  <c r="D240" i="21"/>
  <c r="D238" i="21"/>
  <c r="D224" i="21"/>
  <c r="D222" i="21"/>
  <c r="D208" i="21"/>
  <c r="D206" i="21"/>
  <c r="D192" i="21"/>
  <c r="D191" i="21"/>
  <c r="D190" i="21"/>
  <c r="D176" i="21"/>
  <c r="D175" i="21"/>
  <c r="D174" i="21"/>
  <c r="D161" i="21"/>
  <c r="D160" i="21"/>
  <c r="D159" i="21"/>
  <c r="D158" i="21"/>
  <c r="D145" i="21"/>
  <c r="D144" i="21"/>
  <c r="D143" i="21"/>
  <c r="D142" i="21"/>
  <c r="D129" i="21"/>
  <c r="D128" i="21"/>
  <c r="D127" i="21"/>
  <c r="D113" i="21"/>
  <c r="D111" i="21"/>
  <c r="D97" i="21"/>
  <c r="D95" i="21"/>
  <c r="AC85" i="21"/>
  <c r="AC84" i="21"/>
  <c r="AC83" i="21"/>
  <c r="D83" i="21"/>
  <c r="AC82" i="21"/>
  <c r="D82" i="21"/>
  <c r="AC81" i="21"/>
  <c r="AC80" i="21"/>
  <c r="AC79" i="21"/>
  <c r="AC78" i="21"/>
  <c r="AC77" i="21"/>
  <c r="AC76" i="21"/>
  <c r="D76" i="21"/>
  <c r="AC75" i="21"/>
  <c r="AC74" i="21"/>
  <c r="D74" i="21"/>
  <c r="AC73" i="21"/>
  <c r="AC72" i="21"/>
  <c r="AC71" i="21"/>
  <c r="AC70" i="21"/>
  <c r="AC69" i="21"/>
  <c r="AC68" i="21"/>
  <c r="AC67" i="21"/>
  <c r="AC66" i="21"/>
  <c r="D66" i="21"/>
  <c r="AC65" i="21"/>
  <c r="AC64" i="21"/>
  <c r="AC63" i="21"/>
  <c r="AC62" i="21"/>
  <c r="AC61" i="21"/>
  <c r="AC60" i="21"/>
  <c r="AC59" i="21"/>
  <c r="D59" i="21"/>
  <c r="AC58" i="21"/>
  <c r="D58" i="21"/>
  <c r="AC57" i="21"/>
  <c r="AC56" i="21"/>
  <c r="AC55" i="21"/>
  <c r="AC54" i="21"/>
  <c r="AC53" i="21"/>
  <c r="AC52" i="21"/>
  <c r="AC51" i="21"/>
  <c r="D51" i="21"/>
  <c r="AC50" i="21"/>
  <c r="D50" i="21"/>
  <c r="AC49" i="21"/>
  <c r="AC48" i="21"/>
  <c r="AC47" i="21"/>
  <c r="AC46" i="21"/>
  <c r="AC45" i="21"/>
  <c r="AC44" i="21"/>
  <c r="AC43" i="21"/>
  <c r="AC42" i="21"/>
  <c r="AC41" i="21"/>
  <c r="AC40" i="21"/>
  <c r="AC39" i="21"/>
  <c r="AC38" i="21"/>
  <c r="AC37" i="21"/>
  <c r="AC36" i="21"/>
  <c r="AC35" i="21"/>
  <c r="AC34" i="21"/>
  <c r="AC33" i="21"/>
  <c r="AC32" i="21"/>
  <c r="AC31" i="21"/>
  <c r="AC30" i="21"/>
  <c r="AC29" i="21"/>
  <c r="AC28" i="21"/>
  <c r="AC27" i="21"/>
  <c r="AC26" i="21"/>
  <c r="AC25" i="21"/>
  <c r="AC24" i="21"/>
  <c r="AC23" i="21"/>
  <c r="AC22" i="21"/>
  <c r="AC21" i="21"/>
  <c r="AC20" i="21"/>
  <c r="AC19" i="21"/>
  <c r="AC18" i="21"/>
  <c r="AC17" i="21"/>
  <c r="Y17" i="21"/>
  <c r="X17" i="21"/>
  <c r="W17" i="21"/>
  <c r="V17" i="21"/>
  <c r="U17" i="21"/>
  <c r="T17" i="21"/>
  <c r="D349" i="21" s="1"/>
  <c r="S17" i="21"/>
  <c r="D333" i="21" s="1"/>
  <c r="R17" i="21"/>
  <c r="D317" i="21" s="1"/>
  <c r="Q17" i="21"/>
  <c r="D301" i="21" s="1"/>
  <c r="P17" i="21"/>
  <c r="D285" i="21" s="1"/>
  <c r="O17" i="21"/>
  <c r="D269" i="21" s="1"/>
  <c r="N17" i="21"/>
  <c r="D253" i="21" s="1"/>
  <c r="M17" i="21"/>
  <c r="D237" i="21" s="1"/>
  <c r="L17" i="21"/>
  <c r="D221" i="21" s="1"/>
  <c r="K17" i="21"/>
  <c r="D205" i="21" s="1"/>
  <c r="J17" i="21"/>
  <c r="D189" i="21" s="1"/>
  <c r="I17" i="21"/>
  <c r="D173" i="21" s="1"/>
  <c r="H17" i="21"/>
  <c r="D157" i="21" s="1"/>
  <c r="G17" i="21"/>
  <c r="D141" i="21" s="1"/>
  <c r="F17" i="21"/>
  <c r="D125" i="21" s="1"/>
  <c r="E17" i="21"/>
  <c r="D109" i="21" s="1"/>
  <c r="D17" i="21"/>
  <c r="D93" i="21" s="1"/>
  <c r="C17" i="21"/>
  <c r="D77" i="21" s="1"/>
  <c r="B17" i="21"/>
  <c r="D61" i="21" s="1"/>
  <c r="A17" i="21"/>
  <c r="AC16" i="21"/>
  <c r="Y16" i="21"/>
  <c r="X16" i="21"/>
  <c r="W16" i="21"/>
  <c r="V16" i="21"/>
  <c r="U16" i="21"/>
  <c r="T16" i="21"/>
  <c r="D348" i="21" s="1"/>
  <c r="S16" i="21"/>
  <c r="D332" i="21" s="1"/>
  <c r="R16" i="21"/>
  <c r="D316" i="21" s="1"/>
  <c r="Q16" i="21"/>
  <c r="D300" i="21" s="1"/>
  <c r="P16" i="21"/>
  <c r="D284" i="21" s="1"/>
  <c r="O16" i="21"/>
  <c r="D268" i="21" s="1"/>
  <c r="N16" i="21"/>
  <c r="D252" i="21" s="1"/>
  <c r="M16" i="21"/>
  <c r="D236" i="21" s="1"/>
  <c r="L16" i="21"/>
  <c r="D220" i="21" s="1"/>
  <c r="K16" i="21"/>
  <c r="D204" i="21" s="1"/>
  <c r="J16" i="21"/>
  <c r="D188" i="21" s="1"/>
  <c r="I16" i="21"/>
  <c r="D172" i="21" s="1"/>
  <c r="H16" i="21"/>
  <c r="D156" i="21" s="1"/>
  <c r="G16" i="21"/>
  <c r="D140" i="21" s="1"/>
  <c r="F16" i="21"/>
  <c r="D124" i="21" s="1"/>
  <c r="E16" i="21"/>
  <c r="D108" i="21" s="1"/>
  <c r="D16" i="21"/>
  <c r="D92" i="21" s="1"/>
  <c r="C16" i="21"/>
  <c r="B16" i="21"/>
  <c r="D60" i="21" s="1"/>
  <c r="A16" i="21"/>
  <c r="AC15" i="21"/>
  <c r="Y15" i="21"/>
  <c r="X15" i="21"/>
  <c r="W15" i="21"/>
  <c r="V15" i="21"/>
  <c r="U15" i="21"/>
  <c r="T15" i="21"/>
  <c r="D347" i="21" s="1"/>
  <c r="S15" i="21"/>
  <c r="D331" i="21" s="1"/>
  <c r="R15" i="21"/>
  <c r="D315" i="21" s="1"/>
  <c r="Q15" i="21"/>
  <c r="D299" i="21" s="1"/>
  <c r="P15" i="21"/>
  <c r="D283" i="21" s="1"/>
  <c r="O15" i="21"/>
  <c r="D267" i="21" s="1"/>
  <c r="N15" i="21"/>
  <c r="D251" i="21" s="1"/>
  <c r="M15" i="21"/>
  <c r="D235" i="21" s="1"/>
  <c r="L15" i="21"/>
  <c r="D219" i="21" s="1"/>
  <c r="K15" i="21"/>
  <c r="D203" i="21" s="1"/>
  <c r="J15" i="21"/>
  <c r="D187" i="21" s="1"/>
  <c r="I15" i="21"/>
  <c r="D171" i="21" s="1"/>
  <c r="H15" i="21"/>
  <c r="D155" i="21" s="1"/>
  <c r="G15" i="21"/>
  <c r="D139" i="21" s="1"/>
  <c r="F15" i="21"/>
  <c r="D123" i="21" s="1"/>
  <c r="E15" i="21"/>
  <c r="D107" i="21" s="1"/>
  <c r="D15" i="21"/>
  <c r="D91" i="21" s="1"/>
  <c r="C15" i="21"/>
  <c r="D75" i="21" s="1"/>
  <c r="B15" i="21"/>
  <c r="A15" i="21"/>
  <c r="AC14" i="21"/>
  <c r="Y14" i="21"/>
  <c r="X14" i="21"/>
  <c r="W14" i="21"/>
  <c r="V14" i="21"/>
  <c r="U14" i="21"/>
  <c r="T14" i="21"/>
  <c r="D346" i="21" s="1"/>
  <c r="S14" i="21"/>
  <c r="D330" i="21" s="1"/>
  <c r="R14" i="21"/>
  <c r="D314" i="21" s="1"/>
  <c r="Q14" i="21"/>
  <c r="D298" i="21" s="1"/>
  <c r="P14" i="21"/>
  <c r="D282" i="21" s="1"/>
  <c r="O14" i="21"/>
  <c r="D266" i="21" s="1"/>
  <c r="N14" i="21"/>
  <c r="D250" i="21" s="1"/>
  <c r="M14" i="21"/>
  <c r="D234" i="21" s="1"/>
  <c r="L14" i="21"/>
  <c r="D218" i="21" s="1"/>
  <c r="K14" i="21"/>
  <c r="D202" i="21" s="1"/>
  <c r="J14" i="21"/>
  <c r="D186" i="21" s="1"/>
  <c r="I14" i="21"/>
  <c r="D170" i="21" s="1"/>
  <c r="H14" i="21"/>
  <c r="D154" i="21" s="1"/>
  <c r="G14" i="21"/>
  <c r="D138" i="21" s="1"/>
  <c r="F14" i="21"/>
  <c r="D122" i="21" s="1"/>
  <c r="E14" i="21"/>
  <c r="D106" i="21" s="1"/>
  <c r="D14" i="21"/>
  <c r="D90" i="21" s="1"/>
  <c r="C14" i="21"/>
  <c r="B14" i="21"/>
  <c r="A14" i="21"/>
  <c r="AC13" i="21"/>
  <c r="Y13" i="21"/>
  <c r="X13" i="21"/>
  <c r="W13" i="21"/>
  <c r="V13" i="21"/>
  <c r="U13" i="21"/>
  <c r="T13" i="21"/>
  <c r="D345" i="21" s="1"/>
  <c r="S13" i="21"/>
  <c r="D329" i="21" s="1"/>
  <c r="R13" i="21"/>
  <c r="D313" i="21" s="1"/>
  <c r="Q13" i="21"/>
  <c r="D297" i="21" s="1"/>
  <c r="P13" i="21"/>
  <c r="D281" i="21" s="1"/>
  <c r="O13" i="21"/>
  <c r="D265" i="21" s="1"/>
  <c r="N13" i="21"/>
  <c r="D249" i="21" s="1"/>
  <c r="M13" i="21"/>
  <c r="D233" i="21" s="1"/>
  <c r="L13" i="21"/>
  <c r="D217" i="21" s="1"/>
  <c r="K13" i="21"/>
  <c r="D201" i="21" s="1"/>
  <c r="J13" i="21"/>
  <c r="D185" i="21" s="1"/>
  <c r="I13" i="21"/>
  <c r="D169" i="21" s="1"/>
  <c r="H13" i="21"/>
  <c r="D153" i="21" s="1"/>
  <c r="G13" i="21"/>
  <c r="D137" i="21" s="1"/>
  <c r="F13" i="21"/>
  <c r="D121" i="21" s="1"/>
  <c r="E13" i="21"/>
  <c r="D105" i="21" s="1"/>
  <c r="D13" i="21"/>
  <c r="D89" i="21" s="1"/>
  <c r="C13" i="21"/>
  <c r="D73" i="21" s="1"/>
  <c r="B13" i="21"/>
  <c r="D57" i="21" s="1"/>
  <c r="A13" i="21"/>
  <c r="AC12" i="21"/>
  <c r="Y12" i="21"/>
  <c r="X12" i="21"/>
  <c r="W12" i="21"/>
  <c r="V12" i="21"/>
  <c r="U12" i="21"/>
  <c r="T12" i="21"/>
  <c r="D344" i="21" s="1"/>
  <c r="S12" i="21"/>
  <c r="D328" i="21" s="1"/>
  <c r="R12" i="21"/>
  <c r="D312" i="21" s="1"/>
  <c r="Q12" i="21"/>
  <c r="D296" i="21" s="1"/>
  <c r="P12" i="21"/>
  <c r="D280" i="21" s="1"/>
  <c r="O12" i="21"/>
  <c r="D264" i="21" s="1"/>
  <c r="N12" i="21"/>
  <c r="D248" i="21" s="1"/>
  <c r="M12" i="21"/>
  <c r="D232" i="21" s="1"/>
  <c r="L12" i="21"/>
  <c r="D216" i="21" s="1"/>
  <c r="K12" i="21"/>
  <c r="D200" i="21" s="1"/>
  <c r="J12" i="21"/>
  <c r="D184" i="21" s="1"/>
  <c r="I12" i="21"/>
  <c r="D168" i="21" s="1"/>
  <c r="H12" i="21"/>
  <c r="D152" i="21" s="1"/>
  <c r="G12" i="21"/>
  <c r="D136" i="21" s="1"/>
  <c r="F12" i="21"/>
  <c r="D120" i="21" s="1"/>
  <c r="E12" i="21"/>
  <c r="D104" i="21" s="1"/>
  <c r="D12" i="21"/>
  <c r="D88" i="21" s="1"/>
  <c r="C12" i="21"/>
  <c r="D72" i="21" s="1"/>
  <c r="B12" i="21"/>
  <c r="D56" i="21" s="1"/>
  <c r="A12" i="21"/>
  <c r="AC11" i="21"/>
  <c r="Y11" i="21"/>
  <c r="X11" i="21"/>
  <c r="W11" i="21"/>
  <c r="V11" i="21"/>
  <c r="U11" i="21"/>
  <c r="T11" i="21"/>
  <c r="D343" i="21" s="1"/>
  <c r="S11" i="21"/>
  <c r="D327" i="21" s="1"/>
  <c r="R11" i="21"/>
  <c r="D311" i="21" s="1"/>
  <c r="Q11" i="21"/>
  <c r="D295" i="21" s="1"/>
  <c r="P11" i="21"/>
  <c r="D279" i="21" s="1"/>
  <c r="O11" i="21"/>
  <c r="D263" i="21" s="1"/>
  <c r="N11" i="21"/>
  <c r="D247" i="21" s="1"/>
  <c r="M11" i="21"/>
  <c r="D231" i="21" s="1"/>
  <c r="L11" i="21"/>
  <c r="D215" i="21" s="1"/>
  <c r="K11" i="21"/>
  <c r="D199" i="21" s="1"/>
  <c r="J11" i="21"/>
  <c r="D183" i="21" s="1"/>
  <c r="I11" i="21"/>
  <c r="D167" i="21" s="1"/>
  <c r="H11" i="21"/>
  <c r="D151" i="21" s="1"/>
  <c r="G11" i="21"/>
  <c r="D135" i="21" s="1"/>
  <c r="F11" i="21"/>
  <c r="D119" i="21" s="1"/>
  <c r="E11" i="21"/>
  <c r="D103" i="21" s="1"/>
  <c r="D11" i="21"/>
  <c r="D87" i="21" s="1"/>
  <c r="C11" i="21"/>
  <c r="D71" i="21" s="1"/>
  <c r="B11" i="21"/>
  <c r="D55" i="21" s="1"/>
  <c r="A11" i="21"/>
  <c r="AC10" i="21"/>
  <c r="Y10" i="21"/>
  <c r="X10" i="21"/>
  <c r="W10" i="21"/>
  <c r="V10" i="21"/>
  <c r="U10" i="21"/>
  <c r="T10" i="21"/>
  <c r="D342" i="21" s="1"/>
  <c r="S10" i="21"/>
  <c r="D326" i="21" s="1"/>
  <c r="R10" i="21"/>
  <c r="D310" i="21" s="1"/>
  <c r="Q10" i="21"/>
  <c r="D294" i="21" s="1"/>
  <c r="P10" i="21"/>
  <c r="D278" i="21" s="1"/>
  <c r="O10" i="21"/>
  <c r="D262" i="21" s="1"/>
  <c r="N10" i="21"/>
  <c r="D246" i="21" s="1"/>
  <c r="M10" i="21"/>
  <c r="D230" i="21" s="1"/>
  <c r="L10" i="21"/>
  <c r="D214" i="21" s="1"/>
  <c r="K10" i="21"/>
  <c r="D198" i="21" s="1"/>
  <c r="J10" i="21"/>
  <c r="D182" i="21" s="1"/>
  <c r="I10" i="21"/>
  <c r="D166" i="21" s="1"/>
  <c r="H10" i="21"/>
  <c r="D150" i="21" s="1"/>
  <c r="G10" i="21"/>
  <c r="D134" i="21" s="1"/>
  <c r="F10" i="21"/>
  <c r="D118" i="21" s="1"/>
  <c r="E10" i="21"/>
  <c r="D102" i="21" s="1"/>
  <c r="D10" i="21"/>
  <c r="D86" i="21" s="1"/>
  <c r="C10" i="21"/>
  <c r="D70" i="21" s="1"/>
  <c r="B10" i="21"/>
  <c r="D54" i="21" s="1"/>
  <c r="A10" i="21"/>
  <c r="AC9" i="21"/>
  <c r="Y9" i="21"/>
  <c r="X9" i="21"/>
  <c r="W9" i="21"/>
  <c r="V9" i="21"/>
  <c r="U9" i="21"/>
  <c r="T9" i="21"/>
  <c r="D341" i="21" s="1"/>
  <c r="S9" i="21"/>
  <c r="D325" i="21" s="1"/>
  <c r="R9" i="21"/>
  <c r="D309" i="21" s="1"/>
  <c r="Q9" i="21"/>
  <c r="D293" i="21" s="1"/>
  <c r="P9" i="21"/>
  <c r="D277" i="21" s="1"/>
  <c r="O9" i="21"/>
  <c r="D261" i="21" s="1"/>
  <c r="N9" i="21"/>
  <c r="D245" i="21" s="1"/>
  <c r="M9" i="21"/>
  <c r="D229" i="21" s="1"/>
  <c r="L9" i="21"/>
  <c r="D213" i="21" s="1"/>
  <c r="K9" i="21"/>
  <c r="D197" i="21" s="1"/>
  <c r="J9" i="21"/>
  <c r="D181" i="21" s="1"/>
  <c r="I9" i="21"/>
  <c r="D165" i="21" s="1"/>
  <c r="H9" i="21"/>
  <c r="D149" i="21" s="1"/>
  <c r="G9" i="21"/>
  <c r="D133" i="21" s="1"/>
  <c r="F9" i="21"/>
  <c r="D117" i="21" s="1"/>
  <c r="E9" i="21"/>
  <c r="D101" i="21" s="1"/>
  <c r="D9" i="21"/>
  <c r="D85" i="21" s="1"/>
  <c r="C9" i="21"/>
  <c r="D69" i="21" s="1"/>
  <c r="B9" i="21"/>
  <c r="D53" i="21" s="1"/>
  <c r="A9" i="21"/>
  <c r="AC8" i="21"/>
  <c r="Y8" i="21"/>
  <c r="X8" i="21"/>
  <c r="W8" i="21"/>
  <c r="V8" i="21"/>
  <c r="U8" i="21"/>
  <c r="T8" i="21"/>
  <c r="D340" i="21" s="1"/>
  <c r="S8" i="21"/>
  <c r="D324" i="21" s="1"/>
  <c r="R8" i="21"/>
  <c r="D308" i="21" s="1"/>
  <c r="Q8" i="21"/>
  <c r="D292" i="21" s="1"/>
  <c r="P8" i="21"/>
  <c r="D276" i="21" s="1"/>
  <c r="O8" i="21"/>
  <c r="D260" i="21" s="1"/>
  <c r="N8" i="21"/>
  <c r="D244" i="21" s="1"/>
  <c r="M8" i="21"/>
  <c r="D228" i="21" s="1"/>
  <c r="L8" i="21"/>
  <c r="D212" i="21" s="1"/>
  <c r="K8" i="21"/>
  <c r="D196" i="21" s="1"/>
  <c r="J8" i="21"/>
  <c r="D180" i="21" s="1"/>
  <c r="I8" i="21"/>
  <c r="D164" i="21" s="1"/>
  <c r="H8" i="21"/>
  <c r="D148" i="21" s="1"/>
  <c r="G8" i="21"/>
  <c r="D132" i="21" s="1"/>
  <c r="F8" i="21"/>
  <c r="D116" i="21" s="1"/>
  <c r="E8" i="21"/>
  <c r="D100" i="21" s="1"/>
  <c r="D8" i="21"/>
  <c r="D84" i="21" s="1"/>
  <c r="C8" i="21"/>
  <c r="D68" i="21" s="1"/>
  <c r="B8" i="21"/>
  <c r="D52" i="21" s="1"/>
  <c r="A8" i="21"/>
  <c r="AC7" i="21"/>
  <c r="Y7" i="21"/>
  <c r="X7" i="21"/>
  <c r="W7" i="21"/>
  <c r="V7" i="21"/>
  <c r="U7" i="21"/>
  <c r="T7" i="21"/>
  <c r="D339" i="21" s="1"/>
  <c r="S7" i="21"/>
  <c r="D323" i="21" s="1"/>
  <c r="R7" i="21"/>
  <c r="D307" i="21" s="1"/>
  <c r="Q7" i="21"/>
  <c r="D291" i="21" s="1"/>
  <c r="P7" i="21"/>
  <c r="D275" i="21" s="1"/>
  <c r="O7" i="21"/>
  <c r="D259" i="21" s="1"/>
  <c r="N7" i="21"/>
  <c r="D243" i="21" s="1"/>
  <c r="M7" i="21"/>
  <c r="D227" i="21" s="1"/>
  <c r="L7" i="21"/>
  <c r="D211" i="21" s="1"/>
  <c r="K7" i="21"/>
  <c r="D195" i="21" s="1"/>
  <c r="J7" i="21"/>
  <c r="D179" i="21" s="1"/>
  <c r="I7" i="21"/>
  <c r="D163" i="21" s="1"/>
  <c r="H7" i="21"/>
  <c r="D147" i="21" s="1"/>
  <c r="G7" i="21"/>
  <c r="D131" i="21" s="1"/>
  <c r="F7" i="21"/>
  <c r="D115" i="21" s="1"/>
  <c r="E7" i="21"/>
  <c r="D99" i="21" s="1"/>
  <c r="D7" i="21"/>
  <c r="C7" i="21"/>
  <c r="D67" i="21" s="1"/>
  <c r="B7" i="21"/>
  <c r="A7" i="21"/>
  <c r="Y6" i="21"/>
  <c r="X6" i="21"/>
  <c r="W6" i="21"/>
  <c r="V6" i="21"/>
  <c r="U6" i="21"/>
  <c r="T6" i="21"/>
  <c r="D338" i="21" s="1"/>
  <c r="S6" i="21"/>
  <c r="D322" i="21" s="1"/>
  <c r="R6" i="21"/>
  <c r="D306" i="21" s="1"/>
  <c r="Q6" i="21"/>
  <c r="D290" i="21" s="1"/>
  <c r="P6" i="21"/>
  <c r="D274" i="21" s="1"/>
  <c r="O6" i="21"/>
  <c r="D258" i="21" s="1"/>
  <c r="N6" i="21"/>
  <c r="D242" i="21" s="1"/>
  <c r="M6" i="21"/>
  <c r="D226" i="21" s="1"/>
  <c r="L6" i="21"/>
  <c r="D210" i="21" s="1"/>
  <c r="K6" i="21"/>
  <c r="D194" i="21" s="1"/>
  <c r="J6" i="21"/>
  <c r="D178" i="21" s="1"/>
  <c r="I6" i="21"/>
  <c r="D162" i="21" s="1"/>
  <c r="H6" i="21"/>
  <c r="D146" i="21" s="1"/>
  <c r="G6" i="21"/>
  <c r="D130" i="21" s="1"/>
  <c r="F6" i="21"/>
  <c r="D114" i="21" s="1"/>
  <c r="E6" i="21"/>
  <c r="D98" i="21" s="1"/>
  <c r="D6" i="21"/>
  <c r="C6" i="21"/>
  <c r="B6" i="21"/>
  <c r="A6" i="21"/>
  <c r="Y5" i="21"/>
  <c r="X5" i="21"/>
  <c r="W5" i="21"/>
  <c r="V5" i="21"/>
  <c r="U5" i="21"/>
  <c r="T5" i="21"/>
  <c r="S5" i="21"/>
  <c r="R5" i="21"/>
  <c r="Q5" i="21"/>
  <c r="P5" i="21"/>
  <c r="O5" i="21"/>
  <c r="N5" i="21"/>
  <c r="M5" i="21"/>
  <c r="D225" i="21" s="1"/>
  <c r="L5" i="21"/>
  <c r="D209" i="21" s="1"/>
  <c r="K5" i="21"/>
  <c r="D193" i="21" s="1"/>
  <c r="J5" i="21"/>
  <c r="D177" i="21" s="1"/>
  <c r="I5" i="21"/>
  <c r="H5" i="21"/>
  <c r="G5" i="21"/>
  <c r="F5" i="21"/>
  <c r="E5" i="21"/>
  <c r="D5" i="21"/>
  <c r="D81" i="21" s="1"/>
  <c r="C5" i="21"/>
  <c r="D65" i="21" s="1"/>
  <c r="B5" i="21"/>
  <c r="D49" i="21" s="1"/>
  <c r="A5" i="21"/>
  <c r="Y4" i="21"/>
  <c r="X4" i="21"/>
  <c r="W4" i="21"/>
  <c r="V4" i="21"/>
  <c r="U4" i="21"/>
  <c r="T4" i="21"/>
  <c r="D336" i="21" s="1"/>
  <c r="S4" i="21"/>
  <c r="D320" i="21" s="1"/>
  <c r="R4" i="21"/>
  <c r="Q4" i="21"/>
  <c r="P4" i="21"/>
  <c r="O4" i="21"/>
  <c r="N4" i="21"/>
  <c r="M4" i="21"/>
  <c r="L4" i="21"/>
  <c r="K4" i="21"/>
  <c r="J4" i="21"/>
  <c r="I4" i="21"/>
  <c r="H4" i="21"/>
  <c r="G4" i="21"/>
  <c r="F4" i="21"/>
  <c r="D112" i="21" s="1"/>
  <c r="E4" i="21"/>
  <c r="D96" i="21" s="1"/>
  <c r="D4" i="21"/>
  <c r="D80" i="21" s="1"/>
  <c r="C4" i="21"/>
  <c r="D64" i="21" s="1"/>
  <c r="B4" i="21"/>
  <c r="D48" i="21" s="1"/>
  <c r="A4" i="21"/>
  <c r="Y3" i="21"/>
  <c r="X3" i="21"/>
  <c r="W3" i="21"/>
  <c r="V3" i="21"/>
  <c r="U3" i="21"/>
  <c r="T3" i="21"/>
  <c r="S3" i="21"/>
  <c r="R3" i="21"/>
  <c r="Q3" i="21"/>
  <c r="P3" i="21"/>
  <c r="O3" i="21"/>
  <c r="D255" i="21" s="1"/>
  <c r="N3" i="21"/>
  <c r="D239" i="21" s="1"/>
  <c r="M3" i="21"/>
  <c r="D223" i="21" s="1"/>
  <c r="L3" i="21"/>
  <c r="D207" i="21" s="1"/>
  <c r="K3" i="21"/>
  <c r="J3" i="21"/>
  <c r="I3" i="21"/>
  <c r="H3" i="21"/>
  <c r="G3" i="21"/>
  <c r="F3" i="21"/>
  <c r="E3" i="21"/>
  <c r="D3" i="21"/>
  <c r="D79" i="21" s="1"/>
  <c r="C3" i="21"/>
  <c r="D63" i="21" s="1"/>
  <c r="B3" i="21"/>
  <c r="D47" i="21" s="1"/>
  <c r="A3" i="21"/>
  <c r="Y2" i="21"/>
  <c r="X2" i="21"/>
  <c r="W2" i="21"/>
  <c r="V2" i="21"/>
  <c r="U2" i="21"/>
  <c r="T2" i="21"/>
  <c r="S2" i="21"/>
  <c r="R2" i="21"/>
  <c r="Q2" i="21"/>
  <c r="P2" i="21"/>
  <c r="O2" i="21"/>
  <c r="N2" i="21"/>
  <c r="M2" i="21"/>
  <c r="L2" i="21"/>
  <c r="K2" i="21"/>
  <c r="J2" i="21"/>
  <c r="I2" i="21"/>
  <c r="H2" i="21"/>
  <c r="G2" i="21"/>
  <c r="D126" i="21" s="1"/>
  <c r="F2" i="21"/>
  <c r="D110" i="21" s="1"/>
  <c r="E2" i="21"/>
  <c r="D94" i="21" s="1"/>
  <c r="D2" i="21"/>
  <c r="D78" i="21" s="1"/>
  <c r="C2" i="21"/>
  <c r="D62" i="21" s="1"/>
  <c r="B2" i="21"/>
  <c r="D46" i="21" s="1"/>
  <c r="A2" i="21"/>
  <c r="Y1" i="21"/>
  <c r="X1" i="21"/>
  <c r="W1" i="21"/>
  <c r="V1" i="21"/>
  <c r="U1" i="21"/>
  <c r="T1" i="21"/>
  <c r="S1" i="21"/>
  <c r="R1" i="21"/>
  <c r="Q1" i="21"/>
  <c r="P1" i="21"/>
  <c r="O1" i="21"/>
  <c r="N1" i="21"/>
  <c r="M1" i="21"/>
  <c r="L1" i="21"/>
  <c r="K1" i="21"/>
  <c r="J1" i="21"/>
  <c r="I1" i="21"/>
  <c r="H1" i="21"/>
  <c r="G1" i="21"/>
  <c r="F1" i="21"/>
  <c r="E1" i="21"/>
  <c r="D1" i="21"/>
  <c r="C1" i="21"/>
  <c r="B1" i="21"/>
  <c r="A1" i="21"/>
  <c r="D429" i="20"/>
  <c r="D428" i="20"/>
  <c r="D427" i="20"/>
  <c r="D426" i="20"/>
  <c r="D425" i="20"/>
  <c r="D424" i="20"/>
  <c r="D423" i="20"/>
  <c r="D422" i="20"/>
  <c r="D421" i="20"/>
  <c r="D420" i="20"/>
  <c r="D419" i="20"/>
  <c r="D418" i="20"/>
  <c r="D417" i="20"/>
  <c r="D416" i="20"/>
  <c r="D415" i="20"/>
  <c r="D413" i="20"/>
  <c r="D412" i="20"/>
  <c r="D411" i="20"/>
  <c r="D410" i="20"/>
  <c r="D409" i="20"/>
  <c r="D408" i="20"/>
  <c r="D407" i="20"/>
  <c r="D406" i="20"/>
  <c r="D405" i="20"/>
  <c r="D404" i="20"/>
  <c r="D403" i="20"/>
  <c r="D402" i="20"/>
  <c r="D401" i="20"/>
  <c r="D400" i="20"/>
  <c r="D399" i="20"/>
  <c r="D397" i="20"/>
  <c r="D396" i="20"/>
  <c r="D395" i="20"/>
  <c r="D394" i="20"/>
  <c r="D393" i="20"/>
  <c r="D392" i="20"/>
  <c r="D391" i="20"/>
  <c r="D390" i="20"/>
  <c r="D389" i="20"/>
  <c r="D388" i="20"/>
  <c r="D387" i="20"/>
  <c r="D386" i="20"/>
  <c r="D385" i="20"/>
  <c r="D384" i="20"/>
  <c r="D383" i="20"/>
  <c r="D381" i="20"/>
  <c r="D380" i="20"/>
  <c r="D379" i="20"/>
  <c r="D378" i="20"/>
  <c r="D377" i="20"/>
  <c r="D376" i="20"/>
  <c r="D375" i="20"/>
  <c r="D374" i="20"/>
  <c r="D373" i="20"/>
  <c r="D372" i="20"/>
  <c r="D371" i="20"/>
  <c r="D370" i="20"/>
  <c r="D369" i="20"/>
  <c r="D368" i="20"/>
  <c r="D367" i="20"/>
  <c r="D365" i="20"/>
  <c r="D364" i="20"/>
  <c r="D363" i="20"/>
  <c r="D362" i="20"/>
  <c r="D361" i="20"/>
  <c r="D360" i="20"/>
  <c r="D359" i="20"/>
  <c r="D358" i="20"/>
  <c r="D357" i="20"/>
  <c r="D356" i="20"/>
  <c r="D355" i="20"/>
  <c r="D354" i="20"/>
  <c r="D353" i="20"/>
  <c r="D352" i="20"/>
  <c r="D351" i="20"/>
  <c r="AC83" i="20"/>
  <c r="AC82" i="20"/>
  <c r="AC81" i="20"/>
  <c r="AC80" i="20"/>
  <c r="AC79" i="20"/>
  <c r="AC78" i="20"/>
  <c r="AC77" i="20"/>
  <c r="AC76" i="20"/>
  <c r="AC75" i="20"/>
  <c r="AC74" i="20"/>
  <c r="AC73" i="20"/>
  <c r="AC72" i="20"/>
  <c r="AC71" i="20"/>
  <c r="AC70" i="20"/>
  <c r="AC69" i="20"/>
  <c r="AC68" i="20"/>
  <c r="AC67" i="20"/>
  <c r="AC66" i="20"/>
  <c r="AC65" i="20"/>
  <c r="AC64" i="20"/>
  <c r="AC63" i="20"/>
  <c r="AC62" i="20"/>
  <c r="AC61" i="20"/>
  <c r="AC60" i="20"/>
  <c r="AC59" i="20"/>
  <c r="AC58" i="20"/>
  <c r="AC57" i="20"/>
  <c r="AC56" i="20"/>
  <c r="AC55" i="20"/>
  <c r="AC54" i="20"/>
  <c r="AC53" i="20"/>
  <c r="AC52" i="20"/>
  <c r="AC51" i="20"/>
  <c r="AC50" i="20"/>
  <c r="AC49" i="20"/>
  <c r="AC48" i="20"/>
  <c r="AC47" i="20"/>
  <c r="AC46" i="20"/>
  <c r="AC45" i="20"/>
  <c r="AC44" i="20"/>
  <c r="AC43" i="20"/>
  <c r="AC42" i="20"/>
  <c r="AC41" i="20"/>
  <c r="AC40" i="20"/>
  <c r="AC39" i="20"/>
  <c r="AC38" i="20"/>
  <c r="AC37" i="20"/>
  <c r="AC36" i="20"/>
  <c r="AC35" i="20"/>
  <c r="AC34" i="20"/>
  <c r="AC33" i="20"/>
  <c r="AC32" i="20"/>
  <c r="AC31" i="20"/>
  <c r="AC30" i="20"/>
  <c r="AC29" i="20"/>
  <c r="AC28" i="20"/>
  <c r="AC27" i="20"/>
  <c r="AC26" i="20"/>
  <c r="AC25" i="20"/>
  <c r="AC24" i="20"/>
  <c r="AC23" i="20"/>
  <c r="AC22" i="20"/>
  <c r="AC21" i="20"/>
  <c r="AC20" i="20"/>
  <c r="AC19" i="20"/>
  <c r="AC18" i="20"/>
  <c r="AC17" i="20"/>
  <c r="A17" i="20"/>
  <c r="AC16" i="20"/>
  <c r="A16" i="20"/>
  <c r="AC15" i="20"/>
  <c r="A15" i="20"/>
  <c r="AC14" i="20"/>
  <c r="A14" i="20"/>
  <c r="AC13" i="20"/>
  <c r="A13" i="20"/>
  <c r="AC12" i="20"/>
  <c r="A12" i="20"/>
  <c r="AC11" i="20"/>
  <c r="A11" i="20"/>
  <c r="AC10" i="20"/>
  <c r="A10" i="20"/>
  <c r="AC9" i="20"/>
  <c r="A9" i="20"/>
  <c r="AC8" i="20"/>
  <c r="A8" i="20"/>
  <c r="AC7" i="20"/>
  <c r="A7" i="20"/>
  <c r="AC6" i="20"/>
  <c r="A6" i="20"/>
  <c r="AC5" i="20"/>
  <c r="A5" i="20"/>
  <c r="A4" i="20"/>
  <c r="A3" i="20"/>
  <c r="A2" i="20"/>
  <c r="Y1" i="20"/>
  <c r="X1" i="20"/>
  <c r="W1" i="20"/>
  <c r="V1" i="20"/>
  <c r="U1" i="20"/>
  <c r="T1" i="20"/>
  <c r="S1" i="20"/>
  <c r="R1" i="20"/>
  <c r="Q1" i="20"/>
  <c r="P1" i="20"/>
  <c r="O1" i="20"/>
  <c r="N1" i="20"/>
  <c r="M1" i="20"/>
  <c r="L1" i="20"/>
  <c r="K1" i="20"/>
  <c r="J1" i="20"/>
  <c r="I1" i="20"/>
  <c r="H1" i="20"/>
  <c r="G1" i="20"/>
  <c r="F1" i="20"/>
  <c r="E1" i="20"/>
  <c r="D1" i="20"/>
  <c r="C1" i="20"/>
  <c r="B1" i="20"/>
  <c r="A1" i="20"/>
  <c r="AK496" i="19"/>
  <c r="AF496" i="19"/>
  <c r="AE496" i="19"/>
  <c r="AD496" i="19"/>
  <c r="AC496" i="19"/>
  <c r="AK495" i="19"/>
  <c r="AE495" i="19"/>
  <c r="AD495" i="19"/>
  <c r="AC495" i="19"/>
  <c r="AK494" i="19"/>
  <c r="AE494" i="19"/>
  <c r="AD494" i="19"/>
  <c r="AF494" i="19" s="1"/>
  <c r="AC494" i="19"/>
  <c r="AK493" i="19"/>
  <c r="AE493" i="19"/>
  <c r="AF493" i="19" s="1"/>
  <c r="AD493" i="19"/>
  <c r="AC493" i="19"/>
  <c r="AK492" i="19"/>
  <c r="AF492" i="19"/>
  <c r="AE492" i="19"/>
  <c r="AD492" i="19"/>
  <c r="AC492" i="19"/>
  <c r="AK491" i="19"/>
  <c r="AE491" i="19"/>
  <c r="AD491" i="19"/>
  <c r="AC491" i="19"/>
  <c r="AK490" i="19"/>
  <c r="AE490" i="19"/>
  <c r="AD490" i="19"/>
  <c r="AF490" i="19" s="1"/>
  <c r="AC490" i="19"/>
  <c r="AK489" i="19"/>
  <c r="AE489" i="19"/>
  <c r="AD489" i="19"/>
  <c r="AC489" i="19"/>
  <c r="AK488" i="19"/>
  <c r="AE488" i="19"/>
  <c r="AD488" i="19"/>
  <c r="AF488" i="19" s="1"/>
  <c r="AC488" i="19"/>
  <c r="AK487" i="19"/>
  <c r="AE487" i="19"/>
  <c r="AD487" i="19"/>
  <c r="AC487" i="19"/>
  <c r="AK486" i="19"/>
  <c r="AE486" i="19"/>
  <c r="AD486" i="19"/>
  <c r="AF486" i="19" s="1"/>
  <c r="AC486" i="19"/>
  <c r="AK485" i="19"/>
  <c r="AE485" i="19"/>
  <c r="AF485" i="19" s="1"/>
  <c r="AD485" i="19"/>
  <c r="AC485" i="19"/>
  <c r="AK484" i="19"/>
  <c r="AF484" i="19"/>
  <c r="AE484" i="19"/>
  <c r="AD484" i="19"/>
  <c r="AC484" i="19"/>
  <c r="AK483" i="19"/>
  <c r="AE483" i="19"/>
  <c r="AD483" i="19"/>
  <c r="AF483" i="19" s="1"/>
  <c r="AC483" i="19"/>
  <c r="AK482" i="19"/>
  <c r="AE482" i="19"/>
  <c r="AD482" i="19"/>
  <c r="AF482" i="19" s="1"/>
  <c r="AC482" i="19"/>
  <c r="AK481" i="19"/>
  <c r="AE481" i="19"/>
  <c r="AD481" i="19"/>
  <c r="AC481" i="19"/>
  <c r="AK480" i="19"/>
  <c r="AF480" i="19"/>
  <c r="AE480" i="19"/>
  <c r="AD480" i="19"/>
  <c r="AC480" i="19"/>
  <c r="AK479" i="19"/>
  <c r="AE479" i="19"/>
  <c r="AD479" i="19"/>
  <c r="AC479" i="19"/>
  <c r="AK478" i="19"/>
  <c r="AE478" i="19"/>
  <c r="AD478" i="19"/>
  <c r="AC478" i="19"/>
  <c r="AK477" i="19"/>
  <c r="AE477" i="19"/>
  <c r="AF477" i="19" s="1"/>
  <c r="AD477" i="19"/>
  <c r="AC477" i="19"/>
  <c r="AK476" i="19"/>
  <c r="AE476" i="19"/>
  <c r="AD476" i="19"/>
  <c r="AF476" i="19" s="1"/>
  <c r="AC476" i="19"/>
  <c r="AK475" i="19"/>
  <c r="AE475" i="19"/>
  <c r="AD475" i="19"/>
  <c r="AC475" i="19"/>
  <c r="AK474" i="19"/>
  <c r="AF474" i="19"/>
  <c r="AE474" i="19"/>
  <c r="AD474" i="19"/>
  <c r="AC474" i="19"/>
  <c r="AK473" i="19"/>
  <c r="AE473" i="19"/>
  <c r="AD473" i="19"/>
  <c r="AC473" i="19"/>
  <c r="AK472" i="19"/>
  <c r="AF472" i="19"/>
  <c r="AE472" i="19"/>
  <c r="AD472" i="19"/>
  <c r="AC472" i="19"/>
  <c r="AK471" i="19"/>
  <c r="AE471" i="19"/>
  <c r="AF471" i="19" s="1"/>
  <c r="AD471" i="19"/>
  <c r="AC471" i="19"/>
  <c r="AK470" i="19"/>
  <c r="AE470" i="19"/>
  <c r="AD470" i="19"/>
  <c r="AF470" i="19" s="1"/>
  <c r="AC470" i="19"/>
  <c r="AK469" i="19"/>
  <c r="AE469" i="19"/>
  <c r="AD469" i="19"/>
  <c r="AC469" i="19"/>
  <c r="AK468" i="19"/>
  <c r="AE468" i="19"/>
  <c r="AD468" i="19"/>
  <c r="AC468" i="19"/>
  <c r="AK467" i="19"/>
  <c r="AF467" i="19"/>
  <c r="AE467" i="19"/>
  <c r="AD467" i="19"/>
  <c r="AC467" i="19"/>
  <c r="AK466" i="19"/>
  <c r="AF466" i="19"/>
  <c r="AE466" i="19"/>
  <c r="AD466" i="19"/>
  <c r="AC466" i="19"/>
  <c r="AK465" i="19"/>
  <c r="AF465" i="19"/>
  <c r="AE465" i="19"/>
  <c r="AD465" i="19"/>
  <c r="AC465" i="19"/>
  <c r="AK464" i="19"/>
  <c r="AE464" i="19"/>
  <c r="AF464" i="19" s="1"/>
  <c r="AD464" i="19"/>
  <c r="AC464" i="19"/>
  <c r="AK463" i="19"/>
  <c r="AE463" i="19"/>
  <c r="AD463" i="19"/>
  <c r="AC463" i="19"/>
  <c r="AK462" i="19"/>
  <c r="AF462" i="19"/>
  <c r="AE462" i="19"/>
  <c r="AD462" i="19"/>
  <c r="AC462" i="19"/>
  <c r="AK461" i="19"/>
  <c r="AF461" i="19"/>
  <c r="AE461" i="19"/>
  <c r="AD461" i="19"/>
  <c r="AC461" i="19"/>
  <c r="AK460" i="19"/>
  <c r="AE460" i="19"/>
  <c r="AF460" i="19" s="1"/>
  <c r="AD460" i="19"/>
  <c r="AC460" i="19"/>
  <c r="AK459" i="19"/>
  <c r="AE459" i="19"/>
  <c r="AD459" i="19"/>
  <c r="AC459" i="19"/>
  <c r="AK458" i="19"/>
  <c r="AF458" i="19"/>
  <c r="AE458" i="19"/>
  <c r="AD458" i="19"/>
  <c r="AC458" i="19"/>
  <c r="AK457" i="19"/>
  <c r="AF457" i="19"/>
  <c r="AE457" i="19"/>
  <c r="AD457" i="19"/>
  <c r="AC457" i="19"/>
  <c r="AK456" i="19"/>
  <c r="AE456" i="19"/>
  <c r="AF456" i="19" s="1"/>
  <c r="AD456" i="19"/>
  <c r="AC456" i="19"/>
  <c r="AK455" i="19"/>
  <c r="AE455" i="19"/>
  <c r="AD455" i="19"/>
  <c r="AC455" i="19"/>
  <c r="AK454" i="19"/>
  <c r="AF454" i="19"/>
  <c r="AE454" i="19"/>
  <c r="AD454" i="19"/>
  <c r="AC454" i="19"/>
  <c r="AK453" i="19"/>
  <c r="AE453" i="19"/>
  <c r="AD453" i="19"/>
  <c r="AC453" i="19"/>
  <c r="AK452" i="19"/>
  <c r="AE452" i="19"/>
  <c r="AF452" i="19" s="1"/>
  <c r="AD452" i="19"/>
  <c r="AC452" i="19"/>
  <c r="AK451" i="19"/>
  <c r="AE451" i="19"/>
  <c r="AF451" i="19" s="1"/>
  <c r="AD451" i="19"/>
  <c r="AC451" i="19"/>
  <c r="AK450" i="19"/>
  <c r="AF450" i="19"/>
  <c r="AE450" i="19"/>
  <c r="AD450" i="19"/>
  <c r="AC450" i="19"/>
  <c r="AK449" i="19"/>
  <c r="AE449" i="19"/>
  <c r="AD449" i="19"/>
  <c r="AC449" i="19"/>
  <c r="AK448" i="19"/>
  <c r="AE448" i="19"/>
  <c r="AF448" i="19" s="1"/>
  <c r="AD448" i="19"/>
  <c r="AC448" i="19"/>
  <c r="AK447" i="19"/>
  <c r="AE447" i="19"/>
  <c r="AD447" i="19"/>
  <c r="AC447" i="19"/>
  <c r="AK446" i="19"/>
  <c r="AF446" i="19"/>
  <c r="AE446" i="19"/>
  <c r="AD446" i="19"/>
  <c r="AC446" i="19"/>
  <c r="AK445" i="19"/>
  <c r="AE445" i="19"/>
  <c r="AD445" i="19"/>
  <c r="AC445" i="19"/>
  <c r="AK444" i="19"/>
  <c r="AE444" i="19"/>
  <c r="AF444" i="19" s="1"/>
  <c r="AD444" i="19"/>
  <c r="AC444" i="19"/>
  <c r="AK443" i="19"/>
  <c r="AE443" i="19"/>
  <c r="AF443" i="19" s="1"/>
  <c r="AD443" i="19"/>
  <c r="AC443" i="19"/>
  <c r="AK442" i="19"/>
  <c r="AF442" i="19"/>
  <c r="AE442" i="19"/>
  <c r="AD442" i="19"/>
  <c r="AC442" i="19"/>
  <c r="AK441" i="19"/>
  <c r="AE441" i="19"/>
  <c r="AD441" i="19"/>
  <c r="AC441" i="19"/>
  <c r="AK440" i="19"/>
  <c r="AE440" i="19"/>
  <c r="AF440" i="19" s="1"/>
  <c r="AD440" i="19"/>
  <c r="AC440" i="19"/>
  <c r="AK439" i="19"/>
  <c r="AE439" i="19"/>
  <c r="AD439" i="19"/>
  <c r="AC439" i="19"/>
  <c r="AK438" i="19"/>
  <c r="AF438" i="19"/>
  <c r="AE438" i="19"/>
  <c r="AD438" i="19"/>
  <c r="AC438" i="19"/>
  <c r="AK437" i="19"/>
  <c r="AE437" i="19"/>
  <c r="AD437" i="19"/>
  <c r="AC437" i="19"/>
  <c r="AK436" i="19"/>
  <c r="AE436" i="19"/>
  <c r="AF436" i="19" s="1"/>
  <c r="AD436" i="19"/>
  <c r="AC436" i="19"/>
  <c r="AK435" i="19"/>
  <c r="AE435" i="19"/>
  <c r="AD435" i="19"/>
  <c r="AC435" i="19"/>
  <c r="AK434" i="19"/>
  <c r="AF434" i="19"/>
  <c r="AE434" i="19"/>
  <c r="AD434" i="19"/>
  <c r="AC434" i="19"/>
  <c r="AK433" i="19"/>
  <c r="AE433" i="19"/>
  <c r="AD433" i="19"/>
  <c r="AC433" i="19"/>
  <c r="AK432" i="19"/>
  <c r="AE432" i="19"/>
  <c r="AF432" i="19" s="1"/>
  <c r="AD432" i="19"/>
  <c r="AC432" i="19"/>
  <c r="AK431" i="19"/>
  <c r="AE431" i="19"/>
  <c r="AF431" i="19" s="1"/>
  <c r="AD431" i="19"/>
  <c r="AC431" i="19"/>
  <c r="AK430" i="19"/>
  <c r="AF430" i="19"/>
  <c r="AE430" i="19"/>
  <c r="AD430" i="19"/>
  <c r="AC430" i="19"/>
  <c r="AK429" i="19"/>
  <c r="AE429" i="19"/>
  <c r="AD429" i="19"/>
  <c r="AC429" i="19"/>
  <c r="D429" i="19"/>
  <c r="AK428" i="19"/>
  <c r="AE428" i="19"/>
  <c r="AD428" i="19"/>
  <c r="AF428" i="19" s="1"/>
  <c r="AC428" i="19"/>
  <c r="D428" i="19"/>
  <c r="AK427" i="19"/>
  <c r="AE427" i="19"/>
  <c r="AD427" i="19"/>
  <c r="AC427" i="19"/>
  <c r="D427" i="19"/>
  <c r="AK426" i="19"/>
  <c r="AF426" i="19"/>
  <c r="AE426" i="19"/>
  <c r="AD426" i="19"/>
  <c r="AC426" i="19"/>
  <c r="D426" i="19"/>
  <c r="AK425" i="19"/>
  <c r="AF425" i="19"/>
  <c r="AE425" i="19"/>
  <c r="AD425" i="19"/>
  <c r="AC425" i="19"/>
  <c r="D425" i="19"/>
  <c r="AK424" i="19"/>
  <c r="AE424" i="19"/>
  <c r="AD424" i="19"/>
  <c r="AC424" i="19"/>
  <c r="D424" i="19"/>
  <c r="AK423" i="19"/>
  <c r="AE423" i="19"/>
  <c r="AD423" i="19"/>
  <c r="AC423" i="19"/>
  <c r="D423" i="19"/>
  <c r="AK422" i="19"/>
  <c r="AF422" i="19"/>
  <c r="AE422" i="19"/>
  <c r="AD422" i="19"/>
  <c r="AC422" i="19"/>
  <c r="D422" i="19"/>
  <c r="AK421" i="19"/>
  <c r="AE421" i="19"/>
  <c r="AF421" i="19" s="1"/>
  <c r="AD421" i="19"/>
  <c r="AC421" i="19"/>
  <c r="D421" i="19"/>
  <c r="AK420" i="19"/>
  <c r="AE420" i="19"/>
  <c r="AD420" i="19"/>
  <c r="AC420" i="19"/>
  <c r="D420" i="19"/>
  <c r="AK419" i="19"/>
  <c r="AE419" i="19"/>
  <c r="AD419" i="19"/>
  <c r="AC419" i="19"/>
  <c r="D419" i="19"/>
  <c r="AK418" i="19"/>
  <c r="AE418" i="19"/>
  <c r="AD418" i="19"/>
  <c r="AC418" i="19"/>
  <c r="D418" i="19"/>
  <c r="AK417" i="19"/>
  <c r="AE417" i="19"/>
  <c r="AF417" i="19" s="1"/>
  <c r="AD417" i="19"/>
  <c r="AC417" i="19"/>
  <c r="D417" i="19"/>
  <c r="AK416" i="19"/>
  <c r="AE416" i="19"/>
  <c r="AD416" i="19"/>
  <c r="AC416" i="19"/>
  <c r="D416" i="19"/>
  <c r="AK415" i="19"/>
  <c r="AE415" i="19"/>
  <c r="AD415" i="19"/>
  <c r="AC415" i="19"/>
  <c r="D415" i="19"/>
  <c r="AK414" i="19"/>
  <c r="AF414" i="19"/>
  <c r="AE414" i="19"/>
  <c r="AD414" i="19"/>
  <c r="AC414" i="19"/>
  <c r="AK413" i="19"/>
  <c r="AE413" i="19"/>
  <c r="AD413" i="19"/>
  <c r="AC413" i="19"/>
  <c r="D413" i="19"/>
  <c r="AK412" i="19"/>
  <c r="AE412" i="19"/>
  <c r="AD412" i="19"/>
  <c r="AF412" i="19" s="1"/>
  <c r="AC412" i="19"/>
  <c r="D412" i="19"/>
  <c r="AK411" i="19"/>
  <c r="AF411" i="19"/>
  <c r="AE411" i="19"/>
  <c r="AD411" i="19"/>
  <c r="AC411" i="19"/>
  <c r="D411" i="19"/>
  <c r="AK410" i="19"/>
  <c r="AE410" i="19"/>
  <c r="AD410" i="19"/>
  <c r="AF410" i="19" s="1"/>
  <c r="AC410" i="19"/>
  <c r="D410" i="19"/>
  <c r="AK409" i="19"/>
  <c r="AF409" i="19"/>
  <c r="AE409" i="19"/>
  <c r="AD409" i="19"/>
  <c r="AC409" i="19"/>
  <c r="D409" i="19"/>
  <c r="AK408" i="19"/>
  <c r="AE408" i="19"/>
  <c r="AD408" i="19"/>
  <c r="AC408" i="19"/>
  <c r="D408" i="19"/>
  <c r="AK407" i="19"/>
  <c r="AE407" i="19"/>
  <c r="AD407" i="19"/>
  <c r="AC407" i="19"/>
  <c r="D407" i="19"/>
  <c r="AK406" i="19"/>
  <c r="AF406" i="19"/>
  <c r="AE406" i="19"/>
  <c r="AD406" i="19"/>
  <c r="AC406" i="19"/>
  <c r="D406" i="19"/>
  <c r="AK405" i="19"/>
  <c r="AE405" i="19"/>
  <c r="AD405" i="19"/>
  <c r="AC405" i="19"/>
  <c r="D405" i="19"/>
  <c r="AK404" i="19"/>
  <c r="AE404" i="19"/>
  <c r="AD404" i="19"/>
  <c r="AF404" i="19" s="1"/>
  <c r="AC404" i="19"/>
  <c r="D404" i="19"/>
  <c r="AK403" i="19"/>
  <c r="AE403" i="19"/>
  <c r="AF403" i="19" s="1"/>
  <c r="AD403" i="19"/>
  <c r="AC403" i="19"/>
  <c r="D403" i="19"/>
  <c r="AK402" i="19"/>
  <c r="AE402" i="19"/>
  <c r="AD402" i="19"/>
  <c r="AC402" i="19"/>
  <c r="D402" i="19"/>
  <c r="AK401" i="19"/>
  <c r="AE401" i="19"/>
  <c r="AF401" i="19" s="1"/>
  <c r="AD401" i="19"/>
  <c r="AC401" i="19"/>
  <c r="D401" i="19"/>
  <c r="AK400" i="19"/>
  <c r="AE400" i="19"/>
  <c r="AD400" i="19"/>
  <c r="AC400" i="19"/>
  <c r="D400" i="19"/>
  <c r="AK399" i="19"/>
  <c r="AE399" i="19"/>
  <c r="AF399" i="19" s="1"/>
  <c r="AD399" i="19"/>
  <c r="AC399" i="19"/>
  <c r="D399" i="19"/>
  <c r="AK398" i="19"/>
  <c r="AF398" i="19"/>
  <c r="AE398" i="19"/>
  <c r="AD398" i="19"/>
  <c r="AC398" i="19"/>
  <c r="AK397" i="19"/>
  <c r="AE397" i="19"/>
  <c r="AD397" i="19"/>
  <c r="AC397" i="19"/>
  <c r="D397" i="19"/>
  <c r="AK396" i="19"/>
  <c r="AE396" i="19"/>
  <c r="AD396" i="19"/>
  <c r="AF396" i="19" s="1"/>
  <c r="AC396" i="19"/>
  <c r="D396" i="19"/>
  <c r="AK395" i="19"/>
  <c r="AF395" i="19"/>
  <c r="AE395" i="19"/>
  <c r="AD395" i="19"/>
  <c r="AC395" i="19"/>
  <c r="D395" i="19"/>
  <c r="AK394" i="19"/>
  <c r="AF394" i="19"/>
  <c r="AE394" i="19"/>
  <c r="AD394" i="19"/>
  <c r="AC394" i="19"/>
  <c r="D394" i="19"/>
  <c r="AK393" i="19"/>
  <c r="AE393" i="19"/>
  <c r="AF393" i="19" s="1"/>
  <c r="AD393" i="19"/>
  <c r="AC393" i="19"/>
  <c r="D393" i="19"/>
  <c r="AK392" i="19"/>
  <c r="AF392" i="19"/>
  <c r="AE392" i="19"/>
  <c r="AD392" i="19"/>
  <c r="AC392" i="19"/>
  <c r="D392" i="19"/>
  <c r="AK391" i="19"/>
  <c r="AE391" i="19"/>
  <c r="AD391" i="19"/>
  <c r="AC391" i="19"/>
  <c r="D391" i="19"/>
  <c r="AF390" i="19"/>
  <c r="AE390" i="19"/>
  <c r="AD390" i="19"/>
  <c r="AC390" i="19"/>
  <c r="D390" i="19"/>
  <c r="AE389" i="19"/>
  <c r="AF389" i="19" s="1"/>
  <c r="AD389" i="19"/>
  <c r="AC389" i="19"/>
  <c r="D389" i="19"/>
  <c r="AF388" i="19"/>
  <c r="AE388" i="19"/>
  <c r="AD388" i="19"/>
  <c r="AC388" i="19"/>
  <c r="D388" i="19"/>
  <c r="AE387" i="19"/>
  <c r="AD387" i="19"/>
  <c r="AC387" i="19"/>
  <c r="D387" i="19"/>
  <c r="AF386" i="19"/>
  <c r="AE386" i="19"/>
  <c r="AD386" i="19"/>
  <c r="AC386" i="19"/>
  <c r="D386" i="19"/>
  <c r="AE385" i="19"/>
  <c r="AF385" i="19" s="1"/>
  <c r="AD385" i="19"/>
  <c r="AC385" i="19"/>
  <c r="D385" i="19"/>
  <c r="AE384" i="19"/>
  <c r="AD384" i="19"/>
  <c r="AF384" i="19" s="1"/>
  <c r="AC384" i="19"/>
  <c r="D384" i="19"/>
  <c r="AE383" i="19"/>
  <c r="AD383" i="19"/>
  <c r="AC383" i="19"/>
  <c r="D383" i="19"/>
  <c r="AF382" i="19"/>
  <c r="AE382" i="19"/>
  <c r="AD382" i="19"/>
  <c r="AC382" i="19"/>
  <c r="AE381" i="19"/>
  <c r="AD381" i="19"/>
  <c r="AC381" i="19"/>
  <c r="D381" i="19"/>
  <c r="AE380" i="19"/>
  <c r="AD380" i="19"/>
  <c r="AF380" i="19" s="1"/>
  <c r="AC380" i="19"/>
  <c r="D380" i="19"/>
  <c r="AF379" i="19"/>
  <c r="AE379" i="19"/>
  <c r="AD379" i="19"/>
  <c r="AC379" i="19"/>
  <c r="D379" i="19"/>
  <c r="AE378" i="19"/>
  <c r="AD378" i="19"/>
  <c r="AC378" i="19"/>
  <c r="D378" i="19"/>
  <c r="AF377" i="19"/>
  <c r="AE377" i="19"/>
  <c r="AD377" i="19"/>
  <c r="AC377" i="19"/>
  <c r="D377" i="19"/>
  <c r="AF376" i="19"/>
  <c r="AE376" i="19"/>
  <c r="AD376" i="19"/>
  <c r="AC376" i="19"/>
  <c r="D376" i="19"/>
  <c r="AE375" i="19"/>
  <c r="AD375" i="19"/>
  <c r="AC375" i="19"/>
  <c r="D375" i="19"/>
  <c r="AF374" i="19"/>
  <c r="AE374" i="19"/>
  <c r="AD374" i="19"/>
  <c r="AC374" i="19"/>
  <c r="D374" i="19"/>
  <c r="AE373" i="19"/>
  <c r="AD373" i="19"/>
  <c r="AC373" i="19"/>
  <c r="D373" i="19"/>
  <c r="AF372" i="19"/>
  <c r="AE372" i="19"/>
  <c r="AD372" i="19"/>
  <c r="AC372" i="19"/>
  <c r="D372" i="19"/>
  <c r="AF371" i="19"/>
  <c r="AE371" i="19"/>
  <c r="AD371" i="19"/>
  <c r="AC371" i="19"/>
  <c r="D371" i="19"/>
  <c r="AF370" i="19"/>
  <c r="AE370" i="19"/>
  <c r="AD370" i="19"/>
  <c r="AC370" i="19"/>
  <c r="D370" i="19"/>
  <c r="AE369" i="19"/>
  <c r="AF369" i="19" s="1"/>
  <c r="AD369" i="19"/>
  <c r="AC369" i="19"/>
  <c r="D369" i="19"/>
  <c r="AE368" i="19"/>
  <c r="AF368" i="19" s="1"/>
  <c r="AD368" i="19"/>
  <c r="AC368" i="19"/>
  <c r="D368" i="19"/>
  <c r="AE367" i="19"/>
  <c r="AD367" i="19"/>
  <c r="AC367" i="19"/>
  <c r="D367" i="19"/>
  <c r="AF366" i="19"/>
  <c r="AE366" i="19"/>
  <c r="AD366" i="19"/>
  <c r="AC366" i="19"/>
  <c r="AE365" i="19"/>
  <c r="AD365" i="19"/>
  <c r="AF365" i="19" s="1"/>
  <c r="AC365" i="19"/>
  <c r="D365" i="19"/>
  <c r="AF364" i="19"/>
  <c r="AE364" i="19"/>
  <c r="AD364" i="19"/>
  <c r="AC364" i="19"/>
  <c r="D364" i="19"/>
  <c r="AE363" i="19"/>
  <c r="AD363" i="19"/>
  <c r="AC363" i="19"/>
  <c r="D363" i="19"/>
  <c r="AF362" i="19"/>
  <c r="AE362" i="19"/>
  <c r="AD362" i="19"/>
  <c r="AC362" i="19"/>
  <c r="D362" i="19"/>
  <c r="AF361" i="19"/>
  <c r="AE361" i="19"/>
  <c r="AD361" i="19"/>
  <c r="AC361" i="19"/>
  <c r="D361" i="19"/>
  <c r="AE360" i="19"/>
  <c r="AF360" i="19" s="1"/>
  <c r="AD360" i="19"/>
  <c r="AC360" i="19"/>
  <c r="D360" i="19"/>
  <c r="AE359" i="19"/>
  <c r="AD359" i="19"/>
  <c r="AC359" i="19"/>
  <c r="D359" i="19"/>
  <c r="AE358" i="19"/>
  <c r="AD358" i="19"/>
  <c r="AC358" i="19"/>
  <c r="D358" i="19"/>
  <c r="AF357" i="19"/>
  <c r="AE357" i="19"/>
  <c r="AD357" i="19"/>
  <c r="AC357" i="19"/>
  <c r="D357" i="19"/>
  <c r="AF356" i="19"/>
  <c r="AE356" i="19"/>
  <c r="AD356" i="19"/>
  <c r="AC356" i="19"/>
  <c r="D356" i="19"/>
  <c r="AE355" i="19"/>
  <c r="AD355" i="19"/>
  <c r="AC355" i="19"/>
  <c r="D355" i="19"/>
  <c r="AE354" i="19"/>
  <c r="AD354" i="19"/>
  <c r="AC354" i="19"/>
  <c r="D354" i="19"/>
  <c r="AE353" i="19"/>
  <c r="AD353" i="19"/>
  <c r="AF353" i="19" s="1"/>
  <c r="AC353" i="19"/>
  <c r="D353" i="19"/>
  <c r="AE352" i="19"/>
  <c r="AF352" i="19" s="1"/>
  <c r="AD352" i="19"/>
  <c r="AC352" i="19"/>
  <c r="D352" i="19"/>
  <c r="AE351" i="19"/>
  <c r="AF351" i="19" s="1"/>
  <c r="AD351" i="19"/>
  <c r="AC351" i="19"/>
  <c r="D351" i="19"/>
  <c r="AF350" i="19"/>
  <c r="AE350" i="19"/>
  <c r="AD350" i="19"/>
  <c r="AC350" i="19"/>
  <c r="AF349" i="19"/>
  <c r="AE349" i="19"/>
  <c r="AD349" i="19"/>
  <c r="AC349" i="19"/>
  <c r="AE348" i="19"/>
  <c r="AD348" i="19"/>
  <c r="AC348" i="19"/>
  <c r="AE347" i="19"/>
  <c r="AF347" i="19" s="1"/>
  <c r="AD347" i="19"/>
  <c r="AC347" i="19"/>
  <c r="AF346" i="19"/>
  <c r="AE346" i="19"/>
  <c r="AD346" i="19"/>
  <c r="AC346" i="19"/>
  <c r="AE345" i="19"/>
  <c r="AF345" i="19" s="1"/>
  <c r="AD345" i="19"/>
  <c r="AC345" i="19"/>
  <c r="AE344" i="19"/>
  <c r="AF344" i="19" s="1"/>
  <c r="AD344" i="19"/>
  <c r="AC344" i="19"/>
  <c r="AF343" i="19"/>
  <c r="AE343" i="19"/>
  <c r="AD343" i="19"/>
  <c r="AC343" i="19"/>
  <c r="AF342" i="19"/>
  <c r="AE342" i="19"/>
  <c r="AD342" i="19"/>
  <c r="AC342" i="19"/>
  <c r="AE341" i="19"/>
  <c r="AF341" i="19" s="1"/>
  <c r="AD341" i="19"/>
  <c r="AC341" i="19"/>
  <c r="AE340" i="19"/>
  <c r="AD340" i="19"/>
  <c r="AC340" i="19"/>
  <c r="AE339" i="19"/>
  <c r="AD339" i="19"/>
  <c r="AC339" i="19"/>
  <c r="AE338" i="19"/>
  <c r="AD338" i="19"/>
  <c r="AC338" i="19"/>
  <c r="AE337" i="19"/>
  <c r="AD337" i="19"/>
  <c r="AF337" i="19" s="1"/>
  <c r="AC337" i="19"/>
  <c r="AF336" i="19"/>
  <c r="AE336" i="19"/>
  <c r="AD336" i="19"/>
  <c r="AC336" i="19"/>
  <c r="AF335" i="19"/>
  <c r="AE335" i="19"/>
  <c r="AD335" i="19"/>
  <c r="AC335" i="19"/>
  <c r="AF334" i="19"/>
  <c r="AE334" i="19"/>
  <c r="AD334" i="19"/>
  <c r="AC334" i="19"/>
  <c r="AE333" i="19"/>
  <c r="AD333" i="19"/>
  <c r="AF333" i="19" s="1"/>
  <c r="AC333" i="19"/>
  <c r="AE332" i="19"/>
  <c r="AD332" i="19"/>
  <c r="AC332" i="19"/>
  <c r="AE331" i="19"/>
  <c r="AF331" i="19" s="1"/>
  <c r="AD331" i="19"/>
  <c r="AC331" i="19"/>
  <c r="AE330" i="19"/>
  <c r="AD330" i="19"/>
  <c r="AF330" i="19" s="1"/>
  <c r="AC330" i="19"/>
  <c r="AE329" i="19"/>
  <c r="AD329" i="19"/>
  <c r="AC329" i="19"/>
  <c r="AE328" i="19"/>
  <c r="AD328" i="19"/>
  <c r="AC328" i="19"/>
  <c r="AE327" i="19"/>
  <c r="AD327" i="19"/>
  <c r="AF327" i="19" s="1"/>
  <c r="AC327" i="19"/>
  <c r="AF326" i="19"/>
  <c r="AE326" i="19"/>
  <c r="AD326" i="19"/>
  <c r="AC326" i="19"/>
  <c r="AE325" i="19"/>
  <c r="AF325" i="19" s="1"/>
  <c r="AD325" i="19"/>
  <c r="AC325" i="19"/>
  <c r="AE324" i="19"/>
  <c r="AD324" i="19"/>
  <c r="AC324" i="19"/>
  <c r="AE323" i="19"/>
  <c r="AD323" i="19"/>
  <c r="AC323" i="19"/>
  <c r="AE322" i="19"/>
  <c r="AF322" i="19" s="1"/>
  <c r="AD322" i="19"/>
  <c r="AC322" i="19"/>
  <c r="AE321" i="19"/>
  <c r="AD321" i="19"/>
  <c r="AF321" i="19" s="1"/>
  <c r="AC321" i="19"/>
  <c r="AF320" i="19"/>
  <c r="AE320" i="19"/>
  <c r="AD320" i="19"/>
  <c r="AC320" i="19"/>
  <c r="AF319" i="19"/>
  <c r="AE319" i="19"/>
  <c r="AD319" i="19"/>
  <c r="AC319" i="19"/>
  <c r="AF318" i="19"/>
  <c r="AE318" i="19"/>
  <c r="AD318" i="19"/>
  <c r="AC318" i="19"/>
  <c r="AE317" i="19"/>
  <c r="AD317" i="19"/>
  <c r="AF317" i="19" s="1"/>
  <c r="AC317" i="19"/>
  <c r="AE316" i="19"/>
  <c r="AD316" i="19"/>
  <c r="AC316" i="19"/>
  <c r="AE315" i="19"/>
  <c r="AD315" i="19"/>
  <c r="AC315" i="19"/>
  <c r="AE314" i="19"/>
  <c r="AD314" i="19"/>
  <c r="AF314" i="19" s="1"/>
  <c r="AC314" i="19"/>
  <c r="AE313" i="19"/>
  <c r="AD313" i="19"/>
  <c r="AC313" i="19"/>
  <c r="AE312" i="19"/>
  <c r="AD312" i="19"/>
  <c r="AC312" i="19"/>
  <c r="AF311" i="19"/>
  <c r="AE311" i="19"/>
  <c r="AD311" i="19"/>
  <c r="AC311" i="19"/>
  <c r="AF310" i="19"/>
  <c r="AE310" i="19"/>
  <c r="AD310" i="19"/>
  <c r="AC310" i="19"/>
  <c r="AE309" i="19"/>
  <c r="AD309" i="19"/>
  <c r="AC309" i="19"/>
  <c r="AF308" i="19"/>
  <c r="AE308" i="19"/>
  <c r="AD308" i="19"/>
  <c r="AC308" i="19"/>
  <c r="AF307" i="19"/>
  <c r="AE307" i="19"/>
  <c r="AD307" i="19"/>
  <c r="AC307" i="19"/>
  <c r="AE306" i="19"/>
  <c r="AF306" i="19" s="1"/>
  <c r="AD306" i="19"/>
  <c r="AC306" i="19"/>
  <c r="AE305" i="19"/>
  <c r="AD305" i="19"/>
  <c r="AF305" i="19" s="1"/>
  <c r="AC305" i="19"/>
  <c r="AF304" i="19"/>
  <c r="AE304" i="19"/>
  <c r="AD304" i="19"/>
  <c r="AC304" i="19"/>
  <c r="AE303" i="19"/>
  <c r="AD303" i="19"/>
  <c r="AC303" i="19"/>
  <c r="AE302" i="19"/>
  <c r="AD302" i="19"/>
  <c r="AF302" i="19" s="1"/>
  <c r="AC302" i="19"/>
  <c r="AE301" i="19"/>
  <c r="AD301" i="19"/>
  <c r="AF301" i="19" s="1"/>
  <c r="AC301" i="19"/>
  <c r="AE300" i="19"/>
  <c r="AD300" i="19"/>
  <c r="AC300" i="19"/>
  <c r="AF299" i="19"/>
  <c r="AE299" i="19"/>
  <c r="AD299" i="19"/>
  <c r="AC299" i="19"/>
  <c r="AE298" i="19"/>
  <c r="AD298" i="19"/>
  <c r="AC298" i="19"/>
  <c r="AE297" i="19"/>
  <c r="AF297" i="19" s="1"/>
  <c r="AD297" i="19"/>
  <c r="AC297" i="19"/>
  <c r="AE296" i="19"/>
  <c r="AD296" i="19"/>
  <c r="AC296" i="19"/>
  <c r="AE295" i="19"/>
  <c r="AD295" i="19"/>
  <c r="AC295" i="19"/>
  <c r="AF294" i="19"/>
  <c r="AE294" i="19"/>
  <c r="AD294" i="19"/>
  <c r="AC294" i="19"/>
  <c r="AE293" i="19"/>
  <c r="AF293" i="19" s="1"/>
  <c r="AD293" i="19"/>
  <c r="AC293" i="19"/>
  <c r="AE292" i="19"/>
  <c r="AF292" i="19" s="1"/>
  <c r="AD292" i="19"/>
  <c r="AC292" i="19"/>
  <c r="AF291" i="19"/>
  <c r="AE291" i="19"/>
  <c r="AD291" i="19"/>
  <c r="AC291" i="19"/>
  <c r="AF290" i="19"/>
  <c r="AE290" i="19"/>
  <c r="AD290" i="19"/>
  <c r="AC290" i="19"/>
  <c r="AE289" i="19"/>
  <c r="AD289" i="19"/>
  <c r="AF289" i="19" s="1"/>
  <c r="AC289" i="19"/>
  <c r="AE288" i="19"/>
  <c r="AD288" i="19"/>
  <c r="AC288" i="19"/>
  <c r="AF287" i="19"/>
  <c r="AE287" i="19"/>
  <c r="AD287" i="19"/>
  <c r="AC287" i="19"/>
  <c r="AE286" i="19"/>
  <c r="AD286" i="19"/>
  <c r="AF286" i="19" s="1"/>
  <c r="AC286" i="19"/>
  <c r="AE285" i="19"/>
  <c r="AD285" i="19"/>
  <c r="AC285" i="19"/>
  <c r="AE284" i="19"/>
  <c r="AD284" i="19"/>
  <c r="AC284" i="19"/>
  <c r="AF283" i="19"/>
  <c r="AE283" i="19"/>
  <c r="AD283" i="19"/>
  <c r="AC283" i="19"/>
  <c r="AF282" i="19"/>
  <c r="AE282" i="19"/>
  <c r="AD282" i="19"/>
  <c r="AC282" i="19"/>
  <c r="AE281" i="19"/>
  <c r="AD281" i="19"/>
  <c r="AC281" i="19"/>
  <c r="AF280" i="19"/>
  <c r="AE280" i="19"/>
  <c r="AD280" i="19"/>
  <c r="AC280" i="19"/>
  <c r="AE279" i="19"/>
  <c r="AD279" i="19"/>
  <c r="AF279" i="19" s="1"/>
  <c r="AC279" i="19"/>
  <c r="AE278" i="19"/>
  <c r="AF278" i="19" s="1"/>
  <c r="AD278" i="19"/>
  <c r="AC278" i="19"/>
  <c r="AF277" i="19"/>
  <c r="AE277" i="19"/>
  <c r="AD277" i="19"/>
  <c r="AC277" i="19"/>
  <c r="AE276" i="19"/>
  <c r="AD276" i="19"/>
  <c r="AF276" i="19" s="1"/>
  <c r="AC276" i="19"/>
  <c r="AF275" i="19"/>
  <c r="AE275" i="19"/>
  <c r="AD275" i="19"/>
  <c r="AC275" i="19"/>
  <c r="AE274" i="19"/>
  <c r="AD274" i="19"/>
  <c r="AC274" i="19"/>
  <c r="AE273" i="19"/>
  <c r="AD273" i="19"/>
  <c r="AC273" i="19"/>
  <c r="AE272" i="19"/>
  <c r="AF272" i="19" s="1"/>
  <c r="AD272" i="19"/>
  <c r="AC272" i="19"/>
  <c r="AE271" i="19"/>
  <c r="AD271" i="19"/>
  <c r="AC271" i="19"/>
  <c r="AE270" i="19"/>
  <c r="AF270" i="19" s="1"/>
  <c r="AD270" i="19"/>
  <c r="AC270" i="19"/>
  <c r="AE269" i="19"/>
  <c r="AD269" i="19"/>
  <c r="AC269" i="19"/>
  <c r="AF268" i="19"/>
  <c r="AE268" i="19"/>
  <c r="AD268" i="19"/>
  <c r="AC268" i="19"/>
  <c r="AF267" i="19"/>
  <c r="AE267" i="19"/>
  <c r="AD267" i="19"/>
  <c r="AC267" i="19"/>
  <c r="AE266" i="19"/>
  <c r="AD266" i="19"/>
  <c r="AC266" i="19"/>
  <c r="AE265" i="19"/>
  <c r="AD265" i="19"/>
  <c r="AC265" i="19"/>
  <c r="AE264" i="19"/>
  <c r="AD264" i="19"/>
  <c r="AC264" i="19"/>
  <c r="AE263" i="19"/>
  <c r="AD263" i="19"/>
  <c r="AF263" i="19" s="1"/>
  <c r="AC263" i="19"/>
  <c r="AE262" i="19"/>
  <c r="AF262" i="19" s="1"/>
  <c r="AD262" i="19"/>
  <c r="AC262" i="19"/>
  <c r="AE261" i="19"/>
  <c r="AD261" i="19"/>
  <c r="AF261" i="19" s="1"/>
  <c r="AC261" i="19"/>
  <c r="AE260" i="19"/>
  <c r="AD260" i="19"/>
  <c r="AF260" i="19" s="1"/>
  <c r="AC260" i="19"/>
  <c r="AF259" i="19"/>
  <c r="AE259" i="19"/>
  <c r="AD259" i="19"/>
  <c r="AC259" i="19"/>
  <c r="AE258" i="19"/>
  <c r="AD258" i="19"/>
  <c r="AC258" i="19"/>
  <c r="AE257" i="19"/>
  <c r="AD257" i="19"/>
  <c r="AC257" i="19"/>
  <c r="AE256" i="19"/>
  <c r="AF256" i="19" s="1"/>
  <c r="AD256" i="19"/>
  <c r="AC256" i="19"/>
  <c r="AE255" i="19"/>
  <c r="AD255" i="19"/>
  <c r="AC255" i="19"/>
  <c r="AE254" i="19"/>
  <c r="AF254" i="19" s="1"/>
  <c r="AD254" i="19"/>
  <c r="AC254" i="19"/>
  <c r="AE253" i="19"/>
  <c r="AD253" i="19"/>
  <c r="AC253" i="19"/>
  <c r="AF252" i="19"/>
  <c r="AE252" i="19"/>
  <c r="AD252" i="19"/>
  <c r="AC252" i="19"/>
  <c r="AF251" i="19"/>
  <c r="AE251" i="19"/>
  <c r="AD251" i="19"/>
  <c r="AC251" i="19"/>
  <c r="AF250" i="19"/>
  <c r="AE250" i="19"/>
  <c r="AD250" i="19"/>
  <c r="AC250" i="19"/>
  <c r="AE249" i="19"/>
  <c r="AD249" i="19"/>
  <c r="AC249" i="19"/>
  <c r="AE248" i="19"/>
  <c r="AD248" i="19"/>
  <c r="AC248" i="19"/>
  <c r="AE247" i="19"/>
  <c r="AD247" i="19"/>
  <c r="AF247" i="19" s="1"/>
  <c r="AC247" i="19"/>
  <c r="AE246" i="19"/>
  <c r="AD246" i="19"/>
  <c r="AC246" i="19"/>
  <c r="AF245" i="19"/>
  <c r="AE245" i="19"/>
  <c r="AD245" i="19"/>
  <c r="AC245" i="19"/>
  <c r="AF244" i="19"/>
  <c r="AE244" i="19"/>
  <c r="AD244" i="19"/>
  <c r="AC244" i="19"/>
  <c r="AE243" i="19"/>
  <c r="AD243" i="19"/>
  <c r="AF243" i="19" s="1"/>
  <c r="AC243" i="19"/>
  <c r="AE242" i="19"/>
  <c r="AD242" i="19"/>
  <c r="AC242" i="19"/>
  <c r="AE241" i="19"/>
  <c r="AD241" i="19"/>
  <c r="AC241" i="19"/>
  <c r="AE240" i="19"/>
  <c r="AD240" i="19"/>
  <c r="AC240" i="19"/>
  <c r="AE239" i="19"/>
  <c r="AF239" i="19" s="1"/>
  <c r="AD239" i="19"/>
  <c r="AC239" i="19"/>
  <c r="AE238" i="19"/>
  <c r="AD238" i="19"/>
  <c r="AC238" i="19"/>
  <c r="AF237" i="19"/>
  <c r="AE237" i="19"/>
  <c r="AD237" i="19"/>
  <c r="AC237" i="19"/>
  <c r="AF236" i="19"/>
  <c r="AE236" i="19"/>
  <c r="AD236" i="19"/>
  <c r="AC236" i="19"/>
  <c r="AF235" i="19"/>
  <c r="AE235" i="19"/>
  <c r="AD235" i="19"/>
  <c r="AC235" i="19"/>
  <c r="AF234" i="19"/>
  <c r="AE234" i="19"/>
  <c r="AD234" i="19"/>
  <c r="AC234" i="19"/>
  <c r="AF233" i="19"/>
  <c r="AE233" i="19"/>
  <c r="AD233" i="19"/>
  <c r="AC233" i="19"/>
  <c r="AE232" i="19"/>
  <c r="AD232" i="19"/>
  <c r="AC232" i="19"/>
  <c r="AE231" i="19"/>
  <c r="AD231" i="19"/>
  <c r="AF231" i="19" s="1"/>
  <c r="AC231" i="19"/>
  <c r="AE230" i="19"/>
  <c r="AF230" i="19" s="1"/>
  <c r="AD230" i="19"/>
  <c r="AC230" i="19"/>
  <c r="AE229" i="19"/>
  <c r="AD229" i="19"/>
  <c r="AF229" i="19" s="1"/>
  <c r="AC229" i="19"/>
  <c r="AE228" i="19"/>
  <c r="AF228" i="19" s="1"/>
  <c r="AD228" i="19"/>
  <c r="AC228" i="19"/>
  <c r="AF227" i="19"/>
  <c r="AE227" i="19"/>
  <c r="AD227" i="19"/>
  <c r="AC227" i="19"/>
  <c r="AE226" i="19"/>
  <c r="AD226" i="19"/>
  <c r="AC226" i="19"/>
  <c r="AE225" i="19"/>
  <c r="AD225" i="19"/>
  <c r="AC225" i="19"/>
  <c r="AF224" i="19"/>
  <c r="AE224" i="19"/>
  <c r="AD224" i="19"/>
  <c r="AC224" i="19"/>
  <c r="AE223" i="19"/>
  <c r="AD223" i="19"/>
  <c r="AC223" i="19"/>
  <c r="AE222" i="19"/>
  <c r="AD222" i="19"/>
  <c r="AC222" i="19"/>
  <c r="AE221" i="19"/>
  <c r="AD221" i="19"/>
  <c r="AC221" i="19"/>
  <c r="AE220" i="19"/>
  <c r="AD220" i="19"/>
  <c r="AC220" i="19"/>
  <c r="AF219" i="19"/>
  <c r="AE219" i="19"/>
  <c r="AD219" i="19"/>
  <c r="AC219" i="19"/>
  <c r="AE218" i="19"/>
  <c r="AD218" i="19"/>
  <c r="AC218" i="19"/>
  <c r="AE217" i="19"/>
  <c r="AD217" i="19"/>
  <c r="AF217" i="19" s="1"/>
  <c r="AC217" i="19"/>
  <c r="AE216" i="19"/>
  <c r="AD216" i="19"/>
  <c r="AF216" i="19" s="1"/>
  <c r="AC216" i="19"/>
  <c r="AF215" i="19"/>
  <c r="AE215" i="19"/>
  <c r="AD215" i="19"/>
  <c r="AC215" i="19"/>
  <c r="AE214" i="19"/>
  <c r="AD214" i="19"/>
  <c r="AC214" i="19"/>
  <c r="AE213" i="19"/>
  <c r="AD213" i="19"/>
  <c r="AC213" i="19"/>
  <c r="AF212" i="19"/>
  <c r="AE212" i="19"/>
  <c r="AD212" i="19"/>
  <c r="AC212" i="19"/>
  <c r="AE211" i="19"/>
  <c r="AD211" i="19"/>
  <c r="AC211" i="19"/>
  <c r="AE210" i="19"/>
  <c r="AD210" i="19"/>
  <c r="AF210" i="19" s="1"/>
  <c r="AC210" i="19"/>
  <c r="AE209" i="19"/>
  <c r="AD209" i="19"/>
  <c r="AC209" i="19"/>
  <c r="AF208" i="19"/>
  <c r="AE208" i="19"/>
  <c r="AD208" i="19"/>
  <c r="AC208" i="19"/>
  <c r="AE207" i="19"/>
  <c r="AD207" i="19"/>
  <c r="AF207" i="19" s="1"/>
  <c r="AC207" i="19"/>
  <c r="AF206" i="19"/>
  <c r="AE206" i="19"/>
  <c r="AD206" i="19"/>
  <c r="AC206" i="19"/>
  <c r="AE205" i="19"/>
  <c r="AD205" i="19"/>
  <c r="AC205" i="19"/>
  <c r="AE204" i="19"/>
  <c r="AD204" i="19"/>
  <c r="AF204" i="19" s="1"/>
  <c r="AC204" i="19"/>
  <c r="AE203" i="19"/>
  <c r="AD203" i="19"/>
  <c r="AF203" i="19" s="1"/>
  <c r="AC203" i="19"/>
  <c r="AE202" i="19"/>
  <c r="AD202" i="19"/>
  <c r="AC202" i="19"/>
  <c r="AE201" i="19"/>
  <c r="AD201" i="19"/>
  <c r="AC201" i="19"/>
  <c r="AE200" i="19"/>
  <c r="AD200" i="19"/>
  <c r="AC200" i="19"/>
  <c r="AF199" i="19"/>
  <c r="AE199" i="19"/>
  <c r="AD199" i="19"/>
  <c r="AC199" i="19"/>
  <c r="AE198" i="19"/>
  <c r="AD198" i="19"/>
  <c r="AC198" i="19"/>
  <c r="AE197" i="19"/>
  <c r="AD197" i="19"/>
  <c r="AC197" i="19"/>
  <c r="AE196" i="19"/>
  <c r="AD196" i="19"/>
  <c r="AC196" i="19"/>
  <c r="AE195" i="19"/>
  <c r="AD195" i="19"/>
  <c r="AF195" i="19" s="1"/>
  <c r="AC195" i="19"/>
  <c r="AE194" i="19"/>
  <c r="AD194" i="19"/>
  <c r="AC194" i="19"/>
  <c r="AE193" i="19"/>
  <c r="AD193" i="19"/>
  <c r="AC193" i="19"/>
  <c r="AF192" i="19"/>
  <c r="AE192" i="19"/>
  <c r="AD192" i="19"/>
  <c r="AC192" i="19"/>
  <c r="AE191" i="19"/>
  <c r="AF191" i="19" s="1"/>
  <c r="AD191" i="19"/>
  <c r="AC191" i="19"/>
  <c r="AE190" i="19"/>
  <c r="AD190" i="19"/>
  <c r="AC190" i="19"/>
  <c r="AF189" i="19"/>
  <c r="AE189" i="19"/>
  <c r="AD189" i="19"/>
  <c r="AC189" i="19"/>
  <c r="AE188" i="19"/>
  <c r="AD188" i="19"/>
  <c r="AC188" i="19"/>
  <c r="AF187" i="19"/>
  <c r="AE187" i="19"/>
  <c r="AD187" i="19"/>
  <c r="AC187" i="19"/>
  <c r="AE186" i="19"/>
  <c r="AD186" i="19"/>
  <c r="AC186" i="19"/>
  <c r="AE185" i="19"/>
  <c r="AD185" i="19"/>
  <c r="AC185" i="19"/>
  <c r="AF184" i="19"/>
  <c r="AE184" i="19"/>
  <c r="AD184" i="19"/>
  <c r="AC184" i="19"/>
  <c r="AE183" i="19"/>
  <c r="AD183" i="19"/>
  <c r="AF183" i="19" s="1"/>
  <c r="AC183" i="19"/>
  <c r="AE182" i="19"/>
  <c r="AD182" i="19"/>
  <c r="AF182" i="19" s="1"/>
  <c r="AC182" i="19"/>
  <c r="AE181" i="19"/>
  <c r="AD181" i="19"/>
  <c r="AF181" i="19" s="1"/>
  <c r="AC181" i="19"/>
  <c r="AF180" i="19"/>
  <c r="AE180" i="19"/>
  <c r="AD180" i="19"/>
  <c r="AC180" i="19"/>
  <c r="AE179" i="19"/>
  <c r="AD179" i="19"/>
  <c r="AF179" i="19" s="1"/>
  <c r="AC179" i="19"/>
  <c r="AE178" i="19"/>
  <c r="AD178" i="19"/>
  <c r="AC178" i="19"/>
  <c r="AE177" i="19"/>
  <c r="AD177" i="19"/>
  <c r="AC177" i="19"/>
  <c r="AF176" i="19"/>
  <c r="AE176" i="19"/>
  <c r="AD176" i="19"/>
  <c r="AC176" i="19"/>
  <c r="AE175" i="19"/>
  <c r="AF175" i="19" s="1"/>
  <c r="AD175" i="19"/>
  <c r="AC175" i="19"/>
  <c r="AE174" i="19"/>
  <c r="AD174" i="19"/>
  <c r="AC174" i="19"/>
  <c r="AE173" i="19"/>
  <c r="AD173" i="19"/>
  <c r="AC173" i="19"/>
  <c r="AE172" i="19"/>
  <c r="AD172" i="19"/>
  <c r="AC172" i="19"/>
  <c r="AF171" i="19"/>
  <c r="AE171" i="19"/>
  <c r="AD171" i="19"/>
  <c r="AC171" i="19"/>
  <c r="AE170" i="19"/>
  <c r="AD170" i="19"/>
  <c r="AC170" i="19"/>
  <c r="AE169" i="19"/>
  <c r="AD169" i="19"/>
  <c r="AC169" i="19"/>
  <c r="AF168" i="19"/>
  <c r="AE168" i="19"/>
  <c r="AD168" i="19"/>
  <c r="AC168" i="19"/>
  <c r="AF167" i="19"/>
  <c r="AE167" i="19"/>
  <c r="AD167" i="19"/>
  <c r="AC167" i="19"/>
  <c r="AE166" i="19"/>
  <c r="AD166" i="19"/>
  <c r="AF166" i="19" s="1"/>
  <c r="AC166" i="19"/>
  <c r="AE165" i="19"/>
  <c r="AD165" i="19"/>
  <c r="AC165" i="19"/>
  <c r="AE164" i="19"/>
  <c r="AD164" i="19"/>
  <c r="AF164" i="19" s="1"/>
  <c r="AC164" i="19"/>
  <c r="AE163" i="19"/>
  <c r="AD163" i="19"/>
  <c r="AF163" i="19" s="1"/>
  <c r="AC163" i="19"/>
  <c r="AE162" i="19"/>
  <c r="AD162" i="19"/>
  <c r="AC162" i="19"/>
  <c r="AE161" i="19"/>
  <c r="AD161" i="19"/>
  <c r="AC161" i="19"/>
  <c r="AE160" i="19"/>
  <c r="AF160" i="19" s="1"/>
  <c r="AD160" i="19"/>
  <c r="AC160" i="19"/>
  <c r="AE159" i="19"/>
  <c r="AD159" i="19"/>
  <c r="AC159" i="19"/>
  <c r="AE158" i="19"/>
  <c r="AD158" i="19"/>
  <c r="AC158" i="19"/>
  <c r="AF157" i="19"/>
  <c r="AE157" i="19"/>
  <c r="AD157" i="19"/>
  <c r="AC157" i="19"/>
  <c r="AE156" i="19"/>
  <c r="AD156" i="19"/>
  <c r="AC156" i="19"/>
  <c r="AF155" i="19"/>
  <c r="AE155" i="19"/>
  <c r="AD155" i="19"/>
  <c r="AC155" i="19"/>
  <c r="AE154" i="19"/>
  <c r="AD154" i="19"/>
  <c r="AC154" i="19"/>
  <c r="AE153" i="19"/>
  <c r="AD153" i="19"/>
  <c r="AC153" i="19"/>
  <c r="AF152" i="19"/>
  <c r="AE152" i="19"/>
  <c r="AD152" i="19"/>
  <c r="AC152" i="19"/>
  <c r="AF151" i="19"/>
  <c r="AE151" i="19"/>
  <c r="AD151" i="19"/>
  <c r="AC151" i="19"/>
  <c r="AE150" i="19"/>
  <c r="AD150" i="19"/>
  <c r="AF150" i="19" s="1"/>
  <c r="AC150" i="19"/>
  <c r="AE149" i="19"/>
  <c r="AD149" i="19"/>
  <c r="AF149" i="19" s="1"/>
  <c r="AC149" i="19"/>
  <c r="AE148" i="19"/>
  <c r="AD148" i="19"/>
  <c r="AC148" i="19"/>
  <c r="AE147" i="19"/>
  <c r="AD147" i="19"/>
  <c r="AF147" i="19" s="1"/>
  <c r="AC147" i="19"/>
  <c r="AE146" i="19"/>
  <c r="AD146" i="19"/>
  <c r="AC146" i="19"/>
  <c r="AE145" i="19"/>
  <c r="AF145" i="19" s="1"/>
  <c r="AD145" i="19"/>
  <c r="AC145" i="19"/>
  <c r="AE144" i="19"/>
  <c r="AF144" i="19" s="1"/>
  <c r="AD144" i="19"/>
  <c r="AC144" i="19"/>
  <c r="AE143" i="19"/>
  <c r="AD143" i="19"/>
  <c r="AF143" i="19" s="1"/>
  <c r="AC143" i="19"/>
  <c r="AE142" i="19"/>
  <c r="AD142" i="19"/>
  <c r="AC142" i="19"/>
  <c r="AE141" i="19"/>
  <c r="AD141" i="19"/>
  <c r="AC141" i="19"/>
  <c r="AE140" i="19"/>
  <c r="AD140" i="19"/>
  <c r="AC140" i="19"/>
  <c r="AF139" i="19"/>
  <c r="AE139" i="19"/>
  <c r="AD139" i="19"/>
  <c r="AC139" i="19"/>
  <c r="AE138" i="19"/>
  <c r="AD138" i="19"/>
  <c r="AC138" i="19"/>
  <c r="AE137" i="19"/>
  <c r="AD137" i="19"/>
  <c r="AC137" i="19"/>
  <c r="AE136" i="19"/>
  <c r="AD136" i="19"/>
  <c r="AC136" i="19"/>
  <c r="AE135" i="19"/>
  <c r="AF135" i="19" s="1"/>
  <c r="AD135" i="19"/>
  <c r="AC135" i="19"/>
  <c r="AE134" i="19"/>
  <c r="AD134" i="19"/>
  <c r="AF134" i="19" s="1"/>
  <c r="AC134" i="19"/>
  <c r="AE133" i="19"/>
  <c r="AD133" i="19"/>
  <c r="AC133" i="19"/>
  <c r="AE132" i="19"/>
  <c r="AF132" i="19" s="1"/>
  <c r="AD132" i="19"/>
  <c r="AC132" i="19"/>
  <c r="AF131" i="19"/>
  <c r="AE131" i="19"/>
  <c r="AD131" i="19"/>
  <c r="AC131" i="19"/>
  <c r="AF130" i="19"/>
  <c r="AE130" i="19"/>
  <c r="AD130" i="19"/>
  <c r="AC130" i="19"/>
  <c r="AE129" i="19"/>
  <c r="AD129" i="19"/>
  <c r="AC129" i="19"/>
  <c r="AI128" i="19"/>
  <c r="AF128" i="19"/>
  <c r="AE128" i="19"/>
  <c r="AD128" i="19"/>
  <c r="AC128" i="19"/>
  <c r="AE127" i="19"/>
  <c r="AD127" i="19"/>
  <c r="AC127" i="19"/>
  <c r="AE126" i="19"/>
  <c r="AD126" i="19"/>
  <c r="AC126" i="19"/>
  <c r="AE125" i="19"/>
  <c r="AD125" i="19"/>
  <c r="AF125" i="19" s="1"/>
  <c r="AC125" i="19"/>
  <c r="AE124" i="19"/>
  <c r="AD124" i="19"/>
  <c r="AC124" i="19"/>
  <c r="AE123" i="19"/>
  <c r="AD123" i="19"/>
  <c r="AC123" i="19"/>
  <c r="AF122" i="19"/>
  <c r="AE122" i="19"/>
  <c r="AD122" i="19"/>
  <c r="AC122" i="19"/>
  <c r="AE121" i="19"/>
  <c r="AD121" i="19"/>
  <c r="AC121" i="19"/>
  <c r="AN120" i="19"/>
  <c r="AE120" i="19"/>
  <c r="AF120" i="19" s="1"/>
  <c r="AD120" i="19"/>
  <c r="AC120" i="19"/>
  <c r="AE119" i="19"/>
  <c r="AF119" i="19" s="1"/>
  <c r="AD119" i="19"/>
  <c r="AC119" i="19"/>
  <c r="AE118" i="19"/>
  <c r="AD118" i="19"/>
  <c r="AC118" i="19"/>
  <c r="AE117" i="19"/>
  <c r="AD117" i="19"/>
  <c r="AC117" i="19"/>
  <c r="AF116" i="19"/>
  <c r="AE116" i="19"/>
  <c r="AD116" i="19"/>
  <c r="AC116" i="19"/>
  <c r="AE115" i="19"/>
  <c r="AD115" i="19"/>
  <c r="AC115" i="19"/>
  <c r="AE114" i="19"/>
  <c r="AD114" i="19"/>
  <c r="AC114" i="19"/>
  <c r="AE113" i="19"/>
  <c r="AD113" i="19"/>
  <c r="AC113" i="19"/>
  <c r="AF112" i="19"/>
  <c r="AE112" i="19"/>
  <c r="AD112" i="19"/>
  <c r="AC112" i="19"/>
  <c r="AE111" i="19"/>
  <c r="AD111" i="19"/>
  <c r="AC111" i="19"/>
  <c r="AE110" i="19"/>
  <c r="AD110" i="19"/>
  <c r="AF110" i="19" s="1"/>
  <c r="AC110" i="19"/>
  <c r="AF109" i="19"/>
  <c r="AE109" i="19"/>
  <c r="AD109" i="19"/>
  <c r="AC109" i="19"/>
  <c r="AF108" i="19"/>
  <c r="AE108" i="19"/>
  <c r="AD108" i="19"/>
  <c r="AC108" i="19"/>
  <c r="AE107" i="19"/>
  <c r="AF107" i="19" s="1"/>
  <c r="AD107" i="19"/>
  <c r="AC107" i="19"/>
  <c r="AE106" i="19"/>
  <c r="AD106" i="19"/>
  <c r="AC106" i="19"/>
  <c r="AE105" i="19"/>
  <c r="AD105" i="19"/>
  <c r="AC105" i="19"/>
  <c r="AE104" i="19"/>
  <c r="AF104" i="19" s="1"/>
  <c r="AD104" i="19"/>
  <c r="AC104" i="19"/>
  <c r="AE103" i="19"/>
  <c r="AF103" i="19" s="1"/>
  <c r="AD103" i="19"/>
  <c r="AC103" i="19"/>
  <c r="AE102" i="19"/>
  <c r="AD102" i="19"/>
  <c r="AC102" i="19"/>
  <c r="AF101" i="19"/>
  <c r="AE101" i="19"/>
  <c r="AD101" i="19"/>
  <c r="AC101" i="19"/>
  <c r="AE100" i="19"/>
  <c r="AD100" i="19"/>
  <c r="AF100" i="19" s="1"/>
  <c r="AC100" i="19"/>
  <c r="AE99" i="19"/>
  <c r="AD99" i="19"/>
  <c r="AC99" i="19"/>
  <c r="AE98" i="19"/>
  <c r="AD98" i="19"/>
  <c r="AC98" i="19"/>
  <c r="AF97" i="19"/>
  <c r="AE97" i="19"/>
  <c r="AD97" i="19"/>
  <c r="AC97" i="19"/>
  <c r="AF96" i="19"/>
  <c r="AE96" i="19"/>
  <c r="AD96" i="19"/>
  <c r="AC96" i="19"/>
  <c r="AE95" i="19"/>
  <c r="AD95" i="19"/>
  <c r="AC95" i="19"/>
  <c r="AE94" i="19"/>
  <c r="AD94" i="19"/>
  <c r="AF94" i="19" s="1"/>
  <c r="AC94" i="19"/>
  <c r="AF93" i="19"/>
  <c r="AE93" i="19"/>
  <c r="AD93" i="19"/>
  <c r="AC93" i="19"/>
  <c r="AF92" i="19"/>
  <c r="AE92" i="19"/>
  <c r="AD92" i="19"/>
  <c r="AC92" i="19"/>
  <c r="AE91" i="19"/>
  <c r="AF91" i="19" s="1"/>
  <c r="AD91" i="19"/>
  <c r="AC91" i="19"/>
  <c r="AF90" i="19"/>
  <c r="AE90" i="19"/>
  <c r="AD90" i="19"/>
  <c r="AC90" i="19"/>
  <c r="AE89" i="19"/>
  <c r="AF89" i="19" s="1"/>
  <c r="AD89" i="19"/>
  <c r="AC89" i="19"/>
  <c r="AE88" i="19"/>
  <c r="AF88" i="19" s="1"/>
  <c r="AD88" i="19"/>
  <c r="AC88" i="19"/>
  <c r="AE87" i="19"/>
  <c r="AF87" i="19" s="1"/>
  <c r="AD87" i="19"/>
  <c r="AC87" i="19"/>
  <c r="AE86" i="19"/>
  <c r="AD86" i="19"/>
  <c r="AC86" i="19"/>
  <c r="AE85" i="19"/>
  <c r="AD85" i="19"/>
  <c r="AC85" i="19"/>
  <c r="AF84" i="19"/>
  <c r="AE84" i="19"/>
  <c r="AD84" i="19"/>
  <c r="AC84" i="19"/>
  <c r="AE83" i="19"/>
  <c r="AD83" i="19"/>
  <c r="AC83" i="19"/>
  <c r="AE82" i="19"/>
  <c r="AD82" i="19"/>
  <c r="AC82" i="19"/>
  <c r="AE81" i="19"/>
  <c r="AD81" i="19"/>
  <c r="AC81" i="19"/>
  <c r="AF80" i="19"/>
  <c r="AE80" i="19"/>
  <c r="AD80" i="19"/>
  <c r="AC80" i="19"/>
  <c r="AE79" i="19"/>
  <c r="AD79" i="19"/>
  <c r="AC79" i="19"/>
  <c r="AF78" i="19"/>
  <c r="AE78" i="19"/>
  <c r="AD78" i="19"/>
  <c r="AC78" i="19"/>
  <c r="AF77" i="19"/>
  <c r="AE77" i="19"/>
  <c r="AD77" i="19"/>
  <c r="AC77" i="19"/>
  <c r="AF76" i="19"/>
  <c r="AE76" i="19"/>
  <c r="AD76" i="19"/>
  <c r="AC76" i="19"/>
  <c r="AE75" i="19"/>
  <c r="AF75" i="19" s="1"/>
  <c r="AD75" i="19"/>
  <c r="AC75" i="19"/>
  <c r="AE74" i="19"/>
  <c r="AD74" i="19"/>
  <c r="AF74" i="19" s="1"/>
  <c r="AI74" i="19" s="1"/>
  <c r="AC74" i="19"/>
  <c r="AE73" i="19"/>
  <c r="AF73" i="19" s="1"/>
  <c r="AD73" i="19"/>
  <c r="AC73" i="19"/>
  <c r="AE72" i="19"/>
  <c r="AD72" i="19"/>
  <c r="AC72" i="19"/>
  <c r="AE71" i="19"/>
  <c r="AD71" i="19"/>
  <c r="AC71" i="19"/>
  <c r="AE70" i="19"/>
  <c r="AD70" i="19"/>
  <c r="AC70" i="19"/>
  <c r="AE69" i="19"/>
  <c r="AD69" i="19"/>
  <c r="AC69" i="19"/>
  <c r="AE68" i="19"/>
  <c r="AD68" i="19"/>
  <c r="AF68" i="19" s="1"/>
  <c r="AC68" i="19"/>
  <c r="AE67" i="19"/>
  <c r="AD67" i="19"/>
  <c r="AC67" i="19"/>
  <c r="AF66" i="19"/>
  <c r="AI66" i="19" s="1"/>
  <c r="AE66" i="19"/>
  <c r="AD66" i="19"/>
  <c r="AC66" i="19"/>
  <c r="AE65" i="19"/>
  <c r="AD65" i="19"/>
  <c r="AC65" i="19"/>
  <c r="AF64" i="19"/>
  <c r="AE64" i="19"/>
  <c r="AD64" i="19"/>
  <c r="AC64" i="19"/>
  <c r="AE63" i="19"/>
  <c r="AD63" i="19"/>
  <c r="AC63" i="19"/>
  <c r="AE62" i="19"/>
  <c r="AF62" i="19" s="1"/>
  <c r="AD62" i="19"/>
  <c r="AC62" i="19"/>
  <c r="AI61" i="19"/>
  <c r="AF61" i="19"/>
  <c r="AE61" i="19"/>
  <c r="AD61" i="19"/>
  <c r="AC61" i="19"/>
  <c r="AF60" i="19"/>
  <c r="AE60" i="19"/>
  <c r="AD60" i="19"/>
  <c r="AC60" i="19"/>
  <c r="AI59" i="19"/>
  <c r="AE59" i="19"/>
  <c r="AF59" i="19" s="1"/>
  <c r="AD59" i="19"/>
  <c r="AC59" i="19"/>
  <c r="AF58" i="19"/>
  <c r="AI58" i="19" s="1"/>
  <c r="AE58" i="19"/>
  <c r="AD58" i="19"/>
  <c r="AC58" i="19"/>
  <c r="AF57" i="19"/>
  <c r="AE57" i="19"/>
  <c r="AD57" i="19"/>
  <c r="AC57" i="19"/>
  <c r="AE56" i="19"/>
  <c r="AF56" i="19" s="1"/>
  <c r="AD56" i="19"/>
  <c r="AC56" i="19"/>
  <c r="AE55" i="19"/>
  <c r="AD55" i="19"/>
  <c r="AC55" i="19"/>
  <c r="AE54" i="19"/>
  <c r="AD54" i="19"/>
  <c r="AC54" i="19"/>
  <c r="AF53" i="19"/>
  <c r="AE53" i="19"/>
  <c r="AD53" i="19"/>
  <c r="AC53" i="19"/>
  <c r="AI52" i="19"/>
  <c r="AE52" i="19"/>
  <c r="AF52" i="19" s="1"/>
  <c r="AD52" i="19"/>
  <c r="AC52" i="19"/>
  <c r="AE51" i="19"/>
  <c r="AD51" i="19"/>
  <c r="AF51" i="19" s="1"/>
  <c r="AC51" i="19"/>
  <c r="AI50" i="19"/>
  <c r="AF50" i="19"/>
  <c r="AE50" i="19"/>
  <c r="AD50" i="19"/>
  <c r="AC50" i="19"/>
  <c r="AE49" i="19"/>
  <c r="AD49" i="19"/>
  <c r="AF49" i="19" s="1"/>
  <c r="AC49" i="19"/>
  <c r="AF48" i="19"/>
  <c r="AE48" i="19"/>
  <c r="AD48" i="19"/>
  <c r="AC48" i="19"/>
  <c r="AE47" i="19"/>
  <c r="AD47" i="19"/>
  <c r="AF47" i="19" s="1"/>
  <c r="AC47" i="19"/>
  <c r="AI46" i="19"/>
  <c r="AF46" i="19"/>
  <c r="AE46" i="19"/>
  <c r="AD46" i="19"/>
  <c r="AC46" i="19"/>
  <c r="AF45" i="19"/>
  <c r="AI45" i="19" s="1"/>
  <c r="AE45" i="19"/>
  <c r="AD45" i="19"/>
  <c r="AC45" i="19"/>
  <c r="AE44" i="19"/>
  <c r="AD44" i="19"/>
  <c r="AF44" i="19" s="1"/>
  <c r="AC44" i="19"/>
  <c r="AI43" i="19"/>
  <c r="AE43" i="19"/>
  <c r="AF43" i="19" s="1"/>
  <c r="AD43" i="19"/>
  <c r="AC43" i="19"/>
  <c r="AE42" i="19"/>
  <c r="AD42" i="19"/>
  <c r="AC42" i="19"/>
  <c r="AF41" i="19"/>
  <c r="AE41" i="19"/>
  <c r="AD41" i="19"/>
  <c r="AC41" i="19"/>
  <c r="AE40" i="19"/>
  <c r="AD40" i="19"/>
  <c r="AC40" i="19"/>
  <c r="AE39" i="19"/>
  <c r="AD39" i="19"/>
  <c r="AC39" i="19"/>
  <c r="AE38" i="19"/>
  <c r="AG38" i="19" s="1"/>
  <c r="AJ38" i="19" s="1"/>
  <c r="AD38" i="19"/>
  <c r="AC38" i="19"/>
  <c r="AF37" i="19"/>
  <c r="AE37" i="19"/>
  <c r="AD37" i="19"/>
  <c r="AC37" i="19"/>
  <c r="AE36" i="19"/>
  <c r="AD36" i="19"/>
  <c r="AC36" i="19"/>
  <c r="AF35" i="19"/>
  <c r="AE35" i="19"/>
  <c r="AD35" i="19"/>
  <c r="AC35" i="19"/>
  <c r="AE34" i="19"/>
  <c r="AD34" i="19"/>
  <c r="AF34" i="19" s="1"/>
  <c r="AC34" i="19"/>
  <c r="AF33" i="19"/>
  <c r="AE33" i="19"/>
  <c r="AD33" i="19"/>
  <c r="AC33" i="19"/>
  <c r="AE32" i="19"/>
  <c r="AD32" i="19"/>
  <c r="AC32" i="19"/>
  <c r="AF31" i="19"/>
  <c r="AE31" i="19"/>
  <c r="AD31" i="19"/>
  <c r="AC31" i="19"/>
  <c r="AF30" i="19"/>
  <c r="AE30" i="19"/>
  <c r="AD30" i="19"/>
  <c r="AC30" i="19"/>
  <c r="AE29" i="19"/>
  <c r="AF29" i="19" s="1"/>
  <c r="AI29" i="19" s="1"/>
  <c r="AD29" i="19"/>
  <c r="AC29" i="19"/>
  <c r="AE28" i="19"/>
  <c r="AD28" i="19"/>
  <c r="AC28" i="19"/>
  <c r="AE27" i="19"/>
  <c r="AD27" i="19"/>
  <c r="AC27" i="19"/>
  <c r="AF26" i="19"/>
  <c r="AE26" i="19"/>
  <c r="AD26" i="19"/>
  <c r="AC26" i="19"/>
  <c r="AE25" i="19"/>
  <c r="AF25" i="19" s="1"/>
  <c r="AI25" i="19" s="1"/>
  <c r="AD25" i="19"/>
  <c r="AC25" i="19"/>
  <c r="AF24" i="19"/>
  <c r="AI24" i="19" s="1"/>
  <c r="AE24" i="19"/>
  <c r="AD24" i="19"/>
  <c r="AC24" i="19"/>
  <c r="AE23" i="19"/>
  <c r="AD23" i="19"/>
  <c r="AC23" i="19"/>
  <c r="AF22" i="19"/>
  <c r="AE22" i="19"/>
  <c r="AD22" i="19"/>
  <c r="AC22" i="19"/>
  <c r="AI21" i="19"/>
  <c r="AE21" i="19"/>
  <c r="AF21" i="19" s="1"/>
  <c r="AD21" i="19"/>
  <c r="AC21" i="19"/>
  <c r="AE20" i="19"/>
  <c r="AD20" i="19"/>
  <c r="AF20" i="19" s="1"/>
  <c r="AC20" i="19"/>
  <c r="AE19" i="19"/>
  <c r="AF19" i="19" s="1"/>
  <c r="AD19" i="19"/>
  <c r="AC19" i="19"/>
  <c r="AF18" i="19"/>
  <c r="AE18" i="19"/>
  <c r="AD18" i="19"/>
  <c r="AC18" i="19"/>
  <c r="AE17" i="19"/>
  <c r="AD17" i="19"/>
  <c r="AC17" i="19"/>
  <c r="A17" i="19"/>
  <c r="AE16" i="19"/>
  <c r="AD16" i="19"/>
  <c r="AC16" i="19"/>
  <c r="A16" i="19"/>
  <c r="AE15" i="19"/>
  <c r="AD15" i="19"/>
  <c r="AF15" i="19" s="1"/>
  <c r="AC15" i="19"/>
  <c r="A15" i="19"/>
  <c r="AE14" i="19"/>
  <c r="AF14" i="19" s="1"/>
  <c r="AD14" i="19"/>
  <c r="AC14" i="19"/>
  <c r="A14" i="19"/>
  <c r="AE13" i="19"/>
  <c r="AD13" i="19"/>
  <c r="AC13" i="19"/>
  <c r="A13" i="19"/>
  <c r="AE12" i="19"/>
  <c r="AD12" i="19"/>
  <c r="AC12" i="19"/>
  <c r="A12" i="19"/>
  <c r="AE11" i="19"/>
  <c r="AD11" i="19"/>
  <c r="AC11" i="19"/>
  <c r="A11" i="19"/>
  <c r="AE10" i="19"/>
  <c r="AD10" i="19"/>
  <c r="AC10" i="19"/>
  <c r="A10" i="19"/>
  <c r="AE9" i="19"/>
  <c r="AD9" i="19"/>
  <c r="AC9" i="19"/>
  <c r="A9" i="19"/>
  <c r="A8" i="19"/>
  <c r="A7" i="19"/>
  <c r="A6" i="19"/>
  <c r="A5" i="19"/>
  <c r="A4" i="19"/>
  <c r="A3" i="19"/>
  <c r="AN2" i="19"/>
  <c r="AM2" i="19"/>
  <c r="AJ2" i="19"/>
  <c r="AI2" i="19"/>
  <c r="AH2" i="19"/>
  <c r="AG2" i="19"/>
  <c r="AF2" i="19"/>
  <c r="AE2" i="19"/>
  <c r="AD2" i="19"/>
  <c r="AC2" i="19"/>
  <c r="AB2" i="19"/>
  <c r="A2" i="19"/>
  <c r="AN1" i="19"/>
  <c r="AM1" i="19"/>
  <c r="AL1" i="19"/>
  <c r="AK1" i="19"/>
  <c r="AJ1" i="19"/>
  <c r="AI1" i="19"/>
  <c r="AH1" i="19"/>
  <c r="AG1" i="19"/>
  <c r="AF1" i="19"/>
  <c r="AN14" i="19" s="1"/>
  <c r="AE1" i="19"/>
  <c r="AD1" i="19"/>
  <c r="AC1" i="19"/>
  <c r="AI107" i="19" s="1"/>
  <c r="AB1" i="19"/>
  <c r="Y1" i="19"/>
  <c r="X1" i="19"/>
  <c r="W1" i="19"/>
  <c r="V1" i="19"/>
  <c r="U1" i="19"/>
  <c r="T1" i="19"/>
  <c r="S1" i="19"/>
  <c r="R1" i="19"/>
  <c r="Q1" i="19"/>
  <c r="P1" i="19"/>
  <c r="O1" i="19"/>
  <c r="N1" i="19"/>
  <c r="M1" i="19"/>
  <c r="L1" i="19"/>
  <c r="K1" i="19"/>
  <c r="J1" i="19"/>
  <c r="I1" i="19"/>
  <c r="H1" i="19"/>
  <c r="G1" i="19"/>
  <c r="F1" i="19"/>
  <c r="E1" i="19"/>
  <c r="D1" i="19"/>
  <c r="C1" i="19"/>
  <c r="B1" i="19"/>
  <c r="A1" i="19"/>
  <c r="AK496" i="18"/>
  <c r="AE496" i="18"/>
  <c r="AF496" i="18" s="1"/>
  <c r="AD496" i="18"/>
  <c r="AC496" i="18" s="1"/>
  <c r="AK495" i="18"/>
  <c r="AE495" i="18"/>
  <c r="AD495" i="18"/>
  <c r="AC495" i="18" s="1"/>
  <c r="AK494" i="18"/>
  <c r="AE494" i="18"/>
  <c r="AD494" i="18"/>
  <c r="AC494" i="18" s="1"/>
  <c r="AK493" i="18"/>
  <c r="AE493" i="18"/>
  <c r="AD493" i="18"/>
  <c r="AC493" i="18" s="1"/>
  <c r="AK492" i="18"/>
  <c r="AE492" i="18"/>
  <c r="AD492" i="18"/>
  <c r="AC492" i="18" s="1"/>
  <c r="AK491" i="18"/>
  <c r="AE491" i="18"/>
  <c r="AD491" i="18"/>
  <c r="AC491" i="18"/>
  <c r="AK490" i="18"/>
  <c r="AE490" i="18"/>
  <c r="AD490" i="18"/>
  <c r="AC490" i="18" s="1"/>
  <c r="AK489" i="18"/>
  <c r="AF489" i="18"/>
  <c r="AE489" i="18"/>
  <c r="AD489" i="18"/>
  <c r="AC489" i="18" s="1"/>
  <c r="AK488" i="18"/>
  <c r="AE488" i="18"/>
  <c r="AD488" i="18"/>
  <c r="AC488" i="18" s="1"/>
  <c r="AK487" i="18"/>
  <c r="AE487" i="18"/>
  <c r="AD487" i="18"/>
  <c r="AC487" i="18"/>
  <c r="AK486" i="18"/>
  <c r="AE486" i="18"/>
  <c r="AD486" i="18"/>
  <c r="AC486" i="18" s="1"/>
  <c r="AK485" i="18"/>
  <c r="AF485" i="18"/>
  <c r="AE485" i="18"/>
  <c r="AD485" i="18"/>
  <c r="AC485" i="18"/>
  <c r="AK484" i="18"/>
  <c r="AE484" i="18"/>
  <c r="AD484" i="18"/>
  <c r="AC484" i="18"/>
  <c r="AK483" i="18"/>
  <c r="AE483" i="18"/>
  <c r="AD483" i="18"/>
  <c r="AC483" i="18" s="1"/>
  <c r="AK482" i="18"/>
  <c r="AE482" i="18"/>
  <c r="AD482" i="18"/>
  <c r="AC482" i="18" s="1"/>
  <c r="AK481" i="18"/>
  <c r="AE481" i="18"/>
  <c r="AD481" i="18"/>
  <c r="AC481" i="18" s="1"/>
  <c r="AK480" i="18"/>
  <c r="AE480" i="18"/>
  <c r="AF480" i="18" s="1"/>
  <c r="AD480" i="18"/>
  <c r="AC480" i="18" s="1"/>
  <c r="AK479" i="18"/>
  <c r="AE479" i="18"/>
  <c r="AF479" i="18" s="1"/>
  <c r="AD479" i="18"/>
  <c r="AC479" i="18"/>
  <c r="AK478" i="18"/>
  <c r="AE478" i="18"/>
  <c r="AF478" i="18" s="1"/>
  <c r="AD478" i="18"/>
  <c r="AC478" i="18" s="1"/>
  <c r="AK477" i="18"/>
  <c r="AF477" i="18"/>
  <c r="AE477" i="18"/>
  <c r="AD477" i="18"/>
  <c r="AC477" i="18"/>
  <c r="AK476" i="18"/>
  <c r="AE476" i="18"/>
  <c r="AD476" i="18"/>
  <c r="AC476" i="18" s="1"/>
  <c r="AK475" i="18"/>
  <c r="AE475" i="18"/>
  <c r="AF475" i="18" s="1"/>
  <c r="AD475" i="18"/>
  <c r="AC475" i="18" s="1"/>
  <c r="AK474" i="18"/>
  <c r="AF474" i="18"/>
  <c r="AE474" i="18"/>
  <c r="AD474" i="18"/>
  <c r="AC474" i="18" s="1"/>
  <c r="AK473" i="18"/>
  <c r="AF473" i="18"/>
  <c r="AE473" i="18"/>
  <c r="AD473" i="18"/>
  <c r="AC473" i="18" s="1"/>
  <c r="AK472" i="18"/>
  <c r="AE472" i="18"/>
  <c r="AD472" i="18"/>
  <c r="AF472" i="18" s="1"/>
  <c r="AC472" i="18"/>
  <c r="AK471" i="18"/>
  <c r="AE471" i="18"/>
  <c r="AD471" i="18"/>
  <c r="AC471" i="18" s="1"/>
  <c r="AK470" i="18"/>
  <c r="AE470" i="18"/>
  <c r="AF470" i="18" s="1"/>
  <c r="AD470" i="18"/>
  <c r="AC470" i="18"/>
  <c r="AK469" i="18"/>
  <c r="AE469" i="18"/>
  <c r="AD469" i="18"/>
  <c r="AC469" i="18" s="1"/>
  <c r="AK468" i="18"/>
  <c r="AF468" i="18"/>
  <c r="AE468" i="18"/>
  <c r="AD468" i="18"/>
  <c r="AC468" i="18" s="1"/>
  <c r="AK467" i="18"/>
  <c r="AE467" i="18"/>
  <c r="AD467" i="18"/>
  <c r="AC467" i="18"/>
  <c r="AK466" i="18"/>
  <c r="AE466" i="18"/>
  <c r="AD466" i="18"/>
  <c r="AF466" i="18" s="1"/>
  <c r="AK465" i="18"/>
  <c r="AF465" i="18"/>
  <c r="AE465" i="18"/>
  <c r="AD465" i="18"/>
  <c r="AC465" i="18"/>
  <c r="AK464" i="18"/>
  <c r="AE464" i="18"/>
  <c r="AD464" i="18"/>
  <c r="AC464" i="18"/>
  <c r="AK463" i="18"/>
  <c r="AE463" i="18"/>
  <c r="AD463" i="18"/>
  <c r="AC463" i="18"/>
  <c r="AK462" i="18"/>
  <c r="AE462" i="18"/>
  <c r="AD462" i="18"/>
  <c r="AC462" i="18" s="1"/>
  <c r="AK461" i="18"/>
  <c r="AE461" i="18"/>
  <c r="AF461" i="18" s="1"/>
  <c r="AD461" i="18"/>
  <c r="AC461" i="18"/>
  <c r="AK460" i="18"/>
  <c r="AE460" i="18"/>
  <c r="AF460" i="18" s="1"/>
  <c r="AD460" i="18"/>
  <c r="AC460" i="18"/>
  <c r="AK459" i="18"/>
  <c r="AE459" i="18"/>
  <c r="AF459" i="18" s="1"/>
  <c r="AD459" i="18"/>
  <c r="AC459" i="18" s="1"/>
  <c r="AK458" i="18"/>
  <c r="AE458" i="18"/>
  <c r="AF458" i="18" s="1"/>
  <c r="AD458" i="18"/>
  <c r="AC458" i="18" s="1"/>
  <c r="AK457" i="18"/>
  <c r="AE457" i="18"/>
  <c r="AD457" i="18"/>
  <c r="AC457" i="18" s="1"/>
  <c r="AK456" i="18"/>
  <c r="AE456" i="18"/>
  <c r="AD456" i="18"/>
  <c r="AK455" i="18"/>
  <c r="AE455" i="18"/>
  <c r="AF455" i="18" s="1"/>
  <c r="AD455" i="18"/>
  <c r="AC455" i="18"/>
  <c r="AK454" i="18"/>
  <c r="AE454" i="18"/>
  <c r="AD454" i="18"/>
  <c r="AC454" i="18" s="1"/>
  <c r="AK453" i="18"/>
  <c r="AF453" i="18"/>
  <c r="AE453" i="18"/>
  <c r="AD453" i="18"/>
  <c r="AC453" i="18" s="1"/>
  <c r="AK452" i="18"/>
  <c r="AE452" i="18"/>
  <c r="AD452" i="18"/>
  <c r="AC452" i="18" s="1"/>
  <c r="AK451" i="18"/>
  <c r="AE451" i="18"/>
  <c r="AD451" i="18"/>
  <c r="AC451" i="18"/>
  <c r="AK450" i="18"/>
  <c r="AE450" i="18"/>
  <c r="AD450" i="18"/>
  <c r="AF450" i="18" s="1"/>
  <c r="AC450" i="18"/>
  <c r="AK449" i="18"/>
  <c r="AF449" i="18"/>
  <c r="AE449" i="18"/>
  <c r="AD449" i="18"/>
  <c r="AC449" i="18"/>
  <c r="AK448" i="18"/>
  <c r="AE448" i="18"/>
  <c r="AF448" i="18" s="1"/>
  <c r="AD448" i="18"/>
  <c r="AC448" i="18" s="1"/>
  <c r="AK447" i="18"/>
  <c r="AE447" i="18"/>
  <c r="AD447" i="18"/>
  <c r="AC447" i="18"/>
  <c r="AK446" i="18"/>
  <c r="AF446" i="18"/>
  <c r="AE446" i="18"/>
  <c r="AD446" i="18"/>
  <c r="AC446" i="18" s="1"/>
  <c r="AK445" i="18"/>
  <c r="AE445" i="18"/>
  <c r="AD445" i="18"/>
  <c r="AC445" i="18" s="1"/>
  <c r="AK444" i="18"/>
  <c r="AE444" i="18"/>
  <c r="AF444" i="18" s="1"/>
  <c r="AD444" i="18"/>
  <c r="AC444" i="18" s="1"/>
  <c r="AK443" i="18"/>
  <c r="AF443" i="18"/>
  <c r="AE443" i="18"/>
  <c r="AD443" i="18"/>
  <c r="AC443" i="18"/>
  <c r="AK442" i="18"/>
  <c r="AF442" i="18"/>
  <c r="AE442" i="18"/>
  <c r="AD442" i="18"/>
  <c r="AC442" i="18" s="1"/>
  <c r="AK441" i="18"/>
  <c r="AE441" i="18"/>
  <c r="AD441" i="18"/>
  <c r="AC441" i="18" s="1"/>
  <c r="AK440" i="18"/>
  <c r="AE440" i="18"/>
  <c r="AF440" i="18" s="1"/>
  <c r="AD440" i="18"/>
  <c r="AC440" i="18" s="1"/>
  <c r="AK439" i="18"/>
  <c r="AE439" i="18"/>
  <c r="AD439" i="18"/>
  <c r="AC439" i="18"/>
  <c r="AK438" i="18"/>
  <c r="AF438" i="18"/>
  <c r="AE438" i="18"/>
  <c r="AD438" i="18"/>
  <c r="AC438" i="18" s="1"/>
  <c r="AK437" i="18"/>
  <c r="AE437" i="18"/>
  <c r="AD437" i="18"/>
  <c r="AC437" i="18" s="1"/>
  <c r="AK436" i="18"/>
  <c r="AE436" i="18"/>
  <c r="AF436" i="18" s="1"/>
  <c r="AD436" i="18"/>
  <c r="AC436" i="18" s="1"/>
  <c r="AK435" i="18"/>
  <c r="AF435" i="18"/>
  <c r="AE435" i="18"/>
  <c r="AD435" i="18"/>
  <c r="AC435" i="18"/>
  <c r="AK434" i="18"/>
  <c r="AF434" i="18"/>
  <c r="AE434" i="18"/>
  <c r="AD434" i="18"/>
  <c r="AC434" i="18" s="1"/>
  <c r="AK433" i="18"/>
  <c r="AE433" i="18"/>
  <c r="AD433" i="18"/>
  <c r="AC433" i="18" s="1"/>
  <c r="AK432" i="18"/>
  <c r="AE432" i="18"/>
  <c r="AF432" i="18" s="1"/>
  <c r="AD432" i="18"/>
  <c r="AC432" i="18" s="1"/>
  <c r="AK431" i="18"/>
  <c r="AE431" i="18"/>
  <c r="AD431" i="18"/>
  <c r="AC431" i="18"/>
  <c r="AK430" i="18"/>
  <c r="AF430" i="18"/>
  <c r="AE430" i="18"/>
  <c r="AD430" i="18"/>
  <c r="AC430" i="18" s="1"/>
  <c r="AK429" i="18"/>
  <c r="AE429" i="18"/>
  <c r="AD429" i="18"/>
  <c r="AC429" i="18" s="1"/>
  <c r="D429" i="18"/>
  <c r="AK428" i="18"/>
  <c r="AF428" i="18"/>
  <c r="AE428" i="18"/>
  <c r="AD428" i="18"/>
  <c r="AC428" i="18"/>
  <c r="D428" i="18"/>
  <c r="AK427" i="18"/>
  <c r="AE427" i="18"/>
  <c r="AF427" i="18" s="1"/>
  <c r="AD427" i="18"/>
  <c r="AC427" i="18"/>
  <c r="D427" i="18"/>
  <c r="AK426" i="18"/>
  <c r="AE426" i="18"/>
  <c r="AD426" i="18"/>
  <c r="AC426" i="18" s="1"/>
  <c r="D426" i="18"/>
  <c r="AK425" i="18"/>
  <c r="AF425" i="18"/>
  <c r="AE425" i="18"/>
  <c r="AD425" i="18"/>
  <c r="AC425" i="18" s="1"/>
  <c r="D425" i="18"/>
  <c r="AK424" i="18"/>
  <c r="AF424" i="18"/>
  <c r="AE424" i="18"/>
  <c r="AD424" i="18"/>
  <c r="AC424" i="18"/>
  <c r="D424" i="18"/>
  <c r="AK423" i="18"/>
  <c r="AE423" i="18"/>
  <c r="AD423" i="18"/>
  <c r="AF423" i="18" s="1"/>
  <c r="AC423" i="18"/>
  <c r="D423" i="18"/>
  <c r="AK422" i="18"/>
  <c r="AF422" i="18"/>
  <c r="AE422" i="18"/>
  <c r="AD422" i="18"/>
  <c r="AC422" i="18" s="1"/>
  <c r="D422" i="18"/>
  <c r="AK421" i="18"/>
  <c r="AE421" i="18"/>
  <c r="AD421" i="18"/>
  <c r="AF421" i="18" s="1"/>
  <c r="D421" i="18"/>
  <c r="AK420" i="18"/>
  <c r="AE420" i="18"/>
  <c r="AF420" i="18" s="1"/>
  <c r="AD420" i="18"/>
  <c r="AC420" i="18"/>
  <c r="D420" i="18"/>
  <c r="AK419" i="18"/>
  <c r="AE419" i="18"/>
  <c r="AD419" i="18"/>
  <c r="D419" i="18"/>
  <c r="AK418" i="18"/>
  <c r="AE418" i="18"/>
  <c r="AD418" i="18"/>
  <c r="AC418" i="18" s="1"/>
  <c r="D418" i="18"/>
  <c r="AK417" i="18"/>
  <c r="AE417" i="18"/>
  <c r="AF417" i="18" s="1"/>
  <c r="AD417" i="18"/>
  <c r="AC417" i="18" s="1"/>
  <c r="D417" i="18"/>
  <c r="AK416" i="18"/>
  <c r="AE416" i="18"/>
  <c r="AD416" i="18"/>
  <c r="D416" i="18"/>
  <c r="AK415" i="18"/>
  <c r="AE415" i="18"/>
  <c r="AD415" i="18"/>
  <c r="AF415" i="18" s="1"/>
  <c r="D415" i="18"/>
  <c r="AK414" i="18"/>
  <c r="AE414" i="18"/>
  <c r="AD414" i="18"/>
  <c r="AC414" i="18"/>
  <c r="AK413" i="18"/>
  <c r="AE413" i="18"/>
  <c r="AD413" i="18"/>
  <c r="AC413" i="18" s="1"/>
  <c r="D413" i="18"/>
  <c r="AK412" i="18"/>
  <c r="AF412" i="18"/>
  <c r="AE412" i="18"/>
  <c r="AD412" i="18"/>
  <c r="AC412" i="18"/>
  <c r="D412" i="18"/>
  <c r="AK411" i="18"/>
  <c r="AE411" i="18"/>
  <c r="AD411" i="18"/>
  <c r="AC411" i="18"/>
  <c r="D411" i="18"/>
  <c r="AK410" i="18"/>
  <c r="AE410" i="18"/>
  <c r="AD410" i="18"/>
  <c r="AC410" i="18" s="1"/>
  <c r="D410" i="18"/>
  <c r="AK409" i="18"/>
  <c r="AF409" i="18"/>
  <c r="AE409" i="18"/>
  <c r="AD409" i="18"/>
  <c r="AC409" i="18" s="1"/>
  <c r="D409" i="18"/>
  <c r="AK408" i="18"/>
  <c r="AF408" i="18"/>
  <c r="AE408" i="18"/>
  <c r="AD408" i="18"/>
  <c r="AC408" i="18"/>
  <c r="D408" i="18"/>
  <c r="AK407" i="18"/>
  <c r="AE407" i="18"/>
  <c r="AD407" i="18"/>
  <c r="AF407" i="18" s="1"/>
  <c r="AC407" i="18"/>
  <c r="D407" i="18"/>
  <c r="AK406" i="18"/>
  <c r="AF406" i="18"/>
  <c r="AE406" i="18"/>
  <c r="AD406" i="18"/>
  <c r="AC406" i="18" s="1"/>
  <c r="D406" i="18"/>
  <c r="AK405" i="18"/>
  <c r="AE405" i="18"/>
  <c r="AD405" i="18"/>
  <c r="AC405" i="18" s="1"/>
  <c r="D405" i="18"/>
  <c r="AK404" i="18"/>
  <c r="AE404" i="18"/>
  <c r="AF404" i="18" s="1"/>
  <c r="AD404" i="18"/>
  <c r="AC404" i="18"/>
  <c r="D404" i="18"/>
  <c r="AK403" i="18"/>
  <c r="AF403" i="18"/>
  <c r="AE403" i="18"/>
  <c r="AD403" i="18"/>
  <c r="AC403" i="18" s="1"/>
  <c r="D403" i="18"/>
  <c r="AK402" i="18"/>
  <c r="AE402" i="18"/>
  <c r="AD402" i="18"/>
  <c r="AC402" i="18" s="1"/>
  <c r="D402" i="18"/>
  <c r="AK401" i="18"/>
  <c r="AE401" i="18"/>
  <c r="AF401" i="18" s="1"/>
  <c r="AD401" i="18"/>
  <c r="AC401" i="18" s="1"/>
  <c r="D401" i="18"/>
  <c r="AK400" i="18"/>
  <c r="AE400" i="18"/>
  <c r="AD400" i="18"/>
  <c r="AC400" i="18" s="1"/>
  <c r="D400" i="18"/>
  <c r="AK399" i="18"/>
  <c r="AE399" i="18"/>
  <c r="AD399" i="18"/>
  <c r="AF399" i="18" s="1"/>
  <c r="D399" i="18"/>
  <c r="AK398" i="18"/>
  <c r="AE398" i="18"/>
  <c r="AF398" i="18" s="1"/>
  <c r="AD398" i="18"/>
  <c r="AC398" i="18"/>
  <c r="AK397" i="18"/>
  <c r="AE397" i="18"/>
  <c r="AD397" i="18"/>
  <c r="AC397" i="18" s="1"/>
  <c r="D397" i="18"/>
  <c r="AK396" i="18"/>
  <c r="AF396" i="18"/>
  <c r="AE396" i="18"/>
  <c r="AD396" i="18"/>
  <c r="AC396" i="18"/>
  <c r="D396" i="18"/>
  <c r="AK395" i="18"/>
  <c r="AF395" i="18"/>
  <c r="AE395" i="18"/>
  <c r="AD395" i="18"/>
  <c r="AC395" i="18"/>
  <c r="D395" i="18"/>
  <c r="AK394" i="18"/>
  <c r="AE394" i="18"/>
  <c r="AF394" i="18" s="1"/>
  <c r="AD394" i="18"/>
  <c r="AC394" i="18"/>
  <c r="D394" i="18"/>
  <c r="AK393" i="18"/>
  <c r="AE393" i="18"/>
  <c r="AD393" i="18"/>
  <c r="AC393" i="18" s="1"/>
  <c r="D393" i="18"/>
  <c r="AK392" i="18"/>
  <c r="AE392" i="18"/>
  <c r="AD392" i="18"/>
  <c r="AC392" i="18"/>
  <c r="D392" i="18"/>
  <c r="AK391" i="18"/>
  <c r="AE391" i="18"/>
  <c r="AD391" i="18"/>
  <c r="AF391" i="18" s="1"/>
  <c r="AC391" i="18"/>
  <c r="D391" i="18"/>
  <c r="AE390" i="18"/>
  <c r="AD390" i="18"/>
  <c r="AC390" i="18" s="1"/>
  <c r="D390" i="18"/>
  <c r="AF389" i="18"/>
  <c r="AE389" i="18"/>
  <c r="AD389" i="18"/>
  <c r="AC389" i="18" s="1"/>
  <c r="D389" i="18"/>
  <c r="AE388" i="18"/>
  <c r="AF388" i="18" s="1"/>
  <c r="AD388" i="18"/>
  <c r="AC388" i="18"/>
  <c r="D388" i="18"/>
  <c r="AF387" i="18"/>
  <c r="AE387" i="18"/>
  <c r="AD387" i="18"/>
  <c r="AC387" i="18" s="1"/>
  <c r="D387" i="18"/>
  <c r="AE386" i="18"/>
  <c r="AD386" i="18"/>
  <c r="AC386" i="18" s="1"/>
  <c r="D386" i="18"/>
  <c r="AE385" i="18"/>
  <c r="AF385" i="18" s="1"/>
  <c r="AD385" i="18"/>
  <c r="AC385" i="18" s="1"/>
  <c r="D385" i="18"/>
  <c r="AE384" i="18"/>
  <c r="AD384" i="18"/>
  <c r="D384" i="18"/>
  <c r="AF383" i="18"/>
  <c r="AE383" i="18"/>
  <c r="AD383" i="18"/>
  <c r="AC383" i="18"/>
  <c r="D383" i="18"/>
  <c r="AE382" i="18"/>
  <c r="AD382" i="18"/>
  <c r="AC382" i="18"/>
  <c r="AE381" i="18"/>
  <c r="AD381" i="18"/>
  <c r="AC381" i="18" s="1"/>
  <c r="D381" i="18"/>
  <c r="AF380" i="18"/>
  <c r="AE380" i="18"/>
  <c r="AD380" i="18"/>
  <c r="AC380" i="18"/>
  <c r="D380" i="18"/>
  <c r="AF379" i="18"/>
  <c r="AE379" i="18"/>
  <c r="AD379" i="18"/>
  <c r="AC379" i="18"/>
  <c r="D379" i="18"/>
  <c r="AE378" i="18"/>
  <c r="AD378" i="18"/>
  <c r="AC378" i="18" s="1"/>
  <c r="D378" i="18"/>
  <c r="AE377" i="18"/>
  <c r="AD377" i="18"/>
  <c r="AC377" i="18" s="1"/>
  <c r="D377" i="18"/>
  <c r="AF376" i="18"/>
  <c r="AE376" i="18"/>
  <c r="AD376" i="18"/>
  <c r="AC376" i="18"/>
  <c r="D376" i="18"/>
  <c r="AE375" i="18"/>
  <c r="AD375" i="18"/>
  <c r="AF375" i="18" s="1"/>
  <c r="AC375" i="18"/>
  <c r="D375" i="18"/>
  <c r="AE374" i="18"/>
  <c r="AD374" i="18"/>
  <c r="D374" i="18"/>
  <c r="AE373" i="18"/>
  <c r="AF373" i="18" s="1"/>
  <c r="AD373" i="18"/>
  <c r="AC373" i="18"/>
  <c r="D373" i="18"/>
  <c r="AE372" i="18"/>
  <c r="AD372" i="18"/>
  <c r="AF372" i="18" s="1"/>
  <c r="D372" i="18"/>
  <c r="AE371" i="18"/>
  <c r="AD371" i="18"/>
  <c r="AF371" i="18" s="1"/>
  <c r="D371" i="18"/>
  <c r="AE370" i="18"/>
  <c r="AD370" i="18"/>
  <c r="AC370" i="18"/>
  <c r="D370" i="18"/>
  <c r="AE369" i="18"/>
  <c r="AF369" i="18" s="1"/>
  <c r="AD369" i="18"/>
  <c r="AC369" i="18" s="1"/>
  <c r="D369" i="18"/>
  <c r="AE368" i="18"/>
  <c r="AD368" i="18"/>
  <c r="AC368" i="18" s="1"/>
  <c r="D368" i="18"/>
  <c r="AE367" i="18"/>
  <c r="AD367" i="18"/>
  <c r="AC367" i="18" s="1"/>
  <c r="D367" i="18"/>
  <c r="AE366" i="18"/>
  <c r="AF366" i="18" s="1"/>
  <c r="AD366" i="18"/>
  <c r="AC366" i="18" s="1"/>
  <c r="AE365" i="18"/>
  <c r="AF365" i="18" s="1"/>
  <c r="AD365" i="18"/>
  <c r="AC365" i="18"/>
  <c r="D365" i="18"/>
  <c r="AE364" i="18"/>
  <c r="AD364" i="18"/>
  <c r="AC364" i="18"/>
  <c r="D364" i="18"/>
  <c r="AE363" i="18"/>
  <c r="AD363" i="18"/>
  <c r="AC363" i="18"/>
  <c r="D363" i="18"/>
  <c r="AF362" i="18"/>
  <c r="AE362" i="18"/>
  <c r="AD362" i="18"/>
  <c r="AC362" i="18"/>
  <c r="D362" i="18"/>
  <c r="AE361" i="18"/>
  <c r="AD361" i="18"/>
  <c r="AC361" i="18"/>
  <c r="D361" i="18"/>
  <c r="AF360" i="18"/>
  <c r="AE360" i="18"/>
  <c r="AD360" i="18"/>
  <c r="AC360" i="18"/>
  <c r="D360" i="18"/>
  <c r="AF359" i="18"/>
  <c r="AE359" i="18"/>
  <c r="AD359" i="18"/>
  <c r="AC359" i="18"/>
  <c r="D359" i="18"/>
  <c r="AE358" i="18"/>
  <c r="AD358" i="18"/>
  <c r="AF358" i="18" s="1"/>
  <c r="AC358" i="18"/>
  <c r="D358" i="18"/>
  <c r="AE357" i="18"/>
  <c r="AD357" i="18"/>
  <c r="AC357" i="18" s="1"/>
  <c r="D357" i="18"/>
  <c r="AE356" i="18"/>
  <c r="AD356" i="18"/>
  <c r="D356" i="18"/>
  <c r="AE355" i="18"/>
  <c r="AD355" i="18"/>
  <c r="AC355" i="18"/>
  <c r="D355" i="18"/>
  <c r="AE354" i="18"/>
  <c r="AD354" i="18"/>
  <c r="AF354" i="18" s="1"/>
  <c r="D354" i="18"/>
  <c r="AE353" i="18"/>
  <c r="AD353" i="18"/>
  <c r="AC353" i="18" s="1"/>
  <c r="D353" i="18"/>
  <c r="AE352" i="18"/>
  <c r="AD352" i="18"/>
  <c r="AC352" i="18"/>
  <c r="D352" i="18"/>
  <c r="AE351" i="18"/>
  <c r="AD351" i="18"/>
  <c r="AC351" i="18"/>
  <c r="D351" i="18"/>
  <c r="AF350" i="18"/>
  <c r="AE350" i="18"/>
  <c r="AD350" i="18"/>
  <c r="AC350" i="18" s="1"/>
  <c r="AE349" i="18"/>
  <c r="AD349" i="18"/>
  <c r="AC349" i="18"/>
  <c r="AE348" i="18"/>
  <c r="AD348" i="18"/>
  <c r="AC348" i="18" s="1"/>
  <c r="AF347" i="18"/>
  <c r="AE347" i="18"/>
  <c r="AD347" i="18"/>
  <c r="AC347" i="18"/>
  <c r="AF346" i="18"/>
  <c r="AE346" i="18"/>
  <c r="AD346" i="18"/>
  <c r="AC346" i="18"/>
  <c r="AE345" i="18"/>
  <c r="AF345" i="18" s="1"/>
  <c r="AD345" i="18"/>
  <c r="AC345" i="18"/>
  <c r="AE344" i="18"/>
  <c r="AD344" i="18"/>
  <c r="AC344" i="18" s="1"/>
  <c r="AF343" i="18"/>
  <c r="AE343" i="18"/>
  <c r="AD343" i="18"/>
  <c r="AC343" i="18"/>
  <c r="AE342" i="18"/>
  <c r="AF342" i="18" s="1"/>
  <c r="AD342" i="18"/>
  <c r="AC342" i="18"/>
  <c r="AE341" i="18"/>
  <c r="AD341" i="18"/>
  <c r="AC341" i="18" s="1"/>
  <c r="AE340" i="18"/>
  <c r="AD340" i="18"/>
  <c r="AF339" i="18"/>
  <c r="AE339" i="18"/>
  <c r="AD339" i="18"/>
  <c r="AC339" i="18"/>
  <c r="AE338" i="18"/>
  <c r="AD338" i="18"/>
  <c r="AF338" i="18" s="1"/>
  <c r="AE337" i="18"/>
  <c r="AD337" i="18"/>
  <c r="AC337" i="18" s="1"/>
  <c r="AE336" i="18"/>
  <c r="AD336" i="18"/>
  <c r="AC336" i="18"/>
  <c r="AE335" i="18"/>
  <c r="AD335" i="18"/>
  <c r="AC335" i="18"/>
  <c r="AF334" i="18"/>
  <c r="AE334" i="18"/>
  <c r="AD334" i="18"/>
  <c r="AC334" i="18" s="1"/>
  <c r="AE333" i="18"/>
  <c r="AD333" i="18"/>
  <c r="AC333" i="18" s="1"/>
  <c r="AE332" i="18"/>
  <c r="AD332" i="18"/>
  <c r="AC332" i="18" s="1"/>
  <c r="AF331" i="18"/>
  <c r="AE331" i="18"/>
  <c r="AD331" i="18"/>
  <c r="AC331" i="18"/>
  <c r="AF330" i="18"/>
  <c r="AE330" i="18"/>
  <c r="AD330" i="18"/>
  <c r="AC330" i="18"/>
  <c r="AE329" i="18"/>
  <c r="AF329" i="18" s="1"/>
  <c r="AD329" i="18"/>
  <c r="AC329" i="18"/>
  <c r="AE328" i="18"/>
  <c r="AD328" i="18"/>
  <c r="AC328" i="18" s="1"/>
  <c r="AF327" i="18"/>
  <c r="AE327" i="18"/>
  <c r="AD327" i="18"/>
  <c r="AC327" i="18"/>
  <c r="AE326" i="18"/>
  <c r="AF326" i="18" s="1"/>
  <c r="AD326" i="18"/>
  <c r="AC326" i="18"/>
  <c r="AE325" i="18"/>
  <c r="AD325" i="18"/>
  <c r="AC325" i="18" s="1"/>
  <c r="AE324" i="18"/>
  <c r="AD324" i="18"/>
  <c r="AE323" i="18"/>
  <c r="AD323" i="18"/>
  <c r="AC323" i="18"/>
  <c r="AE322" i="18"/>
  <c r="AD322" i="18"/>
  <c r="AF322" i="18" s="1"/>
  <c r="AE321" i="18"/>
  <c r="AD321" i="18"/>
  <c r="AC321" i="18"/>
  <c r="AE320" i="18"/>
  <c r="AD320" i="18"/>
  <c r="AC320" i="18"/>
  <c r="AE319" i="18"/>
  <c r="AD319" i="18"/>
  <c r="AC319" i="18"/>
  <c r="AF318" i="18"/>
  <c r="AE318" i="18"/>
  <c r="AD318" i="18"/>
  <c r="AC318" i="18" s="1"/>
  <c r="AE317" i="18"/>
  <c r="AF317" i="18" s="1"/>
  <c r="AD317" i="18"/>
  <c r="AC317" i="18"/>
  <c r="AE316" i="18"/>
  <c r="AD316" i="18"/>
  <c r="AC316" i="18" s="1"/>
  <c r="AF315" i="18"/>
  <c r="AE315" i="18"/>
  <c r="AD315" i="18"/>
  <c r="AC315" i="18"/>
  <c r="AF314" i="18"/>
  <c r="AE314" i="18"/>
  <c r="AD314" i="18"/>
  <c r="AC314" i="18"/>
  <c r="AE313" i="18"/>
  <c r="AF313" i="18" s="1"/>
  <c r="AD313" i="18"/>
  <c r="AC313" i="18"/>
  <c r="AE312" i="18"/>
  <c r="AD312" i="18"/>
  <c r="AC312" i="18" s="1"/>
  <c r="AE311" i="18"/>
  <c r="AD311" i="18"/>
  <c r="AC311" i="18"/>
  <c r="AE310" i="18"/>
  <c r="AF310" i="18" s="1"/>
  <c r="AD310" i="18"/>
  <c r="AC310" i="18" s="1"/>
  <c r="AE309" i="18"/>
  <c r="AD309" i="18"/>
  <c r="AC309" i="18" s="1"/>
  <c r="AF308" i="18"/>
  <c r="AE308" i="18"/>
  <c r="AD308" i="18"/>
  <c r="AC308" i="18" s="1"/>
  <c r="AE307" i="18"/>
  <c r="AD307" i="18"/>
  <c r="AC307" i="18"/>
  <c r="AE306" i="18"/>
  <c r="AD306" i="18"/>
  <c r="AF306" i="18" s="1"/>
  <c r="AE305" i="18"/>
  <c r="AD305" i="18"/>
  <c r="AC305" i="18" s="1"/>
  <c r="AE304" i="18"/>
  <c r="AD304" i="18"/>
  <c r="AC304" i="18"/>
  <c r="AE303" i="18"/>
  <c r="AD303" i="18"/>
  <c r="AC303" i="18"/>
  <c r="AE302" i="18"/>
  <c r="AD302" i="18"/>
  <c r="AC302" i="18" s="1"/>
  <c r="AE301" i="18"/>
  <c r="AF301" i="18" s="1"/>
  <c r="AD301" i="18"/>
  <c r="AC301" i="18"/>
  <c r="AE300" i="18"/>
  <c r="AD300" i="18"/>
  <c r="AC300" i="18" s="1"/>
  <c r="AE299" i="18"/>
  <c r="AD299" i="18"/>
  <c r="AF299" i="18" s="1"/>
  <c r="AC299" i="18"/>
  <c r="AE298" i="18"/>
  <c r="AD298" i="18"/>
  <c r="AF298" i="18" s="1"/>
  <c r="AC298" i="18"/>
  <c r="AE297" i="18"/>
  <c r="AF297" i="18" s="1"/>
  <c r="AD297" i="18"/>
  <c r="AC297" i="18"/>
  <c r="AE296" i="18"/>
  <c r="AD296" i="18"/>
  <c r="AC296" i="18" s="1"/>
  <c r="AE295" i="18"/>
  <c r="AD295" i="18"/>
  <c r="AF295" i="18" s="1"/>
  <c r="AE294" i="18"/>
  <c r="AF294" i="18" s="1"/>
  <c r="AD294" i="18"/>
  <c r="AC294" i="18"/>
  <c r="AE293" i="18"/>
  <c r="AF293" i="18" s="1"/>
  <c r="AD293" i="18"/>
  <c r="AC293" i="18" s="1"/>
  <c r="AE292" i="18"/>
  <c r="AD292" i="18"/>
  <c r="AF292" i="18" s="1"/>
  <c r="AC292" i="18"/>
  <c r="AE291" i="18"/>
  <c r="AD291" i="18"/>
  <c r="AC291" i="18"/>
  <c r="AF290" i="18"/>
  <c r="AE290" i="18"/>
  <c r="AD290" i="18"/>
  <c r="AC290" i="18"/>
  <c r="AE289" i="18"/>
  <c r="AD289" i="18"/>
  <c r="AC289" i="18"/>
  <c r="AE288" i="18"/>
  <c r="AD288" i="18"/>
  <c r="AC288" i="18"/>
  <c r="AE287" i="18"/>
  <c r="AD287" i="18"/>
  <c r="AC287" i="18"/>
  <c r="AE286" i="18"/>
  <c r="AD286" i="18"/>
  <c r="AC286" i="18" s="1"/>
  <c r="AF285" i="18"/>
  <c r="AE285" i="18"/>
  <c r="AD285" i="18"/>
  <c r="AC285" i="18"/>
  <c r="AE284" i="18"/>
  <c r="AD284" i="18"/>
  <c r="AF284" i="18" s="1"/>
  <c r="AE283" i="18"/>
  <c r="AD283" i="18"/>
  <c r="AC283" i="18"/>
  <c r="AE282" i="18"/>
  <c r="AD282" i="18"/>
  <c r="AC282" i="18"/>
  <c r="AE281" i="18"/>
  <c r="AD281" i="18"/>
  <c r="AC281" i="18"/>
  <c r="AF280" i="18"/>
  <c r="AE280" i="18"/>
  <c r="AD280" i="18"/>
  <c r="AC280" i="18" s="1"/>
  <c r="AE279" i="18"/>
  <c r="AD279" i="18"/>
  <c r="AC279" i="18" s="1"/>
  <c r="AE278" i="18"/>
  <c r="AD278" i="18"/>
  <c r="AC278" i="18" s="1"/>
  <c r="AF277" i="18"/>
  <c r="AE277" i="18"/>
  <c r="AD277" i="18"/>
  <c r="AC277" i="18"/>
  <c r="AF276" i="18"/>
  <c r="AE276" i="18"/>
  <c r="AD276" i="18"/>
  <c r="AC276" i="18"/>
  <c r="AE275" i="18"/>
  <c r="AF275" i="18" s="1"/>
  <c r="AD275" i="18"/>
  <c r="AC275" i="18"/>
  <c r="AE274" i="18"/>
  <c r="AD274" i="18"/>
  <c r="AE273" i="18"/>
  <c r="AD273" i="18"/>
  <c r="AC273" i="18"/>
  <c r="AE272" i="18"/>
  <c r="AF272" i="18" s="1"/>
  <c r="AD272" i="18"/>
  <c r="AC272" i="18"/>
  <c r="AE271" i="18"/>
  <c r="AD271" i="18"/>
  <c r="AC271" i="18" s="1"/>
  <c r="AE270" i="18"/>
  <c r="AD270" i="18"/>
  <c r="AF270" i="18" s="1"/>
  <c r="AE269" i="18"/>
  <c r="AG269" i="18" s="1"/>
  <c r="AJ269" i="18" s="1"/>
  <c r="AD269" i="18"/>
  <c r="AC269" i="18"/>
  <c r="AE268" i="18"/>
  <c r="AD268" i="18"/>
  <c r="AF268" i="18" s="1"/>
  <c r="AE267" i="18"/>
  <c r="AD267" i="18"/>
  <c r="AC267" i="18"/>
  <c r="AF266" i="18"/>
  <c r="AE266" i="18"/>
  <c r="AD266" i="18"/>
  <c r="AC266" i="18"/>
  <c r="AE265" i="18"/>
  <c r="AD265" i="18"/>
  <c r="AC265" i="18"/>
  <c r="AF264" i="18"/>
  <c r="AE264" i="18"/>
  <c r="AD264" i="18"/>
  <c r="AC264" i="18" s="1"/>
  <c r="AE263" i="18"/>
  <c r="AD263" i="18"/>
  <c r="AC263" i="18" s="1"/>
  <c r="AE262" i="18"/>
  <c r="AD262" i="18"/>
  <c r="AC262" i="18" s="1"/>
  <c r="AF261" i="18"/>
  <c r="AE261" i="18"/>
  <c r="AD261" i="18"/>
  <c r="AC261" i="18"/>
  <c r="AE260" i="18"/>
  <c r="AD260" i="18"/>
  <c r="AE259" i="18"/>
  <c r="AF259" i="18" s="1"/>
  <c r="AD259" i="18"/>
  <c r="AC259" i="18"/>
  <c r="AF258" i="18"/>
  <c r="AE258" i="18"/>
  <c r="AD258" i="18"/>
  <c r="AC258" i="18" s="1"/>
  <c r="AE257" i="18"/>
  <c r="AD257" i="18"/>
  <c r="AC257" i="18"/>
  <c r="AE256" i="18"/>
  <c r="AF256" i="18" s="1"/>
  <c r="AD256" i="18"/>
  <c r="AC256" i="18"/>
  <c r="AE255" i="18"/>
  <c r="AD255" i="18"/>
  <c r="AC255" i="18" s="1"/>
  <c r="AE254" i="18"/>
  <c r="AD254" i="18"/>
  <c r="AF254" i="18" s="1"/>
  <c r="AF253" i="18"/>
  <c r="AE253" i="18"/>
  <c r="AD253" i="18"/>
  <c r="AC253" i="18"/>
  <c r="AE252" i="18"/>
  <c r="AD252" i="18"/>
  <c r="AF252" i="18" s="1"/>
  <c r="AE251" i="18"/>
  <c r="AD251" i="18"/>
  <c r="AC251" i="18"/>
  <c r="AF250" i="18"/>
  <c r="AE250" i="18"/>
  <c r="AD250" i="18"/>
  <c r="AC250" i="18"/>
  <c r="AE249" i="18"/>
  <c r="AD249" i="18"/>
  <c r="AC249" i="18"/>
  <c r="AF248" i="18"/>
  <c r="AE248" i="18"/>
  <c r="AD248" i="18"/>
  <c r="AC248" i="18" s="1"/>
  <c r="AE247" i="18"/>
  <c r="AD247" i="18"/>
  <c r="AC247" i="18" s="1"/>
  <c r="AE246" i="18"/>
  <c r="AD246" i="18"/>
  <c r="AC246" i="18" s="1"/>
  <c r="AF245" i="18"/>
  <c r="AE245" i="18"/>
  <c r="AD245" i="18"/>
  <c r="AC245" i="18" s="1"/>
  <c r="AE244" i="18"/>
  <c r="AD244" i="18"/>
  <c r="AF244" i="18" s="1"/>
  <c r="AE243" i="18"/>
  <c r="AF243" i="18" s="1"/>
  <c r="AD243" i="18"/>
  <c r="AC243" i="18"/>
  <c r="AE242" i="18"/>
  <c r="AD242" i="18"/>
  <c r="AC242" i="18" s="1"/>
  <c r="AE241" i="18"/>
  <c r="AD241" i="18"/>
  <c r="AC241" i="18"/>
  <c r="AE240" i="18"/>
  <c r="AF240" i="18" s="1"/>
  <c r="AD240" i="18"/>
  <c r="AC240" i="18"/>
  <c r="AE239" i="18"/>
  <c r="AD239" i="18"/>
  <c r="AC239" i="18" s="1"/>
  <c r="AE238" i="18"/>
  <c r="AD238" i="18"/>
  <c r="AC238" i="18" s="1"/>
  <c r="AF237" i="18"/>
  <c r="AE237" i="18"/>
  <c r="AD237" i="18"/>
  <c r="AC237" i="18"/>
  <c r="AE236" i="18"/>
  <c r="AD236" i="18"/>
  <c r="AF236" i="18" s="1"/>
  <c r="AC236" i="18"/>
  <c r="AE235" i="18"/>
  <c r="AD235" i="18"/>
  <c r="AC235" i="18" s="1"/>
  <c r="AE234" i="18"/>
  <c r="AD234" i="18"/>
  <c r="AC234" i="18"/>
  <c r="AE233" i="18"/>
  <c r="AF233" i="18" s="1"/>
  <c r="AD233" i="18"/>
  <c r="AC233" i="18"/>
  <c r="AE232" i="18"/>
  <c r="AD232" i="18"/>
  <c r="AC232" i="18" s="1"/>
  <c r="AE231" i="18"/>
  <c r="AD231" i="18"/>
  <c r="AC231" i="18" s="1"/>
  <c r="AE230" i="18"/>
  <c r="AD230" i="18"/>
  <c r="AC230" i="18" s="1"/>
  <c r="AF229" i="18"/>
  <c r="AE229" i="18"/>
  <c r="AD229" i="18"/>
  <c r="AC229" i="18" s="1"/>
  <c r="AE228" i="18"/>
  <c r="AD228" i="18"/>
  <c r="AF228" i="18" s="1"/>
  <c r="AC228" i="18"/>
  <c r="AE227" i="18"/>
  <c r="AF227" i="18" s="1"/>
  <c r="AD227" i="18"/>
  <c r="AC227" i="18"/>
  <c r="AE226" i="18"/>
  <c r="AD226" i="18"/>
  <c r="AC226" i="18" s="1"/>
  <c r="AF225" i="18"/>
  <c r="AE225" i="18"/>
  <c r="AD225" i="18"/>
  <c r="AC225" i="18"/>
  <c r="AE224" i="18"/>
  <c r="AF224" i="18" s="1"/>
  <c r="AD224" i="18"/>
  <c r="AC224" i="18"/>
  <c r="AE223" i="18"/>
  <c r="AD223" i="18"/>
  <c r="AC223" i="18" s="1"/>
  <c r="AE222" i="18"/>
  <c r="AD222" i="18"/>
  <c r="AF221" i="18"/>
  <c r="AE221" i="18"/>
  <c r="AD221" i="18"/>
  <c r="AC221" i="18"/>
  <c r="AE220" i="18"/>
  <c r="AD220" i="18"/>
  <c r="AE219" i="18"/>
  <c r="AD219" i="18"/>
  <c r="AC219" i="18"/>
  <c r="AE218" i="18"/>
  <c r="AD218" i="18"/>
  <c r="AC218" i="18"/>
  <c r="AE217" i="18"/>
  <c r="AF217" i="18" s="1"/>
  <c r="AD217" i="18"/>
  <c r="AC217" i="18"/>
  <c r="AF216" i="18"/>
  <c r="AE216" i="18"/>
  <c r="AD216" i="18"/>
  <c r="AC216" i="18" s="1"/>
  <c r="AE215" i="18"/>
  <c r="AF215" i="18" s="1"/>
  <c r="AD215" i="18"/>
  <c r="AC215" i="18" s="1"/>
  <c r="AE214" i="18"/>
  <c r="AD214" i="18"/>
  <c r="AC214" i="18" s="1"/>
  <c r="AF213" i="18"/>
  <c r="AE213" i="18"/>
  <c r="AD213" i="18"/>
  <c r="AC213" i="18" s="1"/>
  <c r="AF212" i="18"/>
  <c r="AE212" i="18"/>
  <c r="AD212" i="18"/>
  <c r="AC212" i="18" s="1"/>
  <c r="AE211" i="18"/>
  <c r="AF211" i="18" s="1"/>
  <c r="AD211" i="18"/>
  <c r="AC211" i="18"/>
  <c r="AE210" i="18"/>
  <c r="AD210" i="18"/>
  <c r="AC210" i="18" s="1"/>
  <c r="AE209" i="18"/>
  <c r="AD209" i="18"/>
  <c r="AC209" i="18"/>
  <c r="AE208" i="18"/>
  <c r="AF208" i="18" s="1"/>
  <c r="AD208" i="18"/>
  <c r="AC208" i="18"/>
  <c r="AE207" i="18"/>
  <c r="AD207" i="18"/>
  <c r="AC207" i="18" s="1"/>
  <c r="AE206" i="18"/>
  <c r="AD206" i="18"/>
  <c r="AC206" i="18" s="1"/>
  <c r="AF205" i="18"/>
  <c r="AE205" i="18"/>
  <c r="AD205" i="18"/>
  <c r="AC205" i="18"/>
  <c r="AF204" i="18"/>
  <c r="AE204" i="18"/>
  <c r="AD204" i="18"/>
  <c r="AC204" i="18" s="1"/>
  <c r="AF203" i="18"/>
  <c r="AE203" i="18"/>
  <c r="AD203" i="18"/>
  <c r="AC203" i="18"/>
  <c r="AF202" i="18"/>
  <c r="AE202" i="18"/>
  <c r="AD202" i="18"/>
  <c r="AC202" i="18"/>
  <c r="AE201" i="18"/>
  <c r="AF201" i="18" s="1"/>
  <c r="AD201" i="18"/>
  <c r="AC201" i="18"/>
  <c r="AE200" i="18"/>
  <c r="AD200" i="18"/>
  <c r="AC200" i="18" s="1"/>
  <c r="AE199" i="18"/>
  <c r="AD199" i="18"/>
  <c r="AF199" i="18" s="1"/>
  <c r="AE198" i="18"/>
  <c r="AD198" i="18"/>
  <c r="AC198" i="18"/>
  <c r="AE197" i="18"/>
  <c r="AD197" i="18"/>
  <c r="AF197" i="18" s="1"/>
  <c r="AF196" i="18"/>
  <c r="AE196" i="18"/>
  <c r="AD196" i="18"/>
  <c r="AC196" i="18" s="1"/>
  <c r="AE195" i="18"/>
  <c r="AF195" i="18" s="1"/>
  <c r="AD195" i="18"/>
  <c r="AC195" i="18"/>
  <c r="AF194" i="18"/>
  <c r="AE194" i="18"/>
  <c r="AD194" i="18"/>
  <c r="AC194" i="18" s="1"/>
  <c r="AF193" i="18"/>
  <c r="AE193" i="18"/>
  <c r="AD193" i="18"/>
  <c r="AC193" i="18"/>
  <c r="AE192" i="18"/>
  <c r="AD192" i="18"/>
  <c r="AC192" i="18"/>
  <c r="AE191" i="18"/>
  <c r="AD191" i="18"/>
  <c r="AC191" i="18" s="1"/>
  <c r="AF190" i="18"/>
  <c r="AE190" i="18"/>
  <c r="AD190" i="18"/>
  <c r="AC190" i="18"/>
  <c r="AE189" i="18"/>
  <c r="AD189" i="18"/>
  <c r="AC189" i="18"/>
  <c r="AE188" i="18"/>
  <c r="AF188" i="18" s="1"/>
  <c r="AD188" i="18"/>
  <c r="AC188" i="18"/>
  <c r="AE187" i="18"/>
  <c r="AD187" i="18"/>
  <c r="AC187" i="18"/>
  <c r="AG186" i="18"/>
  <c r="AE186" i="18"/>
  <c r="AF186" i="18" s="1"/>
  <c r="AD186" i="18"/>
  <c r="AC186" i="18"/>
  <c r="AE185" i="18"/>
  <c r="AD185" i="18"/>
  <c r="AC185" i="18"/>
  <c r="AE184" i="18"/>
  <c r="AF184" i="18" s="1"/>
  <c r="AD184" i="18"/>
  <c r="AC184" i="18" s="1"/>
  <c r="AF183" i="18"/>
  <c r="AE183" i="18"/>
  <c r="AD183" i="18"/>
  <c r="AC183" i="18"/>
  <c r="AF182" i="18"/>
  <c r="AE182" i="18"/>
  <c r="AD182" i="18"/>
  <c r="AC182" i="18"/>
  <c r="AE181" i="18"/>
  <c r="AD181" i="18"/>
  <c r="AC181" i="18" s="1"/>
  <c r="AE180" i="18"/>
  <c r="AD180" i="18"/>
  <c r="AC180" i="18" s="1"/>
  <c r="AE179" i="18"/>
  <c r="AF179" i="18" s="1"/>
  <c r="AD179" i="18"/>
  <c r="AC179" i="18" s="1"/>
  <c r="AE178" i="18"/>
  <c r="AF178" i="18" s="1"/>
  <c r="AD178" i="18"/>
  <c r="AC178" i="18" s="1"/>
  <c r="AE177" i="18"/>
  <c r="AD177" i="18"/>
  <c r="AC177" i="18" s="1"/>
  <c r="AE176" i="18"/>
  <c r="AF176" i="18" s="1"/>
  <c r="AD176" i="18"/>
  <c r="AC176" i="18" s="1"/>
  <c r="AE175" i="18"/>
  <c r="AD175" i="18"/>
  <c r="AC175" i="18" s="1"/>
  <c r="AE174" i="18"/>
  <c r="AD174" i="18"/>
  <c r="AC174" i="18"/>
  <c r="AE173" i="18"/>
  <c r="AD173" i="18"/>
  <c r="AC173" i="18" s="1"/>
  <c r="AE172" i="18"/>
  <c r="AD172" i="18"/>
  <c r="AC172" i="18"/>
  <c r="AF171" i="18"/>
  <c r="AE171" i="18"/>
  <c r="AD171" i="18"/>
  <c r="AC171" i="18" s="1"/>
  <c r="AE170" i="18"/>
  <c r="AG170" i="18" s="1"/>
  <c r="AJ170" i="18" s="1"/>
  <c r="AD170" i="18"/>
  <c r="AC170" i="18"/>
  <c r="AE169" i="18"/>
  <c r="AD169" i="18"/>
  <c r="AC169" i="18"/>
  <c r="AF168" i="18"/>
  <c r="AE168" i="18"/>
  <c r="AD168" i="18"/>
  <c r="AC168" i="18"/>
  <c r="AF167" i="18"/>
  <c r="AE167" i="18"/>
  <c r="AD167" i="18"/>
  <c r="AC167" i="18"/>
  <c r="AF166" i="18"/>
  <c r="AE166" i="18"/>
  <c r="AD166" i="18"/>
  <c r="AC166" i="18"/>
  <c r="AE165" i="18"/>
  <c r="AD165" i="18"/>
  <c r="AE164" i="18"/>
  <c r="AD164" i="18"/>
  <c r="AC164" i="18"/>
  <c r="AE163" i="18"/>
  <c r="AF163" i="18" s="1"/>
  <c r="AD163" i="18"/>
  <c r="AC163" i="18" s="1"/>
  <c r="AE162" i="18"/>
  <c r="AF162" i="18" s="1"/>
  <c r="AD162" i="18"/>
  <c r="AC162" i="18" s="1"/>
  <c r="AE161" i="18"/>
  <c r="AF161" i="18" s="1"/>
  <c r="AD161" i="18"/>
  <c r="AC161" i="18" s="1"/>
  <c r="AE160" i="18"/>
  <c r="AF160" i="18" s="1"/>
  <c r="AD160" i="18"/>
  <c r="AC160" i="18" s="1"/>
  <c r="AN159" i="18"/>
  <c r="AE159" i="18"/>
  <c r="AD159" i="18"/>
  <c r="AC159" i="18" s="1"/>
  <c r="AE158" i="18"/>
  <c r="AD158" i="18"/>
  <c r="AC158" i="18"/>
  <c r="AE157" i="18"/>
  <c r="AD157" i="18"/>
  <c r="AC157" i="18"/>
  <c r="AE156" i="18"/>
  <c r="AD156" i="18"/>
  <c r="AC156" i="18"/>
  <c r="AF155" i="18"/>
  <c r="AE155" i="18"/>
  <c r="AD155" i="18"/>
  <c r="AC155" i="18" s="1"/>
  <c r="AE154" i="18"/>
  <c r="AD154" i="18"/>
  <c r="AC154" i="18"/>
  <c r="AE153" i="18"/>
  <c r="AD153" i="18"/>
  <c r="AC153" i="18"/>
  <c r="AF152" i="18"/>
  <c r="AE152" i="18"/>
  <c r="AD152" i="18"/>
  <c r="AC152" i="18"/>
  <c r="AF151" i="18"/>
  <c r="AE151" i="18"/>
  <c r="AD151" i="18"/>
  <c r="AC151" i="18"/>
  <c r="AF150" i="18"/>
  <c r="AE150" i="18"/>
  <c r="AD150" i="18"/>
  <c r="AC150" i="18"/>
  <c r="AF149" i="18"/>
  <c r="AE149" i="18"/>
  <c r="AD149" i="18"/>
  <c r="AC149" i="18" s="1"/>
  <c r="AE148" i="18"/>
  <c r="AG148" i="18" s="1"/>
  <c r="AD148" i="18"/>
  <c r="AC148" i="18"/>
  <c r="AE147" i="18"/>
  <c r="AD147" i="18"/>
  <c r="AC147" i="18"/>
  <c r="AE146" i="18"/>
  <c r="AD146" i="18"/>
  <c r="AC146" i="18" s="1"/>
  <c r="AE145" i="18"/>
  <c r="AD145" i="18"/>
  <c r="AC145" i="18" s="1"/>
  <c r="AE144" i="18"/>
  <c r="AF144" i="18" s="1"/>
  <c r="AD144" i="18"/>
  <c r="AC144" i="18" s="1"/>
  <c r="AF143" i="18"/>
  <c r="AE143" i="18"/>
  <c r="AD143" i="18"/>
  <c r="AC143" i="18" s="1"/>
  <c r="AE142" i="18"/>
  <c r="AD142" i="18"/>
  <c r="AC142" i="18" s="1"/>
  <c r="AF141" i="18"/>
  <c r="AE141" i="18"/>
  <c r="AD141" i="18"/>
  <c r="AC141" i="18"/>
  <c r="AE140" i="18"/>
  <c r="AD140" i="18"/>
  <c r="AC140" i="18"/>
  <c r="AF139" i="18"/>
  <c r="AE139" i="18"/>
  <c r="AD139" i="18"/>
  <c r="AC139" i="18" s="1"/>
  <c r="AE138" i="18"/>
  <c r="AG138" i="18" s="1"/>
  <c r="AJ138" i="18" s="1"/>
  <c r="AD138" i="18"/>
  <c r="AC138" i="18"/>
  <c r="AF137" i="18"/>
  <c r="AE137" i="18"/>
  <c r="AD137" i="18"/>
  <c r="AC137" i="18" s="1"/>
  <c r="AF136" i="18"/>
  <c r="AE136" i="18"/>
  <c r="AD136" i="18"/>
  <c r="AC136" i="18"/>
  <c r="AE135" i="18"/>
  <c r="AD135" i="18"/>
  <c r="AF135" i="18" s="1"/>
  <c r="AC135" i="18"/>
  <c r="AF134" i="18"/>
  <c r="AE134" i="18"/>
  <c r="AD134" i="18"/>
  <c r="AC134" i="18"/>
  <c r="AE133" i="18"/>
  <c r="AD133" i="18"/>
  <c r="AC133" i="18" s="1"/>
  <c r="AE132" i="18"/>
  <c r="AD132" i="18"/>
  <c r="AC132" i="18"/>
  <c r="AE131" i="18"/>
  <c r="AD131" i="18"/>
  <c r="AC131" i="18" s="1"/>
  <c r="AE130" i="18"/>
  <c r="AD130" i="18"/>
  <c r="AC130" i="18" s="1"/>
  <c r="AE129" i="18"/>
  <c r="AF129" i="18" s="1"/>
  <c r="AD129" i="18"/>
  <c r="AC129" i="18" s="1"/>
  <c r="AE128" i="18"/>
  <c r="AF128" i="18" s="1"/>
  <c r="AD128" i="18"/>
  <c r="AC128" i="18" s="1"/>
  <c r="AE127" i="18"/>
  <c r="AD127" i="18"/>
  <c r="AC127" i="18"/>
  <c r="AE126" i="18"/>
  <c r="AD126" i="18"/>
  <c r="AC126" i="18"/>
  <c r="AE125" i="18"/>
  <c r="AD125" i="18"/>
  <c r="AC125" i="18"/>
  <c r="AE124" i="18"/>
  <c r="AD124" i="18"/>
  <c r="AC124" i="18"/>
  <c r="AE123" i="18"/>
  <c r="AD123" i="18"/>
  <c r="AC123" i="18" s="1"/>
  <c r="AE122" i="18"/>
  <c r="AD122" i="18"/>
  <c r="AC122" i="18"/>
  <c r="AE121" i="18"/>
  <c r="AG121" i="18" s="1"/>
  <c r="AJ121" i="18" s="1"/>
  <c r="AD121" i="18"/>
  <c r="AC121" i="18"/>
  <c r="AE120" i="18"/>
  <c r="AD120" i="18"/>
  <c r="AF120" i="18" s="1"/>
  <c r="AF119" i="18"/>
  <c r="AE119" i="18"/>
  <c r="AD119" i="18"/>
  <c r="AC119" i="18" s="1"/>
  <c r="AF118" i="18"/>
  <c r="AE118" i="18"/>
  <c r="AD118" i="18"/>
  <c r="AC118" i="18"/>
  <c r="AE117" i="18"/>
  <c r="AG117" i="18" s="1"/>
  <c r="AJ117" i="18" s="1"/>
  <c r="AD117" i="18"/>
  <c r="AC117" i="18"/>
  <c r="AE116" i="18"/>
  <c r="AD116" i="18"/>
  <c r="AF115" i="18"/>
  <c r="AE115" i="18"/>
  <c r="AD115" i="18"/>
  <c r="AC115" i="18" s="1"/>
  <c r="AE114" i="18"/>
  <c r="AD114" i="18"/>
  <c r="AF114" i="18" s="1"/>
  <c r="AC114" i="18"/>
  <c r="AE113" i="18"/>
  <c r="AG113" i="18" s="1"/>
  <c r="AD113" i="18"/>
  <c r="AC113" i="18"/>
  <c r="AF112" i="18"/>
  <c r="AE112" i="18"/>
  <c r="AD112" i="18"/>
  <c r="AC112" i="18"/>
  <c r="AE111" i="18"/>
  <c r="AD111" i="18"/>
  <c r="AC111" i="18"/>
  <c r="AG110" i="18"/>
  <c r="AE110" i="18"/>
  <c r="AF110" i="18" s="1"/>
  <c r="AD110" i="18"/>
  <c r="AC110" i="18"/>
  <c r="AE109" i="18"/>
  <c r="AD109" i="18"/>
  <c r="AC109" i="18" s="1"/>
  <c r="AE108" i="18"/>
  <c r="AD108" i="18"/>
  <c r="AC108" i="18" s="1"/>
  <c r="AE107" i="18"/>
  <c r="AD107" i="18"/>
  <c r="AF107" i="18" s="1"/>
  <c r="AC107" i="18"/>
  <c r="AE106" i="18"/>
  <c r="AD106" i="18"/>
  <c r="AE105" i="18"/>
  <c r="AD105" i="18"/>
  <c r="AF105" i="18" s="1"/>
  <c r="AC105" i="18"/>
  <c r="AE104" i="18"/>
  <c r="AD104" i="18"/>
  <c r="AC104" i="18"/>
  <c r="AE103" i="18"/>
  <c r="AD103" i="18"/>
  <c r="AC103" i="18"/>
  <c r="AE102" i="18"/>
  <c r="AD102" i="18"/>
  <c r="AC102" i="18"/>
  <c r="AE101" i="18"/>
  <c r="AD101" i="18"/>
  <c r="AC101" i="18" s="1"/>
  <c r="AE100" i="18"/>
  <c r="AD100" i="18"/>
  <c r="AC100" i="18" s="1"/>
  <c r="AG99" i="18"/>
  <c r="AF99" i="18"/>
  <c r="AE99" i="18"/>
  <c r="AD99" i="18"/>
  <c r="AC99" i="18" s="1"/>
  <c r="AE98" i="18"/>
  <c r="AD98" i="18"/>
  <c r="AF98" i="18" s="1"/>
  <c r="AE97" i="18"/>
  <c r="AD97" i="18"/>
  <c r="AC97" i="18"/>
  <c r="AF96" i="18"/>
  <c r="AE96" i="18"/>
  <c r="AD96" i="18"/>
  <c r="AC96" i="18"/>
  <c r="AE95" i="18"/>
  <c r="AD95" i="18"/>
  <c r="AC95" i="18"/>
  <c r="AE94" i="18"/>
  <c r="AF94" i="18" s="1"/>
  <c r="AD94" i="18"/>
  <c r="AC94" i="18"/>
  <c r="AE93" i="18"/>
  <c r="AD93" i="18"/>
  <c r="AC93" i="18" s="1"/>
  <c r="AE92" i="18"/>
  <c r="AG92" i="18" s="1"/>
  <c r="AD92" i="18"/>
  <c r="AC92" i="18" s="1"/>
  <c r="AE91" i="18"/>
  <c r="AD91" i="18"/>
  <c r="AF91" i="18" s="1"/>
  <c r="AC91" i="18"/>
  <c r="AE90" i="18"/>
  <c r="AD90" i="18"/>
  <c r="AE89" i="18"/>
  <c r="AD89" i="18"/>
  <c r="AF89" i="18" s="1"/>
  <c r="AF88" i="18"/>
  <c r="AE88" i="18"/>
  <c r="AD88" i="18"/>
  <c r="AC88" i="18"/>
  <c r="AE87" i="18"/>
  <c r="AD87" i="18"/>
  <c r="AC87" i="18"/>
  <c r="AE86" i="18"/>
  <c r="AD86" i="18"/>
  <c r="AC86" i="18"/>
  <c r="AE85" i="18"/>
  <c r="AF85" i="18" s="1"/>
  <c r="AD85" i="18"/>
  <c r="AC85" i="18" s="1"/>
  <c r="AE84" i="18"/>
  <c r="AD84" i="18"/>
  <c r="AC84" i="18" s="1"/>
  <c r="AF83" i="18"/>
  <c r="AE83" i="18"/>
  <c r="AD83" i="18"/>
  <c r="AC83" i="18" s="1"/>
  <c r="AF82" i="18"/>
  <c r="AE82" i="18"/>
  <c r="AD82" i="18"/>
  <c r="AC82" i="18"/>
  <c r="AE81" i="18"/>
  <c r="AD81" i="18"/>
  <c r="AC81" i="18"/>
  <c r="AN80" i="18"/>
  <c r="AF80" i="18"/>
  <c r="AE80" i="18"/>
  <c r="AD80" i="18"/>
  <c r="AC80" i="18"/>
  <c r="AE79" i="18"/>
  <c r="AD79" i="18"/>
  <c r="AC79" i="18"/>
  <c r="AG78" i="18"/>
  <c r="AH78" i="18" s="1"/>
  <c r="AE78" i="18"/>
  <c r="AF78" i="18" s="1"/>
  <c r="AD78" i="18"/>
  <c r="AC78" i="18"/>
  <c r="AE77" i="18"/>
  <c r="AF77" i="18" s="1"/>
  <c r="AD77" i="18"/>
  <c r="AC77" i="18" s="1"/>
  <c r="AE76" i="18"/>
  <c r="AD76" i="18"/>
  <c r="AC76" i="18" s="1"/>
  <c r="AE75" i="18"/>
  <c r="AD75" i="18"/>
  <c r="AF75" i="18" s="1"/>
  <c r="AC75" i="18"/>
  <c r="AE74" i="18"/>
  <c r="AD74" i="18"/>
  <c r="AE73" i="18"/>
  <c r="AD73" i="18"/>
  <c r="AF73" i="18" s="1"/>
  <c r="AE72" i="18"/>
  <c r="AD72" i="18"/>
  <c r="AC72" i="18"/>
  <c r="AN71" i="18"/>
  <c r="AE71" i="18"/>
  <c r="AG71" i="18" s="1"/>
  <c r="AD71" i="18"/>
  <c r="AC71" i="18"/>
  <c r="AE70" i="18"/>
  <c r="AD70" i="18"/>
  <c r="AC70" i="18" s="1"/>
  <c r="AE69" i="18"/>
  <c r="AF69" i="18" s="1"/>
  <c r="AD69" i="18"/>
  <c r="AC69" i="18" s="1"/>
  <c r="AE68" i="18"/>
  <c r="AD68" i="18"/>
  <c r="AC68" i="18" s="1"/>
  <c r="AF67" i="18"/>
  <c r="AE67" i="18"/>
  <c r="AD67" i="18"/>
  <c r="AC67" i="18" s="1"/>
  <c r="AE66" i="18"/>
  <c r="AG66" i="18" s="1"/>
  <c r="AJ66" i="18" s="1"/>
  <c r="AD66" i="18"/>
  <c r="AC66" i="18"/>
  <c r="AE65" i="18"/>
  <c r="AD65" i="18"/>
  <c r="AC65" i="18"/>
  <c r="AF64" i="18"/>
  <c r="AE64" i="18"/>
  <c r="AD64" i="18"/>
  <c r="AC64" i="18"/>
  <c r="AF63" i="18"/>
  <c r="AE63" i="18"/>
  <c r="AD63" i="18"/>
  <c r="AC63" i="18"/>
  <c r="AE62" i="18"/>
  <c r="AF62" i="18" s="1"/>
  <c r="AD62" i="18"/>
  <c r="AC62" i="18"/>
  <c r="AE61" i="18"/>
  <c r="AD61" i="18"/>
  <c r="AC61" i="18" s="1"/>
  <c r="AE60" i="18"/>
  <c r="AD60" i="18"/>
  <c r="AF60" i="18" s="1"/>
  <c r="AN59" i="18"/>
  <c r="AE59" i="18"/>
  <c r="AD59" i="18"/>
  <c r="AF59" i="18" s="1"/>
  <c r="AC59" i="18"/>
  <c r="AH58" i="18"/>
  <c r="AG58" i="18"/>
  <c r="AE58" i="18"/>
  <c r="AF58" i="18" s="1"/>
  <c r="AD58" i="18"/>
  <c r="AC58" i="18" s="1"/>
  <c r="AE57" i="18"/>
  <c r="AD57" i="18"/>
  <c r="AC57" i="18"/>
  <c r="AG56" i="18"/>
  <c r="AE56" i="18"/>
  <c r="AF56" i="18" s="1"/>
  <c r="AD56" i="18"/>
  <c r="AC56" i="18"/>
  <c r="AE55" i="18"/>
  <c r="AG55" i="18" s="1"/>
  <c r="AD55" i="18"/>
  <c r="AF55" i="18" s="1"/>
  <c r="AE54" i="18"/>
  <c r="AD54" i="18"/>
  <c r="AC54" i="18"/>
  <c r="AE53" i="18"/>
  <c r="AF53" i="18" s="1"/>
  <c r="AD53" i="18"/>
  <c r="AC53" i="18" s="1"/>
  <c r="AF52" i="18"/>
  <c r="AE52" i="18"/>
  <c r="AD52" i="18"/>
  <c r="AC52" i="18"/>
  <c r="AF51" i="18"/>
  <c r="AE51" i="18"/>
  <c r="AD51" i="18"/>
  <c r="AC51" i="18"/>
  <c r="AE50" i="18"/>
  <c r="AD50" i="18"/>
  <c r="AC50" i="18" s="1"/>
  <c r="AE49" i="18"/>
  <c r="AD49" i="18"/>
  <c r="AC49" i="18"/>
  <c r="AG48" i="18"/>
  <c r="AF48" i="18"/>
  <c r="AE48" i="18"/>
  <c r="AD48" i="18"/>
  <c r="AC48" i="18"/>
  <c r="AE47" i="18"/>
  <c r="AG47" i="18" s="1"/>
  <c r="AD47" i="18"/>
  <c r="AC47" i="18"/>
  <c r="AE46" i="18"/>
  <c r="AF46" i="18" s="1"/>
  <c r="AD46" i="18"/>
  <c r="AC46" i="18"/>
  <c r="AE45" i="18"/>
  <c r="AG45" i="18" s="1"/>
  <c r="AD45" i="18"/>
  <c r="AC45" i="18" s="1"/>
  <c r="AE44" i="18"/>
  <c r="AD44" i="18"/>
  <c r="AC44" i="18"/>
  <c r="AG43" i="18"/>
  <c r="AF43" i="18"/>
  <c r="AE43" i="18"/>
  <c r="AD43" i="18"/>
  <c r="AC43" i="18" s="1"/>
  <c r="AE42" i="18"/>
  <c r="AD42" i="18"/>
  <c r="AC42" i="18" s="1"/>
  <c r="AF41" i="18"/>
  <c r="AE41" i="18"/>
  <c r="AD41" i="18"/>
  <c r="AC41" i="18" s="1"/>
  <c r="AE40" i="18"/>
  <c r="AD40" i="18"/>
  <c r="AC40" i="18"/>
  <c r="A17" i="18"/>
  <c r="A16" i="18"/>
  <c r="A15" i="18"/>
  <c r="A14" i="18"/>
  <c r="A13" i="18"/>
  <c r="A12" i="18"/>
  <c r="A11" i="18"/>
  <c r="A10" i="18"/>
  <c r="A9" i="18"/>
  <c r="A8" i="18"/>
  <c r="A7" i="18"/>
  <c r="A6" i="18"/>
  <c r="A5" i="18"/>
  <c r="A4" i="18"/>
  <c r="A3" i="18"/>
  <c r="AN2" i="18"/>
  <c r="AM2" i="18"/>
  <c r="AJ2" i="18"/>
  <c r="AI2" i="18"/>
  <c r="AH2" i="18"/>
  <c r="AG2" i="18"/>
  <c r="AF2" i="18"/>
  <c r="AE2" i="18"/>
  <c r="AD2" i="18"/>
  <c r="AC2" i="18"/>
  <c r="AB2" i="18"/>
  <c r="A2" i="18"/>
  <c r="AN1" i="18"/>
  <c r="AM1" i="18"/>
  <c r="AL1" i="18"/>
  <c r="AK1" i="18"/>
  <c r="AJ1" i="18"/>
  <c r="AI1" i="18"/>
  <c r="AH1" i="18"/>
  <c r="AG1" i="18"/>
  <c r="AF1" i="18"/>
  <c r="AE1" i="18"/>
  <c r="AD1" i="18"/>
  <c r="AC1" i="18"/>
  <c r="AJ56" i="18" s="1"/>
  <c r="AB1" i="18"/>
  <c r="Y1" i="18"/>
  <c r="X1" i="18"/>
  <c r="W1" i="18"/>
  <c r="V1" i="18"/>
  <c r="U1" i="18"/>
  <c r="T1" i="18"/>
  <c r="S1" i="18"/>
  <c r="R1" i="18"/>
  <c r="Q1" i="18"/>
  <c r="P1" i="18"/>
  <c r="O1" i="18"/>
  <c r="N1" i="18"/>
  <c r="M1" i="18"/>
  <c r="L1" i="18"/>
  <c r="K1" i="18"/>
  <c r="J1" i="18"/>
  <c r="I1" i="18"/>
  <c r="H1" i="18"/>
  <c r="G1" i="18"/>
  <c r="F1" i="18"/>
  <c r="E1" i="18"/>
  <c r="D1" i="18"/>
  <c r="C1" i="18"/>
  <c r="B1" i="18"/>
  <c r="A1" i="18"/>
  <c r="D429" i="17"/>
  <c r="D428" i="17"/>
  <c r="D427" i="17"/>
  <c r="D426" i="17"/>
  <c r="D425" i="17"/>
  <c r="D424" i="17"/>
  <c r="D423" i="17"/>
  <c r="D422" i="17"/>
  <c r="D421" i="17"/>
  <c r="D420" i="17"/>
  <c r="D419" i="17"/>
  <c r="D418" i="17"/>
  <c r="D417" i="17"/>
  <c r="D416" i="17"/>
  <c r="D415" i="17"/>
  <c r="D413" i="17"/>
  <c r="D412" i="17"/>
  <c r="D411" i="17"/>
  <c r="D410" i="17"/>
  <c r="D409" i="17"/>
  <c r="D408" i="17"/>
  <c r="D407" i="17"/>
  <c r="D406" i="17"/>
  <c r="D405" i="17"/>
  <c r="D404" i="17"/>
  <c r="D403" i="17"/>
  <c r="D402" i="17"/>
  <c r="D401" i="17"/>
  <c r="D400" i="17"/>
  <c r="D399" i="17"/>
  <c r="D397" i="17"/>
  <c r="D396" i="17"/>
  <c r="D395" i="17"/>
  <c r="D394" i="17"/>
  <c r="D393" i="17"/>
  <c r="D392" i="17"/>
  <c r="D391" i="17"/>
  <c r="D390" i="17"/>
  <c r="D389" i="17"/>
  <c r="D388" i="17"/>
  <c r="D387" i="17"/>
  <c r="D386" i="17"/>
  <c r="D385" i="17"/>
  <c r="D384" i="17"/>
  <c r="D383" i="17"/>
  <c r="D381" i="17"/>
  <c r="D380" i="17"/>
  <c r="D379" i="17"/>
  <c r="D378" i="17"/>
  <c r="D377" i="17"/>
  <c r="D376" i="17"/>
  <c r="D375" i="17"/>
  <c r="D374" i="17"/>
  <c r="D373" i="17"/>
  <c r="D372" i="17"/>
  <c r="D371" i="17"/>
  <c r="D370" i="17"/>
  <c r="D369" i="17"/>
  <c r="D368" i="17"/>
  <c r="D367" i="17"/>
  <c r="D365" i="17"/>
  <c r="D364" i="17"/>
  <c r="D363" i="17"/>
  <c r="D362" i="17"/>
  <c r="D361" i="17"/>
  <c r="D360" i="17"/>
  <c r="D359" i="17"/>
  <c r="D358" i="17"/>
  <c r="D357" i="17"/>
  <c r="D356" i="17"/>
  <c r="D355" i="17"/>
  <c r="D354" i="17"/>
  <c r="D353" i="17"/>
  <c r="D352" i="17"/>
  <c r="D351" i="17"/>
  <c r="D341" i="17"/>
  <c r="D340" i="17"/>
  <c r="D323" i="17"/>
  <c r="D312" i="17"/>
  <c r="D307" i="17"/>
  <c r="D296" i="17"/>
  <c r="D293" i="17"/>
  <c r="D291" i="17"/>
  <c r="D280" i="17"/>
  <c r="D269" i="17"/>
  <c r="D261" i="17"/>
  <c r="D249" i="17"/>
  <c r="D248" i="17"/>
  <c r="D245" i="17"/>
  <c r="D244" i="17"/>
  <c r="D234" i="17"/>
  <c r="D232" i="17"/>
  <c r="D227" i="17"/>
  <c r="D226" i="17"/>
  <c r="D216" i="17"/>
  <c r="D209" i="17"/>
  <c r="D200" i="17"/>
  <c r="D197" i="17"/>
  <c r="D184" i="17"/>
  <c r="D179" i="17"/>
  <c r="D172" i="17"/>
  <c r="D152" i="17"/>
  <c r="D149" i="17"/>
  <c r="D129" i="17"/>
  <c r="D121" i="17"/>
  <c r="D116" i="17"/>
  <c r="D113" i="17"/>
  <c r="D104" i="17"/>
  <c r="D102" i="17"/>
  <c r="AC83" i="17"/>
  <c r="AC82" i="17"/>
  <c r="AC81" i="17"/>
  <c r="AC80" i="17"/>
  <c r="AC79" i="17"/>
  <c r="AC78" i="17"/>
  <c r="D78" i="17"/>
  <c r="AC77" i="17"/>
  <c r="AC76" i="17"/>
  <c r="D76" i="17"/>
  <c r="AC75" i="17"/>
  <c r="D75" i="17"/>
  <c r="AC74" i="17"/>
  <c r="AC73" i="17"/>
  <c r="AC72" i="17"/>
  <c r="AC71" i="17"/>
  <c r="AC70" i="17"/>
  <c r="D70" i="17"/>
  <c r="AC69" i="17"/>
  <c r="AC68" i="17"/>
  <c r="D68" i="17"/>
  <c r="AC67" i="17"/>
  <c r="D67" i="17"/>
  <c r="AC66" i="17"/>
  <c r="AC65" i="17"/>
  <c r="AC64" i="17"/>
  <c r="AC63" i="17"/>
  <c r="AC62" i="17"/>
  <c r="AC61" i="17"/>
  <c r="AC60" i="17"/>
  <c r="AC59" i="17"/>
  <c r="D59" i="17"/>
  <c r="AC58" i="17"/>
  <c r="AC57" i="17"/>
  <c r="AC56" i="17"/>
  <c r="AC55" i="17"/>
  <c r="AC54" i="17"/>
  <c r="AC53" i="17"/>
  <c r="AC52" i="17"/>
  <c r="AC51" i="17"/>
  <c r="AC50" i="17"/>
  <c r="AC49" i="17"/>
  <c r="AC48" i="17"/>
  <c r="AC47" i="17"/>
  <c r="AC46" i="17"/>
  <c r="AC45" i="17"/>
  <c r="AC44" i="17"/>
  <c r="AC43" i="17"/>
  <c r="AC42" i="17"/>
  <c r="AC41" i="17"/>
  <c r="AC40" i="17"/>
  <c r="AC39" i="17"/>
  <c r="AC38" i="17"/>
  <c r="AC37" i="17"/>
  <c r="AC36" i="17"/>
  <c r="AC35" i="17"/>
  <c r="AC34" i="17"/>
  <c r="AC33" i="17"/>
  <c r="AC32" i="17"/>
  <c r="AC31" i="17"/>
  <c r="AC30" i="17"/>
  <c r="AC29" i="17"/>
  <c r="AC28" i="17"/>
  <c r="AC27" i="17"/>
  <c r="AC26" i="17"/>
  <c r="AC25" i="17"/>
  <c r="AC24" i="17"/>
  <c r="AF23" i="17"/>
  <c r="AC22" i="17"/>
  <c r="AC21" i="17"/>
  <c r="AC20" i="17"/>
  <c r="AC19" i="17"/>
  <c r="AC18" i="17"/>
  <c r="AC17" i="17"/>
  <c r="Y17" i="17"/>
  <c r="X17" i="17"/>
  <c r="W17" i="17"/>
  <c r="V17" i="17"/>
  <c r="U17" i="17"/>
  <c r="T17" i="17"/>
  <c r="D349" i="17" s="1"/>
  <c r="S17" i="17"/>
  <c r="D333" i="17" s="1"/>
  <c r="R17" i="17"/>
  <c r="D317" i="17" s="1"/>
  <c r="Q17" i="17"/>
  <c r="D301" i="17" s="1"/>
  <c r="P17" i="17"/>
  <c r="D285" i="17" s="1"/>
  <c r="O17" i="17"/>
  <c r="N17" i="17"/>
  <c r="D253" i="17" s="1"/>
  <c r="M17" i="17"/>
  <c r="D237" i="17" s="1"/>
  <c r="L17" i="17"/>
  <c r="D221" i="17" s="1"/>
  <c r="K17" i="17"/>
  <c r="D205" i="17" s="1"/>
  <c r="J17" i="17"/>
  <c r="D189" i="17" s="1"/>
  <c r="I17" i="17"/>
  <c r="D173" i="17" s="1"/>
  <c r="H17" i="17"/>
  <c r="D157" i="17" s="1"/>
  <c r="G17" i="17"/>
  <c r="D141" i="17" s="1"/>
  <c r="F17" i="17"/>
  <c r="D125" i="17" s="1"/>
  <c r="E17" i="17"/>
  <c r="D109" i="17" s="1"/>
  <c r="D17" i="17"/>
  <c r="D93" i="17" s="1"/>
  <c r="C17" i="17"/>
  <c r="D77" i="17" s="1"/>
  <c r="B17" i="17"/>
  <c r="D61" i="17" s="1"/>
  <c r="A17" i="17"/>
  <c r="AC16" i="17"/>
  <c r="Y16" i="17"/>
  <c r="X16" i="17"/>
  <c r="W16" i="17"/>
  <c r="V16" i="17"/>
  <c r="U16" i="17"/>
  <c r="T16" i="17"/>
  <c r="D348" i="17" s="1"/>
  <c r="S16" i="17"/>
  <c r="D332" i="17" s="1"/>
  <c r="R16" i="17"/>
  <c r="D316" i="17" s="1"/>
  <c r="Q16" i="17"/>
  <c r="D300" i="17" s="1"/>
  <c r="P16" i="17"/>
  <c r="D284" i="17" s="1"/>
  <c r="O16" i="17"/>
  <c r="D268" i="17" s="1"/>
  <c r="N16" i="17"/>
  <c r="D252" i="17" s="1"/>
  <c r="M16" i="17"/>
  <c r="D236" i="17" s="1"/>
  <c r="L16" i="17"/>
  <c r="D220" i="17" s="1"/>
  <c r="K16" i="17"/>
  <c r="D204" i="17" s="1"/>
  <c r="J16" i="17"/>
  <c r="D188" i="17" s="1"/>
  <c r="I16" i="17"/>
  <c r="H16" i="17"/>
  <c r="D156" i="17" s="1"/>
  <c r="G16" i="17"/>
  <c r="D140" i="17" s="1"/>
  <c r="F16" i="17"/>
  <c r="D124" i="17" s="1"/>
  <c r="E16" i="17"/>
  <c r="D108" i="17" s="1"/>
  <c r="D16" i="17"/>
  <c r="D92" i="17" s="1"/>
  <c r="C16" i="17"/>
  <c r="B16" i="17"/>
  <c r="D60" i="17" s="1"/>
  <c r="A16" i="17"/>
  <c r="AC15" i="17"/>
  <c r="Y15" i="17"/>
  <c r="X15" i="17"/>
  <c r="W15" i="17"/>
  <c r="V15" i="17"/>
  <c r="U15" i="17"/>
  <c r="T15" i="17"/>
  <c r="D347" i="17" s="1"/>
  <c r="S15" i="17"/>
  <c r="D331" i="17" s="1"/>
  <c r="R15" i="17"/>
  <c r="D315" i="17" s="1"/>
  <c r="Q15" i="17"/>
  <c r="D299" i="17" s="1"/>
  <c r="P15" i="17"/>
  <c r="D283" i="17" s="1"/>
  <c r="O15" i="17"/>
  <c r="D267" i="17" s="1"/>
  <c r="N15" i="17"/>
  <c r="D251" i="17" s="1"/>
  <c r="M15" i="17"/>
  <c r="D235" i="17" s="1"/>
  <c r="L15" i="17"/>
  <c r="D219" i="17" s="1"/>
  <c r="K15" i="17"/>
  <c r="D203" i="17" s="1"/>
  <c r="J15" i="17"/>
  <c r="D187" i="17" s="1"/>
  <c r="I15" i="17"/>
  <c r="D171" i="17" s="1"/>
  <c r="H15" i="17"/>
  <c r="D155" i="17" s="1"/>
  <c r="G15" i="17"/>
  <c r="D139" i="17" s="1"/>
  <c r="F15" i="17"/>
  <c r="D123" i="17" s="1"/>
  <c r="E15" i="17"/>
  <c r="D107" i="17" s="1"/>
  <c r="D15" i="17"/>
  <c r="D91" i="17" s="1"/>
  <c r="C15" i="17"/>
  <c r="B15" i="17"/>
  <c r="A15" i="17"/>
  <c r="AC14" i="17"/>
  <c r="Y14" i="17"/>
  <c r="X14" i="17"/>
  <c r="W14" i="17"/>
  <c r="V14" i="17"/>
  <c r="U14" i="17"/>
  <c r="T14" i="17"/>
  <c r="D346" i="17" s="1"/>
  <c r="S14" i="17"/>
  <c r="D330" i="17" s="1"/>
  <c r="R14" i="17"/>
  <c r="D314" i="17" s="1"/>
  <c r="Q14" i="17"/>
  <c r="D298" i="17" s="1"/>
  <c r="P14" i="17"/>
  <c r="D282" i="17" s="1"/>
  <c r="O14" i="17"/>
  <c r="D266" i="17" s="1"/>
  <c r="N14" i="17"/>
  <c r="D250" i="17" s="1"/>
  <c r="M14" i="17"/>
  <c r="L14" i="17"/>
  <c r="D218" i="17" s="1"/>
  <c r="K14" i="17"/>
  <c r="D202" i="17" s="1"/>
  <c r="J14" i="17"/>
  <c r="D186" i="17" s="1"/>
  <c r="I14" i="17"/>
  <c r="D170" i="17" s="1"/>
  <c r="H14" i="17"/>
  <c r="D154" i="17" s="1"/>
  <c r="G14" i="17"/>
  <c r="D138" i="17" s="1"/>
  <c r="F14" i="17"/>
  <c r="D122" i="17" s="1"/>
  <c r="E14" i="17"/>
  <c r="D106" i="17" s="1"/>
  <c r="D14" i="17"/>
  <c r="D90" i="17" s="1"/>
  <c r="C14" i="17"/>
  <c r="D74" i="17" s="1"/>
  <c r="B14" i="17"/>
  <c r="D58" i="17" s="1"/>
  <c r="A14" i="17"/>
  <c r="AC13" i="17"/>
  <c r="Y13" i="17"/>
  <c r="X13" i="17"/>
  <c r="W13" i="17"/>
  <c r="V13" i="17"/>
  <c r="U13" i="17"/>
  <c r="T13" i="17"/>
  <c r="D345" i="17" s="1"/>
  <c r="R13" i="17"/>
  <c r="D313" i="17" s="1"/>
  <c r="P13" i="17"/>
  <c r="D281" i="17" s="1"/>
  <c r="N13" i="17"/>
  <c r="L13" i="17"/>
  <c r="D217" i="17" s="1"/>
  <c r="J13" i="17"/>
  <c r="D185" i="17" s="1"/>
  <c r="H13" i="17"/>
  <c r="D153" i="17" s="1"/>
  <c r="F13" i="17"/>
  <c r="D13" i="17"/>
  <c r="D89" i="17" s="1"/>
  <c r="C13" i="17"/>
  <c r="D73" i="17" s="1"/>
  <c r="B13" i="17"/>
  <c r="D57" i="17" s="1"/>
  <c r="A13" i="17"/>
  <c r="AC12" i="17"/>
  <c r="Y12" i="17"/>
  <c r="X12" i="17"/>
  <c r="W12" i="17"/>
  <c r="V12" i="17"/>
  <c r="U12" i="17"/>
  <c r="T12" i="17"/>
  <c r="D344" i="17" s="1"/>
  <c r="S12" i="17"/>
  <c r="D328" i="17" s="1"/>
  <c r="R12" i="17"/>
  <c r="Q12" i="17"/>
  <c r="P12" i="17"/>
  <c r="O12" i="17"/>
  <c r="D264" i="17" s="1"/>
  <c r="N12" i="17"/>
  <c r="M12" i="17"/>
  <c r="L12" i="17"/>
  <c r="K12" i="17"/>
  <c r="J12" i="17"/>
  <c r="I12" i="17"/>
  <c r="D168" i="17" s="1"/>
  <c r="H12" i="17"/>
  <c r="G12" i="17"/>
  <c r="D136" i="17" s="1"/>
  <c r="F12" i="17"/>
  <c r="D120" i="17" s="1"/>
  <c r="E12" i="17"/>
  <c r="D12" i="17"/>
  <c r="D88" i="17" s="1"/>
  <c r="C12" i="17"/>
  <c r="D72" i="17" s="1"/>
  <c r="B12" i="17"/>
  <c r="D56" i="17" s="1"/>
  <c r="A12" i="17"/>
  <c r="Y11" i="17"/>
  <c r="X11" i="17"/>
  <c r="W11" i="17"/>
  <c r="V11" i="17"/>
  <c r="U11" i="17"/>
  <c r="T11" i="17"/>
  <c r="D343" i="17" s="1"/>
  <c r="S11" i="17"/>
  <c r="D327" i="17" s="1"/>
  <c r="R11" i="17"/>
  <c r="D311" i="17" s="1"/>
  <c r="Q11" i="17"/>
  <c r="D295" i="17" s="1"/>
  <c r="P11" i="17"/>
  <c r="D279" i="17" s="1"/>
  <c r="O11" i="17"/>
  <c r="D263" i="17" s="1"/>
  <c r="N11" i="17"/>
  <c r="D247" i="17" s="1"/>
  <c r="M11" i="17"/>
  <c r="D231" i="17" s="1"/>
  <c r="L11" i="17"/>
  <c r="D215" i="17" s="1"/>
  <c r="K11" i="17"/>
  <c r="D199" i="17" s="1"/>
  <c r="J11" i="17"/>
  <c r="D183" i="17" s="1"/>
  <c r="I11" i="17"/>
  <c r="D167" i="17" s="1"/>
  <c r="H11" i="17"/>
  <c r="D151" i="17" s="1"/>
  <c r="G11" i="17"/>
  <c r="D135" i="17" s="1"/>
  <c r="F11" i="17"/>
  <c r="D119" i="17" s="1"/>
  <c r="E11" i="17"/>
  <c r="D103" i="17" s="1"/>
  <c r="D11" i="17"/>
  <c r="D87" i="17" s="1"/>
  <c r="C11" i="17"/>
  <c r="D71" i="17" s="1"/>
  <c r="B11" i="17"/>
  <c r="D55" i="17" s="1"/>
  <c r="A11" i="17"/>
  <c r="Y10" i="17"/>
  <c r="X10" i="17"/>
  <c r="W10" i="17"/>
  <c r="V10" i="17"/>
  <c r="U10" i="17"/>
  <c r="T10" i="17"/>
  <c r="D342" i="17" s="1"/>
  <c r="S10" i="17"/>
  <c r="D326" i="17" s="1"/>
  <c r="R10" i="17"/>
  <c r="D310" i="17" s="1"/>
  <c r="Q10" i="17"/>
  <c r="D294" i="17" s="1"/>
  <c r="P10" i="17"/>
  <c r="D278" i="17" s="1"/>
  <c r="O10" i="17"/>
  <c r="D262" i="17" s="1"/>
  <c r="N10" i="17"/>
  <c r="D246" i="17" s="1"/>
  <c r="M10" i="17"/>
  <c r="D230" i="17" s="1"/>
  <c r="L10" i="17"/>
  <c r="D214" i="17" s="1"/>
  <c r="K10" i="17"/>
  <c r="D198" i="17" s="1"/>
  <c r="J10" i="17"/>
  <c r="D182" i="17" s="1"/>
  <c r="I10" i="17"/>
  <c r="D166" i="17" s="1"/>
  <c r="H10" i="17"/>
  <c r="D150" i="17" s="1"/>
  <c r="G10" i="17"/>
  <c r="D134" i="17" s="1"/>
  <c r="F10" i="17"/>
  <c r="D118" i="17" s="1"/>
  <c r="E10" i="17"/>
  <c r="D10" i="17"/>
  <c r="D86" i="17" s="1"/>
  <c r="C10" i="17"/>
  <c r="B10" i="17"/>
  <c r="D54" i="17" s="1"/>
  <c r="A10" i="17"/>
  <c r="Y9" i="17"/>
  <c r="X9" i="17"/>
  <c r="W9" i="17"/>
  <c r="V9" i="17"/>
  <c r="U9" i="17"/>
  <c r="T9" i="17"/>
  <c r="S9" i="17"/>
  <c r="D325" i="17" s="1"/>
  <c r="R9" i="17"/>
  <c r="D309" i="17" s="1"/>
  <c r="Q9" i="17"/>
  <c r="P9" i="17"/>
  <c r="D277" i="17" s="1"/>
  <c r="O9" i="17"/>
  <c r="N9" i="17"/>
  <c r="M9" i="17"/>
  <c r="D229" i="17" s="1"/>
  <c r="L9" i="17"/>
  <c r="D213" i="17" s="1"/>
  <c r="K9" i="17"/>
  <c r="J9" i="17"/>
  <c r="D181" i="17" s="1"/>
  <c r="I9" i="17"/>
  <c r="D165" i="17" s="1"/>
  <c r="H9" i="17"/>
  <c r="G9" i="17"/>
  <c r="D133" i="17" s="1"/>
  <c r="F9" i="17"/>
  <c r="D117" i="17" s="1"/>
  <c r="E9" i="17"/>
  <c r="D101" i="17" s="1"/>
  <c r="D9" i="17"/>
  <c r="D85" i="17" s="1"/>
  <c r="C9" i="17"/>
  <c r="D69" i="17" s="1"/>
  <c r="B9" i="17"/>
  <c r="D53" i="17" s="1"/>
  <c r="A9" i="17"/>
  <c r="Y8" i="17"/>
  <c r="X8" i="17"/>
  <c r="W8" i="17"/>
  <c r="V8" i="17"/>
  <c r="U8" i="17"/>
  <c r="T8" i="17"/>
  <c r="R8" i="17"/>
  <c r="D308" i="17" s="1"/>
  <c r="P8" i="17"/>
  <c r="D276" i="17" s="1"/>
  <c r="N8" i="17"/>
  <c r="L8" i="17"/>
  <c r="D212" i="17" s="1"/>
  <c r="J8" i="17"/>
  <c r="D180" i="17" s="1"/>
  <c r="H8" i="17"/>
  <c r="D148" i="17" s="1"/>
  <c r="F8" i="17"/>
  <c r="D8" i="17"/>
  <c r="D84" i="17" s="1"/>
  <c r="C8" i="17"/>
  <c r="B8" i="17"/>
  <c r="D52" i="17" s="1"/>
  <c r="A8" i="17"/>
  <c r="Y7" i="17"/>
  <c r="X7" i="17"/>
  <c r="W7" i="17"/>
  <c r="V7" i="17"/>
  <c r="U7" i="17"/>
  <c r="T7" i="17"/>
  <c r="D339" i="17" s="1"/>
  <c r="S7" i="17"/>
  <c r="R7" i="17"/>
  <c r="Q7" i="17"/>
  <c r="P7" i="17"/>
  <c r="D275" i="17" s="1"/>
  <c r="O7" i="17"/>
  <c r="D259" i="17" s="1"/>
  <c r="N7" i="17"/>
  <c r="D243" i="17" s="1"/>
  <c r="M7" i="17"/>
  <c r="L7" i="17"/>
  <c r="D211" i="17" s="1"/>
  <c r="K7" i="17"/>
  <c r="D195" i="17" s="1"/>
  <c r="J7" i="17"/>
  <c r="I7" i="17"/>
  <c r="D163" i="17" s="1"/>
  <c r="H7" i="17"/>
  <c r="D147" i="17" s="1"/>
  <c r="G7" i="17"/>
  <c r="D131" i="17" s="1"/>
  <c r="F7" i="17"/>
  <c r="D115" i="17" s="1"/>
  <c r="E7" i="17"/>
  <c r="D99" i="17" s="1"/>
  <c r="D7" i="17"/>
  <c r="D83" i="17" s="1"/>
  <c r="C7" i="17"/>
  <c r="B7" i="17"/>
  <c r="D51" i="17" s="1"/>
  <c r="A7" i="17"/>
  <c r="Y6" i="17"/>
  <c r="X6" i="17"/>
  <c r="W6" i="17"/>
  <c r="V6" i="17"/>
  <c r="U6" i="17"/>
  <c r="T6" i="17"/>
  <c r="D338" i="17" s="1"/>
  <c r="S6" i="17"/>
  <c r="D322" i="17" s="1"/>
  <c r="R6" i="17"/>
  <c r="D306" i="17" s="1"/>
  <c r="Q6" i="17"/>
  <c r="D290" i="17" s="1"/>
  <c r="P6" i="17"/>
  <c r="D274" i="17" s="1"/>
  <c r="O6" i="17"/>
  <c r="D258" i="17" s="1"/>
  <c r="N6" i="17"/>
  <c r="D242" i="17" s="1"/>
  <c r="M6" i="17"/>
  <c r="L6" i="17"/>
  <c r="D210" i="17" s="1"/>
  <c r="K6" i="17"/>
  <c r="D194" i="17" s="1"/>
  <c r="J6" i="17"/>
  <c r="D178" i="17" s="1"/>
  <c r="I6" i="17"/>
  <c r="D162" i="17" s="1"/>
  <c r="H6" i="17"/>
  <c r="D146" i="17" s="1"/>
  <c r="G6" i="17"/>
  <c r="D130" i="17" s="1"/>
  <c r="F6" i="17"/>
  <c r="D114" i="17" s="1"/>
  <c r="E6" i="17"/>
  <c r="D98" i="17" s="1"/>
  <c r="D6" i="17"/>
  <c r="D82" i="17" s="1"/>
  <c r="C6" i="17"/>
  <c r="D66" i="17" s="1"/>
  <c r="B6" i="17"/>
  <c r="D50" i="17" s="1"/>
  <c r="A6" i="17"/>
  <c r="Y5" i="17"/>
  <c r="X5" i="17"/>
  <c r="W5" i="17"/>
  <c r="V5" i="17"/>
  <c r="U5" i="17"/>
  <c r="T5" i="17"/>
  <c r="D337" i="17" s="1"/>
  <c r="S5" i="17"/>
  <c r="D321" i="17" s="1"/>
  <c r="R5" i="17"/>
  <c r="D305" i="17" s="1"/>
  <c r="Q5" i="17"/>
  <c r="D289" i="17" s="1"/>
  <c r="P5" i="17"/>
  <c r="D273" i="17" s="1"/>
  <c r="O5" i="17"/>
  <c r="D257" i="17" s="1"/>
  <c r="N5" i="17"/>
  <c r="D241" i="17" s="1"/>
  <c r="M5" i="17"/>
  <c r="D225" i="17" s="1"/>
  <c r="L5" i="17"/>
  <c r="K5" i="17"/>
  <c r="D193" i="17" s="1"/>
  <c r="J5" i="17"/>
  <c r="D177" i="17" s="1"/>
  <c r="I5" i="17"/>
  <c r="D161" i="17" s="1"/>
  <c r="H5" i="17"/>
  <c r="D145" i="17" s="1"/>
  <c r="G5" i="17"/>
  <c r="F5" i="17"/>
  <c r="E5" i="17"/>
  <c r="D97" i="17" s="1"/>
  <c r="D5" i="17"/>
  <c r="D81" i="17" s="1"/>
  <c r="C5" i="17"/>
  <c r="D65" i="17" s="1"/>
  <c r="B5" i="17"/>
  <c r="D49" i="17" s="1"/>
  <c r="A5" i="17"/>
  <c r="Y4" i="17"/>
  <c r="X4" i="17"/>
  <c r="W4" i="17"/>
  <c r="V4" i="17"/>
  <c r="U4" i="17"/>
  <c r="T4" i="17"/>
  <c r="D336" i="17" s="1"/>
  <c r="S4" i="17"/>
  <c r="D320" i="17" s="1"/>
  <c r="R4" i="17"/>
  <c r="D304" i="17" s="1"/>
  <c r="Q4" i="17"/>
  <c r="D288" i="17" s="1"/>
  <c r="P4" i="17"/>
  <c r="D272" i="17" s="1"/>
  <c r="O4" i="17"/>
  <c r="D256" i="17" s="1"/>
  <c r="N4" i="17"/>
  <c r="D240" i="17" s="1"/>
  <c r="M4" i="17"/>
  <c r="D224" i="17" s="1"/>
  <c r="L4" i="17"/>
  <c r="D208" i="17" s="1"/>
  <c r="K4" i="17"/>
  <c r="D192" i="17" s="1"/>
  <c r="J4" i="17"/>
  <c r="D176" i="17" s="1"/>
  <c r="I4" i="17"/>
  <c r="D160" i="17" s="1"/>
  <c r="H4" i="17"/>
  <c r="D144" i="17" s="1"/>
  <c r="G4" i="17"/>
  <c r="D128" i="17" s="1"/>
  <c r="F4" i="17"/>
  <c r="D112" i="17" s="1"/>
  <c r="E4" i="17"/>
  <c r="D96" i="17" s="1"/>
  <c r="D4" i="17"/>
  <c r="D80" i="17" s="1"/>
  <c r="C4" i="17"/>
  <c r="D64" i="17" s="1"/>
  <c r="B4" i="17"/>
  <c r="D48" i="17" s="1"/>
  <c r="A4" i="17"/>
  <c r="Y3" i="17"/>
  <c r="X3" i="17"/>
  <c r="W3" i="17"/>
  <c r="V3" i="17"/>
  <c r="U3" i="17"/>
  <c r="T3" i="17"/>
  <c r="D335" i="17" s="1"/>
  <c r="R3" i="17"/>
  <c r="D303" i="17" s="1"/>
  <c r="P3" i="17"/>
  <c r="D271" i="17" s="1"/>
  <c r="N3" i="17"/>
  <c r="D239" i="17" s="1"/>
  <c r="L3" i="17"/>
  <c r="D207" i="17" s="1"/>
  <c r="J3" i="17"/>
  <c r="D175" i="17" s="1"/>
  <c r="H3" i="17"/>
  <c r="D143" i="17" s="1"/>
  <c r="F3" i="17"/>
  <c r="D111" i="17" s="1"/>
  <c r="D3" i="17"/>
  <c r="D79" i="17" s="1"/>
  <c r="C3" i="17"/>
  <c r="D63" i="17" s="1"/>
  <c r="B3" i="17"/>
  <c r="D47" i="17" s="1"/>
  <c r="A3" i="17"/>
  <c r="Y2" i="17"/>
  <c r="D414" i="17" s="1"/>
  <c r="X2" i="17"/>
  <c r="D398" i="17" s="1"/>
  <c r="W2" i="17"/>
  <c r="D382" i="17" s="1"/>
  <c r="V2" i="17"/>
  <c r="D366" i="17" s="1"/>
  <c r="U2" i="17"/>
  <c r="D350" i="17" s="1"/>
  <c r="T2" i="17"/>
  <c r="D334" i="17" s="1"/>
  <c r="R2" i="17"/>
  <c r="D302" i="17" s="1"/>
  <c r="P2" i="17"/>
  <c r="D270" i="17" s="1"/>
  <c r="N2" i="17"/>
  <c r="D238" i="17" s="1"/>
  <c r="L2" i="17"/>
  <c r="D206" i="17" s="1"/>
  <c r="J2" i="17"/>
  <c r="D174" i="17" s="1"/>
  <c r="H2" i="17"/>
  <c r="D142" i="17" s="1"/>
  <c r="F2" i="17"/>
  <c r="D110" i="17" s="1"/>
  <c r="D2" i="17"/>
  <c r="C2" i="17"/>
  <c r="D62" i="17" s="1"/>
  <c r="B2" i="17"/>
  <c r="D46" i="17" s="1"/>
  <c r="A2" i="17"/>
  <c r="Y1" i="17"/>
  <c r="X1" i="17"/>
  <c r="W1" i="17"/>
  <c r="V1" i="17"/>
  <c r="U1" i="17"/>
  <c r="T1" i="17"/>
  <c r="S1" i="17"/>
  <c r="R1" i="17"/>
  <c r="Q1" i="17"/>
  <c r="P1" i="17"/>
  <c r="O1" i="17"/>
  <c r="N1" i="17"/>
  <c r="M1" i="17"/>
  <c r="L1" i="17"/>
  <c r="K1" i="17"/>
  <c r="J1" i="17"/>
  <c r="I1" i="17"/>
  <c r="H1" i="17"/>
  <c r="G1" i="17"/>
  <c r="F1" i="17"/>
  <c r="E1" i="17"/>
  <c r="D1" i="17"/>
  <c r="C1" i="17"/>
  <c r="B1" i="17"/>
  <c r="A1" i="17"/>
  <c r="AB433" i="16"/>
  <c r="D429" i="16"/>
  <c r="D428" i="16"/>
  <c r="D427" i="16"/>
  <c r="D426" i="16"/>
  <c r="AF425" i="16"/>
  <c r="AD425" i="16"/>
  <c r="AC425" i="16"/>
  <c r="AE425" i="16" s="1"/>
  <c r="D425" i="16"/>
  <c r="AF424" i="16"/>
  <c r="AD424" i="16"/>
  <c r="AC424" i="16"/>
  <c r="AE424" i="16" s="1"/>
  <c r="D424" i="16"/>
  <c r="AF423" i="16"/>
  <c r="AE423" i="16"/>
  <c r="AD423" i="16"/>
  <c r="AC423" i="16"/>
  <c r="D423" i="16"/>
  <c r="AF422" i="16"/>
  <c r="AD422" i="16"/>
  <c r="AC422" i="16"/>
  <c r="AE422" i="16" s="1"/>
  <c r="D422" i="16"/>
  <c r="AF421" i="16"/>
  <c r="AD421" i="16"/>
  <c r="AC421" i="16"/>
  <c r="AE421" i="16" s="1"/>
  <c r="D421" i="16"/>
  <c r="AF420" i="16"/>
  <c r="AD420" i="16"/>
  <c r="AC420" i="16"/>
  <c r="AE420" i="16" s="1"/>
  <c r="D420" i="16"/>
  <c r="AF419" i="16"/>
  <c r="AD419" i="16"/>
  <c r="AE419" i="16" s="1"/>
  <c r="AC419" i="16"/>
  <c r="D419" i="16"/>
  <c r="AF418" i="16"/>
  <c r="AE418" i="16"/>
  <c r="AD418" i="16"/>
  <c r="AC418" i="16"/>
  <c r="D418" i="16"/>
  <c r="AF417" i="16"/>
  <c r="AD417" i="16"/>
  <c r="AC417" i="16"/>
  <c r="AE417" i="16" s="1"/>
  <c r="D417" i="16"/>
  <c r="AF416" i="16"/>
  <c r="AE416" i="16"/>
  <c r="AD416" i="16"/>
  <c r="AC416" i="16"/>
  <c r="D416" i="16"/>
  <c r="AF415" i="16"/>
  <c r="AD415" i="16"/>
  <c r="AE415" i="16" s="1"/>
  <c r="AC415" i="16"/>
  <c r="D415" i="16"/>
  <c r="AF414" i="16"/>
  <c r="AE414" i="16"/>
  <c r="AD414" i="16"/>
  <c r="AC414" i="16"/>
  <c r="AF413" i="16"/>
  <c r="AD413" i="16"/>
  <c r="AC413" i="16"/>
  <c r="AE413" i="16" s="1"/>
  <c r="D413" i="16"/>
  <c r="AF412" i="16"/>
  <c r="AD412" i="16"/>
  <c r="AC412" i="16"/>
  <c r="AE412" i="16" s="1"/>
  <c r="D412" i="16"/>
  <c r="AF411" i="16"/>
  <c r="AD411" i="16"/>
  <c r="AC411" i="16"/>
  <c r="AE411" i="16" s="1"/>
  <c r="D411" i="16"/>
  <c r="AF410" i="16"/>
  <c r="AD410" i="16"/>
  <c r="AC410" i="16"/>
  <c r="AE410" i="16" s="1"/>
  <c r="D410" i="16"/>
  <c r="AF409" i="16"/>
  <c r="AD409" i="16"/>
  <c r="AC409" i="16"/>
  <c r="AE409" i="16" s="1"/>
  <c r="D409" i="16"/>
  <c r="AF408" i="16"/>
  <c r="AD408" i="16"/>
  <c r="AC408" i="16"/>
  <c r="AE408" i="16" s="1"/>
  <c r="D408" i="16"/>
  <c r="AF407" i="16"/>
  <c r="AE407" i="16"/>
  <c r="AD407" i="16"/>
  <c r="AC407" i="16"/>
  <c r="D407" i="16"/>
  <c r="AF406" i="16"/>
  <c r="AD406" i="16"/>
  <c r="AC406" i="16"/>
  <c r="AE406" i="16" s="1"/>
  <c r="D406" i="16"/>
  <c r="AF405" i="16"/>
  <c r="AD405" i="16"/>
  <c r="AC405" i="16"/>
  <c r="AE405" i="16" s="1"/>
  <c r="D405" i="16"/>
  <c r="AF404" i="16"/>
  <c r="AD404" i="16"/>
  <c r="AC404" i="16"/>
  <c r="AE404" i="16" s="1"/>
  <c r="D404" i="16"/>
  <c r="AF403" i="16"/>
  <c r="AD403" i="16"/>
  <c r="AE403" i="16" s="1"/>
  <c r="AC403" i="16"/>
  <c r="D403" i="16"/>
  <c r="AF402" i="16"/>
  <c r="AE402" i="16"/>
  <c r="AD402" i="16"/>
  <c r="AC402" i="16"/>
  <c r="D402" i="16"/>
  <c r="AF401" i="16"/>
  <c r="AD401" i="16"/>
  <c r="AC401" i="16"/>
  <c r="AE401" i="16" s="1"/>
  <c r="D401" i="16"/>
  <c r="AF400" i="16"/>
  <c r="AE400" i="16"/>
  <c r="AD400" i="16"/>
  <c r="AC400" i="16"/>
  <c r="D400" i="16"/>
  <c r="AF399" i="16"/>
  <c r="AD399" i="16"/>
  <c r="AE399" i="16" s="1"/>
  <c r="AC399" i="16"/>
  <c r="D399" i="16"/>
  <c r="AF398" i="16"/>
  <c r="AE398" i="16"/>
  <c r="AD398" i="16"/>
  <c r="AC398" i="16"/>
  <c r="AF397" i="16"/>
  <c r="AD397" i="16"/>
  <c r="AC397" i="16"/>
  <c r="AE397" i="16" s="1"/>
  <c r="D397" i="16"/>
  <c r="AF396" i="16"/>
  <c r="AD396" i="16"/>
  <c r="AE396" i="16" s="1"/>
  <c r="AC396" i="16"/>
  <c r="D396" i="16"/>
  <c r="AF395" i="16"/>
  <c r="AD395" i="16"/>
  <c r="AC395" i="16"/>
  <c r="AE395" i="16" s="1"/>
  <c r="D395" i="16"/>
  <c r="AF394" i="16"/>
  <c r="AD394" i="16"/>
  <c r="AC394" i="16"/>
  <c r="AE394" i="16" s="1"/>
  <c r="D394" i="16"/>
  <c r="AF393" i="16"/>
  <c r="AD393" i="16"/>
  <c r="AC393" i="16"/>
  <c r="AE393" i="16" s="1"/>
  <c r="D393" i="16"/>
  <c r="AF392" i="16"/>
  <c r="AD392" i="16"/>
  <c r="AC392" i="16"/>
  <c r="AE392" i="16" s="1"/>
  <c r="D392" i="16"/>
  <c r="AF391" i="16"/>
  <c r="AE391" i="16"/>
  <c r="AD391" i="16"/>
  <c r="AC391" i="16"/>
  <c r="D391" i="16"/>
  <c r="AF390" i="16"/>
  <c r="AD390" i="16"/>
  <c r="AC390" i="16"/>
  <c r="AE390" i="16" s="1"/>
  <c r="D390" i="16"/>
  <c r="AF389" i="16"/>
  <c r="AD389" i="16"/>
  <c r="AC389" i="16"/>
  <c r="AE389" i="16" s="1"/>
  <c r="D389" i="16"/>
  <c r="AF388" i="16"/>
  <c r="AD388" i="16"/>
  <c r="AC388" i="16"/>
  <c r="AE388" i="16" s="1"/>
  <c r="D388" i="16"/>
  <c r="AF387" i="16"/>
  <c r="AD387" i="16"/>
  <c r="AE387" i="16" s="1"/>
  <c r="AC387" i="16"/>
  <c r="D387" i="16"/>
  <c r="AF386" i="16"/>
  <c r="AE386" i="16"/>
  <c r="AD386" i="16"/>
  <c r="AC386" i="16"/>
  <c r="D386" i="16"/>
  <c r="AF385" i="16"/>
  <c r="AD385" i="16"/>
  <c r="AC385" i="16"/>
  <c r="AE385" i="16" s="1"/>
  <c r="D385" i="16"/>
  <c r="AF384" i="16"/>
  <c r="AE384" i="16"/>
  <c r="AD384" i="16"/>
  <c r="AC384" i="16"/>
  <c r="D384" i="16"/>
  <c r="AF383" i="16"/>
  <c r="AD383" i="16"/>
  <c r="AE383" i="16" s="1"/>
  <c r="G390" i="10" s="1"/>
  <c r="AC383" i="16"/>
  <c r="D383" i="16"/>
  <c r="AF382" i="16"/>
  <c r="AE382" i="16"/>
  <c r="AD382" i="16"/>
  <c r="AC382" i="16"/>
  <c r="AF381" i="16"/>
  <c r="AD381" i="16"/>
  <c r="AC381" i="16"/>
  <c r="AE381" i="16" s="1"/>
  <c r="D381" i="16"/>
  <c r="AF380" i="16"/>
  <c r="AD380" i="16"/>
  <c r="AE380" i="16" s="1"/>
  <c r="AC380" i="16"/>
  <c r="D380" i="16"/>
  <c r="AF379" i="16"/>
  <c r="AD379" i="16"/>
  <c r="AC379" i="16"/>
  <c r="AE379" i="16" s="1"/>
  <c r="D379" i="16"/>
  <c r="AF378" i="16"/>
  <c r="AD378" i="16"/>
  <c r="AC378" i="16"/>
  <c r="AE378" i="16" s="1"/>
  <c r="D378" i="16"/>
  <c r="AF377" i="16"/>
  <c r="AD377" i="16"/>
  <c r="AC377" i="16"/>
  <c r="AE377" i="16" s="1"/>
  <c r="D377" i="16"/>
  <c r="AF376" i="16"/>
  <c r="AD376" i="16"/>
  <c r="AC376" i="16"/>
  <c r="AE376" i="16" s="1"/>
  <c r="D376" i="16"/>
  <c r="AF375" i="16"/>
  <c r="AE375" i="16"/>
  <c r="AD375" i="16"/>
  <c r="AC375" i="16"/>
  <c r="D375" i="16"/>
  <c r="AF374" i="16"/>
  <c r="AD374" i="16"/>
  <c r="AC374" i="16"/>
  <c r="AE374" i="16" s="1"/>
  <c r="D374" i="16"/>
  <c r="AF373" i="16"/>
  <c r="AD373" i="16"/>
  <c r="AC373" i="16"/>
  <c r="AE373" i="16" s="1"/>
  <c r="D373" i="16"/>
  <c r="AF372" i="16"/>
  <c r="AD372" i="16"/>
  <c r="AC372" i="16"/>
  <c r="AE372" i="16" s="1"/>
  <c r="D372" i="16"/>
  <c r="AF371" i="16"/>
  <c r="AD371" i="16"/>
  <c r="AE371" i="16" s="1"/>
  <c r="AC371" i="16"/>
  <c r="D371" i="16"/>
  <c r="AF370" i="16"/>
  <c r="AE370" i="16"/>
  <c r="AD370" i="16"/>
  <c r="AC370" i="16"/>
  <c r="D370" i="16"/>
  <c r="AF369" i="16"/>
  <c r="AD369" i="16"/>
  <c r="AC369" i="16"/>
  <c r="AE369" i="16" s="1"/>
  <c r="D369" i="16"/>
  <c r="AF368" i="16"/>
  <c r="AE368" i="16"/>
  <c r="AD368" i="16"/>
  <c r="AC368" i="16"/>
  <c r="D368" i="16"/>
  <c r="AF367" i="16"/>
  <c r="AD367" i="16"/>
  <c r="AE367" i="16" s="1"/>
  <c r="AC367" i="16"/>
  <c r="D367" i="16"/>
  <c r="AF366" i="16"/>
  <c r="AE366" i="16"/>
  <c r="AD366" i="16"/>
  <c r="AC366" i="16"/>
  <c r="AF365" i="16"/>
  <c r="AD365" i="16"/>
  <c r="AC365" i="16"/>
  <c r="AE365" i="16" s="1"/>
  <c r="D365" i="16"/>
  <c r="AF364" i="16"/>
  <c r="AD364" i="16"/>
  <c r="AC364" i="16"/>
  <c r="AE364" i="16" s="1"/>
  <c r="G371" i="10" s="1"/>
  <c r="I371" i="10" s="1"/>
  <c r="L371" i="10" s="1"/>
  <c r="O371" i="10" s="1"/>
  <c r="D364" i="16"/>
  <c r="AF363" i="16"/>
  <c r="AD363" i="16"/>
  <c r="AC363" i="16"/>
  <c r="AE363" i="16" s="1"/>
  <c r="D363" i="16"/>
  <c r="AF362" i="16"/>
  <c r="AD362" i="16"/>
  <c r="AC362" i="16"/>
  <c r="AE362" i="16" s="1"/>
  <c r="D362" i="16"/>
  <c r="AF361" i="16"/>
  <c r="AD361" i="16"/>
  <c r="AC361" i="16"/>
  <c r="AE361" i="16" s="1"/>
  <c r="D361" i="16"/>
  <c r="AF360" i="16"/>
  <c r="AD360" i="16"/>
  <c r="AC360" i="16"/>
  <c r="AE360" i="16" s="1"/>
  <c r="D360" i="16"/>
  <c r="AF359" i="16"/>
  <c r="AE359" i="16"/>
  <c r="AD359" i="16"/>
  <c r="AC359" i="16"/>
  <c r="D359" i="16"/>
  <c r="AF358" i="16"/>
  <c r="AD358" i="16"/>
  <c r="AC358" i="16"/>
  <c r="AE358" i="16" s="1"/>
  <c r="D358" i="16"/>
  <c r="AF357" i="16"/>
  <c r="AD357" i="16"/>
  <c r="AC357" i="16"/>
  <c r="AE357" i="16" s="1"/>
  <c r="D357" i="16"/>
  <c r="AF356" i="16"/>
  <c r="AD356" i="16"/>
  <c r="AC356" i="16"/>
  <c r="AE356" i="16" s="1"/>
  <c r="D356" i="16"/>
  <c r="AF355" i="16"/>
  <c r="AD355" i="16"/>
  <c r="AE355" i="16" s="1"/>
  <c r="AC355" i="16"/>
  <c r="D355" i="16"/>
  <c r="AF354" i="16"/>
  <c r="AE354" i="16"/>
  <c r="AD354" i="16"/>
  <c r="AC354" i="16"/>
  <c r="D354" i="16"/>
  <c r="AF353" i="16"/>
  <c r="AD353" i="16"/>
  <c r="AC353" i="16"/>
  <c r="AE353" i="16" s="1"/>
  <c r="D353" i="16"/>
  <c r="AF352" i="16"/>
  <c r="AE352" i="16"/>
  <c r="AD352" i="16"/>
  <c r="AC352" i="16"/>
  <c r="D352" i="16"/>
  <c r="AF351" i="16"/>
  <c r="AD351" i="16"/>
  <c r="AE351" i="16" s="1"/>
  <c r="AC351" i="16"/>
  <c r="D351" i="16"/>
  <c r="AF350" i="16"/>
  <c r="AE350" i="16"/>
  <c r="AD350" i="16"/>
  <c r="AC350" i="16"/>
  <c r="AF349" i="16"/>
  <c r="AD349" i="16"/>
  <c r="AC349" i="16"/>
  <c r="AE349" i="16" s="1"/>
  <c r="AF348" i="16"/>
  <c r="AD348" i="16"/>
  <c r="AC348" i="16"/>
  <c r="AF347" i="16"/>
  <c r="AD347" i="16"/>
  <c r="AC347" i="16"/>
  <c r="AE347" i="16" s="1"/>
  <c r="AF346" i="16"/>
  <c r="AD346" i="16"/>
  <c r="AC346" i="16"/>
  <c r="AE346" i="16" s="1"/>
  <c r="AF345" i="16"/>
  <c r="AD345" i="16"/>
  <c r="AC345" i="16"/>
  <c r="AE345" i="16" s="1"/>
  <c r="AF344" i="16"/>
  <c r="AD344" i="16"/>
  <c r="AC344" i="16"/>
  <c r="AE344" i="16" s="1"/>
  <c r="AF343" i="16"/>
  <c r="AE343" i="16"/>
  <c r="AD343" i="16"/>
  <c r="AC343" i="16"/>
  <c r="AF342" i="16"/>
  <c r="AD342" i="16"/>
  <c r="AC342" i="16"/>
  <c r="AE342" i="16" s="1"/>
  <c r="AF341" i="16"/>
  <c r="AD341" i="16"/>
  <c r="AC341" i="16"/>
  <c r="AE341" i="16" s="1"/>
  <c r="AF340" i="16"/>
  <c r="AD340" i="16"/>
  <c r="AC340" i="16"/>
  <c r="AE340" i="16" s="1"/>
  <c r="AF339" i="16"/>
  <c r="AD339" i="16"/>
  <c r="AE339" i="16" s="1"/>
  <c r="AC339" i="16"/>
  <c r="AF338" i="16"/>
  <c r="AE338" i="16"/>
  <c r="AD338" i="16"/>
  <c r="AC338" i="16"/>
  <c r="AF337" i="16"/>
  <c r="AD337" i="16"/>
  <c r="AC337" i="16"/>
  <c r="AE337" i="16" s="1"/>
  <c r="AF336" i="16"/>
  <c r="AE336" i="16"/>
  <c r="AD336" i="16"/>
  <c r="AC336" i="16"/>
  <c r="AF335" i="16"/>
  <c r="AD335" i="16"/>
  <c r="AE335" i="16" s="1"/>
  <c r="AC335" i="16"/>
  <c r="AF334" i="16"/>
  <c r="AE334" i="16"/>
  <c r="AD334" i="16"/>
  <c r="AC334" i="16"/>
  <c r="AF333" i="16"/>
  <c r="AD333" i="16"/>
  <c r="AC333" i="16"/>
  <c r="AE333" i="16" s="1"/>
  <c r="AF332" i="16"/>
  <c r="AD332" i="16"/>
  <c r="AC332" i="16"/>
  <c r="AE332" i="16" s="1"/>
  <c r="AF331" i="16"/>
  <c r="AD331" i="16"/>
  <c r="AC331" i="16"/>
  <c r="AE331" i="16" s="1"/>
  <c r="AF330" i="16"/>
  <c r="AD330" i="16"/>
  <c r="AC330" i="16"/>
  <c r="AE330" i="16" s="1"/>
  <c r="AF329" i="16"/>
  <c r="AD329" i="16"/>
  <c r="AC329" i="16"/>
  <c r="AF328" i="16"/>
  <c r="AD328" i="16"/>
  <c r="AC328" i="16"/>
  <c r="AE328" i="16" s="1"/>
  <c r="AF327" i="16"/>
  <c r="AE327" i="16"/>
  <c r="AD327" i="16"/>
  <c r="AC327" i="16"/>
  <c r="AF326" i="16"/>
  <c r="AD326" i="16"/>
  <c r="AC326" i="16"/>
  <c r="AE326" i="16" s="1"/>
  <c r="AF325" i="16"/>
  <c r="AD325" i="16"/>
  <c r="AC325" i="16"/>
  <c r="AE325" i="16" s="1"/>
  <c r="AF324" i="16"/>
  <c r="AD324" i="16"/>
  <c r="AC324" i="16"/>
  <c r="AE324" i="16" s="1"/>
  <c r="AF323" i="16"/>
  <c r="AD323" i="16"/>
  <c r="AE323" i="16" s="1"/>
  <c r="AC323" i="16"/>
  <c r="AF322" i="16"/>
  <c r="AE322" i="16"/>
  <c r="AD322" i="16"/>
  <c r="AC322" i="16"/>
  <c r="AF321" i="16"/>
  <c r="AD321" i="16"/>
  <c r="AC321" i="16"/>
  <c r="AE321" i="16" s="1"/>
  <c r="G328" i="10" s="1"/>
  <c r="AF320" i="16"/>
  <c r="AE320" i="16"/>
  <c r="AD320" i="16"/>
  <c r="AC320" i="16"/>
  <c r="AF319" i="16"/>
  <c r="AD319" i="16"/>
  <c r="AE319" i="16" s="1"/>
  <c r="AC319" i="16"/>
  <c r="AF318" i="16"/>
  <c r="AE318" i="16"/>
  <c r="AD318" i="16"/>
  <c r="AC318" i="16"/>
  <c r="AF317" i="16"/>
  <c r="AD317" i="16"/>
  <c r="AC317" i="16"/>
  <c r="AE317" i="16" s="1"/>
  <c r="AF316" i="16"/>
  <c r="AD316" i="16"/>
  <c r="AE316" i="16" s="1"/>
  <c r="AC316" i="16"/>
  <c r="AF315" i="16"/>
  <c r="AD315" i="16"/>
  <c r="AC315" i="16"/>
  <c r="AE315" i="16" s="1"/>
  <c r="AF314" i="16"/>
  <c r="AD314" i="16"/>
  <c r="AC314" i="16"/>
  <c r="AE314" i="16" s="1"/>
  <c r="AF313" i="16"/>
  <c r="AD313" i="16"/>
  <c r="AC313" i="16"/>
  <c r="AF312" i="16"/>
  <c r="AD312" i="16"/>
  <c r="AC312" i="16"/>
  <c r="AE312" i="16" s="1"/>
  <c r="AF311" i="16"/>
  <c r="AE311" i="16"/>
  <c r="AD311" i="16"/>
  <c r="AC311" i="16"/>
  <c r="AF310" i="16"/>
  <c r="AD310" i="16"/>
  <c r="AC310" i="16"/>
  <c r="AE310" i="16" s="1"/>
  <c r="AF309" i="16"/>
  <c r="AD309" i="16"/>
  <c r="AC309" i="16"/>
  <c r="AE309" i="16" s="1"/>
  <c r="AF308" i="16"/>
  <c r="AD308" i="16"/>
  <c r="AC308" i="16"/>
  <c r="AE308" i="16" s="1"/>
  <c r="AF307" i="16"/>
  <c r="AD307" i="16"/>
  <c r="AE307" i="16" s="1"/>
  <c r="AC307" i="16"/>
  <c r="AF306" i="16"/>
  <c r="AE306" i="16"/>
  <c r="AD306" i="16"/>
  <c r="AC306" i="16"/>
  <c r="AF305" i="16"/>
  <c r="AD305" i="16"/>
  <c r="AC305" i="16"/>
  <c r="AE305" i="16" s="1"/>
  <c r="AF304" i="16"/>
  <c r="AE304" i="16"/>
  <c r="AD304" i="16"/>
  <c r="AC304" i="16"/>
  <c r="AF303" i="16"/>
  <c r="AE303" i="16"/>
  <c r="AD303" i="16"/>
  <c r="AC303" i="16"/>
  <c r="AF302" i="16"/>
  <c r="AE302" i="16"/>
  <c r="AD302" i="16"/>
  <c r="AC302" i="16"/>
  <c r="AF301" i="16"/>
  <c r="AD301" i="16"/>
  <c r="AC301" i="16"/>
  <c r="AE301" i="16" s="1"/>
  <c r="AF300" i="16"/>
  <c r="AE300" i="16"/>
  <c r="AD300" i="16"/>
  <c r="AC300" i="16"/>
  <c r="AF299" i="16"/>
  <c r="AD299" i="16"/>
  <c r="AC299" i="16"/>
  <c r="AE299" i="16" s="1"/>
  <c r="AF298" i="16"/>
  <c r="AD298" i="16"/>
  <c r="AC298" i="16"/>
  <c r="AE298" i="16" s="1"/>
  <c r="AF297" i="16"/>
  <c r="AD297" i="16"/>
  <c r="AC297" i="16"/>
  <c r="AE297" i="16" s="1"/>
  <c r="AF296" i="16"/>
  <c r="AD296" i="16"/>
  <c r="AC296" i="16"/>
  <c r="AE296" i="16" s="1"/>
  <c r="AF295" i="16"/>
  <c r="AE295" i="16"/>
  <c r="AD295" i="16"/>
  <c r="AC295" i="16"/>
  <c r="AF294" i="16"/>
  <c r="AD294" i="16"/>
  <c r="AC294" i="16"/>
  <c r="AE294" i="16" s="1"/>
  <c r="AF293" i="16"/>
  <c r="AD293" i="16"/>
  <c r="AC293" i="16"/>
  <c r="AE293" i="16" s="1"/>
  <c r="AF292" i="16"/>
  <c r="AD292" i="16"/>
  <c r="AC292" i="16"/>
  <c r="AE292" i="16" s="1"/>
  <c r="AF291" i="16"/>
  <c r="AD291" i="16"/>
  <c r="AE291" i="16" s="1"/>
  <c r="AC291" i="16"/>
  <c r="AF290" i="16"/>
  <c r="AE290" i="16"/>
  <c r="AD290" i="16"/>
  <c r="AC290" i="16"/>
  <c r="AF289" i="16"/>
  <c r="AD289" i="16"/>
  <c r="AC289" i="16"/>
  <c r="AE289" i="16" s="1"/>
  <c r="AF288" i="16"/>
  <c r="AE288" i="16"/>
  <c r="AD288" i="16"/>
  <c r="AC288" i="16"/>
  <c r="AF287" i="16"/>
  <c r="AD287" i="16"/>
  <c r="AE287" i="16" s="1"/>
  <c r="AC287" i="16"/>
  <c r="AF286" i="16"/>
  <c r="AE286" i="16"/>
  <c r="AD286" i="16"/>
  <c r="AC286" i="16"/>
  <c r="AF285" i="16"/>
  <c r="AD285" i="16"/>
  <c r="AC285" i="16"/>
  <c r="AE285" i="16" s="1"/>
  <c r="AF284" i="16"/>
  <c r="AD284" i="16"/>
  <c r="AC284" i="16"/>
  <c r="AE284" i="16" s="1"/>
  <c r="AF283" i="16"/>
  <c r="AD283" i="16"/>
  <c r="AC283" i="16"/>
  <c r="AE283" i="16" s="1"/>
  <c r="AF282" i="16"/>
  <c r="AD282" i="16"/>
  <c r="AC282" i="16"/>
  <c r="AE282" i="16" s="1"/>
  <c r="AF281" i="16"/>
  <c r="AD281" i="16"/>
  <c r="AC281" i="16"/>
  <c r="AE281" i="16" s="1"/>
  <c r="AF280" i="16"/>
  <c r="AD280" i="16"/>
  <c r="AC280" i="16"/>
  <c r="AE280" i="16" s="1"/>
  <c r="AF279" i="16"/>
  <c r="AE279" i="16"/>
  <c r="AD279" i="16"/>
  <c r="AC279" i="16"/>
  <c r="AF278" i="16"/>
  <c r="AD278" i="16"/>
  <c r="AC278" i="16"/>
  <c r="AE278" i="16" s="1"/>
  <c r="AF277" i="16"/>
  <c r="AD277" i="16"/>
  <c r="AC277" i="16"/>
  <c r="AE277" i="16" s="1"/>
  <c r="AF276" i="16"/>
  <c r="AD276" i="16"/>
  <c r="AC276" i="16"/>
  <c r="AE276" i="16" s="1"/>
  <c r="AF275" i="16"/>
  <c r="AD275" i="16"/>
  <c r="AE275" i="16" s="1"/>
  <c r="AC275" i="16"/>
  <c r="AF274" i="16"/>
  <c r="AE274" i="16"/>
  <c r="AD274" i="16"/>
  <c r="AC274" i="16"/>
  <c r="AF273" i="16"/>
  <c r="AD273" i="16"/>
  <c r="AC273" i="16"/>
  <c r="AE273" i="16" s="1"/>
  <c r="AF272" i="16"/>
  <c r="AE272" i="16"/>
  <c r="AD272" i="16"/>
  <c r="AC272" i="16"/>
  <c r="AF271" i="16"/>
  <c r="AD271" i="16"/>
  <c r="AE271" i="16" s="1"/>
  <c r="AC271" i="16"/>
  <c r="AF270" i="16"/>
  <c r="AE270" i="16"/>
  <c r="AD270" i="16"/>
  <c r="AC270" i="16"/>
  <c r="AF269" i="16"/>
  <c r="AD269" i="16"/>
  <c r="AC269" i="16"/>
  <c r="AE269" i="16" s="1"/>
  <c r="AF268" i="16"/>
  <c r="AD268" i="16"/>
  <c r="AC268" i="16"/>
  <c r="AE268" i="16" s="1"/>
  <c r="AF267" i="16"/>
  <c r="AD267" i="16"/>
  <c r="AC267" i="16"/>
  <c r="AE267" i="16" s="1"/>
  <c r="AF266" i="16"/>
  <c r="AD266" i="16"/>
  <c r="AC266" i="16"/>
  <c r="AE266" i="16" s="1"/>
  <c r="AF265" i="16"/>
  <c r="AD265" i="16"/>
  <c r="AC265" i="16"/>
  <c r="AE265" i="16" s="1"/>
  <c r="AF264" i="16"/>
  <c r="AD264" i="16"/>
  <c r="AC264" i="16"/>
  <c r="AE264" i="16" s="1"/>
  <c r="AF263" i="16"/>
  <c r="AE263" i="16"/>
  <c r="AD263" i="16"/>
  <c r="AC263" i="16"/>
  <c r="AF262" i="16"/>
  <c r="AD262" i="16"/>
  <c r="AC262" i="16"/>
  <c r="AE262" i="16" s="1"/>
  <c r="AF261" i="16"/>
  <c r="AD261" i="16"/>
  <c r="AC261" i="16"/>
  <c r="AE261" i="16" s="1"/>
  <c r="AF260" i="16"/>
  <c r="AD260" i="16"/>
  <c r="AC260" i="16"/>
  <c r="AE260" i="16" s="1"/>
  <c r="AF259" i="16"/>
  <c r="AD259" i="16"/>
  <c r="AE259" i="16" s="1"/>
  <c r="AC259" i="16"/>
  <c r="AF258" i="16"/>
  <c r="AE258" i="16"/>
  <c r="AD258" i="16"/>
  <c r="AC258" i="16"/>
  <c r="AF257" i="16"/>
  <c r="AD257" i="16"/>
  <c r="AC257" i="16"/>
  <c r="AE257" i="16" s="1"/>
  <c r="AF256" i="16"/>
  <c r="AE256" i="16"/>
  <c r="AD256" i="16"/>
  <c r="AC256" i="16"/>
  <c r="AF255" i="16"/>
  <c r="AE255" i="16"/>
  <c r="AD255" i="16"/>
  <c r="AC255" i="16"/>
  <c r="AF254" i="16"/>
  <c r="AE254" i="16"/>
  <c r="AD254" i="16"/>
  <c r="AC254" i="16"/>
  <c r="AF253" i="16"/>
  <c r="AD253" i="16"/>
  <c r="AC253" i="16"/>
  <c r="AE253" i="16" s="1"/>
  <c r="AF252" i="16"/>
  <c r="AD252" i="16"/>
  <c r="AC252" i="16"/>
  <c r="AE252" i="16" s="1"/>
  <c r="AF251" i="16"/>
  <c r="AD251" i="16"/>
  <c r="AC251" i="16"/>
  <c r="AE251" i="16" s="1"/>
  <c r="AF250" i="16"/>
  <c r="AD250" i="16"/>
  <c r="AC250" i="16"/>
  <c r="AE250" i="16" s="1"/>
  <c r="AF249" i="16"/>
  <c r="AD249" i="16"/>
  <c r="AC249" i="16"/>
  <c r="AF248" i="16"/>
  <c r="AD248" i="16"/>
  <c r="AC248" i="16"/>
  <c r="AE248" i="16" s="1"/>
  <c r="AF247" i="16"/>
  <c r="AE247" i="16"/>
  <c r="AD247" i="16"/>
  <c r="AC247" i="16"/>
  <c r="AF246" i="16"/>
  <c r="AD246" i="16"/>
  <c r="AC246" i="16"/>
  <c r="AE246" i="16" s="1"/>
  <c r="AF245" i="16"/>
  <c r="AD245" i="16"/>
  <c r="AC245" i="16"/>
  <c r="AE245" i="16" s="1"/>
  <c r="AF244" i="16"/>
  <c r="AD244" i="16"/>
  <c r="AC244" i="16"/>
  <c r="AE244" i="16" s="1"/>
  <c r="AF243" i="16"/>
  <c r="AD243" i="16"/>
  <c r="AE243" i="16" s="1"/>
  <c r="AC243" i="16"/>
  <c r="AF242" i="16"/>
  <c r="AE242" i="16"/>
  <c r="AD242" i="16"/>
  <c r="AC242" i="16"/>
  <c r="AF241" i="16"/>
  <c r="AD241" i="16"/>
  <c r="AC241" i="16"/>
  <c r="AE241" i="16" s="1"/>
  <c r="AF240" i="16"/>
  <c r="AE240" i="16"/>
  <c r="AD240" i="16"/>
  <c r="AC240" i="16"/>
  <c r="AF239" i="16"/>
  <c r="AD239" i="16"/>
  <c r="AE239" i="16" s="1"/>
  <c r="AC239" i="16"/>
  <c r="AF238" i="16"/>
  <c r="AE238" i="16"/>
  <c r="AD238" i="16"/>
  <c r="AC238" i="16"/>
  <c r="AF237" i="16"/>
  <c r="AD237" i="16"/>
  <c r="AC237" i="16"/>
  <c r="AE237" i="16" s="1"/>
  <c r="AF236" i="16"/>
  <c r="AD236" i="16"/>
  <c r="AC236" i="16"/>
  <c r="AF235" i="16"/>
  <c r="AD235" i="16"/>
  <c r="AC235" i="16"/>
  <c r="AE235" i="16" s="1"/>
  <c r="AF234" i="16"/>
  <c r="AD234" i="16"/>
  <c r="AC234" i="16"/>
  <c r="AE234" i="16" s="1"/>
  <c r="AF233" i="16"/>
  <c r="AD233" i="16"/>
  <c r="AC233" i="16"/>
  <c r="AE233" i="16" s="1"/>
  <c r="AF232" i="16"/>
  <c r="AD232" i="16"/>
  <c r="AC232" i="16"/>
  <c r="AE232" i="16" s="1"/>
  <c r="AF231" i="16"/>
  <c r="AE231" i="16"/>
  <c r="AD231" i="16"/>
  <c r="AC231" i="16"/>
  <c r="AF230" i="16"/>
  <c r="AD230" i="16"/>
  <c r="AC230" i="16"/>
  <c r="AE230" i="16" s="1"/>
  <c r="AF229" i="16"/>
  <c r="AD229" i="16"/>
  <c r="AC229" i="16"/>
  <c r="AE229" i="16" s="1"/>
  <c r="AF228" i="16"/>
  <c r="AD228" i="16"/>
  <c r="AC228" i="16"/>
  <c r="AE228" i="16" s="1"/>
  <c r="AF227" i="16"/>
  <c r="AD227" i="16"/>
  <c r="AE227" i="16" s="1"/>
  <c r="AC227" i="16"/>
  <c r="AF226" i="16"/>
  <c r="AE226" i="16"/>
  <c r="AD226" i="16"/>
  <c r="AC226" i="16"/>
  <c r="AF225" i="16"/>
  <c r="AD225" i="16"/>
  <c r="AC225" i="16"/>
  <c r="AE225" i="16" s="1"/>
  <c r="AF224" i="16"/>
  <c r="AE224" i="16"/>
  <c r="AD224" i="16"/>
  <c r="AC224" i="16"/>
  <c r="AF223" i="16"/>
  <c r="AD223" i="16"/>
  <c r="AE223" i="16" s="1"/>
  <c r="AC223" i="16"/>
  <c r="AF222" i="16"/>
  <c r="AE222" i="16"/>
  <c r="AD222" i="16"/>
  <c r="AC222" i="16"/>
  <c r="AF221" i="16"/>
  <c r="AD221" i="16"/>
  <c r="AC221" i="16"/>
  <c r="AE221" i="16" s="1"/>
  <c r="AF220" i="16"/>
  <c r="AD220" i="16"/>
  <c r="AC220" i="16"/>
  <c r="AE220" i="16" s="1"/>
  <c r="AF219" i="16"/>
  <c r="AD219" i="16"/>
  <c r="AC219" i="16"/>
  <c r="AE219" i="16" s="1"/>
  <c r="AF218" i="16"/>
  <c r="AD218" i="16"/>
  <c r="AC218" i="16"/>
  <c r="AE218" i="16" s="1"/>
  <c r="AF217" i="16"/>
  <c r="AD217" i="16"/>
  <c r="AC217" i="16"/>
  <c r="AE217" i="16" s="1"/>
  <c r="AF216" i="16"/>
  <c r="AD216" i="16"/>
  <c r="AC216" i="16"/>
  <c r="AE216" i="16" s="1"/>
  <c r="AF215" i="16"/>
  <c r="AE215" i="16"/>
  <c r="AD215" i="16"/>
  <c r="AC215" i="16"/>
  <c r="AF214" i="16"/>
  <c r="AD214" i="16"/>
  <c r="AC214" i="16"/>
  <c r="AE214" i="16" s="1"/>
  <c r="AF213" i="16"/>
  <c r="AD213" i="16"/>
  <c r="AC213" i="16"/>
  <c r="AE213" i="16" s="1"/>
  <c r="AF212" i="16"/>
  <c r="AD212" i="16"/>
  <c r="AC212" i="16"/>
  <c r="AE212" i="16" s="1"/>
  <c r="AF211" i="16"/>
  <c r="AD211" i="16"/>
  <c r="AE211" i="16" s="1"/>
  <c r="AC211" i="16"/>
  <c r="AF210" i="16"/>
  <c r="AE210" i="16"/>
  <c r="AD210" i="16"/>
  <c r="AC210" i="16"/>
  <c r="AF209" i="16"/>
  <c r="AD209" i="16"/>
  <c r="AC209" i="16"/>
  <c r="AE209" i="16" s="1"/>
  <c r="AF208" i="16"/>
  <c r="AE208" i="16"/>
  <c r="AD208" i="16"/>
  <c r="AC208" i="16"/>
  <c r="AF207" i="16"/>
  <c r="AE207" i="16"/>
  <c r="AD207" i="16"/>
  <c r="AC207" i="16"/>
  <c r="AF206" i="16"/>
  <c r="AE206" i="16"/>
  <c r="AD206" i="16"/>
  <c r="AC206" i="16"/>
  <c r="AF205" i="16"/>
  <c r="AD205" i="16"/>
  <c r="AC205" i="16"/>
  <c r="AE205" i="16" s="1"/>
  <c r="AF204" i="16"/>
  <c r="AD204" i="16"/>
  <c r="AC204" i="16"/>
  <c r="AE204" i="16" s="1"/>
  <c r="AF203" i="16"/>
  <c r="AD203" i="16"/>
  <c r="AC203" i="16"/>
  <c r="AE203" i="16" s="1"/>
  <c r="AF202" i="16"/>
  <c r="AD202" i="16"/>
  <c r="AC202" i="16"/>
  <c r="AE202" i="16" s="1"/>
  <c r="AF201" i="16"/>
  <c r="AD201" i="16"/>
  <c r="AC201" i="16"/>
  <c r="AF200" i="16"/>
  <c r="AD200" i="16"/>
  <c r="AC200" i="16"/>
  <c r="AE200" i="16" s="1"/>
  <c r="AF199" i="16"/>
  <c r="AE199" i="16"/>
  <c r="AD199" i="16"/>
  <c r="AC199" i="16"/>
  <c r="AF198" i="16"/>
  <c r="AD198" i="16"/>
  <c r="AC198" i="16"/>
  <c r="AE198" i="16" s="1"/>
  <c r="AF197" i="16"/>
  <c r="AD197" i="16"/>
  <c r="AC197" i="16"/>
  <c r="AE197" i="16" s="1"/>
  <c r="AF196" i="16"/>
  <c r="AD196" i="16"/>
  <c r="AC196" i="16"/>
  <c r="AE196" i="16" s="1"/>
  <c r="AF195" i="16"/>
  <c r="AD195" i="16"/>
  <c r="AE195" i="16" s="1"/>
  <c r="AC195" i="16"/>
  <c r="AF194" i="16"/>
  <c r="AE194" i="16"/>
  <c r="AD194" i="16"/>
  <c r="AC194" i="16"/>
  <c r="AF193" i="16"/>
  <c r="AD193" i="16"/>
  <c r="AC193" i="16"/>
  <c r="AE193" i="16" s="1"/>
  <c r="AF192" i="16"/>
  <c r="AE192" i="16"/>
  <c r="AD192" i="16"/>
  <c r="AC192" i="16"/>
  <c r="AF191" i="16"/>
  <c r="AD191" i="16"/>
  <c r="AE191" i="16" s="1"/>
  <c r="AC191" i="16"/>
  <c r="AF190" i="16"/>
  <c r="AE190" i="16"/>
  <c r="AD190" i="16"/>
  <c r="AC190" i="16"/>
  <c r="AF189" i="16"/>
  <c r="AD189" i="16"/>
  <c r="AC189" i="16"/>
  <c r="AE189" i="16" s="1"/>
  <c r="AF188" i="16"/>
  <c r="AD188" i="16"/>
  <c r="AE188" i="16" s="1"/>
  <c r="AC188" i="16"/>
  <c r="AF187" i="16"/>
  <c r="AD187" i="16"/>
  <c r="AC187" i="16"/>
  <c r="AE187" i="16" s="1"/>
  <c r="AF186" i="16"/>
  <c r="AD186" i="16"/>
  <c r="AC186" i="16"/>
  <c r="AE186" i="16" s="1"/>
  <c r="AF185" i="16"/>
  <c r="AD185" i="16"/>
  <c r="AC185" i="16"/>
  <c r="AE185" i="16" s="1"/>
  <c r="AF184" i="16"/>
  <c r="AD184" i="16"/>
  <c r="AC184" i="16"/>
  <c r="AE184" i="16" s="1"/>
  <c r="AF183" i="16"/>
  <c r="AE183" i="16"/>
  <c r="AD183" i="16"/>
  <c r="AC183" i="16"/>
  <c r="AF182" i="16"/>
  <c r="AD182" i="16"/>
  <c r="AC182" i="16"/>
  <c r="AE182" i="16" s="1"/>
  <c r="AF181" i="16"/>
  <c r="AD181" i="16"/>
  <c r="AC181" i="16"/>
  <c r="AE181" i="16" s="1"/>
  <c r="AF180" i="16"/>
  <c r="AD180" i="16"/>
  <c r="AC180" i="16"/>
  <c r="AE180" i="16" s="1"/>
  <c r="AF179" i="16"/>
  <c r="AD179" i="16"/>
  <c r="AE179" i="16" s="1"/>
  <c r="AC179" i="16"/>
  <c r="AF178" i="16"/>
  <c r="AE178" i="16"/>
  <c r="AD178" i="16"/>
  <c r="AC178" i="16"/>
  <c r="AF177" i="16"/>
  <c r="AD177" i="16"/>
  <c r="AC177" i="16"/>
  <c r="AE177" i="16" s="1"/>
  <c r="AF176" i="16"/>
  <c r="AE176" i="16"/>
  <c r="AD176" i="16"/>
  <c r="AC176" i="16"/>
  <c r="AF175" i="16"/>
  <c r="AE175" i="16"/>
  <c r="AD175" i="16"/>
  <c r="AC175" i="16"/>
  <c r="AF174" i="16"/>
  <c r="AE174" i="16"/>
  <c r="AD174" i="16"/>
  <c r="AC174" i="16"/>
  <c r="AF173" i="16"/>
  <c r="AD173" i="16"/>
  <c r="AC173" i="16"/>
  <c r="AE173" i="16" s="1"/>
  <c r="AF172" i="16"/>
  <c r="AE172" i="16"/>
  <c r="AD172" i="16"/>
  <c r="AC172" i="16"/>
  <c r="AF171" i="16"/>
  <c r="AD171" i="16"/>
  <c r="AC171" i="16"/>
  <c r="AE171" i="16" s="1"/>
  <c r="AF170" i="16"/>
  <c r="AD170" i="16"/>
  <c r="AC170" i="16"/>
  <c r="AE170" i="16" s="1"/>
  <c r="AF169" i="16"/>
  <c r="AD169" i="16"/>
  <c r="AC169" i="16"/>
  <c r="AE169" i="16" s="1"/>
  <c r="AF168" i="16"/>
  <c r="AD168" i="16"/>
  <c r="AC168" i="16"/>
  <c r="AE168" i="16" s="1"/>
  <c r="AF167" i="16"/>
  <c r="AE167" i="16"/>
  <c r="AD167" i="16"/>
  <c r="AC167" i="16"/>
  <c r="AF166" i="16"/>
  <c r="AD166" i="16"/>
  <c r="AC166" i="16"/>
  <c r="AE166" i="16" s="1"/>
  <c r="AF165" i="16"/>
  <c r="AD165" i="16"/>
  <c r="AC165" i="16"/>
  <c r="AE165" i="16" s="1"/>
  <c r="AF164" i="16"/>
  <c r="AD164" i="16"/>
  <c r="AC164" i="16"/>
  <c r="AE164" i="16" s="1"/>
  <c r="AF163" i="16"/>
  <c r="AD163" i="16"/>
  <c r="AE163" i="16" s="1"/>
  <c r="AC163" i="16"/>
  <c r="AF162" i="16"/>
  <c r="AE162" i="16"/>
  <c r="AD162" i="16"/>
  <c r="AC162" i="16"/>
  <c r="AF161" i="16"/>
  <c r="AD161" i="16"/>
  <c r="AC161" i="16"/>
  <c r="AE161" i="16" s="1"/>
  <c r="AF160" i="16"/>
  <c r="AE160" i="16"/>
  <c r="AD160" i="16"/>
  <c r="AC160" i="16"/>
  <c r="AF159" i="16"/>
  <c r="AE159" i="16"/>
  <c r="AD159" i="16"/>
  <c r="AC159" i="16"/>
  <c r="AF158" i="16"/>
  <c r="AE158" i="16"/>
  <c r="AD158" i="16"/>
  <c r="AC158" i="16"/>
  <c r="AF157" i="16"/>
  <c r="AD157" i="16"/>
  <c r="AC157" i="16"/>
  <c r="AE157" i="16" s="1"/>
  <c r="AF156" i="16"/>
  <c r="AD156" i="16"/>
  <c r="AC156" i="16"/>
  <c r="AE156" i="16" s="1"/>
  <c r="AF155" i="16"/>
  <c r="AD155" i="16"/>
  <c r="AC155" i="16"/>
  <c r="AE155" i="16" s="1"/>
  <c r="AF154" i="16"/>
  <c r="AD154" i="16"/>
  <c r="AC154" i="16"/>
  <c r="AE154" i="16" s="1"/>
  <c r="AF153" i="16"/>
  <c r="AD153" i="16"/>
  <c r="AC153" i="16"/>
  <c r="AF152" i="16"/>
  <c r="AD152" i="16"/>
  <c r="AC152" i="16"/>
  <c r="AE152" i="16" s="1"/>
  <c r="AF151" i="16"/>
  <c r="AE151" i="16"/>
  <c r="AD151" i="16"/>
  <c r="AC151" i="16"/>
  <c r="AF150" i="16"/>
  <c r="AD150" i="16"/>
  <c r="AC150" i="16"/>
  <c r="AE150" i="16" s="1"/>
  <c r="AF149" i="16"/>
  <c r="AD149" i="16"/>
  <c r="AC149" i="16"/>
  <c r="AE149" i="16" s="1"/>
  <c r="AF148" i="16"/>
  <c r="AD148" i="16"/>
  <c r="AC148" i="16"/>
  <c r="AE148" i="16" s="1"/>
  <c r="AF147" i="16"/>
  <c r="AD147" i="16"/>
  <c r="AE147" i="16" s="1"/>
  <c r="AC147" i="16"/>
  <c r="AF146" i="16"/>
  <c r="AE146" i="16"/>
  <c r="AD146" i="16"/>
  <c r="AC146" i="16"/>
  <c r="AF145" i="16"/>
  <c r="AD145" i="16"/>
  <c r="AC145" i="16"/>
  <c r="AE145" i="16" s="1"/>
  <c r="AF144" i="16"/>
  <c r="AE144" i="16"/>
  <c r="AD144" i="16"/>
  <c r="AC144" i="16"/>
  <c r="AF143" i="16"/>
  <c r="AD143" i="16"/>
  <c r="AE143" i="16" s="1"/>
  <c r="AC143" i="16"/>
  <c r="AF142" i="16"/>
  <c r="AE142" i="16"/>
  <c r="AD142" i="16"/>
  <c r="AC142" i="16"/>
  <c r="AF141" i="16"/>
  <c r="AD141" i="16"/>
  <c r="AC141" i="16"/>
  <c r="AE141" i="16" s="1"/>
  <c r="AF140" i="16"/>
  <c r="AD140" i="16"/>
  <c r="AE140" i="16" s="1"/>
  <c r="AC140" i="16"/>
  <c r="AF139" i="16"/>
  <c r="AD139" i="16"/>
  <c r="AC139" i="16"/>
  <c r="AE139" i="16" s="1"/>
  <c r="AF138" i="16"/>
  <c r="AD138" i="16"/>
  <c r="AC138" i="16"/>
  <c r="AE138" i="16" s="1"/>
  <c r="AF137" i="16"/>
  <c r="AD137" i="16"/>
  <c r="AC137" i="16"/>
  <c r="AE137" i="16" s="1"/>
  <c r="AF136" i="16"/>
  <c r="AD136" i="16"/>
  <c r="AC136" i="16"/>
  <c r="AE136" i="16" s="1"/>
  <c r="AF135" i="16"/>
  <c r="AE135" i="16"/>
  <c r="AD135" i="16"/>
  <c r="AC135" i="16"/>
  <c r="AF134" i="16"/>
  <c r="AD134" i="16"/>
  <c r="AC134" i="16"/>
  <c r="AE134" i="16" s="1"/>
  <c r="AF133" i="16"/>
  <c r="AD133" i="16"/>
  <c r="AC133" i="16"/>
  <c r="AE133" i="16" s="1"/>
  <c r="AF132" i="16"/>
  <c r="AD132" i="16"/>
  <c r="AC132" i="16"/>
  <c r="AE132" i="16" s="1"/>
  <c r="AF131" i="16"/>
  <c r="AD131" i="16"/>
  <c r="AE131" i="16" s="1"/>
  <c r="AC131" i="16"/>
  <c r="AF130" i="16"/>
  <c r="AE130" i="16"/>
  <c r="AD130" i="16"/>
  <c r="AC130" i="16"/>
  <c r="AF129" i="16"/>
  <c r="AD129" i="16"/>
  <c r="AC129" i="16"/>
  <c r="AE129" i="16" s="1"/>
  <c r="AF128" i="16"/>
  <c r="AE128" i="16"/>
  <c r="AD128" i="16"/>
  <c r="AC128" i="16"/>
  <c r="AF127" i="16"/>
  <c r="AE127" i="16"/>
  <c r="AD127" i="16"/>
  <c r="AC127" i="16"/>
  <c r="AF126" i="16"/>
  <c r="AE126" i="16"/>
  <c r="AD126" i="16"/>
  <c r="AC126" i="16"/>
  <c r="AF125" i="16"/>
  <c r="AD125" i="16"/>
  <c r="AC125" i="16"/>
  <c r="AE125" i="16" s="1"/>
  <c r="AF124" i="16"/>
  <c r="AD124" i="16"/>
  <c r="AC124" i="16"/>
  <c r="AE124" i="16" s="1"/>
  <c r="AF123" i="16"/>
  <c r="AD123" i="16"/>
  <c r="AC123" i="16"/>
  <c r="AE123" i="16" s="1"/>
  <c r="AF122" i="16"/>
  <c r="AD122" i="16"/>
  <c r="AC122" i="16"/>
  <c r="AE122" i="16" s="1"/>
  <c r="AF121" i="16"/>
  <c r="AD121" i="16"/>
  <c r="AC121" i="16"/>
  <c r="AF120" i="16"/>
  <c r="AD120" i="16"/>
  <c r="AC120" i="16"/>
  <c r="AE120" i="16" s="1"/>
  <c r="AF119" i="16"/>
  <c r="AE119" i="16"/>
  <c r="AD119" i="16"/>
  <c r="AC119" i="16"/>
  <c r="AF118" i="16"/>
  <c r="AD118" i="16"/>
  <c r="AC118" i="16"/>
  <c r="AE118" i="16" s="1"/>
  <c r="AF117" i="16"/>
  <c r="AD117" i="16"/>
  <c r="AC117" i="16"/>
  <c r="AE117" i="16" s="1"/>
  <c r="AF116" i="16"/>
  <c r="AD116" i="16"/>
  <c r="AC116" i="16"/>
  <c r="AE116" i="16" s="1"/>
  <c r="AF115" i="16"/>
  <c r="AD115" i="16"/>
  <c r="AE115" i="16" s="1"/>
  <c r="AC115" i="16"/>
  <c r="AF114" i="16"/>
  <c r="AE114" i="16"/>
  <c r="AD114" i="16"/>
  <c r="AC114" i="16"/>
  <c r="AF113" i="16"/>
  <c r="AD113" i="16"/>
  <c r="AC113" i="16"/>
  <c r="AE113" i="16" s="1"/>
  <c r="AF112" i="16"/>
  <c r="AE112" i="16"/>
  <c r="AD112" i="16"/>
  <c r="AC112" i="16"/>
  <c r="AF111" i="16"/>
  <c r="AE111" i="16"/>
  <c r="AD111" i="16"/>
  <c r="AC111" i="16"/>
  <c r="AF110" i="16"/>
  <c r="AE110" i="16"/>
  <c r="AD110" i="16"/>
  <c r="AC110" i="16"/>
  <c r="AF109" i="16"/>
  <c r="AD109" i="16"/>
  <c r="AC109" i="16"/>
  <c r="AE109" i="16" s="1"/>
  <c r="AF108" i="16"/>
  <c r="AD108" i="16"/>
  <c r="AE108" i="16" s="1"/>
  <c r="AC108" i="16"/>
  <c r="AF107" i="16"/>
  <c r="AD107" i="16"/>
  <c r="AC107" i="16"/>
  <c r="AE107" i="16" s="1"/>
  <c r="AF106" i="16"/>
  <c r="AD106" i="16"/>
  <c r="AC106" i="16"/>
  <c r="AE106" i="16" s="1"/>
  <c r="AF105" i="16"/>
  <c r="AD105" i="16"/>
  <c r="AC105" i="16"/>
  <c r="AF104" i="16"/>
  <c r="AD104" i="16"/>
  <c r="AC104" i="16"/>
  <c r="AE104" i="16" s="1"/>
  <c r="AF103" i="16"/>
  <c r="AE103" i="16"/>
  <c r="AD103" i="16"/>
  <c r="AC103" i="16"/>
  <c r="AF102" i="16"/>
  <c r="AD102" i="16"/>
  <c r="AC102" i="16"/>
  <c r="AE102" i="16" s="1"/>
  <c r="AF101" i="16"/>
  <c r="AD101" i="16"/>
  <c r="AC101" i="16"/>
  <c r="AE101" i="16" s="1"/>
  <c r="AF100" i="16"/>
  <c r="AD100" i="16"/>
  <c r="AC100" i="16"/>
  <c r="AE100" i="16" s="1"/>
  <c r="AF99" i="16"/>
  <c r="AD99" i="16"/>
  <c r="AE99" i="16" s="1"/>
  <c r="AC99" i="16"/>
  <c r="AF98" i="16"/>
  <c r="AE98" i="16"/>
  <c r="AD98" i="16"/>
  <c r="AC98" i="16"/>
  <c r="AF97" i="16"/>
  <c r="AD97" i="16"/>
  <c r="AC97" i="16"/>
  <c r="AE97" i="16" s="1"/>
  <c r="AF96" i="16"/>
  <c r="AE96" i="16"/>
  <c r="AD96" i="16"/>
  <c r="AC96" i="16"/>
  <c r="AF95" i="16"/>
  <c r="AD95" i="16"/>
  <c r="AE95" i="16" s="1"/>
  <c r="AC95" i="16"/>
  <c r="AF94" i="16"/>
  <c r="AE94" i="16"/>
  <c r="AD94" i="16"/>
  <c r="AC94" i="16"/>
  <c r="AF93" i="16"/>
  <c r="AD93" i="16"/>
  <c r="AC93" i="16"/>
  <c r="AE93" i="16" s="1"/>
  <c r="AF92" i="16"/>
  <c r="AE92" i="16"/>
  <c r="AD92" i="16"/>
  <c r="AC92" i="16"/>
  <c r="AF91" i="16"/>
  <c r="AD91" i="16"/>
  <c r="AC91" i="16"/>
  <c r="AE91" i="16" s="1"/>
  <c r="AF90" i="16"/>
  <c r="AD90" i="16"/>
  <c r="AC90" i="16"/>
  <c r="AE90" i="16" s="1"/>
  <c r="AF89" i="16"/>
  <c r="AD89" i="16"/>
  <c r="AC89" i="16"/>
  <c r="AE89" i="16" s="1"/>
  <c r="AF88" i="16"/>
  <c r="AD88" i="16"/>
  <c r="AC88" i="16"/>
  <c r="AE88" i="16" s="1"/>
  <c r="AF87" i="16"/>
  <c r="AE87" i="16"/>
  <c r="AD87" i="16"/>
  <c r="AC87" i="16"/>
  <c r="AF86" i="16"/>
  <c r="AD86" i="16"/>
  <c r="AC86" i="16"/>
  <c r="AE86" i="16" s="1"/>
  <c r="AF85" i="16"/>
  <c r="AD85" i="16"/>
  <c r="AC85" i="16"/>
  <c r="AE85" i="16" s="1"/>
  <c r="AF84" i="16"/>
  <c r="AD84" i="16"/>
  <c r="AC84" i="16"/>
  <c r="AE84" i="16" s="1"/>
  <c r="AF83" i="16"/>
  <c r="AD83" i="16"/>
  <c r="AE83" i="16" s="1"/>
  <c r="AC83" i="16"/>
  <c r="AF82" i="16"/>
  <c r="AE82" i="16"/>
  <c r="AD82" i="16"/>
  <c r="AC82" i="16"/>
  <c r="AF81" i="16"/>
  <c r="AD81" i="16"/>
  <c r="AC81" i="16"/>
  <c r="AE81" i="16" s="1"/>
  <c r="AF80" i="16"/>
  <c r="AE80" i="16"/>
  <c r="AD80" i="16"/>
  <c r="AC80" i="16"/>
  <c r="AF79" i="16"/>
  <c r="AD79" i="16"/>
  <c r="AE79" i="16" s="1"/>
  <c r="AC79" i="16"/>
  <c r="AF78" i="16"/>
  <c r="AE78" i="16"/>
  <c r="AD78" i="16"/>
  <c r="AC78" i="16"/>
  <c r="AF77" i="16"/>
  <c r="AD77" i="16"/>
  <c r="AC77" i="16"/>
  <c r="AE77" i="16" s="1"/>
  <c r="AF76" i="16"/>
  <c r="AD76" i="16"/>
  <c r="AC76" i="16"/>
  <c r="AE76" i="16" s="1"/>
  <c r="AF75" i="16"/>
  <c r="AD75" i="16"/>
  <c r="AC75" i="16"/>
  <c r="AE75" i="16" s="1"/>
  <c r="AF74" i="16"/>
  <c r="AD74" i="16"/>
  <c r="AC74" i="16"/>
  <c r="AE74" i="16" s="1"/>
  <c r="AF73" i="16"/>
  <c r="AD73" i="16"/>
  <c r="AC73" i="16"/>
  <c r="AF72" i="16"/>
  <c r="AD72" i="16"/>
  <c r="AC72" i="16"/>
  <c r="AE72" i="16" s="1"/>
  <c r="AF71" i="16"/>
  <c r="AE71" i="16"/>
  <c r="AD71" i="16"/>
  <c r="AC71" i="16"/>
  <c r="AF70" i="16"/>
  <c r="AD70" i="16"/>
  <c r="AC70" i="16"/>
  <c r="AE70" i="16" s="1"/>
  <c r="AF69" i="16"/>
  <c r="AD69" i="16"/>
  <c r="AC69" i="16"/>
  <c r="AE69" i="16" s="1"/>
  <c r="AF68" i="16"/>
  <c r="AD68" i="16"/>
  <c r="AC68" i="16"/>
  <c r="AE68" i="16" s="1"/>
  <c r="AF67" i="16"/>
  <c r="AD67" i="16"/>
  <c r="AE67" i="16" s="1"/>
  <c r="AC67" i="16"/>
  <c r="AF66" i="16"/>
  <c r="AE66" i="16"/>
  <c r="AD66" i="16"/>
  <c r="AC66" i="16"/>
  <c r="AF65" i="16"/>
  <c r="AD65" i="16"/>
  <c r="AC65" i="16"/>
  <c r="AE65" i="16" s="1"/>
  <c r="AF64" i="16"/>
  <c r="AE64" i="16"/>
  <c r="AD64" i="16"/>
  <c r="AC64" i="16"/>
  <c r="AF63" i="16"/>
  <c r="AD63" i="16"/>
  <c r="AE63" i="16" s="1"/>
  <c r="AC63" i="16"/>
  <c r="AF62" i="16"/>
  <c r="AE62" i="16"/>
  <c r="AD62" i="16"/>
  <c r="AC62" i="16"/>
  <c r="AF61" i="16"/>
  <c r="AD61" i="16"/>
  <c r="AC61" i="16"/>
  <c r="AE61" i="16" s="1"/>
  <c r="AF60" i="16"/>
  <c r="AD60" i="16"/>
  <c r="AE60" i="16" s="1"/>
  <c r="AC60" i="16"/>
  <c r="AF59" i="16"/>
  <c r="AD59" i="16"/>
  <c r="AC59" i="16"/>
  <c r="AE59" i="16" s="1"/>
  <c r="AF58" i="16"/>
  <c r="AD58" i="16"/>
  <c r="AC58" i="16"/>
  <c r="AE58" i="16" s="1"/>
  <c r="AF57" i="16"/>
  <c r="AD57" i="16"/>
  <c r="AC57" i="16"/>
  <c r="AF56" i="16"/>
  <c r="AD56" i="16"/>
  <c r="AC56" i="16"/>
  <c r="AE56" i="16" s="1"/>
  <c r="AF55" i="16"/>
  <c r="AE55" i="16"/>
  <c r="AD55" i="16"/>
  <c r="AC55" i="16"/>
  <c r="AF54" i="16"/>
  <c r="AD54" i="16"/>
  <c r="AC54" i="16"/>
  <c r="AE54" i="16" s="1"/>
  <c r="AF53" i="16"/>
  <c r="AD53" i="16"/>
  <c r="AC53" i="16"/>
  <c r="AE53" i="16" s="1"/>
  <c r="AF52" i="16"/>
  <c r="AD52" i="16"/>
  <c r="AC52" i="16"/>
  <c r="AE52" i="16" s="1"/>
  <c r="AF51" i="16"/>
  <c r="AD51" i="16"/>
  <c r="AE51" i="16" s="1"/>
  <c r="AC51" i="16"/>
  <c r="AF50" i="16"/>
  <c r="AE50" i="16"/>
  <c r="AD50" i="16"/>
  <c r="AC50" i="16"/>
  <c r="AF49" i="16"/>
  <c r="AD49" i="16"/>
  <c r="AC49" i="16"/>
  <c r="AE49" i="16" s="1"/>
  <c r="AF48" i="16"/>
  <c r="AE48" i="16"/>
  <c r="AD48" i="16"/>
  <c r="AC48" i="16"/>
  <c r="AF47" i="16"/>
  <c r="AD47" i="16"/>
  <c r="AE47" i="16" s="1"/>
  <c r="AC47" i="16"/>
  <c r="AF46" i="16"/>
  <c r="AE46" i="16"/>
  <c r="AD46" i="16"/>
  <c r="AC46" i="16"/>
  <c r="AF45" i="16"/>
  <c r="AD45" i="16"/>
  <c r="AC45" i="16"/>
  <c r="AE45" i="16" s="1"/>
  <c r="AF44" i="16"/>
  <c r="AD44" i="16"/>
  <c r="AC44" i="16"/>
  <c r="AF43" i="16"/>
  <c r="AD43" i="16"/>
  <c r="AC43" i="16"/>
  <c r="AE43" i="16" s="1"/>
  <c r="AF42" i="16"/>
  <c r="AD42" i="16"/>
  <c r="AC42" i="16"/>
  <c r="AE42" i="16" s="1"/>
  <c r="AF41" i="16"/>
  <c r="AD41" i="16"/>
  <c r="AC41" i="16"/>
  <c r="AE41" i="16" s="1"/>
  <c r="AF40" i="16"/>
  <c r="AD40" i="16"/>
  <c r="AC40" i="16"/>
  <c r="AE40" i="16" s="1"/>
  <c r="AF39" i="16"/>
  <c r="AD39" i="16"/>
  <c r="AC39" i="16"/>
  <c r="AE39" i="16" s="1"/>
  <c r="AF38" i="16"/>
  <c r="AD38" i="16"/>
  <c r="AC38" i="16"/>
  <c r="AE38" i="16" s="1"/>
  <c r="AF37" i="16"/>
  <c r="AD37" i="16"/>
  <c r="AC37" i="16"/>
  <c r="AE37" i="16" s="1"/>
  <c r="AF36" i="16"/>
  <c r="AD36" i="16"/>
  <c r="AC36" i="16"/>
  <c r="AF35" i="16"/>
  <c r="AD35" i="16"/>
  <c r="AC35" i="16"/>
  <c r="AE35" i="16" s="1"/>
  <c r="AF34" i="16"/>
  <c r="AD34" i="16"/>
  <c r="AC34" i="16"/>
  <c r="AE34" i="16" s="1"/>
  <c r="AF33" i="16"/>
  <c r="AD33" i="16"/>
  <c r="AC33" i="16"/>
  <c r="AE33" i="16" s="1"/>
  <c r="AF32" i="16"/>
  <c r="AD32" i="16"/>
  <c r="AC32" i="16"/>
  <c r="AE32" i="16" s="1"/>
  <c r="AF31" i="16"/>
  <c r="AD31" i="16"/>
  <c r="AC31" i="16"/>
  <c r="AE31" i="16" s="1"/>
  <c r="AF30" i="16"/>
  <c r="AD30" i="16"/>
  <c r="AC30" i="16"/>
  <c r="AE30" i="16" s="1"/>
  <c r="AF29" i="16"/>
  <c r="AD29" i="16"/>
  <c r="AC29" i="16"/>
  <c r="AE29" i="16" s="1"/>
  <c r="AF28" i="16"/>
  <c r="AD28" i="16"/>
  <c r="AC28" i="16"/>
  <c r="AH27" i="16"/>
  <c r="AK27" i="16" s="1"/>
  <c r="AF27" i="16"/>
  <c r="AE27" i="16"/>
  <c r="AD27" i="16"/>
  <c r="AG27" i="16" s="1"/>
  <c r="AC27" i="16"/>
  <c r="AH26" i="16"/>
  <c r="AK26" i="16" s="1"/>
  <c r="AF26" i="16"/>
  <c r="AE26" i="16"/>
  <c r="AD26" i="16"/>
  <c r="AG26" i="16" s="1"/>
  <c r="AC26" i="16"/>
  <c r="AJ25" i="16"/>
  <c r="AG25" i="16"/>
  <c r="AF25" i="16"/>
  <c r="AH25" i="16" s="1"/>
  <c r="AK25" i="16" s="1"/>
  <c r="AE25" i="16"/>
  <c r="AD25" i="16"/>
  <c r="AC25" i="16"/>
  <c r="AH24" i="16"/>
  <c r="AK24" i="16" s="1"/>
  <c r="AF24" i="16"/>
  <c r="AG24" i="16" s="1"/>
  <c r="AD24" i="16"/>
  <c r="AC24" i="16"/>
  <c r="AE24" i="16" s="1"/>
  <c r="AH23" i="16"/>
  <c r="AK23" i="16" s="1"/>
  <c r="AF23" i="16"/>
  <c r="AD23" i="16"/>
  <c r="AG23" i="16" s="1"/>
  <c r="AC23" i="16"/>
  <c r="AF22" i="16"/>
  <c r="AH22" i="16" s="1"/>
  <c r="AK22" i="16" s="1"/>
  <c r="AD22" i="16"/>
  <c r="AE22" i="16" s="1"/>
  <c r="AC22" i="16"/>
  <c r="AF21" i="16"/>
  <c r="AH21" i="16" s="1"/>
  <c r="AK21" i="16" s="1"/>
  <c r="AD21" i="16"/>
  <c r="AC21" i="16"/>
  <c r="AE21" i="16" s="1"/>
  <c r="AK20" i="16"/>
  <c r="AF20" i="16"/>
  <c r="AH20" i="16" s="1"/>
  <c r="AD20" i="16"/>
  <c r="AC20" i="16"/>
  <c r="AE20" i="16" s="1"/>
  <c r="AF19" i="16"/>
  <c r="AD19" i="16"/>
  <c r="AC19" i="16"/>
  <c r="AE19" i="16" s="1"/>
  <c r="AF18" i="16"/>
  <c r="AD18" i="16"/>
  <c r="AC18" i="16"/>
  <c r="AE18" i="16" s="1"/>
  <c r="AF17" i="16"/>
  <c r="AD17" i="16"/>
  <c r="AC17" i="16"/>
  <c r="AE17" i="16" s="1"/>
  <c r="A17" i="16"/>
  <c r="AF16" i="16"/>
  <c r="AD16" i="16"/>
  <c r="AE16" i="16" s="1"/>
  <c r="AC16" i="16"/>
  <c r="A16" i="16"/>
  <c r="AF15" i="16"/>
  <c r="AD15" i="16"/>
  <c r="AE15" i="16" s="1"/>
  <c r="AC15" i="16"/>
  <c r="A15" i="16"/>
  <c r="AF14" i="16"/>
  <c r="AD14" i="16"/>
  <c r="AC14" i="16"/>
  <c r="AE14" i="16" s="1"/>
  <c r="A14" i="16"/>
  <c r="AF13" i="16"/>
  <c r="AD13" i="16"/>
  <c r="AC13" i="16"/>
  <c r="AE13" i="16" s="1"/>
  <c r="A13" i="16"/>
  <c r="AF12" i="16"/>
  <c r="AD12" i="16"/>
  <c r="AC12" i="16"/>
  <c r="AE12" i="16" s="1"/>
  <c r="A12" i="16"/>
  <c r="AF11" i="16"/>
  <c r="AE11" i="16"/>
  <c r="AD11" i="16"/>
  <c r="AC11" i="16"/>
  <c r="A11" i="16"/>
  <c r="AF10" i="16"/>
  <c r="AD10" i="16"/>
  <c r="AC10" i="16"/>
  <c r="AE10" i="16" s="1"/>
  <c r="A10" i="16"/>
  <c r="AF9" i="16"/>
  <c r="AD9" i="16"/>
  <c r="AC9" i="16"/>
  <c r="AE9" i="16" s="1"/>
  <c r="A9" i="16"/>
  <c r="AF8" i="16"/>
  <c r="AD8" i="16"/>
  <c r="AC8" i="16"/>
  <c r="AE8" i="16" s="1"/>
  <c r="A8" i="16"/>
  <c r="A7" i="16"/>
  <c r="A6" i="16"/>
  <c r="A5" i="16"/>
  <c r="A4" i="16"/>
  <c r="A3" i="16"/>
  <c r="AN2" i="16"/>
  <c r="AM2" i="16"/>
  <c r="AJ2" i="16"/>
  <c r="AI2" i="16"/>
  <c r="AH2" i="16"/>
  <c r="AG2" i="16"/>
  <c r="AF2" i="16"/>
  <c r="AE2" i="16"/>
  <c r="AD2" i="16"/>
  <c r="AC2" i="16"/>
  <c r="AB2" i="16"/>
  <c r="A2" i="16"/>
  <c r="AN1" i="16"/>
  <c r="AM1" i="16"/>
  <c r="AL1" i="16"/>
  <c r="AK1" i="16"/>
  <c r="AJ1" i="16"/>
  <c r="AI1" i="16"/>
  <c r="AH1" i="16"/>
  <c r="AG1" i="16"/>
  <c r="AF1" i="16"/>
  <c r="AE1" i="16"/>
  <c r="AD1" i="16"/>
  <c r="AC1" i="16"/>
  <c r="AB1" i="16"/>
  <c r="Y1" i="16"/>
  <c r="X1" i="16"/>
  <c r="W1" i="16"/>
  <c r="V1" i="16"/>
  <c r="U1" i="16"/>
  <c r="T1" i="16"/>
  <c r="S1" i="16"/>
  <c r="R1" i="16"/>
  <c r="Q1" i="16"/>
  <c r="P1" i="16"/>
  <c r="O1" i="16"/>
  <c r="N1" i="16"/>
  <c r="M1" i="16"/>
  <c r="L1" i="16"/>
  <c r="K1" i="16"/>
  <c r="J1" i="16"/>
  <c r="I1" i="16"/>
  <c r="H1" i="16"/>
  <c r="G1" i="16"/>
  <c r="F1" i="16"/>
  <c r="E1" i="16"/>
  <c r="D1" i="16"/>
  <c r="C1" i="16"/>
  <c r="B1" i="16"/>
  <c r="A1" i="16"/>
  <c r="Y17" i="15"/>
  <c r="X17" i="15"/>
  <c r="W17" i="15"/>
  <c r="V17" i="15"/>
  <c r="U17" i="15"/>
  <c r="T17" i="15"/>
  <c r="S17" i="15"/>
  <c r="R17" i="15"/>
  <c r="Q17" i="15"/>
  <c r="P17" i="15"/>
  <c r="O17" i="15"/>
  <c r="N17" i="15"/>
  <c r="M17" i="15"/>
  <c r="L17" i="15"/>
  <c r="K17" i="15"/>
  <c r="J17" i="15"/>
  <c r="I17" i="15"/>
  <c r="H17" i="15"/>
  <c r="G17" i="15"/>
  <c r="F17" i="15"/>
  <c r="E17" i="15"/>
  <c r="D17" i="15"/>
  <c r="C17" i="15"/>
  <c r="B17" i="15"/>
  <c r="A17" i="15"/>
  <c r="Y16" i="15"/>
  <c r="X16" i="15"/>
  <c r="W16" i="15"/>
  <c r="V16" i="15"/>
  <c r="U16" i="15"/>
  <c r="T16" i="15"/>
  <c r="S16" i="15"/>
  <c r="R16" i="15"/>
  <c r="Q16" i="15"/>
  <c r="P16" i="15"/>
  <c r="O16" i="15"/>
  <c r="N16" i="15"/>
  <c r="M16" i="15"/>
  <c r="L16" i="15"/>
  <c r="K16" i="15"/>
  <c r="J16" i="15"/>
  <c r="I16" i="15"/>
  <c r="H16" i="15"/>
  <c r="G16" i="15"/>
  <c r="F16" i="15"/>
  <c r="E16" i="15"/>
  <c r="D16" i="15"/>
  <c r="C16" i="15"/>
  <c r="B16" i="15"/>
  <c r="A16" i="15"/>
  <c r="Y15" i="15"/>
  <c r="X15" i="15"/>
  <c r="W15" i="15"/>
  <c r="V15" i="15"/>
  <c r="U15" i="15"/>
  <c r="T15" i="15"/>
  <c r="S15" i="15"/>
  <c r="R15" i="15"/>
  <c r="Q15" i="15"/>
  <c r="P15" i="15"/>
  <c r="O15" i="15"/>
  <c r="N15" i="15"/>
  <c r="M15" i="15"/>
  <c r="L15" i="15"/>
  <c r="K15" i="15"/>
  <c r="J15" i="15"/>
  <c r="I15" i="15"/>
  <c r="H15" i="15"/>
  <c r="G15" i="15"/>
  <c r="F15" i="15"/>
  <c r="E15" i="15"/>
  <c r="D15" i="15"/>
  <c r="C15" i="15"/>
  <c r="B15" i="15"/>
  <c r="A15" i="15"/>
  <c r="Y14" i="15"/>
  <c r="X14" i="15"/>
  <c r="W14" i="15"/>
  <c r="V14" i="15"/>
  <c r="U14" i="15"/>
  <c r="T14" i="15"/>
  <c r="S14" i="15"/>
  <c r="R14" i="15"/>
  <c r="Q14" i="15"/>
  <c r="P14" i="15"/>
  <c r="O14" i="15"/>
  <c r="N14" i="15"/>
  <c r="M14" i="15"/>
  <c r="L14" i="15"/>
  <c r="K14" i="15"/>
  <c r="J14" i="15"/>
  <c r="I14" i="15"/>
  <c r="H14" i="15"/>
  <c r="G14" i="15"/>
  <c r="F14" i="15"/>
  <c r="E14" i="15"/>
  <c r="D14" i="15"/>
  <c r="C14" i="15"/>
  <c r="B14" i="15"/>
  <c r="A14" i="15"/>
  <c r="Y13" i="15"/>
  <c r="X13" i="15"/>
  <c r="W13" i="15"/>
  <c r="V13" i="15"/>
  <c r="U13" i="15"/>
  <c r="T13" i="15"/>
  <c r="S13" i="15"/>
  <c r="R13" i="15"/>
  <c r="Q13" i="15"/>
  <c r="P13" i="15"/>
  <c r="O13" i="15"/>
  <c r="N13" i="15"/>
  <c r="M13" i="15"/>
  <c r="L13" i="15"/>
  <c r="K13" i="15"/>
  <c r="J13" i="15"/>
  <c r="I13" i="15"/>
  <c r="H13" i="15"/>
  <c r="G13" i="15"/>
  <c r="F13" i="15"/>
  <c r="E13" i="15"/>
  <c r="D13" i="15"/>
  <c r="C13" i="15"/>
  <c r="B13" i="15"/>
  <c r="A13" i="15"/>
  <c r="Y12" i="15"/>
  <c r="X12" i="15"/>
  <c r="W12" i="15"/>
  <c r="V12" i="15"/>
  <c r="U12" i="15"/>
  <c r="T12" i="15"/>
  <c r="S12" i="15"/>
  <c r="R12" i="15"/>
  <c r="Q12" i="15"/>
  <c r="P12" i="15"/>
  <c r="O12" i="15"/>
  <c r="N12" i="15"/>
  <c r="M12" i="15"/>
  <c r="L12" i="15"/>
  <c r="K12" i="15"/>
  <c r="J12" i="15"/>
  <c r="I12" i="15"/>
  <c r="H12" i="15"/>
  <c r="G12" i="15"/>
  <c r="F12" i="15"/>
  <c r="E12" i="15"/>
  <c r="D12" i="15"/>
  <c r="C12" i="15"/>
  <c r="B12" i="15"/>
  <c r="A12" i="15"/>
  <c r="Y11" i="15"/>
  <c r="X11" i="15"/>
  <c r="W11" i="15"/>
  <c r="V11" i="15"/>
  <c r="U11" i="15"/>
  <c r="T11" i="15"/>
  <c r="S11" i="15"/>
  <c r="R11" i="15"/>
  <c r="Q11" i="15"/>
  <c r="P11" i="15"/>
  <c r="O11" i="15"/>
  <c r="N11" i="15"/>
  <c r="M11" i="15"/>
  <c r="L11" i="15"/>
  <c r="K11" i="15"/>
  <c r="J11" i="15"/>
  <c r="I11" i="15"/>
  <c r="H11" i="15"/>
  <c r="G11" i="15"/>
  <c r="F11" i="15"/>
  <c r="E11" i="15"/>
  <c r="D11" i="15"/>
  <c r="C11" i="15"/>
  <c r="B11" i="15"/>
  <c r="A11" i="15"/>
  <c r="Y10" i="15"/>
  <c r="X10" i="15"/>
  <c r="W10" i="15"/>
  <c r="V10" i="15"/>
  <c r="U10" i="15"/>
  <c r="T10" i="15"/>
  <c r="S10" i="15"/>
  <c r="R10" i="15"/>
  <c r="Q10" i="15"/>
  <c r="P10" i="15"/>
  <c r="O10" i="15"/>
  <c r="N10" i="15"/>
  <c r="M10" i="15"/>
  <c r="L10" i="15"/>
  <c r="K10" i="15"/>
  <c r="J10" i="15"/>
  <c r="I10" i="15"/>
  <c r="H10" i="15"/>
  <c r="G10" i="15"/>
  <c r="F10" i="15"/>
  <c r="E10" i="15"/>
  <c r="D10" i="15"/>
  <c r="C10" i="15"/>
  <c r="B10" i="15"/>
  <c r="A10" i="15"/>
  <c r="Y9" i="15"/>
  <c r="X9" i="15"/>
  <c r="W9" i="15"/>
  <c r="V9" i="15"/>
  <c r="U9" i="15"/>
  <c r="T9" i="15"/>
  <c r="S9" i="15"/>
  <c r="R9" i="15"/>
  <c r="Q9" i="15"/>
  <c r="P9" i="15"/>
  <c r="O9" i="15"/>
  <c r="N9" i="15"/>
  <c r="M9" i="15"/>
  <c r="L9" i="15"/>
  <c r="K9" i="15"/>
  <c r="J9" i="15"/>
  <c r="I9" i="15"/>
  <c r="H9" i="15"/>
  <c r="G9" i="15"/>
  <c r="F9" i="15"/>
  <c r="E9" i="15"/>
  <c r="D9" i="15"/>
  <c r="C9" i="15"/>
  <c r="B9" i="15"/>
  <c r="A9" i="15"/>
  <c r="Y8" i="15"/>
  <c r="X8" i="15"/>
  <c r="W8" i="15"/>
  <c r="V8" i="15"/>
  <c r="U8" i="15"/>
  <c r="T8" i="15"/>
  <c r="S8" i="15"/>
  <c r="R8" i="15"/>
  <c r="Q8" i="15"/>
  <c r="P8" i="15"/>
  <c r="O8" i="15"/>
  <c r="N8" i="15"/>
  <c r="M8" i="15"/>
  <c r="L8" i="15"/>
  <c r="K8" i="15"/>
  <c r="J8" i="15"/>
  <c r="I8" i="15"/>
  <c r="H8" i="15"/>
  <c r="G8" i="15"/>
  <c r="F8" i="15"/>
  <c r="E8" i="15"/>
  <c r="D8" i="15"/>
  <c r="C8" i="15"/>
  <c r="B8" i="15"/>
  <c r="A8" i="15"/>
  <c r="Y7" i="15"/>
  <c r="X7" i="15"/>
  <c r="W7" i="15"/>
  <c r="V7" i="15"/>
  <c r="U7" i="15"/>
  <c r="T7" i="15"/>
  <c r="S7" i="15"/>
  <c r="R7" i="15"/>
  <c r="Q7" i="15"/>
  <c r="P7" i="15"/>
  <c r="O7" i="15"/>
  <c r="N7" i="15"/>
  <c r="M7" i="15"/>
  <c r="L7" i="15"/>
  <c r="K7" i="15"/>
  <c r="J7" i="15"/>
  <c r="I7" i="15"/>
  <c r="H7" i="15"/>
  <c r="G7" i="15"/>
  <c r="F7" i="15"/>
  <c r="E7" i="15"/>
  <c r="D7" i="15"/>
  <c r="C7" i="15"/>
  <c r="B7" i="15"/>
  <c r="A7" i="15"/>
  <c r="Y6" i="15"/>
  <c r="X6" i="15"/>
  <c r="W6" i="15"/>
  <c r="V6" i="15"/>
  <c r="U6" i="15"/>
  <c r="T6" i="15"/>
  <c r="S6" i="15"/>
  <c r="R6" i="15"/>
  <c r="Q6" i="15"/>
  <c r="P6" i="15"/>
  <c r="O6" i="15"/>
  <c r="N6" i="15"/>
  <c r="M6" i="15"/>
  <c r="L6" i="15"/>
  <c r="K6" i="15"/>
  <c r="J6" i="15"/>
  <c r="I6" i="15"/>
  <c r="H6" i="15"/>
  <c r="G6" i="15"/>
  <c r="F6" i="15"/>
  <c r="E6" i="15"/>
  <c r="D6" i="15"/>
  <c r="C6" i="15"/>
  <c r="B6" i="15"/>
  <c r="A6" i="15"/>
  <c r="Y5" i="15"/>
  <c r="X5" i="15"/>
  <c r="W5" i="15"/>
  <c r="V5" i="15"/>
  <c r="U5" i="15"/>
  <c r="T5" i="15"/>
  <c r="S5" i="15"/>
  <c r="R5" i="15"/>
  <c r="Q5" i="15"/>
  <c r="P5" i="15"/>
  <c r="O5" i="15"/>
  <c r="N5" i="15"/>
  <c r="M5" i="15"/>
  <c r="L5" i="15"/>
  <c r="K5" i="15"/>
  <c r="J5" i="15"/>
  <c r="I5" i="15"/>
  <c r="H5" i="15"/>
  <c r="G5" i="15"/>
  <c r="F5" i="15"/>
  <c r="E5" i="15"/>
  <c r="D5" i="15"/>
  <c r="C5" i="15"/>
  <c r="B5" i="15"/>
  <c r="A5" i="15"/>
  <c r="Y4" i="15"/>
  <c r="X4" i="15"/>
  <c r="W4" i="15"/>
  <c r="V4" i="15"/>
  <c r="U4" i="15"/>
  <c r="T4" i="15"/>
  <c r="S4" i="15"/>
  <c r="R4" i="15"/>
  <c r="Q4" i="15"/>
  <c r="P4" i="15"/>
  <c r="O4" i="15"/>
  <c r="N4" i="15"/>
  <c r="M4" i="15"/>
  <c r="L4" i="15"/>
  <c r="K4" i="15"/>
  <c r="J4" i="15"/>
  <c r="I4" i="15"/>
  <c r="H4" i="15"/>
  <c r="G4" i="15"/>
  <c r="F4" i="15"/>
  <c r="E4" i="15"/>
  <c r="D4" i="15"/>
  <c r="C4" i="15"/>
  <c r="B4" i="15"/>
  <c r="A4" i="15"/>
  <c r="Y3" i="15"/>
  <c r="X3" i="15"/>
  <c r="W3" i="15"/>
  <c r="V3" i="15"/>
  <c r="U3" i="15"/>
  <c r="T3" i="15"/>
  <c r="S3" i="15"/>
  <c r="R3" i="15"/>
  <c r="Q3" i="15"/>
  <c r="P3" i="15"/>
  <c r="O3" i="15"/>
  <c r="N3" i="15"/>
  <c r="M3" i="15"/>
  <c r="L3" i="15"/>
  <c r="K3" i="15"/>
  <c r="J3" i="15"/>
  <c r="I3" i="15"/>
  <c r="H3" i="15"/>
  <c r="G3" i="15"/>
  <c r="F3" i="15"/>
  <c r="E3" i="15"/>
  <c r="D3" i="15"/>
  <c r="C3" i="15"/>
  <c r="B3" i="15"/>
  <c r="A3" i="15"/>
  <c r="Y2" i="15"/>
  <c r="X2" i="15"/>
  <c r="W2" i="15"/>
  <c r="V2" i="15"/>
  <c r="U2" i="15"/>
  <c r="T2" i="15"/>
  <c r="S2" i="15"/>
  <c r="R2" i="15"/>
  <c r="Q2" i="15"/>
  <c r="P2" i="15"/>
  <c r="O2" i="15"/>
  <c r="N2" i="15"/>
  <c r="M2" i="15"/>
  <c r="L2" i="15"/>
  <c r="K2" i="15"/>
  <c r="J2" i="15"/>
  <c r="I2" i="15"/>
  <c r="H2" i="15"/>
  <c r="G2" i="15"/>
  <c r="F2" i="15"/>
  <c r="E2" i="15"/>
  <c r="D2" i="15"/>
  <c r="C2" i="15"/>
  <c r="B2" i="15"/>
  <c r="A2" i="15"/>
  <c r="Y1" i="15"/>
  <c r="X1" i="15"/>
  <c r="W1" i="15"/>
  <c r="V1" i="15"/>
  <c r="U1" i="15"/>
  <c r="T1" i="15"/>
  <c r="S1" i="15"/>
  <c r="R1" i="15"/>
  <c r="Q1" i="15"/>
  <c r="P1" i="15"/>
  <c r="O1" i="15"/>
  <c r="N1" i="15"/>
  <c r="M1" i="15"/>
  <c r="L1" i="15"/>
  <c r="K1" i="15"/>
  <c r="J1" i="15"/>
  <c r="I1" i="15"/>
  <c r="H1" i="15"/>
  <c r="G1" i="15"/>
  <c r="F1" i="15"/>
  <c r="E1" i="15"/>
  <c r="D1" i="15"/>
  <c r="C1" i="15"/>
  <c r="B1" i="15"/>
  <c r="A1" i="15"/>
  <c r="D429" i="12"/>
  <c r="D428" i="12"/>
  <c r="D427" i="12"/>
  <c r="D426" i="12"/>
  <c r="D425" i="12"/>
  <c r="D424" i="12"/>
  <c r="D423" i="12"/>
  <c r="D422" i="12"/>
  <c r="D421" i="12"/>
  <c r="D420" i="12"/>
  <c r="D419" i="12"/>
  <c r="D418" i="12"/>
  <c r="D417" i="12"/>
  <c r="D416" i="12"/>
  <c r="D415" i="12"/>
  <c r="D413" i="12"/>
  <c r="D412" i="12"/>
  <c r="D411" i="12"/>
  <c r="D410" i="12"/>
  <c r="D409" i="12"/>
  <c r="D408" i="12"/>
  <c r="D407" i="12"/>
  <c r="D406" i="12"/>
  <c r="D405" i="12"/>
  <c r="D404" i="12"/>
  <c r="D403" i="12"/>
  <c r="D402" i="12"/>
  <c r="D401" i="12"/>
  <c r="D400" i="12"/>
  <c r="D399" i="12"/>
  <c r="D397" i="12"/>
  <c r="D396" i="12"/>
  <c r="D395" i="12"/>
  <c r="D394" i="12"/>
  <c r="D393" i="12"/>
  <c r="D392" i="12"/>
  <c r="D391" i="12"/>
  <c r="D390" i="12"/>
  <c r="D389" i="12"/>
  <c r="D388" i="12"/>
  <c r="D387" i="12"/>
  <c r="D386" i="12"/>
  <c r="D385" i="12"/>
  <c r="D384" i="12"/>
  <c r="D383" i="12"/>
  <c r="D381" i="12"/>
  <c r="D380" i="12"/>
  <c r="D379" i="12"/>
  <c r="D378" i="12"/>
  <c r="D377" i="12"/>
  <c r="D376" i="12"/>
  <c r="D375" i="12"/>
  <c r="D374" i="12"/>
  <c r="D373" i="12"/>
  <c r="D372" i="12"/>
  <c r="D371" i="12"/>
  <c r="D370" i="12"/>
  <c r="D369" i="12"/>
  <c r="D368" i="12"/>
  <c r="D367" i="12"/>
  <c r="D365" i="12"/>
  <c r="D364" i="12"/>
  <c r="D363" i="12"/>
  <c r="D362" i="12"/>
  <c r="D361" i="12"/>
  <c r="D360" i="12"/>
  <c r="D359" i="12"/>
  <c r="D358" i="12"/>
  <c r="D357" i="12"/>
  <c r="D356" i="12"/>
  <c r="D355" i="12"/>
  <c r="D354" i="12"/>
  <c r="D353" i="12"/>
  <c r="D352" i="12"/>
  <c r="D351" i="12"/>
  <c r="AC83" i="12"/>
  <c r="AC82" i="12"/>
  <c r="AC81" i="12"/>
  <c r="AC80" i="12"/>
  <c r="AC79" i="12"/>
  <c r="AC78" i="12"/>
  <c r="AC77" i="12"/>
  <c r="AC76" i="12"/>
  <c r="AC75" i="12"/>
  <c r="AC74" i="12"/>
  <c r="AC73" i="12"/>
  <c r="AC72" i="12"/>
  <c r="AC71" i="12"/>
  <c r="AC70" i="12"/>
  <c r="AC69" i="12"/>
  <c r="AC68" i="12"/>
  <c r="AC67" i="12"/>
  <c r="AC66" i="12"/>
  <c r="AC65" i="12"/>
  <c r="AC64" i="12"/>
  <c r="AC63" i="12"/>
  <c r="AC62" i="12"/>
  <c r="AC61" i="12"/>
  <c r="AC60" i="12"/>
  <c r="AC59" i="12"/>
  <c r="AC58" i="12"/>
  <c r="AC57" i="12"/>
  <c r="AC56" i="12"/>
  <c r="AC55" i="12"/>
  <c r="AC54" i="12"/>
  <c r="AC53" i="12"/>
  <c r="AC52" i="12"/>
  <c r="AC51" i="12"/>
  <c r="AC50" i="12"/>
  <c r="AC49" i="12"/>
  <c r="AC48" i="12"/>
  <c r="AC47" i="12"/>
  <c r="AC46" i="12"/>
  <c r="AC45" i="12"/>
  <c r="AC44" i="12"/>
  <c r="AC43" i="12"/>
  <c r="AC42" i="12"/>
  <c r="AC41" i="12"/>
  <c r="AC40" i="12"/>
  <c r="AC39" i="12"/>
  <c r="AC38" i="12"/>
  <c r="AC37" i="12"/>
  <c r="AC36" i="12"/>
  <c r="AC35" i="12"/>
  <c r="AC34" i="12"/>
  <c r="AC33" i="12"/>
  <c r="AC32" i="12"/>
  <c r="AC31" i="12"/>
  <c r="AC30" i="12"/>
  <c r="AC29" i="12"/>
  <c r="AC28" i="12"/>
  <c r="AC27" i="12"/>
  <c r="AC26" i="12"/>
  <c r="AC25" i="12"/>
  <c r="AC24" i="12"/>
  <c r="AC23" i="12"/>
  <c r="AC22" i="12"/>
  <c r="AC21" i="12"/>
  <c r="AC20" i="12"/>
  <c r="AC19" i="12"/>
  <c r="AC18" i="12"/>
  <c r="AC17" i="12"/>
  <c r="A17" i="12"/>
  <c r="AC16" i="12"/>
  <c r="A16" i="12"/>
  <c r="AC15" i="12"/>
  <c r="A15" i="12"/>
  <c r="AC14" i="12"/>
  <c r="A14" i="12"/>
  <c r="AC13" i="12"/>
  <c r="A13" i="12"/>
  <c r="AC12" i="12"/>
  <c r="A12" i="12"/>
  <c r="AC11" i="12"/>
  <c r="A11" i="12"/>
  <c r="AC10" i="12"/>
  <c r="A10" i="12"/>
  <c r="AC9" i="12"/>
  <c r="A9" i="12"/>
  <c r="AC8" i="12"/>
  <c r="A8" i="12"/>
  <c r="A7" i="12"/>
  <c r="A6" i="12"/>
  <c r="A5" i="12"/>
  <c r="A4" i="12"/>
  <c r="A3" i="12"/>
  <c r="A2" i="12"/>
  <c r="Y1" i="12"/>
  <c r="X1" i="12"/>
  <c r="W1" i="12"/>
  <c r="V1" i="12"/>
  <c r="U1" i="12"/>
  <c r="T1" i="12"/>
  <c r="S1" i="12"/>
  <c r="R1" i="12"/>
  <c r="Q1" i="12"/>
  <c r="P1" i="12"/>
  <c r="O1" i="12"/>
  <c r="N1" i="12"/>
  <c r="M1" i="12"/>
  <c r="L1" i="12"/>
  <c r="K1" i="12"/>
  <c r="J1" i="12"/>
  <c r="I1" i="12"/>
  <c r="H1" i="12"/>
  <c r="G1" i="12"/>
  <c r="F1" i="12"/>
  <c r="E1" i="12"/>
  <c r="D1" i="12"/>
  <c r="C1" i="12"/>
  <c r="B1" i="12"/>
  <c r="A1" i="12"/>
  <c r="AB433" i="11"/>
  <c r="D429" i="11"/>
  <c r="D428" i="11"/>
  <c r="D427" i="11"/>
  <c r="D426" i="11"/>
  <c r="D425" i="11"/>
  <c r="D424" i="11"/>
  <c r="D423" i="11"/>
  <c r="D422" i="11"/>
  <c r="D421" i="11"/>
  <c r="D420" i="11"/>
  <c r="D419" i="11"/>
  <c r="D418" i="11"/>
  <c r="D417" i="11"/>
  <c r="D416" i="11"/>
  <c r="D415" i="11"/>
  <c r="D413" i="11"/>
  <c r="D412" i="11"/>
  <c r="D411" i="11"/>
  <c r="D410" i="11"/>
  <c r="D409" i="11"/>
  <c r="D408" i="11"/>
  <c r="D407" i="11"/>
  <c r="D406" i="11"/>
  <c r="D405" i="11"/>
  <c r="D404" i="11"/>
  <c r="D403" i="11"/>
  <c r="D402" i="11"/>
  <c r="D401" i="11"/>
  <c r="D400" i="11"/>
  <c r="D399" i="11"/>
  <c r="D397" i="11"/>
  <c r="D396" i="11"/>
  <c r="D395" i="11"/>
  <c r="D394" i="11"/>
  <c r="D393" i="11"/>
  <c r="D392" i="11"/>
  <c r="D391" i="11"/>
  <c r="D390" i="11"/>
  <c r="D389" i="11"/>
  <c r="D388" i="11"/>
  <c r="D387" i="11"/>
  <c r="D386" i="11"/>
  <c r="D385" i="11"/>
  <c r="D384" i="11"/>
  <c r="D383" i="11"/>
  <c r="D381" i="11"/>
  <c r="D380" i="11"/>
  <c r="D379" i="11"/>
  <c r="D378" i="11"/>
  <c r="D377" i="11"/>
  <c r="D376" i="11"/>
  <c r="D375" i="11"/>
  <c r="D374" i="11"/>
  <c r="D373" i="11"/>
  <c r="D372" i="11"/>
  <c r="D371" i="11"/>
  <c r="D370" i="11"/>
  <c r="D369" i="11"/>
  <c r="D368" i="11"/>
  <c r="D367" i="11"/>
  <c r="D365" i="11"/>
  <c r="D364" i="11"/>
  <c r="D363" i="11"/>
  <c r="D362" i="11"/>
  <c r="D361" i="11"/>
  <c r="D360" i="11"/>
  <c r="D359" i="11"/>
  <c r="D358" i="11"/>
  <c r="D357" i="11"/>
  <c r="D356" i="11"/>
  <c r="D355" i="11"/>
  <c r="D354" i="11"/>
  <c r="D353" i="11"/>
  <c r="D352" i="11"/>
  <c r="D351" i="11"/>
  <c r="D348" i="11"/>
  <c r="D345" i="11"/>
  <c r="D334" i="11"/>
  <c r="D333" i="11"/>
  <c r="D332" i="11"/>
  <c r="D317" i="11"/>
  <c r="D315" i="11"/>
  <c r="D314" i="11"/>
  <c r="D313" i="11"/>
  <c r="D310" i="11"/>
  <c r="D294" i="11"/>
  <c r="D290" i="11"/>
  <c r="D269" i="11"/>
  <c r="D267" i="11"/>
  <c r="D251" i="11"/>
  <c r="D250" i="11"/>
  <c r="D249" i="11"/>
  <c r="D233" i="11"/>
  <c r="D228" i="11"/>
  <c r="D224" i="11"/>
  <c r="D219" i="11"/>
  <c r="D208" i="11"/>
  <c r="D206" i="11"/>
  <c r="D205" i="11"/>
  <c r="D203" i="11"/>
  <c r="D187" i="11"/>
  <c r="D186" i="11"/>
  <c r="D185" i="11"/>
  <c r="D182" i="11"/>
  <c r="D172" i="11"/>
  <c r="D171" i="11"/>
  <c r="D164" i="11"/>
  <c r="D160" i="11"/>
  <c r="D142" i="11"/>
  <c r="D141" i="11"/>
  <c r="D139" i="11"/>
  <c r="D125" i="11"/>
  <c r="D123" i="11"/>
  <c r="D122" i="11"/>
  <c r="D121" i="11"/>
  <c r="D118" i="11"/>
  <c r="D109" i="11"/>
  <c r="D104" i="11"/>
  <c r="D100" i="11"/>
  <c r="D98" i="11"/>
  <c r="D92" i="11"/>
  <c r="AC87" i="11"/>
  <c r="AC86" i="11"/>
  <c r="AC85" i="11"/>
  <c r="D85" i="11"/>
  <c r="AC84" i="11"/>
  <c r="AC83" i="11"/>
  <c r="AC82" i="11"/>
  <c r="AC81" i="11"/>
  <c r="AC80" i="11"/>
  <c r="AC79" i="11"/>
  <c r="AC78" i="11"/>
  <c r="AC77" i="11"/>
  <c r="D77" i="11"/>
  <c r="AC76" i="11"/>
  <c r="AC75" i="11"/>
  <c r="AC74" i="11"/>
  <c r="AC73" i="11"/>
  <c r="AC72" i="11"/>
  <c r="AC71" i="11"/>
  <c r="D71" i="11"/>
  <c r="AC70" i="11"/>
  <c r="AC69" i="11"/>
  <c r="AC68" i="11"/>
  <c r="AC67" i="11"/>
  <c r="AC66" i="11"/>
  <c r="AC65" i="11"/>
  <c r="AC64" i="11"/>
  <c r="AC63" i="11"/>
  <c r="AC62" i="11"/>
  <c r="AC61" i="11"/>
  <c r="D61" i="11"/>
  <c r="AC60" i="11"/>
  <c r="AC59" i="11"/>
  <c r="AC58" i="11"/>
  <c r="AC57" i="11"/>
  <c r="AC56" i="11"/>
  <c r="AC55" i="11"/>
  <c r="AC54" i="11"/>
  <c r="AC53" i="11"/>
  <c r="D53" i="11"/>
  <c r="AC52" i="11"/>
  <c r="AC51" i="11"/>
  <c r="AC50" i="11"/>
  <c r="AC49" i="11"/>
  <c r="AC48" i="11"/>
  <c r="AC47" i="11"/>
  <c r="AC46" i="11"/>
  <c r="AD45" i="11"/>
  <c r="AC45" i="11"/>
  <c r="AD44" i="11"/>
  <c r="AC44" i="11"/>
  <c r="AD43" i="11"/>
  <c r="AC43" i="11"/>
  <c r="AD42" i="11"/>
  <c r="AC42" i="11"/>
  <c r="AD41" i="11"/>
  <c r="AC41" i="11"/>
  <c r="AD40" i="11"/>
  <c r="AC40" i="11"/>
  <c r="AD39" i="11"/>
  <c r="AC39" i="11"/>
  <c r="AD38" i="11"/>
  <c r="AC38" i="11"/>
  <c r="AD37" i="11"/>
  <c r="AC37" i="11"/>
  <c r="AD36" i="11"/>
  <c r="AC36" i="11"/>
  <c r="AD35" i="11"/>
  <c r="AC35" i="11"/>
  <c r="AD34" i="11"/>
  <c r="AC34" i="11"/>
  <c r="AD33" i="11"/>
  <c r="AC33" i="11"/>
  <c r="AD32" i="11"/>
  <c r="AC32" i="11"/>
  <c r="AD31" i="11"/>
  <c r="AC31" i="11"/>
  <c r="AD30" i="11"/>
  <c r="AC30" i="11"/>
  <c r="AD29" i="11"/>
  <c r="AC29" i="11"/>
  <c r="AD28" i="11"/>
  <c r="AC28" i="11"/>
  <c r="AD27" i="11"/>
  <c r="AC27" i="11"/>
  <c r="AD26" i="11"/>
  <c r="AC26" i="11"/>
  <c r="AD25" i="11"/>
  <c r="AC25" i="11"/>
  <c r="AD24" i="11"/>
  <c r="AC24" i="11"/>
  <c r="AD23" i="11"/>
  <c r="AC23" i="11"/>
  <c r="AD22" i="11"/>
  <c r="AC22" i="11"/>
  <c r="AD21" i="11"/>
  <c r="AC21" i="11"/>
  <c r="AD20" i="11"/>
  <c r="AC20" i="11"/>
  <c r="AD19" i="11"/>
  <c r="AC19" i="11"/>
  <c r="AE19" i="11" s="1"/>
  <c r="AD18" i="11"/>
  <c r="AC18" i="11"/>
  <c r="AD17" i="11"/>
  <c r="AC17" i="11"/>
  <c r="AE17" i="11" s="1"/>
  <c r="AH17" i="11" s="1"/>
  <c r="Y17" i="11"/>
  <c r="X17" i="11"/>
  <c r="W17" i="11"/>
  <c r="V17" i="11"/>
  <c r="U17" i="11"/>
  <c r="T17" i="11"/>
  <c r="S17" i="11"/>
  <c r="R17" i="11"/>
  <c r="Q17" i="11"/>
  <c r="P17" i="11"/>
  <c r="O17" i="11"/>
  <c r="N17" i="11"/>
  <c r="M17" i="11"/>
  <c r="L17" i="11"/>
  <c r="K17" i="11"/>
  <c r="J17" i="11"/>
  <c r="I17" i="11"/>
  <c r="H17" i="11"/>
  <c r="G17" i="11"/>
  <c r="F17" i="11"/>
  <c r="E17" i="11"/>
  <c r="D17" i="11"/>
  <c r="C17" i="11"/>
  <c r="B17" i="11"/>
  <c r="A17" i="11"/>
  <c r="AF16" i="11"/>
  <c r="AE16" i="11"/>
  <c r="AD16" i="11"/>
  <c r="AC16" i="11"/>
  <c r="Y16" i="11"/>
  <c r="X16" i="11"/>
  <c r="W16" i="11"/>
  <c r="V16" i="11"/>
  <c r="U16" i="11"/>
  <c r="T16" i="11"/>
  <c r="S16" i="11"/>
  <c r="R16" i="11"/>
  <c r="D316" i="11" s="1"/>
  <c r="Q16" i="11"/>
  <c r="P16" i="11"/>
  <c r="O16" i="11"/>
  <c r="D268" i="11" s="1"/>
  <c r="N16" i="11"/>
  <c r="M16" i="11"/>
  <c r="L16" i="11"/>
  <c r="K16" i="11"/>
  <c r="J16" i="11"/>
  <c r="I16" i="11"/>
  <c r="H16" i="11"/>
  <c r="D156" i="11" s="1"/>
  <c r="G16" i="11"/>
  <c r="D140" i="11" s="1"/>
  <c r="F16" i="11"/>
  <c r="D124" i="11" s="1"/>
  <c r="E16" i="11"/>
  <c r="D108" i="11" s="1"/>
  <c r="D16" i="11"/>
  <c r="C16" i="11"/>
  <c r="D76" i="11" s="1"/>
  <c r="B16" i="11"/>
  <c r="D60" i="11" s="1"/>
  <c r="A16" i="11"/>
  <c r="AD15" i="11"/>
  <c r="AG15" i="11" s="1"/>
  <c r="AC15" i="11"/>
  <c r="AE15" i="11" s="1"/>
  <c r="AH15" i="11" s="1"/>
  <c r="Y15" i="11"/>
  <c r="X15" i="11"/>
  <c r="W15" i="11"/>
  <c r="V15" i="11"/>
  <c r="U15" i="11"/>
  <c r="T15" i="11"/>
  <c r="S15" i="11"/>
  <c r="R15" i="11"/>
  <c r="Q15" i="11"/>
  <c r="P15" i="11"/>
  <c r="O15" i="11"/>
  <c r="N15" i="11"/>
  <c r="M15" i="11"/>
  <c r="L15" i="11"/>
  <c r="K15" i="11"/>
  <c r="J15" i="11"/>
  <c r="I15" i="11"/>
  <c r="H15" i="11"/>
  <c r="D155" i="11" s="1"/>
  <c r="G15" i="11"/>
  <c r="F15" i="11"/>
  <c r="E15" i="11"/>
  <c r="D15" i="11"/>
  <c r="C15" i="11"/>
  <c r="B15" i="11"/>
  <c r="A15" i="11"/>
  <c r="AD14" i="11"/>
  <c r="AC14" i="11"/>
  <c r="Y14" i="11"/>
  <c r="X14" i="11"/>
  <c r="W14" i="11"/>
  <c r="V14" i="11"/>
  <c r="U14" i="11"/>
  <c r="T14" i="11"/>
  <c r="D346" i="11" s="1"/>
  <c r="S14" i="11"/>
  <c r="R14" i="11"/>
  <c r="Q14" i="11"/>
  <c r="P14" i="11"/>
  <c r="O14" i="11"/>
  <c r="N14" i="11"/>
  <c r="M14" i="11"/>
  <c r="D234" i="11" s="1"/>
  <c r="L14" i="11"/>
  <c r="D218" i="11" s="1"/>
  <c r="K14" i="11"/>
  <c r="J14" i="11"/>
  <c r="I14" i="11"/>
  <c r="D170" i="11" s="1"/>
  <c r="H14" i="11"/>
  <c r="G14" i="11"/>
  <c r="F14" i="11"/>
  <c r="E14" i="11"/>
  <c r="D106" i="11" s="1"/>
  <c r="D14" i="11"/>
  <c r="C14" i="11"/>
  <c r="B14" i="11"/>
  <c r="A14" i="11"/>
  <c r="AD13" i="11"/>
  <c r="AC13" i="11"/>
  <c r="Y13" i="11"/>
  <c r="X13" i="11"/>
  <c r="W13" i="11"/>
  <c r="V13" i="11"/>
  <c r="U13" i="11"/>
  <c r="T13" i="11"/>
  <c r="S13" i="11"/>
  <c r="R13" i="11"/>
  <c r="Q13" i="11"/>
  <c r="P13" i="11"/>
  <c r="D281" i="11" s="1"/>
  <c r="O13" i="11"/>
  <c r="N13" i="11"/>
  <c r="M13" i="11"/>
  <c r="L13" i="11"/>
  <c r="K13" i="11"/>
  <c r="J13" i="11"/>
  <c r="I13" i="11"/>
  <c r="H13" i="11"/>
  <c r="G13" i="11"/>
  <c r="F13" i="11"/>
  <c r="E13" i="11"/>
  <c r="D13" i="11"/>
  <c r="C13" i="11"/>
  <c r="B13" i="11"/>
  <c r="D57" i="11" s="1"/>
  <c r="A13" i="11"/>
  <c r="AD12" i="11"/>
  <c r="AC12" i="11"/>
  <c r="AE12" i="11" s="1"/>
  <c r="AH12" i="11" s="1"/>
  <c r="Y12" i="11"/>
  <c r="X12" i="11"/>
  <c r="W12" i="11"/>
  <c r="V12" i="11"/>
  <c r="U12" i="11"/>
  <c r="T12" i="11"/>
  <c r="S12" i="11"/>
  <c r="D328" i="11" s="1"/>
  <c r="R12" i="11"/>
  <c r="D312" i="11" s="1"/>
  <c r="Q12" i="11"/>
  <c r="D296" i="11" s="1"/>
  <c r="P12" i="11"/>
  <c r="O12" i="11"/>
  <c r="N12" i="11"/>
  <c r="M12" i="11"/>
  <c r="D232" i="11" s="1"/>
  <c r="L12" i="11"/>
  <c r="K12" i="11"/>
  <c r="J12" i="11"/>
  <c r="I12" i="11"/>
  <c r="H12" i="11"/>
  <c r="G12" i="11"/>
  <c r="F12" i="11"/>
  <c r="E12" i="11"/>
  <c r="D12" i="11"/>
  <c r="C12" i="11"/>
  <c r="D72" i="11" s="1"/>
  <c r="B12" i="11"/>
  <c r="D56" i="11" s="1"/>
  <c r="A12" i="11"/>
  <c r="AF11" i="11"/>
  <c r="AE11" i="11"/>
  <c r="AD11" i="11"/>
  <c r="AC11" i="11"/>
  <c r="Y11" i="11"/>
  <c r="X11" i="11"/>
  <c r="W11" i="11"/>
  <c r="V11" i="11"/>
  <c r="U11" i="11"/>
  <c r="T11" i="11"/>
  <c r="S11" i="11"/>
  <c r="R11" i="11"/>
  <c r="Q11" i="11"/>
  <c r="D295" i="11" s="1"/>
  <c r="P11" i="11"/>
  <c r="O11" i="11"/>
  <c r="N11" i="11"/>
  <c r="M11" i="11"/>
  <c r="L11" i="11"/>
  <c r="D215" i="11" s="1"/>
  <c r="K11" i="11"/>
  <c r="D199" i="11" s="1"/>
  <c r="J11" i="11"/>
  <c r="I11" i="11"/>
  <c r="H11" i="11"/>
  <c r="G11" i="11"/>
  <c r="F11" i="11"/>
  <c r="E11" i="11"/>
  <c r="D11" i="11"/>
  <c r="D87" i="11" s="1"/>
  <c r="C11" i="11"/>
  <c r="B11" i="11"/>
  <c r="D55" i="11" s="1"/>
  <c r="A11" i="11"/>
  <c r="AE10" i="11"/>
  <c r="AF10" i="11" s="1"/>
  <c r="AD10" i="11"/>
  <c r="AC10" i="11"/>
  <c r="Y10" i="11"/>
  <c r="X10" i="11"/>
  <c r="W10" i="11"/>
  <c r="V10" i="11"/>
  <c r="U10" i="11"/>
  <c r="T10" i="11"/>
  <c r="S10" i="11"/>
  <c r="R10" i="11"/>
  <c r="Q10" i="11"/>
  <c r="P10" i="11"/>
  <c r="O10" i="11"/>
  <c r="N10" i="11"/>
  <c r="M10" i="11"/>
  <c r="L10" i="11"/>
  <c r="K10" i="11"/>
  <c r="D198" i="11" s="1"/>
  <c r="J10" i="11"/>
  <c r="I10" i="11"/>
  <c r="H10" i="11"/>
  <c r="G10" i="11"/>
  <c r="F10" i="11"/>
  <c r="E10" i="11"/>
  <c r="D102" i="11" s="1"/>
  <c r="D10" i="11"/>
  <c r="D86" i="11" s="1"/>
  <c r="C10" i="11"/>
  <c r="D70" i="11" s="1"/>
  <c r="B10" i="11"/>
  <c r="D54" i="11" s="1"/>
  <c r="A10" i="11"/>
  <c r="AG9" i="11"/>
  <c r="AE9" i="11"/>
  <c r="AF9" i="11" s="1"/>
  <c r="AD9" i="11"/>
  <c r="AC9" i="11"/>
  <c r="Y9" i="11"/>
  <c r="X9" i="11"/>
  <c r="W9" i="11"/>
  <c r="V9" i="11"/>
  <c r="U9" i="11"/>
  <c r="T9" i="11"/>
  <c r="S9" i="11"/>
  <c r="R9" i="11"/>
  <c r="Q9" i="11"/>
  <c r="P9" i="11"/>
  <c r="O9" i="11"/>
  <c r="N9" i="11"/>
  <c r="M9" i="11"/>
  <c r="L9" i="11"/>
  <c r="K9" i="11"/>
  <c r="D197" i="11" s="1"/>
  <c r="J9" i="11"/>
  <c r="I9" i="11"/>
  <c r="H9" i="11"/>
  <c r="G9" i="11"/>
  <c r="F9" i="11"/>
  <c r="D117" i="11" s="1"/>
  <c r="E9" i="11"/>
  <c r="D101" i="11" s="1"/>
  <c r="D9" i="11"/>
  <c r="C9" i="11"/>
  <c r="D69" i="11" s="1"/>
  <c r="B9" i="11"/>
  <c r="A9" i="11"/>
  <c r="AH8" i="11"/>
  <c r="AD8" i="11"/>
  <c r="AG8" i="11" s="1"/>
  <c r="AC8" i="11"/>
  <c r="AE8" i="11" s="1"/>
  <c r="Y8" i="11"/>
  <c r="X8" i="11"/>
  <c r="W8" i="11"/>
  <c r="V8" i="11"/>
  <c r="U8" i="11"/>
  <c r="T8" i="11"/>
  <c r="S8" i="11"/>
  <c r="D324" i="11" s="1"/>
  <c r="R8" i="11"/>
  <c r="Q8" i="11"/>
  <c r="D292" i="11" s="1"/>
  <c r="P8" i="11"/>
  <c r="O8" i="11"/>
  <c r="N8" i="11"/>
  <c r="M8" i="11"/>
  <c r="L8" i="11"/>
  <c r="D212" i="11" s="1"/>
  <c r="K8" i="11"/>
  <c r="J8" i="11"/>
  <c r="I8" i="11"/>
  <c r="H8" i="11"/>
  <c r="D148" i="11" s="1"/>
  <c r="G8" i="11"/>
  <c r="F8" i="11"/>
  <c r="E8" i="11"/>
  <c r="D8" i="11"/>
  <c r="D84" i="11" s="1"/>
  <c r="C8" i="11"/>
  <c r="D68" i="11" s="1"/>
  <c r="B8" i="11"/>
  <c r="A8" i="11"/>
  <c r="Y7" i="11"/>
  <c r="X7" i="11"/>
  <c r="W7" i="11"/>
  <c r="V7" i="11"/>
  <c r="U7" i="11"/>
  <c r="T7" i="11"/>
  <c r="S7" i="11"/>
  <c r="D323" i="11" s="1"/>
  <c r="R7" i="11"/>
  <c r="D307" i="11" s="1"/>
  <c r="Q7" i="11"/>
  <c r="D291" i="11" s="1"/>
  <c r="P7" i="11"/>
  <c r="O7" i="11"/>
  <c r="N7" i="11"/>
  <c r="M7" i="11"/>
  <c r="L7" i="11"/>
  <c r="K7" i="11"/>
  <c r="J7" i="11"/>
  <c r="I7" i="11"/>
  <c r="H7" i="11"/>
  <c r="G7" i="11"/>
  <c r="F7" i="11"/>
  <c r="E7" i="11"/>
  <c r="D7" i="11"/>
  <c r="C7" i="11"/>
  <c r="D67" i="11" s="1"/>
  <c r="B7" i="11"/>
  <c r="D51" i="11" s="1"/>
  <c r="A7" i="11"/>
  <c r="Y6" i="11"/>
  <c r="X6" i="11"/>
  <c r="W6" i="11"/>
  <c r="V6" i="11"/>
  <c r="U6" i="11"/>
  <c r="T6" i="11"/>
  <c r="S6" i="11"/>
  <c r="R6" i="11"/>
  <c r="Q6" i="11"/>
  <c r="P6" i="11"/>
  <c r="O6" i="11"/>
  <c r="N6" i="11"/>
  <c r="M6" i="11"/>
  <c r="L6" i="11"/>
  <c r="K6" i="11"/>
  <c r="D194" i="11" s="1"/>
  <c r="J6" i="11"/>
  <c r="D178" i="11" s="1"/>
  <c r="I6" i="11"/>
  <c r="H6" i="11"/>
  <c r="G6" i="11"/>
  <c r="F6" i="11"/>
  <c r="E6" i="11"/>
  <c r="D6" i="11"/>
  <c r="C6" i="11"/>
  <c r="B6" i="11"/>
  <c r="A6" i="11"/>
  <c r="Y5" i="11"/>
  <c r="X5" i="11"/>
  <c r="W5" i="11"/>
  <c r="V5" i="11"/>
  <c r="U5" i="11"/>
  <c r="T5" i="11"/>
  <c r="D337" i="11" s="1"/>
  <c r="S5" i="11"/>
  <c r="R5" i="11"/>
  <c r="Q5" i="11"/>
  <c r="P5" i="11"/>
  <c r="D273" i="11" s="1"/>
  <c r="O5" i="11"/>
  <c r="N5" i="11"/>
  <c r="M5" i="11"/>
  <c r="L5" i="11"/>
  <c r="K5" i="11"/>
  <c r="J5" i="11"/>
  <c r="I5" i="11"/>
  <c r="H5" i="11"/>
  <c r="G5" i="11"/>
  <c r="F5" i="11"/>
  <c r="E5" i="11"/>
  <c r="D5" i="11"/>
  <c r="C5" i="11"/>
  <c r="B5" i="11"/>
  <c r="A5" i="11"/>
  <c r="Y4" i="11"/>
  <c r="X4" i="11"/>
  <c r="W4" i="11"/>
  <c r="V4" i="11"/>
  <c r="U4" i="11"/>
  <c r="T4" i="11"/>
  <c r="D336" i="11" s="1"/>
  <c r="S4" i="11"/>
  <c r="R4" i="11"/>
  <c r="Q4" i="11"/>
  <c r="P4" i="11"/>
  <c r="O4" i="11"/>
  <c r="N4" i="11"/>
  <c r="D240" i="11" s="1"/>
  <c r="M4" i="11"/>
  <c r="L4" i="11"/>
  <c r="K4" i="11"/>
  <c r="J4" i="11"/>
  <c r="I4" i="11"/>
  <c r="H4" i="11"/>
  <c r="G4" i="11"/>
  <c r="F4" i="11"/>
  <c r="E4" i="11"/>
  <c r="D4" i="11"/>
  <c r="C4" i="11"/>
  <c r="B4" i="11"/>
  <c r="A4" i="11"/>
  <c r="Y3" i="11"/>
  <c r="X3" i="11"/>
  <c r="W3" i="11"/>
  <c r="V3" i="11"/>
  <c r="U3" i="11"/>
  <c r="T3" i="11"/>
  <c r="S3" i="11"/>
  <c r="R3" i="11"/>
  <c r="Q3" i="11"/>
  <c r="P3" i="11"/>
  <c r="O3" i="11"/>
  <c r="N3" i="11"/>
  <c r="M3" i="11"/>
  <c r="L3" i="11"/>
  <c r="K3" i="11"/>
  <c r="D191" i="11" s="1"/>
  <c r="J3" i="11"/>
  <c r="I3" i="11"/>
  <c r="H3" i="11"/>
  <c r="G3" i="11"/>
  <c r="D127" i="11" s="1"/>
  <c r="F3" i="11"/>
  <c r="D111" i="11" s="1"/>
  <c r="E3" i="11"/>
  <c r="D95" i="11" s="1"/>
  <c r="D3" i="11"/>
  <c r="C3" i="11"/>
  <c r="B3" i="11"/>
  <c r="A3" i="11"/>
  <c r="AN2" i="11"/>
  <c r="AM2" i="11"/>
  <c r="AJ2" i="11"/>
  <c r="AI2" i="11"/>
  <c r="AH2" i="11"/>
  <c r="AG2" i="11"/>
  <c r="AF2" i="11"/>
  <c r="AE2" i="11"/>
  <c r="AD2" i="11"/>
  <c r="AC2" i="11"/>
  <c r="AB2" i="11"/>
  <c r="Y2" i="11"/>
  <c r="X2" i="11"/>
  <c r="W2" i="11"/>
  <c r="V2" i="11"/>
  <c r="U2" i="11"/>
  <c r="T2" i="11"/>
  <c r="S2" i="11"/>
  <c r="R2" i="11"/>
  <c r="Q2" i="11"/>
  <c r="D286" i="11" s="1"/>
  <c r="P2" i="11"/>
  <c r="O2" i="11"/>
  <c r="N2" i="11"/>
  <c r="M2" i="11"/>
  <c r="L2" i="11"/>
  <c r="K2" i="11"/>
  <c r="J2" i="11"/>
  <c r="I2" i="11"/>
  <c r="H2" i="11"/>
  <c r="G2" i="11"/>
  <c r="F2" i="11"/>
  <c r="E2" i="11"/>
  <c r="D2" i="11"/>
  <c r="C2" i="11"/>
  <c r="B2" i="11"/>
  <c r="A2" i="11"/>
  <c r="AN1" i="11"/>
  <c r="AM1" i="11"/>
  <c r="AL1" i="11"/>
  <c r="AK1" i="11"/>
  <c r="AJ1" i="11"/>
  <c r="AI1" i="11"/>
  <c r="AH1" i="11"/>
  <c r="AG1" i="11"/>
  <c r="AF1" i="11"/>
  <c r="AE1" i="11"/>
  <c r="AD1" i="11"/>
  <c r="AC1" i="11"/>
  <c r="AL18" i="11" s="1"/>
  <c r="AB1" i="11"/>
  <c r="Y1" i="11"/>
  <c r="X1" i="11"/>
  <c r="W1" i="11"/>
  <c r="V1" i="11"/>
  <c r="U1" i="11"/>
  <c r="T1" i="11"/>
  <c r="S1" i="11"/>
  <c r="R1" i="11"/>
  <c r="Q1" i="11"/>
  <c r="P1" i="11"/>
  <c r="O1" i="11"/>
  <c r="N1" i="11"/>
  <c r="M1" i="11"/>
  <c r="L1" i="11"/>
  <c r="K1" i="11"/>
  <c r="J1" i="11"/>
  <c r="I1" i="11"/>
  <c r="H1" i="11"/>
  <c r="G1" i="11"/>
  <c r="F1" i="11"/>
  <c r="E1" i="11"/>
  <c r="D1" i="11"/>
  <c r="C1" i="11"/>
  <c r="B1" i="11"/>
  <c r="A1" i="11"/>
  <c r="AT397" i="10"/>
  <c r="AU397" i="10" s="1"/>
  <c r="AR397" i="10"/>
  <c r="AQ397" i="10"/>
  <c r="AP397" i="10"/>
  <c r="AN397" i="10"/>
  <c r="AM397" i="10"/>
  <c r="AL397" i="10"/>
  <c r="AK397" i="10"/>
  <c r="AJ397" i="10"/>
  <c r="AC397" i="10"/>
  <c r="AB397" i="10"/>
  <c r="AA397" i="10"/>
  <c r="Z397" i="10"/>
  <c r="Y397" i="10"/>
  <c r="N397" i="10"/>
  <c r="M397" i="10"/>
  <c r="K397" i="10"/>
  <c r="J397" i="10"/>
  <c r="I397" i="10"/>
  <c r="L397" i="10" s="1"/>
  <c r="O397" i="10" s="1"/>
  <c r="H397" i="10"/>
  <c r="G397" i="10"/>
  <c r="F397" i="10"/>
  <c r="E397" i="10"/>
  <c r="AT396" i="10"/>
  <c r="AU396" i="10" s="1"/>
  <c r="AR396" i="10"/>
  <c r="AQ396" i="10"/>
  <c r="AP396" i="10"/>
  <c r="AH396" i="10"/>
  <c r="AB396" i="10"/>
  <c r="AA396" i="10"/>
  <c r="Z396" i="10"/>
  <c r="Y396" i="10"/>
  <c r="AC396" i="10" s="1"/>
  <c r="N396" i="10"/>
  <c r="I396" i="10"/>
  <c r="L396" i="10" s="1"/>
  <c r="O396" i="10" s="1"/>
  <c r="H396" i="10"/>
  <c r="J396" i="10" s="1"/>
  <c r="M396" i="10" s="1"/>
  <c r="G396" i="10"/>
  <c r="K396" i="10" s="1"/>
  <c r="F396" i="10"/>
  <c r="E396" i="10"/>
  <c r="AT395" i="10"/>
  <c r="AU395" i="10" s="1"/>
  <c r="AR395" i="10"/>
  <c r="AQ395" i="10"/>
  <c r="AP395" i="10"/>
  <c r="AN395" i="10"/>
  <c r="AL395" i="10"/>
  <c r="AK395" i="10"/>
  <c r="AJ395" i="10"/>
  <c r="AI395" i="10"/>
  <c r="AH395" i="10"/>
  <c r="AC395" i="10"/>
  <c r="AM395" i="10" s="1"/>
  <c r="AB395" i="10"/>
  <c r="AA395" i="10"/>
  <c r="Z395" i="10"/>
  <c r="Y395" i="10"/>
  <c r="N395" i="10"/>
  <c r="K395" i="10"/>
  <c r="J395" i="10"/>
  <c r="M395" i="10" s="1"/>
  <c r="I395" i="10"/>
  <c r="L395" i="10" s="1"/>
  <c r="O395" i="10" s="1"/>
  <c r="H395" i="10"/>
  <c r="G395" i="10"/>
  <c r="F395" i="10"/>
  <c r="E395" i="10"/>
  <c r="AU394" i="10"/>
  <c r="AT394" i="10"/>
  <c r="AR394" i="10"/>
  <c r="AQ394" i="10"/>
  <c r="AP394" i="10"/>
  <c r="AM394" i="10"/>
  <c r="AB394" i="10"/>
  <c r="AA394" i="10"/>
  <c r="Z394" i="10"/>
  <c r="Y394" i="10"/>
  <c r="AC394" i="10" s="1"/>
  <c r="N394" i="10"/>
  <c r="H394" i="10"/>
  <c r="J394" i="10" s="1"/>
  <c r="M394" i="10" s="1"/>
  <c r="G394" i="10"/>
  <c r="K394" i="10" s="1"/>
  <c r="F394" i="10"/>
  <c r="E394" i="10"/>
  <c r="AT393" i="10"/>
  <c r="AU393" i="10" s="1"/>
  <c r="AW393" i="10" s="1"/>
  <c r="AR393" i="10"/>
  <c r="AQ393" i="10"/>
  <c r="AP393" i="10"/>
  <c r="AN393" i="10"/>
  <c r="AL393" i="10"/>
  <c r="AB393" i="10"/>
  <c r="AA393" i="10"/>
  <c r="Z393" i="10"/>
  <c r="Y393" i="10"/>
  <c r="AC393" i="10" s="1"/>
  <c r="AK393" i="10" s="1"/>
  <c r="N393" i="10"/>
  <c r="K393" i="10"/>
  <c r="H393" i="10"/>
  <c r="J393" i="10" s="1"/>
  <c r="M393" i="10" s="1"/>
  <c r="G393" i="10"/>
  <c r="I393" i="10" s="1"/>
  <c r="L393" i="10" s="1"/>
  <c r="O393" i="10" s="1"/>
  <c r="F393" i="10"/>
  <c r="E393" i="10"/>
  <c r="AT392" i="10"/>
  <c r="AU392" i="10" s="1"/>
  <c r="AR392" i="10"/>
  <c r="AQ392" i="10"/>
  <c r="AP392" i="10"/>
  <c r="AB392" i="10"/>
  <c r="AA392" i="10"/>
  <c r="Z392" i="10"/>
  <c r="Y392" i="10"/>
  <c r="AC392" i="10" s="1"/>
  <c r="N392" i="10"/>
  <c r="L392" i="10"/>
  <c r="O392" i="10" s="1"/>
  <c r="K392" i="10"/>
  <c r="H392" i="10"/>
  <c r="I392" i="10" s="1"/>
  <c r="G392" i="10"/>
  <c r="F392" i="10"/>
  <c r="E392" i="10"/>
  <c r="AT391" i="10"/>
  <c r="AU391" i="10" s="1"/>
  <c r="AR391" i="10"/>
  <c r="AQ391" i="10"/>
  <c r="AP391" i="10"/>
  <c r="AL391" i="10"/>
  <c r="AB391" i="10"/>
  <c r="AA391" i="10"/>
  <c r="Y391" i="10"/>
  <c r="AC391" i="10" s="1"/>
  <c r="N391" i="10"/>
  <c r="M391" i="10"/>
  <c r="K391" i="10"/>
  <c r="I391" i="10"/>
  <c r="L391" i="10" s="1"/>
  <c r="O391" i="10" s="1"/>
  <c r="H391" i="10"/>
  <c r="J391" i="10" s="1"/>
  <c r="G391" i="10"/>
  <c r="F391" i="10"/>
  <c r="E391" i="10"/>
  <c r="AT390" i="10"/>
  <c r="AU390" i="10" s="1"/>
  <c r="AR390" i="10"/>
  <c r="AQ390" i="10"/>
  <c r="AP390" i="10"/>
  <c r="AB390" i="10"/>
  <c r="AA390" i="10"/>
  <c r="Z390" i="10"/>
  <c r="Y390" i="10"/>
  <c r="AC390" i="10" s="1"/>
  <c r="N390" i="10"/>
  <c r="H390" i="10"/>
  <c r="J390" i="10" s="1"/>
  <c r="M390" i="10" s="1"/>
  <c r="F390" i="10"/>
  <c r="E390" i="10"/>
  <c r="AT389" i="10"/>
  <c r="AU389" i="10" s="1"/>
  <c r="AR389" i="10"/>
  <c r="AQ389" i="10"/>
  <c r="AP389" i="10"/>
  <c r="AN389" i="10"/>
  <c r="AM389" i="10"/>
  <c r="AL389" i="10"/>
  <c r="AK389" i="10"/>
  <c r="AJ389" i="10"/>
  <c r="AC389" i="10"/>
  <c r="AI389" i="10" s="1"/>
  <c r="AB389" i="10"/>
  <c r="AA389" i="10"/>
  <c r="Z389" i="10"/>
  <c r="Y389" i="10"/>
  <c r="N389" i="10"/>
  <c r="K389" i="10"/>
  <c r="H389" i="10"/>
  <c r="J389" i="10" s="1"/>
  <c r="M389" i="10" s="1"/>
  <c r="G389" i="10"/>
  <c r="I389" i="10" s="1"/>
  <c r="L389" i="10" s="1"/>
  <c r="O389" i="10" s="1"/>
  <c r="F389" i="10"/>
  <c r="E389" i="10"/>
  <c r="AU388" i="10"/>
  <c r="AT388" i="10"/>
  <c r="AR388" i="10"/>
  <c r="AQ388" i="10"/>
  <c r="AP388" i="10"/>
  <c r="AB388" i="10"/>
  <c r="AA388" i="10"/>
  <c r="Z388" i="10"/>
  <c r="Y388" i="10"/>
  <c r="AC388" i="10" s="1"/>
  <c r="N388" i="10"/>
  <c r="H388" i="10"/>
  <c r="J388" i="10" s="1"/>
  <c r="M388" i="10" s="1"/>
  <c r="G388" i="10"/>
  <c r="K388" i="10" s="1"/>
  <c r="F388" i="10"/>
  <c r="E388" i="10"/>
  <c r="AU387" i="10"/>
  <c r="AW387" i="10" s="1"/>
  <c r="AT387" i="10"/>
  <c r="AR387" i="10"/>
  <c r="AQ387" i="10"/>
  <c r="AP387" i="10"/>
  <c r="AB387" i="10"/>
  <c r="AA387" i="10"/>
  <c r="Z387" i="10"/>
  <c r="Y387" i="10"/>
  <c r="AC387" i="10" s="1"/>
  <c r="N387" i="10"/>
  <c r="M387" i="10"/>
  <c r="J387" i="10"/>
  <c r="H387" i="10"/>
  <c r="G387" i="10"/>
  <c r="K387" i="10" s="1"/>
  <c r="F387" i="10"/>
  <c r="E387" i="10"/>
  <c r="AU386" i="10"/>
  <c r="AT386" i="10"/>
  <c r="AR386" i="10"/>
  <c r="AQ386" i="10"/>
  <c r="AP386" i="10"/>
  <c r="AN386" i="10"/>
  <c r="AC386" i="10"/>
  <c r="AB386" i="10"/>
  <c r="AA386" i="10"/>
  <c r="Z386" i="10"/>
  <c r="Y386" i="10"/>
  <c r="N386" i="10"/>
  <c r="M386" i="10"/>
  <c r="J386" i="10"/>
  <c r="H386" i="10"/>
  <c r="G386" i="10"/>
  <c r="F386" i="10"/>
  <c r="E386" i="10"/>
  <c r="AU385" i="10"/>
  <c r="AT385" i="10"/>
  <c r="AR385" i="10"/>
  <c r="AQ385" i="10"/>
  <c r="AP385" i="10"/>
  <c r="AL385" i="10"/>
  <c r="AB385" i="10"/>
  <c r="AA385" i="10"/>
  <c r="Z385" i="10"/>
  <c r="Y385" i="10"/>
  <c r="AC385" i="10" s="1"/>
  <c r="N385" i="10"/>
  <c r="K385" i="10"/>
  <c r="H385" i="10"/>
  <c r="J385" i="10" s="1"/>
  <c r="M385" i="10" s="1"/>
  <c r="G385" i="10"/>
  <c r="I385" i="10" s="1"/>
  <c r="L385" i="10" s="1"/>
  <c r="O385" i="10" s="1"/>
  <c r="F385" i="10"/>
  <c r="E385" i="10"/>
  <c r="AU384" i="10"/>
  <c r="AT384" i="10"/>
  <c r="AR384" i="10"/>
  <c r="AQ384" i="10"/>
  <c r="AP384" i="10"/>
  <c r="AM384" i="10"/>
  <c r="AL384" i="10"/>
  <c r="AC384" i="10"/>
  <c r="AN384" i="10" s="1"/>
  <c r="AB384" i="10"/>
  <c r="AA384" i="10"/>
  <c r="Z384" i="10"/>
  <c r="Y384" i="10"/>
  <c r="N384" i="10"/>
  <c r="H384" i="10"/>
  <c r="J384" i="10" s="1"/>
  <c r="M384" i="10" s="1"/>
  <c r="G384" i="10"/>
  <c r="K384" i="10" s="1"/>
  <c r="F384" i="10"/>
  <c r="E384" i="10"/>
  <c r="AT383" i="10"/>
  <c r="AU383" i="10" s="1"/>
  <c r="AR383" i="10"/>
  <c r="AQ383" i="10"/>
  <c r="AP383" i="10"/>
  <c r="AN383" i="10"/>
  <c r="AM383" i="10"/>
  <c r="AB383" i="10"/>
  <c r="AA383" i="10"/>
  <c r="Z383" i="10"/>
  <c r="Y383" i="10"/>
  <c r="AC383" i="10" s="1"/>
  <c r="AL383" i="10" s="1"/>
  <c r="N383" i="10"/>
  <c r="M383" i="10"/>
  <c r="K383" i="10"/>
  <c r="I383" i="10"/>
  <c r="L383" i="10" s="1"/>
  <c r="O383" i="10" s="1"/>
  <c r="H383" i="10"/>
  <c r="J383" i="10" s="1"/>
  <c r="G383" i="10"/>
  <c r="F383" i="10"/>
  <c r="E383" i="10"/>
  <c r="AU382" i="10"/>
  <c r="AT382" i="10"/>
  <c r="AR382" i="10"/>
  <c r="AQ382" i="10"/>
  <c r="AP382" i="10"/>
  <c r="AB382" i="10"/>
  <c r="AA382" i="10"/>
  <c r="Z382" i="10"/>
  <c r="Y382" i="10"/>
  <c r="AC382" i="10" s="1"/>
  <c r="N382" i="10"/>
  <c r="K382" i="10"/>
  <c r="H382" i="10"/>
  <c r="J382" i="10" s="1"/>
  <c r="M382" i="10" s="1"/>
  <c r="G382" i="10"/>
  <c r="F382" i="10"/>
  <c r="E382" i="10"/>
  <c r="AU381" i="10"/>
  <c r="AT381" i="10"/>
  <c r="AR381" i="10"/>
  <c r="AQ381" i="10"/>
  <c r="AP381" i="10"/>
  <c r="AB381" i="10"/>
  <c r="AA381" i="10"/>
  <c r="Y381" i="10"/>
  <c r="AC381" i="10" s="1"/>
  <c r="N381" i="10"/>
  <c r="M381" i="10"/>
  <c r="K381" i="10"/>
  <c r="J381" i="10"/>
  <c r="I381" i="10"/>
  <c r="L381" i="10" s="1"/>
  <c r="O381" i="10" s="1"/>
  <c r="H381" i="10"/>
  <c r="G381" i="10"/>
  <c r="F381" i="10"/>
  <c r="E381" i="10"/>
  <c r="AW380" i="10"/>
  <c r="AU380" i="10"/>
  <c r="AT380" i="10"/>
  <c r="AR380" i="10"/>
  <c r="AQ380" i="10"/>
  <c r="AP380" i="10"/>
  <c r="AB380" i="10"/>
  <c r="AA380" i="10"/>
  <c r="Z380" i="10"/>
  <c r="Y380" i="10"/>
  <c r="AC380" i="10" s="1"/>
  <c r="N380" i="10"/>
  <c r="H380" i="10"/>
  <c r="J380" i="10" s="1"/>
  <c r="M380" i="10" s="1"/>
  <c r="G380" i="10"/>
  <c r="K380" i="10" s="1"/>
  <c r="F380" i="10"/>
  <c r="E380" i="10"/>
  <c r="AU379" i="10"/>
  <c r="AT379" i="10"/>
  <c r="AR379" i="10"/>
  <c r="AQ379" i="10"/>
  <c r="AP379" i="10"/>
  <c r="AN379" i="10"/>
  <c r="AC379" i="10"/>
  <c r="AM379" i="10" s="1"/>
  <c r="AB379" i="10"/>
  <c r="AA379" i="10"/>
  <c r="Y379" i="10"/>
  <c r="N379" i="10"/>
  <c r="J379" i="10"/>
  <c r="M379" i="10" s="1"/>
  <c r="I379" i="10"/>
  <c r="L379" i="10" s="1"/>
  <c r="O379" i="10" s="1"/>
  <c r="H379" i="10"/>
  <c r="G379" i="10"/>
  <c r="K379" i="10" s="1"/>
  <c r="F379" i="10"/>
  <c r="E379" i="10"/>
  <c r="AW378" i="10"/>
  <c r="AU378" i="10"/>
  <c r="AT378" i="10"/>
  <c r="AR378" i="10"/>
  <c r="AQ378" i="10"/>
  <c r="AP378" i="10"/>
  <c r="AB378" i="10"/>
  <c r="AA378" i="10"/>
  <c r="Y378" i="10"/>
  <c r="AC378" i="10" s="1"/>
  <c r="N378" i="10"/>
  <c r="H378" i="10"/>
  <c r="J378" i="10" s="1"/>
  <c r="M378" i="10" s="1"/>
  <c r="G378" i="10"/>
  <c r="K378" i="10" s="1"/>
  <c r="F378" i="10"/>
  <c r="E378" i="10"/>
  <c r="AT377" i="10"/>
  <c r="AU377" i="10" s="1"/>
  <c r="AR377" i="10"/>
  <c r="AQ377" i="10"/>
  <c r="AP377" i="10"/>
  <c r="AN377" i="10"/>
  <c r="AM377" i="10"/>
  <c r="AL377" i="10"/>
  <c r="AK377" i="10"/>
  <c r="AJ377" i="10"/>
  <c r="AI377" i="10"/>
  <c r="AH377" i="10"/>
  <c r="AG377" i="10"/>
  <c r="AB377" i="10"/>
  <c r="AA377" i="10"/>
  <c r="Z377" i="10"/>
  <c r="Y377" i="10"/>
  <c r="AC377" i="10" s="1"/>
  <c r="N377" i="10"/>
  <c r="H377" i="10"/>
  <c r="J377" i="10" s="1"/>
  <c r="M377" i="10" s="1"/>
  <c r="G377" i="10"/>
  <c r="K377" i="10" s="1"/>
  <c r="F377" i="10"/>
  <c r="E377" i="10"/>
  <c r="AT376" i="10"/>
  <c r="AU376" i="10" s="1"/>
  <c r="AR376" i="10"/>
  <c r="AQ376" i="10"/>
  <c r="AP376" i="10"/>
  <c r="AC376" i="10"/>
  <c r="AB376" i="10"/>
  <c r="AA376" i="10"/>
  <c r="Z376" i="10"/>
  <c r="Y376" i="10"/>
  <c r="N376" i="10"/>
  <c r="K376" i="10"/>
  <c r="H376" i="10"/>
  <c r="J376" i="10" s="1"/>
  <c r="M376" i="10" s="1"/>
  <c r="G376" i="10"/>
  <c r="F376" i="10"/>
  <c r="E376" i="10"/>
  <c r="AT375" i="10"/>
  <c r="AU375" i="10" s="1"/>
  <c r="AW375" i="10" s="1"/>
  <c r="AR375" i="10"/>
  <c r="AQ375" i="10"/>
  <c r="AP375" i="10"/>
  <c r="AC375" i="10"/>
  <c r="AB375" i="10"/>
  <c r="AA375" i="10"/>
  <c r="Z375" i="10"/>
  <c r="Y375" i="10"/>
  <c r="N375" i="10"/>
  <c r="I375" i="10"/>
  <c r="L375" i="10" s="1"/>
  <c r="O375" i="10" s="1"/>
  <c r="H375" i="10"/>
  <c r="J375" i="10" s="1"/>
  <c r="M375" i="10" s="1"/>
  <c r="G375" i="10"/>
  <c r="K375" i="10" s="1"/>
  <c r="F375" i="10"/>
  <c r="E375" i="10"/>
  <c r="AW374" i="10"/>
  <c r="AU374" i="10"/>
  <c r="AT374" i="10"/>
  <c r="AR374" i="10"/>
  <c r="AQ374" i="10"/>
  <c r="AP374" i="10"/>
  <c r="AB374" i="10"/>
  <c r="AA374" i="10"/>
  <c r="Z374" i="10"/>
  <c r="Y374" i="10"/>
  <c r="AC374" i="10" s="1"/>
  <c r="N374" i="10"/>
  <c r="J374" i="10"/>
  <c r="M374" i="10" s="1"/>
  <c r="I374" i="10"/>
  <c r="L374" i="10" s="1"/>
  <c r="O374" i="10" s="1"/>
  <c r="H374" i="10"/>
  <c r="G374" i="10"/>
  <c r="K374" i="10" s="1"/>
  <c r="F374" i="10"/>
  <c r="E374" i="10"/>
  <c r="AT373" i="10"/>
  <c r="AU373" i="10" s="1"/>
  <c r="AW373" i="10" s="1"/>
  <c r="AR373" i="10"/>
  <c r="AQ373" i="10"/>
  <c r="AP373" i="10"/>
  <c r="AN373" i="10"/>
  <c r="AM373" i="10"/>
  <c r="AL373" i="10"/>
  <c r="AK373" i="10"/>
  <c r="AJ373" i="10"/>
  <c r="AI373" i="10"/>
  <c r="AH373" i="10"/>
  <c r="AG373" i="10"/>
  <c r="AC373" i="10"/>
  <c r="AB373" i="10"/>
  <c r="AA373" i="10"/>
  <c r="Z373" i="10"/>
  <c r="Y373" i="10"/>
  <c r="N373" i="10"/>
  <c r="I373" i="10"/>
  <c r="L373" i="10" s="1"/>
  <c r="O373" i="10" s="1"/>
  <c r="H373" i="10"/>
  <c r="J373" i="10" s="1"/>
  <c r="M373" i="10" s="1"/>
  <c r="G373" i="10"/>
  <c r="K373" i="10" s="1"/>
  <c r="F373" i="10"/>
  <c r="E373" i="10"/>
  <c r="AW372" i="10"/>
  <c r="AU372" i="10"/>
  <c r="AT372" i="10"/>
  <c r="AR372" i="10"/>
  <c r="AQ372" i="10"/>
  <c r="AP372" i="10"/>
  <c r="AB372" i="10"/>
  <c r="AA372" i="10"/>
  <c r="Z372" i="10"/>
  <c r="Y372" i="10"/>
  <c r="AC372" i="10" s="1"/>
  <c r="N372" i="10"/>
  <c r="L372" i="10"/>
  <c r="O372" i="10" s="1"/>
  <c r="K372" i="10"/>
  <c r="J372" i="10"/>
  <c r="M372" i="10" s="1"/>
  <c r="H372" i="10"/>
  <c r="G372" i="10"/>
  <c r="I372" i="10" s="1"/>
  <c r="F372" i="10"/>
  <c r="E372" i="10"/>
  <c r="AT371" i="10"/>
  <c r="AU371" i="10" s="1"/>
  <c r="AR371" i="10"/>
  <c r="AQ371" i="10"/>
  <c r="AP371" i="10"/>
  <c r="AM371" i="10"/>
  <c r="AK371" i="10"/>
  <c r="AB371" i="10"/>
  <c r="AA371" i="10"/>
  <c r="Z371" i="10"/>
  <c r="Y371" i="10"/>
  <c r="AC371" i="10" s="1"/>
  <c r="N371" i="10"/>
  <c r="M371" i="10"/>
  <c r="K371" i="10"/>
  <c r="H371" i="10"/>
  <c r="J371" i="10" s="1"/>
  <c r="F371" i="10"/>
  <c r="E371" i="10"/>
  <c r="AU370" i="10"/>
  <c r="AT370" i="10"/>
  <c r="AR370" i="10"/>
  <c r="AQ370" i="10"/>
  <c r="AP370" i="10"/>
  <c r="AM370" i="10"/>
  <c r="AB370" i="10"/>
  <c r="AA370" i="10"/>
  <c r="Z370" i="10"/>
  <c r="Y370" i="10"/>
  <c r="AC370" i="10" s="1"/>
  <c r="N370" i="10"/>
  <c r="K370" i="10"/>
  <c r="H370" i="10"/>
  <c r="J370" i="10" s="1"/>
  <c r="M370" i="10" s="1"/>
  <c r="G370" i="10"/>
  <c r="F370" i="10"/>
  <c r="E370" i="10"/>
  <c r="AU369" i="10"/>
  <c r="AT369" i="10"/>
  <c r="AR369" i="10"/>
  <c r="AQ369" i="10"/>
  <c r="AP369" i="10"/>
  <c r="AC369" i="10"/>
  <c r="AB369" i="10"/>
  <c r="AA369" i="10"/>
  <c r="Z369" i="10"/>
  <c r="Y369" i="10"/>
  <c r="N369" i="10"/>
  <c r="K369" i="10"/>
  <c r="I369" i="10"/>
  <c r="L369" i="10" s="1"/>
  <c r="H369" i="10"/>
  <c r="J369" i="10" s="1"/>
  <c r="M369" i="10" s="1"/>
  <c r="G369" i="10"/>
  <c r="F369" i="10"/>
  <c r="E369" i="10"/>
  <c r="AW368" i="10"/>
  <c r="AU368" i="10"/>
  <c r="AT368" i="10"/>
  <c r="AR368" i="10"/>
  <c r="AQ368" i="10"/>
  <c r="AP368" i="10"/>
  <c r="AC368" i="10"/>
  <c r="AN368" i="10" s="1"/>
  <c r="AB368" i="10"/>
  <c r="AA368" i="10"/>
  <c r="Z368" i="10"/>
  <c r="Y368" i="10"/>
  <c r="N368" i="10"/>
  <c r="L368" i="10"/>
  <c r="J368" i="10"/>
  <c r="M368" i="10" s="1"/>
  <c r="I368" i="10"/>
  <c r="H368" i="10"/>
  <c r="G368" i="10"/>
  <c r="K368" i="10" s="1"/>
  <c r="F368" i="10"/>
  <c r="E368" i="10"/>
  <c r="AT367" i="10"/>
  <c r="AU367" i="10" s="1"/>
  <c r="AW367" i="10" s="1"/>
  <c r="AR367" i="10"/>
  <c r="AQ367" i="10"/>
  <c r="AP367" i="10"/>
  <c r="AC367" i="10"/>
  <c r="AN367" i="10" s="1"/>
  <c r="AB367" i="10"/>
  <c r="AA367" i="10"/>
  <c r="Z367" i="10"/>
  <c r="Y367" i="10"/>
  <c r="N367" i="10"/>
  <c r="H367" i="10"/>
  <c r="J367" i="10" s="1"/>
  <c r="M367" i="10" s="1"/>
  <c r="G367" i="10"/>
  <c r="F367" i="10"/>
  <c r="E367" i="10"/>
  <c r="AW366" i="10"/>
  <c r="AT366" i="10"/>
  <c r="AU366" i="10" s="1"/>
  <c r="AR366" i="10"/>
  <c r="AQ366" i="10"/>
  <c r="AP366" i="10"/>
  <c r="AH366" i="10"/>
  <c r="AC366" i="10"/>
  <c r="AB366" i="10"/>
  <c r="AA366" i="10"/>
  <c r="Z366" i="10"/>
  <c r="Y366" i="10"/>
  <c r="N366" i="10"/>
  <c r="H366" i="10"/>
  <c r="J366" i="10" s="1"/>
  <c r="M366" i="10" s="1"/>
  <c r="G366" i="10"/>
  <c r="F366" i="10"/>
  <c r="E366" i="10"/>
  <c r="AT365" i="10"/>
  <c r="AU365" i="10" s="1"/>
  <c r="AW365" i="10" s="1"/>
  <c r="AR365" i="10"/>
  <c r="AQ365" i="10"/>
  <c r="AP365" i="10"/>
  <c r="AC365" i="10"/>
  <c r="AB365" i="10"/>
  <c r="AA365" i="10"/>
  <c r="Z365" i="10"/>
  <c r="Y365" i="10"/>
  <c r="N365" i="10"/>
  <c r="J365" i="10"/>
  <c r="M365" i="10" s="1"/>
  <c r="I365" i="10"/>
  <c r="L365" i="10" s="1"/>
  <c r="O365" i="10" s="1"/>
  <c r="H365" i="10"/>
  <c r="G365" i="10"/>
  <c r="K365" i="10" s="1"/>
  <c r="F365" i="10"/>
  <c r="E365" i="10"/>
  <c r="AT364" i="10"/>
  <c r="AU364" i="10" s="1"/>
  <c r="AW364" i="10" s="1"/>
  <c r="AR364" i="10"/>
  <c r="AQ364" i="10"/>
  <c r="AP364" i="10"/>
  <c r="AM364" i="10"/>
  <c r="AL364" i="10"/>
  <c r="AK364" i="10"/>
  <c r="AI364" i="10"/>
  <c r="AH364" i="10"/>
  <c r="AG364" i="10"/>
  <c r="AC364" i="10"/>
  <c r="AJ364" i="10" s="1"/>
  <c r="AB364" i="10"/>
  <c r="AA364" i="10"/>
  <c r="Z364" i="10"/>
  <c r="Y364" i="10"/>
  <c r="N364" i="10"/>
  <c r="J364" i="10"/>
  <c r="M364" i="10" s="1"/>
  <c r="H364" i="10"/>
  <c r="G364" i="10"/>
  <c r="F364" i="10"/>
  <c r="E364" i="10"/>
  <c r="AU363" i="10"/>
  <c r="AT363" i="10"/>
  <c r="AR363" i="10"/>
  <c r="AQ363" i="10"/>
  <c r="AP363" i="10"/>
  <c r="AN363" i="10"/>
  <c r="AL363" i="10"/>
  <c r="AK363" i="10"/>
  <c r="AJ363" i="10"/>
  <c r="AI363" i="10"/>
  <c r="AH363" i="10"/>
  <c r="AG363" i="10"/>
  <c r="AC363" i="10"/>
  <c r="AM363" i="10" s="1"/>
  <c r="AB363" i="10"/>
  <c r="AA363" i="10"/>
  <c r="Y363" i="10"/>
  <c r="N363" i="10"/>
  <c r="M363" i="10"/>
  <c r="H363" i="10"/>
  <c r="J363" i="10" s="1"/>
  <c r="G363" i="10"/>
  <c r="K363" i="10" s="1"/>
  <c r="F363" i="10"/>
  <c r="E363" i="10"/>
  <c r="AT362" i="10"/>
  <c r="AU362" i="10" s="1"/>
  <c r="AR362" i="10"/>
  <c r="AQ362" i="10"/>
  <c r="AP362" i="10"/>
  <c r="AN362" i="10"/>
  <c r="AK362" i="10"/>
  <c r="AB362" i="10"/>
  <c r="AA362" i="10"/>
  <c r="Z362" i="10"/>
  <c r="Y362" i="10"/>
  <c r="AC362" i="10" s="1"/>
  <c r="N362" i="10"/>
  <c r="L362" i="10"/>
  <c r="O362" i="10" s="1"/>
  <c r="K362" i="10"/>
  <c r="J362" i="10"/>
  <c r="M362" i="10" s="1"/>
  <c r="H362" i="10"/>
  <c r="G362" i="10"/>
  <c r="I362" i="10" s="1"/>
  <c r="F362" i="10"/>
  <c r="E362" i="10"/>
  <c r="AT361" i="10"/>
  <c r="AU361" i="10" s="1"/>
  <c r="AR361" i="10"/>
  <c r="AQ361" i="10"/>
  <c r="AP361" i="10"/>
  <c r="AB361" i="10"/>
  <c r="AA361" i="10"/>
  <c r="Y361" i="10"/>
  <c r="AC361" i="10" s="1"/>
  <c r="N361" i="10"/>
  <c r="K361" i="10"/>
  <c r="H361" i="10"/>
  <c r="J361" i="10" s="1"/>
  <c r="M361" i="10" s="1"/>
  <c r="G361" i="10"/>
  <c r="I361" i="10" s="1"/>
  <c r="L361" i="10" s="1"/>
  <c r="O361" i="10" s="1"/>
  <c r="F361" i="10"/>
  <c r="E361" i="10"/>
  <c r="AT360" i="10"/>
  <c r="AU360" i="10" s="1"/>
  <c r="AR360" i="10"/>
  <c r="AQ360" i="10"/>
  <c r="AP360" i="10"/>
  <c r="AB360" i="10"/>
  <c r="AA360" i="10"/>
  <c r="Z360" i="10"/>
  <c r="Y360" i="10"/>
  <c r="AC360" i="10" s="1"/>
  <c r="N360" i="10"/>
  <c r="K360" i="10"/>
  <c r="H360" i="10"/>
  <c r="J360" i="10" s="1"/>
  <c r="M360" i="10" s="1"/>
  <c r="G360" i="10"/>
  <c r="F360" i="10"/>
  <c r="E360" i="10"/>
  <c r="AU359" i="10"/>
  <c r="AT359" i="10"/>
  <c r="AR359" i="10"/>
  <c r="AQ359" i="10"/>
  <c r="AP359" i="10"/>
  <c r="AC359" i="10"/>
  <c r="AB359" i="10"/>
  <c r="AA359" i="10"/>
  <c r="Z359" i="10"/>
  <c r="Y359" i="10"/>
  <c r="N359" i="10"/>
  <c r="K359" i="10"/>
  <c r="I359" i="10"/>
  <c r="L359" i="10" s="1"/>
  <c r="H359" i="10"/>
  <c r="J359" i="10" s="1"/>
  <c r="M359" i="10" s="1"/>
  <c r="G359" i="10"/>
  <c r="F359" i="10"/>
  <c r="E359" i="10"/>
  <c r="AW358" i="10"/>
  <c r="AU358" i="10"/>
  <c r="AT358" i="10"/>
  <c r="AR358" i="10"/>
  <c r="AQ358" i="10"/>
  <c r="AP358" i="10"/>
  <c r="AC358" i="10"/>
  <c r="AB358" i="10"/>
  <c r="AA358" i="10"/>
  <c r="Z358" i="10"/>
  <c r="Y358" i="10"/>
  <c r="O358" i="10"/>
  <c r="N358" i="10"/>
  <c r="L358" i="10"/>
  <c r="K358" i="10"/>
  <c r="J358" i="10"/>
  <c r="M358" i="10" s="1"/>
  <c r="I358" i="10"/>
  <c r="H358" i="10"/>
  <c r="G358" i="10"/>
  <c r="F358" i="10"/>
  <c r="E358" i="10"/>
  <c r="AT357" i="10"/>
  <c r="AU357" i="10" s="1"/>
  <c r="AR357" i="10"/>
  <c r="AQ357" i="10"/>
  <c r="AP357" i="10"/>
  <c r="AC357" i="10"/>
  <c r="AN357" i="10" s="1"/>
  <c r="AB357" i="10"/>
  <c r="AA357" i="10"/>
  <c r="Z357" i="10"/>
  <c r="Y357" i="10"/>
  <c r="N357" i="10"/>
  <c r="H357" i="10"/>
  <c r="J357" i="10" s="1"/>
  <c r="M357" i="10" s="1"/>
  <c r="G357" i="10"/>
  <c r="F357" i="10"/>
  <c r="E357" i="10"/>
  <c r="AU356" i="10"/>
  <c r="AT356" i="10"/>
  <c r="AR356" i="10"/>
  <c r="AQ356" i="10"/>
  <c r="AP356" i="10"/>
  <c r="AC356" i="10"/>
  <c r="AB356" i="10"/>
  <c r="AA356" i="10"/>
  <c r="Z356" i="10"/>
  <c r="Y356" i="10"/>
  <c r="N356" i="10"/>
  <c r="J356" i="10"/>
  <c r="M356" i="10" s="1"/>
  <c r="I356" i="10"/>
  <c r="L356" i="10" s="1"/>
  <c r="O356" i="10" s="1"/>
  <c r="H356" i="10"/>
  <c r="G356" i="10"/>
  <c r="K356" i="10" s="1"/>
  <c r="F356" i="10"/>
  <c r="E356" i="10"/>
  <c r="AU355" i="10"/>
  <c r="AW355" i="10" s="1"/>
  <c r="AT355" i="10"/>
  <c r="AR355" i="10"/>
  <c r="AQ355" i="10"/>
  <c r="AP355" i="10"/>
  <c r="AK355" i="10"/>
  <c r="AJ355" i="10"/>
  <c r="AI355" i="10"/>
  <c r="AG355" i="10"/>
  <c r="AB355" i="10"/>
  <c r="AA355" i="10"/>
  <c r="Z355" i="10"/>
  <c r="Y355" i="10"/>
  <c r="AC355" i="10" s="1"/>
  <c r="N355" i="10"/>
  <c r="J355" i="10"/>
  <c r="M355" i="10" s="1"/>
  <c r="H355" i="10"/>
  <c r="E355" i="10"/>
  <c r="AT354" i="10"/>
  <c r="AU354" i="10" s="1"/>
  <c r="AW354" i="10" s="1"/>
  <c r="AR354" i="10"/>
  <c r="AQ354" i="10"/>
  <c r="AP354" i="10"/>
  <c r="AM354" i="10"/>
  <c r="AL354" i="10"/>
  <c r="AK354" i="10"/>
  <c r="AJ354" i="10"/>
  <c r="AI354" i="10"/>
  <c r="AG354" i="10"/>
  <c r="AC354" i="10"/>
  <c r="AH354" i="10" s="1"/>
  <c r="AB354" i="10"/>
  <c r="AA354" i="10"/>
  <c r="Z354" i="10"/>
  <c r="Y354" i="10"/>
  <c r="N354" i="10"/>
  <c r="L354" i="10"/>
  <c r="O354" i="10" s="1"/>
  <c r="K354" i="10"/>
  <c r="J354" i="10"/>
  <c r="M354" i="10" s="1"/>
  <c r="H354" i="10"/>
  <c r="G354" i="10"/>
  <c r="I354" i="10" s="1"/>
  <c r="F354" i="10"/>
  <c r="E354" i="10"/>
  <c r="AU353" i="10"/>
  <c r="AT353" i="10"/>
  <c r="AR353" i="10"/>
  <c r="AQ353" i="10"/>
  <c r="AP353" i="10"/>
  <c r="AN353" i="10"/>
  <c r="AM353" i="10"/>
  <c r="AL353" i="10"/>
  <c r="AJ353" i="10"/>
  <c r="AI353" i="10"/>
  <c r="AH353" i="10"/>
  <c r="AG353" i="10"/>
  <c r="AC353" i="10"/>
  <c r="AK353" i="10" s="1"/>
  <c r="AB353" i="10"/>
  <c r="AA353" i="10"/>
  <c r="Z353" i="10"/>
  <c r="Y353" i="10"/>
  <c r="N353" i="10"/>
  <c r="K353" i="10"/>
  <c r="H353" i="10"/>
  <c r="J353" i="10" s="1"/>
  <c r="M353" i="10" s="1"/>
  <c r="G353" i="10"/>
  <c r="I353" i="10" s="1"/>
  <c r="L353" i="10" s="1"/>
  <c r="O353" i="10" s="1"/>
  <c r="F353" i="10"/>
  <c r="E353" i="10"/>
  <c r="AU352" i="10"/>
  <c r="AW352" i="10" s="1"/>
  <c r="AT352" i="10"/>
  <c r="AR352" i="10"/>
  <c r="AQ352" i="10"/>
  <c r="AP352" i="10"/>
  <c r="AM352" i="10"/>
  <c r="AL352" i="10"/>
  <c r="AK352" i="10"/>
  <c r="AJ352" i="10"/>
  <c r="AI352" i="10"/>
  <c r="AH352" i="10"/>
  <c r="AG352" i="10"/>
  <c r="AC352" i="10"/>
  <c r="AN352" i="10" s="1"/>
  <c r="AB352" i="10"/>
  <c r="AA352" i="10"/>
  <c r="Z352" i="10"/>
  <c r="Y352" i="10"/>
  <c r="N352" i="10"/>
  <c r="H352" i="10"/>
  <c r="J352" i="10" s="1"/>
  <c r="M352" i="10" s="1"/>
  <c r="G352" i="10"/>
  <c r="K352" i="10" s="1"/>
  <c r="F352" i="10"/>
  <c r="E352" i="10"/>
  <c r="AT351" i="10"/>
  <c r="AU351" i="10" s="1"/>
  <c r="AR351" i="10"/>
  <c r="AQ351" i="10"/>
  <c r="AP351" i="10"/>
  <c r="AN351" i="10"/>
  <c r="AM351" i="10"/>
  <c r="AK351" i="10"/>
  <c r="AJ351" i="10"/>
  <c r="AB351" i="10"/>
  <c r="AA351" i="10"/>
  <c r="Z351" i="10"/>
  <c r="Y351" i="10"/>
  <c r="AC351" i="10" s="1"/>
  <c r="N351" i="10"/>
  <c r="K351" i="10"/>
  <c r="J351" i="10"/>
  <c r="M351" i="10" s="1"/>
  <c r="H351" i="10"/>
  <c r="G351" i="10"/>
  <c r="I351" i="10" s="1"/>
  <c r="L351" i="10" s="1"/>
  <c r="O351" i="10" s="1"/>
  <c r="F351" i="10"/>
  <c r="E351" i="10"/>
  <c r="AT350" i="10"/>
  <c r="AU350" i="10" s="1"/>
  <c r="AR350" i="10"/>
  <c r="AQ350" i="10"/>
  <c r="AP350" i="10"/>
  <c r="AB350" i="10"/>
  <c r="AA350" i="10"/>
  <c r="Z350" i="10"/>
  <c r="Y350" i="10"/>
  <c r="AC350" i="10" s="1"/>
  <c r="N350" i="10"/>
  <c r="M350" i="10"/>
  <c r="K350" i="10"/>
  <c r="H350" i="10"/>
  <c r="J350" i="10" s="1"/>
  <c r="G350" i="10"/>
  <c r="I350" i="10" s="1"/>
  <c r="L350" i="10" s="1"/>
  <c r="O350" i="10" s="1"/>
  <c r="F350" i="10"/>
  <c r="E350" i="10"/>
  <c r="AT349" i="10"/>
  <c r="AU349" i="10" s="1"/>
  <c r="AR349" i="10"/>
  <c r="AQ349" i="10"/>
  <c r="AP349" i="10"/>
  <c r="AM349" i="10"/>
  <c r="AB349" i="10"/>
  <c r="AA349" i="10"/>
  <c r="Z349" i="10"/>
  <c r="Y349" i="10"/>
  <c r="AC349" i="10" s="1"/>
  <c r="O349" i="10"/>
  <c r="N349" i="10"/>
  <c r="M349" i="10"/>
  <c r="K349" i="10"/>
  <c r="J349" i="10"/>
  <c r="I349" i="10"/>
  <c r="L349" i="10" s="1"/>
  <c r="H349" i="10"/>
  <c r="G349" i="10"/>
  <c r="F349" i="10"/>
  <c r="E349" i="10"/>
  <c r="AW348" i="10"/>
  <c r="AU348" i="10"/>
  <c r="AT348" i="10"/>
  <c r="AR348" i="10"/>
  <c r="AQ348" i="10"/>
  <c r="AP348" i="10"/>
  <c r="AC348" i="10"/>
  <c r="AB348" i="10"/>
  <c r="AA348" i="10"/>
  <c r="Z348" i="10"/>
  <c r="Y348" i="10"/>
  <c r="N348" i="10"/>
  <c r="J348" i="10"/>
  <c r="M348" i="10" s="1"/>
  <c r="I348" i="10"/>
  <c r="L348" i="10" s="1"/>
  <c r="O348" i="10" s="1"/>
  <c r="H348" i="10"/>
  <c r="G348" i="10"/>
  <c r="K348" i="10" s="1"/>
  <c r="F348" i="10"/>
  <c r="E348" i="10"/>
  <c r="AU347" i="10"/>
  <c r="AT347" i="10"/>
  <c r="AR347" i="10"/>
  <c r="AQ347" i="10"/>
  <c r="AP347" i="10"/>
  <c r="AB347" i="10"/>
  <c r="AA347" i="10"/>
  <c r="Y347" i="10"/>
  <c r="AC347" i="10" s="1"/>
  <c r="N347" i="10"/>
  <c r="H347" i="10"/>
  <c r="J347" i="10" s="1"/>
  <c r="M347" i="10" s="1"/>
  <c r="G347" i="10"/>
  <c r="K347" i="10" s="1"/>
  <c r="F347" i="10"/>
  <c r="E347" i="10"/>
  <c r="AT346" i="10"/>
  <c r="AU346" i="10" s="1"/>
  <c r="AR346" i="10"/>
  <c r="AQ346" i="10"/>
  <c r="AP346" i="10"/>
  <c r="AC346" i="10"/>
  <c r="AB346" i="10"/>
  <c r="AA346" i="10"/>
  <c r="Z346" i="10"/>
  <c r="Y346" i="10"/>
  <c r="N346" i="10"/>
  <c r="H346" i="10"/>
  <c r="J346" i="10" s="1"/>
  <c r="M346" i="10" s="1"/>
  <c r="G346" i="10"/>
  <c r="K346" i="10" s="1"/>
  <c r="F346" i="10"/>
  <c r="E346" i="10"/>
  <c r="AW345" i="10"/>
  <c r="AT345" i="10"/>
  <c r="AU345" i="10" s="1"/>
  <c r="AR345" i="10"/>
  <c r="AQ345" i="10"/>
  <c r="AP345" i="10"/>
  <c r="AJ345" i="10"/>
  <c r="AI345" i="10"/>
  <c r="AH345" i="10"/>
  <c r="AG345" i="10"/>
  <c r="AB345" i="10"/>
  <c r="AA345" i="10"/>
  <c r="Y345" i="10"/>
  <c r="AC345" i="10" s="1"/>
  <c r="AN345" i="10" s="1"/>
  <c r="N345" i="10"/>
  <c r="H345" i="10"/>
  <c r="J345" i="10" s="1"/>
  <c r="M345" i="10" s="1"/>
  <c r="G345" i="10"/>
  <c r="K345" i="10" s="1"/>
  <c r="F345" i="10"/>
  <c r="E345" i="10"/>
  <c r="AW344" i="10"/>
  <c r="AU344" i="10"/>
  <c r="AT344" i="10"/>
  <c r="AR344" i="10"/>
  <c r="AQ344" i="10"/>
  <c r="AP344" i="10"/>
  <c r="AB344" i="10"/>
  <c r="AA344" i="10"/>
  <c r="Z344" i="10"/>
  <c r="Y344" i="10"/>
  <c r="AC344" i="10" s="1"/>
  <c r="N344" i="10"/>
  <c r="K344" i="10"/>
  <c r="H344" i="10"/>
  <c r="J344" i="10" s="1"/>
  <c r="M344" i="10" s="1"/>
  <c r="G344" i="10"/>
  <c r="F344" i="10"/>
  <c r="E344" i="10"/>
  <c r="AU343" i="10"/>
  <c r="AT343" i="10"/>
  <c r="AR343" i="10"/>
  <c r="AQ343" i="10"/>
  <c r="AP343" i="10"/>
  <c r="AN343" i="10"/>
  <c r="AM343" i="10"/>
  <c r="AL343" i="10"/>
  <c r="AK343" i="10"/>
  <c r="AJ343" i="10"/>
  <c r="AH343" i="10"/>
  <c r="AG343" i="10"/>
  <c r="AC343" i="10"/>
  <c r="AI343" i="10" s="1"/>
  <c r="AB343" i="10"/>
  <c r="AA343" i="10"/>
  <c r="Z343" i="10"/>
  <c r="Y343" i="10"/>
  <c r="N343" i="10"/>
  <c r="K343" i="10"/>
  <c r="H343" i="10"/>
  <c r="G343" i="10"/>
  <c r="F343" i="10"/>
  <c r="E343" i="10"/>
  <c r="AU342" i="10"/>
  <c r="AW342" i="10" s="1"/>
  <c r="AT342" i="10"/>
  <c r="AR342" i="10"/>
  <c r="AQ342" i="10"/>
  <c r="AP342" i="10"/>
  <c r="AN342" i="10"/>
  <c r="AM342" i="10"/>
  <c r="AK342" i="10"/>
  <c r="AJ342" i="10"/>
  <c r="AI342" i="10"/>
  <c r="AH342" i="10"/>
  <c r="AG342" i="10"/>
  <c r="AC342" i="10"/>
  <c r="AL342" i="10" s="1"/>
  <c r="AB342" i="10"/>
  <c r="AA342" i="10"/>
  <c r="Z342" i="10"/>
  <c r="Y342" i="10"/>
  <c r="N342" i="10"/>
  <c r="K342" i="10"/>
  <c r="H342" i="10"/>
  <c r="J342" i="10" s="1"/>
  <c r="M342" i="10" s="1"/>
  <c r="G342" i="10"/>
  <c r="I342" i="10" s="1"/>
  <c r="L342" i="10" s="1"/>
  <c r="O342" i="10" s="1"/>
  <c r="F342" i="10"/>
  <c r="E342" i="10"/>
  <c r="AW341" i="10"/>
  <c r="AT341" i="10"/>
  <c r="AU341" i="10" s="1"/>
  <c r="AR341" i="10"/>
  <c r="AQ341" i="10"/>
  <c r="AP341" i="10"/>
  <c r="AN341" i="10"/>
  <c r="AM341" i="10"/>
  <c r="AL341" i="10"/>
  <c r="AK341" i="10"/>
  <c r="AJ341" i="10"/>
  <c r="AI341" i="10"/>
  <c r="AG341" i="10"/>
  <c r="AC341" i="10"/>
  <c r="AH341" i="10" s="1"/>
  <c r="AB341" i="10"/>
  <c r="AA341" i="10"/>
  <c r="Z341" i="10"/>
  <c r="Y341" i="10"/>
  <c r="N341" i="10"/>
  <c r="K341" i="10"/>
  <c r="J341" i="10"/>
  <c r="M341" i="10" s="1"/>
  <c r="H341" i="10"/>
  <c r="G341" i="10"/>
  <c r="I341" i="10" s="1"/>
  <c r="L341" i="10" s="1"/>
  <c r="O341" i="10" s="1"/>
  <c r="F341" i="10"/>
  <c r="E341" i="10"/>
  <c r="AU340" i="10"/>
  <c r="AT340" i="10"/>
  <c r="AR340" i="10"/>
  <c r="AQ340" i="10"/>
  <c r="AP340" i="10"/>
  <c r="AB340" i="10"/>
  <c r="AA340" i="10"/>
  <c r="Z340" i="10"/>
  <c r="Y340" i="10"/>
  <c r="AC340" i="10" s="1"/>
  <c r="N340" i="10"/>
  <c r="M340" i="10"/>
  <c r="K340" i="10"/>
  <c r="I340" i="10"/>
  <c r="L340" i="10" s="1"/>
  <c r="O340" i="10" s="1"/>
  <c r="H340" i="10"/>
  <c r="J340" i="10" s="1"/>
  <c r="G340" i="10"/>
  <c r="F340" i="10"/>
  <c r="E340" i="10"/>
  <c r="AU339" i="10"/>
  <c r="AW339" i="10" s="1"/>
  <c r="AT339" i="10"/>
  <c r="AR339" i="10"/>
  <c r="AQ339" i="10"/>
  <c r="AP339" i="10"/>
  <c r="AC339" i="10"/>
  <c r="AB339" i="10"/>
  <c r="AA339" i="10"/>
  <c r="Z339" i="10"/>
  <c r="Y339" i="10"/>
  <c r="O339" i="10"/>
  <c r="N339" i="10"/>
  <c r="L339" i="10"/>
  <c r="K339" i="10"/>
  <c r="J339" i="10"/>
  <c r="M339" i="10" s="1"/>
  <c r="I339" i="10"/>
  <c r="H339" i="10"/>
  <c r="G339" i="10"/>
  <c r="F339" i="10"/>
  <c r="E339" i="10"/>
  <c r="AT338" i="10"/>
  <c r="AU338" i="10" s="1"/>
  <c r="AR338" i="10"/>
  <c r="AQ338" i="10"/>
  <c r="AP338" i="10"/>
  <c r="AB338" i="10"/>
  <c r="AA338" i="10"/>
  <c r="Z338" i="10"/>
  <c r="Y338" i="10"/>
  <c r="AC338" i="10" s="1"/>
  <c r="N338" i="10"/>
  <c r="L338" i="10"/>
  <c r="O338" i="10" s="1"/>
  <c r="K338" i="10"/>
  <c r="H338" i="10"/>
  <c r="J338" i="10" s="1"/>
  <c r="M338" i="10" s="1"/>
  <c r="G338" i="10"/>
  <c r="I338" i="10" s="1"/>
  <c r="F338" i="10"/>
  <c r="E338" i="10"/>
  <c r="AT337" i="10"/>
  <c r="AU337" i="10" s="1"/>
  <c r="AR337" i="10"/>
  <c r="AQ337" i="10"/>
  <c r="AP337" i="10"/>
  <c r="AM337" i="10"/>
  <c r="AG337" i="10"/>
  <c r="AC337" i="10"/>
  <c r="AB337" i="10"/>
  <c r="AA337" i="10"/>
  <c r="Z337" i="10"/>
  <c r="Y337" i="10"/>
  <c r="N337" i="10"/>
  <c r="H337" i="10"/>
  <c r="J337" i="10" s="1"/>
  <c r="M337" i="10" s="1"/>
  <c r="G337" i="10"/>
  <c r="F337" i="10"/>
  <c r="E337" i="10"/>
  <c r="AT336" i="10"/>
  <c r="AU336" i="10" s="1"/>
  <c r="AR336" i="10"/>
  <c r="AQ336" i="10"/>
  <c r="AP336" i="10"/>
  <c r="AH336" i="10"/>
  <c r="AC336" i="10"/>
  <c r="AB336" i="10"/>
  <c r="AA336" i="10"/>
  <c r="Z336" i="10"/>
  <c r="Y336" i="10"/>
  <c r="N336" i="10"/>
  <c r="M336" i="10"/>
  <c r="H336" i="10"/>
  <c r="J336" i="10" s="1"/>
  <c r="F336" i="10"/>
  <c r="E336" i="10"/>
  <c r="AU335" i="10"/>
  <c r="AT335" i="10"/>
  <c r="AR335" i="10"/>
  <c r="AQ335" i="10"/>
  <c r="AP335" i="10"/>
  <c r="AB335" i="10"/>
  <c r="AA335" i="10"/>
  <c r="Z335" i="10"/>
  <c r="Y335" i="10"/>
  <c r="AC335" i="10" s="1"/>
  <c r="N335" i="10"/>
  <c r="H335" i="10"/>
  <c r="J335" i="10" s="1"/>
  <c r="M335" i="10" s="1"/>
  <c r="G335" i="10"/>
  <c r="F335" i="10"/>
  <c r="E335" i="10"/>
  <c r="AU334" i="10"/>
  <c r="AW334" i="10" s="1"/>
  <c r="AT334" i="10"/>
  <c r="AR334" i="10"/>
  <c r="AQ334" i="10"/>
  <c r="AP334" i="10"/>
  <c r="AL334" i="10"/>
  <c r="AK334" i="10"/>
  <c r="AJ334" i="10"/>
  <c r="AI334" i="10"/>
  <c r="AH334" i="10"/>
  <c r="AG334" i="10"/>
  <c r="AB334" i="10"/>
  <c r="AA334" i="10"/>
  <c r="Z334" i="10"/>
  <c r="Y334" i="10"/>
  <c r="AC334" i="10" s="1"/>
  <c r="N334" i="10"/>
  <c r="H334" i="10"/>
  <c r="J334" i="10" s="1"/>
  <c r="M334" i="10" s="1"/>
  <c r="G334" i="10"/>
  <c r="F334" i="10"/>
  <c r="E334" i="10"/>
  <c r="AU333" i="10"/>
  <c r="AT333" i="10"/>
  <c r="AR333" i="10"/>
  <c r="AQ333" i="10"/>
  <c r="AP333" i="10"/>
  <c r="AN333" i="10"/>
  <c r="AM333" i="10"/>
  <c r="AL333" i="10"/>
  <c r="AK333" i="10"/>
  <c r="AJ333" i="10"/>
  <c r="AI333" i="10"/>
  <c r="AH333" i="10"/>
  <c r="AC333" i="10"/>
  <c r="AG333" i="10" s="1"/>
  <c r="AB333" i="10"/>
  <c r="AA333" i="10"/>
  <c r="Z333" i="10"/>
  <c r="Y333" i="10"/>
  <c r="N333" i="10"/>
  <c r="M333" i="10"/>
  <c r="J333" i="10"/>
  <c r="H333" i="10"/>
  <c r="G333" i="10"/>
  <c r="K333" i="10" s="1"/>
  <c r="F333" i="10"/>
  <c r="E333" i="10"/>
  <c r="AT332" i="10"/>
  <c r="AU332" i="10" s="1"/>
  <c r="AR332" i="10"/>
  <c r="AQ332" i="10"/>
  <c r="AP332" i="10"/>
  <c r="AN332" i="10"/>
  <c r="AM332" i="10"/>
  <c r="AL332" i="10"/>
  <c r="AK332" i="10"/>
  <c r="AB332" i="10"/>
  <c r="AA332" i="10"/>
  <c r="Z332" i="10"/>
  <c r="Y332" i="10"/>
  <c r="AC332" i="10" s="1"/>
  <c r="N332" i="10"/>
  <c r="H332" i="10"/>
  <c r="G332" i="10"/>
  <c r="K332" i="10" s="1"/>
  <c r="F332" i="10"/>
  <c r="E332" i="10"/>
  <c r="AT331" i="10"/>
  <c r="AU331" i="10" s="1"/>
  <c r="AW331" i="10" s="1"/>
  <c r="AR331" i="10"/>
  <c r="AQ331" i="10"/>
  <c r="AP331" i="10"/>
  <c r="AN331" i="10"/>
  <c r="AL331" i="10"/>
  <c r="AK331" i="10"/>
  <c r="AJ331" i="10"/>
  <c r="AI331" i="10"/>
  <c r="AG331" i="10"/>
  <c r="AB331" i="10"/>
  <c r="AA331" i="10"/>
  <c r="Y331" i="10"/>
  <c r="AC331" i="10" s="1"/>
  <c r="N331" i="10"/>
  <c r="K331" i="10"/>
  <c r="H331" i="10"/>
  <c r="J331" i="10" s="1"/>
  <c r="M331" i="10" s="1"/>
  <c r="G331" i="10"/>
  <c r="I331" i="10" s="1"/>
  <c r="L331" i="10" s="1"/>
  <c r="O331" i="10" s="1"/>
  <c r="F331" i="10"/>
  <c r="E331" i="10"/>
  <c r="AT330" i="10"/>
  <c r="AU330" i="10" s="1"/>
  <c r="AR330" i="10"/>
  <c r="AQ330" i="10"/>
  <c r="AP330" i="10"/>
  <c r="AB330" i="10"/>
  <c r="AA330" i="10"/>
  <c r="Z330" i="10"/>
  <c r="Y330" i="10"/>
  <c r="AC330" i="10" s="1"/>
  <c r="N330" i="10"/>
  <c r="M330" i="10"/>
  <c r="K330" i="10"/>
  <c r="J330" i="10"/>
  <c r="I330" i="10"/>
  <c r="L330" i="10" s="1"/>
  <c r="O330" i="10" s="1"/>
  <c r="H330" i="10"/>
  <c r="G330" i="10"/>
  <c r="F330" i="10"/>
  <c r="E330" i="10"/>
  <c r="AT329" i="10"/>
  <c r="AU329" i="10" s="1"/>
  <c r="AR329" i="10"/>
  <c r="AQ329" i="10"/>
  <c r="AP329" i="10"/>
  <c r="AN329" i="10"/>
  <c r="AL329" i="10"/>
  <c r="AJ329" i="10"/>
  <c r="AB329" i="10"/>
  <c r="AA329" i="10"/>
  <c r="Y329" i="10"/>
  <c r="AC329" i="10" s="1"/>
  <c r="O329" i="10"/>
  <c r="N329" i="10"/>
  <c r="L329" i="10"/>
  <c r="K329" i="10"/>
  <c r="J329" i="10"/>
  <c r="M329" i="10" s="1"/>
  <c r="I329" i="10"/>
  <c r="H329" i="10"/>
  <c r="G329" i="10"/>
  <c r="F329" i="10"/>
  <c r="E329" i="10"/>
  <c r="AT328" i="10"/>
  <c r="AU328" i="10" s="1"/>
  <c r="AR328" i="10"/>
  <c r="AQ328" i="10"/>
  <c r="AP328" i="10"/>
  <c r="AB328" i="10"/>
  <c r="AA328" i="10"/>
  <c r="Z328" i="10"/>
  <c r="Y328" i="10"/>
  <c r="AC328" i="10" s="1"/>
  <c r="O328" i="10"/>
  <c r="N328" i="10"/>
  <c r="M328" i="10"/>
  <c r="K328" i="10"/>
  <c r="J328" i="10"/>
  <c r="H328" i="10"/>
  <c r="I328" i="10" s="1"/>
  <c r="L328" i="10" s="1"/>
  <c r="F328" i="10"/>
  <c r="E328" i="10"/>
  <c r="AT327" i="10"/>
  <c r="AU327" i="10" s="1"/>
  <c r="AR327" i="10"/>
  <c r="AQ327" i="10"/>
  <c r="AP327" i="10"/>
  <c r="AB327" i="10"/>
  <c r="AA327" i="10"/>
  <c r="Z327" i="10"/>
  <c r="Y327" i="10"/>
  <c r="AC327" i="10" s="1"/>
  <c r="N327" i="10"/>
  <c r="M327" i="10"/>
  <c r="K327" i="10"/>
  <c r="H327" i="10"/>
  <c r="J327" i="10" s="1"/>
  <c r="G327" i="10"/>
  <c r="I327" i="10" s="1"/>
  <c r="L327" i="10" s="1"/>
  <c r="O327" i="10" s="1"/>
  <c r="F327" i="10"/>
  <c r="E327" i="10"/>
  <c r="AT326" i="10"/>
  <c r="AU326" i="10" s="1"/>
  <c r="AR326" i="10"/>
  <c r="AQ326" i="10"/>
  <c r="AP326" i="10"/>
  <c r="AC326" i="10"/>
  <c r="AB326" i="10"/>
  <c r="AA326" i="10"/>
  <c r="Z326" i="10"/>
  <c r="Y326" i="10"/>
  <c r="O326" i="10"/>
  <c r="N326" i="10"/>
  <c r="L326" i="10"/>
  <c r="K326" i="10"/>
  <c r="H326" i="10"/>
  <c r="J326" i="10" s="1"/>
  <c r="M326" i="10" s="1"/>
  <c r="G326" i="10"/>
  <c r="I326" i="10" s="1"/>
  <c r="F326" i="10"/>
  <c r="E326" i="10"/>
  <c r="AW325" i="10"/>
  <c r="AU325" i="10"/>
  <c r="AT325" i="10"/>
  <c r="AR325" i="10"/>
  <c r="AQ325" i="10"/>
  <c r="AP325" i="10"/>
  <c r="AC325" i="10"/>
  <c r="AB325" i="10"/>
  <c r="AA325" i="10"/>
  <c r="Z325" i="10"/>
  <c r="Y325" i="10"/>
  <c r="N325" i="10"/>
  <c r="H325" i="10"/>
  <c r="J325" i="10" s="1"/>
  <c r="M325" i="10" s="1"/>
  <c r="G325" i="10"/>
  <c r="F325" i="10"/>
  <c r="E325" i="10"/>
  <c r="AU324" i="10"/>
  <c r="AT324" i="10"/>
  <c r="AR324" i="10"/>
  <c r="AQ324" i="10"/>
  <c r="AP324" i="10"/>
  <c r="AG324" i="10"/>
  <c r="AC324" i="10"/>
  <c r="AN324" i="10" s="1"/>
  <c r="AB324" i="10"/>
  <c r="AA324" i="10"/>
  <c r="Z324" i="10"/>
  <c r="Y324" i="10"/>
  <c r="N324" i="10"/>
  <c r="J324" i="10"/>
  <c r="M324" i="10" s="1"/>
  <c r="H324" i="10"/>
  <c r="G324" i="10"/>
  <c r="K324" i="10" s="1"/>
  <c r="F324" i="10"/>
  <c r="E324" i="10"/>
  <c r="AT323" i="10"/>
  <c r="AU323" i="10" s="1"/>
  <c r="AR323" i="10"/>
  <c r="AQ323" i="10"/>
  <c r="AP323" i="10"/>
  <c r="AB323" i="10"/>
  <c r="AA323" i="10"/>
  <c r="Z323" i="10"/>
  <c r="Y323" i="10"/>
  <c r="AC323" i="10" s="1"/>
  <c r="N323" i="10"/>
  <c r="J323" i="10"/>
  <c r="M323" i="10" s="1"/>
  <c r="H323" i="10"/>
  <c r="G323" i="10"/>
  <c r="K323" i="10" s="1"/>
  <c r="F323" i="10"/>
  <c r="E323" i="10"/>
  <c r="AT322" i="10"/>
  <c r="AU322" i="10" s="1"/>
  <c r="AR322" i="10"/>
  <c r="AQ322" i="10"/>
  <c r="AP322" i="10"/>
  <c r="AG322" i="10"/>
  <c r="AB322" i="10"/>
  <c r="AA322" i="10"/>
  <c r="Z322" i="10"/>
  <c r="Y322" i="10"/>
  <c r="AC322" i="10" s="1"/>
  <c r="AH322" i="10" s="1"/>
  <c r="O322" i="10"/>
  <c r="N322" i="10"/>
  <c r="J322" i="10"/>
  <c r="M322" i="10" s="1"/>
  <c r="H322" i="10"/>
  <c r="G322" i="10"/>
  <c r="I322" i="10" s="1"/>
  <c r="L322" i="10" s="1"/>
  <c r="F322" i="10"/>
  <c r="E322" i="10"/>
  <c r="AT321" i="10"/>
  <c r="AU321" i="10" s="1"/>
  <c r="AR321" i="10"/>
  <c r="AQ321" i="10"/>
  <c r="AP321" i="10"/>
  <c r="AB321" i="10"/>
  <c r="AA321" i="10"/>
  <c r="Z321" i="10"/>
  <c r="Y321" i="10"/>
  <c r="AC321" i="10" s="1"/>
  <c r="N321" i="10"/>
  <c r="K321" i="10"/>
  <c r="H321" i="10"/>
  <c r="J321" i="10" s="1"/>
  <c r="M321" i="10" s="1"/>
  <c r="G321" i="10"/>
  <c r="F321" i="10"/>
  <c r="E321" i="10"/>
  <c r="AT320" i="10"/>
  <c r="AU320" i="10" s="1"/>
  <c r="AW320" i="10" s="1"/>
  <c r="AR320" i="10"/>
  <c r="AQ320" i="10"/>
  <c r="AP320" i="10"/>
  <c r="AB320" i="10"/>
  <c r="AA320" i="10"/>
  <c r="Z320" i="10"/>
  <c r="Y320" i="10"/>
  <c r="AC320" i="10" s="1"/>
  <c r="N320" i="10"/>
  <c r="M320" i="10"/>
  <c r="H320" i="10"/>
  <c r="J320" i="10" s="1"/>
  <c r="F320" i="10"/>
  <c r="E320" i="10"/>
  <c r="AW319" i="10"/>
  <c r="AT319" i="10"/>
  <c r="AU319" i="10" s="1"/>
  <c r="AR319" i="10"/>
  <c r="AQ319" i="10"/>
  <c r="AP319" i="10"/>
  <c r="AB319" i="10"/>
  <c r="AA319" i="10"/>
  <c r="Z319" i="10"/>
  <c r="Y319" i="10"/>
  <c r="AC319" i="10" s="1"/>
  <c r="N319" i="10"/>
  <c r="K319" i="10"/>
  <c r="H319" i="10"/>
  <c r="J319" i="10" s="1"/>
  <c r="M319" i="10" s="1"/>
  <c r="G319" i="10"/>
  <c r="F319" i="10"/>
  <c r="E319" i="10"/>
  <c r="AT318" i="10"/>
  <c r="AU318" i="10" s="1"/>
  <c r="AW318" i="10" s="1"/>
  <c r="AR318" i="10"/>
  <c r="AQ318" i="10"/>
  <c r="AP318" i="10"/>
  <c r="AN318" i="10"/>
  <c r="AM318" i="10"/>
  <c r="AI318" i="10"/>
  <c r="AG318" i="10"/>
  <c r="AC318" i="10"/>
  <c r="AL318" i="10" s="1"/>
  <c r="AB318" i="10"/>
  <c r="AA318" i="10"/>
  <c r="Z318" i="10"/>
  <c r="Y318" i="10"/>
  <c r="N318" i="10"/>
  <c r="M318" i="10"/>
  <c r="J318" i="10"/>
  <c r="I318" i="10"/>
  <c r="L318" i="10" s="1"/>
  <c r="H318" i="10"/>
  <c r="G318" i="10"/>
  <c r="K318" i="10" s="1"/>
  <c r="F318" i="10"/>
  <c r="E318" i="10"/>
  <c r="AU317" i="10"/>
  <c r="AT317" i="10"/>
  <c r="AR317" i="10"/>
  <c r="AQ317" i="10"/>
  <c r="AP317" i="10"/>
  <c r="AB317" i="10"/>
  <c r="AA317" i="10"/>
  <c r="Z317" i="10"/>
  <c r="Y317" i="10"/>
  <c r="AC317" i="10" s="1"/>
  <c r="N317" i="10"/>
  <c r="J317" i="10"/>
  <c r="M317" i="10" s="1"/>
  <c r="H317" i="10"/>
  <c r="G317" i="10"/>
  <c r="F317" i="10"/>
  <c r="E317" i="10"/>
  <c r="AU316" i="10"/>
  <c r="AT316" i="10"/>
  <c r="AR316" i="10"/>
  <c r="AQ316" i="10"/>
  <c r="AP316" i="10"/>
  <c r="AB316" i="10"/>
  <c r="AA316" i="10"/>
  <c r="Z316" i="10"/>
  <c r="Y316" i="10"/>
  <c r="AC316" i="10" s="1"/>
  <c r="AG316" i="10" s="1"/>
  <c r="N316" i="10"/>
  <c r="J316" i="10"/>
  <c r="M316" i="10" s="1"/>
  <c r="H316" i="10"/>
  <c r="G316" i="10"/>
  <c r="K316" i="10" s="1"/>
  <c r="F316" i="10"/>
  <c r="E316" i="10"/>
  <c r="AU315" i="10"/>
  <c r="AT315" i="10"/>
  <c r="AR315" i="10"/>
  <c r="AQ315" i="10"/>
  <c r="AP315" i="10"/>
  <c r="AB315" i="10"/>
  <c r="AA315" i="10"/>
  <c r="Z315" i="10"/>
  <c r="Y315" i="10"/>
  <c r="AC315" i="10" s="1"/>
  <c r="N315" i="10"/>
  <c r="H315" i="10"/>
  <c r="J315" i="10" s="1"/>
  <c r="M315" i="10" s="1"/>
  <c r="G315" i="10"/>
  <c r="I315" i="10" s="1"/>
  <c r="L315" i="10" s="1"/>
  <c r="O315" i="10" s="1"/>
  <c r="F315" i="10"/>
  <c r="E315" i="10"/>
  <c r="AU314" i="10"/>
  <c r="AT314" i="10"/>
  <c r="AR314" i="10"/>
  <c r="AQ314" i="10"/>
  <c r="AP314" i="10"/>
  <c r="AC314" i="10"/>
  <c r="AB314" i="10"/>
  <c r="AA314" i="10"/>
  <c r="Z314" i="10"/>
  <c r="Y314" i="10"/>
  <c r="N314" i="10"/>
  <c r="H314" i="10"/>
  <c r="J314" i="10" s="1"/>
  <c r="M314" i="10" s="1"/>
  <c r="G314" i="10"/>
  <c r="F314" i="10"/>
  <c r="E314" i="10"/>
  <c r="AW313" i="10"/>
  <c r="AT313" i="10"/>
  <c r="AU313" i="10" s="1"/>
  <c r="AR313" i="10"/>
  <c r="AQ313" i="10"/>
  <c r="AP313" i="10"/>
  <c r="AG313" i="10"/>
  <c r="AB313" i="10"/>
  <c r="AA313" i="10"/>
  <c r="Y313" i="10"/>
  <c r="AC313" i="10" s="1"/>
  <c r="N313" i="10"/>
  <c r="J313" i="10"/>
  <c r="M313" i="10" s="1"/>
  <c r="H313" i="10"/>
  <c r="G313" i="10"/>
  <c r="K313" i="10" s="1"/>
  <c r="F313" i="10"/>
  <c r="E313" i="10"/>
  <c r="AU312" i="10"/>
  <c r="AT312" i="10"/>
  <c r="AR312" i="10"/>
  <c r="AQ312" i="10"/>
  <c r="AP312" i="10"/>
  <c r="AG312" i="10"/>
  <c r="AB312" i="10"/>
  <c r="AA312" i="10"/>
  <c r="Z312" i="10"/>
  <c r="Y312" i="10"/>
  <c r="AC312" i="10" s="1"/>
  <c r="N312" i="10"/>
  <c r="K312" i="10"/>
  <c r="H312" i="10"/>
  <c r="J312" i="10" s="1"/>
  <c r="M312" i="10" s="1"/>
  <c r="G312" i="10"/>
  <c r="F312" i="10"/>
  <c r="E312" i="10"/>
  <c r="AW311" i="10"/>
  <c r="AU311" i="10"/>
  <c r="AT311" i="10"/>
  <c r="AR311" i="10"/>
  <c r="AQ311" i="10"/>
  <c r="AP311" i="10"/>
  <c r="AB311" i="10"/>
  <c r="AA311" i="10"/>
  <c r="Z311" i="10"/>
  <c r="Y311" i="10"/>
  <c r="AC311" i="10" s="1"/>
  <c r="N311" i="10"/>
  <c r="H311" i="10"/>
  <c r="J311" i="10" s="1"/>
  <c r="M311" i="10" s="1"/>
  <c r="G311" i="10"/>
  <c r="K311" i="10" s="1"/>
  <c r="F311" i="10"/>
  <c r="E311" i="10"/>
  <c r="AU310" i="10"/>
  <c r="AT310" i="10"/>
  <c r="AR310" i="10"/>
  <c r="AQ310" i="10"/>
  <c r="AP310" i="10"/>
  <c r="AB310" i="10"/>
  <c r="AA310" i="10"/>
  <c r="Z310" i="10"/>
  <c r="Y310" i="10"/>
  <c r="AC310" i="10" s="1"/>
  <c r="N310" i="10"/>
  <c r="J310" i="10"/>
  <c r="M310" i="10" s="1"/>
  <c r="H310" i="10"/>
  <c r="G310" i="10"/>
  <c r="K310" i="10" s="1"/>
  <c r="F310" i="10"/>
  <c r="E310" i="10"/>
  <c r="AU309" i="10"/>
  <c r="AT309" i="10"/>
  <c r="AR309" i="10"/>
  <c r="AQ309" i="10"/>
  <c r="AP309" i="10"/>
  <c r="AG309" i="10"/>
  <c r="AC309" i="10"/>
  <c r="AB309" i="10"/>
  <c r="AA309" i="10"/>
  <c r="Z309" i="10"/>
  <c r="Y309" i="10"/>
  <c r="N309" i="10"/>
  <c r="H309" i="10"/>
  <c r="J309" i="10" s="1"/>
  <c r="M309" i="10" s="1"/>
  <c r="G309" i="10"/>
  <c r="F309" i="10"/>
  <c r="E309" i="10"/>
  <c r="AW308" i="10"/>
  <c r="AU308" i="10"/>
  <c r="AT308" i="10"/>
  <c r="AR308" i="10"/>
  <c r="AQ308" i="10"/>
  <c r="AP308" i="10"/>
  <c r="AH308" i="10"/>
  <c r="AC308" i="10"/>
  <c r="AB308" i="10"/>
  <c r="AA308" i="10"/>
  <c r="Z308" i="10"/>
  <c r="Y308" i="10"/>
  <c r="N308" i="10"/>
  <c r="K308" i="10"/>
  <c r="J308" i="10"/>
  <c r="M308" i="10" s="1"/>
  <c r="I308" i="10"/>
  <c r="L308" i="10" s="1"/>
  <c r="O308" i="10" s="1"/>
  <c r="H308" i="10"/>
  <c r="G308" i="10"/>
  <c r="F308" i="10"/>
  <c r="E308" i="10"/>
  <c r="AU307" i="10"/>
  <c r="AW307" i="10" s="1"/>
  <c r="AT307" i="10"/>
  <c r="AR307" i="10"/>
  <c r="AQ307" i="10"/>
  <c r="AP307" i="10"/>
  <c r="AJ307" i="10"/>
  <c r="AC307" i="10"/>
  <c r="AN307" i="10" s="1"/>
  <c r="AB307" i="10"/>
  <c r="AA307" i="10"/>
  <c r="Z307" i="10"/>
  <c r="Y307" i="10"/>
  <c r="N307" i="10"/>
  <c r="K307" i="10"/>
  <c r="J307" i="10"/>
  <c r="M307" i="10" s="1"/>
  <c r="H307" i="10"/>
  <c r="G307" i="10"/>
  <c r="I307" i="10" s="1"/>
  <c r="L307" i="10" s="1"/>
  <c r="O307" i="10" s="1"/>
  <c r="F307" i="10"/>
  <c r="E307" i="10"/>
  <c r="AW306" i="10"/>
  <c r="AT306" i="10"/>
  <c r="AU306" i="10" s="1"/>
  <c r="AR306" i="10"/>
  <c r="AQ306" i="10"/>
  <c r="AP306" i="10"/>
  <c r="AN306" i="10"/>
  <c r="AM306" i="10"/>
  <c r="AL306" i="10"/>
  <c r="AK306" i="10"/>
  <c r="AJ306" i="10"/>
  <c r="AI306" i="10"/>
  <c r="AG306" i="10"/>
  <c r="AB306" i="10"/>
  <c r="AA306" i="10"/>
  <c r="Z306" i="10"/>
  <c r="Y306" i="10"/>
  <c r="AC306" i="10" s="1"/>
  <c r="AH306" i="10" s="1"/>
  <c r="N306" i="10"/>
  <c r="L306" i="10"/>
  <c r="O306" i="10" s="1"/>
  <c r="K306" i="10"/>
  <c r="J306" i="10"/>
  <c r="M306" i="10" s="1"/>
  <c r="H306" i="10"/>
  <c r="G306" i="10"/>
  <c r="I306" i="10" s="1"/>
  <c r="F306" i="10"/>
  <c r="E306" i="10"/>
  <c r="AU305" i="10"/>
  <c r="AT305" i="10"/>
  <c r="AR305" i="10"/>
  <c r="AQ305" i="10"/>
  <c r="AP305" i="10"/>
  <c r="AC305" i="10"/>
  <c r="AI305" i="10" s="1"/>
  <c r="AB305" i="10"/>
  <c r="AA305" i="10"/>
  <c r="Z305" i="10"/>
  <c r="Y305" i="10"/>
  <c r="N305" i="10"/>
  <c r="K305" i="10"/>
  <c r="H305" i="10"/>
  <c r="G305" i="10"/>
  <c r="F305" i="10"/>
  <c r="E305" i="10"/>
  <c r="AU304" i="10"/>
  <c r="AT304" i="10"/>
  <c r="AR304" i="10"/>
  <c r="AQ304" i="10"/>
  <c r="AP304" i="10"/>
  <c r="AH304" i="10"/>
  <c r="AC304" i="10"/>
  <c r="AB304" i="10"/>
  <c r="AA304" i="10"/>
  <c r="Z304" i="10"/>
  <c r="Y304" i="10"/>
  <c r="N304" i="10"/>
  <c r="H304" i="10"/>
  <c r="J304" i="10" s="1"/>
  <c r="M304" i="10" s="1"/>
  <c r="G304" i="10"/>
  <c r="F304" i="10"/>
  <c r="E304" i="10"/>
  <c r="AT303" i="10"/>
  <c r="AU303" i="10" s="1"/>
  <c r="AW303" i="10" s="1"/>
  <c r="AR303" i="10"/>
  <c r="AQ303" i="10"/>
  <c r="AP303" i="10"/>
  <c r="AC303" i="10"/>
  <c r="AB303" i="10"/>
  <c r="AA303" i="10"/>
  <c r="Z303" i="10"/>
  <c r="Y303" i="10"/>
  <c r="N303" i="10"/>
  <c r="H303" i="10"/>
  <c r="G303" i="10"/>
  <c r="K303" i="10" s="1"/>
  <c r="F303" i="10"/>
  <c r="E303" i="10"/>
  <c r="AT302" i="10"/>
  <c r="AU302" i="10" s="1"/>
  <c r="AW302" i="10" s="1"/>
  <c r="AR302" i="10"/>
  <c r="AQ302" i="10"/>
  <c r="AP302" i="10"/>
  <c r="AI302" i="10"/>
  <c r="AC302" i="10"/>
  <c r="AB302" i="10"/>
  <c r="AA302" i="10"/>
  <c r="Y302" i="10"/>
  <c r="N302" i="10"/>
  <c r="K302" i="10"/>
  <c r="J302" i="10"/>
  <c r="M302" i="10" s="1"/>
  <c r="I302" i="10"/>
  <c r="L302" i="10" s="1"/>
  <c r="O302" i="10" s="1"/>
  <c r="H302" i="10"/>
  <c r="G302" i="10"/>
  <c r="F302" i="10"/>
  <c r="E302" i="10"/>
  <c r="AU301" i="10"/>
  <c r="AW301" i="10" s="1"/>
  <c r="AT301" i="10"/>
  <c r="AR301" i="10"/>
  <c r="AQ301" i="10"/>
  <c r="AP301" i="10"/>
  <c r="AK301" i="10"/>
  <c r="AC301" i="10"/>
  <c r="AB301" i="10"/>
  <c r="AA301" i="10"/>
  <c r="Z301" i="10"/>
  <c r="Y301" i="10"/>
  <c r="N301" i="10"/>
  <c r="M301" i="10"/>
  <c r="J301" i="10"/>
  <c r="H301" i="10"/>
  <c r="G301" i="10"/>
  <c r="I301" i="10" s="1"/>
  <c r="L301" i="10" s="1"/>
  <c r="O301" i="10" s="1"/>
  <c r="F301" i="10"/>
  <c r="E301" i="10"/>
  <c r="AU300" i="10"/>
  <c r="AW300" i="10" s="1"/>
  <c r="AT300" i="10"/>
  <c r="AR300" i="10"/>
  <c r="AQ300" i="10"/>
  <c r="AP300" i="10"/>
  <c r="AL300" i="10"/>
  <c r="AC300" i="10"/>
  <c r="AB300" i="10"/>
  <c r="AA300" i="10"/>
  <c r="Z300" i="10"/>
  <c r="Y300" i="10"/>
  <c r="N300" i="10"/>
  <c r="J300" i="10"/>
  <c r="M300" i="10" s="1"/>
  <c r="H300" i="10"/>
  <c r="G300" i="10"/>
  <c r="K300" i="10" s="1"/>
  <c r="F300" i="10"/>
  <c r="E300" i="10"/>
  <c r="AW299" i="10"/>
  <c r="AU299" i="10"/>
  <c r="AT299" i="10"/>
  <c r="AR299" i="10"/>
  <c r="AQ299" i="10"/>
  <c r="AP299" i="10"/>
  <c r="AC299" i="10"/>
  <c r="AB299" i="10"/>
  <c r="AA299" i="10"/>
  <c r="Z299" i="10"/>
  <c r="Y299" i="10"/>
  <c r="N299" i="10"/>
  <c r="K299" i="10"/>
  <c r="H299" i="10"/>
  <c r="J299" i="10" s="1"/>
  <c r="M299" i="10" s="1"/>
  <c r="G299" i="10"/>
  <c r="I299" i="10" s="1"/>
  <c r="L299" i="10" s="1"/>
  <c r="O299" i="10" s="1"/>
  <c r="F299" i="10"/>
  <c r="E299" i="10"/>
  <c r="AW298" i="10"/>
  <c r="AU298" i="10"/>
  <c r="AT298" i="10"/>
  <c r="AR298" i="10"/>
  <c r="AQ298" i="10"/>
  <c r="AP298" i="10"/>
  <c r="AL298" i="10"/>
  <c r="AG298" i="10"/>
  <c r="AC298" i="10"/>
  <c r="AB298" i="10"/>
  <c r="AA298" i="10"/>
  <c r="Z298" i="10"/>
  <c r="Y298" i="10"/>
  <c r="N298" i="10"/>
  <c r="H298" i="10"/>
  <c r="J298" i="10" s="1"/>
  <c r="M298" i="10" s="1"/>
  <c r="G298" i="10"/>
  <c r="I298" i="10" s="1"/>
  <c r="L298" i="10" s="1"/>
  <c r="O298" i="10" s="1"/>
  <c r="F298" i="10"/>
  <c r="E298" i="10"/>
  <c r="AW297" i="10"/>
  <c r="AT297" i="10"/>
  <c r="AU297" i="10" s="1"/>
  <c r="AR297" i="10"/>
  <c r="AQ297" i="10"/>
  <c r="AP297" i="10"/>
  <c r="AM297" i="10"/>
  <c r="AL297" i="10"/>
  <c r="AK297" i="10"/>
  <c r="AJ297" i="10"/>
  <c r="AI297" i="10"/>
  <c r="AH297" i="10"/>
  <c r="AG297" i="10"/>
  <c r="AB297" i="10"/>
  <c r="AA297" i="10"/>
  <c r="Z297" i="10"/>
  <c r="Y297" i="10"/>
  <c r="AC297" i="10" s="1"/>
  <c r="AN297" i="10" s="1"/>
  <c r="N297" i="10"/>
  <c r="J297" i="10"/>
  <c r="M297" i="10" s="1"/>
  <c r="H297" i="10"/>
  <c r="G297" i="10"/>
  <c r="K297" i="10" s="1"/>
  <c r="F297" i="10"/>
  <c r="E297" i="10"/>
  <c r="AU296" i="10"/>
  <c r="AT296" i="10"/>
  <c r="AR296" i="10"/>
  <c r="AQ296" i="10"/>
  <c r="AP296" i="10"/>
  <c r="AG296" i="10"/>
  <c r="AC296" i="10"/>
  <c r="AB296" i="10"/>
  <c r="AA296" i="10"/>
  <c r="Z296" i="10"/>
  <c r="Y296" i="10"/>
  <c r="N296" i="10"/>
  <c r="K296" i="10"/>
  <c r="H296" i="10"/>
  <c r="J296" i="10" s="1"/>
  <c r="M296" i="10" s="1"/>
  <c r="G296" i="10"/>
  <c r="F296" i="10"/>
  <c r="E296" i="10"/>
  <c r="AW295" i="10"/>
  <c r="AU295" i="10"/>
  <c r="AT295" i="10"/>
  <c r="AR295" i="10"/>
  <c r="AQ295" i="10"/>
  <c r="AP295" i="10"/>
  <c r="AL295" i="10"/>
  <c r="AC295" i="10"/>
  <c r="AB295" i="10"/>
  <c r="AA295" i="10"/>
  <c r="Z295" i="10"/>
  <c r="Y295" i="10"/>
  <c r="N295" i="10"/>
  <c r="M295" i="10"/>
  <c r="K295" i="10"/>
  <c r="H295" i="10"/>
  <c r="J295" i="10" s="1"/>
  <c r="G295" i="10"/>
  <c r="I295" i="10" s="1"/>
  <c r="L295" i="10" s="1"/>
  <c r="O295" i="10" s="1"/>
  <c r="F295" i="10"/>
  <c r="E295" i="10"/>
  <c r="AW294" i="10"/>
  <c r="AU294" i="10"/>
  <c r="AT294" i="10"/>
  <c r="AR294" i="10"/>
  <c r="AQ294" i="10"/>
  <c r="AP294" i="10"/>
  <c r="AC294" i="10"/>
  <c r="AB294" i="10"/>
  <c r="AA294" i="10"/>
  <c r="Z294" i="10"/>
  <c r="Y294" i="10"/>
  <c r="N294" i="10"/>
  <c r="J294" i="10"/>
  <c r="M294" i="10" s="1"/>
  <c r="H294" i="10"/>
  <c r="G294" i="10"/>
  <c r="K294" i="10" s="1"/>
  <c r="F294" i="10"/>
  <c r="E294" i="10"/>
  <c r="AW293" i="10"/>
  <c r="AU293" i="10"/>
  <c r="AT293" i="10"/>
  <c r="AR293" i="10"/>
  <c r="AQ293" i="10"/>
  <c r="AP293" i="10"/>
  <c r="AG293" i="10"/>
  <c r="AC293" i="10"/>
  <c r="AB293" i="10"/>
  <c r="AA293" i="10"/>
  <c r="Z293" i="10"/>
  <c r="Y293" i="10"/>
  <c r="N293" i="10"/>
  <c r="H293" i="10"/>
  <c r="J293" i="10" s="1"/>
  <c r="M293" i="10" s="1"/>
  <c r="G293" i="10"/>
  <c r="F293" i="10"/>
  <c r="E293" i="10"/>
  <c r="AW292" i="10"/>
  <c r="AU292" i="10"/>
  <c r="AT292" i="10"/>
  <c r="AR292" i="10"/>
  <c r="AQ292" i="10"/>
  <c r="AP292" i="10"/>
  <c r="AN292" i="10"/>
  <c r="AL292" i="10"/>
  <c r="AI292" i="10"/>
  <c r="AH292" i="10"/>
  <c r="AG292" i="10"/>
  <c r="AC292" i="10"/>
  <c r="AM292" i="10" s="1"/>
  <c r="AB292" i="10"/>
  <c r="AA292" i="10"/>
  <c r="Z292" i="10"/>
  <c r="Y292" i="10"/>
  <c r="N292" i="10"/>
  <c r="H292" i="10"/>
  <c r="J292" i="10" s="1"/>
  <c r="M292" i="10" s="1"/>
  <c r="G292" i="10"/>
  <c r="K292" i="10" s="1"/>
  <c r="F292" i="10"/>
  <c r="E292" i="10"/>
  <c r="AT291" i="10"/>
  <c r="AU291" i="10" s="1"/>
  <c r="AR291" i="10"/>
  <c r="AQ291" i="10"/>
  <c r="AP291" i="10"/>
  <c r="AJ291" i="10"/>
  <c r="AI291" i="10"/>
  <c r="AB291" i="10"/>
  <c r="AA291" i="10"/>
  <c r="Y291" i="10"/>
  <c r="AC291" i="10" s="1"/>
  <c r="N291" i="10"/>
  <c r="H291" i="10"/>
  <c r="J291" i="10" s="1"/>
  <c r="M291" i="10" s="1"/>
  <c r="G291" i="10"/>
  <c r="K291" i="10" s="1"/>
  <c r="F291" i="10"/>
  <c r="E291" i="10"/>
  <c r="AT290" i="10"/>
  <c r="AU290" i="10" s="1"/>
  <c r="AR290" i="10"/>
  <c r="AQ290" i="10"/>
  <c r="AP290" i="10"/>
  <c r="AN290" i="10"/>
  <c r="AL290" i="10"/>
  <c r="AK290" i="10"/>
  <c r="AJ290" i="10"/>
  <c r="AI290" i="10"/>
  <c r="AG290" i="10"/>
  <c r="AB290" i="10"/>
  <c r="AA290" i="10"/>
  <c r="Z290" i="10"/>
  <c r="Y290" i="10"/>
  <c r="AC290" i="10" s="1"/>
  <c r="AH290" i="10" s="1"/>
  <c r="N290" i="10"/>
  <c r="I290" i="10"/>
  <c r="L290" i="10" s="1"/>
  <c r="O290" i="10" s="1"/>
  <c r="H290" i="10"/>
  <c r="J290" i="10" s="1"/>
  <c r="M290" i="10" s="1"/>
  <c r="G290" i="10"/>
  <c r="K290" i="10" s="1"/>
  <c r="F290" i="10"/>
  <c r="E290" i="10"/>
  <c r="AT289" i="10"/>
  <c r="AU289" i="10" s="1"/>
  <c r="AR289" i="10"/>
  <c r="AQ289" i="10"/>
  <c r="AP289" i="10"/>
  <c r="AJ289" i="10"/>
  <c r="AB289" i="10"/>
  <c r="AA289" i="10"/>
  <c r="Z289" i="10"/>
  <c r="Y289" i="10"/>
  <c r="AC289" i="10" s="1"/>
  <c r="N289" i="10"/>
  <c r="K289" i="10"/>
  <c r="J289" i="10"/>
  <c r="M289" i="10" s="1"/>
  <c r="I289" i="10"/>
  <c r="L289" i="10" s="1"/>
  <c r="O289" i="10" s="1"/>
  <c r="H289" i="10"/>
  <c r="G289" i="10"/>
  <c r="F289" i="10"/>
  <c r="E289" i="10"/>
  <c r="AT288" i="10"/>
  <c r="AU288" i="10" s="1"/>
  <c r="AR288" i="10"/>
  <c r="AQ288" i="10"/>
  <c r="AP288" i="10"/>
  <c r="AN288" i="10"/>
  <c r="AM288" i="10"/>
  <c r="AL288" i="10"/>
  <c r="AK288" i="10"/>
  <c r="AJ288" i="10"/>
  <c r="AI288" i="10"/>
  <c r="AH288" i="10"/>
  <c r="AG288" i="10"/>
  <c r="AC288" i="10"/>
  <c r="AB288" i="10"/>
  <c r="AA288" i="10"/>
  <c r="Z288" i="10"/>
  <c r="Y288" i="10"/>
  <c r="N288" i="10"/>
  <c r="M288" i="10"/>
  <c r="K288" i="10"/>
  <c r="J288" i="10"/>
  <c r="I288" i="10"/>
  <c r="L288" i="10" s="1"/>
  <c r="O288" i="10" s="1"/>
  <c r="H288" i="10"/>
  <c r="G288" i="10"/>
  <c r="F288" i="10"/>
  <c r="E288" i="10"/>
  <c r="AU287" i="10"/>
  <c r="AT287" i="10"/>
  <c r="AR287" i="10"/>
  <c r="AQ287" i="10"/>
  <c r="AP287" i="10"/>
  <c r="AB287" i="10"/>
  <c r="AA287" i="10"/>
  <c r="Z287" i="10"/>
  <c r="Y287" i="10"/>
  <c r="AC287" i="10" s="1"/>
  <c r="N287" i="10"/>
  <c r="K287" i="10"/>
  <c r="H287" i="10"/>
  <c r="J287" i="10" s="1"/>
  <c r="M287" i="10" s="1"/>
  <c r="G287" i="10"/>
  <c r="F287" i="10"/>
  <c r="E287" i="10"/>
  <c r="AT286" i="10"/>
  <c r="AU286" i="10" s="1"/>
  <c r="AW286" i="10" s="1"/>
  <c r="AR286" i="10"/>
  <c r="AQ286" i="10"/>
  <c r="AP286" i="10"/>
  <c r="AN286" i="10"/>
  <c r="AB286" i="10"/>
  <c r="AA286" i="10"/>
  <c r="Z286" i="10"/>
  <c r="Y286" i="10"/>
  <c r="AC286" i="10" s="1"/>
  <c r="N286" i="10"/>
  <c r="H286" i="10"/>
  <c r="J286" i="10" s="1"/>
  <c r="M286" i="10" s="1"/>
  <c r="G286" i="10"/>
  <c r="F286" i="10"/>
  <c r="E286" i="10"/>
  <c r="AW285" i="10"/>
  <c r="AT285" i="10"/>
  <c r="AU285" i="10" s="1"/>
  <c r="AR285" i="10"/>
  <c r="AQ285" i="10"/>
  <c r="AP285" i="10"/>
  <c r="AI285" i="10"/>
  <c r="AC285" i="10"/>
  <c r="AN285" i="10" s="1"/>
  <c r="AB285" i="10"/>
  <c r="AA285" i="10"/>
  <c r="Z285" i="10"/>
  <c r="Y285" i="10"/>
  <c r="N285" i="10"/>
  <c r="J285" i="10"/>
  <c r="M285" i="10" s="1"/>
  <c r="H285" i="10"/>
  <c r="G285" i="10"/>
  <c r="K285" i="10" s="1"/>
  <c r="F285" i="10"/>
  <c r="E285" i="10"/>
  <c r="AW284" i="10"/>
  <c r="AU284" i="10"/>
  <c r="AT284" i="10"/>
  <c r="AR284" i="10"/>
  <c r="AQ284" i="10"/>
  <c r="AP284" i="10"/>
  <c r="AM284" i="10"/>
  <c r="AL284" i="10"/>
  <c r="AI284" i="10"/>
  <c r="AH284" i="10"/>
  <c r="AG284" i="10"/>
  <c r="AC284" i="10"/>
  <c r="AN284" i="10" s="1"/>
  <c r="AB284" i="10"/>
  <c r="AA284" i="10"/>
  <c r="Z284" i="10"/>
  <c r="Y284" i="10"/>
  <c r="N284" i="10"/>
  <c r="M284" i="10"/>
  <c r="I284" i="10"/>
  <c r="L284" i="10" s="1"/>
  <c r="O284" i="10" s="1"/>
  <c r="H284" i="10"/>
  <c r="J284" i="10" s="1"/>
  <c r="G284" i="10"/>
  <c r="K284" i="10" s="1"/>
  <c r="F284" i="10"/>
  <c r="E284" i="10"/>
  <c r="AU283" i="10"/>
  <c r="AT283" i="10"/>
  <c r="AR283" i="10"/>
  <c r="AQ283" i="10"/>
  <c r="AP283" i="10"/>
  <c r="AJ283" i="10"/>
  <c r="AH283" i="10"/>
  <c r="AB283" i="10"/>
  <c r="AA283" i="10"/>
  <c r="Z283" i="10"/>
  <c r="Y283" i="10"/>
  <c r="AC283" i="10" s="1"/>
  <c r="N283" i="10"/>
  <c r="K283" i="10"/>
  <c r="I283" i="10"/>
  <c r="L283" i="10" s="1"/>
  <c r="O283" i="10" s="1"/>
  <c r="H283" i="10"/>
  <c r="J283" i="10" s="1"/>
  <c r="M283" i="10" s="1"/>
  <c r="G283" i="10"/>
  <c r="F283" i="10"/>
  <c r="E283" i="10"/>
  <c r="AT282" i="10"/>
  <c r="AU282" i="10" s="1"/>
  <c r="AR282" i="10"/>
  <c r="AQ282" i="10"/>
  <c r="AP282" i="10"/>
  <c r="AN282" i="10"/>
  <c r="AM282" i="10"/>
  <c r="AB282" i="10"/>
  <c r="AA282" i="10"/>
  <c r="Z282" i="10"/>
  <c r="Y282" i="10"/>
  <c r="AC282" i="10" s="1"/>
  <c r="AK282" i="10" s="1"/>
  <c r="N282" i="10"/>
  <c r="M282" i="10"/>
  <c r="K282" i="10"/>
  <c r="J282" i="10"/>
  <c r="H282" i="10"/>
  <c r="G282" i="10"/>
  <c r="I282" i="10" s="1"/>
  <c r="L282" i="10" s="1"/>
  <c r="O282" i="10" s="1"/>
  <c r="F282" i="10"/>
  <c r="E282" i="10"/>
  <c r="AW281" i="10"/>
  <c r="AT281" i="10"/>
  <c r="AU281" i="10" s="1"/>
  <c r="AR281" i="10"/>
  <c r="AQ281" i="10"/>
  <c r="AP281" i="10"/>
  <c r="AN281" i="10"/>
  <c r="AB281" i="10"/>
  <c r="AA281" i="10"/>
  <c r="Y281" i="10"/>
  <c r="AC281" i="10" s="1"/>
  <c r="N281" i="10"/>
  <c r="J281" i="10"/>
  <c r="M281" i="10" s="1"/>
  <c r="H281" i="10"/>
  <c r="G281" i="10"/>
  <c r="K281" i="10" s="1"/>
  <c r="F281" i="10"/>
  <c r="E281" i="10"/>
  <c r="AU280" i="10"/>
  <c r="AT280" i="10"/>
  <c r="AR280" i="10"/>
  <c r="AQ280" i="10"/>
  <c r="AP280" i="10"/>
  <c r="AC280" i="10"/>
  <c r="AB280" i="10"/>
  <c r="AA280" i="10"/>
  <c r="Z280" i="10"/>
  <c r="Y280" i="10"/>
  <c r="N280" i="10"/>
  <c r="K280" i="10"/>
  <c r="J280" i="10"/>
  <c r="M280" i="10" s="1"/>
  <c r="I280" i="10"/>
  <c r="L280" i="10" s="1"/>
  <c r="O280" i="10" s="1"/>
  <c r="H280" i="10"/>
  <c r="G280" i="10"/>
  <c r="F280" i="10"/>
  <c r="E280" i="10"/>
  <c r="AU279" i="10"/>
  <c r="AW279" i="10" s="1"/>
  <c r="AT279" i="10"/>
  <c r="AR279" i="10"/>
  <c r="AQ279" i="10"/>
  <c r="AP279" i="10"/>
  <c r="AK279" i="10"/>
  <c r="AG279" i="10"/>
  <c r="AC279" i="10"/>
  <c r="AB279" i="10"/>
  <c r="AA279" i="10"/>
  <c r="Z279" i="10"/>
  <c r="Y279" i="10"/>
  <c r="N279" i="10"/>
  <c r="H279" i="10"/>
  <c r="J279" i="10" s="1"/>
  <c r="M279" i="10" s="1"/>
  <c r="G279" i="10"/>
  <c r="F279" i="10"/>
  <c r="E279" i="10"/>
  <c r="AT278" i="10"/>
  <c r="AU278" i="10" s="1"/>
  <c r="AW278" i="10" s="1"/>
  <c r="AR278" i="10"/>
  <c r="AQ278" i="10"/>
  <c r="AP278" i="10"/>
  <c r="AI278" i="10"/>
  <c r="AB278" i="10"/>
  <c r="AA278" i="10"/>
  <c r="Z278" i="10"/>
  <c r="Y278" i="10"/>
  <c r="AC278" i="10" s="1"/>
  <c r="N278" i="10"/>
  <c r="K278" i="10"/>
  <c r="J278" i="10"/>
  <c r="M278" i="10" s="1"/>
  <c r="H278" i="10"/>
  <c r="G278" i="10"/>
  <c r="F278" i="10"/>
  <c r="E278" i="10"/>
  <c r="AT277" i="10"/>
  <c r="AU277" i="10" s="1"/>
  <c r="AR277" i="10"/>
  <c r="AQ277" i="10"/>
  <c r="AP277" i="10"/>
  <c r="AN277" i="10"/>
  <c r="AM277" i="10"/>
  <c r="AL277" i="10"/>
  <c r="AK277" i="10"/>
  <c r="AJ277" i="10"/>
  <c r="AI277" i="10"/>
  <c r="AH277" i="10"/>
  <c r="AC277" i="10"/>
  <c r="AG277" i="10" s="1"/>
  <c r="AB277" i="10"/>
  <c r="AA277" i="10"/>
  <c r="Y277" i="10"/>
  <c r="N277" i="10"/>
  <c r="M277" i="10"/>
  <c r="L277" i="10"/>
  <c r="O277" i="10" s="1"/>
  <c r="K277" i="10"/>
  <c r="J277" i="10"/>
  <c r="I277" i="10"/>
  <c r="H277" i="10"/>
  <c r="G277" i="10"/>
  <c r="F277" i="10"/>
  <c r="E277" i="10"/>
  <c r="AT276" i="10"/>
  <c r="AU276" i="10" s="1"/>
  <c r="AR276" i="10"/>
  <c r="AQ276" i="10"/>
  <c r="AP276" i="10"/>
  <c r="AM276" i="10"/>
  <c r="AL276" i="10"/>
  <c r="AB276" i="10"/>
  <c r="AA276" i="10"/>
  <c r="Z276" i="10"/>
  <c r="Y276" i="10"/>
  <c r="AC276" i="10" s="1"/>
  <c r="N276" i="10"/>
  <c r="I276" i="10"/>
  <c r="L276" i="10" s="1"/>
  <c r="H276" i="10"/>
  <c r="J276" i="10" s="1"/>
  <c r="M276" i="10" s="1"/>
  <c r="G276" i="10"/>
  <c r="K276" i="10" s="1"/>
  <c r="F276" i="10"/>
  <c r="E276" i="10"/>
  <c r="AU275" i="10"/>
  <c r="AT275" i="10"/>
  <c r="AR275" i="10"/>
  <c r="AQ275" i="10"/>
  <c r="AP275" i="10"/>
  <c r="AB275" i="10"/>
  <c r="AA275" i="10"/>
  <c r="Y275" i="10"/>
  <c r="AC275" i="10" s="1"/>
  <c r="N275" i="10"/>
  <c r="K275" i="10"/>
  <c r="H275" i="10"/>
  <c r="G275" i="10"/>
  <c r="F275" i="10"/>
  <c r="E275" i="10"/>
  <c r="AW274" i="10"/>
  <c r="AU274" i="10"/>
  <c r="AT274" i="10"/>
  <c r="AR274" i="10"/>
  <c r="AQ274" i="10"/>
  <c r="AP274" i="10"/>
  <c r="AC274" i="10"/>
  <c r="AB274" i="10"/>
  <c r="AA274" i="10"/>
  <c r="Z274" i="10"/>
  <c r="Y274" i="10"/>
  <c r="N274" i="10"/>
  <c r="K274" i="10"/>
  <c r="H274" i="10"/>
  <c r="J274" i="10" s="1"/>
  <c r="M274" i="10" s="1"/>
  <c r="G274" i="10"/>
  <c r="I274" i="10" s="1"/>
  <c r="L274" i="10" s="1"/>
  <c r="O274" i="10" s="1"/>
  <c r="F274" i="10"/>
  <c r="E274" i="10"/>
  <c r="AT273" i="10"/>
  <c r="AU273" i="10" s="1"/>
  <c r="AR273" i="10"/>
  <c r="AQ273" i="10"/>
  <c r="AP273" i="10"/>
  <c r="AM273" i="10"/>
  <c r="AI273" i="10"/>
  <c r="AH273" i="10"/>
  <c r="AB273" i="10"/>
  <c r="AA273" i="10"/>
  <c r="Z273" i="10"/>
  <c r="Y273" i="10"/>
  <c r="AC273" i="10" s="1"/>
  <c r="N273" i="10"/>
  <c r="J273" i="10"/>
  <c r="M273" i="10" s="1"/>
  <c r="H273" i="10"/>
  <c r="G273" i="10"/>
  <c r="F273" i="10"/>
  <c r="E273" i="10"/>
  <c r="AT272" i="10"/>
  <c r="AU272" i="10" s="1"/>
  <c r="AR272" i="10"/>
  <c r="AQ272" i="10"/>
  <c r="AP272" i="10"/>
  <c r="AM272" i="10"/>
  <c r="AL272" i="10"/>
  <c r="AK272" i="10"/>
  <c r="AJ272" i="10"/>
  <c r="AI272" i="10"/>
  <c r="AH272" i="10"/>
  <c r="AG272" i="10"/>
  <c r="AC272" i="10"/>
  <c r="AN272" i="10" s="1"/>
  <c r="AB272" i="10"/>
  <c r="AA272" i="10"/>
  <c r="Z272" i="10"/>
  <c r="Y272" i="10"/>
  <c r="N272" i="10"/>
  <c r="L272" i="10"/>
  <c r="O272" i="10" s="1"/>
  <c r="K272" i="10"/>
  <c r="J272" i="10"/>
  <c r="M272" i="10" s="1"/>
  <c r="I272" i="10"/>
  <c r="H272" i="10"/>
  <c r="G272" i="10"/>
  <c r="F272" i="10"/>
  <c r="E272" i="10"/>
  <c r="AU271" i="10"/>
  <c r="AT271" i="10"/>
  <c r="AR271" i="10"/>
  <c r="AQ271" i="10"/>
  <c r="AP271" i="10"/>
  <c r="AC271" i="10"/>
  <c r="AB271" i="10"/>
  <c r="AA271" i="10"/>
  <c r="Z271" i="10"/>
  <c r="Y271" i="10"/>
  <c r="N271" i="10"/>
  <c r="M271" i="10"/>
  <c r="K271" i="10"/>
  <c r="H271" i="10"/>
  <c r="J271" i="10" s="1"/>
  <c r="G271" i="10"/>
  <c r="I271" i="10" s="1"/>
  <c r="L271" i="10" s="1"/>
  <c r="O271" i="10" s="1"/>
  <c r="F271" i="10"/>
  <c r="E271" i="10"/>
  <c r="AT270" i="10"/>
  <c r="AU270" i="10" s="1"/>
  <c r="AW270" i="10" s="1"/>
  <c r="AR270" i="10"/>
  <c r="AQ270" i="10"/>
  <c r="AP270" i="10"/>
  <c r="AN270" i="10"/>
  <c r="AB270" i="10"/>
  <c r="AA270" i="10"/>
  <c r="Z270" i="10"/>
  <c r="Y270" i="10"/>
  <c r="AC270" i="10" s="1"/>
  <c r="N270" i="10"/>
  <c r="H270" i="10"/>
  <c r="J270" i="10" s="1"/>
  <c r="M270" i="10" s="1"/>
  <c r="G270" i="10"/>
  <c r="F270" i="10"/>
  <c r="E270" i="10"/>
  <c r="AT269" i="10"/>
  <c r="AU269" i="10" s="1"/>
  <c r="AR269" i="10"/>
  <c r="AQ269" i="10"/>
  <c r="AP269" i="10"/>
  <c r="AI269" i="10"/>
  <c r="AC269" i="10"/>
  <c r="AN269" i="10" s="1"/>
  <c r="AB269" i="10"/>
  <c r="AA269" i="10"/>
  <c r="Z269" i="10"/>
  <c r="Y269" i="10"/>
  <c r="N269" i="10"/>
  <c r="J269" i="10"/>
  <c r="M269" i="10" s="1"/>
  <c r="H269" i="10"/>
  <c r="G269" i="10"/>
  <c r="K269" i="10" s="1"/>
  <c r="F269" i="10"/>
  <c r="E269" i="10"/>
  <c r="AW268" i="10"/>
  <c r="AU268" i="10"/>
  <c r="AT268" i="10"/>
  <c r="AR268" i="10"/>
  <c r="AQ268" i="10"/>
  <c r="AP268" i="10"/>
  <c r="AM268" i="10"/>
  <c r="AL268" i="10"/>
  <c r="AI268" i="10"/>
  <c r="AH268" i="10"/>
  <c r="AG268" i="10"/>
  <c r="AC268" i="10"/>
  <c r="AN268" i="10" s="1"/>
  <c r="AB268" i="10"/>
  <c r="AA268" i="10"/>
  <c r="Z268" i="10"/>
  <c r="Y268" i="10"/>
  <c r="N268" i="10"/>
  <c r="H268" i="10"/>
  <c r="J268" i="10" s="1"/>
  <c r="M268" i="10" s="1"/>
  <c r="G268" i="10"/>
  <c r="K268" i="10" s="1"/>
  <c r="F268" i="10"/>
  <c r="E268" i="10"/>
  <c r="AU267" i="10"/>
  <c r="AT267" i="10"/>
  <c r="AR267" i="10"/>
  <c r="AQ267" i="10"/>
  <c r="AP267" i="10"/>
  <c r="AK267" i="10"/>
  <c r="AB267" i="10"/>
  <c r="AA267" i="10"/>
  <c r="Y267" i="10"/>
  <c r="AC267" i="10" s="1"/>
  <c r="N267" i="10"/>
  <c r="K267" i="10"/>
  <c r="I267" i="10"/>
  <c r="L267" i="10" s="1"/>
  <c r="O267" i="10" s="1"/>
  <c r="H267" i="10"/>
  <c r="J267" i="10" s="1"/>
  <c r="M267" i="10" s="1"/>
  <c r="G267" i="10"/>
  <c r="F267" i="10"/>
  <c r="E267" i="10"/>
  <c r="AT266" i="10"/>
  <c r="AU266" i="10" s="1"/>
  <c r="AR266" i="10"/>
  <c r="AQ266" i="10"/>
  <c r="AP266" i="10"/>
  <c r="AL266" i="10"/>
  <c r="AB266" i="10"/>
  <c r="AA266" i="10"/>
  <c r="Z266" i="10"/>
  <c r="Y266" i="10"/>
  <c r="AC266" i="10" s="1"/>
  <c r="N266" i="10"/>
  <c r="M266" i="10"/>
  <c r="L266" i="10"/>
  <c r="K266" i="10"/>
  <c r="J266" i="10"/>
  <c r="H266" i="10"/>
  <c r="G266" i="10"/>
  <c r="I266" i="10" s="1"/>
  <c r="F266" i="10"/>
  <c r="E266" i="10"/>
  <c r="AT265" i="10"/>
  <c r="AU265" i="10" s="1"/>
  <c r="AR265" i="10"/>
  <c r="AQ265" i="10"/>
  <c r="AP265" i="10"/>
  <c r="AN265" i="10"/>
  <c r="AB265" i="10"/>
  <c r="AA265" i="10"/>
  <c r="Z265" i="10"/>
  <c r="Y265" i="10"/>
  <c r="AC265" i="10" s="1"/>
  <c r="AM265" i="10" s="1"/>
  <c r="N265" i="10"/>
  <c r="J265" i="10"/>
  <c r="M265" i="10" s="1"/>
  <c r="H265" i="10"/>
  <c r="G265" i="10"/>
  <c r="K265" i="10" s="1"/>
  <c r="F265" i="10"/>
  <c r="E265" i="10"/>
  <c r="AU264" i="10"/>
  <c r="AT264" i="10"/>
  <c r="AR264" i="10"/>
  <c r="AQ264" i="10"/>
  <c r="AP264" i="10"/>
  <c r="AL264" i="10"/>
  <c r="AH264" i="10"/>
  <c r="AC264" i="10"/>
  <c r="AB264" i="10"/>
  <c r="AA264" i="10"/>
  <c r="Z264" i="10"/>
  <c r="Y264" i="10"/>
  <c r="N264" i="10"/>
  <c r="M264" i="10"/>
  <c r="K264" i="10"/>
  <c r="J264" i="10"/>
  <c r="I264" i="10"/>
  <c r="L264" i="10" s="1"/>
  <c r="O264" i="10" s="1"/>
  <c r="H264" i="10"/>
  <c r="G264" i="10"/>
  <c r="F264" i="10"/>
  <c r="E264" i="10"/>
  <c r="AU263" i="10"/>
  <c r="AT263" i="10"/>
  <c r="AR263" i="10"/>
  <c r="AQ263" i="10"/>
  <c r="AP263" i="10"/>
  <c r="AB263" i="10"/>
  <c r="AA263" i="10"/>
  <c r="Z263" i="10"/>
  <c r="Y263" i="10"/>
  <c r="AC263" i="10" s="1"/>
  <c r="N263" i="10"/>
  <c r="H263" i="10"/>
  <c r="J263" i="10" s="1"/>
  <c r="M263" i="10" s="1"/>
  <c r="G263" i="10"/>
  <c r="F263" i="10"/>
  <c r="E263" i="10"/>
  <c r="AT262" i="10"/>
  <c r="AU262" i="10" s="1"/>
  <c r="AW262" i="10" s="1"/>
  <c r="AR262" i="10"/>
  <c r="AQ262" i="10"/>
  <c r="AP262" i="10"/>
  <c r="AJ262" i="10"/>
  <c r="AB262" i="10"/>
  <c r="AA262" i="10"/>
  <c r="Z262" i="10"/>
  <c r="Y262" i="10"/>
  <c r="AC262" i="10" s="1"/>
  <c r="N262" i="10"/>
  <c r="H262" i="10"/>
  <c r="J262" i="10" s="1"/>
  <c r="M262" i="10" s="1"/>
  <c r="G262" i="10"/>
  <c r="F262" i="10"/>
  <c r="E262" i="10"/>
  <c r="AW261" i="10"/>
  <c r="AT261" i="10"/>
  <c r="AU261" i="10" s="1"/>
  <c r="AR261" i="10"/>
  <c r="AQ261" i="10"/>
  <c r="AP261" i="10"/>
  <c r="AN261" i="10"/>
  <c r="AM261" i="10"/>
  <c r="AL261" i="10"/>
  <c r="AK261" i="10"/>
  <c r="AJ261" i="10"/>
  <c r="AI261" i="10"/>
  <c r="AH261" i="10"/>
  <c r="AC261" i="10"/>
  <c r="AG261" i="10" s="1"/>
  <c r="AB261" i="10"/>
  <c r="AA261" i="10"/>
  <c r="Y261" i="10"/>
  <c r="N261" i="10"/>
  <c r="L261" i="10"/>
  <c r="O261" i="10" s="1"/>
  <c r="K261" i="10"/>
  <c r="J261" i="10"/>
  <c r="M261" i="10" s="1"/>
  <c r="I261" i="10"/>
  <c r="H261" i="10"/>
  <c r="G261" i="10"/>
  <c r="F261" i="10"/>
  <c r="E261" i="10"/>
  <c r="AT260" i="10"/>
  <c r="AU260" i="10" s="1"/>
  <c r="AR260" i="10"/>
  <c r="AQ260" i="10"/>
  <c r="AP260" i="10"/>
  <c r="AN260" i="10"/>
  <c r="AM260" i="10"/>
  <c r="AL260" i="10"/>
  <c r="AH260" i="10"/>
  <c r="AB260" i="10"/>
  <c r="AA260" i="10"/>
  <c r="Z260" i="10"/>
  <c r="Y260" i="10"/>
  <c r="AC260" i="10" s="1"/>
  <c r="N260" i="10"/>
  <c r="I260" i="10"/>
  <c r="L260" i="10" s="1"/>
  <c r="H260" i="10"/>
  <c r="J260" i="10" s="1"/>
  <c r="M260" i="10" s="1"/>
  <c r="G260" i="10"/>
  <c r="K260" i="10" s="1"/>
  <c r="F260" i="10"/>
  <c r="E260" i="10"/>
  <c r="AT259" i="10"/>
  <c r="AU259" i="10" s="1"/>
  <c r="AR259" i="10"/>
  <c r="AQ259" i="10"/>
  <c r="AP259" i="10"/>
  <c r="AB259" i="10"/>
  <c r="AA259" i="10"/>
  <c r="Y259" i="10"/>
  <c r="AC259" i="10" s="1"/>
  <c r="N259" i="10"/>
  <c r="K259" i="10"/>
  <c r="I259" i="10"/>
  <c r="L259" i="10" s="1"/>
  <c r="O259" i="10" s="1"/>
  <c r="H259" i="10"/>
  <c r="J259" i="10" s="1"/>
  <c r="M259" i="10" s="1"/>
  <c r="G259" i="10"/>
  <c r="F259" i="10"/>
  <c r="E259" i="10"/>
  <c r="AT258" i="10"/>
  <c r="AU258" i="10" s="1"/>
  <c r="AR258" i="10"/>
  <c r="AQ258" i="10"/>
  <c r="AP258" i="10"/>
  <c r="AN258" i="10"/>
  <c r="AK258" i="10"/>
  <c r="AJ258" i="10"/>
  <c r="AG258" i="10"/>
  <c r="AC258" i="10"/>
  <c r="AB258" i="10"/>
  <c r="AA258" i="10"/>
  <c r="Z258" i="10"/>
  <c r="Y258" i="10"/>
  <c r="N258" i="10"/>
  <c r="K258" i="10"/>
  <c r="H258" i="10"/>
  <c r="J258" i="10" s="1"/>
  <c r="M258" i="10" s="1"/>
  <c r="G258" i="10"/>
  <c r="F258" i="10"/>
  <c r="E258" i="10"/>
  <c r="AT257" i="10"/>
  <c r="AU257" i="10" s="1"/>
  <c r="AR257" i="10"/>
  <c r="AQ257" i="10"/>
  <c r="AP257" i="10"/>
  <c r="AN257" i="10"/>
  <c r="AG257" i="10"/>
  <c r="AB257" i="10"/>
  <c r="AA257" i="10"/>
  <c r="Z257" i="10"/>
  <c r="Y257" i="10"/>
  <c r="AC257" i="10" s="1"/>
  <c r="AM257" i="10" s="1"/>
  <c r="N257" i="10"/>
  <c r="J257" i="10"/>
  <c r="M257" i="10" s="1"/>
  <c r="H257" i="10"/>
  <c r="G257" i="10"/>
  <c r="K257" i="10" s="1"/>
  <c r="F257" i="10"/>
  <c r="E257" i="10"/>
  <c r="AT256" i="10"/>
  <c r="AU256" i="10" s="1"/>
  <c r="AR256" i="10"/>
  <c r="AQ256" i="10"/>
  <c r="AP256" i="10"/>
  <c r="AM256" i="10"/>
  <c r="AL256" i="10"/>
  <c r="AK256" i="10"/>
  <c r="AJ256" i="10"/>
  <c r="AI256" i="10"/>
  <c r="AH256" i="10"/>
  <c r="AG256" i="10"/>
  <c r="AC256" i="10"/>
  <c r="AN256" i="10" s="1"/>
  <c r="AB256" i="10"/>
  <c r="AA256" i="10"/>
  <c r="Z256" i="10"/>
  <c r="Y256" i="10"/>
  <c r="N256" i="10"/>
  <c r="M256" i="10"/>
  <c r="J256" i="10"/>
  <c r="H256" i="10"/>
  <c r="F256" i="10"/>
  <c r="E256" i="10"/>
  <c r="AU255" i="10"/>
  <c r="AT255" i="10"/>
  <c r="AR255" i="10"/>
  <c r="AQ255" i="10"/>
  <c r="AP255" i="10"/>
  <c r="AL255" i="10"/>
  <c r="AB255" i="10"/>
  <c r="AA255" i="10"/>
  <c r="Z255" i="10"/>
  <c r="Y255" i="10"/>
  <c r="AC255" i="10" s="1"/>
  <c r="N255" i="10"/>
  <c r="M255" i="10"/>
  <c r="K255" i="10"/>
  <c r="H255" i="10"/>
  <c r="J255" i="10" s="1"/>
  <c r="G255" i="10"/>
  <c r="I255" i="10" s="1"/>
  <c r="L255" i="10" s="1"/>
  <c r="O255" i="10" s="1"/>
  <c r="F255" i="10"/>
  <c r="E255" i="10"/>
  <c r="AU254" i="10"/>
  <c r="AW254" i="10" s="1"/>
  <c r="AT254" i="10"/>
  <c r="AR254" i="10"/>
  <c r="AQ254" i="10"/>
  <c r="AP254" i="10"/>
  <c r="AN254" i="10"/>
  <c r="AG254" i="10"/>
  <c r="AC254" i="10"/>
  <c r="AB254" i="10"/>
  <c r="AA254" i="10"/>
  <c r="Z254" i="10"/>
  <c r="Y254" i="10"/>
  <c r="N254" i="10"/>
  <c r="H254" i="10"/>
  <c r="J254" i="10" s="1"/>
  <c r="M254" i="10" s="1"/>
  <c r="G254" i="10"/>
  <c r="F254" i="10"/>
  <c r="E254" i="10"/>
  <c r="AU253" i="10"/>
  <c r="AT253" i="10"/>
  <c r="AR253" i="10"/>
  <c r="AQ253" i="10"/>
  <c r="AP253" i="10"/>
  <c r="AJ253" i="10"/>
  <c r="AI253" i="10"/>
  <c r="AC253" i="10"/>
  <c r="AB253" i="10"/>
  <c r="AA253" i="10"/>
  <c r="Z253" i="10"/>
  <c r="Y253" i="10"/>
  <c r="N253" i="10"/>
  <c r="K253" i="10"/>
  <c r="J253" i="10"/>
  <c r="M253" i="10" s="1"/>
  <c r="H253" i="10"/>
  <c r="G253" i="10"/>
  <c r="I253" i="10" s="1"/>
  <c r="L253" i="10" s="1"/>
  <c r="F253" i="10"/>
  <c r="E253" i="10"/>
  <c r="AU252" i="10"/>
  <c r="AT252" i="10"/>
  <c r="AR252" i="10"/>
  <c r="AQ252" i="10"/>
  <c r="AP252" i="10"/>
  <c r="AM252" i="10"/>
  <c r="AL252" i="10"/>
  <c r="AI252" i="10"/>
  <c r="AH252" i="10"/>
  <c r="AG252" i="10"/>
  <c r="AC252" i="10"/>
  <c r="AB252" i="10"/>
  <c r="AA252" i="10"/>
  <c r="Z252" i="10"/>
  <c r="Y252" i="10"/>
  <c r="N252" i="10"/>
  <c r="H252" i="10"/>
  <c r="G252" i="10"/>
  <c r="K252" i="10" s="1"/>
  <c r="F252" i="10"/>
  <c r="E252" i="10"/>
  <c r="AU251" i="10"/>
  <c r="AW251" i="10" s="1"/>
  <c r="AT251" i="10"/>
  <c r="AR251" i="10"/>
  <c r="AQ251" i="10"/>
  <c r="AP251" i="10"/>
  <c r="AL251" i="10"/>
  <c r="AJ251" i="10"/>
  <c r="AG251" i="10"/>
  <c r="AC251" i="10"/>
  <c r="AB251" i="10"/>
  <c r="AA251" i="10"/>
  <c r="Y251" i="10"/>
  <c r="N251" i="10"/>
  <c r="J251" i="10"/>
  <c r="M251" i="10" s="1"/>
  <c r="H251" i="10"/>
  <c r="G251" i="10"/>
  <c r="K251" i="10" s="1"/>
  <c r="F251" i="10"/>
  <c r="E251" i="10"/>
  <c r="AT250" i="10"/>
  <c r="AU250" i="10" s="1"/>
  <c r="AW250" i="10" s="1"/>
  <c r="AR250" i="10"/>
  <c r="AQ250" i="10"/>
  <c r="AP250" i="10"/>
  <c r="AB250" i="10"/>
  <c r="AA250" i="10"/>
  <c r="Z250" i="10"/>
  <c r="Y250" i="10"/>
  <c r="AC250" i="10" s="1"/>
  <c r="N250" i="10"/>
  <c r="M250" i="10"/>
  <c r="L250" i="10"/>
  <c r="K250" i="10"/>
  <c r="J250" i="10"/>
  <c r="H250" i="10"/>
  <c r="G250" i="10"/>
  <c r="I250" i="10" s="1"/>
  <c r="F250" i="10"/>
  <c r="E250" i="10"/>
  <c r="AW249" i="10"/>
  <c r="AT249" i="10"/>
  <c r="AU249" i="10" s="1"/>
  <c r="AR249" i="10"/>
  <c r="AQ249" i="10"/>
  <c r="AP249" i="10"/>
  <c r="AN249" i="10"/>
  <c r="AM249" i="10"/>
  <c r="AL249" i="10"/>
  <c r="AI249" i="10"/>
  <c r="AB249" i="10"/>
  <c r="AA249" i="10"/>
  <c r="Z249" i="10"/>
  <c r="Y249" i="10"/>
  <c r="AC249" i="10" s="1"/>
  <c r="N249" i="10"/>
  <c r="J249" i="10"/>
  <c r="M249" i="10" s="1"/>
  <c r="H249" i="10"/>
  <c r="G249" i="10"/>
  <c r="F249" i="10"/>
  <c r="E249" i="10"/>
  <c r="AU248" i="10"/>
  <c r="AT248" i="10"/>
  <c r="AR248" i="10"/>
  <c r="AQ248" i="10"/>
  <c r="AP248" i="10"/>
  <c r="AC248" i="10"/>
  <c r="AB248" i="10"/>
  <c r="AA248" i="10"/>
  <c r="Z248" i="10"/>
  <c r="Y248" i="10"/>
  <c r="N248" i="10"/>
  <c r="M248" i="10"/>
  <c r="K248" i="10"/>
  <c r="J248" i="10"/>
  <c r="I248" i="10"/>
  <c r="L248" i="10" s="1"/>
  <c r="O248" i="10" s="1"/>
  <c r="H248" i="10"/>
  <c r="G248" i="10"/>
  <c r="F248" i="10"/>
  <c r="E248" i="10"/>
  <c r="AT247" i="10"/>
  <c r="AU247" i="10" s="1"/>
  <c r="AR247" i="10"/>
  <c r="AQ247" i="10"/>
  <c r="AP247" i="10"/>
  <c r="AB247" i="10"/>
  <c r="AA247" i="10"/>
  <c r="Z247" i="10"/>
  <c r="Y247" i="10"/>
  <c r="AC247" i="10" s="1"/>
  <c r="N247" i="10"/>
  <c r="M247" i="10"/>
  <c r="H247" i="10"/>
  <c r="J247" i="10" s="1"/>
  <c r="G247" i="10"/>
  <c r="K247" i="10" s="1"/>
  <c r="F247" i="10"/>
  <c r="E247" i="10"/>
  <c r="AT246" i="10"/>
  <c r="AU246" i="10" s="1"/>
  <c r="AW246" i="10" s="1"/>
  <c r="AR246" i="10"/>
  <c r="AQ246" i="10"/>
  <c r="AP246" i="10"/>
  <c r="AN246" i="10"/>
  <c r="AK246" i="10"/>
  <c r="AJ246" i="10"/>
  <c r="AI246" i="10"/>
  <c r="AH246" i="10"/>
  <c r="AG246" i="10"/>
  <c r="AB246" i="10"/>
  <c r="AA246" i="10"/>
  <c r="Z246" i="10"/>
  <c r="Y246" i="10"/>
  <c r="AC246" i="10" s="1"/>
  <c r="N246" i="10"/>
  <c r="J246" i="10"/>
  <c r="M246" i="10" s="1"/>
  <c r="H246" i="10"/>
  <c r="G246" i="10"/>
  <c r="F246" i="10"/>
  <c r="E246" i="10"/>
  <c r="AW245" i="10"/>
  <c r="AT245" i="10"/>
  <c r="AU245" i="10" s="1"/>
  <c r="AR245" i="10"/>
  <c r="AQ245" i="10"/>
  <c r="AP245" i="10"/>
  <c r="AN245" i="10"/>
  <c r="AM245" i="10"/>
  <c r="AL245" i="10"/>
  <c r="AK245" i="10"/>
  <c r="AJ245" i="10"/>
  <c r="AI245" i="10"/>
  <c r="AH245" i="10"/>
  <c r="AC245" i="10"/>
  <c r="AG245" i="10" s="1"/>
  <c r="AB245" i="10"/>
  <c r="AA245" i="10"/>
  <c r="Z245" i="10"/>
  <c r="Y245" i="10"/>
  <c r="N245" i="10"/>
  <c r="M245" i="10"/>
  <c r="K245" i="10"/>
  <c r="J245" i="10"/>
  <c r="I245" i="10"/>
  <c r="L245" i="10" s="1"/>
  <c r="O245" i="10" s="1"/>
  <c r="H245" i="10"/>
  <c r="G245" i="10"/>
  <c r="F245" i="10"/>
  <c r="E245" i="10"/>
  <c r="AW244" i="10"/>
  <c r="AT244" i="10"/>
  <c r="AU244" i="10" s="1"/>
  <c r="AR244" i="10"/>
  <c r="AQ244" i="10"/>
  <c r="AP244" i="10"/>
  <c r="AM244" i="10"/>
  <c r="AB244" i="10"/>
  <c r="AA244" i="10"/>
  <c r="Z244" i="10"/>
  <c r="Y244" i="10"/>
  <c r="AC244" i="10" s="1"/>
  <c r="O244" i="10"/>
  <c r="N244" i="10"/>
  <c r="M244" i="10"/>
  <c r="L244" i="10"/>
  <c r="I244" i="10"/>
  <c r="H244" i="10"/>
  <c r="J244" i="10" s="1"/>
  <c r="G244" i="10"/>
  <c r="K244" i="10" s="1"/>
  <c r="F244" i="10"/>
  <c r="E244" i="10"/>
  <c r="AT243" i="10"/>
  <c r="AU243" i="10" s="1"/>
  <c r="AR243" i="10"/>
  <c r="AQ243" i="10"/>
  <c r="AP243" i="10"/>
  <c r="AN243" i="10"/>
  <c r="AB243" i="10"/>
  <c r="AA243" i="10"/>
  <c r="Z243" i="10"/>
  <c r="Y243" i="10"/>
  <c r="AC243" i="10" s="1"/>
  <c r="N243" i="10"/>
  <c r="H243" i="10"/>
  <c r="J243" i="10" s="1"/>
  <c r="M243" i="10" s="1"/>
  <c r="F243" i="10"/>
  <c r="E243" i="10"/>
  <c r="AT242" i="10"/>
  <c r="AU242" i="10" s="1"/>
  <c r="AR242" i="10"/>
  <c r="AQ242" i="10"/>
  <c r="AP242" i="10"/>
  <c r="AL242" i="10"/>
  <c r="AK242" i="10"/>
  <c r="AC242" i="10"/>
  <c r="AN242" i="10" s="1"/>
  <c r="AB242" i="10"/>
  <c r="AA242" i="10"/>
  <c r="Z242" i="10"/>
  <c r="Y242" i="10"/>
  <c r="N242" i="10"/>
  <c r="K242" i="10"/>
  <c r="H242" i="10"/>
  <c r="J242" i="10" s="1"/>
  <c r="M242" i="10" s="1"/>
  <c r="G242" i="10"/>
  <c r="F242" i="10"/>
  <c r="E242" i="10"/>
  <c r="AT241" i="10"/>
  <c r="AU241" i="10" s="1"/>
  <c r="AW241" i="10" s="1"/>
  <c r="AR241" i="10"/>
  <c r="AQ241" i="10"/>
  <c r="AP241" i="10"/>
  <c r="AM241" i="10"/>
  <c r="AJ241" i="10"/>
  <c r="AI241" i="10"/>
  <c r="AH241" i="10"/>
  <c r="AG241" i="10"/>
  <c r="AB241" i="10"/>
  <c r="AA241" i="10"/>
  <c r="Z241" i="10"/>
  <c r="Y241" i="10"/>
  <c r="AC241" i="10" s="1"/>
  <c r="AN241" i="10" s="1"/>
  <c r="N241" i="10"/>
  <c r="K241" i="10"/>
  <c r="I241" i="10"/>
  <c r="L241" i="10" s="1"/>
  <c r="O241" i="10" s="1"/>
  <c r="H241" i="10"/>
  <c r="J241" i="10" s="1"/>
  <c r="M241" i="10" s="1"/>
  <c r="G241" i="10"/>
  <c r="F241" i="10"/>
  <c r="E241" i="10"/>
  <c r="AT240" i="10"/>
  <c r="AU240" i="10" s="1"/>
  <c r="AR240" i="10"/>
  <c r="AQ240" i="10"/>
  <c r="AP240" i="10"/>
  <c r="AM240" i="10"/>
  <c r="AL240" i="10"/>
  <c r="AK240" i="10"/>
  <c r="AJ240" i="10"/>
  <c r="AI240" i="10"/>
  <c r="AH240" i="10"/>
  <c r="AG240" i="10"/>
  <c r="AC240" i="10"/>
  <c r="AN240" i="10" s="1"/>
  <c r="AB240" i="10"/>
  <c r="AA240" i="10"/>
  <c r="Z240" i="10"/>
  <c r="Y240" i="10"/>
  <c r="N240" i="10"/>
  <c r="M240" i="10"/>
  <c r="K240" i="10"/>
  <c r="J240" i="10"/>
  <c r="H240" i="10"/>
  <c r="I240" i="10" s="1"/>
  <c r="L240" i="10" s="1"/>
  <c r="G240" i="10"/>
  <c r="F240" i="10"/>
  <c r="E240" i="10"/>
  <c r="AU239" i="10"/>
  <c r="AT239" i="10"/>
  <c r="AR239" i="10"/>
  <c r="AQ239" i="10"/>
  <c r="AP239" i="10"/>
  <c r="AB239" i="10"/>
  <c r="AA239" i="10"/>
  <c r="Z239" i="10"/>
  <c r="Y239" i="10"/>
  <c r="AC239" i="10" s="1"/>
  <c r="N239" i="10"/>
  <c r="M239" i="10"/>
  <c r="K239" i="10"/>
  <c r="H239" i="10"/>
  <c r="J239" i="10" s="1"/>
  <c r="G239" i="10"/>
  <c r="F239" i="10"/>
  <c r="E239" i="10"/>
  <c r="AT238" i="10"/>
  <c r="AU238" i="10" s="1"/>
  <c r="AW238" i="10" s="1"/>
  <c r="AR238" i="10"/>
  <c r="AQ238" i="10"/>
  <c r="AP238" i="10"/>
  <c r="AN238" i="10"/>
  <c r="AM238" i="10"/>
  <c r="AJ238" i="10"/>
  <c r="AI238" i="10"/>
  <c r="AH238" i="10"/>
  <c r="AC238" i="10"/>
  <c r="AB238" i="10"/>
  <c r="AA238" i="10"/>
  <c r="Z238" i="10"/>
  <c r="Y238" i="10"/>
  <c r="N238" i="10"/>
  <c r="J238" i="10"/>
  <c r="M238" i="10" s="1"/>
  <c r="I238" i="10"/>
  <c r="L238" i="10" s="1"/>
  <c r="O238" i="10" s="1"/>
  <c r="H238" i="10"/>
  <c r="G238" i="10"/>
  <c r="K238" i="10" s="1"/>
  <c r="F238" i="10"/>
  <c r="E238" i="10"/>
  <c r="AT237" i="10"/>
  <c r="AU237" i="10" s="1"/>
  <c r="AR237" i="10"/>
  <c r="AQ237" i="10"/>
  <c r="AP237" i="10"/>
  <c r="AM237" i="10"/>
  <c r="AL237" i="10"/>
  <c r="AK237" i="10"/>
  <c r="AJ237" i="10"/>
  <c r="AI237" i="10"/>
  <c r="AC237" i="10"/>
  <c r="AB237" i="10"/>
  <c r="AA237" i="10"/>
  <c r="Z237" i="10"/>
  <c r="Y237" i="10"/>
  <c r="N237" i="10"/>
  <c r="J237" i="10"/>
  <c r="M237" i="10" s="1"/>
  <c r="H237" i="10"/>
  <c r="G237" i="10"/>
  <c r="F237" i="10"/>
  <c r="E237" i="10"/>
  <c r="AU236" i="10"/>
  <c r="AW236" i="10" s="1"/>
  <c r="AT236" i="10"/>
  <c r="AR236" i="10"/>
  <c r="AQ236" i="10"/>
  <c r="AP236" i="10"/>
  <c r="AM236" i="10"/>
  <c r="AL236" i="10"/>
  <c r="AH236" i="10"/>
  <c r="AG236" i="10"/>
  <c r="AC236" i="10"/>
  <c r="AN236" i="10" s="1"/>
  <c r="AB236" i="10"/>
  <c r="AA236" i="10"/>
  <c r="Z236" i="10"/>
  <c r="Y236" i="10"/>
  <c r="N236" i="10"/>
  <c r="H236" i="10"/>
  <c r="J236" i="10" s="1"/>
  <c r="M236" i="10" s="1"/>
  <c r="G236" i="10"/>
  <c r="F236" i="10"/>
  <c r="E236" i="10"/>
  <c r="AU235" i="10"/>
  <c r="AW235" i="10" s="1"/>
  <c r="AT235" i="10"/>
  <c r="AR235" i="10"/>
  <c r="AQ235" i="10"/>
  <c r="AP235" i="10"/>
  <c r="AL235" i="10"/>
  <c r="AJ235" i="10"/>
  <c r="AG235" i="10"/>
  <c r="AC235" i="10"/>
  <c r="AN235" i="10" s="1"/>
  <c r="AB235" i="10"/>
  <c r="AA235" i="10"/>
  <c r="Z235" i="10"/>
  <c r="Y235" i="10"/>
  <c r="N235" i="10"/>
  <c r="J235" i="10"/>
  <c r="M235" i="10" s="1"/>
  <c r="H235" i="10"/>
  <c r="G235" i="10"/>
  <c r="K235" i="10" s="1"/>
  <c r="F235" i="10"/>
  <c r="E235" i="10"/>
  <c r="AU234" i="10"/>
  <c r="AT234" i="10"/>
  <c r="AR234" i="10"/>
  <c r="AQ234" i="10"/>
  <c r="AP234" i="10"/>
  <c r="AL234" i="10"/>
  <c r="AJ234" i="10"/>
  <c r="AC234" i="10"/>
  <c r="AB234" i="10"/>
  <c r="AA234" i="10"/>
  <c r="Z234" i="10"/>
  <c r="Y234" i="10"/>
  <c r="N234" i="10"/>
  <c r="M234" i="10"/>
  <c r="K234" i="10"/>
  <c r="J234" i="10"/>
  <c r="H234" i="10"/>
  <c r="G234" i="10"/>
  <c r="I234" i="10" s="1"/>
  <c r="L234" i="10" s="1"/>
  <c r="O234" i="10" s="1"/>
  <c r="F234" i="10"/>
  <c r="E234" i="10"/>
  <c r="AT233" i="10"/>
  <c r="AU233" i="10" s="1"/>
  <c r="AW233" i="10" s="1"/>
  <c r="AR233" i="10"/>
  <c r="AQ233" i="10"/>
  <c r="AP233" i="10"/>
  <c r="AC233" i="10"/>
  <c r="AB233" i="10"/>
  <c r="AA233" i="10"/>
  <c r="Z233" i="10"/>
  <c r="Y233" i="10"/>
  <c r="N233" i="10"/>
  <c r="M233" i="10"/>
  <c r="J233" i="10"/>
  <c r="I233" i="10"/>
  <c r="L233" i="10" s="1"/>
  <c r="O233" i="10" s="1"/>
  <c r="H233" i="10"/>
  <c r="G233" i="10"/>
  <c r="K233" i="10" s="1"/>
  <c r="F233" i="10"/>
  <c r="E233" i="10"/>
  <c r="AW232" i="10"/>
  <c r="AT232" i="10"/>
  <c r="AU232" i="10" s="1"/>
  <c r="AR232" i="10"/>
  <c r="AQ232" i="10"/>
  <c r="AP232" i="10"/>
  <c r="AJ232" i="10"/>
  <c r="AC232" i="10"/>
  <c r="AB232" i="10"/>
  <c r="AA232" i="10"/>
  <c r="Z232" i="10"/>
  <c r="Y232" i="10"/>
  <c r="N232" i="10"/>
  <c r="M232" i="10"/>
  <c r="J232" i="10"/>
  <c r="I232" i="10"/>
  <c r="L232" i="10" s="1"/>
  <c r="O232" i="10" s="1"/>
  <c r="H232" i="10"/>
  <c r="G232" i="10"/>
  <c r="K232" i="10" s="1"/>
  <c r="F232" i="10"/>
  <c r="E232" i="10"/>
  <c r="AW231" i="10"/>
  <c r="AT231" i="10"/>
  <c r="AU231" i="10" s="1"/>
  <c r="AR231" i="10"/>
  <c r="AQ231" i="10"/>
  <c r="AP231" i="10"/>
  <c r="AB231" i="10"/>
  <c r="AA231" i="10"/>
  <c r="Z231" i="10"/>
  <c r="Y231" i="10"/>
  <c r="AC231" i="10" s="1"/>
  <c r="N231" i="10"/>
  <c r="J231" i="10"/>
  <c r="M231" i="10" s="1"/>
  <c r="H231" i="10"/>
  <c r="G231" i="10"/>
  <c r="F231" i="10"/>
  <c r="E231" i="10"/>
  <c r="AW230" i="10"/>
  <c r="AU230" i="10"/>
  <c r="AT230" i="10"/>
  <c r="AR230" i="10"/>
  <c r="AQ230" i="10"/>
  <c r="AP230" i="10"/>
  <c r="AM230" i="10"/>
  <c r="AH230" i="10"/>
  <c r="AG230" i="10"/>
  <c r="AC230" i="10"/>
  <c r="AB230" i="10"/>
  <c r="AA230" i="10"/>
  <c r="Z230" i="10"/>
  <c r="Y230" i="10"/>
  <c r="N230" i="10"/>
  <c r="H230" i="10"/>
  <c r="J230" i="10" s="1"/>
  <c r="M230" i="10" s="1"/>
  <c r="G230" i="10"/>
  <c r="F230" i="10"/>
  <c r="E230" i="10"/>
  <c r="AU229" i="10"/>
  <c r="AW229" i="10" s="1"/>
  <c r="AT229" i="10"/>
  <c r="AR229" i="10"/>
  <c r="AQ229" i="10"/>
  <c r="AP229" i="10"/>
  <c r="AM229" i="10"/>
  <c r="AL229" i="10"/>
  <c r="AK229" i="10"/>
  <c r="AJ229" i="10"/>
  <c r="AI229" i="10"/>
  <c r="AH229" i="10"/>
  <c r="AC229" i="10"/>
  <c r="AG229" i="10" s="1"/>
  <c r="AB229" i="10"/>
  <c r="AA229" i="10"/>
  <c r="Y229" i="10"/>
  <c r="N229" i="10"/>
  <c r="J229" i="10"/>
  <c r="M229" i="10" s="1"/>
  <c r="I229" i="10"/>
  <c r="L229" i="10" s="1"/>
  <c r="O229" i="10" s="1"/>
  <c r="H229" i="10"/>
  <c r="G229" i="10"/>
  <c r="K229" i="10" s="1"/>
  <c r="F229" i="10"/>
  <c r="E229" i="10"/>
  <c r="AT228" i="10"/>
  <c r="AU228" i="10" s="1"/>
  <c r="AR228" i="10"/>
  <c r="AQ228" i="10"/>
  <c r="AP228" i="10"/>
  <c r="AN228" i="10"/>
  <c r="AM228" i="10"/>
  <c r="AL228" i="10"/>
  <c r="AK228" i="10"/>
  <c r="AI228" i="10"/>
  <c r="AH228" i="10"/>
  <c r="AG228" i="10"/>
  <c r="AC228" i="10"/>
  <c r="AJ228" i="10" s="1"/>
  <c r="AB228" i="10"/>
  <c r="AA228" i="10"/>
  <c r="Z228" i="10"/>
  <c r="Y228" i="10"/>
  <c r="N228" i="10"/>
  <c r="J228" i="10"/>
  <c r="M228" i="10" s="1"/>
  <c r="H228" i="10"/>
  <c r="G228" i="10"/>
  <c r="F228" i="10"/>
  <c r="E228" i="10"/>
  <c r="AT227" i="10"/>
  <c r="AU227" i="10" s="1"/>
  <c r="AR227" i="10"/>
  <c r="AQ227" i="10"/>
  <c r="AP227" i="10"/>
  <c r="AH227" i="10"/>
  <c r="AB227" i="10"/>
  <c r="AA227" i="10"/>
  <c r="Y227" i="10"/>
  <c r="AC227" i="10" s="1"/>
  <c r="N227" i="10"/>
  <c r="M227" i="10"/>
  <c r="K227" i="10"/>
  <c r="J227" i="10"/>
  <c r="I227" i="10"/>
  <c r="L227" i="10" s="1"/>
  <c r="O227" i="10" s="1"/>
  <c r="H227" i="10"/>
  <c r="G227" i="10"/>
  <c r="F227" i="10"/>
  <c r="E227" i="10"/>
  <c r="AT226" i="10"/>
  <c r="AU226" i="10" s="1"/>
  <c r="AR226" i="10"/>
  <c r="AQ226" i="10"/>
  <c r="AP226" i="10"/>
  <c r="AB226" i="10"/>
  <c r="AA226" i="10"/>
  <c r="Z226" i="10"/>
  <c r="Y226" i="10"/>
  <c r="AC226" i="10" s="1"/>
  <c r="O226" i="10"/>
  <c r="N226" i="10"/>
  <c r="L226" i="10"/>
  <c r="K226" i="10"/>
  <c r="I226" i="10"/>
  <c r="H226" i="10"/>
  <c r="J226" i="10" s="1"/>
  <c r="M226" i="10" s="1"/>
  <c r="G226" i="10"/>
  <c r="F226" i="10"/>
  <c r="E226" i="10"/>
  <c r="AW225" i="10"/>
  <c r="AT225" i="10"/>
  <c r="AU225" i="10" s="1"/>
  <c r="AR225" i="10"/>
  <c r="AQ225" i="10"/>
  <c r="AP225" i="10"/>
  <c r="AB225" i="10"/>
  <c r="AA225" i="10"/>
  <c r="Z225" i="10"/>
  <c r="Y225" i="10"/>
  <c r="AC225" i="10" s="1"/>
  <c r="N225" i="10"/>
  <c r="M225" i="10"/>
  <c r="L225" i="10"/>
  <c r="K225" i="10"/>
  <c r="J225" i="10"/>
  <c r="I225" i="10"/>
  <c r="H225" i="10"/>
  <c r="G225" i="10"/>
  <c r="F225" i="10"/>
  <c r="E225" i="10"/>
  <c r="AT224" i="10"/>
  <c r="AU224" i="10" s="1"/>
  <c r="AR224" i="10"/>
  <c r="AQ224" i="10"/>
  <c r="AP224" i="10"/>
  <c r="AN224" i="10"/>
  <c r="AG224" i="10"/>
  <c r="AB224" i="10"/>
  <c r="AA224" i="10"/>
  <c r="Z224" i="10"/>
  <c r="Y224" i="10"/>
  <c r="AC224" i="10" s="1"/>
  <c r="N224" i="10"/>
  <c r="M224" i="10"/>
  <c r="K224" i="10"/>
  <c r="J224" i="10"/>
  <c r="H224" i="10"/>
  <c r="I224" i="10" s="1"/>
  <c r="L224" i="10" s="1"/>
  <c r="G224" i="10"/>
  <c r="F224" i="10"/>
  <c r="E224" i="10"/>
  <c r="AU223" i="10"/>
  <c r="AT223" i="10"/>
  <c r="AR223" i="10"/>
  <c r="AQ223" i="10"/>
  <c r="AP223" i="10"/>
  <c r="AH223" i="10"/>
  <c r="AC223" i="10"/>
  <c r="AB223" i="10"/>
  <c r="AA223" i="10"/>
  <c r="Z223" i="10"/>
  <c r="Y223" i="10"/>
  <c r="N223" i="10"/>
  <c r="K223" i="10"/>
  <c r="H223" i="10"/>
  <c r="G223" i="10"/>
  <c r="F223" i="10"/>
  <c r="E223" i="10"/>
  <c r="AT222" i="10"/>
  <c r="AU222" i="10" s="1"/>
  <c r="AR222" i="10"/>
  <c r="AQ222" i="10"/>
  <c r="AP222" i="10"/>
  <c r="AI222" i="10"/>
  <c r="AC222" i="10"/>
  <c r="AB222" i="10"/>
  <c r="AA222" i="10"/>
  <c r="Z222" i="10"/>
  <c r="Y222" i="10"/>
  <c r="N222" i="10"/>
  <c r="J222" i="10"/>
  <c r="M222" i="10" s="1"/>
  <c r="I222" i="10"/>
  <c r="L222" i="10" s="1"/>
  <c r="O222" i="10" s="1"/>
  <c r="H222" i="10"/>
  <c r="G222" i="10"/>
  <c r="K222" i="10" s="1"/>
  <c r="F222" i="10"/>
  <c r="E222" i="10"/>
  <c r="AT221" i="10"/>
  <c r="AU221" i="10" s="1"/>
  <c r="AW221" i="10" s="1"/>
  <c r="AR221" i="10"/>
  <c r="AQ221" i="10"/>
  <c r="AP221" i="10"/>
  <c r="AK221" i="10"/>
  <c r="AI221" i="10"/>
  <c r="AC221" i="10"/>
  <c r="AN221" i="10" s="1"/>
  <c r="AB221" i="10"/>
  <c r="AA221" i="10"/>
  <c r="Z221" i="10"/>
  <c r="Y221" i="10"/>
  <c r="N221" i="10"/>
  <c r="J221" i="10"/>
  <c r="M221" i="10" s="1"/>
  <c r="H221" i="10"/>
  <c r="G221" i="10"/>
  <c r="F221" i="10"/>
  <c r="E221" i="10"/>
  <c r="AW220" i="10"/>
  <c r="AU220" i="10"/>
  <c r="AT220" i="10"/>
  <c r="AR220" i="10"/>
  <c r="AQ220" i="10"/>
  <c r="AP220" i="10"/>
  <c r="AN220" i="10"/>
  <c r="AL220" i="10"/>
  <c r="AK220" i="10"/>
  <c r="AJ220" i="10"/>
  <c r="AI220" i="10"/>
  <c r="AH220" i="10"/>
  <c r="AG220" i="10"/>
  <c r="AC220" i="10"/>
  <c r="AM220" i="10" s="1"/>
  <c r="AB220" i="10"/>
  <c r="AA220" i="10"/>
  <c r="Z220" i="10"/>
  <c r="Y220" i="10"/>
  <c r="O220" i="10"/>
  <c r="N220" i="10"/>
  <c r="J220" i="10"/>
  <c r="M220" i="10" s="1"/>
  <c r="I220" i="10"/>
  <c r="L220" i="10" s="1"/>
  <c r="H220" i="10"/>
  <c r="G220" i="10"/>
  <c r="K220" i="10" s="1"/>
  <c r="F220" i="10"/>
  <c r="E220" i="10"/>
  <c r="AU219" i="10"/>
  <c r="AW219" i="10" s="1"/>
  <c r="AT219" i="10"/>
  <c r="AR219" i="10"/>
  <c r="AQ219" i="10"/>
  <c r="AP219" i="10"/>
  <c r="AG219" i="10"/>
  <c r="AB219" i="10"/>
  <c r="AA219" i="10"/>
  <c r="Z219" i="10"/>
  <c r="Y219" i="10"/>
  <c r="AC219" i="10" s="1"/>
  <c r="N219" i="10"/>
  <c r="J219" i="10"/>
  <c r="M219" i="10" s="1"/>
  <c r="H219" i="10"/>
  <c r="G219" i="10"/>
  <c r="I219" i="10" s="1"/>
  <c r="L219" i="10" s="1"/>
  <c r="O219" i="10" s="1"/>
  <c r="F219" i="10"/>
  <c r="E219" i="10"/>
  <c r="AT218" i="10"/>
  <c r="AU218" i="10" s="1"/>
  <c r="AW218" i="10" s="1"/>
  <c r="AR218" i="10"/>
  <c r="AQ218" i="10"/>
  <c r="AP218" i="10"/>
  <c r="AI218" i="10"/>
  <c r="AB218" i="10"/>
  <c r="AA218" i="10"/>
  <c r="Z218" i="10"/>
  <c r="Y218" i="10"/>
  <c r="AC218" i="10" s="1"/>
  <c r="AM218" i="10" s="1"/>
  <c r="N218" i="10"/>
  <c r="K218" i="10"/>
  <c r="H218" i="10"/>
  <c r="J218" i="10" s="1"/>
  <c r="M218" i="10" s="1"/>
  <c r="G218" i="10"/>
  <c r="F218" i="10"/>
  <c r="E218" i="10"/>
  <c r="AU217" i="10"/>
  <c r="AT217" i="10"/>
  <c r="AR217" i="10"/>
  <c r="AQ217" i="10"/>
  <c r="AP217" i="10"/>
  <c r="AN217" i="10"/>
  <c r="AM217" i="10"/>
  <c r="AI217" i="10"/>
  <c r="AB217" i="10"/>
  <c r="AA217" i="10"/>
  <c r="Z217" i="10"/>
  <c r="Y217" i="10"/>
  <c r="AC217" i="10" s="1"/>
  <c r="N217" i="10"/>
  <c r="M217" i="10"/>
  <c r="K217" i="10"/>
  <c r="J217" i="10"/>
  <c r="I217" i="10"/>
  <c r="L217" i="10" s="1"/>
  <c r="O217" i="10" s="1"/>
  <c r="H217" i="10"/>
  <c r="G217" i="10"/>
  <c r="F217" i="10"/>
  <c r="E217" i="10"/>
  <c r="AT216" i="10"/>
  <c r="AU216" i="10" s="1"/>
  <c r="AR216" i="10"/>
  <c r="AQ216" i="10"/>
  <c r="AP216" i="10"/>
  <c r="AC216" i="10"/>
  <c r="AB216" i="10"/>
  <c r="AA216" i="10"/>
  <c r="Z216" i="10"/>
  <c r="Y216" i="10"/>
  <c r="N216" i="10"/>
  <c r="J216" i="10"/>
  <c r="M216" i="10" s="1"/>
  <c r="H216" i="10"/>
  <c r="G216" i="10"/>
  <c r="F216" i="10"/>
  <c r="E216" i="10"/>
  <c r="AW215" i="10"/>
  <c r="AU215" i="10"/>
  <c r="AT215" i="10"/>
  <c r="AR215" i="10"/>
  <c r="AQ215" i="10"/>
  <c r="AP215" i="10"/>
  <c r="AI215" i="10"/>
  <c r="AB215" i="10"/>
  <c r="AA215" i="10"/>
  <c r="Z215" i="10"/>
  <c r="Y215" i="10"/>
  <c r="AC215" i="10" s="1"/>
  <c r="AL215" i="10" s="1"/>
  <c r="N215" i="10"/>
  <c r="M215" i="10"/>
  <c r="L215" i="10"/>
  <c r="K215" i="10"/>
  <c r="J215" i="10"/>
  <c r="I215" i="10"/>
  <c r="H215" i="10"/>
  <c r="G215" i="10"/>
  <c r="F215" i="10"/>
  <c r="E215" i="10"/>
  <c r="AU214" i="10"/>
  <c r="AT214" i="10"/>
  <c r="AR214" i="10"/>
  <c r="AQ214" i="10"/>
  <c r="AP214" i="10"/>
  <c r="AC214" i="10"/>
  <c r="AB214" i="10"/>
  <c r="AA214" i="10"/>
  <c r="Z214" i="10"/>
  <c r="Y214" i="10"/>
  <c r="N214" i="10"/>
  <c r="M214" i="10"/>
  <c r="J214" i="10"/>
  <c r="I214" i="10"/>
  <c r="L214" i="10" s="1"/>
  <c r="O214" i="10" s="1"/>
  <c r="H214" i="10"/>
  <c r="G214" i="10"/>
  <c r="K214" i="10" s="1"/>
  <c r="F214" i="10"/>
  <c r="E214" i="10"/>
  <c r="AT213" i="10"/>
  <c r="AU213" i="10" s="1"/>
  <c r="AW213" i="10" s="1"/>
  <c r="AR213" i="10"/>
  <c r="AQ213" i="10"/>
  <c r="AP213" i="10"/>
  <c r="AB213" i="10"/>
  <c r="AA213" i="10"/>
  <c r="Z213" i="10"/>
  <c r="Y213" i="10"/>
  <c r="AC213" i="10" s="1"/>
  <c r="N213" i="10"/>
  <c r="J213" i="10"/>
  <c r="M213" i="10" s="1"/>
  <c r="H213" i="10"/>
  <c r="G213" i="10"/>
  <c r="F213" i="10"/>
  <c r="E213" i="10"/>
  <c r="AW212" i="10"/>
  <c r="AT212" i="10"/>
  <c r="AU212" i="10" s="1"/>
  <c r="AR212" i="10"/>
  <c r="AQ212" i="10"/>
  <c r="AP212" i="10"/>
  <c r="AN212" i="10"/>
  <c r="AL212" i="10"/>
  <c r="AK212" i="10"/>
  <c r="AJ212" i="10"/>
  <c r="AI212" i="10"/>
  <c r="AH212" i="10"/>
  <c r="AG212" i="10"/>
  <c r="AC212" i="10"/>
  <c r="AM212" i="10" s="1"/>
  <c r="AB212" i="10"/>
  <c r="AA212" i="10"/>
  <c r="Z212" i="10"/>
  <c r="Y212" i="10"/>
  <c r="N212" i="10"/>
  <c r="J212" i="10"/>
  <c r="M212" i="10" s="1"/>
  <c r="I212" i="10"/>
  <c r="L212" i="10" s="1"/>
  <c r="O212" i="10" s="1"/>
  <c r="H212" i="10"/>
  <c r="G212" i="10"/>
  <c r="K212" i="10" s="1"/>
  <c r="F212" i="10"/>
  <c r="E212" i="10"/>
  <c r="AW211" i="10"/>
  <c r="AT211" i="10"/>
  <c r="AU211" i="10" s="1"/>
  <c r="AR211" i="10"/>
  <c r="AQ211" i="10"/>
  <c r="AP211" i="10"/>
  <c r="AL211" i="10"/>
  <c r="AB211" i="10"/>
  <c r="AA211" i="10"/>
  <c r="Z211" i="10"/>
  <c r="Y211" i="10"/>
  <c r="AC211" i="10" s="1"/>
  <c r="N211" i="10"/>
  <c r="M211" i="10"/>
  <c r="L211" i="10"/>
  <c r="O211" i="10" s="1"/>
  <c r="K211" i="10"/>
  <c r="J211" i="10"/>
  <c r="I211" i="10"/>
  <c r="H211" i="10"/>
  <c r="G211" i="10"/>
  <c r="F211" i="10"/>
  <c r="E211" i="10"/>
  <c r="AT210" i="10"/>
  <c r="AU210" i="10" s="1"/>
  <c r="AR210" i="10"/>
  <c r="AQ210" i="10"/>
  <c r="AP210" i="10"/>
  <c r="AN210" i="10"/>
  <c r="AH210" i="10"/>
  <c r="AB210" i="10"/>
  <c r="AA210" i="10"/>
  <c r="Z210" i="10"/>
  <c r="Y210" i="10"/>
  <c r="AC210" i="10" s="1"/>
  <c r="AK210" i="10" s="1"/>
  <c r="O210" i="10"/>
  <c r="N210" i="10"/>
  <c r="L210" i="10"/>
  <c r="K210" i="10"/>
  <c r="I210" i="10"/>
  <c r="H210" i="10"/>
  <c r="J210" i="10" s="1"/>
  <c r="M210" i="10" s="1"/>
  <c r="G210" i="10"/>
  <c r="F210" i="10"/>
  <c r="E210" i="10"/>
  <c r="AT209" i="10"/>
  <c r="AU209" i="10" s="1"/>
  <c r="AR209" i="10"/>
  <c r="AQ209" i="10"/>
  <c r="AP209" i="10"/>
  <c r="AN209" i="10"/>
  <c r="AK209" i="10"/>
  <c r="AG209" i="10"/>
  <c r="AB209" i="10"/>
  <c r="AA209" i="10"/>
  <c r="Z209" i="10"/>
  <c r="Y209" i="10"/>
  <c r="AC209" i="10" s="1"/>
  <c r="N209" i="10"/>
  <c r="K209" i="10"/>
  <c r="H209" i="10"/>
  <c r="G209" i="10"/>
  <c r="F209" i="10"/>
  <c r="E209" i="10"/>
  <c r="AT208" i="10"/>
  <c r="AU208" i="10" s="1"/>
  <c r="AR208" i="10"/>
  <c r="AQ208" i="10"/>
  <c r="AP208" i="10"/>
  <c r="AN208" i="10"/>
  <c r="AJ208" i="10"/>
  <c r="AH208" i="10"/>
  <c r="AC208" i="10"/>
  <c r="AM208" i="10" s="1"/>
  <c r="AB208" i="10"/>
  <c r="AA208" i="10"/>
  <c r="Z208" i="10"/>
  <c r="Y208" i="10"/>
  <c r="N208" i="10"/>
  <c r="H208" i="10"/>
  <c r="J208" i="10" s="1"/>
  <c r="M208" i="10" s="1"/>
  <c r="F208" i="10"/>
  <c r="E208" i="10"/>
  <c r="AW207" i="10"/>
  <c r="AU207" i="10"/>
  <c r="AT207" i="10"/>
  <c r="AR207" i="10"/>
  <c r="AQ207" i="10"/>
  <c r="AP207" i="10"/>
  <c r="AM207" i="10"/>
  <c r="AK207" i="10"/>
  <c r="AJ207" i="10"/>
  <c r="AH207" i="10"/>
  <c r="AG207" i="10"/>
  <c r="AC207" i="10"/>
  <c r="AN207" i="10" s="1"/>
  <c r="AB207" i="10"/>
  <c r="AA207" i="10"/>
  <c r="Z207" i="10"/>
  <c r="Y207" i="10"/>
  <c r="N207" i="10"/>
  <c r="I207" i="10"/>
  <c r="L207" i="10" s="1"/>
  <c r="O207" i="10" s="1"/>
  <c r="H207" i="10"/>
  <c r="J207" i="10" s="1"/>
  <c r="M207" i="10" s="1"/>
  <c r="G207" i="10"/>
  <c r="K207" i="10" s="1"/>
  <c r="F207" i="10"/>
  <c r="E207" i="10"/>
  <c r="AU206" i="10"/>
  <c r="AW206" i="10" s="1"/>
  <c r="AT206" i="10"/>
  <c r="AR206" i="10"/>
  <c r="AQ206" i="10"/>
  <c r="AP206" i="10"/>
  <c r="AN206" i="10"/>
  <c r="AM206" i="10"/>
  <c r="AK206" i="10"/>
  <c r="AJ206" i="10"/>
  <c r="AI206" i="10"/>
  <c r="AH206" i="10"/>
  <c r="AG206" i="10"/>
  <c r="AC206" i="10"/>
  <c r="AL206" i="10" s="1"/>
  <c r="AB206" i="10"/>
  <c r="AA206" i="10"/>
  <c r="Y206" i="10"/>
  <c r="N206" i="10"/>
  <c r="K206" i="10"/>
  <c r="H206" i="10"/>
  <c r="G206" i="10"/>
  <c r="F206" i="10"/>
  <c r="E206" i="10"/>
  <c r="AU205" i="10"/>
  <c r="AT205" i="10"/>
  <c r="AR205" i="10"/>
  <c r="AQ205" i="10"/>
  <c r="AP205" i="10"/>
  <c r="AN205" i="10"/>
  <c r="AM205" i="10"/>
  <c r="AJ205" i="10"/>
  <c r="AG205" i="10"/>
  <c r="AC205" i="10"/>
  <c r="AB205" i="10"/>
  <c r="AA205" i="10"/>
  <c r="Z205" i="10"/>
  <c r="Y205" i="10"/>
  <c r="N205" i="10"/>
  <c r="K205" i="10"/>
  <c r="H205" i="10"/>
  <c r="J205" i="10" s="1"/>
  <c r="M205" i="10" s="1"/>
  <c r="G205" i="10"/>
  <c r="F205" i="10"/>
  <c r="E205" i="10"/>
  <c r="AU204" i="10"/>
  <c r="AW204" i="10" s="1"/>
  <c r="AT204" i="10"/>
  <c r="AR204" i="10"/>
  <c r="AQ204" i="10"/>
  <c r="AP204" i="10"/>
  <c r="AM204" i="10"/>
  <c r="AJ204" i="10"/>
  <c r="AB204" i="10"/>
  <c r="AA204" i="10"/>
  <c r="Y204" i="10"/>
  <c r="AC204" i="10" s="1"/>
  <c r="N204" i="10"/>
  <c r="M204" i="10"/>
  <c r="K204" i="10"/>
  <c r="J204" i="10"/>
  <c r="H204" i="10"/>
  <c r="G204" i="10"/>
  <c r="I204" i="10" s="1"/>
  <c r="L204" i="10" s="1"/>
  <c r="O204" i="10" s="1"/>
  <c r="F204" i="10"/>
  <c r="E204" i="10"/>
  <c r="AU203" i="10"/>
  <c r="AT203" i="10"/>
  <c r="AR203" i="10"/>
  <c r="AQ203" i="10"/>
  <c r="AP203" i="10"/>
  <c r="AC203" i="10"/>
  <c r="AB203" i="10"/>
  <c r="AA203" i="10"/>
  <c r="Z203" i="10"/>
  <c r="Y203" i="10"/>
  <c r="N203" i="10"/>
  <c r="J203" i="10"/>
  <c r="M203" i="10" s="1"/>
  <c r="H203" i="10"/>
  <c r="G203" i="10"/>
  <c r="K203" i="10" s="1"/>
  <c r="F203" i="10"/>
  <c r="E203" i="10"/>
  <c r="AU202" i="10"/>
  <c r="AW202" i="10" s="1"/>
  <c r="AT202" i="10"/>
  <c r="AR202" i="10"/>
  <c r="AQ202" i="10"/>
  <c r="AP202" i="10"/>
  <c r="AL202" i="10"/>
  <c r="AC202" i="10"/>
  <c r="AB202" i="10"/>
  <c r="AA202" i="10"/>
  <c r="Z202" i="10"/>
  <c r="Y202" i="10"/>
  <c r="N202" i="10"/>
  <c r="M202" i="10"/>
  <c r="H202" i="10"/>
  <c r="J202" i="10" s="1"/>
  <c r="G202" i="10"/>
  <c r="F202" i="10"/>
  <c r="E202" i="10"/>
  <c r="AU201" i="10"/>
  <c r="AT201" i="10"/>
  <c r="AR201" i="10"/>
  <c r="AQ201" i="10"/>
  <c r="AP201" i="10"/>
  <c r="AJ201" i="10"/>
  <c r="AC201" i="10"/>
  <c r="AI201" i="10" s="1"/>
  <c r="AB201" i="10"/>
  <c r="AA201" i="10"/>
  <c r="Z201" i="10"/>
  <c r="Y201" i="10"/>
  <c r="N201" i="10"/>
  <c r="J201" i="10"/>
  <c r="M201" i="10" s="1"/>
  <c r="H201" i="10"/>
  <c r="G201" i="10"/>
  <c r="F201" i="10"/>
  <c r="E201" i="10"/>
  <c r="AT200" i="10"/>
  <c r="AU200" i="10" s="1"/>
  <c r="AR200" i="10"/>
  <c r="AQ200" i="10"/>
  <c r="AP200" i="10"/>
  <c r="AL200" i="10"/>
  <c r="AB200" i="10"/>
  <c r="AA200" i="10"/>
  <c r="Z200" i="10"/>
  <c r="Y200" i="10"/>
  <c r="AC200" i="10" s="1"/>
  <c r="N200" i="10"/>
  <c r="J200" i="10"/>
  <c r="M200" i="10" s="1"/>
  <c r="H200" i="10"/>
  <c r="G200" i="10"/>
  <c r="F200" i="10"/>
  <c r="E200" i="10"/>
  <c r="AW199" i="10"/>
  <c r="AU199" i="10"/>
  <c r="AT199" i="10"/>
  <c r="AR199" i="10"/>
  <c r="AQ199" i="10"/>
  <c r="AP199" i="10"/>
  <c r="AC199" i="10"/>
  <c r="AB199" i="10"/>
  <c r="AA199" i="10"/>
  <c r="Z199" i="10"/>
  <c r="Y199" i="10"/>
  <c r="N199" i="10"/>
  <c r="L199" i="10"/>
  <c r="K199" i="10"/>
  <c r="J199" i="10"/>
  <c r="M199" i="10" s="1"/>
  <c r="I199" i="10"/>
  <c r="H199" i="10"/>
  <c r="G199" i="10"/>
  <c r="F199" i="10"/>
  <c r="E199" i="10"/>
  <c r="AU198" i="10"/>
  <c r="AW198" i="10" s="1"/>
  <c r="AT198" i="10"/>
  <c r="AR198" i="10"/>
  <c r="AQ198" i="10"/>
  <c r="AP198" i="10"/>
  <c r="AH198" i="10"/>
  <c r="AC198" i="10"/>
  <c r="AL198" i="10" s="1"/>
  <c r="AB198" i="10"/>
  <c r="AA198" i="10"/>
  <c r="Z198" i="10"/>
  <c r="Y198" i="10"/>
  <c r="N198" i="10"/>
  <c r="M198" i="10"/>
  <c r="J198" i="10"/>
  <c r="I198" i="10"/>
  <c r="L198" i="10" s="1"/>
  <c r="O198" i="10" s="1"/>
  <c r="H198" i="10"/>
  <c r="G198" i="10"/>
  <c r="K198" i="10" s="1"/>
  <c r="F198" i="10"/>
  <c r="E198" i="10"/>
  <c r="AW197" i="10"/>
  <c r="AT197" i="10"/>
  <c r="AU197" i="10" s="1"/>
  <c r="AR197" i="10"/>
  <c r="AQ197" i="10"/>
  <c r="AP197" i="10"/>
  <c r="AB197" i="10"/>
  <c r="AA197" i="10"/>
  <c r="Z197" i="10"/>
  <c r="Y197" i="10"/>
  <c r="AC197" i="10" s="1"/>
  <c r="N197" i="10"/>
  <c r="J197" i="10"/>
  <c r="M197" i="10" s="1"/>
  <c r="H197" i="10"/>
  <c r="G197" i="10"/>
  <c r="F197" i="10"/>
  <c r="E197" i="10"/>
  <c r="AW196" i="10"/>
  <c r="AT196" i="10"/>
  <c r="AU196" i="10" s="1"/>
  <c r="AR196" i="10"/>
  <c r="AQ196" i="10"/>
  <c r="AP196" i="10"/>
  <c r="AN196" i="10"/>
  <c r="AL196" i="10"/>
  <c r="AK196" i="10"/>
  <c r="AJ196" i="10"/>
  <c r="AI196" i="10"/>
  <c r="AH196" i="10"/>
  <c r="AG196" i="10"/>
  <c r="AC196" i="10"/>
  <c r="AM196" i="10" s="1"/>
  <c r="AB196" i="10"/>
  <c r="AA196" i="10"/>
  <c r="Z196" i="10"/>
  <c r="Y196" i="10"/>
  <c r="N196" i="10"/>
  <c r="J196" i="10"/>
  <c r="M196" i="10" s="1"/>
  <c r="I196" i="10"/>
  <c r="L196" i="10" s="1"/>
  <c r="O196" i="10" s="1"/>
  <c r="H196" i="10"/>
  <c r="G196" i="10"/>
  <c r="K196" i="10" s="1"/>
  <c r="F196" i="10"/>
  <c r="E196" i="10"/>
  <c r="AT195" i="10"/>
  <c r="AU195" i="10" s="1"/>
  <c r="AR195" i="10"/>
  <c r="AQ195" i="10"/>
  <c r="AP195" i="10"/>
  <c r="AB195" i="10"/>
  <c r="AA195" i="10"/>
  <c r="Z195" i="10"/>
  <c r="Y195" i="10"/>
  <c r="AC195" i="10" s="1"/>
  <c r="N195" i="10"/>
  <c r="M195" i="10"/>
  <c r="L195" i="10"/>
  <c r="O195" i="10" s="1"/>
  <c r="K195" i="10"/>
  <c r="J195" i="10"/>
  <c r="I195" i="10"/>
  <c r="H195" i="10"/>
  <c r="G195" i="10"/>
  <c r="F195" i="10"/>
  <c r="E195" i="10"/>
  <c r="AT194" i="10"/>
  <c r="AU194" i="10" s="1"/>
  <c r="AR194" i="10"/>
  <c r="AQ194" i="10"/>
  <c r="AP194" i="10"/>
  <c r="AK194" i="10"/>
  <c r="AH194" i="10"/>
  <c r="AB194" i="10"/>
  <c r="AA194" i="10"/>
  <c r="Z194" i="10"/>
  <c r="Y194" i="10"/>
  <c r="AC194" i="10" s="1"/>
  <c r="AN194" i="10" s="1"/>
  <c r="O194" i="10"/>
  <c r="N194" i="10"/>
  <c r="K194" i="10"/>
  <c r="I194" i="10"/>
  <c r="L194" i="10" s="1"/>
  <c r="H194" i="10"/>
  <c r="J194" i="10" s="1"/>
  <c r="M194" i="10" s="1"/>
  <c r="G194" i="10"/>
  <c r="F194" i="10"/>
  <c r="E194" i="10"/>
  <c r="AW193" i="10"/>
  <c r="AT193" i="10"/>
  <c r="AU193" i="10" s="1"/>
  <c r="AR193" i="10"/>
  <c r="AQ193" i="10"/>
  <c r="AP193" i="10"/>
  <c r="AN193" i="10"/>
  <c r="AK193" i="10"/>
  <c r="AG193" i="10"/>
  <c r="AB193" i="10"/>
  <c r="AA193" i="10"/>
  <c r="Z193" i="10"/>
  <c r="Y193" i="10"/>
  <c r="AC193" i="10" s="1"/>
  <c r="N193" i="10"/>
  <c r="K193" i="10"/>
  <c r="H193" i="10"/>
  <c r="G193" i="10"/>
  <c r="F193" i="10"/>
  <c r="E193" i="10"/>
  <c r="AT192" i="10"/>
  <c r="AU192" i="10" s="1"/>
  <c r="AR192" i="10"/>
  <c r="AQ192" i="10"/>
  <c r="AP192" i="10"/>
  <c r="AN192" i="10"/>
  <c r="AJ192" i="10"/>
  <c r="AH192" i="10"/>
  <c r="AC192" i="10"/>
  <c r="AM192" i="10" s="1"/>
  <c r="AB192" i="10"/>
  <c r="AA192" i="10"/>
  <c r="Z192" i="10"/>
  <c r="Y192" i="10"/>
  <c r="O192" i="10"/>
  <c r="N192" i="10"/>
  <c r="K192" i="10"/>
  <c r="I192" i="10"/>
  <c r="L192" i="10" s="1"/>
  <c r="H192" i="10"/>
  <c r="J192" i="10" s="1"/>
  <c r="M192" i="10" s="1"/>
  <c r="G192" i="10"/>
  <c r="F192" i="10"/>
  <c r="E192" i="10"/>
  <c r="AW191" i="10"/>
  <c r="AV191" i="10"/>
  <c r="AX191" i="10" s="1"/>
  <c r="AU191" i="10"/>
  <c r="AT191" i="10"/>
  <c r="AR191" i="10"/>
  <c r="AQ191" i="10"/>
  <c r="AP191" i="10"/>
  <c r="AM191" i="10"/>
  <c r="AK191" i="10"/>
  <c r="AH191" i="10"/>
  <c r="AG191" i="10"/>
  <c r="AC191" i="10"/>
  <c r="AN191" i="10" s="1"/>
  <c r="AB191" i="10"/>
  <c r="AA191" i="10"/>
  <c r="Z191" i="10"/>
  <c r="Y191" i="10"/>
  <c r="N191" i="10"/>
  <c r="I191" i="10"/>
  <c r="L191" i="10" s="1"/>
  <c r="O191" i="10" s="1"/>
  <c r="H191" i="10"/>
  <c r="J191" i="10" s="1"/>
  <c r="M191" i="10" s="1"/>
  <c r="G191" i="10"/>
  <c r="K191" i="10" s="1"/>
  <c r="F191" i="10"/>
  <c r="E191" i="10"/>
  <c r="AU190" i="10"/>
  <c r="AW190" i="10" s="1"/>
  <c r="AT190" i="10"/>
  <c r="AR190" i="10"/>
  <c r="AQ190" i="10"/>
  <c r="AP190" i="10"/>
  <c r="AN190" i="10"/>
  <c r="AM190" i="10"/>
  <c r="AK190" i="10"/>
  <c r="AJ190" i="10"/>
  <c r="AI190" i="10"/>
  <c r="AH190" i="10"/>
  <c r="AG190" i="10"/>
  <c r="AC190" i="10"/>
  <c r="AL190" i="10" s="1"/>
  <c r="AB190" i="10"/>
  <c r="AA190" i="10"/>
  <c r="Z190" i="10"/>
  <c r="Y190" i="10"/>
  <c r="N190" i="10"/>
  <c r="K190" i="10"/>
  <c r="H190" i="10"/>
  <c r="G190" i="10"/>
  <c r="F190" i="10"/>
  <c r="E190" i="10"/>
  <c r="AU189" i="10"/>
  <c r="AT189" i="10"/>
  <c r="AR189" i="10"/>
  <c r="AQ189" i="10"/>
  <c r="AP189" i="10"/>
  <c r="AN189" i="10"/>
  <c r="AM189" i="10"/>
  <c r="AJ189" i="10"/>
  <c r="AG189" i="10"/>
  <c r="AC189" i="10"/>
  <c r="AB189" i="10"/>
  <c r="AA189" i="10"/>
  <c r="Z189" i="10"/>
  <c r="Y189" i="10"/>
  <c r="N189" i="10"/>
  <c r="K189" i="10"/>
  <c r="H189" i="10"/>
  <c r="J189" i="10" s="1"/>
  <c r="M189" i="10" s="1"/>
  <c r="G189" i="10"/>
  <c r="F189" i="10"/>
  <c r="E189" i="10"/>
  <c r="AV188" i="10"/>
  <c r="AX188" i="10" s="1"/>
  <c r="AU188" i="10"/>
  <c r="AW188" i="10" s="1"/>
  <c r="AT188" i="10"/>
  <c r="AR188" i="10"/>
  <c r="AQ188" i="10"/>
  <c r="AP188" i="10"/>
  <c r="AN188" i="10"/>
  <c r="AM188" i="10"/>
  <c r="AB188" i="10"/>
  <c r="AA188" i="10"/>
  <c r="Z188" i="10"/>
  <c r="Y188" i="10"/>
  <c r="AC188" i="10" s="1"/>
  <c r="AJ188" i="10" s="1"/>
  <c r="N188" i="10"/>
  <c r="M188" i="10"/>
  <c r="J188" i="10"/>
  <c r="H188" i="10"/>
  <c r="G188" i="10"/>
  <c r="I188" i="10" s="1"/>
  <c r="L188" i="10" s="1"/>
  <c r="F188" i="10"/>
  <c r="E188" i="10"/>
  <c r="AU187" i="10"/>
  <c r="AT187" i="10"/>
  <c r="AR187" i="10"/>
  <c r="AQ187" i="10"/>
  <c r="AP187" i="10"/>
  <c r="AM187" i="10"/>
  <c r="AI187" i="10"/>
  <c r="AG187" i="10"/>
  <c r="AC187" i="10"/>
  <c r="AB187" i="10"/>
  <c r="AA187" i="10"/>
  <c r="Z187" i="10"/>
  <c r="Y187" i="10"/>
  <c r="N187" i="10"/>
  <c r="H187" i="10"/>
  <c r="J187" i="10" s="1"/>
  <c r="M187" i="10" s="1"/>
  <c r="G187" i="10"/>
  <c r="K187" i="10" s="1"/>
  <c r="F187" i="10"/>
  <c r="E187" i="10"/>
  <c r="AU186" i="10"/>
  <c r="AT186" i="10"/>
  <c r="AR186" i="10"/>
  <c r="AQ186" i="10"/>
  <c r="AP186" i="10"/>
  <c r="AC186" i="10"/>
  <c r="AB186" i="10"/>
  <c r="AA186" i="10"/>
  <c r="Z186" i="10"/>
  <c r="Y186" i="10"/>
  <c r="N186" i="10"/>
  <c r="M186" i="10"/>
  <c r="H186" i="10"/>
  <c r="J186" i="10" s="1"/>
  <c r="G186" i="10"/>
  <c r="I186" i="10" s="1"/>
  <c r="L186" i="10" s="1"/>
  <c r="O186" i="10" s="1"/>
  <c r="F186" i="10"/>
  <c r="E186" i="10"/>
  <c r="AU185" i="10"/>
  <c r="AW185" i="10" s="1"/>
  <c r="AT185" i="10"/>
  <c r="AR185" i="10"/>
  <c r="AQ185" i="10"/>
  <c r="AP185" i="10"/>
  <c r="AH185" i="10"/>
  <c r="AB185" i="10"/>
  <c r="AA185" i="10"/>
  <c r="Z185" i="10"/>
  <c r="Y185" i="10"/>
  <c r="AC185" i="10" s="1"/>
  <c r="N185" i="10"/>
  <c r="J185" i="10"/>
  <c r="M185" i="10" s="1"/>
  <c r="H185" i="10"/>
  <c r="G185" i="10"/>
  <c r="F185" i="10"/>
  <c r="E185" i="10"/>
  <c r="AT184" i="10"/>
  <c r="AU184" i="10" s="1"/>
  <c r="AW184" i="10" s="1"/>
  <c r="AR184" i="10"/>
  <c r="AQ184" i="10"/>
  <c r="AP184" i="10"/>
  <c r="AL184" i="10"/>
  <c r="AK184" i="10"/>
  <c r="AI184" i="10"/>
  <c r="AB184" i="10"/>
  <c r="AA184" i="10"/>
  <c r="Z184" i="10"/>
  <c r="Y184" i="10"/>
  <c r="AC184" i="10" s="1"/>
  <c r="AM184" i="10" s="1"/>
  <c r="N184" i="10"/>
  <c r="M184" i="10"/>
  <c r="L184" i="10"/>
  <c r="J184" i="10"/>
  <c r="H184" i="10"/>
  <c r="G184" i="10"/>
  <c r="I184" i="10" s="1"/>
  <c r="F184" i="10"/>
  <c r="E184" i="10"/>
  <c r="AU183" i="10"/>
  <c r="AT183" i="10"/>
  <c r="AR183" i="10"/>
  <c r="AQ183" i="10"/>
  <c r="AP183" i="10"/>
  <c r="AB183" i="10"/>
  <c r="AA183" i="10"/>
  <c r="Z183" i="10"/>
  <c r="Y183" i="10"/>
  <c r="AC183" i="10" s="1"/>
  <c r="N183" i="10"/>
  <c r="M183" i="10"/>
  <c r="L183" i="10"/>
  <c r="K183" i="10"/>
  <c r="J183" i="10"/>
  <c r="I183" i="10"/>
  <c r="H183" i="10"/>
  <c r="G183" i="10"/>
  <c r="F183" i="10"/>
  <c r="E183" i="10"/>
  <c r="AT182" i="10"/>
  <c r="AU182" i="10" s="1"/>
  <c r="AR182" i="10"/>
  <c r="AQ182" i="10"/>
  <c r="AP182" i="10"/>
  <c r="AL182" i="10"/>
  <c r="AH182" i="10"/>
  <c r="AC182" i="10"/>
  <c r="AB182" i="10"/>
  <c r="AA182" i="10"/>
  <c r="Z182" i="10"/>
  <c r="Y182" i="10"/>
  <c r="N182" i="10"/>
  <c r="M182" i="10"/>
  <c r="J182" i="10"/>
  <c r="I182" i="10"/>
  <c r="L182" i="10" s="1"/>
  <c r="O182" i="10" s="1"/>
  <c r="H182" i="10"/>
  <c r="G182" i="10"/>
  <c r="K182" i="10" s="1"/>
  <c r="F182" i="10"/>
  <c r="E182" i="10"/>
  <c r="AT181" i="10"/>
  <c r="AU181" i="10" s="1"/>
  <c r="AW181" i="10" s="1"/>
  <c r="AR181" i="10"/>
  <c r="AQ181" i="10"/>
  <c r="AP181" i="10"/>
  <c r="AB181" i="10"/>
  <c r="AA181" i="10"/>
  <c r="Z181" i="10"/>
  <c r="Y181" i="10"/>
  <c r="AC181" i="10" s="1"/>
  <c r="N181" i="10"/>
  <c r="L181" i="10"/>
  <c r="O181" i="10" s="1"/>
  <c r="J181" i="10"/>
  <c r="M181" i="10" s="1"/>
  <c r="I181" i="10"/>
  <c r="H181" i="10"/>
  <c r="G181" i="10"/>
  <c r="K181" i="10" s="1"/>
  <c r="F181" i="10"/>
  <c r="E181" i="10"/>
  <c r="AW180" i="10"/>
  <c r="AT180" i="10"/>
  <c r="AU180" i="10" s="1"/>
  <c r="AR180" i="10"/>
  <c r="AQ180" i="10"/>
  <c r="AP180" i="10"/>
  <c r="AN180" i="10"/>
  <c r="AL180" i="10"/>
  <c r="AK180" i="10"/>
  <c r="AJ180" i="10"/>
  <c r="AI180" i="10"/>
  <c r="AH180" i="10"/>
  <c r="AG180" i="10"/>
  <c r="AC180" i="10"/>
  <c r="AM180" i="10" s="1"/>
  <c r="AB180" i="10"/>
  <c r="AA180" i="10"/>
  <c r="Z180" i="10"/>
  <c r="Y180" i="10"/>
  <c r="N180" i="10"/>
  <c r="L180" i="10"/>
  <c r="O180" i="10" s="1"/>
  <c r="J180" i="10"/>
  <c r="M180" i="10" s="1"/>
  <c r="I180" i="10"/>
  <c r="H180" i="10"/>
  <c r="G180" i="10"/>
  <c r="K180" i="10" s="1"/>
  <c r="F180" i="10"/>
  <c r="E180" i="10"/>
  <c r="AW179" i="10"/>
  <c r="AU179" i="10"/>
  <c r="AT179" i="10"/>
  <c r="AR179" i="10"/>
  <c r="AQ179" i="10"/>
  <c r="AP179" i="10"/>
  <c r="AL179" i="10"/>
  <c r="AJ179" i="10"/>
  <c r="AB179" i="10"/>
  <c r="AA179" i="10"/>
  <c r="Z179" i="10"/>
  <c r="Y179" i="10"/>
  <c r="AC179" i="10" s="1"/>
  <c r="N179" i="10"/>
  <c r="L179" i="10"/>
  <c r="O179" i="10" s="1"/>
  <c r="K179" i="10"/>
  <c r="J179" i="10"/>
  <c r="M179" i="10" s="1"/>
  <c r="H179" i="10"/>
  <c r="I179" i="10" s="1"/>
  <c r="G179" i="10"/>
  <c r="F179" i="10"/>
  <c r="E179" i="10"/>
  <c r="AT178" i="10"/>
  <c r="AU178" i="10" s="1"/>
  <c r="AR178" i="10"/>
  <c r="AQ178" i="10"/>
  <c r="AP178" i="10"/>
  <c r="AN178" i="10"/>
  <c r="AM178" i="10"/>
  <c r="AL178" i="10"/>
  <c r="AK178" i="10"/>
  <c r="AH178" i="10"/>
  <c r="AB178" i="10"/>
  <c r="AA178" i="10"/>
  <c r="Z178" i="10"/>
  <c r="Y178" i="10"/>
  <c r="AC178" i="10" s="1"/>
  <c r="AJ178" i="10" s="1"/>
  <c r="N178" i="10"/>
  <c r="L178" i="10"/>
  <c r="O178" i="10" s="1"/>
  <c r="K178" i="10"/>
  <c r="I178" i="10"/>
  <c r="H178" i="10"/>
  <c r="J178" i="10" s="1"/>
  <c r="M178" i="10" s="1"/>
  <c r="G178" i="10"/>
  <c r="F178" i="10"/>
  <c r="E178" i="10"/>
  <c r="AW177" i="10"/>
  <c r="AT177" i="10"/>
  <c r="AU177" i="10" s="1"/>
  <c r="AR177" i="10"/>
  <c r="AQ177" i="10"/>
  <c r="AP177" i="10"/>
  <c r="AM177" i="10"/>
  <c r="AK177" i="10"/>
  <c r="AG177" i="10"/>
  <c r="AB177" i="10"/>
  <c r="AA177" i="10"/>
  <c r="Z177" i="10"/>
  <c r="Y177" i="10"/>
  <c r="AC177" i="10" s="1"/>
  <c r="N177" i="10"/>
  <c r="K177" i="10"/>
  <c r="H177" i="10"/>
  <c r="G177" i="10"/>
  <c r="F177" i="10"/>
  <c r="E177" i="10"/>
  <c r="AU176" i="10"/>
  <c r="AT176" i="10"/>
  <c r="AR176" i="10"/>
  <c r="AQ176" i="10"/>
  <c r="AP176" i="10"/>
  <c r="AJ176" i="10"/>
  <c r="AH176" i="10"/>
  <c r="AG176" i="10"/>
  <c r="AC176" i="10"/>
  <c r="AN176" i="10" s="1"/>
  <c r="AB176" i="10"/>
  <c r="AA176" i="10"/>
  <c r="Z176" i="10"/>
  <c r="Y176" i="10"/>
  <c r="N176" i="10"/>
  <c r="K176" i="10"/>
  <c r="H176" i="10"/>
  <c r="G176" i="10"/>
  <c r="F176" i="10"/>
  <c r="E176" i="10"/>
  <c r="AW175" i="10"/>
  <c r="AU175" i="10"/>
  <c r="AT175" i="10"/>
  <c r="AR175" i="10"/>
  <c r="AQ175" i="10"/>
  <c r="AP175" i="10"/>
  <c r="AH175" i="10"/>
  <c r="AG175" i="10"/>
  <c r="AC175" i="10"/>
  <c r="AB175" i="10"/>
  <c r="AA175" i="10"/>
  <c r="Z175" i="10"/>
  <c r="Y175" i="10"/>
  <c r="N175" i="10"/>
  <c r="H175" i="10"/>
  <c r="J175" i="10" s="1"/>
  <c r="M175" i="10" s="1"/>
  <c r="G175" i="10"/>
  <c r="K175" i="10" s="1"/>
  <c r="F175" i="10"/>
  <c r="E175" i="10"/>
  <c r="AU174" i="10"/>
  <c r="AW174" i="10" s="1"/>
  <c r="AT174" i="10"/>
  <c r="AR174" i="10"/>
  <c r="AQ174" i="10"/>
  <c r="AP174" i="10"/>
  <c r="AN174" i="10"/>
  <c r="AM174" i="10"/>
  <c r="AK174" i="10"/>
  <c r="AJ174" i="10"/>
  <c r="AI174" i="10"/>
  <c r="AH174" i="10"/>
  <c r="AG174" i="10"/>
  <c r="AC174" i="10"/>
  <c r="AL174" i="10" s="1"/>
  <c r="AB174" i="10"/>
  <c r="AA174" i="10"/>
  <c r="Z174" i="10"/>
  <c r="Y174" i="10"/>
  <c r="N174" i="10"/>
  <c r="K174" i="10"/>
  <c r="H174" i="10"/>
  <c r="J174" i="10" s="1"/>
  <c r="M174" i="10" s="1"/>
  <c r="G174" i="10"/>
  <c r="F174" i="10"/>
  <c r="E174" i="10"/>
  <c r="AU173" i="10"/>
  <c r="AT173" i="10"/>
  <c r="AR173" i="10"/>
  <c r="AQ173" i="10"/>
  <c r="AP173" i="10"/>
  <c r="AC173" i="10"/>
  <c r="AB173" i="10"/>
  <c r="AA173" i="10"/>
  <c r="Z173" i="10"/>
  <c r="Y173" i="10"/>
  <c r="N173" i="10"/>
  <c r="M173" i="10"/>
  <c r="K173" i="10"/>
  <c r="J173" i="10"/>
  <c r="H173" i="10"/>
  <c r="G173" i="10"/>
  <c r="F173" i="10"/>
  <c r="E173" i="10"/>
  <c r="AU172" i="10"/>
  <c r="AW172" i="10" s="1"/>
  <c r="AT172" i="10"/>
  <c r="AR172" i="10"/>
  <c r="AQ172" i="10"/>
  <c r="AP172" i="10"/>
  <c r="AN172" i="10"/>
  <c r="AB172" i="10"/>
  <c r="AA172" i="10"/>
  <c r="Y172" i="10"/>
  <c r="AC172" i="10" s="1"/>
  <c r="N172" i="10"/>
  <c r="M172" i="10"/>
  <c r="K172" i="10"/>
  <c r="J172" i="10"/>
  <c r="H172" i="10"/>
  <c r="G172" i="10"/>
  <c r="I172" i="10" s="1"/>
  <c r="L172" i="10" s="1"/>
  <c r="F172" i="10"/>
  <c r="E172" i="10"/>
  <c r="AT171" i="10"/>
  <c r="AU171" i="10" s="1"/>
  <c r="AR171" i="10"/>
  <c r="AQ171" i="10"/>
  <c r="AP171" i="10"/>
  <c r="AL171" i="10"/>
  <c r="AI171" i="10"/>
  <c r="AG171" i="10"/>
  <c r="AC171" i="10"/>
  <c r="AM171" i="10" s="1"/>
  <c r="AB171" i="10"/>
  <c r="AA171" i="10"/>
  <c r="Z171" i="10"/>
  <c r="Y171" i="10"/>
  <c r="N171" i="10"/>
  <c r="H171" i="10"/>
  <c r="J171" i="10" s="1"/>
  <c r="M171" i="10" s="1"/>
  <c r="G171" i="10"/>
  <c r="F171" i="10"/>
  <c r="E171" i="10"/>
  <c r="AW170" i="10"/>
  <c r="AU170" i="10"/>
  <c r="AT170" i="10"/>
  <c r="AR170" i="10"/>
  <c r="AQ170" i="10"/>
  <c r="AP170" i="10"/>
  <c r="AB170" i="10"/>
  <c r="AA170" i="10"/>
  <c r="Z170" i="10"/>
  <c r="Y170" i="10"/>
  <c r="AC170" i="10" s="1"/>
  <c r="N170" i="10"/>
  <c r="M170" i="10"/>
  <c r="K170" i="10"/>
  <c r="J170" i="10"/>
  <c r="H170" i="10"/>
  <c r="G170" i="10"/>
  <c r="F170" i="10"/>
  <c r="E170" i="10"/>
  <c r="AT169" i="10"/>
  <c r="AU169" i="10" s="1"/>
  <c r="AR169" i="10"/>
  <c r="AQ169" i="10"/>
  <c r="AP169" i="10"/>
  <c r="AM169" i="10"/>
  <c r="AJ169" i="10"/>
  <c r="AB169" i="10"/>
  <c r="AA169" i="10"/>
  <c r="Z169" i="10"/>
  <c r="Y169" i="10"/>
  <c r="AC169" i="10" s="1"/>
  <c r="N169" i="10"/>
  <c r="M169" i="10"/>
  <c r="J169" i="10"/>
  <c r="H169" i="10"/>
  <c r="G169" i="10"/>
  <c r="F169" i="10"/>
  <c r="E169" i="10"/>
  <c r="AW168" i="10"/>
  <c r="AT168" i="10"/>
  <c r="AU168" i="10" s="1"/>
  <c r="AR168" i="10"/>
  <c r="AQ168" i="10"/>
  <c r="AP168" i="10"/>
  <c r="AM168" i="10"/>
  <c r="AL168" i="10"/>
  <c r="AK168" i="10"/>
  <c r="AI168" i="10"/>
  <c r="AH168" i="10"/>
  <c r="AB168" i="10"/>
  <c r="AA168" i="10"/>
  <c r="Z168" i="10"/>
  <c r="Y168" i="10"/>
  <c r="AC168" i="10" s="1"/>
  <c r="AJ168" i="10" s="1"/>
  <c r="N168" i="10"/>
  <c r="M168" i="10"/>
  <c r="L168" i="10"/>
  <c r="O168" i="10" s="1"/>
  <c r="K168" i="10"/>
  <c r="J168" i="10"/>
  <c r="I168" i="10"/>
  <c r="H168" i="10"/>
  <c r="G168" i="10"/>
  <c r="F168" i="10"/>
  <c r="E168" i="10"/>
  <c r="AW167" i="10"/>
  <c r="AU167" i="10"/>
  <c r="AT167" i="10"/>
  <c r="AR167" i="10"/>
  <c r="AQ167" i="10"/>
  <c r="AP167" i="10"/>
  <c r="AM167" i="10"/>
  <c r="AL167" i="10"/>
  <c r="AI167" i="10"/>
  <c r="AH167" i="10"/>
  <c r="AB167" i="10"/>
  <c r="AA167" i="10"/>
  <c r="Z167" i="10"/>
  <c r="Y167" i="10"/>
  <c r="AC167" i="10" s="1"/>
  <c r="N167" i="10"/>
  <c r="J167" i="10"/>
  <c r="M167" i="10" s="1"/>
  <c r="I167" i="10"/>
  <c r="L167" i="10" s="1"/>
  <c r="O167" i="10" s="1"/>
  <c r="H167" i="10"/>
  <c r="G167" i="10"/>
  <c r="K167" i="10" s="1"/>
  <c r="F167" i="10"/>
  <c r="E167" i="10"/>
  <c r="AU166" i="10"/>
  <c r="AW166" i="10" s="1"/>
  <c r="AT166" i="10"/>
  <c r="AR166" i="10"/>
  <c r="AQ166" i="10"/>
  <c r="AP166" i="10"/>
  <c r="AK166" i="10"/>
  <c r="AC166" i="10"/>
  <c r="AB166" i="10"/>
  <c r="AA166" i="10"/>
  <c r="Z166" i="10"/>
  <c r="Y166" i="10"/>
  <c r="O166" i="10"/>
  <c r="N166" i="10"/>
  <c r="M166" i="10"/>
  <c r="L166" i="10"/>
  <c r="I166" i="10"/>
  <c r="H166" i="10"/>
  <c r="J166" i="10" s="1"/>
  <c r="G166" i="10"/>
  <c r="K166" i="10" s="1"/>
  <c r="F166" i="10"/>
  <c r="E166" i="10"/>
  <c r="AT165" i="10"/>
  <c r="AU165" i="10" s="1"/>
  <c r="AR165" i="10"/>
  <c r="AQ165" i="10"/>
  <c r="AP165" i="10"/>
  <c r="AB165" i="10"/>
  <c r="AA165" i="10"/>
  <c r="Z165" i="10"/>
  <c r="Y165" i="10"/>
  <c r="AC165" i="10" s="1"/>
  <c r="N165" i="10"/>
  <c r="J165" i="10"/>
  <c r="M165" i="10" s="1"/>
  <c r="H165" i="10"/>
  <c r="G165" i="10"/>
  <c r="F165" i="10"/>
  <c r="E165" i="10"/>
  <c r="AT164" i="10"/>
  <c r="AU164" i="10" s="1"/>
  <c r="AR164" i="10"/>
  <c r="AQ164" i="10"/>
  <c r="AP164" i="10"/>
  <c r="AN164" i="10"/>
  <c r="AL164" i="10"/>
  <c r="AK164" i="10"/>
  <c r="AJ164" i="10"/>
  <c r="AI164" i="10"/>
  <c r="AH164" i="10"/>
  <c r="AG164" i="10"/>
  <c r="AC164" i="10"/>
  <c r="AM164" i="10" s="1"/>
  <c r="AB164" i="10"/>
  <c r="AA164" i="10"/>
  <c r="Z164" i="10"/>
  <c r="Y164" i="10"/>
  <c r="N164" i="10"/>
  <c r="K164" i="10"/>
  <c r="H164" i="10"/>
  <c r="J164" i="10" s="1"/>
  <c r="M164" i="10" s="1"/>
  <c r="G164" i="10"/>
  <c r="F164" i="10"/>
  <c r="E164" i="10"/>
  <c r="AW163" i="10"/>
  <c r="AU163" i="10"/>
  <c r="AT163" i="10"/>
  <c r="AR163" i="10"/>
  <c r="AQ163" i="10"/>
  <c r="AP163" i="10"/>
  <c r="AN163" i="10"/>
  <c r="AL163" i="10"/>
  <c r="AK163" i="10"/>
  <c r="AJ163" i="10"/>
  <c r="AI163" i="10"/>
  <c r="AH163" i="10"/>
  <c r="AB163" i="10"/>
  <c r="AA163" i="10"/>
  <c r="Z163" i="10"/>
  <c r="Y163" i="10"/>
  <c r="AC163" i="10" s="1"/>
  <c r="AG163" i="10" s="1"/>
  <c r="N163" i="10"/>
  <c r="M163" i="10"/>
  <c r="K163" i="10"/>
  <c r="H163" i="10"/>
  <c r="J163" i="10" s="1"/>
  <c r="G163" i="10"/>
  <c r="F163" i="10"/>
  <c r="E163" i="10"/>
  <c r="AT162" i="10"/>
  <c r="AU162" i="10" s="1"/>
  <c r="AR162" i="10"/>
  <c r="AQ162" i="10"/>
  <c r="AP162" i="10"/>
  <c r="AN162" i="10"/>
  <c r="AM162" i="10"/>
  <c r="AL162" i="10"/>
  <c r="AJ162" i="10"/>
  <c r="AH162" i="10"/>
  <c r="AG162" i="10"/>
  <c r="AB162" i="10"/>
  <c r="AA162" i="10"/>
  <c r="Z162" i="10"/>
  <c r="Y162" i="10"/>
  <c r="AC162" i="10" s="1"/>
  <c r="AI162" i="10" s="1"/>
  <c r="N162" i="10"/>
  <c r="K162" i="10"/>
  <c r="I162" i="10"/>
  <c r="L162" i="10" s="1"/>
  <c r="O162" i="10" s="1"/>
  <c r="H162" i="10"/>
  <c r="J162" i="10" s="1"/>
  <c r="M162" i="10" s="1"/>
  <c r="G162" i="10"/>
  <c r="F162" i="10"/>
  <c r="E162" i="10"/>
  <c r="AW161" i="10"/>
  <c r="AU161" i="10"/>
  <c r="AT161" i="10"/>
  <c r="AR161" i="10"/>
  <c r="AQ161" i="10"/>
  <c r="AP161" i="10"/>
  <c r="AG161" i="10"/>
  <c r="AC161" i="10"/>
  <c r="AB161" i="10"/>
  <c r="AA161" i="10"/>
  <c r="Z161" i="10"/>
  <c r="Y161" i="10"/>
  <c r="N161" i="10"/>
  <c r="K161" i="10"/>
  <c r="H161" i="10"/>
  <c r="J161" i="10" s="1"/>
  <c r="M161" i="10" s="1"/>
  <c r="G161" i="10"/>
  <c r="F161" i="10"/>
  <c r="E161" i="10"/>
  <c r="AT160" i="10"/>
  <c r="AU160" i="10" s="1"/>
  <c r="AR160" i="10"/>
  <c r="AQ160" i="10"/>
  <c r="AP160" i="10"/>
  <c r="AG160" i="10"/>
  <c r="AC160" i="10"/>
  <c r="AB160" i="10"/>
  <c r="AA160" i="10"/>
  <c r="Z160" i="10"/>
  <c r="Y160" i="10"/>
  <c r="N160" i="10"/>
  <c r="H160" i="10"/>
  <c r="J160" i="10" s="1"/>
  <c r="M160" i="10" s="1"/>
  <c r="F160" i="10"/>
  <c r="E160" i="10"/>
  <c r="AV159" i="10"/>
  <c r="AX159" i="10" s="1"/>
  <c r="AU159" i="10"/>
  <c r="AW159" i="10" s="1"/>
  <c r="AT159" i="10"/>
  <c r="AR159" i="10"/>
  <c r="AQ159" i="10"/>
  <c r="AP159" i="10"/>
  <c r="AM159" i="10"/>
  <c r="AK159" i="10"/>
  <c r="AJ159" i="10"/>
  <c r="AG159" i="10"/>
  <c r="AC159" i="10"/>
  <c r="AB159" i="10"/>
  <c r="AA159" i="10"/>
  <c r="Z159" i="10"/>
  <c r="Y159" i="10"/>
  <c r="N159" i="10"/>
  <c r="L159" i="10"/>
  <c r="O159" i="10" s="1"/>
  <c r="K159" i="10"/>
  <c r="J159" i="10"/>
  <c r="M159" i="10" s="1"/>
  <c r="I159" i="10"/>
  <c r="H159" i="10"/>
  <c r="G159" i="10"/>
  <c r="F159" i="10"/>
  <c r="E159" i="10"/>
  <c r="AU158" i="10"/>
  <c r="AW158" i="10" s="1"/>
  <c r="AT158" i="10"/>
  <c r="AR158" i="10"/>
  <c r="AQ158" i="10"/>
  <c r="AP158" i="10"/>
  <c r="AN158" i="10"/>
  <c r="AM158" i="10"/>
  <c r="AL158" i="10"/>
  <c r="AG158" i="10"/>
  <c r="AC158" i="10"/>
  <c r="AB158" i="10"/>
  <c r="AA158" i="10"/>
  <c r="Z158" i="10"/>
  <c r="Y158" i="10"/>
  <c r="N158" i="10"/>
  <c r="M158" i="10"/>
  <c r="J158" i="10"/>
  <c r="H158" i="10"/>
  <c r="G158" i="10"/>
  <c r="I158" i="10" s="1"/>
  <c r="L158" i="10" s="1"/>
  <c r="O158" i="10" s="1"/>
  <c r="F158" i="10"/>
  <c r="E158" i="10"/>
  <c r="AU157" i="10"/>
  <c r="AW157" i="10" s="1"/>
  <c r="AT157" i="10"/>
  <c r="AR157" i="10"/>
  <c r="AQ157" i="10"/>
  <c r="AP157" i="10"/>
  <c r="AC157" i="10"/>
  <c r="AB157" i="10"/>
  <c r="AA157" i="10"/>
  <c r="Z157" i="10"/>
  <c r="Y157" i="10"/>
  <c r="N157" i="10"/>
  <c r="M157" i="10"/>
  <c r="K157" i="10"/>
  <c r="J157" i="10"/>
  <c r="H157" i="10"/>
  <c r="G157" i="10"/>
  <c r="F157" i="10"/>
  <c r="E157" i="10"/>
  <c r="AT156" i="10"/>
  <c r="AU156" i="10" s="1"/>
  <c r="AW156" i="10" s="1"/>
  <c r="AR156" i="10"/>
  <c r="AQ156" i="10"/>
  <c r="AP156" i="10"/>
  <c r="AM156" i="10"/>
  <c r="AB156" i="10"/>
  <c r="AA156" i="10"/>
  <c r="Z156" i="10"/>
  <c r="Y156" i="10"/>
  <c r="AC156" i="10" s="1"/>
  <c r="N156" i="10"/>
  <c r="K156" i="10"/>
  <c r="J156" i="10"/>
  <c r="M156" i="10" s="1"/>
  <c r="I156" i="10"/>
  <c r="L156" i="10" s="1"/>
  <c r="H156" i="10"/>
  <c r="G156" i="10"/>
  <c r="F156" i="10"/>
  <c r="E156" i="10"/>
  <c r="AU155" i="10"/>
  <c r="AW155" i="10" s="1"/>
  <c r="AT155" i="10"/>
  <c r="AR155" i="10"/>
  <c r="AQ155" i="10"/>
  <c r="AP155" i="10"/>
  <c r="AK155" i="10"/>
  <c r="AI155" i="10"/>
  <c r="AG155" i="10"/>
  <c r="AC155" i="10"/>
  <c r="AB155" i="10"/>
  <c r="AA155" i="10"/>
  <c r="Z155" i="10"/>
  <c r="Y155" i="10"/>
  <c r="N155" i="10"/>
  <c r="H155" i="10"/>
  <c r="J155" i="10" s="1"/>
  <c r="M155" i="10" s="1"/>
  <c r="G155" i="10"/>
  <c r="K155" i="10" s="1"/>
  <c r="F155" i="10"/>
  <c r="E155" i="10"/>
  <c r="AT154" i="10"/>
  <c r="AU154" i="10" s="1"/>
  <c r="AR154" i="10"/>
  <c r="AQ154" i="10"/>
  <c r="AP154" i="10"/>
  <c r="AN154" i="10"/>
  <c r="AJ154" i="10"/>
  <c r="AI154" i="10"/>
  <c r="AC154" i="10"/>
  <c r="AB154" i="10"/>
  <c r="AA154" i="10"/>
  <c r="Z154" i="10"/>
  <c r="Y154" i="10"/>
  <c r="O154" i="10"/>
  <c r="N154" i="10"/>
  <c r="M154" i="10"/>
  <c r="K154" i="10"/>
  <c r="J154" i="10"/>
  <c r="I154" i="10"/>
  <c r="L154" i="10" s="1"/>
  <c r="H154" i="10"/>
  <c r="G154" i="10"/>
  <c r="F154" i="10"/>
  <c r="E154" i="10"/>
  <c r="AU153" i="10"/>
  <c r="AT153" i="10"/>
  <c r="AR153" i="10"/>
  <c r="AQ153" i="10"/>
  <c r="AP153" i="10"/>
  <c r="AM153" i="10"/>
  <c r="AL153" i="10"/>
  <c r="AJ153" i="10"/>
  <c r="AC153" i="10"/>
  <c r="AK153" i="10" s="1"/>
  <c r="AB153" i="10"/>
  <c r="AA153" i="10"/>
  <c r="Z153" i="10"/>
  <c r="Y153" i="10"/>
  <c r="N153" i="10"/>
  <c r="M153" i="10"/>
  <c r="J153" i="10"/>
  <c r="H153" i="10"/>
  <c r="G153" i="10"/>
  <c r="F153" i="10"/>
  <c r="E153" i="10"/>
  <c r="AU152" i="10"/>
  <c r="AW152" i="10" s="1"/>
  <c r="AT152" i="10"/>
  <c r="AR152" i="10"/>
  <c r="AQ152" i="10"/>
  <c r="AP152" i="10"/>
  <c r="AC152" i="10"/>
  <c r="AB152" i="10"/>
  <c r="AA152" i="10"/>
  <c r="Z152" i="10"/>
  <c r="Y152" i="10"/>
  <c r="N152" i="10"/>
  <c r="J152" i="10"/>
  <c r="M152" i="10" s="1"/>
  <c r="H152" i="10"/>
  <c r="G152" i="10"/>
  <c r="F152" i="10"/>
  <c r="E152" i="10"/>
  <c r="AT151" i="10"/>
  <c r="AU151" i="10" s="1"/>
  <c r="AR151" i="10"/>
  <c r="AQ151" i="10"/>
  <c r="AP151" i="10"/>
  <c r="AL151" i="10"/>
  <c r="AI151" i="10"/>
  <c r="AG151" i="10"/>
  <c r="AC151" i="10"/>
  <c r="AB151" i="10"/>
  <c r="AA151" i="10"/>
  <c r="Z151" i="10"/>
  <c r="Y151" i="10"/>
  <c r="N151" i="10"/>
  <c r="M151" i="10"/>
  <c r="K151" i="10"/>
  <c r="H151" i="10"/>
  <c r="J151" i="10" s="1"/>
  <c r="G151" i="10"/>
  <c r="I151" i="10" s="1"/>
  <c r="L151" i="10" s="1"/>
  <c r="O151" i="10" s="1"/>
  <c r="F151" i="10"/>
  <c r="E151" i="10"/>
  <c r="AU150" i="10"/>
  <c r="AW150" i="10" s="1"/>
  <c r="AT150" i="10"/>
  <c r="AR150" i="10"/>
  <c r="AQ150" i="10"/>
  <c r="AP150" i="10"/>
  <c r="AM150" i="10"/>
  <c r="AB150" i="10"/>
  <c r="AA150" i="10"/>
  <c r="Z150" i="10"/>
  <c r="Y150" i="10"/>
  <c r="AC150" i="10" s="1"/>
  <c r="N150" i="10"/>
  <c r="J150" i="10"/>
  <c r="M150" i="10" s="1"/>
  <c r="I150" i="10"/>
  <c r="L150" i="10" s="1"/>
  <c r="O150" i="10" s="1"/>
  <c r="H150" i="10"/>
  <c r="G150" i="10"/>
  <c r="K150" i="10" s="1"/>
  <c r="F150" i="10"/>
  <c r="E150" i="10"/>
  <c r="AT149" i="10"/>
  <c r="AU149" i="10" s="1"/>
  <c r="AW149" i="10" s="1"/>
  <c r="AR149" i="10"/>
  <c r="AQ149" i="10"/>
  <c r="AP149" i="10"/>
  <c r="AB149" i="10"/>
  <c r="AA149" i="10"/>
  <c r="Z149" i="10"/>
  <c r="Y149" i="10"/>
  <c r="AC149" i="10" s="1"/>
  <c r="N149" i="10"/>
  <c r="H149" i="10"/>
  <c r="J149" i="10" s="1"/>
  <c r="M149" i="10" s="1"/>
  <c r="G149" i="10"/>
  <c r="F149" i="10"/>
  <c r="E149" i="10"/>
  <c r="AU148" i="10"/>
  <c r="AT148" i="10"/>
  <c r="AR148" i="10"/>
  <c r="AQ148" i="10"/>
  <c r="AP148" i="10"/>
  <c r="AN148" i="10"/>
  <c r="AK148" i="10"/>
  <c r="AJ148" i="10"/>
  <c r="AC148" i="10"/>
  <c r="AB148" i="10"/>
  <c r="AA148" i="10"/>
  <c r="Z148" i="10"/>
  <c r="Y148" i="10"/>
  <c r="O148" i="10"/>
  <c r="N148" i="10"/>
  <c r="M148" i="10"/>
  <c r="L148" i="10"/>
  <c r="K148" i="10"/>
  <c r="J148" i="10"/>
  <c r="I148" i="10"/>
  <c r="H148" i="10"/>
  <c r="G148" i="10"/>
  <c r="F148" i="10"/>
  <c r="E148" i="10"/>
  <c r="AW147" i="10"/>
  <c r="AU147" i="10"/>
  <c r="AT147" i="10"/>
  <c r="AR147" i="10"/>
  <c r="AQ147" i="10"/>
  <c r="AP147" i="10"/>
  <c r="AN147" i="10"/>
  <c r="AL147" i="10"/>
  <c r="AH147" i="10"/>
  <c r="AB147" i="10"/>
  <c r="AA147" i="10"/>
  <c r="Z147" i="10"/>
  <c r="Y147" i="10"/>
  <c r="AC147" i="10" s="1"/>
  <c r="N147" i="10"/>
  <c r="I147" i="10"/>
  <c r="L147" i="10" s="1"/>
  <c r="O147" i="10" s="1"/>
  <c r="H147" i="10"/>
  <c r="J147" i="10" s="1"/>
  <c r="M147" i="10" s="1"/>
  <c r="G147" i="10"/>
  <c r="K147" i="10" s="1"/>
  <c r="F147" i="10"/>
  <c r="E147" i="10"/>
  <c r="AT146" i="10"/>
  <c r="AU146" i="10" s="1"/>
  <c r="AW146" i="10" s="1"/>
  <c r="AR146" i="10"/>
  <c r="AQ146" i="10"/>
  <c r="AP146" i="10"/>
  <c r="AK146" i="10"/>
  <c r="AB146" i="10"/>
  <c r="AA146" i="10"/>
  <c r="Z146" i="10"/>
  <c r="Y146" i="10"/>
  <c r="AC146" i="10" s="1"/>
  <c r="N146" i="10"/>
  <c r="J146" i="10"/>
  <c r="M146" i="10" s="1"/>
  <c r="H146" i="10"/>
  <c r="G146" i="10"/>
  <c r="K146" i="10" s="1"/>
  <c r="F146" i="10"/>
  <c r="E146" i="10"/>
  <c r="AT145" i="10"/>
  <c r="AU145" i="10" s="1"/>
  <c r="AR145" i="10"/>
  <c r="AQ145" i="10"/>
  <c r="AP145" i="10"/>
  <c r="AN145" i="10"/>
  <c r="AK145" i="10"/>
  <c r="AC145" i="10"/>
  <c r="AB145" i="10"/>
  <c r="AA145" i="10"/>
  <c r="Z145" i="10"/>
  <c r="Y145" i="10"/>
  <c r="N145" i="10"/>
  <c r="M145" i="10"/>
  <c r="L145" i="10"/>
  <c r="O145" i="10" s="1"/>
  <c r="K145" i="10"/>
  <c r="J145" i="10"/>
  <c r="I145" i="10"/>
  <c r="H145" i="10"/>
  <c r="G145" i="10"/>
  <c r="F145" i="10"/>
  <c r="E145" i="10"/>
  <c r="AW144" i="10"/>
  <c r="AU144" i="10"/>
  <c r="AT144" i="10"/>
  <c r="AR144" i="10"/>
  <c r="AQ144" i="10"/>
  <c r="AP144" i="10"/>
  <c r="AN144" i="10"/>
  <c r="AL144" i="10"/>
  <c r="AJ144" i="10"/>
  <c r="AH144" i="10"/>
  <c r="AG144" i="10"/>
  <c r="AB144" i="10"/>
  <c r="AA144" i="10"/>
  <c r="Z144" i="10"/>
  <c r="Y144" i="10"/>
  <c r="AC144" i="10" s="1"/>
  <c r="O144" i="10"/>
  <c r="N144" i="10"/>
  <c r="M144" i="10"/>
  <c r="K144" i="10"/>
  <c r="I144" i="10"/>
  <c r="L144" i="10" s="1"/>
  <c r="H144" i="10"/>
  <c r="J144" i="10" s="1"/>
  <c r="G144" i="10"/>
  <c r="F144" i="10"/>
  <c r="E144" i="10"/>
  <c r="AT143" i="10"/>
  <c r="AU143" i="10" s="1"/>
  <c r="AR143" i="10"/>
  <c r="AQ143" i="10"/>
  <c r="AP143" i="10"/>
  <c r="AM143" i="10"/>
  <c r="AK143" i="10"/>
  <c r="AJ143" i="10"/>
  <c r="AI143" i="10"/>
  <c r="AH143" i="10"/>
  <c r="AB143" i="10"/>
  <c r="AA143" i="10"/>
  <c r="Z143" i="10"/>
  <c r="Y143" i="10"/>
  <c r="AC143" i="10" s="1"/>
  <c r="AN143" i="10" s="1"/>
  <c r="N143" i="10"/>
  <c r="L143" i="10"/>
  <c r="O143" i="10" s="1"/>
  <c r="K143" i="10"/>
  <c r="J143" i="10"/>
  <c r="M143" i="10" s="1"/>
  <c r="I143" i="10"/>
  <c r="H143" i="10"/>
  <c r="G143" i="10"/>
  <c r="F143" i="10"/>
  <c r="E143" i="10"/>
  <c r="AW142" i="10"/>
  <c r="AT142" i="10"/>
  <c r="AU142" i="10" s="1"/>
  <c r="AR142" i="10"/>
  <c r="AQ142" i="10"/>
  <c r="AP142" i="10"/>
  <c r="AN142" i="10"/>
  <c r="AM142" i="10"/>
  <c r="AL142" i="10"/>
  <c r="AK142" i="10"/>
  <c r="AJ142" i="10"/>
  <c r="AG142" i="10"/>
  <c r="AC142" i="10"/>
  <c r="AI142" i="10" s="1"/>
  <c r="AB142" i="10"/>
  <c r="AA142" i="10"/>
  <c r="Z142" i="10"/>
  <c r="Y142" i="10"/>
  <c r="N142" i="10"/>
  <c r="K142" i="10"/>
  <c r="H142" i="10"/>
  <c r="J142" i="10" s="1"/>
  <c r="M142" i="10" s="1"/>
  <c r="G142" i="10"/>
  <c r="F142" i="10"/>
  <c r="E142" i="10"/>
  <c r="AW141" i="10"/>
  <c r="AV141" i="10"/>
  <c r="AU141" i="10"/>
  <c r="AT141" i="10"/>
  <c r="AR141" i="10"/>
  <c r="AQ141" i="10"/>
  <c r="AP141" i="10"/>
  <c r="AB141" i="10"/>
  <c r="AA141" i="10"/>
  <c r="Z141" i="10"/>
  <c r="Y141" i="10"/>
  <c r="AC141" i="10" s="1"/>
  <c r="N141" i="10"/>
  <c r="K141" i="10"/>
  <c r="I141" i="10"/>
  <c r="L141" i="10" s="1"/>
  <c r="O141" i="10" s="1"/>
  <c r="H141" i="10"/>
  <c r="J141" i="10" s="1"/>
  <c r="M141" i="10" s="1"/>
  <c r="G141" i="10"/>
  <c r="F141" i="10"/>
  <c r="E141" i="10"/>
  <c r="AU140" i="10"/>
  <c r="AT140" i="10"/>
  <c r="AR140" i="10"/>
  <c r="AQ140" i="10"/>
  <c r="AP140" i="10"/>
  <c r="AM140" i="10"/>
  <c r="AK140" i="10"/>
  <c r="AH140" i="10"/>
  <c r="AG140" i="10"/>
  <c r="AC140" i="10"/>
  <c r="AJ140" i="10" s="1"/>
  <c r="AB140" i="10"/>
  <c r="AA140" i="10"/>
  <c r="Z140" i="10"/>
  <c r="Y140" i="10"/>
  <c r="N140" i="10"/>
  <c r="I140" i="10"/>
  <c r="L140" i="10" s="1"/>
  <c r="O140" i="10" s="1"/>
  <c r="H140" i="10"/>
  <c r="J140" i="10" s="1"/>
  <c r="M140" i="10" s="1"/>
  <c r="G140" i="10"/>
  <c r="K140" i="10" s="1"/>
  <c r="F140" i="10"/>
  <c r="E140" i="10"/>
  <c r="AW139" i="10"/>
  <c r="AU139" i="10"/>
  <c r="AT139" i="10"/>
  <c r="AR139" i="10"/>
  <c r="AQ139" i="10"/>
  <c r="AP139" i="10"/>
  <c r="AN139" i="10"/>
  <c r="AM139" i="10"/>
  <c r="AK139" i="10"/>
  <c r="AJ139" i="10"/>
  <c r="AI139" i="10"/>
  <c r="AG139" i="10"/>
  <c r="AC139" i="10"/>
  <c r="AL139" i="10" s="1"/>
  <c r="AB139" i="10"/>
  <c r="AA139" i="10"/>
  <c r="Z139" i="10"/>
  <c r="Y139" i="10"/>
  <c r="N139" i="10"/>
  <c r="H139" i="10"/>
  <c r="J139" i="10" s="1"/>
  <c r="M139" i="10" s="1"/>
  <c r="G139" i="10"/>
  <c r="F139" i="10"/>
  <c r="E139" i="10"/>
  <c r="AU138" i="10"/>
  <c r="AT138" i="10"/>
  <c r="AR138" i="10"/>
  <c r="AQ138" i="10"/>
  <c r="AP138" i="10"/>
  <c r="AC138" i="10"/>
  <c r="AB138" i="10"/>
  <c r="AA138" i="10"/>
  <c r="Z138" i="10"/>
  <c r="Y138" i="10"/>
  <c r="N138" i="10"/>
  <c r="K138" i="10"/>
  <c r="H138" i="10"/>
  <c r="J138" i="10" s="1"/>
  <c r="M138" i="10" s="1"/>
  <c r="G138" i="10"/>
  <c r="F138" i="10"/>
  <c r="E138" i="10"/>
  <c r="AV137" i="10"/>
  <c r="AU137" i="10"/>
  <c r="AT137" i="10"/>
  <c r="AR137" i="10"/>
  <c r="AQ137" i="10"/>
  <c r="AP137" i="10"/>
  <c r="AB137" i="10"/>
  <c r="AA137" i="10"/>
  <c r="Z137" i="10"/>
  <c r="Y137" i="10"/>
  <c r="AC137" i="10" s="1"/>
  <c r="N137" i="10"/>
  <c r="M137" i="10"/>
  <c r="K137" i="10"/>
  <c r="J137" i="10"/>
  <c r="H137" i="10"/>
  <c r="G137" i="10"/>
  <c r="I137" i="10" s="1"/>
  <c r="L137" i="10" s="1"/>
  <c r="O137" i="10" s="1"/>
  <c r="F137" i="10"/>
  <c r="E137" i="10"/>
  <c r="AU136" i="10"/>
  <c r="AT136" i="10"/>
  <c r="AR136" i="10"/>
  <c r="AQ136" i="10"/>
  <c r="AP136" i="10"/>
  <c r="AN136" i="10"/>
  <c r="AM136" i="10"/>
  <c r="AG136" i="10"/>
  <c r="AC136" i="10"/>
  <c r="AI136" i="10" s="1"/>
  <c r="AB136" i="10"/>
  <c r="AA136" i="10"/>
  <c r="Z136" i="10"/>
  <c r="Y136" i="10"/>
  <c r="N136" i="10"/>
  <c r="J136" i="10"/>
  <c r="M136" i="10" s="1"/>
  <c r="H136" i="10"/>
  <c r="G136" i="10"/>
  <c r="F136" i="10"/>
  <c r="E136" i="10"/>
  <c r="AU135" i="10"/>
  <c r="AT135" i="10"/>
  <c r="AR135" i="10"/>
  <c r="AQ135" i="10"/>
  <c r="AP135" i="10"/>
  <c r="AI135" i="10"/>
  <c r="AC135" i="10"/>
  <c r="AB135" i="10"/>
  <c r="AA135" i="10"/>
  <c r="Z135" i="10"/>
  <c r="Y135" i="10"/>
  <c r="N135" i="10"/>
  <c r="K135" i="10"/>
  <c r="J135" i="10"/>
  <c r="M135" i="10" s="1"/>
  <c r="H135" i="10"/>
  <c r="G135" i="10"/>
  <c r="F135" i="10"/>
  <c r="E135" i="10"/>
  <c r="AU134" i="10"/>
  <c r="AT134" i="10"/>
  <c r="AR134" i="10"/>
  <c r="AQ134" i="10"/>
  <c r="AP134" i="10"/>
  <c r="AM134" i="10"/>
  <c r="AB134" i="10"/>
  <c r="AA134" i="10"/>
  <c r="Z134" i="10"/>
  <c r="Y134" i="10"/>
  <c r="AC134" i="10" s="1"/>
  <c r="N134" i="10"/>
  <c r="K134" i="10"/>
  <c r="J134" i="10"/>
  <c r="M134" i="10" s="1"/>
  <c r="H134" i="10"/>
  <c r="G134" i="10"/>
  <c r="I134" i="10" s="1"/>
  <c r="L134" i="10" s="1"/>
  <c r="O134" i="10" s="1"/>
  <c r="F134" i="10"/>
  <c r="E134" i="10"/>
  <c r="AT133" i="10"/>
  <c r="AU133" i="10" s="1"/>
  <c r="AR133" i="10"/>
  <c r="AQ133" i="10"/>
  <c r="AP133" i="10"/>
  <c r="AM133" i="10"/>
  <c r="AL133" i="10"/>
  <c r="AK133" i="10"/>
  <c r="AI133" i="10"/>
  <c r="AH133" i="10"/>
  <c r="AG133" i="10"/>
  <c r="AB133" i="10"/>
  <c r="AA133" i="10"/>
  <c r="Z133" i="10"/>
  <c r="Y133" i="10"/>
  <c r="AC133" i="10" s="1"/>
  <c r="N133" i="10"/>
  <c r="H133" i="10"/>
  <c r="J133" i="10" s="1"/>
  <c r="M133" i="10" s="1"/>
  <c r="G133" i="10"/>
  <c r="F133" i="10"/>
  <c r="E133" i="10"/>
  <c r="AW132" i="10"/>
  <c r="AU132" i="10"/>
  <c r="AT132" i="10"/>
  <c r="AR132" i="10"/>
  <c r="AQ132" i="10"/>
  <c r="AP132" i="10"/>
  <c r="AB132" i="10"/>
  <c r="AA132" i="10"/>
  <c r="Z132" i="10"/>
  <c r="Y132" i="10"/>
  <c r="AC132" i="10" s="1"/>
  <c r="O132" i="10"/>
  <c r="N132" i="10"/>
  <c r="M132" i="10"/>
  <c r="L132" i="10"/>
  <c r="K132" i="10"/>
  <c r="J132" i="10"/>
  <c r="I132" i="10"/>
  <c r="H132" i="10"/>
  <c r="G132" i="10"/>
  <c r="F132" i="10"/>
  <c r="E132" i="10"/>
  <c r="AU131" i="10"/>
  <c r="AT131" i="10"/>
  <c r="AR131" i="10"/>
  <c r="AQ131" i="10"/>
  <c r="AP131" i="10"/>
  <c r="AB131" i="10"/>
  <c r="AA131" i="10"/>
  <c r="Z131" i="10"/>
  <c r="Y131" i="10"/>
  <c r="AC131" i="10" s="1"/>
  <c r="O131" i="10"/>
  <c r="N131" i="10"/>
  <c r="M131" i="10"/>
  <c r="I131" i="10"/>
  <c r="L131" i="10" s="1"/>
  <c r="H131" i="10"/>
  <c r="J131" i="10" s="1"/>
  <c r="G131" i="10"/>
  <c r="K131" i="10" s="1"/>
  <c r="F131" i="10"/>
  <c r="E131" i="10"/>
  <c r="AT130" i="10"/>
  <c r="AU130" i="10" s="1"/>
  <c r="AR130" i="10"/>
  <c r="AQ130" i="10"/>
  <c r="AP130" i="10"/>
  <c r="AN130" i="10"/>
  <c r="AK130" i="10"/>
  <c r="AI130" i="10"/>
  <c r="AH130" i="10"/>
  <c r="AB130" i="10"/>
  <c r="AA130" i="10"/>
  <c r="Z130" i="10"/>
  <c r="Y130" i="10"/>
  <c r="AC130" i="10" s="1"/>
  <c r="N130" i="10"/>
  <c r="J130" i="10"/>
  <c r="M130" i="10" s="1"/>
  <c r="I130" i="10"/>
  <c r="L130" i="10" s="1"/>
  <c r="O130" i="10" s="1"/>
  <c r="H130" i="10"/>
  <c r="G130" i="10"/>
  <c r="K130" i="10" s="1"/>
  <c r="F130" i="10"/>
  <c r="E130" i="10"/>
  <c r="AW129" i="10"/>
  <c r="AU129" i="10"/>
  <c r="AT129" i="10"/>
  <c r="AR129" i="10"/>
  <c r="AQ129" i="10"/>
  <c r="AP129" i="10"/>
  <c r="AC129" i="10"/>
  <c r="AB129" i="10"/>
  <c r="AA129" i="10"/>
  <c r="Z129" i="10"/>
  <c r="Y129" i="10"/>
  <c r="N129" i="10"/>
  <c r="K129" i="10"/>
  <c r="H129" i="10"/>
  <c r="G129" i="10"/>
  <c r="F129" i="10"/>
  <c r="E129" i="10"/>
  <c r="AW128" i="10"/>
  <c r="AU128" i="10"/>
  <c r="AT128" i="10"/>
  <c r="AR128" i="10"/>
  <c r="AQ128" i="10"/>
  <c r="AP128" i="10"/>
  <c r="AN128" i="10"/>
  <c r="AL128" i="10"/>
  <c r="AH128" i="10"/>
  <c r="AG128" i="10"/>
  <c r="AB128" i="10"/>
  <c r="AA128" i="10"/>
  <c r="Z128" i="10"/>
  <c r="Y128" i="10"/>
  <c r="AC128" i="10" s="1"/>
  <c r="AK128" i="10" s="1"/>
  <c r="N128" i="10"/>
  <c r="M128" i="10"/>
  <c r="H128" i="10"/>
  <c r="J128" i="10" s="1"/>
  <c r="F128" i="10"/>
  <c r="E128" i="10"/>
  <c r="AT127" i="10"/>
  <c r="AU127" i="10" s="1"/>
  <c r="AR127" i="10"/>
  <c r="AQ127" i="10"/>
  <c r="AP127" i="10"/>
  <c r="AI127" i="10"/>
  <c r="AB127" i="10"/>
  <c r="AA127" i="10"/>
  <c r="Y127" i="10"/>
  <c r="AC127" i="10" s="1"/>
  <c r="N127" i="10"/>
  <c r="L127" i="10"/>
  <c r="O127" i="10" s="1"/>
  <c r="K127" i="10"/>
  <c r="J127" i="10"/>
  <c r="M127" i="10" s="1"/>
  <c r="I127" i="10"/>
  <c r="H127" i="10"/>
  <c r="G127" i="10"/>
  <c r="F127" i="10"/>
  <c r="E127" i="10"/>
  <c r="AW126" i="10"/>
  <c r="AT126" i="10"/>
  <c r="AU126" i="10" s="1"/>
  <c r="AR126" i="10"/>
  <c r="AQ126" i="10"/>
  <c r="AP126" i="10"/>
  <c r="AN126" i="10"/>
  <c r="AM126" i="10"/>
  <c r="AL126" i="10"/>
  <c r="AK126" i="10"/>
  <c r="AJ126" i="10"/>
  <c r="AG126" i="10"/>
  <c r="AC126" i="10"/>
  <c r="AI126" i="10" s="1"/>
  <c r="AB126" i="10"/>
  <c r="AA126" i="10"/>
  <c r="Z126" i="10"/>
  <c r="Y126" i="10"/>
  <c r="N126" i="10"/>
  <c r="K126" i="10"/>
  <c r="H126" i="10"/>
  <c r="J126" i="10" s="1"/>
  <c r="M126" i="10" s="1"/>
  <c r="G126" i="10"/>
  <c r="F126" i="10"/>
  <c r="E126" i="10"/>
  <c r="AU125" i="10"/>
  <c r="AT125" i="10"/>
  <c r="AR125" i="10"/>
  <c r="AQ125" i="10"/>
  <c r="AP125" i="10"/>
  <c r="AN125" i="10"/>
  <c r="AM125" i="10"/>
  <c r="AJ125" i="10"/>
  <c r="AG125" i="10"/>
  <c r="AC125" i="10"/>
  <c r="AH125" i="10" s="1"/>
  <c r="AB125" i="10"/>
  <c r="AA125" i="10"/>
  <c r="Z125" i="10"/>
  <c r="Y125" i="10"/>
  <c r="N125" i="10"/>
  <c r="K125" i="10"/>
  <c r="H125" i="10"/>
  <c r="G125" i="10"/>
  <c r="F125" i="10"/>
  <c r="E125" i="10"/>
  <c r="AV124" i="10"/>
  <c r="AX124" i="10" s="1"/>
  <c r="AT124" i="10"/>
  <c r="AU124" i="10" s="1"/>
  <c r="AW124" i="10" s="1"/>
  <c r="AR124" i="10"/>
  <c r="AQ124" i="10"/>
  <c r="AP124" i="10"/>
  <c r="AC124" i="10"/>
  <c r="AB124" i="10"/>
  <c r="AA124" i="10"/>
  <c r="Z124" i="10"/>
  <c r="Y124" i="10"/>
  <c r="N124" i="10"/>
  <c r="H124" i="10"/>
  <c r="J124" i="10" s="1"/>
  <c r="M124" i="10" s="1"/>
  <c r="G124" i="10"/>
  <c r="F124" i="10"/>
  <c r="E124" i="10"/>
  <c r="AU123" i="10"/>
  <c r="AT123" i="10"/>
  <c r="AR123" i="10"/>
  <c r="AQ123" i="10"/>
  <c r="AP123" i="10"/>
  <c r="AC123" i="10"/>
  <c r="AB123" i="10"/>
  <c r="AA123" i="10"/>
  <c r="Y123" i="10"/>
  <c r="O123" i="10"/>
  <c r="N123" i="10"/>
  <c r="L123" i="10"/>
  <c r="K123" i="10"/>
  <c r="J123" i="10"/>
  <c r="M123" i="10" s="1"/>
  <c r="H123" i="10"/>
  <c r="G123" i="10"/>
  <c r="I123" i="10" s="1"/>
  <c r="F123" i="10"/>
  <c r="E123" i="10"/>
  <c r="AU122" i="10"/>
  <c r="AW122" i="10" s="1"/>
  <c r="AT122" i="10"/>
  <c r="AR122" i="10"/>
  <c r="AQ122" i="10"/>
  <c r="AP122" i="10"/>
  <c r="AC122" i="10"/>
  <c r="AB122" i="10"/>
  <c r="AA122" i="10"/>
  <c r="Z122" i="10"/>
  <c r="Y122" i="10"/>
  <c r="N122" i="10"/>
  <c r="K122" i="10"/>
  <c r="J122" i="10"/>
  <c r="M122" i="10" s="1"/>
  <c r="H122" i="10"/>
  <c r="G122" i="10"/>
  <c r="I122" i="10" s="1"/>
  <c r="L122" i="10" s="1"/>
  <c r="O122" i="10" s="1"/>
  <c r="F122" i="10"/>
  <c r="E122" i="10"/>
  <c r="AU121" i="10"/>
  <c r="AW121" i="10" s="1"/>
  <c r="AT121" i="10"/>
  <c r="AR121" i="10"/>
  <c r="AQ121" i="10"/>
  <c r="AP121" i="10"/>
  <c r="AM121" i="10"/>
  <c r="AB121" i="10"/>
  <c r="AA121" i="10"/>
  <c r="Z121" i="10"/>
  <c r="Y121" i="10"/>
  <c r="AC121" i="10" s="1"/>
  <c r="N121" i="10"/>
  <c r="J121" i="10"/>
  <c r="M121" i="10" s="1"/>
  <c r="H121" i="10"/>
  <c r="G121" i="10"/>
  <c r="I121" i="10" s="1"/>
  <c r="L121" i="10" s="1"/>
  <c r="O121" i="10" s="1"/>
  <c r="F121" i="10"/>
  <c r="E121" i="10"/>
  <c r="AU120" i="10"/>
  <c r="AW120" i="10" s="1"/>
  <c r="AT120" i="10"/>
  <c r="AR120" i="10"/>
  <c r="AQ120" i="10"/>
  <c r="AP120" i="10"/>
  <c r="AI120" i="10"/>
  <c r="AC120" i="10"/>
  <c r="AB120" i="10"/>
  <c r="AA120" i="10"/>
  <c r="Z120" i="10"/>
  <c r="Y120" i="10"/>
  <c r="N120" i="10"/>
  <c r="M120" i="10"/>
  <c r="J120" i="10"/>
  <c r="H120" i="10"/>
  <c r="G120" i="10"/>
  <c r="F120" i="10"/>
  <c r="E120" i="10"/>
  <c r="AU119" i="10"/>
  <c r="AW119" i="10" s="1"/>
  <c r="AT119" i="10"/>
  <c r="AR119" i="10"/>
  <c r="AQ119" i="10"/>
  <c r="AP119" i="10"/>
  <c r="AB119" i="10"/>
  <c r="AA119" i="10"/>
  <c r="Z119" i="10"/>
  <c r="Y119" i="10"/>
  <c r="AC119" i="10" s="1"/>
  <c r="N119" i="10"/>
  <c r="M119" i="10"/>
  <c r="J119" i="10"/>
  <c r="H119" i="10"/>
  <c r="G119" i="10"/>
  <c r="F119" i="10"/>
  <c r="E119" i="10"/>
  <c r="AT118" i="10"/>
  <c r="AU118" i="10" s="1"/>
  <c r="AW118" i="10" s="1"/>
  <c r="AR118" i="10"/>
  <c r="AQ118" i="10"/>
  <c r="AP118" i="10"/>
  <c r="AC118" i="10"/>
  <c r="AB118" i="10"/>
  <c r="AA118" i="10"/>
  <c r="Z118" i="10"/>
  <c r="Y118" i="10"/>
  <c r="N118" i="10"/>
  <c r="M118" i="10"/>
  <c r="J118" i="10"/>
  <c r="I118" i="10"/>
  <c r="L118" i="10" s="1"/>
  <c r="O118" i="10" s="1"/>
  <c r="H118" i="10"/>
  <c r="G118" i="10"/>
  <c r="K118" i="10" s="1"/>
  <c r="F118" i="10"/>
  <c r="E118" i="10"/>
  <c r="AT117" i="10"/>
  <c r="AU117" i="10" s="1"/>
  <c r="AR117" i="10"/>
  <c r="AQ117" i="10"/>
  <c r="AP117" i="10"/>
  <c r="AM117" i="10"/>
  <c r="AL117" i="10"/>
  <c r="AK117" i="10"/>
  <c r="AI117" i="10"/>
  <c r="AH117" i="10"/>
  <c r="AG117" i="10"/>
  <c r="AB117" i="10"/>
  <c r="AA117" i="10"/>
  <c r="Z117" i="10"/>
  <c r="Y117" i="10"/>
  <c r="AC117" i="10" s="1"/>
  <c r="N117" i="10"/>
  <c r="H117" i="10"/>
  <c r="J117" i="10" s="1"/>
  <c r="M117" i="10" s="1"/>
  <c r="G117" i="10"/>
  <c r="K117" i="10" s="1"/>
  <c r="F117" i="10"/>
  <c r="E117" i="10"/>
  <c r="AT116" i="10"/>
  <c r="AU116" i="10" s="1"/>
  <c r="AR116" i="10"/>
  <c r="AQ116" i="10"/>
  <c r="AP116" i="10"/>
  <c r="AL116" i="10"/>
  <c r="AC116" i="10"/>
  <c r="AB116" i="10"/>
  <c r="AA116" i="10"/>
  <c r="Z116" i="10"/>
  <c r="Y116" i="10"/>
  <c r="N116" i="10"/>
  <c r="K116" i="10"/>
  <c r="J116" i="10"/>
  <c r="M116" i="10" s="1"/>
  <c r="I116" i="10"/>
  <c r="L116" i="10" s="1"/>
  <c r="O116" i="10" s="1"/>
  <c r="H116" i="10"/>
  <c r="G116" i="10"/>
  <c r="F116" i="10"/>
  <c r="E116" i="10"/>
  <c r="AT115" i="10"/>
  <c r="AU115" i="10" s="1"/>
  <c r="AR115" i="10"/>
  <c r="AQ115" i="10"/>
  <c r="AP115" i="10"/>
  <c r="AB115" i="10"/>
  <c r="AA115" i="10"/>
  <c r="Z115" i="10"/>
  <c r="Y115" i="10"/>
  <c r="AC115" i="10" s="1"/>
  <c r="N115" i="10"/>
  <c r="M115" i="10"/>
  <c r="J115" i="10"/>
  <c r="H115" i="10"/>
  <c r="G115" i="10"/>
  <c r="F115" i="10"/>
  <c r="E115" i="10"/>
  <c r="AT114" i="10"/>
  <c r="AU114" i="10" s="1"/>
  <c r="AR114" i="10"/>
  <c r="AQ114" i="10"/>
  <c r="AP114" i="10"/>
  <c r="AB114" i="10"/>
  <c r="AA114" i="10"/>
  <c r="Z114" i="10"/>
  <c r="Y114" i="10"/>
  <c r="AC114" i="10" s="1"/>
  <c r="N114" i="10"/>
  <c r="J114" i="10"/>
  <c r="M114" i="10" s="1"/>
  <c r="I114" i="10"/>
  <c r="L114" i="10" s="1"/>
  <c r="O114" i="10" s="1"/>
  <c r="H114" i="10"/>
  <c r="G114" i="10"/>
  <c r="K114" i="10" s="1"/>
  <c r="F114" i="10"/>
  <c r="E114" i="10"/>
  <c r="AU113" i="10"/>
  <c r="AT113" i="10"/>
  <c r="AR113" i="10"/>
  <c r="AQ113" i="10"/>
  <c r="AP113" i="10"/>
  <c r="AN113" i="10"/>
  <c r="AL113" i="10"/>
  <c r="AK113" i="10"/>
  <c r="AI113" i="10"/>
  <c r="AH113" i="10"/>
  <c r="AC113" i="10"/>
  <c r="AB113" i="10"/>
  <c r="AA113" i="10"/>
  <c r="Y113" i="10"/>
  <c r="N113" i="10"/>
  <c r="K113" i="10"/>
  <c r="H113" i="10"/>
  <c r="I113" i="10" s="1"/>
  <c r="L113" i="10" s="1"/>
  <c r="O113" i="10" s="1"/>
  <c r="G113" i="10"/>
  <c r="F113" i="10"/>
  <c r="E113" i="10"/>
  <c r="AT112" i="10"/>
  <c r="AU112" i="10" s="1"/>
  <c r="AW112" i="10" s="1"/>
  <c r="AR112" i="10"/>
  <c r="AQ112" i="10"/>
  <c r="AP112" i="10"/>
  <c r="AL112" i="10"/>
  <c r="AK112" i="10"/>
  <c r="AJ112" i="10"/>
  <c r="AH112" i="10"/>
  <c r="AG112" i="10"/>
  <c r="AB112" i="10"/>
  <c r="AA112" i="10"/>
  <c r="Z112" i="10"/>
  <c r="Y112" i="10"/>
  <c r="AC112" i="10" s="1"/>
  <c r="AN112" i="10" s="1"/>
  <c r="N112" i="10"/>
  <c r="H112" i="10"/>
  <c r="J112" i="10" s="1"/>
  <c r="M112" i="10" s="1"/>
  <c r="F112" i="10"/>
  <c r="E112" i="10"/>
  <c r="AT111" i="10"/>
  <c r="AU111" i="10" s="1"/>
  <c r="AR111" i="10"/>
  <c r="AQ111" i="10"/>
  <c r="AP111" i="10"/>
  <c r="AN111" i="10"/>
  <c r="AM111" i="10"/>
  <c r="AK111" i="10"/>
  <c r="AJ111" i="10"/>
  <c r="AI111" i="10"/>
  <c r="AH111" i="10"/>
  <c r="AG111" i="10"/>
  <c r="AB111" i="10"/>
  <c r="AA111" i="10"/>
  <c r="Z111" i="10"/>
  <c r="Y111" i="10"/>
  <c r="AC111" i="10" s="1"/>
  <c r="AL111" i="10" s="1"/>
  <c r="N111" i="10"/>
  <c r="K111" i="10"/>
  <c r="I111" i="10"/>
  <c r="L111" i="10" s="1"/>
  <c r="O111" i="10" s="1"/>
  <c r="H111" i="10"/>
  <c r="J111" i="10" s="1"/>
  <c r="M111" i="10" s="1"/>
  <c r="G111" i="10"/>
  <c r="F111" i="10"/>
  <c r="E111" i="10"/>
  <c r="AW110" i="10"/>
  <c r="AV110" i="10"/>
  <c r="AT110" i="10"/>
  <c r="AU110" i="10" s="1"/>
  <c r="AR110" i="10"/>
  <c r="AQ110" i="10"/>
  <c r="AP110" i="10"/>
  <c r="AN110" i="10"/>
  <c r="AM110" i="10"/>
  <c r="AL110" i="10"/>
  <c r="AK110" i="10"/>
  <c r="AJ110" i="10"/>
  <c r="AG110" i="10"/>
  <c r="AC110" i="10"/>
  <c r="AI110" i="10" s="1"/>
  <c r="AB110" i="10"/>
  <c r="AA110" i="10"/>
  <c r="Z110" i="10"/>
  <c r="Y110" i="10"/>
  <c r="N110" i="10"/>
  <c r="K110" i="10"/>
  <c r="H110" i="10"/>
  <c r="G110" i="10"/>
  <c r="F110" i="10"/>
  <c r="E110" i="10"/>
  <c r="AW109" i="10"/>
  <c r="AU109" i="10"/>
  <c r="AT109" i="10"/>
  <c r="AR109" i="10"/>
  <c r="AQ109" i="10"/>
  <c r="AP109" i="10"/>
  <c r="AN109" i="10"/>
  <c r="AM109" i="10"/>
  <c r="AH109" i="10"/>
  <c r="AG109" i="10"/>
  <c r="AC109" i="10"/>
  <c r="AB109" i="10"/>
  <c r="AA109" i="10"/>
  <c r="Z109" i="10"/>
  <c r="Y109" i="10"/>
  <c r="N109" i="10"/>
  <c r="K109" i="10"/>
  <c r="H109" i="10"/>
  <c r="G109" i="10"/>
  <c r="F109" i="10"/>
  <c r="E109" i="10"/>
  <c r="AT108" i="10"/>
  <c r="AU108" i="10" s="1"/>
  <c r="AR108" i="10"/>
  <c r="AQ108" i="10"/>
  <c r="AP108" i="10"/>
  <c r="AM108" i="10"/>
  <c r="AK108" i="10"/>
  <c r="AJ108" i="10"/>
  <c r="AH108" i="10"/>
  <c r="AG108" i="10"/>
  <c r="AC108" i="10"/>
  <c r="AB108" i="10"/>
  <c r="AA108" i="10"/>
  <c r="Z108" i="10"/>
  <c r="Y108" i="10"/>
  <c r="N108" i="10"/>
  <c r="H108" i="10"/>
  <c r="J108" i="10" s="1"/>
  <c r="M108" i="10" s="1"/>
  <c r="G108" i="10"/>
  <c r="F108" i="10"/>
  <c r="E108" i="10"/>
  <c r="AW107" i="10"/>
  <c r="AU107" i="10"/>
  <c r="AT107" i="10"/>
  <c r="AR107" i="10"/>
  <c r="AQ107" i="10"/>
  <c r="AP107" i="10"/>
  <c r="AM107" i="10"/>
  <c r="AC107" i="10"/>
  <c r="AB107" i="10"/>
  <c r="AA107" i="10"/>
  <c r="Z107" i="10"/>
  <c r="Y107" i="10"/>
  <c r="N107" i="10"/>
  <c r="K107" i="10"/>
  <c r="J107" i="10"/>
  <c r="M107" i="10" s="1"/>
  <c r="H107" i="10"/>
  <c r="G107" i="10"/>
  <c r="F107" i="10"/>
  <c r="E107" i="10"/>
  <c r="AU106" i="10"/>
  <c r="AW106" i="10" s="1"/>
  <c r="AT106" i="10"/>
  <c r="AR106" i="10"/>
  <c r="AQ106" i="10"/>
  <c r="AP106" i="10"/>
  <c r="AI106" i="10"/>
  <c r="AC106" i="10"/>
  <c r="AB106" i="10"/>
  <c r="AA106" i="10"/>
  <c r="Z106" i="10"/>
  <c r="Y106" i="10"/>
  <c r="N106" i="10"/>
  <c r="H106" i="10"/>
  <c r="J106" i="10" s="1"/>
  <c r="M106" i="10" s="1"/>
  <c r="G106" i="10"/>
  <c r="F106" i="10"/>
  <c r="E106" i="10"/>
  <c r="AU105" i="10"/>
  <c r="AT105" i="10"/>
  <c r="AR105" i="10"/>
  <c r="AQ105" i="10"/>
  <c r="AP105" i="10"/>
  <c r="AB105" i="10"/>
  <c r="AA105" i="10"/>
  <c r="Y105" i="10"/>
  <c r="AC105" i="10" s="1"/>
  <c r="N105" i="10"/>
  <c r="M105" i="10"/>
  <c r="L105" i="10"/>
  <c r="O105" i="10" s="1"/>
  <c r="K105" i="10"/>
  <c r="J105" i="10"/>
  <c r="H105" i="10"/>
  <c r="G105" i="10"/>
  <c r="I105" i="10" s="1"/>
  <c r="F105" i="10"/>
  <c r="E105" i="10"/>
  <c r="AV104" i="10"/>
  <c r="AU104" i="10"/>
  <c r="AW104" i="10" s="1"/>
  <c r="AT104" i="10"/>
  <c r="AR104" i="10"/>
  <c r="AQ104" i="10"/>
  <c r="AP104" i="10"/>
  <c r="AB104" i="10"/>
  <c r="AA104" i="10"/>
  <c r="Z104" i="10"/>
  <c r="Y104" i="10"/>
  <c r="AC104" i="10" s="1"/>
  <c r="N104" i="10"/>
  <c r="H104" i="10"/>
  <c r="J104" i="10" s="1"/>
  <c r="M104" i="10" s="1"/>
  <c r="G104" i="10"/>
  <c r="F104" i="10"/>
  <c r="E104" i="10"/>
  <c r="AW103" i="10"/>
  <c r="AU103" i="10"/>
  <c r="AT103" i="10"/>
  <c r="AR103" i="10"/>
  <c r="AQ103" i="10"/>
  <c r="AP103" i="10"/>
  <c r="AB103" i="10"/>
  <c r="AA103" i="10"/>
  <c r="Z103" i="10"/>
  <c r="Y103" i="10"/>
  <c r="AC103" i="10" s="1"/>
  <c r="N103" i="10"/>
  <c r="H103" i="10"/>
  <c r="J103" i="10" s="1"/>
  <c r="M103" i="10" s="1"/>
  <c r="G103" i="10"/>
  <c r="F103" i="10"/>
  <c r="E103" i="10"/>
  <c r="AT102" i="10"/>
  <c r="AU102" i="10" s="1"/>
  <c r="AW102" i="10" s="1"/>
  <c r="AR102" i="10"/>
  <c r="AQ102" i="10"/>
  <c r="AP102" i="10"/>
  <c r="AB102" i="10"/>
  <c r="AA102" i="10"/>
  <c r="Z102" i="10"/>
  <c r="Y102" i="10"/>
  <c r="AC102" i="10" s="1"/>
  <c r="N102" i="10"/>
  <c r="K102" i="10"/>
  <c r="J102" i="10"/>
  <c r="M102" i="10" s="1"/>
  <c r="H102" i="10"/>
  <c r="G102" i="10"/>
  <c r="I102" i="10" s="1"/>
  <c r="L102" i="10" s="1"/>
  <c r="F102" i="10"/>
  <c r="E102" i="10"/>
  <c r="AT101" i="10"/>
  <c r="AU101" i="10" s="1"/>
  <c r="AR101" i="10"/>
  <c r="AQ101" i="10"/>
  <c r="AP101" i="10"/>
  <c r="AM101" i="10"/>
  <c r="AL101" i="10"/>
  <c r="AI101" i="10"/>
  <c r="AH101" i="10"/>
  <c r="AB101" i="10"/>
  <c r="AA101" i="10"/>
  <c r="Z101" i="10"/>
  <c r="Y101" i="10"/>
  <c r="AC101" i="10" s="1"/>
  <c r="N101" i="10"/>
  <c r="H101" i="10"/>
  <c r="J101" i="10" s="1"/>
  <c r="M101" i="10" s="1"/>
  <c r="G101" i="10"/>
  <c r="K101" i="10" s="1"/>
  <c r="F101" i="10"/>
  <c r="E101" i="10"/>
  <c r="AT100" i="10"/>
  <c r="AU100" i="10" s="1"/>
  <c r="AR100" i="10"/>
  <c r="AQ100" i="10"/>
  <c r="AP100" i="10"/>
  <c r="AN100" i="10"/>
  <c r="AL100" i="10"/>
  <c r="AK100" i="10"/>
  <c r="AJ100" i="10"/>
  <c r="AI100" i="10"/>
  <c r="AH100" i="10"/>
  <c r="AC100" i="10"/>
  <c r="AB100" i="10"/>
  <c r="AA100" i="10"/>
  <c r="Z100" i="10"/>
  <c r="Y100" i="10"/>
  <c r="N100" i="10"/>
  <c r="K100" i="10"/>
  <c r="J100" i="10"/>
  <c r="M100" i="10" s="1"/>
  <c r="I100" i="10"/>
  <c r="L100" i="10" s="1"/>
  <c r="O100" i="10" s="1"/>
  <c r="H100" i="10"/>
  <c r="G100" i="10"/>
  <c r="F100" i="10"/>
  <c r="E100" i="10"/>
  <c r="AW99" i="10"/>
  <c r="AU99" i="10"/>
  <c r="AT99" i="10"/>
  <c r="AR99" i="10"/>
  <c r="AQ99" i="10"/>
  <c r="AP99" i="10"/>
  <c r="AC99" i="10"/>
  <c r="AB99" i="10"/>
  <c r="AA99" i="10"/>
  <c r="Z99" i="10"/>
  <c r="Y99" i="10"/>
  <c r="N99" i="10"/>
  <c r="M99" i="10"/>
  <c r="J99" i="10"/>
  <c r="H99" i="10"/>
  <c r="G99" i="10"/>
  <c r="F99" i="10"/>
  <c r="E99" i="10"/>
  <c r="AW98" i="10"/>
  <c r="AT98" i="10"/>
  <c r="AU98" i="10" s="1"/>
  <c r="AR98" i="10"/>
  <c r="AQ98" i="10"/>
  <c r="AP98" i="10"/>
  <c r="AI98" i="10"/>
  <c r="AB98" i="10"/>
  <c r="AA98" i="10"/>
  <c r="Z98" i="10"/>
  <c r="Y98" i="10"/>
  <c r="AC98" i="10" s="1"/>
  <c r="N98" i="10"/>
  <c r="J98" i="10"/>
  <c r="M98" i="10" s="1"/>
  <c r="H98" i="10"/>
  <c r="G98" i="10"/>
  <c r="K98" i="10" s="1"/>
  <c r="F98" i="10"/>
  <c r="E98" i="10"/>
  <c r="AT97" i="10"/>
  <c r="AU97" i="10" s="1"/>
  <c r="AR97" i="10"/>
  <c r="AQ97" i="10"/>
  <c r="AP97" i="10"/>
  <c r="AN97" i="10"/>
  <c r="AK97" i="10"/>
  <c r="AC97" i="10"/>
  <c r="AB97" i="10"/>
  <c r="AA97" i="10"/>
  <c r="Y97" i="10"/>
  <c r="N97" i="10"/>
  <c r="L97" i="10"/>
  <c r="O97" i="10" s="1"/>
  <c r="K97" i="10"/>
  <c r="I97" i="10"/>
  <c r="H97" i="10"/>
  <c r="J97" i="10" s="1"/>
  <c r="M97" i="10" s="1"/>
  <c r="G97" i="10"/>
  <c r="F97" i="10"/>
  <c r="E97" i="10"/>
  <c r="AW96" i="10"/>
  <c r="AT96" i="10"/>
  <c r="AU96" i="10" s="1"/>
  <c r="AR96" i="10"/>
  <c r="AQ96" i="10"/>
  <c r="AP96" i="10"/>
  <c r="AN96" i="10"/>
  <c r="AL96" i="10"/>
  <c r="AK96" i="10"/>
  <c r="AH96" i="10"/>
  <c r="AG96" i="10"/>
  <c r="AB96" i="10"/>
  <c r="AA96" i="10"/>
  <c r="Y96" i="10"/>
  <c r="AC96" i="10" s="1"/>
  <c r="N96" i="10"/>
  <c r="K96" i="10"/>
  <c r="H96" i="10"/>
  <c r="J96" i="10" s="1"/>
  <c r="M96" i="10" s="1"/>
  <c r="G96" i="10"/>
  <c r="F96" i="10"/>
  <c r="E96" i="10"/>
  <c r="AT95" i="10"/>
  <c r="AU95" i="10" s="1"/>
  <c r="AR95" i="10"/>
  <c r="AQ95" i="10"/>
  <c r="AP95" i="10"/>
  <c r="AN95" i="10"/>
  <c r="AM95" i="10"/>
  <c r="AK95" i="10"/>
  <c r="AJ95" i="10"/>
  <c r="AI95" i="10"/>
  <c r="AH95" i="10"/>
  <c r="AG95" i="10"/>
  <c r="AB95" i="10"/>
  <c r="AA95" i="10"/>
  <c r="Z95" i="10"/>
  <c r="Y95" i="10"/>
  <c r="AC95" i="10" s="1"/>
  <c r="AL95" i="10" s="1"/>
  <c r="N95" i="10"/>
  <c r="K95" i="10"/>
  <c r="H95" i="10"/>
  <c r="G95" i="10"/>
  <c r="F95" i="10"/>
  <c r="E95" i="10"/>
  <c r="AW94" i="10"/>
  <c r="AT94" i="10"/>
  <c r="AU94" i="10" s="1"/>
  <c r="AR94" i="10"/>
  <c r="AQ94" i="10"/>
  <c r="AP94" i="10"/>
  <c r="AN94" i="10"/>
  <c r="AM94" i="10"/>
  <c r="AL94" i="10"/>
  <c r="AK94" i="10"/>
  <c r="AJ94" i="10"/>
  <c r="AG94" i="10"/>
  <c r="AC94" i="10"/>
  <c r="AI94" i="10" s="1"/>
  <c r="AB94" i="10"/>
  <c r="AA94" i="10"/>
  <c r="Z94" i="10"/>
  <c r="Y94" i="10"/>
  <c r="N94" i="10"/>
  <c r="K94" i="10"/>
  <c r="H94" i="10"/>
  <c r="G94" i="10"/>
  <c r="F94" i="10"/>
  <c r="E94" i="10"/>
  <c r="AW93" i="10"/>
  <c r="AU93" i="10"/>
  <c r="AT93" i="10"/>
  <c r="AR93" i="10"/>
  <c r="AQ93" i="10"/>
  <c r="AP93" i="10"/>
  <c r="AB93" i="10"/>
  <c r="AA93" i="10"/>
  <c r="Z93" i="10"/>
  <c r="Y93" i="10"/>
  <c r="AC93" i="10" s="1"/>
  <c r="N93" i="10"/>
  <c r="K93" i="10"/>
  <c r="H93" i="10"/>
  <c r="G93" i="10"/>
  <c r="F93" i="10"/>
  <c r="E93" i="10"/>
  <c r="AV92" i="10"/>
  <c r="AU92" i="10"/>
  <c r="AW92" i="10" s="1"/>
  <c r="AT92" i="10"/>
  <c r="AR92" i="10"/>
  <c r="AQ92" i="10"/>
  <c r="AP92" i="10"/>
  <c r="AM92" i="10"/>
  <c r="AK92" i="10"/>
  <c r="AJ92" i="10"/>
  <c r="AH92" i="10"/>
  <c r="AC92" i="10"/>
  <c r="AB92" i="10"/>
  <c r="AA92" i="10"/>
  <c r="Z92" i="10"/>
  <c r="Y92" i="10"/>
  <c r="N92" i="10"/>
  <c r="K92" i="10"/>
  <c r="H92" i="10"/>
  <c r="J92" i="10" s="1"/>
  <c r="M92" i="10" s="1"/>
  <c r="G92" i="10"/>
  <c r="F92" i="10"/>
  <c r="E92" i="10"/>
  <c r="AW91" i="10"/>
  <c r="AU91" i="10"/>
  <c r="AT91" i="10"/>
  <c r="AR91" i="10"/>
  <c r="AQ91" i="10"/>
  <c r="AP91" i="10"/>
  <c r="AC91" i="10"/>
  <c r="AB91" i="10"/>
  <c r="AA91" i="10"/>
  <c r="Z91" i="10"/>
  <c r="Y91" i="10"/>
  <c r="N91" i="10"/>
  <c r="K91" i="10"/>
  <c r="H91" i="10"/>
  <c r="J91" i="10" s="1"/>
  <c r="M91" i="10" s="1"/>
  <c r="G91" i="10"/>
  <c r="F91" i="10"/>
  <c r="E91" i="10"/>
  <c r="AU90" i="10"/>
  <c r="AT90" i="10"/>
  <c r="AR90" i="10"/>
  <c r="AQ90" i="10"/>
  <c r="AP90" i="10"/>
  <c r="AC90" i="10"/>
  <c r="AB90" i="10"/>
  <c r="AA90" i="10"/>
  <c r="Z90" i="10"/>
  <c r="Y90" i="10"/>
  <c r="N90" i="10"/>
  <c r="J90" i="10"/>
  <c r="M90" i="10" s="1"/>
  <c r="H90" i="10"/>
  <c r="G90" i="10"/>
  <c r="F90" i="10"/>
  <c r="E90" i="10"/>
  <c r="AU89" i="10"/>
  <c r="AT89" i="10"/>
  <c r="AR89" i="10"/>
  <c r="AQ89" i="10"/>
  <c r="AP89" i="10"/>
  <c r="AB89" i="10"/>
  <c r="AA89" i="10"/>
  <c r="Z89" i="10"/>
  <c r="Y89" i="10"/>
  <c r="AC89" i="10" s="1"/>
  <c r="N89" i="10"/>
  <c r="M89" i="10"/>
  <c r="J89" i="10"/>
  <c r="H89" i="10"/>
  <c r="G89" i="10"/>
  <c r="F89" i="10"/>
  <c r="E89" i="10"/>
  <c r="AW88" i="10"/>
  <c r="AU88" i="10"/>
  <c r="AT88" i="10"/>
  <c r="AR88" i="10"/>
  <c r="AQ88" i="10"/>
  <c r="AP88" i="10"/>
  <c r="AN88" i="10"/>
  <c r="AB88" i="10"/>
  <c r="AA88" i="10"/>
  <c r="Z88" i="10"/>
  <c r="Y88" i="10"/>
  <c r="AC88" i="10" s="1"/>
  <c r="N88" i="10"/>
  <c r="J88" i="10"/>
  <c r="M88" i="10" s="1"/>
  <c r="H88" i="10"/>
  <c r="G88" i="10"/>
  <c r="F88" i="10"/>
  <c r="E88" i="10"/>
  <c r="AW87" i="10"/>
  <c r="AU87" i="10"/>
  <c r="AT87" i="10"/>
  <c r="AR87" i="10"/>
  <c r="AQ87" i="10"/>
  <c r="AP87" i="10"/>
  <c r="AJ87" i="10"/>
  <c r="AB87" i="10"/>
  <c r="AA87" i="10"/>
  <c r="Z87" i="10"/>
  <c r="Y87" i="10"/>
  <c r="AC87" i="10" s="1"/>
  <c r="N87" i="10"/>
  <c r="J87" i="10"/>
  <c r="M87" i="10" s="1"/>
  <c r="H87" i="10"/>
  <c r="G87" i="10"/>
  <c r="I87" i="10" s="1"/>
  <c r="L87" i="10" s="1"/>
  <c r="O87" i="10" s="1"/>
  <c r="F87" i="10"/>
  <c r="E87" i="10"/>
  <c r="AT86" i="10"/>
  <c r="AU86" i="10" s="1"/>
  <c r="AR86" i="10"/>
  <c r="AQ86" i="10"/>
  <c r="AP86" i="10"/>
  <c r="AB86" i="10"/>
  <c r="AA86" i="10"/>
  <c r="Z86" i="10"/>
  <c r="Y86" i="10"/>
  <c r="AC86" i="10" s="1"/>
  <c r="N86" i="10"/>
  <c r="L86" i="10"/>
  <c r="O86" i="10" s="1"/>
  <c r="K86" i="10"/>
  <c r="J86" i="10"/>
  <c r="M86" i="10" s="1"/>
  <c r="H86" i="10"/>
  <c r="G86" i="10"/>
  <c r="I86" i="10" s="1"/>
  <c r="F86" i="10"/>
  <c r="E86" i="10"/>
  <c r="AW85" i="10"/>
  <c r="AT85" i="10"/>
  <c r="AU85" i="10" s="1"/>
  <c r="AR85" i="10"/>
  <c r="AQ85" i="10"/>
  <c r="AP85" i="10"/>
  <c r="AG85" i="10"/>
  <c r="AC85" i="10"/>
  <c r="AB85" i="10"/>
  <c r="AA85" i="10"/>
  <c r="Z85" i="10"/>
  <c r="Y85" i="10"/>
  <c r="N85" i="10"/>
  <c r="H85" i="10"/>
  <c r="J85" i="10" s="1"/>
  <c r="M85" i="10" s="1"/>
  <c r="G85" i="10"/>
  <c r="K85" i="10" s="1"/>
  <c r="F85" i="10"/>
  <c r="E85" i="10"/>
  <c r="AW84" i="10"/>
  <c r="AU84" i="10"/>
  <c r="AT84" i="10"/>
  <c r="AR84" i="10"/>
  <c r="AQ84" i="10"/>
  <c r="AP84" i="10"/>
  <c r="AC84" i="10"/>
  <c r="AB84" i="10"/>
  <c r="AA84" i="10"/>
  <c r="Z84" i="10"/>
  <c r="Y84" i="10"/>
  <c r="N84" i="10"/>
  <c r="M84" i="10"/>
  <c r="J84" i="10"/>
  <c r="I84" i="10"/>
  <c r="L84" i="10" s="1"/>
  <c r="O84" i="10" s="1"/>
  <c r="H84" i="10"/>
  <c r="G84" i="10"/>
  <c r="K84" i="10" s="1"/>
  <c r="F84" i="10"/>
  <c r="E84" i="10"/>
  <c r="AU83" i="10"/>
  <c r="AW83" i="10" s="1"/>
  <c r="AT83" i="10"/>
  <c r="AR83" i="10"/>
  <c r="AQ83" i="10"/>
  <c r="AP83" i="10"/>
  <c r="AN83" i="10"/>
  <c r="AM83" i="10"/>
  <c r="AL83" i="10"/>
  <c r="AK83" i="10"/>
  <c r="AI83" i="10"/>
  <c r="AH83" i="10"/>
  <c r="AC83" i="10"/>
  <c r="AB83" i="10"/>
  <c r="AA83" i="10"/>
  <c r="Z83" i="10"/>
  <c r="Y83" i="10"/>
  <c r="N83" i="10"/>
  <c r="M83" i="10"/>
  <c r="J83" i="10"/>
  <c r="I83" i="10"/>
  <c r="L83" i="10" s="1"/>
  <c r="O83" i="10" s="1"/>
  <c r="H83" i="10"/>
  <c r="G83" i="10"/>
  <c r="K83" i="10" s="1"/>
  <c r="F83" i="10"/>
  <c r="E83" i="10"/>
  <c r="AV82" i="10"/>
  <c r="AX82" i="10" s="1"/>
  <c r="AT82" i="10"/>
  <c r="AU82" i="10" s="1"/>
  <c r="AW82" i="10" s="1"/>
  <c r="AR82" i="10"/>
  <c r="AQ82" i="10"/>
  <c r="AP82" i="10"/>
  <c r="AN82" i="10"/>
  <c r="AL82" i="10"/>
  <c r="AH82" i="10"/>
  <c r="AG82" i="10"/>
  <c r="AB82" i="10"/>
  <c r="AA82" i="10"/>
  <c r="Z82" i="10"/>
  <c r="Y82" i="10"/>
  <c r="AC82" i="10" s="1"/>
  <c r="AK82" i="10" s="1"/>
  <c r="N82" i="10"/>
  <c r="J82" i="10"/>
  <c r="M82" i="10" s="1"/>
  <c r="H82" i="10"/>
  <c r="G82" i="10"/>
  <c r="F82" i="10"/>
  <c r="E82" i="10"/>
  <c r="AU81" i="10"/>
  <c r="AT81" i="10"/>
  <c r="AR81" i="10"/>
  <c r="AQ81" i="10"/>
  <c r="AP81" i="10"/>
  <c r="AK81" i="10"/>
  <c r="AG81" i="10"/>
  <c r="AB81" i="10"/>
  <c r="AA81" i="10"/>
  <c r="Y81" i="10"/>
  <c r="AC81" i="10" s="1"/>
  <c r="N81" i="10"/>
  <c r="K81" i="10"/>
  <c r="J81" i="10"/>
  <c r="M81" i="10" s="1"/>
  <c r="H81" i="10"/>
  <c r="I81" i="10" s="1"/>
  <c r="L81" i="10" s="1"/>
  <c r="O81" i="10" s="1"/>
  <c r="G81" i="10"/>
  <c r="F81" i="10"/>
  <c r="E81" i="10"/>
  <c r="AW80" i="10"/>
  <c r="AT80" i="10"/>
  <c r="AU80" i="10" s="1"/>
  <c r="AR80" i="10"/>
  <c r="AQ80" i="10"/>
  <c r="AP80" i="10"/>
  <c r="AM80" i="10"/>
  <c r="AC80" i="10"/>
  <c r="AB80" i="10"/>
  <c r="AA80" i="10"/>
  <c r="Y80" i="10"/>
  <c r="N80" i="10"/>
  <c r="H80" i="10"/>
  <c r="J80" i="10" s="1"/>
  <c r="M80" i="10" s="1"/>
  <c r="F80" i="10"/>
  <c r="E80" i="10"/>
  <c r="AW79" i="10"/>
  <c r="AV79" i="10"/>
  <c r="AX79" i="10" s="1"/>
  <c r="AT79" i="10"/>
  <c r="AU79" i="10" s="1"/>
  <c r="AR79" i="10"/>
  <c r="AQ79" i="10"/>
  <c r="AP79" i="10"/>
  <c r="AB79" i="10"/>
  <c r="AA79" i="10"/>
  <c r="Z79" i="10"/>
  <c r="Y79" i="10"/>
  <c r="AC79" i="10" s="1"/>
  <c r="N79" i="10"/>
  <c r="J79" i="10"/>
  <c r="M79" i="10" s="1"/>
  <c r="I79" i="10"/>
  <c r="L79" i="10" s="1"/>
  <c r="O79" i="10" s="1"/>
  <c r="H79" i="10"/>
  <c r="G79" i="10"/>
  <c r="K79" i="10" s="1"/>
  <c r="F79" i="10"/>
  <c r="E79" i="10"/>
  <c r="AT78" i="10"/>
  <c r="AU78" i="10" s="1"/>
  <c r="AR78" i="10"/>
  <c r="AQ78" i="10"/>
  <c r="AP78" i="10"/>
  <c r="AK78" i="10"/>
  <c r="AJ78" i="10"/>
  <c r="AG78" i="10"/>
  <c r="AC78" i="10"/>
  <c r="AN78" i="10" s="1"/>
  <c r="AB78" i="10"/>
  <c r="AA78" i="10"/>
  <c r="Z78" i="10"/>
  <c r="Y78" i="10"/>
  <c r="N78" i="10"/>
  <c r="K78" i="10"/>
  <c r="J78" i="10"/>
  <c r="M78" i="10" s="1"/>
  <c r="H78" i="10"/>
  <c r="I78" i="10" s="1"/>
  <c r="L78" i="10" s="1"/>
  <c r="O78" i="10" s="1"/>
  <c r="G78" i="10"/>
  <c r="F78" i="10"/>
  <c r="E78" i="10"/>
  <c r="AW77" i="10"/>
  <c r="AU77" i="10"/>
  <c r="AT77" i="10"/>
  <c r="AR77" i="10"/>
  <c r="AQ77" i="10"/>
  <c r="AP77" i="10"/>
  <c r="AG77" i="10"/>
  <c r="AC77" i="10"/>
  <c r="AB77" i="10"/>
  <c r="AA77" i="10"/>
  <c r="Z77" i="10"/>
  <c r="Y77" i="10"/>
  <c r="N77" i="10"/>
  <c r="H77" i="10"/>
  <c r="J77" i="10" s="1"/>
  <c r="M77" i="10" s="1"/>
  <c r="G77" i="10"/>
  <c r="F77" i="10"/>
  <c r="E77" i="10"/>
  <c r="AT76" i="10"/>
  <c r="AU76" i="10" s="1"/>
  <c r="AW76" i="10" s="1"/>
  <c r="AR76" i="10"/>
  <c r="AQ76" i="10"/>
  <c r="AP76" i="10"/>
  <c r="AG76" i="10"/>
  <c r="AC76" i="10"/>
  <c r="AB76" i="10"/>
  <c r="AA76" i="10"/>
  <c r="Z76" i="10"/>
  <c r="Y76" i="10"/>
  <c r="N76" i="10"/>
  <c r="J76" i="10"/>
  <c r="M76" i="10" s="1"/>
  <c r="H76" i="10"/>
  <c r="G76" i="10"/>
  <c r="I76" i="10" s="1"/>
  <c r="L76" i="10" s="1"/>
  <c r="O76" i="10" s="1"/>
  <c r="F76" i="10"/>
  <c r="E76" i="10"/>
  <c r="AT75" i="10"/>
  <c r="AU75" i="10" s="1"/>
  <c r="AR75" i="10"/>
  <c r="AQ75" i="10"/>
  <c r="AP75" i="10"/>
  <c r="AM75" i="10"/>
  <c r="AI75" i="10"/>
  <c r="AG75" i="10"/>
  <c r="AC75" i="10"/>
  <c r="AB75" i="10"/>
  <c r="AA75" i="10"/>
  <c r="Z75" i="10"/>
  <c r="Y75" i="10"/>
  <c r="N75" i="10"/>
  <c r="H75" i="10"/>
  <c r="J75" i="10" s="1"/>
  <c r="M75" i="10" s="1"/>
  <c r="G75" i="10"/>
  <c r="F75" i="10"/>
  <c r="E75" i="10"/>
  <c r="AU74" i="10"/>
  <c r="AW74" i="10" s="1"/>
  <c r="AT74" i="10"/>
  <c r="AR74" i="10"/>
  <c r="AQ74" i="10"/>
  <c r="AP74" i="10"/>
  <c r="AN74" i="10"/>
  <c r="AM74" i="10"/>
  <c r="AL74" i="10"/>
  <c r="AJ74" i="10"/>
  <c r="AI74" i="10"/>
  <c r="AH74" i="10"/>
  <c r="AG74" i="10"/>
  <c r="AC74" i="10"/>
  <c r="AK74" i="10" s="1"/>
  <c r="AB74" i="10"/>
  <c r="AA74" i="10"/>
  <c r="Z74" i="10"/>
  <c r="Y74" i="10"/>
  <c r="N74" i="10"/>
  <c r="H74" i="10"/>
  <c r="J74" i="10" s="1"/>
  <c r="M74" i="10" s="1"/>
  <c r="G74" i="10"/>
  <c r="K74" i="10" s="1"/>
  <c r="F74" i="10"/>
  <c r="E74" i="10"/>
  <c r="AU73" i="10"/>
  <c r="AW73" i="10" s="1"/>
  <c r="AT73" i="10"/>
  <c r="AR73" i="10"/>
  <c r="AQ73" i="10"/>
  <c r="AP73" i="10"/>
  <c r="AM73" i="10"/>
  <c r="AI73" i="10"/>
  <c r="AC73" i="10"/>
  <c r="AB73" i="10"/>
  <c r="AA73" i="10"/>
  <c r="Z73" i="10"/>
  <c r="Y73" i="10"/>
  <c r="N73" i="10"/>
  <c r="H73" i="10"/>
  <c r="J73" i="10" s="1"/>
  <c r="M73" i="10" s="1"/>
  <c r="G73" i="10"/>
  <c r="F73" i="10"/>
  <c r="E73" i="10"/>
  <c r="AW72" i="10"/>
  <c r="AU72" i="10"/>
  <c r="AT72" i="10"/>
  <c r="AR72" i="10"/>
  <c r="AQ72" i="10"/>
  <c r="AP72" i="10"/>
  <c r="AN72" i="10"/>
  <c r="AM72" i="10"/>
  <c r="AL72" i="10"/>
  <c r="AK72" i="10"/>
  <c r="AJ72" i="10"/>
  <c r="AI72" i="10"/>
  <c r="AG72" i="10"/>
  <c r="AC72" i="10"/>
  <c r="AH72" i="10" s="1"/>
  <c r="AB72" i="10"/>
  <c r="AA72" i="10"/>
  <c r="Z72" i="10"/>
  <c r="Y72" i="10"/>
  <c r="N72" i="10"/>
  <c r="H72" i="10"/>
  <c r="J72" i="10" s="1"/>
  <c r="M72" i="10" s="1"/>
  <c r="G72" i="10"/>
  <c r="F72" i="10"/>
  <c r="E72" i="10"/>
  <c r="AU71" i="10"/>
  <c r="AW71" i="10" s="1"/>
  <c r="AT71" i="10"/>
  <c r="AR71" i="10"/>
  <c r="AQ71" i="10"/>
  <c r="AP71" i="10"/>
  <c r="AN71" i="10"/>
  <c r="AC71" i="10"/>
  <c r="AB71" i="10"/>
  <c r="AA71" i="10"/>
  <c r="Z71" i="10"/>
  <c r="Y71" i="10"/>
  <c r="N71" i="10"/>
  <c r="H71" i="10"/>
  <c r="J71" i="10" s="1"/>
  <c r="M71" i="10" s="1"/>
  <c r="G71" i="10"/>
  <c r="F71" i="10"/>
  <c r="E71" i="10"/>
  <c r="AU70" i="10"/>
  <c r="AW70" i="10" s="1"/>
  <c r="AT70" i="10"/>
  <c r="AR70" i="10"/>
  <c r="AQ70" i="10"/>
  <c r="AP70" i="10"/>
  <c r="AK70" i="10"/>
  <c r="AI70" i="10"/>
  <c r="AG70" i="10"/>
  <c r="AB70" i="10"/>
  <c r="AA70" i="10"/>
  <c r="Z70" i="10"/>
  <c r="Y70" i="10"/>
  <c r="AC70" i="10" s="1"/>
  <c r="AJ70" i="10" s="1"/>
  <c r="N70" i="10"/>
  <c r="K70" i="10"/>
  <c r="H70" i="10"/>
  <c r="J70" i="10" s="1"/>
  <c r="M70" i="10" s="1"/>
  <c r="G70" i="10"/>
  <c r="F70" i="10"/>
  <c r="E70" i="10"/>
  <c r="AT69" i="10"/>
  <c r="AU69" i="10" s="1"/>
  <c r="AR69" i="10"/>
  <c r="AQ69" i="10"/>
  <c r="AP69" i="10"/>
  <c r="AN69" i="10"/>
  <c r="AM69" i="10"/>
  <c r="AL69" i="10"/>
  <c r="AB69" i="10"/>
  <c r="AA69" i="10"/>
  <c r="Z69" i="10"/>
  <c r="Y69" i="10"/>
  <c r="AC69" i="10" s="1"/>
  <c r="N69" i="10"/>
  <c r="K69" i="10"/>
  <c r="H69" i="10"/>
  <c r="J69" i="10" s="1"/>
  <c r="M69" i="10" s="1"/>
  <c r="G69" i="10"/>
  <c r="I69" i="10" s="1"/>
  <c r="L69" i="10" s="1"/>
  <c r="O69" i="10" s="1"/>
  <c r="F69" i="10"/>
  <c r="E69" i="10"/>
  <c r="AW68" i="10"/>
  <c r="AT68" i="10"/>
  <c r="AU68" i="10" s="1"/>
  <c r="AR68" i="10"/>
  <c r="AQ68" i="10"/>
  <c r="AP68" i="10"/>
  <c r="AB68" i="10"/>
  <c r="AA68" i="10"/>
  <c r="Z68" i="10"/>
  <c r="Y68" i="10"/>
  <c r="AC68" i="10" s="1"/>
  <c r="N68" i="10"/>
  <c r="M68" i="10"/>
  <c r="K68" i="10"/>
  <c r="J68" i="10"/>
  <c r="H68" i="10"/>
  <c r="G68" i="10"/>
  <c r="I68" i="10" s="1"/>
  <c r="L68" i="10" s="1"/>
  <c r="F68" i="10"/>
  <c r="E68" i="10"/>
  <c r="AT67" i="10"/>
  <c r="AU67" i="10" s="1"/>
  <c r="AR67" i="10"/>
  <c r="AQ67" i="10"/>
  <c r="AP67" i="10"/>
  <c r="AH67" i="10"/>
  <c r="AC67" i="10"/>
  <c r="AB67" i="10"/>
  <c r="AA67" i="10"/>
  <c r="Y67" i="10"/>
  <c r="N67" i="10"/>
  <c r="I67" i="10"/>
  <c r="L67" i="10" s="1"/>
  <c r="O67" i="10" s="1"/>
  <c r="H67" i="10"/>
  <c r="J67" i="10" s="1"/>
  <c r="M67" i="10" s="1"/>
  <c r="G67" i="10"/>
  <c r="K67" i="10" s="1"/>
  <c r="F67" i="10"/>
  <c r="E67" i="10"/>
  <c r="AT66" i="10"/>
  <c r="AU66" i="10" s="1"/>
  <c r="AR66" i="10"/>
  <c r="AQ66" i="10"/>
  <c r="AP66" i="10"/>
  <c r="AC66" i="10"/>
  <c r="AB66" i="10"/>
  <c r="AA66" i="10"/>
  <c r="Z66" i="10"/>
  <c r="Y66" i="10"/>
  <c r="N66" i="10"/>
  <c r="H66" i="10"/>
  <c r="J66" i="10" s="1"/>
  <c r="M66" i="10" s="1"/>
  <c r="G66" i="10"/>
  <c r="F66" i="10"/>
  <c r="E66" i="10"/>
  <c r="AW65" i="10"/>
  <c r="AU65" i="10"/>
  <c r="AT65" i="10"/>
  <c r="AR65" i="10"/>
  <c r="AQ65" i="10"/>
  <c r="AP65" i="10"/>
  <c r="AC65" i="10"/>
  <c r="AB65" i="10"/>
  <c r="AA65" i="10"/>
  <c r="Z65" i="10"/>
  <c r="Y65" i="10"/>
  <c r="N65" i="10"/>
  <c r="J65" i="10"/>
  <c r="M65" i="10" s="1"/>
  <c r="I65" i="10"/>
  <c r="L65" i="10" s="1"/>
  <c r="O65" i="10" s="1"/>
  <c r="H65" i="10"/>
  <c r="G65" i="10"/>
  <c r="K65" i="10" s="1"/>
  <c r="F65" i="10"/>
  <c r="E65" i="10"/>
  <c r="AT64" i="10"/>
  <c r="AU64" i="10" s="1"/>
  <c r="AW64" i="10" s="1"/>
  <c r="AR64" i="10"/>
  <c r="AQ64" i="10"/>
  <c r="AP64" i="10"/>
  <c r="AM64" i="10"/>
  <c r="AL64" i="10"/>
  <c r="AH64" i="10"/>
  <c r="AB64" i="10"/>
  <c r="AA64" i="10"/>
  <c r="Z64" i="10"/>
  <c r="Y64" i="10"/>
  <c r="AC64" i="10" s="1"/>
  <c r="N64" i="10"/>
  <c r="J64" i="10"/>
  <c r="M64" i="10" s="1"/>
  <c r="H64" i="10"/>
  <c r="F64" i="10"/>
  <c r="E64" i="10"/>
  <c r="AU63" i="10"/>
  <c r="AT63" i="10"/>
  <c r="AR63" i="10"/>
  <c r="AQ63" i="10"/>
  <c r="AP63" i="10"/>
  <c r="AL63" i="10"/>
  <c r="AK63" i="10"/>
  <c r="AI63" i="10"/>
  <c r="AB63" i="10"/>
  <c r="AA63" i="10"/>
  <c r="Z63" i="10"/>
  <c r="Y63" i="10"/>
  <c r="AC63" i="10" s="1"/>
  <c r="AN63" i="10" s="1"/>
  <c r="N63" i="10"/>
  <c r="M63" i="10"/>
  <c r="L63" i="10"/>
  <c r="O63" i="10" s="1"/>
  <c r="K63" i="10"/>
  <c r="J63" i="10"/>
  <c r="I63" i="10"/>
  <c r="H63" i="10"/>
  <c r="G63" i="10"/>
  <c r="F63" i="10"/>
  <c r="E63" i="10"/>
  <c r="AT62" i="10"/>
  <c r="AU62" i="10" s="1"/>
  <c r="AR62" i="10"/>
  <c r="AQ62" i="10"/>
  <c r="AP62" i="10"/>
  <c r="AB62" i="10"/>
  <c r="AA62" i="10"/>
  <c r="Y62" i="10"/>
  <c r="AC62" i="10" s="1"/>
  <c r="N62" i="10"/>
  <c r="H62" i="10"/>
  <c r="J62" i="10" s="1"/>
  <c r="M62" i="10" s="1"/>
  <c r="G62" i="10"/>
  <c r="K62" i="10" s="1"/>
  <c r="F62" i="10"/>
  <c r="E62" i="10"/>
  <c r="AW61" i="10"/>
  <c r="AT61" i="10"/>
  <c r="AU61" i="10" s="1"/>
  <c r="AR61" i="10"/>
  <c r="AQ61" i="10"/>
  <c r="AP61" i="10"/>
  <c r="AB61" i="10"/>
  <c r="AA61" i="10"/>
  <c r="Z61" i="10"/>
  <c r="Y61" i="10"/>
  <c r="AC61" i="10" s="1"/>
  <c r="N61" i="10"/>
  <c r="J61" i="10"/>
  <c r="M61" i="10" s="1"/>
  <c r="H61" i="10"/>
  <c r="G61" i="10"/>
  <c r="I61" i="10" s="1"/>
  <c r="L61" i="10" s="1"/>
  <c r="O61" i="10" s="1"/>
  <c r="F61" i="10"/>
  <c r="E61" i="10"/>
  <c r="AW60" i="10"/>
  <c r="AT60" i="10"/>
  <c r="AU60" i="10" s="1"/>
  <c r="AR60" i="10"/>
  <c r="AQ60" i="10"/>
  <c r="AP60" i="10"/>
  <c r="AN60" i="10"/>
  <c r="AM60" i="10"/>
  <c r="AL60" i="10"/>
  <c r="AK60" i="10"/>
  <c r="AJ60" i="10"/>
  <c r="AI60" i="10"/>
  <c r="AH60" i="10"/>
  <c r="AG60" i="10"/>
  <c r="AC60" i="10"/>
  <c r="AB60" i="10"/>
  <c r="AA60" i="10"/>
  <c r="Z60" i="10"/>
  <c r="Y60" i="10"/>
  <c r="N60" i="10"/>
  <c r="J60" i="10"/>
  <c r="M60" i="10" s="1"/>
  <c r="H60" i="10"/>
  <c r="I60" i="10" s="1"/>
  <c r="L60" i="10" s="1"/>
  <c r="O60" i="10" s="1"/>
  <c r="G60" i="10"/>
  <c r="K60" i="10" s="1"/>
  <c r="F60" i="10"/>
  <c r="E60" i="10"/>
  <c r="AW59" i="10"/>
  <c r="AU59" i="10"/>
  <c r="AT59" i="10"/>
  <c r="AR59" i="10"/>
  <c r="AQ59" i="10"/>
  <c r="AP59" i="10"/>
  <c r="AK59" i="10"/>
  <c r="AJ59" i="10"/>
  <c r="AH59" i="10"/>
  <c r="AG59" i="10"/>
  <c r="AB59" i="10"/>
  <c r="AA59" i="10"/>
  <c r="Z59" i="10"/>
  <c r="Y59" i="10"/>
  <c r="AC59" i="10" s="1"/>
  <c r="AL59" i="10" s="1"/>
  <c r="N59" i="10"/>
  <c r="K59" i="10"/>
  <c r="I59" i="10"/>
  <c r="L59" i="10" s="1"/>
  <c r="O59" i="10" s="1"/>
  <c r="H59" i="10"/>
  <c r="J59" i="10" s="1"/>
  <c r="M59" i="10" s="1"/>
  <c r="G59" i="10"/>
  <c r="F59" i="10"/>
  <c r="E59" i="10"/>
  <c r="AT58" i="10"/>
  <c r="AU58" i="10" s="1"/>
  <c r="AR58" i="10"/>
  <c r="AQ58" i="10"/>
  <c r="AP58" i="10"/>
  <c r="AB58" i="10"/>
  <c r="AA58" i="10"/>
  <c r="Z58" i="10"/>
  <c r="Y58" i="10"/>
  <c r="AC58" i="10" s="1"/>
  <c r="N58" i="10"/>
  <c r="K58" i="10"/>
  <c r="H58" i="10"/>
  <c r="J58" i="10" s="1"/>
  <c r="M58" i="10" s="1"/>
  <c r="G58" i="10"/>
  <c r="F58" i="10"/>
  <c r="E58" i="10"/>
  <c r="AT57" i="10"/>
  <c r="AU57" i="10" s="1"/>
  <c r="AR57" i="10"/>
  <c r="AQ57" i="10"/>
  <c r="AP57" i="10"/>
  <c r="AN57" i="10"/>
  <c r="AM57" i="10"/>
  <c r="AK57" i="10"/>
  <c r="AB57" i="10"/>
  <c r="AA57" i="10"/>
  <c r="Z57" i="10"/>
  <c r="Y57" i="10"/>
  <c r="AC57" i="10" s="1"/>
  <c r="N57" i="10"/>
  <c r="H57" i="10"/>
  <c r="J57" i="10" s="1"/>
  <c r="M57" i="10" s="1"/>
  <c r="G57" i="10"/>
  <c r="I57" i="10" s="1"/>
  <c r="L57" i="10" s="1"/>
  <c r="O57" i="10" s="1"/>
  <c r="F57" i="10"/>
  <c r="E57" i="10"/>
  <c r="AW56" i="10"/>
  <c r="AU56" i="10"/>
  <c r="AT56" i="10"/>
  <c r="AR56" i="10"/>
  <c r="AQ56" i="10"/>
  <c r="AP56" i="10"/>
  <c r="AC56" i="10"/>
  <c r="AB56" i="10"/>
  <c r="AA56" i="10"/>
  <c r="Z56" i="10"/>
  <c r="Y56" i="10"/>
  <c r="N56" i="10"/>
  <c r="J56" i="10"/>
  <c r="M56" i="10" s="1"/>
  <c r="I56" i="10"/>
  <c r="L56" i="10" s="1"/>
  <c r="O56" i="10" s="1"/>
  <c r="H56" i="10"/>
  <c r="G56" i="10"/>
  <c r="K56" i="10" s="1"/>
  <c r="F56" i="10"/>
  <c r="E56" i="10"/>
  <c r="AU55" i="10"/>
  <c r="AW55" i="10" s="1"/>
  <c r="AT55" i="10"/>
  <c r="AR55" i="10"/>
  <c r="AQ55" i="10"/>
  <c r="AP55" i="10"/>
  <c r="AG55" i="10"/>
  <c r="AC55" i="10"/>
  <c r="AB55" i="10"/>
  <c r="AA55" i="10"/>
  <c r="Z55" i="10"/>
  <c r="Y55" i="10"/>
  <c r="N55" i="10"/>
  <c r="M55" i="10"/>
  <c r="H55" i="10"/>
  <c r="J55" i="10" s="1"/>
  <c r="G55" i="10"/>
  <c r="K55" i="10" s="1"/>
  <c r="F55" i="10"/>
  <c r="E55" i="10"/>
  <c r="AU54" i="10"/>
  <c r="AW54" i="10" s="1"/>
  <c r="AT54" i="10"/>
  <c r="AR54" i="10"/>
  <c r="AQ54" i="10"/>
  <c r="AP54" i="10"/>
  <c r="AI54" i="10"/>
  <c r="AB54" i="10"/>
  <c r="AA54" i="10"/>
  <c r="Z54" i="10"/>
  <c r="Y54" i="10"/>
  <c r="AC54" i="10" s="1"/>
  <c r="N54" i="10"/>
  <c r="H54" i="10"/>
  <c r="J54" i="10" s="1"/>
  <c r="M54" i="10" s="1"/>
  <c r="G54" i="10"/>
  <c r="I54" i="10" s="1"/>
  <c r="L54" i="10" s="1"/>
  <c r="O54" i="10" s="1"/>
  <c r="F54" i="10"/>
  <c r="E54" i="10"/>
  <c r="AT53" i="10"/>
  <c r="AU53" i="10" s="1"/>
  <c r="AW53" i="10" s="1"/>
  <c r="AR53" i="10"/>
  <c r="AQ53" i="10"/>
  <c r="AP53" i="10"/>
  <c r="AG53" i="10"/>
  <c r="AB53" i="10"/>
  <c r="AA53" i="10"/>
  <c r="Z53" i="10"/>
  <c r="Y53" i="10"/>
  <c r="AC53" i="10" s="1"/>
  <c r="O53" i="10"/>
  <c r="N53" i="10"/>
  <c r="J53" i="10"/>
  <c r="M53" i="10" s="1"/>
  <c r="H53" i="10"/>
  <c r="G53" i="10"/>
  <c r="I53" i="10" s="1"/>
  <c r="L53" i="10" s="1"/>
  <c r="F53" i="10"/>
  <c r="E53" i="10"/>
  <c r="AT52" i="10"/>
  <c r="AU52" i="10" s="1"/>
  <c r="AR52" i="10"/>
  <c r="AQ52" i="10"/>
  <c r="AP52" i="10"/>
  <c r="AM52" i="10"/>
  <c r="AL52" i="10"/>
  <c r="AB52" i="10"/>
  <c r="AA52" i="10"/>
  <c r="Z52" i="10"/>
  <c r="Y52" i="10"/>
  <c r="AC52" i="10" s="1"/>
  <c r="N52" i="10"/>
  <c r="M52" i="10"/>
  <c r="K52" i="10"/>
  <c r="J52" i="10"/>
  <c r="H52" i="10"/>
  <c r="G52" i="10"/>
  <c r="I52" i="10" s="1"/>
  <c r="L52" i="10" s="1"/>
  <c r="O52" i="10" s="1"/>
  <c r="F52" i="10"/>
  <c r="E52" i="10"/>
  <c r="AT51" i="10"/>
  <c r="AU51" i="10" s="1"/>
  <c r="AR51" i="10"/>
  <c r="AQ51" i="10"/>
  <c r="AP51" i="10"/>
  <c r="AB51" i="10"/>
  <c r="AA51" i="10"/>
  <c r="Z51" i="10"/>
  <c r="Y51" i="10"/>
  <c r="AC51" i="10" s="1"/>
  <c r="N51" i="10"/>
  <c r="H51" i="10"/>
  <c r="J51" i="10" s="1"/>
  <c r="M51" i="10" s="1"/>
  <c r="F51" i="10"/>
  <c r="E51" i="10"/>
  <c r="AT50" i="10"/>
  <c r="AU50" i="10" s="1"/>
  <c r="AR50" i="10"/>
  <c r="AQ50" i="10"/>
  <c r="AP50" i="10"/>
  <c r="AK50" i="10"/>
  <c r="AB50" i="10"/>
  <c r="AA50" i="10"/>
  <c r="Z50" i="10"/>
  <c r="Y50" i="10"/>
  <c r="AC50" i="10" s="1"/>
  <c r="N50" i="10"/>
  <c r="K50" i="10"/>
  <c r="H50" i="10"/>
  <c r="J50" i="10" s="1"/>
  <c r="M50" i="10" s="1"/>
  <c r="G50" i="10"/>
  <c r="I50" i="10" s="1"/>
  <c r="L50" i="10" s="1"/>
  <c r="O50" i="10" s="1"/>
  <c r="F50" i="10"/>
  <c r="E50" i="10"/>
  <c r="AW49" i="10"/>
  <c r="AU49" i="10"/>
  <c r="AT49" i="10"/>
  <c r="AR49" i="10"/>
  <c r="AQ49" i="10"/>
  <c r="AP49" i="10"/>
  <c r="AC49" i="10"/>
  <c r="AB49" i="10"/>
  <c r="AA49" i="10"/>
  <c r="Z49" i="10"/>
  <c r="Y49" i="10"/>
  <c r="N49" i="10"/>
  <c r="K49" i="10"/>
  <c r="J49" i="10"/>
  <c r="M49" i="10" s="1"/>
  <c r="I49" i="10"/>
  <c r="L49" i="10" s="1"/>
  <c r="O49" i="10" s="1"/>
  <c r="H49" i="10"/>
  <c r="G49" i="10"/>
  <c r="F49" i="10"/>
  <c r="E49" i="10"/>
  <c r="AT48" i="10"/>
  <c r="AU48" i="10" s="1"/>
  <c r="AR48" i="10"/>
  <c r="AQ48" i="10"/>
  <c r="AP48" i="10"/>
  <c r="AI48" i="10"/>
  <c r="AB48" i="10"/>
  <c r="AA48" i="10"/>
  <c r="Z48" i="10"/>
  <c r="Y48" i="10"/>
  <c r="AC48" i="10" s="1"/>
  <c r="N48" i="10"/>
  <c r="M48" i="10"/>
  <c r="L48" i="10"/>
  <c r="O48" i="10" s="1"/>
  <c r="J48" i="10"/>
  <c r="I48" i="10"/>
  <c r="H48" i="10"/>
  <c r="G48" i="10"/>
  <c r="K48" i="10" s="1"/>
  <c r="F48" i="10"/>
  <c r="E48" i="10"/>
  <c r="AU47" i="10"/>
  <c r="AT47" i="10"/>
  <c r="AR47" i="10"/>
  <c r="AQ47" i="10"/>
  <c r="AP47" i="10"/>
  <c r="AI47" i="10"/>
  <c r="AB47" i="10"/>
  <c r="AA47" i="10"/>
  <c r="Z47" i="10"/>
  <c r="Y47" i="10"/>
  <c r="AC47" i="10" s="1"/>
  <c r="N47" i="10"/>
  <c r="K47" i="10"/>
  <c r="J47" i="10"/>
  <c r="M47" i="10" s="1"/>
  <c r="I47" i="10"/>
  <c r="L47" i="10" s="1"/>
  <c r="O47" i="10" s="1"/>
  <c r="H47" i="10"/>
  <c r="G47" i="10"/>
  <c r="F47" i="10"/>
  <c r="E47" i="10"/>
  <c r="AT46" i="10"/>
  <c r="AU46" i="10" s="1"/>
  <c r="AR46" i="10"/>
  <c r="AQ46" i="10"/>
  <c r="AP46" i="10"/>
  <c r="N46" i="10"/>
  <c r="H46" i="10"/>
  <c r="J46" i="10" s="1"/>
  <c r="M46" i="10" s="1"/>
  <c r="G46" i="10"/>
  <c r="F46" i="10"/>
  <c r="E46" i="10"/>
  <c r="AT45" i="10"/>
  <c r="AU45" i="10" s="1"/>
  <c r="AR45" i="10"/>
  <c r="AQ45" i="10"/>
  <c r="AP45" i="10"/>
  <c r="N45" i="10"/>
  <c r="L45" i="10"/>
  <c r="O45" i="10" s="1"/>
  <c r="K45" i="10"/>
  <c r="J45" i="10"/>
  <c r="M45" i="10" s="1"/>
  <c r="I45" i="10"/>
  <c r="H45" i="10"/>
  <c r="G45" i="10"/>
  <c r="F45" i="10"/>
  <c r="E45" i="10"/>
  <c r="AW44" i="10"/>
  <c r="AT44" i="10"/>
  <c r="AU44" i="10" s="1"/>
  <c r="AR44" i="10"/>
  <c r="AQ44" i="10"/>
  <c r="AP44" i="10"/>
  <c r="N44" i="10"/>
  <c r="J44" i="10"/>
  <c r="M44" i="10" s="1"/>
  <c r="H44" i="10"/>
  <c r="I44" i="10" s="1"/>
  <c r="L44" i="10" s="1"/>
  <c r="O44" i="10" s="1"/>
  <c r="G44" i="10"/>
  <c r="K44" i="10" s="1"/>
  <c r="F44" i="10"/>
  <c r="E44" i="10"/>
  <c r="AW43" i="10"/>
  <c r="AU43" i="10"/>
  <c r="AT43" i="10"/>
  <c r="AR43" i="10"/>
  <c r="AQ43" i="10"/>
  <c r="AP43" i="10"/>
  <c r="N43" i="10"/>
  <c r="M43" i="10"/>
  <c r="H43" i="10"/>
  <c r="J43" i="10" s="1"/>
  <c r="F43" i="10"/>
  <c r="E43" i="10"/>
  <c r="AT42" i="10"/>
  <c r="AU42" i="10" s="1"/>
  <c r="AR42" i="10"/>
  <c r="AQ42" i="10"/>
  <c r="AP42" i="10"/>
  <c r="N42" i="10"/>
  <c r="M42" i="10"/>
  <c r="L42" i="10"/>
  <c r="K42" i="10"/>
  <c r="I42" i="10"/>
  <c r="H42" i="10"/>
  <c r="J42" i="10" s="1"/>
  <c r="G42" i="10"/>
  <c r="F42" i="10"/>
  <c r="E42" i="10"/>
  <c r="AW41" i="10"/>
  <c r="AT41" i="10"/>
  <c r="AU41" i="10" s="1"/>
  <c r="AR41" i="10"/>
  <c r="AQ41" i="10"/>
  <c r="AP41" i="10"/>
  <c r="N41" i="10"/>
  <c r="H41" i="10"/>
  <c r="J41" i="10" s="1"/>
  <c r="M41" i="10" s="1"/>
  <c r="G41" i="10"/>
  <c r="F41" i="10"/>
  <c r="E41" i="10"/>
  <c r="AT40" i="10"/>
  <c r="AU40" i="10" s="1"/>
  <c r="AR40" i="10"/>
  <c r="AQ40" i="10"/>
  <c r="AP40" i="10"/>
  <c r="O40" i="10"/>
  <c r="N40" i="10"/>
  <c r="K40" i="10"/>
  <c r="J40" i="10"/>
  <c r="M40" i="10" s="1"/>
  <c r="I40" i="10"/>
  <c r="L40" i="10" s="1"/>
  <c r="H40" i="10"/>
  <c r="G40" i="10"/>
  <c r="F40" i="10"/>
  <c r="E40" i="10"/>
  <c r="AW39" i="10"/>
  <c r="AU39" i="10"/>
  <c r="AT39" i="10"/>
  <c r="AR39" i="10"/>
  <c r="AQ39" i="10"/>
  <c r="AP39" i="10"/>
  <c r="N39" i="10"/>
  <c r="K39" i="10"/>
  <c r="H39" i="10"/>
  <c r="J39" i="10" s="1"/>
  <c r="M39" i="10" s="1"/>
  <c r="G39" i="10"/>
  <c r="F39" i="10"/>
  <c r="E39" i="10"/>
  <c r="AU38" i="10"/>
  <c r="AW38" i="10" s="1"/>
  <c r="AT38" i="10"/>
  <c r="AR38" i="10"/>
  <c r="AQ38" i="10"/>
  <c r="AP38" i="10"/>
  <c r="N38" i="10"/>
  <c r="K38" i="10"/>
  <c r="J38" i="10"/>
  <c r="M38" i="10" s="1"/>
  <c r="H38" i="10"/>
  <c r="G38" i="10"/>
  <c r="I38" i="10" s="1"/>
  <c r="L38" i="10" s="1"/>
  <c r="O38" i="10" s="1"/>
  <c r="F38" i="10"/>
  <c r="E38" i="10"/>
  <c r="AU37" i="10"/>
  <c r="AW37" i="10" s="1"/>
  <c r="AT37" i="10"/>
  <c r="AR37" i="10"/>
  <c r="AQ37" i="10"/>
  <c r="AP37" i="10"/>
  <c r="N37" i="10"/>
  <c r="K37" i="10"/>
  <c r="J37" i="10"/>
  <c r="M37" i="10" s="1"/>
  <c r="H37" i="10"/>
  <c r="G37" i="10"/>
  <c r="I37" i="10" s="1"/>
  <c r="L37" i="10" s="1"/>
  <c r="O37" i="10" s="1"/>
  <c r="F37" i="10"/>
  <c r="E37" i="10"/>
  <c r="AU36" i="10"/>
  <c r="AT36" i="10"/>
  <c r="AR36" i="10"/>
  <c r="AQ36" i="10"/>
  <c r="AP36" i="10"/>
  <c r="N36" i="10"/>
  <c r="J36" i="10"/>
  <c r="M36" i="10" s="1"/>
  <c r="H36" i="10"/>
  <c r="G36" i="10"/>
  <c r="I36" i="10" s="1"/>
  <c r="L36" i="10" s="1"/>
  <c r="O36" i="10" s="1"/>
  <c r="F36" i="10"/>
  <c r="E36" i="10"/>
  <c r="AT35" i="10"/>
  <c r="AU35" i="10" s="1"/>
  <c r="AR35" i="10"/>
  <c r="AQ35" i="10"/>
  <c r="AP35" i="10"/>
  <c r="N35" i="10"/>
  <c r="M35" i="10"/>
  <c r="J35" i="10"/>
  <c r="H35" i="10"/>
  <c r="F35" i="10"/>
  <c r="E35" i="10"/>
  <c r="AW34" i="10"/>
  <c r="AU34" i="10"/>
  <c r="AT34" i="10"/>
  <c r="AR34" i="10"/>
  <c r="AQ34" i="10"/>
  <c r="AP34" i="10"/>
  <c r="N34" i="10"/>
  <c r="K34" i="10"/>
  <c r="J34" i="10"/>
  <c r="M34" i="10" s="1"/>
  <c r="H34" i="10"/>
  <c r="I34" i="10" s="1"/>
  <c r="L34" i="10" s="1"/>
  <c r="O34" i="10" s="1"/>
  <c r="G34" i="10"/>
  <c r="F34" i="10"/>
  <c r="E34" i="10"/>
  <c r="AU33" i="10"/>
  <c r="AT33" i="10"/>
  <c r="AR33" i="10"/>
  <c r="AQ33" i="10"/>
  <c r="AP33" i="10"/>
  <c r="N33" i="10"/>
  <c r="K33" i="10"/>
  <c r="J33" i="10"/>
  <c r="M33" i="10" s="1"/>
  <c r="I33" i="10"/>
  <c r="L33" i="10" s="1"/>
  <c r="O33" i="10" s="1"/>
  <c r="H33" i="10"/>
  <c r="G33" i="10"/>
  <c r="F33" i="10"/>
  <c r="E33" i="10"/>
  <c r="AT32" i="10"/>
  <c r="AU32" i="10" s="1"/>
  <c r="AR32" i="10"/>
  <c r="AQ32" i="10"/>
  <c r="AP32" i="10"/>
  <c r="N32" i="10"/>
  <c r="M32" i="10"/>
  <c r="J32" i="10"/>
  <c r="H32" i="10"/>
  <c r="G32" i="10"/>
  <c r="K32" i="10" s="1"/>
  <c r="F32" i="10"/>
  <c r="E32" i="10"/>
  <c r="AT31" i="10"/>
  <c r="AU31" i="10" s="1"/>
  <c r="AR31" i="10"/>
  <c r="AQ31" i="10"/>
  <c r="AP31" i="10"/>
  <c r="N31" i="10"/>
  <c r="M31" i="10"/>
  <c r="L31" i="10"/>
  <c r="J31" i="10"/>
  <c r="I31" i="10"/>
  <c r="H31" i="10"/>
  <c r="G31" i="10"/>
  <c r="K31" i="10" s="1"/>
  <c r="F31" i="10"/>
  <c r="E31" i="10"/>
  <c r="AU30" i="10"/>
  <c r="AT30" i="10"/>
  <c r="AR30" i="10"/>
  <c r="AQ30" i="10"/>
  <c r="AP30" i="10"/>
  <c r="N30" i="10"/>
  <c r="M30" i="10"/>
  <c r="H30" i="10"/>
  <c r="J30" i="10" s="1"/>
  <c r="F30" i="10"/>
  <c r="E30" i="10"/>
  <c r="AW29" i="10"/>
  <c r="AU29" i="10"/>
  <c r="AT29" i="10"/>
  <c r="AR29" i="10"/>
  <c r="AQ29" i="10"/>
  <c r="AP29" i="10"/>
  <c r="N29" i="10"/>
  <c r="K29" i="10"/>
  <c r="J29" i="10"/>
  <c r="M29" i="10" s="1"/>
  <c r="H29" i="10"/>
  <c r="I29" i="10" s="1"/>
  <c r="L29" i="10" s="1"/>
  <c r="O29" i="10" s="1"/>
  <c r="G29" i="10"/>
  <c r="F29" i="10"/>
  <c r="E29" i="10"/>
  <c r="AX28" i="10"/>
  <c r="AW28" i="10"/>
  <c r="AV28" i="10"/>
  <c r="AT28" i="10"/>
  <c r="AU28" i="10" s="1"/>
  <c r="AR28" i="10"/>
  <c r="AQ28" i="10"/>
  <c r="AP28" i="10"/>
  <c r="N28" i="10"/>
  <c r="J28" i="10"/>
  <c r="M28" i="10" s="1"/>
  <c r="I28" i="10"/>
  <c r="L28" i="10" s="1"/>
  <c r="O28" i="10" s="1"/>
  <c r="H28" i="10"/>
  <c r="G28" i="10"/>
  <c r="K28" i="10" s="1"/>
  <c r="F28" i="10"/>
  <c r="E28" i="10"/>
  <c r="AW27" i="10"/>
  <c r="AV27" i="10"/>
  <c r="AU27" i="10"/>
  <c r="AT27" i="10"/>
  <c r="AR27" i="10"/>
  <c r="AQ27" i="10"/>
  <c r="AP27" i="10"/>
  <c r="N27" i="10"/>
  <c r="K27" i="10"/>
  <c r="J27" i="10"/>
  <c r="M27" i="10" s="1"/>
  <c r="AI20" i="11" s="1"/>
  <c r="I27" i="10"/>
  <c r="L27" i="10" s="1"/>
  <c r="O27" i="10" s="1"/>
  <c r="H27" i="10"/>
  <c r="G27" i="10"/>
  <c r="F27" i="10"/>
  <c r="E27" i="10"/>
  <c r="AT26" i="10"/>
  <c r="AU26" i="10" s="1"/>
  <c r="AR26" i="10"/>
  <c r="AQ26" i="10"/>
  <c r="AP26" i="10"/>
  <c r="N26" i="10"/>
  <c r="AK19" i="18" s="1"/>
  <c r="K26" i="10"/>
  <c r="H26" i="10"/>
  <c r="G26" i="10"/>
  <c r="F26" i="10"/>
  <c r="E26" i="10"/>
  <c r="AT25" i="10"/>
  <c r="AU25" i="10" s="1"/>
  <c r="AR25" i="10"/>
  <c r="AQ25" i="10"/>
  <c r="AP25" i="10"/>
  <c r="N25" i="10"/>
  <c r="H25" i="10"/>
  <c r="J25" i="10" s="1"/>
  <c r="M25" i="10" s="1"/>
  <c r="AI18" i="11" s="1"/>
  <c r="G25" i="10"/>
  <c r="F25" i="10"/>
  <c r="E25" i="10"/>
  <c r="AU24" i="10"/>
  <c r="AT24" i="10"/>
  <c r="AR24" i="10"/>
  <c r="AQ24" i="10"/>
  <c r="AP24" i="10"/>
  <c r="N24" i="10"/>
  <c r="H24" i="10"/>
  <c r="J24" i="10" s="1"/>
  <c r="M24" i="10" s="1"/>
  <c r="AI17" i="11" s="1"/>
  <c r="G24" i="10"/>
  <c r="F24" i="10"/>
  <c r="E24" i="10"/>
  <c r="AU23" i="10"/>
  <c r="AT23" i="10"/>
  <c r="AR23" i="10"/>
  <c r="AQ23" i="10"/>
  <c r="AP23" i="10"/>
  <c r="N23" i="10"/>
  <c r="H23" i="10"/>
  <c r="J23" i="10" s="1"/>
  <c r="M23" i="10" s="1"/>
  <c r="AI16" i="11" s="1"/>
  <c r="G23" i="10"/>
  <c r="F23" i="10"/>
  <c r="E23" i="10"/>
  <c r="AT22" i="10"/>
  <c r="AU22" i="10" s="1"/>
  <c r="AR22" i="10"/>
  <c r="AQ22" i="10"/>
  <c r="AP22" i="10"/>
  <c r="N22" i="10"/>
  <c r="H22" i="10"/>
  <c r="J22" i="10" s="1"/>
  <c r="M22" i="10" s="1"/>
  <c r="AI15" i="11" s="1"/>
  <c r="G22" i="10"/>
  <c r="F22" i="10"/>
  <c r="E22" i="10"/>
  <c r="AT21" i="10"/>
  <c r="AU21" i="10" s="1"/>
  <c r="AR21" i="10"/>
  <c r="AQ21" i="10"/>
  <c r="AP21" i="10"/>
  <c r="N21" i="10"/>
  <c r="H21" i="10"/>
  <c r="J21" i="10" s="1"/>
  <c r="M21" i="10" s="1"/>
  <c r="AI14" i="11" s="1"/>
  <c r="G21" i="10"/>
  <c r="I21" i="10" s="1"/>
  <c r="L21" i="10" s="1"/>
  <c r="O21" i="10" s="1"/>
  <c r="F21" i="10"/>
  <c r="E21" i="10"/>
  <c r="AT20" i="10"/>
  <c r="AU20" i="10" s="1"/>
  <c r="AR20" i="10"/>
  <c r="AQ20" i="10"/>
  <c r="AP20" i="10"/>
  <c r="N20" i="10"/>
  <c r="J20" i="10"/>
  <c r="M20" i="10" s="1"/>
  <c r="AI13" i="11" s="1"/>
  <c r="H20" i="10"/>
  <c r="G20" i="10"/>
  <c r="K20" i="10" s="1"/>
  <c r="F20" i="10"/>
  <c r="E20" i="10"/>
  <c r="AT19" i="10"/>
  <c r="AU19" i="10" s="1"/>
  <c r="AR19" i="10"/>
  <c r="AQ19" i="10"/>
  <c r="AP19" i="10"/>
  <c r="N19" i="10"/>
  <c r="H19" i="10"/>
  <c r="J19" i="10" s="1"/>
  <c r="M19" i="10" s="1"/>
  <c r="AI12" i="11" s="1"/>
  <c r="G19" i="10"/>
  <c r="F19" i="10"/>
  <c r="E19" i="10"/>
  <c r="AU18" i="10"/>
  <c r="AT18" i="10"/>
  <c r="AR18" i="10"/>
  <c r="AQ18" i="10"/>
  <c r="AP18" i="10"/>
  <c r="N18" i="10"/>
  <c r="K18" i="10"/>
  <c r="J18" i="10"/>
  <c r="M18" i="10" s="1"/>
  <c r="AI11" i="11" s="1"/>
  <c r="H18" i="10"/>
  <c r="I18" i="10" s="1"/>
  <c r="L18" i="10" s="1"/>
  <c r="O18" i="10" s="1"/>
  <c r="G18" i="10"/>
  <c r="F18" i="10"/>
  <c r="E18" i="10"/>
  <c r="AT17" i="10"/>
  <c r="AU17" i="10" s="1"/>
  <c r="AR17" i="10"/>
  <c r="AQ17" i="10"/>
  <c r="AP17" i="10"/>
  <c r="N17" i="10"/>
  <c r="M17" i="10"/>
  <c r="AI10" i="11" s="1"/>
  <c r="K17" i="10"/>
  <c r="J17" i="10"/>
  <c r="H17" i="10"/>
  <c r="G17" i="10"/>
  <c r="I17" i="10" s="1"/>
  <c r="L17" i="10" s="1"/>
  <c r="O17" i="10" s="1"/>
  <c r="F17" i="10"/>
  <c r="E17" i="10"/>
  <c r="AU16" i="10"/>
  <c r="AT16" i="10"/>
  <c r="AR16" i="10"/>
  <c r="AQ16" i="10"/>
  <c r="AS16" i="10" s="1"/>
  <c r="AP16" i="10"/>
  <c r="N16" i="10"/>
  <c r="K16" i="10"/>
  <c r="J16" i="10"/>
  <c r="M16" i="10" s="1"/>
  <c r="AI9" i="11" s="1"/>
  <c r="I16" i="10"/>
  <c r="L16" i="10" s="1"/>
  <c r="O16" i="10" s="1"/>
  <c r="H16" i="10"/>
  <c r="G16" i="10"/>
  <c r="F16" i="10"/>
  <c r="E16" i="10"/>
  <c r="N15" i="10"/>
  <c r="I15" i="10"/>
  <c r="L15" i="10" s="1"/>
  <c r="O15" i="10" s="1"/>
  <c r="H15" i="10"/>
  <c r="J15" i="10" s="1"/>
  <c r="M15" i="10" s="1"/>
  <c r="AI8" i="11" s="1"/>
  <c r="G15" i="10"/>
  <c r="K15" i="10" s="1"/>
  <c r="F15" i="10"/>
  <c r="E15" i="10"/>
  <c r="N14" i="10"/>
  <c r="AW13" i="10"/>
  <c r="AT13" i="10"/>
  <c r="AR13" i="10"/>
  <c r="AQ13" i="10"/>
  <c r="AP13" i="10"/>
  <c r="M13" i="10"/>
  <c r="L13" i="10"/>
  <c r="AA10" i="10"/>
  <c r="AD8" i="10"/>
  <c r="AA8" i="10"/>
  <c r="AW7" i="10"/>
  <c r="AM7" i="10"/>
  <c r="AM2" i="10"/>
  <c r="M2" i="10"/>
  <c r="AV114" i="10" s="1"/>
  <c r="AM1" i="10"/>
  <c r="AD1" i="10"/>
  <c r="M1" i="10"/>
  <c r="Y17" i="9"/>
  <c r="X17" i="9"/>
  <c r="W17" i="9"/>
  <c r="V17" i="9"/>
  <c r="U17" i="9"/>
  <c r="T17" i="9"/>
  <c r="S17" i="9"/>
  <c r="R17" i="9"/>
  <c r="Q17" i="9"/>
  <c r="P17" i="9"/>
  <c r="O17" i="9"/>
  <c r="N17" i="9"/>
  <c r="M17" i="9"/>
  <c r="L17" i="9"/>
  <c r="K17" i="9"/>
  <c r="J17" i="9"/>
  <c r="I17" i="9"/>
  <c r="H17" i="9"/>
  <c r="G17" i="9"/>
  <c r="F17" i="9"/>
  <c r="E17" i="9"/>
  <c r="D17" i="9"/>
  <c r="C17" i="9"/>
  <c r="B17" i="9"/>
  <c r="A17" i="9"/>
  <c r="Y16" i="9"/>
  <c r="X16" i="9"/>
  <c r="W16" i="9"/>
  <c r="V16" i="9"/>
  <c r="U16" i="9"/>
  <c r="T16" i="9"/>
  <c r="S16" i="9"/>
  <c r="R16" i="9"/>
  <c r="Q16" i="9"/>
  <c r="P16" i="9"/>
  <c r="O16" i="9"/>
  <c r="N16" i="9"/>
  <c r="M16" i="9"/>
  <c r="L16" i="9"/>
  <c r="K16" i="9"/>
  <c r="J16" i="9"/>
  <c r="I16" i="9"/>
  <c r="H16" i="9"/>
  <c r="G16" i="9"/>
  <c r="F16" i="9"/>
  <c r="E16" i="9"/>
  <c r="D16" i="9"/>
  <c r="C16" i="9"/>
  <c r="B16" i="9"/>
  <c r="A16" i="9"/>
  <c r="Y15" i="9"/>
  <c r="X15" i="9"/>
  <c r="W15" i="9"/>
  <c r="V15" i="9"/>
  <c r="U15" i="9"/>
  <c r="T15" i="9"/>
  <c r="S15" i="9"/>
  <c r="R15" i="9"/>
  <c r="Q15" i="9"/>
  <c r="P15" i="9"/>
  <c r="O15" i="9"/>
  <c r="N15" i="9"/>
  <c r="M15" i="9"/>
  <c r="L15" i="9"/>
  <c r="K15" i="9"/>
  <c r="J15" i="9"/>
  <c r="I15" i="9"/>
  <c r="H15" i="9"/>
  <c r="G15" i="9"/>
  <c r="F15" i="9"/>
  <c r="E15" i="9"/>
  <c r="D15" i="9"/>
  <c r="C15" i="9"/>
  <c r="B15" i="9"/>
  <c r="A15" i="9"/>
  <c r="Y14" i="9"/>
  <c r="X14" i="9"/>
  <c r="W14" i="9"/>
  <c r="V14" i="9"/>
  <c r="U14" i="9"/>
  <c r="T14" i="9"/>
  <c r="S14" i="9"/>
  <c r="R14" i="9"/>
  <c r="Q14" i="9"/>
  <c r="P14" i="9"/>
  <c r="O14" i="9"/>
  <c r="N14" i="9"/>
  <c r="M14" i="9"/>
  <c r="L14" i="9"/>
  <c r="K14" i="9"/>
  <c r="J14" i="9"/>
  <c r="I14" i="9"/>
  <c r="H14" i="9"/>
  <c r="G14" i="9"/>
  <c r="F14" i="9"/>
  <c r="E14" i="9"/>
  <c r="D14" i="9"/>
  <c r="C14" i="9"/>
  <c r="B14" i="9"/>
  <c r="A14" i="9"/>
  <c r="Y13" i="9"/>
  <c r="X13" i="9"/>
  <c r="W13" i="9"/>
  <c r="V13" i="9"/>
  <c r="U13" i="9"/>
  <c r="T13" i="9"/>
  <c r="S13" i="9"/>
  <c r="R13" i="9"/>
  <c r="Q13" i="9"/>
  <c r="P13" i="9"/>
  <c r="O13" i="9"/>
  <c r="N13" i="9"/>
  <c r="M13" i="9"/>
  <c r="L13" i="9"/>
  <c r="K13" i="9"/>
  <c r="J13" i="9"/>
  <c r="I13" i="9"/>
  <c r="H13" i="9"/>
  <c r="G13" i="9"/>
  <c r="F13" i="9"/>
  <c r="E13" i="9"/>
  <c r="D13" i="9"/>
  <c r="C13" i="9"/>
  <c r="B13" i="9"/>
  <c r="A13" i="9"/>
  <c r="Y12" i="9"/>
  <c r="X12" i="9"/>
  <c r="W12" i="9"/>
  <c r="V12" i="9"/>
  <c r="U12" i="9"/>
  <c r="T12" i="9"/>
  <c r="S12" i="9"/>
  <c r="R12" i="9"/>
  <c r="Q12" i="9"/>
  <c r="P12" i="9"/>
  <c r="O12" i="9"/>
  <c r="N12" i="9"/>
  <c r="M12" i="9"/>
  <c r="L12" i="9"/>
  <c r="K12" i="9"/>
  <c r="J12" i="9"/>
  <c r="I12" i="9"/>
  <c r="H12" i="9"/>
  <c r="G12" i="9"/>
  <c r="F12" i="9"/>
  <c r="E12" i="9"/>
  <c r="D12" i="9"/>
  <c r="C12" i="9"/>
  <c r="B12" i="9"/>
  <c r="A12" i="9"/>
  <c r="Y11" i="9"/>
  <c r="X11" i="9"/>
  <c r="W11" i="9"/>
  <c r="V11" i="9"/>
  <c r="U11" i="9"/>
  <c r="T11" i="9"/>
  <c r="S11" i="9"/>
  <c r="R11" i="9"/>
  <c r="Q11" i="9"/>
  <c r="P11" i="9"/>
  <c r="O11" i="9"/>
  <c r="N11" i="9"/>
  <c r="M11" i="9"/>
  <c r="L11" i="9"/>
  <c r="K11" i="9"/>
  <c r="J11" i="9"/>
  <c r="I11" i="9"/>
  <c r="H11" i="9"/>
  <c r="G11" i="9"/>
  <c r="F11" i="9"/>
  <c r="E11" i="9"/>
  <c r="D11" i="9"/>
  <c r="C11" i="9"/>
  <c r="B11" i="9"/>
  <c r="A11" i="9"/>
  <c r="Y10" i="9"/>
  <c r="X10" i="9"/>
  <c r="W10" i="9"/>
  <c r="V10" i="9"/>
  <c r="U10" i="9"/>
  <c r="T10" i="9"/>
  <c r="S10" i="9"/>
  <c r="R10" i="9"/>
  <c r="Q10" i="9"/>
  <c r="P10" i="9"/>
  <c r="O10" i="9"/>
  <c r="N10" i="9"/>
  <c r="M10" i="9"/>
  <c r="L10" i="9"/>
  <c r="K10" i="9"/>
  <c r="J10" i="9"/>
  <c r="I10" i="9"/>
  <c r="H10" i="9"/>
  <c r="G10" i="9"/>
  <c r="F10" i="9"/>
  <c r="E10" i="9"/>
  <c r="D10" i="9"/>
  <c r="C10" i="9"/>
  <c r="B10" i="9"/>
  <c r="A10" i="9"/>
  <c r="Y9" i="9"/>
  <c r="X9" i="9"/>
  <c r="W9" i="9"/>
  <c r="V9" i="9"/>
  <c r="U9" i="9"/>
  <c r="T9" i="9"/>
  <c r="S9" i="9"/>
  <c r="R9" i="9"/>
  <c r="Q9" i="9"/>
  <c r="P9" i="9"/>
  <c r="O9" i="9"/>
  <c r="N9" i="9"/>
  <c r="M9" i="9"/>
  <c r="L9" i="9"/>
  <c r="K9" i="9"/>
  <c r="J9" i="9"/>
  <c r="I9" i="9"/>
  <c r="H9" i="9"/>
  <c r="G9" i="9"/>
  <c r="F9" i="9"/>
  <c r="E9" i="9"/>
  <c r="D9" i="9"/>
  <c r="C9" i="9"/>
  <c r="B9" i="9"/>
  <c r="A9" i="9"/>
  <c r="Y8" i="9"/>
  <c r="X8" i="9"/>
  <c r="W8" i="9"/>
  <c r="V8" i="9"/>
  <c r="U8" i="9"/>
  <c r="T8" i="9"/>
  <c r="S8" i="9"/>
  <c r="R8" i="9"/>
  <c r="Q8" i="9"/>
  <c r="P8" i="9"/>
  <c r="O8" i="9"/>
  <c r="N8" i="9"/>
  <c r="M8" i="9"/>
  <c r="L8" i="9"/>
  <c r="K8" i="9"/>
  <c r="J8" i="9"/>
  <c r="I8" i="9"/>
  <c r="H8" i="9"/>
  <c r="G8" i="9"/>
  <c r="F8" i="9"/>
  <c r="E8" i="9"/>
  <c r="D8" i="9"/>
  <c r="C8" i="9"/>
  <c r="B8" i="9"/>
  <c r="A8" i="9"/>
  <c r="Y7" i="9"/>
  <c r="X7" i="9"/>
  <c r="W7" i="9"/>
  <c r="V7" i="9"/>
  <c r="U7" i="9"/>
  <c r="T7" i="9"/>
  <c r="S7" i="9"/>
  <c r="R7" i="9"/>
  <c r="Q7" i="9"/>
  <c r="P7" i="9"/>
  <c r="O7" i="9"/>
  <c r="N7" i="9"/>
  <c r="M7" i="9"/>
  <c r="L7" i="9"/>
  <c r="K7" i="9"/>
  <c r="J7" i="9"/>
  <c r="I7" i="9"/>
  <c r="H7" i="9"/>
  <c r="G7" i="9"/>
  <c r="F7" i="9"/>
  <c r="E7" i="9"/>
  <c r="D7" i="9"/>
  <c r="C7" i="9"/>
  <c r="B7" i="9"/>
  <c r="A7" i="9"/>
  <c r="Y6" i="9"/>
  <c r="X6" i="9"/>
  <c r="W6" i="9"/>
  <c r="V6" i="9"/>
  <c r="U6" i="9"/>
  <c r="T6" i="9"/>
  <c r="S6" i="9"/>
  <c r="R6" i="9"/>
  <c r="Q6" i="9"/>
  <c r="P6" i="9"/>
  <c r="O6" i="9"/>
  <c r="N6" i="9"/>
  <c r="M6" i="9"/>
  <c r="L6" i="9"/>
  <c r="K6" i="9"/>
  <c r="J6" i="9"/>
  <c r="I6" i="9"/>
  <c r="H6" i="9"/>
  <c r="G6" i="9"/>
  <c r="F6" i="9"/>
  <c r="E6" i="9"/>
  <c r="D6" i="9"/>
  <c r="C6" i="9"/>
  <c r="B6" i="9"/>
  <c r="A6" i="9"/>
  <c r="Y5" i="9"/>
  <c r="X5" i="9"/>
  <c r="W5" i="9"/>
  <c r="V5" i="9"/>
  <c r="U5" i="9"/>
  <c r="T5" i="9"/>
  <c r="S5" i="9"/>
  <c r="R5" i="9"/>
  <c r="Q5" i="9"/>
  <c r="P5" i="9"/>
  <c r="O5" i="9"/>
  <c r="N5" i="9"/>
  <c r="M5" i="9"/>
  <c r="L5" i="9"/>
  <c r="K5" i="9"/>
  <c r="J5" i="9"/>
  <c r="I5" i="9"/>
  <c r="H5" i="9"/>
  <c r="G5" i="9"/>
  <c r="F5" i="9"/>
  <c r="E5" i="9"/>
  <c r="D5" i="9"/>
  <c r="C5" i="9"/>
  <c r="B5" i="9"/>
  <c r="A5" i="9"/>
  <c r="Y4" i="9"/>
  <c r="X4" i="9"/>
  <c r="W4" i="9"/>
  <c r="V4" i="9"/>
  <c r="U4" i="9"/>
  <c r="T4" i="9"/>
  <c r="S4" i="9"/>
  <c r="R4" i="9"/>
  <c r="Q4" i="9"/>
  <c r="P4" i="9"/>
  <c r="O4" i="9"/>
  <c r="N4" i="9"/>
  <c r="M4" i="9"/>
  <c r="L4" i="9"/>
  <c r="K4" i="9"/>
  <c r="J4" i="9"/>
  <c r="I4" i="9"/>
  <c r="H4" i="9"/>
  <c r="G4" i="9"/>
  <c r="F4" i="9"/>
  <c r="E4" i="9"/>
  <c r="D4" i="9"/>
  <c r="C4" i="9"/>
  <c r="B4" i="9"/>
  <c r="A4" i="9"/>
  <c r="Y3" i="9"/>
  <c r="X3" i="9"/>
  <c r="W3" i="9"/>
  <c r="V3" i="9"/>
  <c r="U3" i="9"/>
  <c r="T3" i="9"/>
  <c r="S3" i="9"/>
  <c r="R3" i="9"/>
  <c r="Q3" i="9"/>
  <c r="P3" i="9"/>
  <c r="O3" i="9"/>
  <c r="N3" i="9"/>
  <c r="M3" i="9"/>
  <c r="L3" i="9"/>
  <c r="K3" i="9"/>
  <c r="J3" i="9"/>
  <c r="I3" i="9"/>
  <c r="H3" i="9"/>
  <c r="G3" i="9"/>
  <c r="F3" i="9"/>
  <c r="E3" i="9"/>
  <c r="D3" i="9"/>
  <c r="C3" i="9"/>
  <c r="B3" i="9"/>
  <c r="A3" i="9"/>
  <c r="Y2" i="9"/>
  <c r="X2" i="9"/>
  <c r="W2" i="9"/>
  <c r="V2" i="9"/>
  <c r="U2" i="9"/>
  <c r="T2" i="9"/>
  <c r="S2" i="9"/>
  <c r="R2" i="9"/>
  <c r="Q2" i="9"/>
  <c r="P2" i="9"/>
  <c r="O2" i="9"/>
  <c r="N2" i="9"/>
  <c r="M2" i="9"/>
  <c r="L2" i="9"/>
  <c r="K2" i="9"/>
  <c r="J2" i="9"/>
  <c r="I2" i="9"/>
  <c r="H2" i="9"/>
  <c r="G2" i="9"/>
  <c r="F2" i="9"/>
  <c r="E2" i="9"/>
  <c r="D2" i="9"/>
  <c r="C2" i="9"/>
  <c r="B2" i="9"/>
  <c r="A2" i="9"/>
  <c r="Y1" i="9"/>
  <c r="X1" i="9"/>
  <c r="W1" i="9"/>
  <c r="V1" i="9"/>
  <c r="U1" i="9"/>
  <c r="T1" i="9"/>
  <c r="S1" i="9"/>
  <c r="R1" i="9"/>
  <c r="Q1" i="9"/>
  <c r="P1" i="9"/>
  <c r="O1" i="9"/>
  <c r="N1" i="9"/>
  <c r="M1" i="9"/>
  <c r="L1" i="9"/>
  <c r="K1" i="9"/>
  <c r="J1" i="9"/>
  <c r="I1" i="9"/>
  <c r="H1" i="9"/>
  <c r="G1" i="9"/>
  <c r="F1" i="9"/>
  <c r="E1" i="9"/>
  <c r="D1" i="9"/>
  <c r="C1" i="9"/>
  <c r="B1" i="9"/>
  <c r="A1" i="9"/>
  <c r="CF76" i="8"/>
  <c r="Y17" i="20" s="1"/>
  <c r="Y17" i="19" s="1"/>
  <c r="CE76" i="8"/>
  <c r="X17" i="20" s="1"/>
  <c r="X17" i="19" s="1"/>
  <c r="CD76" i="8"/>
  <c r="W17" i="20" s="1"/>
  <c r="W17" i="19" s="1"/>
  <c r="CC76" i="8"/>
  <c r="V17" i="20" s="1"/>
  <c r="V17" i="19" s="1"/>
  <c r="CB76" i="8"/>
  <c r="U17" i="20" s="1"/>
  <c r="U17" i="19" s="1"/>
  <c r="CA76" i="8"/>
  <c r="T17" i="20" s="1"/>
  <c r="BZ76" i="8"/>
  <c r="S17" i="20" s="1"/>
  <c r="BY76" i="8"/>
  <c r="R17" i="20" s="1"/>
  <c r="BX76" i="8"/>
  <c r="Q17" i="20" s="1"/>
  <c r="BW76" i="8"/>
  <c r="P17" i="20" s="1"/>
  <c r="BV76" i="8"/>
  <c r="O17" i="20" s="1"/>
  <c r="BU76" i="8"/>
  <c r="N17" i="20" s="1"/>
  <c r="BT76" i="8"/>
  <c r="M17" i="20" s="1"/>
  <c r="BS76" i="8"/>
  <c r="L17" i="20" s="1"/>
  <c r="BR76" i="8"/>
  <c r="K17" i="20" s="1"/>
  <c r="BQ76" i="8"/>
  <c r="J17" i="20" s="1"/>
  <c r="BP76" i="8"/>
  <c r="I17" i="20" s="1"/>
  <c r="BO76" i="8"/>
  <c r="H17" i="20" s="1"/>
  <c r="BN76" i="8"/>
  <c r="G17" i="20" s="1"/>
  <c r="BM76" i="8"/>
  <c r="F17" i="20" s="1"/>
  <c r="BL76" i="8"/>
  <c r="E17" i="20" s="1"/>
  <c r="BK76" i="8"/>
  <c r="D17" i="20" s="1"/>
  <c r="BJ76" i="8"/>
  <c r="C17" i="20" s="1"/>
  <c r="BI76" i="8"/>
  <c r="B17" i="20" s="1"/>
  <c r="CF75" i="8"/>
  <c r="Y16" i="20" s="1"/>
  <c r="Y16" i="19" s="1"/>
  <c r="CE75" i="8"/>
  <c r="X16" i="20" s="1"/>
  <c r="X16" i="19" s="1"/>
  <c r="CD75" i="8"/>
  <c r="W16" i="20" s="1"/>
  <c r="W16" i="19" s="1"/>
  <c r="CC75" i="8"/>
  <c r="V16" i="20" s="1"/>
  <c r="V16" i="19" s="1"/>
  <c r="CB75" i="8"/>
  <c r="U16" i="20" s="1"/>
  <c r="U16" i="19" s="1"/>
  <c r="CA75" i="8"/>
  <c r="T16" i="20" s="1"/>
  <c r="BZ75" i="8"/>
  <c r="S16" i="20" s="1"/>
  <c r="BY75" i="8"/>
  <c r="R16" i="20" s="1"/>
  <c r="BX75" i="8"/>
  <c r="Q16" i="20" s="1"/>
  <c r="BW75" i="8"/>
  <c r="P16" i="20" s="1"/>
  <c r="BV75" i="8"/>
  <c r="O16" i="20" s="1"/>
  <c r="BU75" i="8"/>
  <c r="N16" i="20" s="1"/>
  <c r="BT75" i="8"/>
  <c r="M16" i="20" s="1"/>
  <c r="BS75" i="8"/>
  <c r="L16" i="20" s="1"/>
  <c r="BR75" i="8"/>
  <c r="K16" i="20" s="1"/>
  <c r="BQ75" i="8"/>
  <c r="J16" i="20" s="1"/>
  <c r="BP75" i="8"/>
  <c r="I16" i="20" s="1"/>
  <c r="BO75" i="8"/>
  <c r="H16" i="20" s="1"/>
  <c r="BN75" i="8"/>
  <c r="G16" i="20" s="1"/>
  <c r="BM75" i="8"/>
  <c r="F16" i="20" s="1"/>
  <c r="BL75" i="8"/>
  <c r="E16" i="20" s="1"/>
  <c r="BK75" i="8"/>
  <c r="D16" i="20" s="1"/>
  <c r="BJ75" i="8"/>
  <c r="C16" i="20" s="1"/>
  <c r="BI75" i="8"/>
  <c r="B16" i="20" s="1"/>
  <c r="CF74" i="8"/>
  <c r="Y15" i="20" s="1"/>
  <c r="Y15" i="19" s="1"/>
  <c r="CE74" i="8"/>
  <c r="X15" i="20" s="1"/>
  <c r="X15" i="19" s="1"/>
  <c r="CD74" i="8"/>
  <c r="W15" i="20" s="1"/>
  <c r="W15" i="19" s="1"/>
  <c r="CC74" i="8"/>
  <c r="V15" i="20" s="1"/>
  <c r="V15" i="19" s="1"/>
  <c r="CB74" i="8"/>
  <c r="U15" i="20" s="1"/>
  <c r="U15" i="19" s="1"/>
  <c r="CA74" i="8"/>
  <c r="T15" i="20" s="1"/>
  <c r="BZ74" i="8"/>
  <c r="S15" i="20" s="1"/>
  <c r="BY74" i="8"/>
  <c r="R15" i="20" s="1"/>
  <c r="BX74" i="8"/>
  <c r="Q15" i="20" s="1"/>
  <c r="BW74" i="8"/>
  <c r="P15" i="20" s="1"/>
  <c r="BV74" i="8"/>
  <c r="O15" i="20" s="1"/>
  <c r="BU74" i="8"/>
  <c r="N15" i="20" s="1"/>
  <c r="BT74" i="8"/>
  <c r="M15" i="20" s="1"/>
  <c r="BS74" i="8"/>
  <c r="L15" i="20" s="1"/>
  <c r="BR74" i="8"/>
  <c r="K15" i="20" s="1"/>
  <c r="BQ74" i="8"/>
  <c r="J15" i="20" s="1"/>
  <c r="BP74" i="8"/>
  <c r="I15" i="20" s="1"/>
  <c r="BO74" i="8"/>
  <c r="H15" i="20" s="1"/>
  <c r="BN74" i="8"/>
  <c r="G15" i="20" s="1"/>
  <c r="BM74" i="8"/>
  <c r="F15" i="20" s="1"/>
  <c r="BL74" i="8"/>
  <c r="E15" i="20" s="1"/>
  <c r="BK74" i="8"/>
  <c r="D15" i="20" s="1"/>
  <c r="BJ74" i="8"/>
  <c r="C15" i="20" s="1"/>
  <c r="BI74" i="8"/>
  <c r="B15" i="20" s="1"/>
  <c r="CF73" i="8"/>
  <c r="Y14" i="20" s="1"/>
  <c r="Y14" i="19" s="1"/>
  <c r="CE73" i="8"/>
  <c r="X14" i="20" s="1"/>
  <c r="X14" i="19" s="1"/>
  <c r="CD73" i="8"/>
  <c r="W14" i="20" s="1"/>
  <c r="W14" i="19" s="1"/>
  <c r="CC73" i="8"/>
  <c r="V14" i="20" s="1"/>
  <c r="V14" i="19" s="1"/>
  <c r="CB73" i="8"/>
  <c r="U14" i="20" s="1"/>
  <c r="U14" i="19" s="1"/>
  <c r="CA73" i="8"/>
  <c r="T14" i="20" s="1"/>
  <c r="BZ73" i="8"/>
  <c r="S14" i="20" s="1"/>
  <c r="BY73" i="8"/>
  <c r="R14" i="20" s="1"/>
  <c r="BX73" i="8"/>
  <c r="Q14" i="20" s="1"/>
  <c r="BW73" i="8"/>
  <c r="P14" i="20" s="1"/>
  <c r="BV73" i="8"/>
  <c r="O14" i="20" s="1"/>
  <c r="BU73" i="8"/>
  <c r="N14" i="20" s="1"/>
  <c r="BT73" i="8"/>
  <c r="M14" i="20" s="1"/>
  <c r="BS73" i="8"/>
  <c r="L14" i="20" s="1"/>
  <c r="BR73" i="8"/>
  <c r="K14" i="20" s="1"/>
  <c r="BQ73" i="8"/>
  <c r="J14" i="20" s="1"/>
  <c r="BP73" i="8"/>
  <c r="I14" i="20" s="1"/>
  <c r="BO73" i="8"/>
  <c r="H14" i="20" s="1"/>
  <c r="BN73" i="8"/>
  <c r="G14" i="20" s="1"/>
  <c r="BM73" i="8"/>
  <c r="F14" i="20" s="1"/>
  <c r="BL73" i="8"/>
  <c r="E14" i="20" s="1"/>
  <c r="BK73" i="8"/>
  <c r="D14" i="20" s="1"/>
  <c r="BJ73" i="8"/>
  <c r="C14" i="20" s="1"/>
  <c r="BI73" i="8"/>
  <c r="B14" i="20" s="1"/>
  <c r="CF72" i="8"/>
  <c r="Y13" i="20" s="1"/>
  <c r="Y13" i="19" s="1"/>
  <c r="CE72" i="8"/>
  <c r="X13" i="20" s="1"/>
  <c r="X13" i="19" s="1"/>
  <c r="CD72" i="8"/>
  <c r="W13" i="20" s="1"/>
  <c r="W13" i="19" s="1"/>
  <c r="CC72" i="8"/>
  <c r="V13" i="20" s="1"/>
  <c r="V13" i="19" s="1"/>
  <c r="CB72" i="8"/>
  <c r="U13" i="20" s="1"/>
  <c r="U13" i="19" s="1"/>
  <c r="CA72" i="8"/>
  <c r="T13" i="20" s="1"/>
  <c r="BZ72" i="8"/>
  <c r="S13" i="20" s="1"/>
  <c r="BY72" i="8"/>
  <c r="R13" i="20" s="1"/>
  <c r="BX72" i="8"/>
  <c r="Q13" i="20" s="1"/>
  <c r="BW72" i="8"/>
  <c r="P13" i="20" s="1"/>
  <c r="BV72" i="8"/>
  <c r="O13" i="20" s="1"/>
  <c r="BU72" i="8"/>
  <c r="N13" i="20" s="1"/>
  <c r="BT72" i="8"/>
  <c r="M13" i="20" s="1"/>
  <c r="BS72" i="8"/>
  <c r="L13" i="20" s="1"/>
  <c r="BR72" i="8"/>
  <c r="K13" i="20" s="1"/>
  <c r="BQ72" i="8"/>
  <c r="J13" i="20" s="1"/>
  <c r="BP72" i="8"/>
  <c r="I13" i="20" s="1"/>
  <c r="BO72" i="8"/>
  <c r="H13" i="20" s="1"/>
  <c r="BN72" i="8"/>
  <c r="G13" i="20" s="1"/>
  <c r="BM72" i="8"/>
  <c r="F13" i="20" s="1"/>
  <c r="BL72" i="8"/>
  <c r="E13" i="20" s="1"/>
  <c r="BK72" i="8"/>
  <c r="D13" i="20" s="1"/>
  <c r="BJ72" i="8"/>
  <c r="C13" i="20" s="1"/>
  <c r="BI72" i="8"/>
  <c r="B13" i="20" s="1"/>
  <c r="CF71" i="8"/>
  <c r="Y12" i="20" s="1"/>
  <c r="Y12" i="19" s="1"/>
  <c r="CE71" i="8"/>
  <c r="X12" i="20" s="1"/>
  <c r="X12" i="19" s="1"/>
  <c r="CD71" i="8"/>
  <c r="W12" i="20" s="1"/>
  <c r="W12" i="19" s="1"/>
  <c r="CC71" i="8"/>
  <c r="V12" i="20" s="1"/>
  <c r="V12" i="19" s="1"/>
  <c r="CB71" i="8"/>
  <c r="U12" i="20" s="1"/>
  <c r="U12" i="19" s="1"/>
  <c r="CA71" i="8"/>
  <c r="T12" i="20" s="1"/>
  <c r="BZ71" i="8"/>
  <c r="S12" i="20" s="1"/>
  <c r="BY71" i="8"/>
  <c r="R12" i="20" s="1"/>
  <c r="BX71" i="8"/>
  <c r="Q12" i="20" s="1"/>
  <c r="BW71" i="8"/>
  <c r="P12" i="20" s="1"/>
  <c r="BV71" i="8"/>
  <c r="O12" i="20" s="1"/>
  <c r="BU71" i="8"/>
  <c r="N12" i="20" s="1"/>
  <c r="BT71" i="8"/>
  <c r="M12" i="20" s="1"/>
  <c r="BS71" i="8"/>
  <c r="L12" i="20" s="1"/>
  <c r="BR71" i="8"/>
  <c r="K12" i="20" s="1"/>
  <c r="BQ71" i="8"/>
  <c r="J12" i="20" s="1"/>
  <c r="BP71" i="8"/>
  <c r="I12" i="20" s="1"/>
  <c r="BO71" i="8"/>
  <c r="H12" i="20" s="1"/>
  <c r="BN71" i="8"/>
  <c r="G12" i="20" s="1"/>
  <c r="BM71" i="8"/>
  <c r="F12" i="20" s="1"/>
  <c r="BL71" i="8"/>
  <c r="E12" i="20" s="1"/>
  <c r="BK71" i="8"/>
  <c r="D12" i="20" s="1"/>
  <c r="BJ71" i="8"/>
  <c r="C12" i="20" s="1"/>
  <c r="BI71" i="8"/>
  <c r="B12" i="20" s="1"/>
  <c r="CF70" i="8"/>
  <c r="Y11" i="20" s="1"/>
  <c r="Y11" i="19" s="1"/>
  <c r="CE70" i="8"/>
  <c r="X11" i="20" s="1"/>
  <c r="X11" i="19" s="1"/>
  <c r="CD70" i="8"/>
  <c r="W11" i="20" s="1"/>
  <c r="W11" i="19" s="1"/>
  <c r="CC70" i="8"/>
  <c r="V11" i="20" s="1"/>
  <c r="V11" i="19" s="1"/>
  <c r="CB70" i="8"/>
  <c r="U11" i="20" s="1"/>
  <c r="U11" i="19" s="1"/>
  <c r="CA70" i="8"/>
  <c r="T11" i="20" s="1"/>
  <c r="BZ70" i="8"/>
  <c r="S11" i="20" s="1"/>
  <c r="BY70" i="8"/>
  <c r="R11" i="20" s="1"/>
  <c r="BX70" i="8"/>
  <c r="Q11" i="20" s="1"/>
  <c r="BW70" i="8"/>
  <c r="P11" i="20" s="1"/>
  <c r="BV70" i="8"/>
  <c r="O11" i="20" s="1"/>
  <c r="BU70" i="8"/>
  <c r="N11" i="20" s="1"/>
  <c r="BT70" i="8"/>
  <c r="M11" i="20" s="1"/>
  <c r="BS70" i="8"/>
  <c r="L11" i="20" s="1"/>
  <c r="BR70" i="8"/>
  <c r="K11" i="20" s="1"/>
  <c r="BQ70" i="8"/>
  <c r="J11" i="20" s="1"/>
  <c r="BP70" i="8"/>
  <c r="I11" i="20" s="1"/>
  <c r="BO70" i="8"/>
  <c r="H11" i="20" s="1"/>
  <c r="BN70" i="8"/>
  <c r="G11" i="20" s="1"/>
  <c r="BM70" i="8"/>
  <c r="F11" i="20" s="1"/>
  <c r="BL70" i="8"/>
  <c r="E11" i="20" s="1"/>
  <c r="BK70" i="8"/>
  <c r="D11" i="20" s="1"/>
  <c r="BJ70" i="8"/>
  <c r="C11" i="20" s="1"/>
  <c r="BI70" i="8"/>
  <c r="B11" i="20" s="1"/>
  <c r="CF69" i="8"/>
  <c r="Y10" i="20" s="1"/>
  <c r="Y10" i="19" s="1"/>
  <c r="CE69" i="8"/>
  <c r="X10" i="20" s="1"/>
  <c r="X10" i="19" s="1"/>
  <c r="CD69" i="8"/>
  <c r="W10" i="20" s="1"/>
  <c r="W10" i="19" s="1"/>
  <c r="CC69" i="8"/>
  <c r="V10" i="20" s="1"/>
  <c r="V10" i="19" s="1"/>
  <c r="CB69" i="8"/>
  <c r="U10" i="20" s="1"/>
  <c r="U10" i="19" s="1"/>
  <c r="CA69" i="8"/>
  <c r="T10" i="20" s="1"/>
  <c r="BZ69" i="8"/>
  <c r="S10" i="20" s="1"/>
  <c r="BY69" i="8"/>
  <c r="R10" i="20" s="1"/>
  <c r="BX69" i="8"/>
  <c r="Q10" i="20" s="1"/>
  <c r="BW69" i="8"/>
  <c r="P10" i="20" s="1"/>
  <c r="BV69" i="8"/>
  <c r="O10" i="20" s="1"/>
  <c r="BU69" i="8"/>
  <c r="N10" i="20" s="1"/>
  <c r="BT69" i="8"/>
  <c r="M10" i="20" s="1"/>
  <c r="BS69" i="8"/>
  <c r="L10" i="20" s="1"/>
  <c r="BR69" i="8"/>
  <c r="K10" i="20" s="1"/>
  <c r="BQ69" i="8"/>
  <c r="J10" i="20" s="1"/>
  <c r="BP69" i="8"/>
  <c r="I10" i="20" s="1"/>
  <c r="BO69" i="8"/>
  <c r="H10" i="20" s="1"/>
  <c r="BN69" i="8"/>
  <c r="G10" i="20" s="1"/>
  <c r="BM69" i="8"/>
  <c r="F10" i="20" s="1"/>
  <c r="BL69" i="8"/>
  <c r="E10" i="20" s="1"/>
  <c r="BK69" i="8"/>
  <c r="D10" i="20" s="1"/>
  <c r="BJ69" i="8"/>
  <c r="C10" i="20" s="1"/>
  <c r="BI69" i="8"/>
  <c r="B10" i="20" s="1"/>
  <c r="CF68" i="8"/>
  <c r="Y9" i="20" s="1"/>
  <c r="Y9" i="19" s="1"/>
  <c r="CE68" i="8"/>
  <c r="X9" i="20" s="1"/>
  <c r="X9" i="19" s="1"/>
  <c r="CD68" i="8"/>
  <c r="W9" i="20" s="1"/>
  <c r="W9" i="19" s="1"/>
  <c r="CC68" i="8"/>
  <c r="V9" i="20" s="1"/>
  <c r="V9" i="19" s="1"/>
  <c r="CB68" i="8"/>
  <c r="U9" i="20" s="1"/>
  <c r="U9" i="19" s="1"/>
  <c r="CA68" i="8"/>
  <c r="T9" i="20" s="1"/>
  <c r="BZ68" i="8"/>
  <c r="S9" i="20" s="1"/>
  <c r="BY68" i="8"/>
  <c r="R9" i="20" s="1"/>
  <c r="BX68" i="8"/>
  <c r="Q9" i="20" s="1"/>
  <c r="BW68" i="8"/>
  <c r="P9" i="20" s="1"/>
  <c r="BV68" i="8"/>
  <c r="O9" i="20" s="1"/>
  <c r="BU68" i="8"/>
  <c r="N9" i="20" s="1"/>
  <c r="BT68" i="8"/>
  <c r="M9" i="20" s="1"/>
  <c r="BS68" i="8"/>
  <c r="L9" i="20" s="1"/>
  <c r="BR68" i="8"/>
  <c r="K9" i="20" s="1"/>
  <c r="BQ68" i="8"/>
  <c r="J9" i="20" s="1"/>
  <c r="BP68" i="8"/>
  <c r="I9" i="20" s="1"/>
  <c r="BO68" i="8"/>
  <c r="H9" i="20" s="1"/>
  <c r="BN68" i="8"/>
  <c r="G9" i="20" s="1"/>
  <c r="BM68" i="8"/>
  <c r="F9" i="20" s="1"/>
  <c r="BL68" i="8"/>
  <c r="E9" i="20" s="1"/>
  <c r="BK68" i="8"/>
  <c r="D9" i="20" s="1"/>
  <c r="BJ68" i="8"/>
  <c r="C9" i="20" s="1"/>
  <c r="BI68" i="8"/>
  <c r="B9" i="20" s="1"/>
  <c r="CF67" i="8"/>
  <c r="Y8" i="20" s="1"/>
  <c r="Y8" i="19" s="1"/>
  <c r="CE67" i="8"/>
  <c r="X8" i="20" s="1"/>
  <c r="X8" i="19" s="1"/>
  <c r="CD67" i="8"/>
  <c r="W8" i="20" s="1"/>
  <c r="W8" i="19" s="1"/>
  <c r="CC67" i="8"/>
  <c r="V8" i="20" s="1"/>
  <c r="V8" i="19" s="1"/>
  <c r="CB67" i="8"/>
  <c r="U8" i="20" s="1"/>
  <c r="U8" i="19" s="1"/>
  <c r="CA67" i="8"/>
  <c r="T8" i="20" s="1"/>
  <c r="BZ67" i="8"/>
  <c r="S8" i="20" s="1"/>
  <c r="BY67" i="8"/>
  <c r="R8" i="20" s="1"/>
  <c r="BX67" i="8"/>
  <c r="Q8" i="20" s="1"/>
  <c r="BW67" i="8"/>
  <c r="P8" i="20" s="1"/>
  <c r="BV67" i="8"/>
  <c r="O8" i="20" s="1"/>
  <c r="BU67" i="8"/>
  <c r="N8" i="20" s="1"/>
  <c r="BT67" i="8"/>
  <c r="M8" i="20" s="1"/>
  <c r="BS67" i="8"/>
  <c r="L8" i="20" s="1"/>
  <c r="BR67" i="8"/>
  <c r="K8" i="20" s="1"/>
  <c r="BQ67" i="8"/>
  <c r="J8" i="20" s="1"/>
  <c r="BP67" i="8"/>
  <c r="I8" i="20" s="1"/>
  <c r="BO67" i="8"/>
  <c r="H8" i="20" s="1"/>
  <c r="BN67" i="8"/>
  <c r="G8" i="20" s="1"/>
  <c r="BM67" i="8"/>
  <c r="F8" i="20" s="1"/>
  <c r="BL67" i="8"/>
  <c r="E8" i="20" s="1"/>
  <c r="BK67" i="8"/>
  <c r="D8" i="20" s="1"/>
  <c r="BJ67" i="8"/>
  <c r="C8" i="20" s="1"/>
  <c r="BI67" i="8"/>
  <c r="B8" i="20" s="1"/>
  <c r="CF66" i="8"/>
  <c r="Y7" i="20" s="1"/>
  <c r="Y7" i="19" s="1"/>
  <c r="CE66" i="8"/>
  <c r="X7" i="20" s="1"/>
  <c r="X7" i="19" s="1"/>
  <c r="CD66" i="8"/>
  <c r="W7" i="20" s="1"/>
  <c r="W7" i="19" s="1"/>
  <c r="CC66" i="8"/>
  <c r="V7" i="20" s="1"/>
  <c r="V7" i="19" s="1"/>
  <c r="CB66" i="8"/>
  <c r="U7" i="20" s="1"/>
  <c r="U7" i="19" s="1"/>
  <c r="CA66" i="8"/>
  <c r="T7" i="20" s="1"/>
  <c r="BZ66" i="8"/>
  <c r="S7" i="20" s="1"/>
  <c r="BY66" i="8"/>
  <c r="R7" i="20" s="1"/>
  <c r="BX66" i="8"/>
  <c r="Q7" i="20" s="1"/>
  <c r="BW66" i="8"/>
  <c r="P7" i="20" s="1"/>
  <c r="BV66" i="8"/>
  <c r="O7" i="20" s="1"/>
  <c r="BU66" i="8"/>
  <c r="N7" i="20" s="1"/>
  <c r="BT66" i="8"/>
  <c r="M7" i="20" s="1"/>
  <c r="BS66" i="8"/>
  <c r="L7" i="20" s="1"/>
  <c r="BR66" i="8"/>
  <c r="K7" i="20" s="1"/>
  <c r="BQ66" i="8"/>
  <c r="J7" i="20" s="1"/>
  <c r="BP66" i="8"/>
  <c r="I7" i="20" s="1"/>
  <c r="BO66" i="8"/>
  <c r="H7" i="20" s="1"/>
  <c r="BN66" i="8"/>
  <c r="G7" i="20" s="1"/>
  <c r="BM66" i="8"/>
  <c r="F7" i="20" s="1"/>
  <c r="BL66" i="8"/>
  <c r="E7" i="20" s="1"/>
  <c r="BK66" i="8"/>
  <c r="D7" i="20" s="1"/>
  <c r="BJ66" i="8"/>
  <c r="C7" i="20" s="1"/>
  <c r="BI66" i="8"/>
  <c r="B7" i="20" s="1"/>
  <c r="CF65" i="8"/>
  <c r="Y6" i="20" s="1"/>
  <c r="Y6" i="19" s="1"/>
  <c r="CE65" i="8"/>
  <c r="X6" i="20" s="1"/>
  <c r="X6" i="19" s="1"/>
  <c r="CD65" i="8"/>
  <c r="W6" i="20" s="1"/>
  <c r="W6" i="19" s="1"/>
  <c r="CC65" i="8"/>
  <c r="V6" i="20" s="1"/>
  <c r="V6" i="19" s="1"/>
  <c r="CB65" i="8"/>
  <c r="U6" i="20" s="1"/>
  <c r="U6" i="19" s="1"/>
  <c r="CA65" i="8"/>
  <c r="T6" i="20" s="1"/>
  <c r="BZ65" i="8"/>
  <c r="S6" i="20" s="1"/>
  <c r="BY65" i="8"/>
  <c r="R6" i="20" s="1"/>
  <c r="BX65" i="8"/>
  <c r="Q6" i="20" s="1"/>
  <c r="BW65" i="8"/>
  <c r="P6" i="20" s="1"/>
  <c r="BV65" i="8"/>
  <c r="O6" i="20" s="1"/>
  <c r="BU65" i="8"/>
  <c r="N6" i="20" s="1"/>
  <c r="BT65" i="8"/>
  <c r="M6" i="20" s="1"/>
  <c r="BS65" i="8"/>
  <c r="L6" i="20" s="1"/>
  <c r="BR65" i="8"/>
  <c r="K6" i="20" s="1"/>
  <c r="BQ65" i="8"/>
  <c r="J6" i="20" s="1"/>
  <c r="BP65" i="8"/>
  <c r="I6" i="20" s="1"/>
  <c r="BO65" i="8"/>
  <c r="H6" i="20" s="1"/>
  <c r="BN65" i="8"/>
  <c r="G6" i="20" s="1"/>
  <c r="BM65" i="8"/>
  <c r="F6" i="20" s="1"/>
  <c r="BL65" i="8"/>
  <c r="E6" i="20" s="1"/>
  <c r="BK65" i="8"/>
  <c r="D6" i="20" s="1"/>
  <c r="BJ65" i="8"/>
  <c r="C6" i="20" s="1"/>
  <c r="BI65" i="8"/>
  <c r="B6" i="20" s="1"/>
  <c r="CF64" i="8"/>
  <c r="Y5" i="20" s="1"/>
  <c r="Y5" i="19" s="1"/>
  <c r="CE64" i="8"/>
  <c r="X5" i="20" s="1"/>
  <c r="X5" i="19" s="1"/>
  <c r="CD64" i="8"/>
  <c r="W5" i="20" s="1"/>
  <c r="W5" i="19" s="1"/>
  <c r="CC64" i="8"/>
  <c r="V5" i="20" s="1"/>
  <c r="V5" i="19" s="1"/>
  <c r="CB64" i="8"/>
  <c r="U5" i="20" s="1"/>
  <c r="U5" i="19" s="1"/>
  <c r="CA64" i="8"/>
  <c r="T5" i="20" s="1"/>
  <c r="BZ64" i="8"/>
  <c r="S5" i="20" s="1"/>
  <c r="BY64" i="8"/>
  <c r="R5" i="20" s="1"/>
  <c r="BX64" i="8"/>
  <c r="Q5" i="20" s="1"/>
  <c r="BW64" i="8"/>
  <c r="P5" i="20" s="1"/>
  <c r="BV64" i="8"/>
  <c r="O5" i="20" s="1"/>
  <c r="BU64" i="8"/>
  <c r="N5" i="20" s="1"/>
  <c r="BT64" i="8"/>
  <c r="M5" i="20" s="1"/>
  <c r="BS64" i="8"/>
  <c r="L5" i="20" s="1"/>
  <c r="BR64" i="8"/>
  <c r="K5" i="20" s="1"/>
  <c r="BQ64" i="8"/>
  <c r="J5" i="20" s="1"/>
  <c r="BP64" i="8"/>
  <c r="I5" i="20" s="1"/>
  <c r="BO64" i="8"/>
  <c r="H5" i="20" s="1"/>
  <c r="BN64" i="8"/>
  <c r="G5" i="20" s="1"/>
  <c r="BM64" i="8"/>
  <c r="F5" i="20" s="1"/>
  <c r="BL64" i="8"/>
  <c r="E5" i="20" s="1"/>
  <c r="BK64" i="8"/>
  <c r="D5" i="20" s="1"/>
  <c r="BJ64" i="8"/>
  <c r="C5" i="20" s="1"/>
  <c r="BI64" i="8"/>
  <c r="B5" i="20" s="1"/>
  <c r="CF63" i="8"/>
  <c r="Y4" i="20" s="1"/>
  <c r="Y4" i="19" s="1"/>
  <c r="CE63" i="8"/>
  <c r="X4" i="20" s="1"/>
  <c r="X4" i="19" s="1"/>
  <c r="CD63" i="8"/>
  <c r="W4" i="20" s="1"/>
  <c r="W4" i="19" s="1"/>
  <c r="CC63" i="8"/>
  <c r="V4" i="20" s="1"/>
  <c r="V4" i="19" s="1"/>
  <c r="CB63" i="8"/>
  <c r="U4" i="20" s="1"/>
  <c r="U4" i="19" s="1"/>
  <c r="CA63" i="8"/>
  <c r="T4" i="20" s="1"/>
  <c r="BZ63" i="8"/>
  <c r="S4" i="20" s="1"/>
  <c r="BY63" i="8"/>
  <c r="R4" i="20" s="1"/>
  <c r="BX63" i="8"/>
  <c r="Q4" i="20" s="1"/>
  <c r="BW63" i="8"/>
  <c r="P4" i="20" s="1"/>
  <c r="BV63" i="8"/>
  <c r="O4" i="20" s="1"/>
  <c r="BU63" i="8"/>
  <c r="N4" i="20" s="1"/>
  <c r="BT63" i="8"/>
  <c r="M4" i="20" s="1"/>
  <c r="BS63" i="8"/>
  <c r="L4" i="20" s="1"/>
  <c r="BR63" i="8"/>
  <c r="K4" i="20" s="1"/>
  <c r="BQ63" i="8"/>
  <c r="J4" i="20" s="1"/>
  <c r="BP63" i="8"/>
  <c r="I4" i="20" s="1"/>
  <c r="BO63" i="8"/>
  <c r="H4" i="20" s="1"/>
  <c r="BN63" i="8"/>
  <c r="G4" i="20" s="1"/>
  <c r="BM63" i="8"/>
  <c r="F4" i="20" s="1"/>
  <c r="BL63" i="8"/>
  <c r="E4" i="20" s="1"/>
  <c r="BK63" i="8"/>
  <c r="D4" i="20" s="1"/>
  <c r="BJ63" i="8"/>
  <c r="C4" i="20" s="1"/>
  <c r="BI63" i="8"/>
  <c r="B4" i="20" s="1"/>
  <c r="CF62" i="8"/>
  <c r="Y3" i="20" s="1"/>
  <c r="Y3" i="19" s="1"/>
  <c r="CE62" i="8"/>
  <c r="X3" i="20" s="1"/>
  <c r="X3" i="19" s="1"/>
  <c r="CD62" i="8"/>
  <c r="W3" i="20" s="1"/>
  <c r="W3" i="19" s="1"/>
  <c r="CC62" i="8"/>
  <c r="V3" i="20" s="1"/>
  <c r="V3" i="19" s="1"/>
  <c r="CB62" i="8"/>
  <c r="U3" i="20" s="1"/>
  <c r="U3" i="19" s="1"/>
  <c r="CA62" i="8"/>
  <c r="T3" i="20" s="1"/>
  <c r="BZ62" i="8"/>
  <c r="S3" i="20" s="1"/>
  <c r="BY62" i="8"/>
  <c r="R3" i="20" s="1"/>
  <c r="BX62" i="8"/>
  <c r="Q3" i="20" s="1"/>
  <c r="BW62" i="8"/>
  <c r="P3" i="20" s="1"/>
  <c r="BV62" i="8"/>
  <c r="O3" i="20" s="1"/>
  <c r="BU62" i="8"/>
  <c r="N3" i="20" s="1"/>
  <c r="BT62" i="8"/>
  <c r="M3" i="20" s="1"/>
  <c r="BS62" i="8"/>
  <c r="L3" i="20" s="1"/>
  <c r="BR62" i="8"/>
  <c r="K3" i="20" s="1"/>
  <c r="BQ62" i="8"/>
  <c r="J3" i="20" s="1"/>
  <c r="BP62" i="8"/>
  <c r="I3" i="20" s="1"/>
  <c r="BO62" i="8"/>
  <c r="H3" i="20" s="1"/>
  <c r="BN62" i="8"/>
  <c r="G3" i="20" s="1"/>
  <c r="BM62" i="8"/>
  <c r="F3" i="20" s="1"/>
  <c r="BL62" i="8"/>
  <c r="E3" i="20" s="1"/>
  <c r="BK62" i="8"/>
  <c r="D3" i="20" s="1"/>
  <c r="BJ62" i="8"/>
  <c r="C3" i="20" s="1"/>
  <c r="BI62" i="8"/>
  <c r="B3" i="20" s="1"/>
  <c r="CF61" i="8"/>
  <c r="Y2" i="20" s="1"/>
  <c r="CE61" i="8"/>
  <c r="X2" i="20" s="1"/>
  <c r="CD61" i="8"/>
  <c r="W2" i="20" s="1"/>
  <c r="CC61" i="8"/>
  <c r="V2" i="20" s="1"/>
  <c r="CB61" i="8"/>
  <c r="U2" i="20" s="1"/>
  <c r="CA61" i="8"/>
  <c r="T2" i="20" s="1"/>
  <c r="BZ61" i="8"/>
  <c r="S2" i="20" s="1"/>
  <c r="BY61" i="8"/>
  <c r="R2" i="20" s="1"/>
  <c r="BX61" i="8"/>
  <c r="Q2" i="20" s="1"/>
  <c r="BW61" i="8"/>
  <c r="P2" i="20" s="1"/>
  <c r="BV61" i="8"/>
  <c r="O2" i="20" s="1"/>
  <c r="BU61" i="8"/>
  <c r="N2" i="20" s="1"/>
  <c r="BT61" i="8"/>
  <c r="M2" i="20" s="1"/>
  <c r="BS61" i="8"/>
  <c r="L2" i="20" s="1"/>
  <c r="BR61" i="8"/>
  <c r="K2" i="20" s="1"/>
  <c r="BQ61" i="8"/>
  <c r="J2" i="20" s="1"/>
  <c r="BP61" i="8"/>
  <c r="I2" i="20" s="1"/>
  <c r="BO61" i="8"/>
  <c r="H2" i="20" s="1"/>
  <c r="BN61" i="8"/>
  <c r="G2" i="20" s="1"/>
  <c r="BM61" i="8"/>
  <c r="F2" i="20" s="1"/>
  <c r="BL61" i="8"/>
  <c r="E2" i="20" s="1"/>
  <c r="BK61" i="8"/>
  <c r="D2" i="20" s="1"/>
  <c r="BJ61" i="8"/>
  <c r="C2" i="20" s="1"/>
  <c r="BI61" i="8"/>
  <c r="B2" i="20" s="1"/>
  <c r="CF56" i="8"/>
  <c r="Y17" i="12" s="1"/>
  <c r="CE56" i="8"/>
  <c r="X17" i="12" s="1"/>
  <c r="CD56" i="8"/>
  <c r="W17" i="12" s="1"/>
  <c r="CC56" i="8"/>
  <c r="V17" i="12" s="1"/>
  <c r="CB56" i="8"/>
  <c r="U17" i="12" s="1"/>
  <c r="CA56" i="8"/>
  <c r="T17" i="12" s="1"/>
  <c r="D349" i="12" s="1"/>
  <c r="BZ56" i="8"/>
  <c r="S17" i="12" s="1"/>
  <c r="D333" i="12" s="1"/>
  <c r="BY56" i="8"/>
  <c r="R17" i="12" s="1"/>
  <c r="D317" i="12" s="1"/>
  <c r="BX56" i="8"/>
  <c r="Q17" i="12" s="1"/>
  <c r="D301" i="12" s="1"/>
  <c r="BW56" i="8"/>
  <c r="P17" i="12" s="1"/>
  <c r="D285" i="12" s="1"/>
  <c r="BV56" i="8"/>
  <c r="O17" i="12" s="1"/>
  <c r="D269" i="12" s="1"/>
  <c r="BU56" i="8"/>
  <c r="N17" i="12" s="1"/>
  <c r="D253" i="12" s="1"/>
  <c r="BT56" i="8"/>
  <c r="M17" i="12" s="1"/>
  <c r="D237" i="12" s="1"/>
  <c r="BS56" i="8"/>
  <c r="L17" i="12" s="1"/>
  <c r="D221" i="12" s="1"/>
  <c r="BR56" i="8"/>
  <c r="K17" i="12" s="1"/>
  <c r="D205" i="12" s="1"/>
  <c r="BQ56" i="8"/>
  <c r="J17" i="12" s="1"/>
  <c r="D189" i="12" s="1"/>
  <c r="BP56" i="8"/>
  <c r="I17" i="12" s="1"/>
  <c r="D173" i="12" s="1"/>
  <c r="BO56" i="8"/>
  <c r="H17" i="12" s="1"/>
  <c r="D157" i="12" s="1"/>
  <c r="BN56" i="8"/>
  <c r="G17" i="12" s="1"/>
  <c r="D141" i="12" s="1"/>
  <c r="BM56" i="8"/>
  <c r="F17" i="12" s="1"/>
  <c r="D125" i="12" s="1"/>
  <c r="BL56" i="8"/>
  <c r="E17" i="12" s="1"/>
  <c r="D109" i="12" s="1"/>
  <c r="BK56" i="8"/>
  <c r="D17" i="12" s="1"/>
  <c r="D93" i="12" s="1"/>
  <c r="BJ56" i="8"/>
  <c r="C17" i="12" s="1"/>
  <c r="D77" i="12" s="1"/>
  <c r="BI56" i="8"/>
  <c r="B17" i="12" s="1"/>
  <c r="D61" i="12" s="1"/>
  <c r="CF55" i="8"/>
  <c r="Y16" i="12" s="1"/>
  <c r="CE55" i="8"/>
  <c r="X16" i="12" s="1"/>
  <c r="CD55" i="8"/>
  <c r="W16" i="12" s="1"/>
  <c r="CC55" i="8"/>
  <c r="V16" i="12" s="1"/>
  <c r="CB55" i="8"/>
  <c r="U16" i="12" s="1"/>
  <c r="CA55" i="8"/>
  <c r="T16" i="12" s="1"/>
  <c r="D348" i="12" s="1"/>
  <c r="BZ55" i="8"/>
  <c r="S16" i="12" s="1"/>
  <c r="D332" i="12" s="1"/>
  <c r="BY55" i="8"/>
  <c r="R16" i="12" s="1"/>
  <c r="D316" i="12" s="1"/>
  <c r="BX55" i="8"/>
  <c r="Q16" i="12" s="1"/>
  <c r="D300" i="12" s="1"/>
  <c r="BW55" i="8"/>
  <c r="P16" i="12" s="1"/>
  <c r="D284" i="12" s="1"/>
  <c r="BV55" i="8"/>
  <c r="O16" i="12" s="1"/>
  <c r="D268" i="12" s="1"/>
  <c r="BU55" i="8"/>
  <c r="N16" i="12" s="1"/>
  <c r="D252" i="12" s="1"/>
  <c r="BT55" i="8"/>
  <c r="M16" i="12" s="1"/>
  <c r="D236" i="12" s="1"/>
  <c r="BS55" i="8"/>
  <c r="L16" i="12" s="1"/>
  <c r="D220" i="12" s="1"/>
  <c r="BR55" i="8"/>
  <c r="K16" i="12" s="1"/>
  <c r="D204" i="12" s="1"/>
  <c r="BQ55" i="8"/>
  <c r="J16" i="12" s="1"/>
  <c r="D188" i="12" s="1"/>
  <c r="BP55" i="8"/>
  <c r="I16" i="12" s="1"/>
  <c r="D172" i="12" s="1"/>
  <c r="BO55" i="8"/>
  <c r="H16" i="12" s="1"/>
  <c r="D156" i="12" s="1"/>
  <c r="BN55" i="8"/>
  <c r="G16" i="12" s="1"/>
  <c r="D140" i="12" s="1"/>
  <c r="BM55" i="8"/>
  <c r="F16" i="12" s="1"/>
  <c r="D124" i="12" s="1"/>
  <c r="BL55" i="8"/>
  <c r="E16" i="12" s="1"/>
  <c r="D108" i="12" s="1"/>
  <c r="BK55" i="8"/>
  <c r="D16" i="12" s="1"/>
  <c r="D92" i="12" s="1"/>
  <c r="BJ55" i="8"/>
  <c r="C16" i="12" s="1"/>
  <c r="D76" i="12" s="1"/>
  <c r="BI55" i="8"/>
  <c r="B16" i="12" s="1"/>
  <c r="D60" i="12" s="1"/>
  <c r="CF54" i="8"/>
  <c r="Y15" i="12" s="1"/>
  <c r="CE54" i="8"/>
  <c r="X15" i="12" s="1"/>
  <c r="CD54" i="8"/>
  <c r="W15" i="12" s="1"/>
  <c r="CC54" i="8"/>
  <c r="V15" i="12" s="1"/>
  <c r="CB54" i="8"/>
  <c r="U15" i="12" s="1"/>
  <c r="CA54" i="8"/>
  <c r="T15" i="12" s="1"/>
  <c r="D347" i="12" s="1"/>
  <c r="BZ54" i="8"/>
  <c r="S15" i="12" s="1"/>
  <c r="D331" i="12" s="1"/>
  <c r="BY54" i="8"/>
  <c r="R15" i="12" s="1"/>
  <c r="D315" i="12" s="1"/>
  <c r="BX54" i="8"/>
  <c r="Q15" i="12" s="1"/>
  <c r="D299" i="12" s="1"/>
  <c r="BW54" i="8"/>
  <c r="P15" i="12" s="1"/>
  <c r="D283" i="12" s="1"/>
  <c r="BV54" i="8"/>
  <c r="O15" i="12" s="1"/>
  <c r="D267" i="12" s="1"/>
  <c r="BU54" i="8"/>
  <c r="N15" i="12" s="1"/>
  <c r="D251" i="12" s="1"/>
  <c r="BT54" i="8"/>
  <c r="M15" i="12" s="1"/>
  <c r="D235" i="12" s="1"/>
  <c r="BS54" i="8"/>
  <c r="L15" i="12" s="1"/>
  <c r="D219" i="12" s="1"/>
  <c r="BR54" i="8"/>
  <c r="K15" i="12" s="1"/>
  <c r="D203" i="12" s="1"/>
  <c r="BQ54" i="8"/>
  <c r="J15" i="12" s="1"/>
  <c r="D187" i="12" s="1"/>
  <c r="BP54" i="8"/>
  <c r="I15" i="12" s="1"/>
  <c r="D171" i="12" s="1"/>
  <c r="BO54" i="8"/>
  <c r="H15" i="12" s="1"/>
  <c r="D155" i="12" s="1"/>
  <c r="BN54" i="8"/>
  <c r="G15" i="12" s="1"/>
  <c r="D139" i="12" s="1"/>
  <c r="BM54" i="8"/>
  <c r="F15" i="12" s="1"/>
  <c r="D123" i="12" s="1"/>
  <c r="BL54" i="8"/>
  <c r="E15" i="12" s="1"/>
  <c r="D107" i="12" s="1"/>
  <c r="BK54" i="8"/>
  <c r="D15" i="12" s="1"/>
  <c r="D91" i="12" s="1"/>
  <c r="BJ54" i="8"/>
  <c r="C15" i="12" s="1"/>
  <c r="D75" i="12" s="1"/>
  <c r="BI54" i="8"/>
  <c r="B15" i="12" s="1"/>
  <c r="D59" i="12" s="1"/>
  <c r="CF53" i="8"/>
  <c r="Y14" i="12" s="1"/>
  <c r="CE53" i="8"/>
  <c r="X14" i="12" s="1"/>
  <c r="CD53" i="8"/>
  <c r="W14" i="12" s="1"/>
  <c r="CC53" i="8"/>
  <c r="V14" i="12" s="1"/>
  <c r="CB53" i="8"/>
  <c r="U14" i="12" s="1"/>
  <c r="CA53" i="8"/>
  <c r="T14" i="12" s="1"/>
  <c r="D346" i="12" s="1"/>
  <c r="BZ53" i="8"/>
  <c r="S14" i="12" s="1"/>
  <c r="D330" i="12" s="1"/>
  <c r="BY53" i="8"/>
  <c r="R14" i="12" s="1"/>
  <c r="D314" i="12" s="1"/>
  <c r="BX53" i="8"/>
  <c r="Q14" i="12" s="1"/>
  <c r="D298" i="12" s="1"/>
  <c r="BW53" i="8"/>
  <c r="P14" i="12" s="1"/>
  <c r="D282" i="12" s="1"/>
  <c r="BV53" i="8"/>
  <c r="O14" i="12" s="1"/>
  <c r="D266" i="12" s="1"/>
  <c r="BU53" i="8"/>
  <c r="N14" i="12" s="1"/>
  <c r="D250" i="12" s="1"/>
  <c r="BT53" i="8"/>
  <c r="M14" i="12" s="1"/>
  <c r="D234" i="12" s="1"/>
  <c r="BS53" i="8"/>
  <c r="L14" i="12" s="1"/>
  <c r="D218" i="12" s="1"/>
  <c r="BR53" i="8"/>
  <c r="K14" i="12" s="1"/>
  <c r="D202" i="12" s="1"/>
  <c r="BQ53" i="8"/>
  <c r="J14" i="12" s="1"/>
  <c r="D186" i="12" s="1"/>
  <c r="BP53" i="8"/>
  <c r="I14" i="12" s="1"/>
  <c r="D170" i="12" s="1"/>
  <c r="BO53" i="8"/>
  <c r="H14" i="12" s="1"/>
  <c r="D154" i="12" s="1"/>
  <c r="BN53" i="8"/>
  <c r="G14" i="12" s="1"/>
  <c r="D138" i="12" s="1"/>
  <c r="BM53" i="8"/>
  <c r="F14" i="12" s="1"/>
  <c r="D122" i="12" s="1"/>
  <c r="BL53" i="8"/>
  <c r="E14" i="12" s="1"/>
  <c r="D106" i="12" s="1"/>
  <c r="BK53" i="8"/>
  <c r="D14" i="12" s="1"/>
  <c r="D90" i="12" s="1"/>
  <c r="BJ53" i="8"/>
  <c r="C14" i="12" s="1"/>
  <c r="D74" i="12" s="1"/>
  <c r="BI53" i="8"/>
  <c r="B14" i="12" s="1"/>
  <c r="D58" i="12" s="1"/>
  <c r="CF52" i="8"/>
  <c r="Y13" i="12" s="1"/>
  <c r="CE52" i="8"/>
  <c r="X13" i="12" s="1"/>
  <c r="CD52" i="8"/>
  <c r="W13" i="12" s="1"/>
  <c r="CC52" i="8"/>
  <c r="V13" i="12" s="1"/>
  <c r="CB52" i="8"/>
  <c r="U13" i="12" s="1"/>
  <c r="CA52" i="8"/>
  <c r="T13" i="12" s="1"/>
  <c r="D345" i="12" s="1"/>
  <c r="BZ52" i="8"/>
  <c r="S13" i="12" s="1"/>
  <c r="D329" i="12" s="1"/>
  <c r="BY52" i="8"/>
  <c r="R13" i="12" s="1"/>
  <c r="D313" i="12" s="1"/>
  <c r="BX52" i="8"/>
  <c r="Q13" i="12" s="1"/>
  <c r="D297" i="12" s="1"/>
  <c r="BW52" i="8"/>
  <c r="P13" i="12" s="1"/>
  <c r="D281" i="12" s="1"/>
  <c r="BV52" i="8"/>
  <c r="O13" i="12" s="1"/>
  <c r="D265" i="12" s="1"/>
  <c r="BU52" i="8"/>
  <c r="N13" i="12" s="1"/>
  <c r="D249" i="12" s="1"/>
  <c r="BT52" i="8"/>
  <c r="M13" i="12" s="1"/>
  <c r="D233" i="12" s="1"/>
  <c r="BS52" i="8"/>
  <c r="L13" i="12" s="1"/>
  <c r="D217" i="12" s="1"/>
  <c r="BR52" i="8"/>
  <c r="K13" i="12" s="1"/>
  <c r="D201" i="12" s="1"/>
  <c r="BQ52" i="8"/>
  <c r="J13" i="12" s="1"/>
  <c r="D185" i="12" s="1"/>
  <c r="BP52" i="8"/>
  <c r="I13" i="12" s="1"/>
  <c r="D169" i="12" s="1"/>
  <c r="BO52" i="8"/>
  <c r="H13" i="12" s="1"/>
  <c r="D153" i="12" s="1"/>
  <c r="BN52" i="8"/>
  <c r="G13" i="12" s="1"/>
  <c r="D137" i="12" s="1"/>
  <c r="BM52" i="8"/>
  <c r="F13" i="12" s="1"/>
  <c r="D121" i="12" s="1"/>
  <c r="BL52" i="8"/>
  <c r="E13" i="12" s="1"/>
  <c r="D105" i="12" s="1"/>
  <c r="BK52" i="8"/>
  <c r="D13" i="12" s="1"/>
  <c r="D89" i="12" s="1"/>
  <c r="BJ52" i="8"/>
  <c r="C13" i="12" s="1"/>
  <c r="D73" i="12" s="1"/>
  <c r="BI52" i="8"/>
  <c r="B13" i="12" s="1"/>
  <c r="D57" i="12" s="1"/>
  <c r="AM52" i="8"/>
  <c r="AK52" i="8"/>
  <c r="G13" i="17" s="1"/>
  <c r="D137" i="17" s="1"/>
  <c r="AI52" i="8"/>
  <c r="E13" i="17" s="1"/>
  <c r="D105" i="17" s="1"/>
  <c r="CF51" i="8"/>
  <c r="Y12" i="12" s="1"/>
  <c r="CE51" i="8"/>
  <c r="X12" i="12" s="1"/>
  <c r="CD51" i="8"/>
  <c r="W12" i="12" s="1"/>
  <c r="CC51" i="8"/>
  <c r="V12" i="12" s="1"/>
  <c r="CB51" i="8"/>
  <c r="U12" i="12" s="1"/>
  <c r="CA51" i="8"/>
  <c r="T12" i="12" s="1"/>
  <c r="D344" i="12" s="1"/>
  <c r="BZ51" i="8"/>
  <c r="S12" i="12" s="1"/>
  <c r="D328" i="12" s="1"/>
  <c r="BY51" i="8"/>
  <c r="R12" i="12" s="1"/>
  <c r="D312" i="12" s="1"/>
  <c r="BX51" i="8"/>
  <c r="Q12" i="12" s="1"/>
  <c r="D296" i="12" s="1"/>
  <c r="BW51" i="8"/>
  <c r="P12" i="12" s="1"/>
  <c r="D280" i="12" s="1"/>
  <c r="BV51" i="8"/>
  <c r="O12" i="12" s="1"/>
  <c r="D264" i="12" s="1"/>
  <c r="BU51" i="8"/>
  <c r="N12" i="12" s="1"/>
  <c r="D248" i="12" s="1"/>
  <c r="BT51" i="8"/>
  <c r="M12" i="12" s="1"/>
  <c r="D232" i="12" s="1"/>
  <c r="BS51" i="8"/>
  <c r="L12" i="12" s="1"/>
  <c r="D216" i="12" s="1"/>
  <c r="BR51" i="8"/>
  <c r="K12" i="12" s="1"/>
  <c r="D200" i="12" s="1"/>
  <c r="BQ51" i="8"/>
  <c r="J12" i="12" s="1"/>
  <c r="D184" i="12" s="1"/>
  <c r="BP51" i="8"/>
  <c r="I12" i="12" s="1"/>
  <c r="D168" i="12" s="1"/>
  <c r="BO51" i="8"/>
  <c r="H12" i="12" s="1"/>
  <c r="D152" i="12" s="1"/>
  <c r="BN51" i="8"/>
  <c r="G12" i="12" s="1"/>
  <c r="D136" i="12" s="1"/>
  <c r="BM51" i="8"/>
  <c r="F12" i="12" s="1"/>
  <c r="D120" i="12" s="1"/>
  <c r="BL51" i="8"/>
  <c r="E12" i="12" s="1"/>
  <c r="D104" i="12" s="1"/>
  <c r="BK51" i="8"/>
  <c r="D12" i="12" s="1"/>
  <c r="D88" i="12" s="1"/>
  <c r="BJ51" i="8"/>
  <c r="C12" i="12" s="1"/>
  <c r="D72" i="12" s="1"/>
  <c r="BI51" i="8"/>
  <c r="B12" i="12" s="1"/>
  <c r="D56" i="12" s="1"/>
  <c r="CF50" i="8"/>
  <c r="Y11" i="12" s="1"/>
  <c r="CE50" i="8"/>
  <c r="X11" i="12" s="1"/>
  <c r="CD50" i="8"/>
  <c r="W11" i="12" s="1"/>
  <c r="CC50" i="8"/>
  <c r="V11" i="12" s="1"/>
  <c r="CB50" i="8"/>
  <c r="U11" i="12" s="1"/>
  <c r="CA50" i="8"/>
  <c r="T11" i="12" s="1"/>
  <c r="D343" i="12" s="1"/>
  <c r="BZ50" i="8"/>
  <c r="S11" i="12" s="1"/>
  <c r="D327" i="12" s="1"/>
  <c r="BY50" i="8"/>
  <c r="R11" i="12" s="1"/>
  <c r="D311" i="12" s="1"/>
  <c r="BX50" i="8"/>
  <c r="Q11" i="12" s="1"/>
  <c r="D295" i="12" s="1"/>
  <c r="BW50" i="8"/>
  <c r="P11" i="12" s="1"/>
  <c r="D279" i="12" s="1"/>
  <c r="BV50" i="8"/>
  <c r="O11" i="12" s="1"/>
  <c r="D263" i="12" s="1"/>
  <c r="BU50" i="8"/>
  <c r="N11" i="12" s="1"/>
  <c r="D247" i="12" s="1"/>
  <c r="BT50" i="8"/>
  <c r="M11" i="12" s="1"/>
  <c r="D231" i="12" s="1"/>
  <c r="BS50" i="8"/>
  <c r="L11" i="12" s="1"/>
  <c r="D215" i="12" s="1"/>
  <c r="BR50" i="8"/>
  <c r="K11" i="12" s="1"/>
  <c r="D199" i="12" s="1"/>
  <c r="BQ50" i="8"/>
  <c r="J11" i="12" s="1"/>
  <c r="D183" i="12" s="1"/>
  <c r="BP50" i="8"/>
  <c r="I11" i="12" s="1"/>
  <c r="D167" i="12" s="1"/>
  <c r="BO50" i="8"/>
  <c r="H11" i="12" s="1"/>
  <c r="D151" i="12" s="1"/>
  <c r="BN50" i="8"/>
  <c r="G11" i="12" s="1"/>
  <c r="D135" i="12" s="1"/>
  <c r="BM50" i="8"/>
  <c r="F11" i="12" s="1"/>
  <c r="D119" i="12" s="1"/>
  <c r="BL50" i="8"/>
  <c r="E11" i="12" s="1"/>
  <c r="D103" i="12" s="1"/>
  <c r="BK50" i="8"/>
  <c r="D11" i="12" s="1"/>
  <c r="D87" i="12" s="1"/>
  <c r="BJ50" i="8"/>
  <c r="C11" i="12" s="1"/>
  <c r="D71" i="12" s="1"/>
  <c r="BI50" i="8"/>
  <c r="B11" i="12" s="1"/>
  <c r="D55" i="12" s="1"/>
  <c r="CF49" i="8"/>
  <c r="Y10" i="12" s="1"/>
  <c r="CE49" i="8"/>
  <c r="X10" i="12" s="1"/>
  <c r="CD49" i="8"/>
  <c r="W10" i="12" s="1"/>
  <c r="CC49" i="8"/>
  <c r="V10" i="12" s="1"/>
  <c r="CB49" i="8"/>
  <c r="U10" i="12" s="1"/>
  <c r="CA49" i="8"/>
  <c r="T10" i="12" s="1"/>
  <c r="D342" i="12" s="1"/>
  <c r="BZ49" i="8"/>
  <c r="S10" i="12" s="1"/>
  <c r="D326" i="12" s="1"/>
  <c r="BY49" i="8"/>
  <c r="R10" i="12" s="1"/>
  <c r="D310" i="12" s="1"/>
  <c r="BX49" i="8"/>
  <c r="Q10" i="12" s="1"/>
  <c r="D294" i="12" s="1"/>
  <c r="BW49" i="8"/>
  <c r="P10" i="12" s="1"/>
  <c r="D278" i="12" s="1"/>
  <c r="BV49" i="8"/>
  <c r="O10" i="12" s="1"/>
  <c r="D262" i="12" s="1"/>
  <c r="BU49" i="8"/>
  <c r="N10" i="12" s="1"/>
  <c r="D246" i="12" s="1"/>
  <c r="BT49" i="8"/>
  <c r="M10" i="12" s="1"/>
  <c r="D230" i="12" s="1"/>
  <c r="BS49" i="8"/>
  <c r="L10" i="12" s="1"/>
  <c r="D214" i="12" s="1"/>
  <c r="BR49" i="8"/>
  <c r="K10" i="12" s="1"/>
  <c r="D198" i="12" s="1"/>
  <c r="BQ49" i="8"/>
  <c r="J10" i="12" s="1"/>
  <c r="D182" i="12" s="1"/>
  <c r="BP49" i="8"/>
  <c r="I10" i="12" s="1"/>
  <c r="D166" i="12" s="1"/>
  <c r="BO49" i="8"/>
  <c r="H10" i="12" s="1"/>
  <c r="D150" i="12" s="1"/>
  <c r="BN49" i="8"/>
  <c r="G10" i="12" s="1"/>
  <c r="D134" i="12" s="1"/>
  <c r="BM49" i="8"/>
  <c r="F10" i="12" s="1"/>
  <c r="D118" i="12" s="1"/>
  <c r="BL49" i="8"/>
  <c r="E10" i="12" s="1"/>
  <c r="D102" i="12" s="1"/>
  <c r="BK49" i="8"/>
  <c r="D10" i="12" s="1"/>
  <c r="D86" i="12" s="1"/>
  <c r="BJ49" i="8"/>
  <c r="C10" i="12" s="1"/>
  <c r="D70" i="12" s="1"/>
  <c r="BI49" i="8"/>
  <c r="B10" i="12" s="1"/>
  <c r="D54" i="12" s="1"/>
  <c r="CF48" i="8"/>
  <c r="Y9" i="12" s="1"/>
  <c r="CE48" i="8"/>
  <c r="X9" i="12" s="1"/>
  <c r="CD48" i="8"/>
  <c r="W9" i="12" s="1"/>
  <c r="CC48" i="8"/>
  <c r="V9" i="12" s="1"/>
  <c r="CB48" i="8"/>
  <c r="U9" i="12" s="1"/>
  <c r="CA48" i="8"/>
  <c r="T9" i="12" s="1"/>
  <c r="D341" i="12" s="1"/>
  <c r="BZ48" i="8"/>
  <c r="S9" i="12" s="1"/>
  <c r="D325" i="12" s="1"/>
  <c r="BY48" i="8"/>
  <c r="R9" i="12" s="1"/>
  <c r="D309" i="12" s="1"/>
  <c r="BX48" i="8"/>
  <c r="Q9" i="12" s="1"/>
  <c r="D293" i="12" s="1"/>
  <c r="BW48" i="8"/>
  <c r="P9" i="12" s="1"/>
  <c r="D277" i="12" s="1"/>
  <c r="BV48" i="8"/>
  <c r="O9" i="12" s="1"/>
  <c r="D261" i="12" s="1"/>
  <c r="BU48" i="8"/>
  <c r="N9" i="12" s="1"/>
  <c r="D245" i="12" s="1"/>
  <c r="BT48" i="8"/>
  <c r="M9" i="12" s="1"/>
  <c r="D229" i="12" s="1"/>
  <c r="BS48" i="8"/>
  <c r="L9" i="12" s="1"/>
  <c r="D213" i="12" s="1"/>
  <c r="BR48" i="8"/>
  <c r="K9" i="12" s="1"/>
  <c r="D197" i="12" s="1"/>
  <c r="BQ48" i="8"/>
  <c r="J9" i="12" s="1"/>
  <c r="D181" i="12" s="1"/>
  <c r="BP48" i="8"/>
  <c r="I9" i="12" s="1"/>
  <c r="D165" i="12" s="1"/>
  <c r="BO48" i="8"/>
  <c r="H9" i="12" s="1"/>
  <c r="D149" i="12" s="1"/>
  <c r="BN48" i="8"/>
  <c r="G9" i="12" s="1"/>
  <c r="D133" i="12" s="1"/>
  <c r="BM48" i="8"/>
  <c r="F9" i="12" s="1"/>
  <c r="D117" i="12" s="1"/>
  <c r="BL48" i="8"/>
  <c r="E9" i="12" s="1"/>
  <c r="D101" i="12" s="1"/>
  <c r="BK48" i="8"/>
  <c r="D9" i="12" s="1"/>
  <c r="D85" i="12" s="1"/>
  <c r="BJ48" i="8"/>
  <c r="C9" i="12" s="1"/>
  <c r="D69" i="12" s="1"/>
  <c r="BI48" i="8"/>
  <c r="B9" i="12" s="1"/>
  <c r="D53" i="12" s="1"/>
  <c r="CF47" i="8"/>
  <c r="Y8" i="12" s="1"/>
  <c r="CE47" i="8"/>
  <c r="X8" i="12" s="1"/>
  <c r="CD47" i="8"/>
  <c r="W8" i="12" s="1"/>
  <c r="CC47" i="8"/>
  <c r="V8" i="12" s="1"/>
  <c r="CB47" i="8"/>
  <c r="U8" i="12" s="1"/>
  <c r="CA47" i="8"/>
  <c r="T8" i="12" s="1"/>
  <c r="D340" i="12" s="1"/>
  <c r="BZ47" i="8"/>
  <c r="S8" i="12" s="1"/>
  <c r="D324" i="12" s="1"/>
  <c r="BY47" i="8"/>
  <c r="R8" i="12" s="1"/>
  <c r="D308" i="12" s="1"/>
  <c r="BX47" i="8"/>
  <c r="Q8" i="12" s="1"/>
  <c r="D292" i="12" s="1"/>
  <c r="BW47" i="8"/>
  <c r="P8" i="12" s="1"/>
  <c r="D276" i="12" s="1"/>
  <c r="BV47" i="8"/>
  <c r="O8" i="12" s="1"/>
  <c r="D260" i="12" s="1"/>
  <c r="BU47" i="8"/>
  <c r="N8" i="12" s="1"/>
  <c r="D244" i="12" s="1"/>
  <c r="BT47" i="8"/>
  <c r="M8" i="12" s="1"/>
  <c r="D228" i="12" s="1"/>
  <c r="BS47" i="8"/>
  <c r="L8" i="12" s="1"/>
  <c r="D212" i="12" s="1"/>
  <c r="BR47" i="8"/>
  <c r="K8" i="12" s="1"/>
  <c r="D196" i="12" s="1"/>
  <c r="BQ47" i="8"/>
  <c r="J8" i="12" s="1"/>
  <c r="D180" i="12" s="1"/>
  <c r="BP47" i="8"/>
  <c r="I8" i="12" s="1"/>
  <c r="D164" i="12" s="1"/>
  <c r="BO47" i="8"/>
  <c r="H8" i="12" s="1"/>
  <c r="D148" i="12" s="1"/>
  <c r="BN47" i="8"/>
  <c r="G8" i="12" s="1"/>
  <c r="D132" i="12" s="1"/>
  <c r="BM47" i="8"/>
  <c r="F8" i="12" s="1"/>
  <c r="D116" i="12" s="1"/>
  <c r="BL47" i="8"/>
  <c r="E8" i="12" s="1"/>
  <c r="D100" i="12" s="1"/>
  <c r="BK47" i="8"/>
  <c r="D8" i="12" s="1"/>
  <c r="D84" i="12" s="1"/>
  <c r="BJ47" i="8"/>
  <c r="C8" i="12" s="1"/>
  <c r="D68" i="12" s="1"/>
  <c r="BI47" i="8"/>
  <c r="B8" i="12" s="1"/>
  <c r="D52" i="12" s="1"/>
  <c r="AI47" i="8"/>
  <c r="E8" i="17" s="1"/>
  <c r="D100" i="17" s="1"/>
  <c r="CF46" i="8"/>
  <c r="Y7" i="12" s="1"/>
  <c r="CE46" i="8"/>
  <c r="X7" i="12" s="1"/>
  <c r="CD46" i="8"/>
  <c r="W7" i="12" s="1"/>
  <c r="CC46" i="8"/>
  <c r="V7" i="12" s="1"/>
  <c r="CB46" i="8"/>
  <c r="U7" i="12" s="1"/>
  <c r="CA46" i="8"/>
  <c r="T7" i="12" s="1"/>
  <c r="D339" i="12" s="1"/>
  <c r="BZ46" i="8"/>
  <c r="S7" i="12" s="1"/>
  <c r="D323" i="12" s="1"/>
  <c r="BY46" i="8"/>
  <c r="R7" i="12" s="1"/>
  <c r="D307" i="12" s="1"/>
  <c r="BX46" i="8"/>
  <c r="Q7" i="12" s="1"/>
  <c r="D291" i="12" s="1"/>
  <c r="BW46" i="8"/>
  <c r="P7" i="12" s="1"/>
  <c r="D275" i="12" s="1"/>
  <c r="BV46" i="8"/>
  <c r="O7" i="12" s="1"/>
  <c r="D259" i="12" s="1"/>
  <c r="BU46" i="8"/>
  <c r="N7" i="12" s="1"/>
  <c r="D243" i="12" s="1"/>
  <c r="BT46" i="8"/>
  <c r="M7" i="12" s="1"/>
  <c r="D227" i="12" s="1"/>
  <c r="BS46" i="8"/>
  <c r="L7" i="12" s="1"/>
  <c r="D211" i="12" s="1"/>
  <c r="BR46" i="8"/>
  <c r="K7" i="12" s="1"/>
  <c r="D195" i="12" s="1"/>
  <c r="BQ46" i="8"/>
  <c r="J7" i="12" s="1"/>
  <c r="D179" i="12" s="1"/>
  <c r="BP46" i="8"/>
  <c r="I7" i="12" s="1"/>
  <c r="D163" i="12" s="1"/>
  <c r="BO46" i="8"/>
  <c r="H7" i="12" s="1"/>
  <c r="D147" i="12" s="1"/>
  <c r="BN46" i="8"/>
  <c r="G7" i="12" s="1"/>
  <c r="D131" i="12" s="1"/>
  <c r="BM46" i="8"/>
  <c r="F7" i="12" s="1"/>
  <c r="D115" i="12" s="1"/>
  <c r="BL46" i="8"/>
  <c r="E7" i="12" s="1"/>
  <c r="D99" i="12" s="1"/>
  <c r="BK46" i="8"/>
  <c r="D7" i="12" s="1"/>
  <c r="D83" i="12" s="1"/>
  <c r="BJ46" i="8"/>
  <c r="C7" i="12" s="1"/>
  <c r="D67" i="12" s="1"/>
  <c r="BI46" i="8"/>
  <c r="B7" i="12" s="1"/>
  <c r="D51" i="12" s="1"/>
  <c r="CF45" i="8"/>
  <c r="Y6" i="12" s="1"/>
  <c r="CE45" i="8"/>
  <c r="X6" i="12" s="1"/>
  <c r="CD45" i="8"/>
  <c r="W6" i="12" s="1"/>
  <c r="CC45" i="8"/>
  <c r="V6" i="12" s="1"/>
  <c r="CB45" i="8"/>
  <c r="U6" i="12" s="1"/>
  <c r="CA45" i="8"/>
  <c r="T6" i="12" s="1"/>
  <c r="D338" i="12" s="1"/>
  <c r="BZ45" i="8"/>
  <c r="S6" i="12" s="1"/>
  <c r="D322" i="12" s="1"/>
  <c r="BY45" i="8"/>
  <c r="R6" i="12" s="1"/>
  <c r="D306" i="12" s="1"/>
  <c r="BX45" i="8"/>
  <c r="Q6" i="12" s="1"/>
  <c r="D290" i="12" s="1"/>
  <c r="BW45" i="8"/>
  <c r="P6" i="12" s="1"/>
  <c r="D274" i="12" s="1"/>
  <c r="BV45" i="8"/>
  <c r="O6" i="12" s="1"/>
  <c r="D258" i="12" s="1"/>
  <c r="BU45" i="8"/>
  <c r="N6" i="12" s="1"/>
  <c r="D242" i="12" s="1"/>
  <c r="BT45" i="8"/>
  <c r="M6" i="12" s="1"/>
  <c r="D226" i="12" s="1"/>
  <c r="BS45" i="8"/>
  <c r="L6" i="12" s="1"/>
  <c r="D210" i="12" s="1"/>
  <c r="BR45" i="8"/>
  <c r="K6" i="12" s="1"/>
  <c r="D194" i="12" s="1"/>
  <c r="BQ45" i="8"/>
  <c r="J6" i="12" s="1"/>
  <c r="D178" i="12" s="1"/>
  <c r="BP45" i="8"/>
  <c r="I6" i="12" s="1"/>
  <c r="D162" i="12" s="1"/>
  <c r="BO45" i="8"/>
  <c r="H6" i="12" s="1"/>
  <c r="D146" i="12" s="1"/>
  <c r="BN45" i="8"/>
  <c r="G6" i="12" s="1"/>
  <c r="D130" i="12" s="1"/>
  <c r="BM45" i="8"/>
  <c r="F6" i="12" s="1"/>
  <c r="D114" i="12" s="1"/>
  <c r="BL45" i="8"/>
  <c r="E6" i="12" s="1"/>
  <c r="D98" i="12" s="1"/>
  <c r="BK45" i="8"/>
  <c r="D6" i="12" s="1"/>
  <c r="D82" i="12" s="1"/>
  <c r="BJ45" i="8"/>
  <c r="C6" i="12" s="1"/>
  <c r="D66" i="12" s="1"/>
  <c r="BI45" i="8"/>
  <c r="B6" i="12" s="1"/>
  <c r="D50" i="12" s="1"/>
  <c r="CF44" i="8"/>
  <c r="Y5" i="12" s="1"/>
  <c r="CE44" i="8"/>
  <c r="X5" i="12" s="1"/>
  <c r="CD44" i="8"/>
  <c r="W5" i="12" s="1"/>
  <c r="CC44" i="8"/>
  <c r="V5" i="12" s="1"/>
  <c r="CB44" i="8"/>
  <c r="U5" i="12" s="1"/>
  <c r="CA44" i="8"/>
  <c r="T5" i="12" s="1"/>
  <c r="D337" i="12" s="1"/>
  <c r="BZ44" i="8"/>
  <c r="S5" i="12" s="1"/>
  <c r="D321" i="12" s="1"/>
  <c r="BY44" i="8"/>
  <c r="R5" i="12" s="1"/>
  <c r="D305" i="12" s="1"/>
  <c r="BX44" i="8"/>
  <c r="Q5" i="12" s="1"/>
  <c r="D289" i="12" s="1"/>
  <c r="BW44" i="8"/>
  <c r="P5" i="12" s="1"/>
  <c r="D273" i="12" s="1"/>
  <c r="BV44" i="8"/>
  <c r="O5" i="12" s="1"/>
  <c r="D257" i="12" s="1"/>
  <c r="BU44" i="8"/>
  <c r="N5" i="12" s="1"/>
  <c r="D241" i="12" s="1"/>
  <c r="BT44" i="8"/>
  <c r="M5" i="12" s="1"/>
  <c r="D225" i="12" s="1"/>
  <c r="BS44" i="8"/>
  <c r="L5" i="12" s="1"/>
  <c r="D209" i="12" s="1"/>
  <c r="BR44" i="8"/>
  <c r="K5" i="12" s="1"/>
  <c r="D193" i="12" s="1"/>
  <c r="BQ44" i="8"/>
  <c r="J5" i="12" s="1"/>
  <c r="D177" i="12" s="1"/>
  <c r="BP44" i="8"/>
  <c r="I5" i="12" s="1"/>
  <c r="D161" i="12" s="1"/>
  <c r="BO44" i="8"/>
  <c r="H5" i="12" s="1"/>
  <c r="D145" i="12" s="1"/>
  <c r="BN44" i="8"/>
  <c r="G5" i="12" s="1"/>
  <c r="D129" i="12" s="1"/>
  <c r="BM44" i="8"/>
  <c r="F5" i="12" s="1"/>
  <c r="D113" i="12" s="1"/>
  <c r="BL44" i="8"/>
  <c r="E5" i="12" s="1"/>
  <c r="D97" i="12" s="1"/>
  <c r="BK44" i="8"/>
  <c r="D5" i="12" s="1"/>
  <c r="D81" i="12" s="1"/>
  <c r="BJ44" i="8"/>
  <c r="C5" i="12" s="1"/>
  <c r="D65" i="12" s="1"/>
  <c r="BI44" i="8"/>
  <c r="B5" i="12" s="1"/>
  <c r="D49" i="12" s="1"/>
  <c r="CF43" i="8"/>
  <c r="Y4" i="12" s="1"/>
  <c r="CE43" i="8"/>
  <c r="X4" i="12" s="1"/>
  <c r="CD43" i="8"/>
  <c r="W4" i="12" s="1"/>
  <c r="CC43" i="8"/>
  <c r="V4" i="12" s="1"/>
  <c r="CB43" i="8"/>
  <c r="U4" i="12" s="1"/>
  <c r="CA43" i="8"/>
  <c r="T4" i="12" s="1"/>
  <c r="D336" i="12" s="1"/>
  <c r="BZ43" i="8"/>
  <c r="S4" i="12" s="1"/>
  <c r="D320" i="12" s="1"/>
  <c r="BY43" i="8"/>
  <c r="R4" i="12" s="1"/>
  <c r="D304" i="12" s="1"/>
  <c r="BX43" i="8"/>
  <c r="Q4" i="12" s="1"/>
  <c r="D288" i="12" s="1"/>
  <c r="BW43" i="8"/>
  <c r="P4" i="12" s="1"/>
  <c r="D272" i="12" s="1"/>
  <c r="BV43" i="8"/>
  <c r="O4" i="12" s="1"/>
  <c r="D256" i="12" s="1"/>
  <c r="BU43" i="8"/>
  <c r="N4" i="12" s="1"/>
  <c r="D240" i="12" s="1"/>
  <c r="BT43" i="8"/>
  <c r="M4" i="12" s="1"/>
  <c r="D224" i="12" s="1"/>
  <c r="BS43" i="8"/>
  <c r="L4" i="12" s="1"/>
  <c r="D208" i="12" s="1"/>
  <c r="BR43" i="8"/>
  <c r="K4" i="12" s="1"/>
  <c r="D192" i="12" s="1"/>
  <c r="BQ43" i="8"/>
  <c r="J4" i="12" s="1"/>
  <c r="D176" i="12" s="1"/>
  <c r="BP43" i="8"/>
  <c r="I4" i="12" s="1"/>
  <c r="D160" i="12" s="1"/>
  <c r="BO43" i="8"/>
  <c r="H4" i="12" s="1"/>
  <c r="D144" i="12" s="1"/>
  <c r="BN43" i="8"/>
  <c r="G4" i="12" s="1"/>
  <c r="D128" i="12" s="1"/>
  <c r="BM43" i="8"/>
  <c r="F4" i="12" s="1"/>
  <c r="D112" i="12" s="1"/>
  <c r="BL43" i="8"/>
  <c r="E4" i="12" s="1"/>
  <c r="D96" i="12" s="1"/>
  <c r="BK43" i="8"/>
  <c r="D4" i="12" s="1"/>
  <c r="D80" i="12" s="1"/>
  <c r="BJ43" i="8"/>
  <c r="C4" i="12" s="1"/>
  <c r="D64" i="12" s="1"/>
  <c r="BI43" i="8"/>
  <c r="B4" i="12" s="1"/>
  <c r="D48" i="12" s="1"/>
  <c r="CF42" i="8"/>
  <c r="Y3" i="12" s="1"/>
  <c r="CE42" i="8"/>
  <c r="X3" i="12" s="1"/>
  <c r="CD42" i="8"/>
  <c r="W3" i="12" s="1"/>
  <c r="CC42" i="8"/>
  <c r="V3" i="12" s="1"/>
  <c r="CB42" i="8"/>
  <c r="U3" i="12" s="1"/>
  <c r="CA42" i="8"/>
  <c r="T3" i="12" s="1"/>
  <c r="D335" i="12" s="1"/>
  <c r="BZ42" i="8"/>
  <c r="S3" i="12" s="1"/>
  <c r="D319" i="12" s="1"/>
  <c r="BY42" i="8"/>
  <c r="R3" i="12" s="1"/>
  <c r="D303" i="12" s="1"/>
  <c r="BX42" i="8"/>
  <c r="Q3" i="12" s="1"/>
  <c r="D287" i="12" s="1"/>
  <c r="BW42" i="8"/>
  <c r="P3" i="12" s="1"/>
  <c r="D271" i="12" s="1"/>
  <c r="BV42" i="8"/>
  <c r="O3" i="12" s="1"/>
  <c r="D255" i="12" s="1"/>
  <c r="BU42" i="8"/>
  <c r="N3" i="12" s="1"/>
  <c r="D239" i="12" s="1"/>
  <c r="BT42" i="8"/>
  <c r="M3" i="12" s="1"/>
  <c r="D223" i="12" s="1"/>
  <c r="BS42" i="8"/>
  <c r="L3" i="12" s="1"/>
  <c r="D207" i="12" s="1"/>
  <c r="BR42" i="8"/>
  <c r="K3" i="12" s="1"/>
  <c r="D191" i="12" s="1"/>
  <c r="BQ42" i="8"/>
  <c r="J3" i="12" s="1"/>
  <c r="D175" i="12" s="1"/>
  <c r="BP42" i="8"/>
  <c r="I3" i="12" s="1"/>
  <c r="D159" i="12" s="1"/>
  <c r="BO42" i="8"/>
  <c r="H3" i="12" s="1"/>
  <c r="D143" i="12" s="1"/>
  <c r="BN42" i="8"/>
  <c r="G3" i="12" s="1"/>
  <c r="D127" i="12" s="1"/>
  <c r="BM42" i="8"/>
  <c r="F3" i="12" s="1"/>
  <c r="D111" i="12" s="1"/>
  <c r="BL42" i="8"/>
  <c r="E3" i="12" s="1"/>
  <c r="D95" i="12" s="1"/>
  <c r="BK42" i="8"/>
  <c r="D3" i="12" s="1"/>
  <c r="D79" i="12" s="1"/>
  <c r="BJ42" i="8"/>
  <c r="C3" i="12" s="1"/>
  <c r="D63" i="12" s="1"/>
  <c r="BI42" i="8"/>
  <c r="B3" i="12" s="1"/>
  <c r="D47" i="12" s="1"/>
  <c r="AI42" i="8"/>
  <c r="CF41" i="8"/>
  <c r="Y2" i="12" s="1"/>
  <c r="D414" i="12" s="1"/>
  <c r="CE41" i="8"/>
  <c r="X2" i="12" s="1"/>
  <c r="D398" i="12" s="1"/>
  <c r="CD41" i="8"/>
  <c r="W2" i="12" s="1"/>
  <c r="D382" i="12" s="1"/>
  <c r="CC41" i="8"/>
  <c r="V2" i="12" s="1"/>
  <c r="D366" i="12" s="1"/>
  <c r="CB41" i="8"/>
  <c r="U2" i="12" s="1"/>
  <c r="D350" i="12" s="1"/>
  <c r="CA41" i="8"/>
  <c r="T2" i="12" s="1"/>
  <c r="D334" i="12" s="1"/>
  <c r="BZ41" i="8"/>
  <c r="S2" i="12" s="1"/>
  <c r="D318" i="12" s="1"/>
  <c r="BY41" i="8"/>
  <c r="R2" i="12" s="1"/>
  <c r="D302" i="12" s="1"/>
  <c r="BX41" i="8"/>
  <c r="Q2" i="12" s="1"/>
  <c r="D286" i="12" s="1"/>
  <c r="BW41" i="8"/>
  <c r="P2" i="12" s="1"/>
  <c r="D270" i="12" s="1"/>
  <c r="BV41" i="8"/>
  <c r="O2" i="12" s="1"/>
  <c r="D254" i="12" s="1"/>
  <c r="BU41" i="8"/>
  <c r="N2" i="12" s="1"/>
  <c r="D238" i="12" s="1"/>
  <c r="BT41" i="8"/>
  <c r="M2" i="12" s="1"/>
  <c r="D222" i="12" s="1"/>
  <c r="BS41" i="8"/>
  <c r="L2" i="12" s="1"/>
  <c r="D206" i="12" s="1"/>
  <c r="BR41" i="8"/>
  <c r="K2" i="12" s="1"/>
  <c r="D190" i="12" s="1"/>
  <c r="BQ41" i="8"/>
  <c r="J2" i="12" s="1"/>
  <c r="D174" i="12" s="1"/>
  <c r="BP41" i="8"/>
  <c r="I2" i="12" s="1"/>
  <c r="D158" i="12" s="1"/>
  <c r="BO41" i="8"/>
  <c r="H2" i="12" s="1"/>
  <c r="D142" i="12" s="1"/>
  <c r="BN41" i="8"/>
  <c r="G2" i="12" s="1"/>
  <c r="D126" i="12" s="1"/>
  <c r="BM41" i="8"/>
  <c r="F2" i="12" s="1"/>
  <c r="D110" i="12" s="1"/>
  <c r="BL41" i="8"/>
  <c r="E2" i="12" s="1"/>
  <c r="D94" i="12" s="1"/>
  <c r="BK41" i="8"/>
  <c r="D2" i="12" s="1"/>
  <c r="D78" i="12" s="1"/>
  <c r="BJ41" i="8"/>
  <c r="C2" i="12" s="1"/>
  <c r="D62" i="12" s="1"/>
  <c r="BI41" i="8"/>
  <c r="B2" i="12" s="1"/>
  <c r="D46" i="12" s="1"/>
  <c r="AK41" i="8"/>
  <c r="AI41" i="8"/>
  <c r="D429" i="7"/>
  <c r="D428" i="7"/>
  <c r="D427" i="7"/>
  <c r="D426" i="7"/>
  <c r="D425" i="7"/>
  <c r="D424" i="7"/>
  <c r="D423" i="7"/>
  <c r="D422" i="7"/>
  <c r="D421" i="7"/>
  <c r="D420" i="7"/>
  <c r="D419" i="7"/>
  <c r="D418" i="7"/>
  <c r="D417" i="7"/>
  <c r="D416" i="7"/>
  <c r="D415" i="7"/>
  <c r="D413" i="7"/>
  <c r="D412" i="7"/>
  <c r="D411" i="7"/>
  <c r="D410" i="7"/>
  <c r="D409" i="7"/>
  <c r="D408" i="7"/>
  <c r="D407" i="7"/>
  <c r="D406" i="7"/>
  <c r="D405" i="7"/>
  <c r="D404" i="7"/>
  <c r="D403" i="7"/>
  <c r="D402" i="7"/>
  <c r="D401" i="7"/>
  <c r="D400" i="7"/>
  <c r="D399" i="7"/>
  <c r="D397" i="7"/>
  <c r="D396" i="7"/>
  <c r="D395" i="7"/>
  <c r="D394" i="7"/>
  <c r="D393" i="7"/>
  <c r="D392" i="7"/>
  <c r="D391" i="7"/>
  <c r="D390" i="7"/>
  <c r="D389" i="7"/>
  <c r="D388" i="7"/>
  <c r="D387" i="7"/>
  <c r="D386" i="7"/>
  <c r="D385" i="7"/>
  <c r="D384" i="7"/>
  <c r="D383" i="7"/>
  <c r="D381" i="7"/>
  <c r="D380" i="7"/>
  <c r="D379" i="7"/>
  <c r="D378" i="7"/>
  <c r="D377" i="7"/>
  <c r="D376" i="7"/>
  <c r="D375" i="7"/>
  <c r="D374" i="7"/>
  <c r="D373" i="7"/>
  <c r="D372" i="7"/>
  <c r="D371" i="7"/>
  <c r="D370" i="7"/>
  <c r="D369" i="7"/>
  <c r="D368" i="7"/>
  <c r="D367" i="7"/>
  <c r="D365" i="7"/>
  <c r="D364" i="7"/>
  <c r="D363" i="7"/>
  <c r="D362" i="7"/>
  <c r="D361" i="7"/>
  <c r="D360" i="7"/>
  <c r="D359" i="7"/>
  <c r="D358" i="7"/>
  <c r="D357" i="7"/>
  <c r="D356" i="7"/>
  <c r="D355" i="7"/>
  <c r="D354" i="7"/>
  <c r="D353" i="7"/>
  <c r="D352" i="7"/>
  <c r="D351" i="7"/>
  <c r="D348" i="7"/>
  <c r="D347" i="7"/>
  <c r="D343" i="7"/>
  <c r="D342" i="7"/>
  <c r="D341" i="7"/>
  <c r="D340" i="7"/>
  <c r="D338" i="7"/>
  <c r="D336" i="7"/>
  <c r="D334" i="7"/>
  <c r="D331" i="7"/>
  <c r="D330" i="7"/>
  <c r="D324" i="7"/>
  <c r="D320" i="7"/>
  <c r="D318" i="7"/>
  <c r="D317" i="7"/>
  <c r="D314" i="7"/>
  <c r="D313" i="7"/>
  <c r="D308" i="7"/>
  <c r="D307" i="7"/>
  <c r="D306" i="7"/>
  <c r="D303" i="7"/>
  <c r="D302" i="7"/>
  <c r="D301" i="7"/>
  <c r="D300" i="7"/>
  <c r="D297" i="7"/>
  <c r="D291" i="7"/>
  <c r="D290" i="7"/>
  <c r="D289" i="7"/>
  <c r="D284" i="7"/>
  <c r="D283" i="7"/>
  <c r="D279" i="7"/>
  <c r="D278" i="7"/>
  <c r="D277" i="7"/>
  <c r="D274" i="7"/>
  <c r="D273" i="7"/>
  <c r="D272" i="7"/>
  <c r="D269" i="7"/>
  <c r="D267" i="7"/>
  <c r="D266" i="7"/>
  <c r="D261" i="7"/>
  <c r="D257" i="7"/>
  <c r="D255" i="7"/>
  <c r="D253" i="7"/>
  <c r="D252" i="7"/>
  <c r="D251" i="7"/>
  <c r="D249" i="7"/>
  <c r="D247" i="7"/>
  <c r="D245" i="7"/>
  <c r="D244" i="7"/>
  <c r="D240" i="7"/>
  <c r="D238" i="7"/>
  <c r="D234" i="7"/>
  <c r="D231" i="7"/>
  <c r="D230" i="7"/>
  <c r="D228" i="7"/>
  <c r="D223" i="7"/>
  <c r="D222" i="7"/>
  <c r="D221" i="7"/>
  <c r="D218" i="7"/>
  <c r="D217" i="7"/>
  <c r="D214" i="7"/>
  <c r="D211" i="7"/>
  <c r="D207" i="7"/>
  <c r="D204" i="7"/>
  <c r="D201" i="7"/>
  <c r="D198" i="7"/>
  <c r="D194" i="7"/>
  <c r="D193" i="7"/>
  <c r="D189" i="7"/>
  <c r="D188" i="7"/>
  <c r="D187" i="7"/>
  <c r="D183" i="7"/>
  <c r="D181" i="7"/>
  <c r="D177" i="7"/>
  <c r="D171" i="7"/>
  <c r="D170" i="7"/>
  <c r="D166" i="7"/>
  <c r="D165" i="7"/>
  <c r="D164" i="7"/>
  <c r="D163" i="7"/>
  <c r="D160" i="7"/>
  <c r="D154" i="7"/>
  <c r="D153" i="7"/>
  <c r="D148" i="7"/>
  <c r="D147" i="7"/>
  <c r="D146" i="7"/>
  <c r="D143" i="7"/>
  <c r="D142" i="7"/>
  <c r="D138" i="7"/>
  <c r="D136" i="7"/>
  <c r="D134" i="7"/>
  <c r="D133" i="7"/>
  <c r="D131" i="7"/>
  <c r="D130" i="7"/>
  <c r="D126" i="7"/>
  <c r="D121" i="7"/>
  <c r="D117" i="7"/>
  <c r="D115" i="7"/>
  <c r="D113" i="7"/>
  <c r="D111" i="7"/>
  <c r="D106" i="7"/>
  <c r="D105" i="7"/>
  <c r="D104" i="7"/>
  <c r="D101" i="7"/>
  <c r="D100" i="7"/>
  <c r="D98" i="7"/>
  <c r="D95" i="7"/>
  <c r="D88" i="7"/>
  <c r="AC85" i="7"/>
  <c r="D85" i="7"/>
  <c r="AC84" i="7"/>
  <c r="AC83" i="7"/>
  <c r="AC82" i="7"/>
  <c r="D82" i="7"/>
  <c r="AC81" i="7"/>
  <c r="AC80" i="7"/>
  <c r="D80" i="7"/>
  <c r="AC79" i="7"/>
  <c r="D79" i="7"/>
  <c r="AC78" i="7"/>
  <c r="D78" i="7"/>
  <c r="AC77" i="7"/>
  <c r="AC76" i="7"/>
  <c r="D76" i="7"/>
  <c r="AC75" i="7"/>
  <c r="AC74" i="7"/>
  <c r="D74" i="7"/>
  <c r="AC73" i="7"/>
  <c r="AC72" i="7"/>
  <c r="AC71" i="7"/>
  <c r="D71" i="7"/>
  <c r="AC70" i="7"/>
  <c r="AC69" i="7"/>
  <c r="AC68" i="7"/>
  <c r="D68" i="7"/>
  <c r="AC67" i="7"/>
  <c r="AC66" i="7"/>
  <c r="AC65" i="7"/>
  <c r="AC64" i="7"/>
  <c r="D64" i="7"/>
  <c r="AC63" i="7"/>
  <c r="D63" i="7"/>
  <c r="AC62" i="7"/>
  <c r="D62" i="7"/>
  <c r="AC61" i="7"/>
  <c r="D61" i="7"/>
  <c r="AC60" i="7"/>
  <c r="AC59" i="7"/>
  <c r="AC58" i="7"/>
  <c r="D58" i="7"/>
  <c r="AC57" i="7"/>
  <c r="AC56" i="7"/>
  <c r="D56" i="7"/>
  <c r="AC55" i="7"/>
  <c r="D55" i="7"/>
  <c r="AC54" i="7"/>
  <c r="AC53" i="7"/>
  <c r="D53" i="7"/>
  <c r="AC52" i="7"/>
  <c r="D52" i="7"/>
  <c r="AC51" i="7"/>
  <c r="D51" i="7"/>
  <c r="AC50" i="7"/>
  <c r="AC49" i="7"/>
  <c r="AC48" i="7"/>
  <c r="D48" i="7"/>
  <c r="AC47" i="7"/>
  <c r="D47" i="7"/>
  <c r="AC46" i="7"/>
  <c r="AC45" i="7"/>
  <c r="AC44" i="7"/>
  <c r="AC43" i="7"/>
  <c r="AC42" i="7"/>
  <c r="AC41" i="7"/>
  <c r="AC40" i="7"/>
  <c r="AC39" i="7"/>
  <c r="AC38" i="7"/>
  <c r="AC37" i="7"/>
  <c r="AC36" i="7"/>
  <c r="AC35" i="7"/>
  <c r="AC34" i="7"/>
  <c r="AC33" i="7"/>
  <c r="AC32" i="7"/>
  <c r="AC31" i="7"/>
  <c r="AC30" i="7"/>
  <c r="AC29" i="7"/>
  <c r="AC28" i="7"/>
  <c r="AC27" i="7"/>
  <c r="AC26" i="7"/>
  <c r="AC25" i="7"/>
  <c r="AC24" i="7"/>
  <c r="AC23" i="7"/>
  <c r="AC22" i="7"/>
  <c r="AC21" i="7"/>
  <c r="AC20" i="7"/>
  <c r="AC19" i="7"/>
  <c r="AC18" i="7"/>
  <c r="AC17" i="7"/>
  <c r="Y17" i="7"/>
  <c r="X17" i="7"/>
  <c r="W17" i="7"/>
  <c r="V17" i="7"/>
  <c r="U17" i="7"/>
  <c r="T17" i="7"/>
  <c r="D349" i="7" s="1"/>
  <c r="S17" i="7"/>
  <c r="D333" i="7" s="1"/>
  <c r="R17" i="7"/>
  <c r="Q17" i="7"/>
  <c r="P17" i="7"/>
  <c r="D285" i="7" s="1"/>
  <c r="O17" i="7"/>
  <c r="N17" i="7"/>
  <c r="M17" i="7"/>
  <c r="D237" i="7" s="1"/>
  <c r="L17" i="7"/>
  <c r="K17" i="7"/>
  <c r="D205" i="7" s="1"/>
  <c r="J17" i="7"/>
  <c r="I17" i="7"/>
  <c r="D173" i="7" s="1"/>
  <c r="H17" i="7"/>
  <c r="D157" i="7" s="1"/>
  <c r="G17" i="7"/>
  <c r="D141" i="7" s="1"/>
  <c r="F17" i="7"/>
  <c r="D125" i="7" s="1"/>
  <c r="E17" i="7"/>
  <c r="D109" i="7" s="1"/>
  <c r="D17" i="7"/>
  <c r="D93" i="7" s="1"/>
  <c r="C17" i="7"/>
  <c r="D77" i="7" s="1"/>
  <c r="B17" i="7"/>
  <c r="AC16" i="7"/>
  <c r="Y16" i="7"/>
  <c r="X16" i="7"/>
  <c r="W16" i="7"/>
  <c r="V16" i="7"/>
  <c r="U16" i="7"/>
  <c r="T16" i="7"/>
  <c r="S16" i="7"/>
  <c r="D332" i="7" s="1"/>
  <c r="R16" i="7"/>
  <c r="D316" i="7" s="1"/>
  <c r="Q16" i="7"/>
  <c r="P16" i="7"/>
  <c r="O16" i="7"/>
  <c r="D268" i="7" s="1"/>
  <c r="N16" i="7"/>
  <c r="M16" i="7"/>
  <c r="D236" i="7" s="1"/>
  <c r="L16" i="7"/>
  <c r="D220" i="7" s="1"/>
  <c r="K16" i="7"/>
  <c r="J16" i="7"/>
  <c r="I16" i="7"/>
  <c r="D172" i="7" s="1"/>
  <c r="H16" i="7"/>
  <c r="D156" i="7" s="1"/>
  <c r="G16" i="7"/>
  <c r="D140" i="7" s="1"/>
  <c r="F16" i="7"/>
  <c r="D124" i="7" s="1"/>
  <c r="E16" i="7"/>
  <c r="D108" i="7" s="1"/>
  <c r="D16" i="7"/>
  <c r="D92" i="7" s="1"/>
  <c r="C16" i="7"/>
  <c r="B16" i="7"/>
  <c r="D60" i="7" s="1"/>
  <c r="AC15" i="7"/>
  <c r="Y15" i="7"/>
  <c r="X15" i="7"/>
  <c r="W15" i="7"/>
  <c r="V15" i="7"/>
  <c r="U15" i="7"/>
  <c r="T15" i="7"/>
  <c r="S15" i="7"/>
  <c r="R15" i="7"/>
  <c r="D315" i="7" s="1"/>
  <c r="Q15" i="7"/>
  <c r="D299" i="7" s="1"/>
  <c r="P15" i="7"/>
  <c r="O15" i="7"/>
  <c r="N15" i="7"/>
  <c r="M15" i="7"/>
  <c r="D235" i="7" s="1"/>
  <c r="L15" i="7"/>
  <c r="D219" i="7" s="1"/>
  <c r="K15" i="7"/>
  <c r="D203" i="7" s="1"/>
  <c r="J15" i="7"/>
  <c r="I15" i="7"/>
  <c r="H15" i="7"/>
  <c r="D155" i="7" s="1"/>
  <c r="G15" i="7"/>
  <c r="D139" i="7" s="1"/>
  <c r="F15" i="7"/>
  <c r="D123" i="7" s="1"/>
  <c r="E15" i="7"/>
  <c r="D107" i="7" s="1"/>
  <c r="D15" i="7"/>
  <c r="D91" i="7" s="1"/>
  <c r="C15" i="7"/>
  <c r="D75" i="7" s="1"/>
  <c r="B15" i="7"/>
  <c r="D59" i="7" s="1"/>
  <c r="AC14" i="7"/>
  <c r="Y14" i="7"/>
  <c r="X14" i="7"/>
  <c r="W14" i="7"/>
  <c r="V14" i="7"/>
  <c r="U14" i="7"/>
  <c r="T14" i="7"/>
  <c r="D346" i="7" s="1"/>
  <c r="S14" i="7"/>
  <c r="R14" i="7"/>
  <c r="Q14" i="7"/>
  <c r="D298" i="7" s="1"/>
  <c r="P14" i="7"/>
  <c r="D282" i="7" s="1"/>
  <c r="O14" i="7"/>
  <c r="N14" i="7"/>
  <c r="D250" i="7" s="1"/>
  <c r="M14" i="7"/>
  <c r="L14" i="7"/>
  <c r="K14" i="7"/>
  <c r="D202" i="7" s="1"/>
  <c r="J14" i="7"/>
  <c r="D186" i="7" s="1"/>
  <c r="I14" i="7"/>
  <c r="H14" i="7"/>
  <c r="G14" i="7"/>
  <c r="F14" i="7"/>
  <c r="D122" i="7" s="1"/>
  <c r="E14" i="7"/>
  <c r="D14" i="7"/>
  <c r="D90" i="7" s="1"/>
  <c r="C14" i="7"/>
  <c r="B14" i="7"/>
  <c r="AC13" i="7"/>
  <c r="Y13" i="7"/>
  <c r="X13" i="7"/>
  <c r="W13" i="7"/>
  <c r="V13" i="7"/>
  <c r="U13" i="7"/>
  <c r="T13" i="7"/>
  <c r="D345" i="7" s="1"/>
  <c r="S13" i="7"/>
  <c r="D329" i="7" s="1"/>
  <c r="R13" i="7"/>
  <c r="Q13" i="7"/>
  <c r="P13" i="7"/>
  <c r="D281" i="7" s="1"/>
  <c r="O13" i="7"/>
  <c r="D265" i="7" s="1"/>
  <c r="N13" i="7"/>
  <c r="M13" i="7"/>
  <c r="D233" i="7" s="1"/>
  <c r="L13" i="7"/>
  <c r="K13" i="7"/>
  <c r="J13" i="7"/>
  <c r="D185" i="7" s="1"/>
  <c r="I13" i="7"/>
  <c r="D169" i="7" s="1"/>
  <c r="H13" i="7"/>
  <c r="G13" i="7"/>
  <c r="D137" i="7" s="1"/>
  <c r="F13" i="7"/>
  <c r="E13" i="7"/>
  <c r="D13" i="7"/>
  <c r="D89" i="7" s="1"/>
  <c r="C13" i="7"/>
  <c r="D73" i="7" s="1"/>
  <c r="B13" i="7"/>
  <c r="D57" i="7" s="1"/>
  <c r="AC12" i="7"/>
  <c r="Y12" i="7"/>
  <c r="X12" i="7"/>
  <c r="W12" i="7"/>
  <c r="V12" i="7"/>
  <c r="U12" i="7"/>
  <c r="T12" i="7"/>
  <c r="D344" i="7" s="1"/>
  <c r="S12" i="7"/>
  <c r="D328" i="7" s="1"/>
  <c r="R12" i="7"/>
  <c r="D312" i="7" s="1"/>
  <c r="Q12" i="7"/>
  <c r="D296" i="7" s="1"/>
  <c r="P12" i="7"/>
  <c r="D280" i="7" s="1"/>
  <c r="O12" i="7"/>
  <c r="D264" i="7" s="1"/>
  <c r="N12" i="7"/>
  <c r="D248" i="7" s="1"/>
  <c r="M12" i="7"/>
  <c r="D232" i="7" s="1"/>
  <c r="L12" i="7"/>
  <c r="D216" i="7" s="1"/>
  <c r="K12" i="7"/>
  <c r="D200" i="7" s="1"/>
  <c r="J12" i="7"/>
  <c r="D184" i="7" s="1"/>
  <c r="I12" i="7"/>
  <c r="D168" i="7" s="1"/>
  <c r="H12" i="7"/>
  <c r="D152" i="7" s="1"/>
  <c r="G12" i="7"/>
  <c r="F12" i="7"/>
  <c r="D120" i="7" s="1"/>
  <c r="E12" i="7"/>
  <c r="D12" i="7"/>
  <c r="C12" i="7"/>
  <c r="D72" i="7" s="1"/>
  <c r="B12" i="7"/>
  <c r="AC11" i="7"/>
  <c r="Y11" i="7"/>
  <c r="X11" i="7"/>
  <c r="W11" i="7"/>
  <c r="V11" i="7"/>
  <c r="U11" i="7"/>
  <c r="T11" i="7"/>
  <c r="S11" i="7"/>
  <c r="D327" i="7" s="1"/>
  <c r="R11" i="7"/>
  <c r="D311" i="7" s="1"/>
  <c r="Q11" i="7"/>
  <c r="D295" i="7" s="1"/>
  <c r="P11" i="7"/>
  <c r="O11" i="7"/>
  <c r="D263" i="7" s="1"/>
  <c r="N11" i="7"/>
  <c r="M11" i="7"/>
  <c r="L11" i="7"/>
  <c r="D215" i="7" s="1"/>
  <c r="K11" i="7"/>
  <c r="D199" i="7" s="1"/>
  <c r="J11" i="7"/>
  <c r="I11" i="7"/>
  <c r="D167" i="7" s="1"/>
  <c r="H11" i="7"/>
  <c r="D151" i="7" s="1"/>
  <c r="G11" i="7"/>
  <c r="D135" i="7" s="1"/>
  <c r="F11" i="7"/>
  <c r="D119" i="7" s="1"/>
  <c r="E11" i="7"/>
  <c r="D103" i="7" s="1"/>
  <c r="D11" i="7"/>
  <c r="D87" i="7" s="1"/>
  <c r="C11" i="7"/>
  <c r="B11" i="7"/>
  <c r="AC10" i="7"/>
  <c r="Y10" i="7"/>
  <c r="X10" i="7"/>
  <c r="W10" i="7"/>
  <c r="V10" i="7"/>
  <c r="U10" i="7"/>
  <c r="T10" i="7"/>
  <c r="S10" i="7"/>
  <c r="D326" i="7" s="1"/>
  <c r="R10" i="7"/>
  <c r="D310" i="7" s="1"/>
  <c r="Q10" i="7"/>
  <c r="D294" i="7" s="1"/>
  <c r="P10" i="7"/>
  <c r="O10" i="7"/>
  <c r="D262" i="7" s="1"/>
  <c r="N10" i="7"/>
  <c r="D246" i="7" s="1"/>
  <c r="M10" i="7"/>
  <c r="L10" i="7"/>
  <c r="K10" i="7"/>
  <c r="J10" i="7"/>
  <c r="D182" i="7" s="1"/>
  <c r="I10" i="7"/>
  <c r="H10" i="7"/>
  <c r="D150" i="7" s="1"/>
  <c r="G10" i="7"/>
  <c r="F10" i="7"/>
  <c r="D118" i="7" s="1"/>
  <c r="E10" i="7"/>
  <c r="D102" i="7" s="1"/>
  <c r="D10" i="7"/>
  <c r="D86" i="7" s="1"/>
  <c r="C10" i="7"/>
  <c r="D70" i="7" s="1"/>
  <c r="B10" i="7"/>
  <c r="D54" i="7" s="1"/>
  <c r="AC9" i="7"/>
  <c r="Y9" i="7"/>
  <c r="X9" i="7"/>
  <c r="W9" i="7"/>
  <c r="V9" i="7"/>
  <c r="U9" i="7"/>
  <c r="T9" i="7"/>
  <c r="S9" i="7"/>
  <c r="D325" i="7" s="1"/>
  <c r="R9" i="7"/>
  <c r="D309" i="7" s="1"/>
  <c r="Q9" i="7"/>
  <c r="D293" i="7" s="1"/>
  <c r="P9" i="7"/>
  <c r="O9" i="7"/>
  <c r="N9" i="7"/>
  <c r="M9" i="7"/>
  <c r="D229" i="7" s="1"/>
  <c r="L9" i="7"/>
  <c r="D213" i="7" s="1"/>
  <c r="K9" i="7"/>
  <c r="D197" i="7" s="1"/>
  <c r="J9" i="7"/>
  <c r="I9" i="7"/>
  <c r="H9" i="7"/>
  <c r="D149" i="7" s="1"/>
  <c r="G9" i="7"/>
  <c r="F9" i="7"/>
  <c r="E9" i="7"/>
  <c r="D9" i="7"/>
  <c r="C9" i="7"/>
  <c r="D69" i="7" s="1"/>
  <c r="B9" i="7"/>
  <c r="AC8" i="7"/>
  <c r="Y8" i="7"/>
  <c r="X8" i="7"/>
  <c r="W8" i="7"/>
  <c r="V8" i="7"/>
  <c r="U8" i="7"/>
  <c r="T8" i="7"/>
  <c r="S8" i="7"/>
  <c r="R8" i="7"/>
  <c r="Q8" i="7"/>
  <c r="D292" i="7" s="1"/>
  <c r="P8" i="7"/>
  <c r="D276" i="7" s="1"/>
  <c r="O8" i="7"/>
  <c r="D260" i="7" s="1"/>
  <c r="N8" i="7"/>
  <c r="M8" i="7"/>
  <c r="L8" i="7"/>
  <c r="D212" i="7" s="1"/>
  <c r="K8" i="7"/>
  <c r="D196" i="7" s="1"/>
  <c r="J8" i="7"/>
  <c r="D180" i="7" s="1"/>
  <c r="I8" i="7"/>
  <c r="H8" i="7"/>
  <c r="G8" i="7"/>
  <c r="D132" i="7" s="1"/>
  <c r="F8" i="7"/>
  <c r="D116" i="7" s="1"/>
  <c r="E8" i="7"/>
  <c r="D8" i="7"/>
  <c r="D84" i="7" s="1"/>
  <c r="C8" i="7"/>
  <c r="B8" i="7"/>
  <c r="AC7" i="7"/>
  <c r="Y7" i="7"/>
  <c r="X7" i="7"/>
  <c r="W7" i="7"/>
  <c r="V7" i="7"/>
  <c r="U7" i="7"/>
  <c r="T7" i="7"/>
  <c r="D339" i="7" s="1"/>
  <c r="S7" i="7"/>
  <c r="D323" i="7" s="1"/>
  <c r="R7" i="7"/>
  <c r="Q7" i="7"/>
  <c r="P7" i="7"/>
  <c r="D275" i="7" s="1"/>
  <c r="O7" i="7"/>
  <c r="D259" i="7" s="1"/>
  <c r="N7" i="7"/>
  <c r="D243" i="7" s="1"/>
  <c r="M7" i="7"/>
  <c r="D227" i="7" s="1"/>
  <c r="L7" i="7"/>
  <c r="K7" i="7"/>
  <c r="D195" i="7" s="1"/>
  <c r="J7" i="7"/>
  <c r="D179" i="7" s="1"/>
  <c r="I7" i="7"/>
  <c r="H7" i="7"/>
  <c r="G7" i="7"/>
  <c r="F7" i="7"/>
  <c r="E7" i="7"/>
  <c r="D99" i="7" s="1"/>
  <c r="D7" i="7"/>
  <c r="D83" i="7" s="1"/>
  <c r="C7" i="7"/>
  <c r="D67" i="7" s="1"/>
  <c r="B7" i="7"/>
  <c r="AC6" i="7"/>
  <c r="Y6" i="7"/>
  <c r="X6" i="7"/>
  <c r="W6" i="7"/>
  <c r="V6" i="7"/>
  <c r="U6" i="7"/>
  <c r="T6" i="7"/>
  <c r="S6" i="7"/>
  <c r="D322" i="7" s="1"/>
  <c r="R6" i="7"/>
  <c r="Q6" i="7"/>
  <c r="P6" i="7"/>
  <c r="O6" i="7"/>
  <c r="D258" i="7" s="1"/>
  <c r="N6" i="7"/>
  <c r="D242" i="7" s="1"/>
  <c r="M6" i="7"/>
  <c r="D226" i="7" s="1"/>
  <c r="L6" i="7"/>
  <c r="D210" i="7" s="1"/>
  <c r="K6" i="7"/>
  <c r="J6" i="7"/>
  <c r="D178" i="7" s="1"/>
  <c r="I6" i="7"/>
  <c r="D162" i="7" s="1"/>
  <c r="H6" i="7"/>
  <c r="G6" i="7"/>
  <c r="F6" i="7"/>
  <c r="D114" i="7" s="1"/>
  <c r="E6" i="7"/>
  <c r="D6" i="7"/>
  <c r="C6" i="7"/>
  <c r="D66" i="7" s="1"/>
  <c r="B6" i="7"/>
  <c r="D50" i="7" s="1"/>
  <c r="Y5" i="7"/>
  <c r="X5" i="7"/>
  <c r="W5" i="7"/>
  <c r="V5" i="7"/>
  <c r="U5" i="7"/>
  <c r="T5" i="7"/>
  <c r="D337" i="7" s="1"/>
  <c r="S5" i="7"/>
  <c r="D321" i="7" s="1"/>
  <c r="R5" i="7"/>
  <c r="D305" i="7" s="1"/>
  <c r="Q5" i="7"/>
  <c r="P5" i="7"/>
  <c r="O5" i="7"/>
  <c r="N5" i="7"/>
  <c r="D241" i="7" s="1"/>
  <c r="M5" i="7"/>
  <c r="D225" i="7" s="1"/>
  <c r="L5" i="7"/>
  <c r="D209" i="7" s="1"/>
  <c r="K5" i="7"/>
  <c r="J5" i="7"/>
  <c r="I5" i="7"/>
  <c r="D161" i="7" s="1"/>
  <c r="H5" i="7"/>
  <c r="D145" i="7" s="1"/>
  <c r="G5" i="7"/>
  <c r="D129" i="7" s="1"/>
  <c r="F5" i="7"/>
  <c r="E5" i="7"/>
  <c r="D97" i="7" s="1"/>
  <c r="D5" i="7"/>
  <c r="D81" i="7" s="1"/>
  <c r="C5" i="7"/>
  <c r="D65" i="7" s="1"/>
  <c r="B5" i="7"/>
  <c r="D49" i="7" s="1"/>
  <c r="Y4" i="7"/>
  <c r="X4" i="7"/>
  <c r="W4" i="7"/>
  <c r="V4" i="7"/>
  <c r="U4" i="7"/>
  <c r="T4" i="7"/>
  <c r="S4" i="7"/>
  <c r="R4" i="7"/>
  <c r="D304" i="7" s="1"/>
  <c r="Q4" i="7"/>
  <c r="D288" i="7" s="1"/>
  <c r="P4" i="7"/>
  <c r="O4" i="7"/>
  <c r="D256" i="7" s="1"/>
  <c r="N4" i="7"/>
  <c r="M4" i="7"/>
  <c r="D224" i="7" s="1"/>
  <c r="L4" i="7"/>
  <c r="D208" i="7" s="1"/>
  <c r="K4" i="7"/>
  <c r="D192" i="7" s="1"/>
  <c r="J4" i="7"/>
  <c r="D176" i="7" s="1"/>
  <c r="I4" i="7"/>
  <c r="H4" i="7"/>
  <c r="D144" i="7" s="1"/>
  <c r="G4" i="7"/>
  <c r="D128" i="7" s="1"/>
  <c r="F4" i="7"/>
  <c r="D112" i="7" s="1"/>
  <c r="E4" i="7"/>
  <c r="D96" i="7" s="1"/>
  <c r="D4" i="7"/>
  <c r="C4" i="7"/>
  <c r="B4" i="7"/>
  <c r="Y3" i="7"/>
  <c r="X3" i="7"/>
  <c r="W3" i="7"/>
  <c r="V3" i="7"/>
  <c r="U3" i="7"/>
  <c r="T3" i="7"/>
  <c r="D335" i="7" s="1"/>
  <c r="S3" i="7"/>
  <c r="D319" i="7" s="1"/>
  <c r="R3" i="7"/>
  <c r="Q3" i="7"/>
  <c r="D287" i="7" s="1"/>
  <c r="P3" i="7"/>
  <c r="D271" i="7" s="1"/>
  <c r="O3" i="7"/>
  <c r="N3" i="7"/>
  <c r="D239" i="7" s="1"/>
  <c r="M3" i="7"/>
  <c r="L3" i="7"/>
  <c r="K3" i="7"/>
  <c r="D191" i="7" s="1"/>
  <c r="J3" i="7"/>
  <c r="D175" i="7" s="1"/>
  <c r="I3" i="7"/>
  <c r="D159" i="7" s="1"/>
  <c r="H3" i="7"/>
  <c r="G3" i="7"/>
  <c r="D127" i="7" s="1"/>
  <c r="F3" i="7"/>
  <c r="E3" i="7"/>
  <c r="D3" i="7"/>
  <c r="C3" i="7"/>
  <c r="B3" i="7"/>
  <c r="Y2" i="7"/>
  <c r="D414" i="7" s="1"/>
  <c r="X2" i="7"/>
  <c r="D398" i="7" s="1"/>
  <c r="W2" i="7"/>
  <c r="D382" i="7" s="1"/>
  <c r="V2" i="7"/>
  <c r="D366" i="7" s="1"/>
  <c r="U2" i="7"/>
  <c r="D350" i="7" s="1"/>
  <c r="T2" i="7"/>
  <c r="S2" i="7"/>
  <c r="R2" i="7"/>
  <c r="Q2" i="7"/>
  <c r="D286" i="7" s="1"/>
  <c r="P2" i="7"/>
  <c r="D270" i="7" s="1"/>
  <c r="O2" i="7"/>
  <c r="D254" i="7" s="1"/>
  <c r="N2" i="7"/>
  <c r="M2" i="7"/>
  <c r="L2" i="7"/>
  <c r="D206" i="7" s="1"/>
  <c r="K2" i="7"/>
  <c r="D190" i="7" s="1"/>
  <c r="J2" i="7"/>
  <c r="D174" i="7" s="1"/>
  <c r="I2" i="7"/>
  <c r="D158" i="7" s="1"/>
  <c r="H2" i="7"/>
  <c r="G2" i="7"/>
  <c r="F2" i="7"/>
  <c r="D110" i="7" s="1"/>
  <c r="E2" i="7"/>
  <c r="D94" i="7" s="1"/>
  <c r="D2" i="7"/>
  <c r="C2" i="7"/>
  <c r="B2" i="7"/>
  <c r="D46" i="7" s="1"/>
  <c r="D429" i="6"/>
  <c r="D428" i="6"/>
  <c r="D427" i="6"/>
  <c r="D426" i="6"/>
  <c r="D425" i="6"/>
  <c r="D424" i="6"/>
  <c r="D423" i="6"/>
  <c r="D422" i="6"/>
  <c r="D421" i="6"/>
  <c r="D420" i="6"/>
  <c r="D419" i="6"/>
  <c r="D418" i="6"/>
  <c r="D417" i="6"/>
  <c r="D416" i="6"/>
  <c r="D415" i="6"/>
  <c r="D413" i="6"/>
  <c r="D412" i="6"/>
  <c r="D411" i="6"/>
  <c r="D410" i="6"/>
  <c r="D409" i="6"/>
  <c r="D408" i="6"/>
  <c r="D407" i="6"/>
  <c r="D406" i="6"/>
  <c r="D405" i="6"/>
  <c r="D404" i="6"/>
  <c r="D403" i="6"/>
  <c r="D402" i="6"/>
  <c r="D401" i="6"/>
  <c r="D400" i="6"/>
  <c r="D399" i="6"/>
  <c r="D397" i="6"/>
  <c r="D396" i="6"/>
  <c r="D395" i="6"/>
  <c r="D394" i="6"/>
  <c r="D393" i="6"/>
  <c r="D392" i="6"/>
  <c r="D391" i="6"/>
  <c r="D390" i="6"/>
  <c r="D389" i="6"/>
  <c r="D388" i="6"/>
  <c r="D387" i="6"/>
  <c r="D386" i="6"/>
  <c r="D385" i="6"/>
  <c r="D384" i="6"/>
  <c r="D383" i="6"/>
  <c r="D381" i="6"/>
  <c r="D380" i="6"/>
  <c r="D379" i="6"/>
  <c r="D378" i="6"/>
  <c r="D377" i="6"/>
  <c r="D376" i="6"/>
  <c r="D375" i="6"/>
  <c r="D374" i="6"/>
  <c r="D373" i="6"/>
  <c r="D372" i="6"/>
  <c r="D371" i="6"/>
  <c r="D370" i="6"/>
  <c r="D369" i="6"/>
  <c r="D368" i="6"/>
  <c r="D367" i="6"/>
  <c r="D366" i="6"/>
  <c r="D365" i="6"/>
  <c r="D364" i="6"/>
  <c r="D363" i="6"/>
  <c r="D362" i="6"/>
  <c r="D361" i="6"/>
  <c r="D360" i="6"/>
  <c r="D359" i="6"/>
  <c r="D358" i="6"/>
  <c r="D357" i="6"/>
  <c r="D356" i="6"/>
  <c r="D355" i="6"/>
  <c r="D354" i="6"/>
  <c r="D353" i="6"/>
  <c r="D352" i="6"/>
  <c r="D351" i="6"/>
  <c r="D350" i="6"/>
  <c r="D347" i="6"/>
  <c r="D344" i="6"/>
  <c r="D343" i="6"/>
  <c r="D342" i="6"/>
  <c r="D338" i="6"/>
  <c r="D333" i="6"/>
  <c r="D332" i="6"/>
  <c r="D331" i="6"/>
  <c r="D326" i="6"/>
  <c r="D325" i="6"/>
  <c r="D324" i="6"/>
  <c r="D323" i="6"/>
  <c r="D322" i="6"/>
  <c r="D317" i="6"/>
  <c r="D316" i="6"/>
  <c r="D315" i="6"/>
  <c r="D312" i="6"/>
  <c r="D309" i="6"/>
  <c r="D308" i="6"/>
  <c r="D307" i="6"/>
  <c r="D306" i="6"/>
  <c r="D299" i="6"/>
  <c r="D297" i="6"/>
  <c r="D296" i="6"/>
  <c r="D294" i="6"/>
  <c r="D290" i="6"/>
  <c r="D289" i="6"/>
  <c r="D285" i="6"/>
  <c r="D283" i="6"/>
  <c r="D280" i="6"/>
  <c r="D277" i="6"/>
  <c r="D274" i="6"/>
  <c r="D273" i="6"/>
  <c r="D272" i="6"/>
  <c r="D270" i="6"/>
  <c r="D269" i="6"/>
  <c r="D267" i="6"/>
  <c r="D264" i="6"/>
  <c r="D263" i="6"/>
  <c r="D262" i="6"/>
  <c r="D261" i="6"/>
  <c r="D253" i="6"/>
  <c r="D247" i="6"/>
  <c r="D246" i="6"/>
  <c r="D245" i="6"/>
  <c r="D242" i="6"/>
  <c r="D237" i="6"/>
  <c r="D235" i="6"/>
  <c r="D232" i="6"/>
  <c r="D229" i="6"/>
  <c r="D227" i="6"/>
  <c r="D226" i="6"/>
  <c r="D220" i="6"/>
  <c r="D219" i="6"/>
  <c r="D215" i="6"/>
  <c r="D213" i="6"/>
  <c r="D212" i="6"/>
  <c r="D210" i="6"/>
  <c r="D205" i="6"/>
  <c r="D203" i="6"/>
  <c r="D200" i="6"/>
  <c r="D199" i="6"/>
  <c r="D197" i="6"/>
  <c r="D194" i="6"/>
  <c r="D192" i="6"/>
  <c r="D187" i="6"/>
  <c r="D185" i="6"/>
  <c r="D184" i="6"/>
  <c r="D183" i="6"/>
  <c r="D178" i="6"/>
  <c r="D177" i="6"/>
  <c r="D173" i="6"/>
  <c r="D172" i="6"/>
  <c r="D171" i="6"/>
  <c r="D167" i="6"/>
  <c r="D166" i="6"/>
  <c r="D165" i="6"/>
  <c r="D164" i="6"/>
  <c r="D162" i="6"/>
  <c r="D158" i="6"/>
  <c r="D157" i="6"/>
  <c r="D156" i="6"/>
  <c r="D155" i="6"/>
  <c r="D152" i="6"/>
  <c r="D150" i="6"/>
  <c r="D149" i="6"/>
  <c r="D148" i="6"/>
  <c r="D140" i="6"/>
  <c r="D139" i="6"/>
  <c r="D137" i="6"/>
  <c r="D136" i="6"/>
  <c r="D135" i="6"/>
  <c r="D133" i="6"/>
  <c r="D132" i="6"/>
  <c r="D130" i="6"/>
  <c r="D129" i="6"/>
  <c r="D127" i="6"/>
  <c r="D125" i="6"/>
  <c r="D123" i="6"/>
  <c r="D121" i="6"/>
  <c r="D118" i="6"/>
  <c r="D117" i="6"/>
  <c r="D114" i="6"/>
  <c r="D113" i="6"/>
  <c r="D110" i="6"/>
  <c r="D109" i="6"/>
  <c r="D107" i="6"/>
  <c r="D105" i="6"/>
  <c r="D104" i="6"/>
  <c r="D103" i="6"/>
  <c r="D102" i="6"/>
  <c r="D101" i="6"/>
  <c r="D98" i="6"/>
  <c r="D97" i="6"/>
  <c r="D94" i="6"/>
  <c r="D91" i="6"/>
  <c r="D88" i="6"/>
  <c r="D87" i="6"/>
  <c r="D86" i="6"/>
  <c r="AC83" i="6"/>
  <c r="D83" i="6"/>
  <c r="AC82" i="6"/>
  <c r="AC81" i="6"/>
  <c r="AC80" i="6"/>
  <c r="D80" i="6"/>
  <c r="AC79" i="6"/>
  <c r="AC78" i="6"/>
  <c r="D78" i="6"/>
  <c r="AC77" i="6"/>
  <c r="D77" i="6"/>
  <c r="AC76" i="6"/>
  <c r="D76" i="6"/>
  <c r="AC75" i="6"/>
  <c r="D75" i="6"/>
  <c r="AC74" i="6"/>
  <c r="AC73" i="6"/>
  <c r="AC72" i="6"/>
  <c r="AC71" i="6"/>
  <c r="AC70" i="6"/>
  <c r="D70" i="6"/>
  <c r="AC69" i="6"/>
  <c r="D69" i="6"/>
  <c r="AC68" i="6"/>
  <c r="D68" i="6"/>
  <c r="AC67" i="6"/>
  <c r="D67" i="6"/>
  <c r="AC66" i="6"/>
  <c r="AC65" i="6"/>
  <c r="AC64" i="6"/>
  <c r="AC63" i="6"/>
  <c r="AC62" i="6"/>
  <c r="AC61" i="6"/>
  <c r="D61" i="6"/>
  <c r="AC60" i="6"/>
  <c r="D60" i="6"/>
  <c r="AC59" i="6"/>
  <c r="D59" i="6"/>
  <c r="AC58" i="6"/>
  <c r="AC57" i="6"/>
  <c r="AC56" i="6"/>
  <c r="AC55" i="6"/>
  <c r="AC54" i="6"/>
  <c r="AC53" i="6"/>
  <c r="D53" i="6"/>
  <c r="AC52" i="6"/>
  <c r="D52" i="6"/>
  <c r="AC51" i="6"/>
  <c r="D51" i="6"/>
  <c r="AC50" i="6"/>
  <c r="AC49" i="6"/>
  <c r="AC48" i="6"/>
  <c r="AC47" i="6"/>
  <c r="AC46" i="6"/>
  <c r="D46" i="6"/>
  <c r="AC45" i="6"/>
  <c r="AC44" i="6"/>
  <c r="AC43" i="6"/>
  <c r="AC42" i="6"/>
  <c r="AC41" i="6"/>
  <c r="AC40" i="6"/>
  <c r="AC39" i="6"/>
  <c r="AC38" i="6"/>
  <c r="AC37" i="6"/>
  <c r="AC36" i="6"/>
  <c r="AC35" i="6"/>
  <c r="AC34" i="6"/>
  <c r="AC33" i="6"/>
  <c r="AC32" i="6"/>
  <c r="AC31" i="6"/>
  <c r="AC30" i="6"/>
  <c r="AC29" i="6"/>
  <c r="AC28" i="6"/>
  <c r="AC27" i="6"/>
  <c r="AC26" i="6"/>
  <c r="AC25" i="6"/>
  <c r="AC24" i="6"/>
  <c r="AC23" i="6"/>
  <c r="AC22" i="6"/>
  <c r="AC21" i="6"/>
  <c r="AC20" i="6"/>
  <c r="AC19" i="6"/>
  <c r="AC18" i="6"/>
  <c r="AC17" i="6"/>
  <c r="Y17" i="6"/>
  <c r="X17" i="6"/>
  <c r="W17" i="6"/>
  <c r="V17" i="6"/>
  <c r="U17" i="6"/>
  <c r="T17" i="6"/>
  <c r="D349" i="6" s="1"/>
  <c r="S17" i="6"/>
  <c r="R17" i="6"/>
  <c r="Q17" i="6"/>
  <c r="D301" i="6" s="1"/>
  <c r="P17" i="6"/>
  <c r="O17" i="6"/>
  <c r="N17" i="6"/>
  <c r="M17" i="6"/>
  <c r="L17" i="6"/>
  <c r="D221" i="6" s="1"/>
  <c r="K17" i="6"/>
  <c r="J17" i="6"/>
  <c r="D189" i="6" s="1"/>
  <c r="I17" i="6"/>
  <c r="H17" i="6"/>
  <c r="G17" i="6"/>
  <c r="D141" i="6" s="1"/>
  <c r="F17" i="6"/>
  <c r="E17" i="6"/>
  <c r="D17" i="6"/>
  <c r="D93" i="6" s="1"/>
  <c r="C17" i="6"/>
  <c r="B17" i="6"/>
  <c r="A17" i="6"/>
  <c r="AC16" i="6"/>
  <c r="Y16" i="6"/>
  <c r="X16" i="6"/>
  <c r="W16" i="6"/>
  <c r="V16" i="6"/>
  <c r="U16" i="6"/>
  <c r="T16" i="6"/>
  <c r="D348" i="6" s="1"/>
  <c r="S16" i="6"/>
  <c r="R16" i="6"/>
  <c r="Q16" i="6"/>
  <c r="D300" i="6" s="1"/>
  <c r="P16" i="6"/>
  <c r="D284" i="6" s="1"/>
  <c r="O16" i="6"/>
  <c r="D268" i="6" s="1"/>
  <c r="N16" i="6"/>
  <c r="D252" i="6" s="1"/>
  <c r="M16" i="6"/>
  <c r="D236" i="6" s="1"/>
  <c r="L16" i="6"/>
  <c r="K16" i="6"/>
  <c r="D204" i="6" s="1"/>
  <c r="J16" i="6"/>
  <c r="D188" i="6" s="1"/>
  <c r="I16" i="6"/>
  <c r="H16" i="6"/>
  <c r="G16" i="6"/>
  <c r="F16" i="6"/>
  <c r="D124" i="6" s="1"/>
  <c r="E16" i="6"/>
  <c r="D108" i="6" s="1"/>
  <c r="D16" i="6"/>
  <c r="D92" i="6" s="1"/>
  <c r="C16" i="6"/>
  <c r="B16" i="6"/>
  <c r="A16" i="6"/>
  <c r="AC15" i="6"/>
  <c r="Y15" i="6"/>
  <c r="X15" i="6"/>
  <c r="W15" i="6"/>
  <c r="V15" i="6"/>
  <c r="U15" i="6"/>
  <c r="T15" i="6"/>
  <c r="S15" i="6"/>
  <c r="R15" i="6"/>
  <c r="Q15" i="6"/>
  <c r="P15" i="6"/>
  <c r="O15" i="6"/>
  <c r="N15" i="6"/>
  <c r="D251" i="6" s="1"/>
  <c r="M15" i="6"/>
  <c r="L15" i="6"/>
  <c r="K15" i="6"/>
  <c r="J15" i="6"/>
  <c r="I15" i="6"/>
  <c r="H15" i="6"/>
  <c r="G15" i="6"/>
  <c r="F15" i="6"/>
  <c r="E15" i="6"/>
  <c r="D15" i="6"/>
  <c r="C15" i="6"/>
  <c r="B15" i="6"/>
  <c r="A15" i="6"/>
  <c r="AC14" i="6"/>
  <c r="Y14" i="6"/>
  <c r="X14" i="6"/>
  <c r="W14" i="6"/>
  <c r="V14" i="6"/>
  <c r="U14" i="6"/>
  <c r="T14" i="6"/>
  <c r="D346" i="6" s="1"/>
  <c r="S14" i="6"/>
  <c r="D330" i="6" s="1"/>
  <c r="R14" i="6"/>
  <c r="D314" i="6" s="1"/>
  <c r="Q14" i="6"/>
  <c r="D298" i="6" s="1"/>
  <c r="P14" i="6"/>
  <c r="D282" i="6" s="1"/>
  <c r="O14" i="6"/>
  <c r="D266" i="6" s="1"/>
  <c r="N14" i="6"/>
  <c r="D250" i="6" s="1"/>
  <c r="M14" i="6"/>
  <c r="D234" i="6" s="1"/>
  <c r="L14" i="6"/>
  <c r="D218" i="6" s="1"/>
  <c r="K14" i="6"/>
  <c r="D202" i="6" s="1"/>
  <c r="J14" i="6"/>
  <c r="D186" i="6" s="1"/>
  <c r="I14" i="6"/>
  <c r="D170" i="6" s="1"/>
  <c r="H14" i="6"/>
  <c r="D154" i="6" s="1"/>
  <c r="G14" i="6"/>
  <c r="D138" i="6" s="1"/>
  <c r="F14" i="6"/>
  <c r="D122" i="6" s="1"/>
  <c r="E14" i="6"/>
  <c r="D106" i="6" s="1"/>
  <c r="D14" i="6"/>
  <c r="D90" i="6" s="1"/>
  <c r="C14" i="6"/>
  <c r="D74" i="6" s="1"/>
  <c r="B14" i="6"/>
  <c r="D58" i="6" s="1"/>
  <c r="A14" i="6"/>
  <c r="AC13" i="6"/>
  <c r="Y13" i="6"/>
  <c r="X13" i="6"/>
  <c r="W13" i="6"/>
  <c r="V13" i="6"/>
  <c r="U13" i="6"/>
  <c r="T13" i="6"/>
  <c r="D345" i="6" s="1"/>
  <c r="S13" i="6"/>
  <c r="D329" i="6" s="1"/>
  <c r="R13" i="6"/>
  <c r="D313" i="6" s="1"/>
  <c r="Q13" i="6"/>
  <c r="P13" i="6"/>
  <c r="D281" i="6" s="1"/>
  <c r="O13" i="6"/>
  <c r="D265" i="6" s="1"/>
  <c r="N13" i="6"/>
  <c r="D249" i="6" s="1"/>
  <c r="M13" i="6"/>
  <c r="D233" i="6" s="1"/>
  <c r="L13" i="6"/>
  <c r="D217" i="6" s="1"/>
  <c r="K13" i="6"/>
  <c r="D201" i="6" s="1"/>
  <c r="J13" i="6"/>
  <c r="I13" i="6"/>
  <c r="D169" i="6" s="1"/>
  <c r="H13" i="6"/>
  <c r="D153" i="6" s="1"/>
  <c r="G13" i="6"/>
  <c r="F13" i="6"/>
  <c r="E13" i="6"/>
  <c r="D13" i="6"/>
  <c r="D89" i="6" s="1"/>
  <c r="C13" i="6"/>
  <c r="D73" i="6" s="1"/>
  <c r="B13" i="6"/>
  <c r="D57" i="6" s="1"/>
  <c r="A13" i="6"/>
  <c r="AC12" i="6"/>
  <c r="Y12" i="6"/>
  <c r="X12" i="6"/>
  <c r="W12" i="6"/>
  <c r="V12" i="6"/>
  <c r="U12" i="6"/>
  <c r="T12" i="6"/>
  <c r="S12" i="6"/>
  <c r="D328" i="6" s="1"/>
  <c r="R12" i="6"/>
  <c r="Q12" i="6"/>
  <c r="P12" i="6"/>
  <c r="O12" i="6"/>
  <c r="N12" i="6"/>
  <c r="D248" i="6" s="1"/>
  <c r="M12" i="6"/>
  <c r="L12" i="6"/>
  <c r="D216" i="6" s="1"/>
  <c r="K12" i="6"/>
  <c r="J12" i="6"/>
  <c r="I12" i="6"/>
  <c r="D168" i="6" s="1"/>
  <c r="H12" i="6"/>
  <c r="G12" i="6"/>
  <c r="F12" i="6"/>
  <c r="D120" i="6" s="1"/>
  <c r="E12" i="6"/>
  <c r="D12" i="6"/>
  <c r="C12" i="6"/>
  <c r="D72" i="6" s="1"/>
  <c r="B12" i="6"/>
  <c r="D56" i="6" s="1"/>
  <c r="A12" i="6"/>
  <c r="AC11" i="6"/>
  <c r="Y11" i="6"/>
  <c r="X11" i="6"/>
  <c r="W11" i="6"/>
  <c r="V11" i="6"/>
  <c r="U11" i="6"/>
  <c r="T11" i="6"/>
  <c r="S11" i="6"/>
  <c r="D327" i="6" s="1"/>
  <c r="R11" i="6"/>
  <c r="D311" i="6" s="1"/>
  <c r="Q11" i="6"/>
  <c r="D295" i="6" s="1"/>
  <c r="P11" i="6"/>
  <c r="D279" i="6" s="1"/>
  <c r="O11" i="6"/>
  <c r="N11" i="6"/>
  <c r="M11" i="6"/>
  <c r="D231" i="6" s="1"/>
  <c r="L11" i="6"/>
  <c r="K11" i="6"/>
  <c r="J11" i="6"/>
  <c r="I11" i="6"/>
  <c r="H11" i="6"/>
  <c r="D151" i="6" s="1"/>
  <c r="G11" i="6"/>
  <c r="F11" i="6"/>
  <c r="D119" i="6" s="1"/>
  <c r="E11" i="6"/>
  <c r="D11" i="6"/>
  <c r="C11" i="6"/>
  <c r="D71" i="6" s="1"/>
  <c r="B11" i="6"/>
  <c r="D55" i="6" s="1"/>
  <c r="A11" i="6"/>
  <c r="AC10" i="6"/>
  <c r="Y10" i="6"/>
  <c r="X10" i="6"/>
  <c r="W10" i="6"/>
  <c r="V10" i="6"/>
  <c r="U10" i="6"/>
  <c r="T10" i="6"/>
  <c r="S10" i="6"/>
  <c r="R10" i="6"/>
  <c r="D310" i="6" s="1"/>
  <c r="Q10" i="6"/>
  <c r="P10" i="6"/>
  <c r="D278" i="6" s="1"/>
  <c r="O10" i="6"/>
  <c r="N10" i="6"/>
  <c r="M10" i="6"/>
  <c r="D230" i="6" s="1"/>
  <c r="L10" i="6"/>
  <c r="D214" i="6" s="1"/>
  <c r="K10" i="6"/>
  <c r="D198" i="6" s="1"/>
  <c r="J10" i="6"/>
  <c r="D182" i="6" s="1"/>
  <c r="I10" i="6"/>
  <c r="H10" i="6"/>
  <c r="G10" i="6"/>
  <c r="D134" i="6" s="1"/>
  <c r="F10" i="6"/>
  <c r="E10" i="6"/>
  <c r="D10" i="6"/>
  <c r="C10" i="6"/>
  <c r="B10" i="6"/>
  <c r="D54" i="6" s="1"/>
  <c r="A10" i="6"/>
  <c r="AC9" i="6"/>
  <c r="Y9" i="6"/>
  <c r="X9" i="6"/>
  <c r="W9" i="6"/>
  <c r="V9" i="6"/>
  <c r="U9" i="6"/>
  <c r="T9" i="6"/>
  <c r="D341" i="6" s="1"/>
  <c r="S9" i="6"/>
  <c r="R9" i="6"/>
  <c r="Q9" i="6"/>
  <c r="D293" i="6" s="1"/>
  <c r="P9" i="6"/>
  <c r="O9" i="6"/>
  <c r="N9" i="6"/>
  <c r="M9" i="6"/>
  <c r="L9" i="6"/>
  <c r="K9" i="6"/>
  <c r="J9" i="6"/>
  <c r="D181" i="6" s="1"/>
  <c r="I9" i="6"/>
  <c r="H9" i="6"/>
  <c r="G9" i="6"/>
  <c r="F9" i="6"/>
  <c r="E9" i="6"/>
  <c r="D9" i="6"/>
  <c r="D85" i="6" s="1"/>
  <c r="C9" i="6"/>
  <c r="B9" i="6"/>
  <c r="A9" i="6"/>
  <c r="AC8" i="6"/>
  <c r="Y8" i="6"/>
  <c r="X8" i="6"/>
  <c r="W8" i="6"/>
  <c r="V8" i="6"/>
  <c r="U8" i="6"/>
  <c r="T8" i="6"/>
  <c r="D340" i="6" s="1"/>
  <c r="S8" i="6"/>
  <c r="R8" i="6"/>
  <c r="Q8" i="6"/>
  <c r="D292" i="6" s="1"/>
  <c r="P8" i="6"/>
  <c r="D276" i="6" s="1"/>
  <c r="O8" i="6"/>
  <c r="D260" i="6" s="1"/>
  <c r="N8" i="6"/>
  <c r="D244" i="6" s="1"/>
  <c r="M8" i="6"/>
  <c r="D228" i="6" s="1"/>
  <c r="L8" i="6"/>
  <c r="K8" i="6"/>
  <c r="D196" i="6" s="1"/>
  <c r="J8" i="6"/>
  <c r="D180" i="6" s="1"/>
  <c r="I8" i="6"/>
  <c r="H8" i="6"/>
  <c r="G8" i="6"/>
  <c r="F8" i="6"/>
  <c r="D116" i="6" s="1"/>
  <c r="E8" i="6"/>
  <c r="D100" i="6" s="1"/>
  <c r="D8" i="6"/>
  <c r="D84" i="6" s="1"/>
  <c r="C8" i="6"/>
  <c r="B8" i="6"/>
  <c r="A8" i="6"/>
  <c r="AC7" i="6"/>
  <c r="Y7" i="6"/>
  <c r="X7" i="6"/>
  <c r="W7" i="6"/>
  <c r="V7" i="6"/>
  <c r="U7" i="6"/>
  <c r="T7" i="6"/>
  <c r="D339" i="6" s="1"/>
  <c r="S7" i="6"/>
  <c r="R7" i="6"/>
  <c r="Q7" i="6"/>
  <c r="D291" i="6" s="1"/>
  <c r="P7" i="6"/>
  <c r="D275" i="6" s="1"/>
  <c r="O7" i="6"/>
  <c r="D259" i="6" s="1"/>
  <c r="N7" i="6"/>
  <c r="D243" i="6" s="1"/>
  <c r="M7" i="6"/>
  <c r="L7" i="6"/>
  <c r="D211" i="6" s="1"/>
  <c r="K7" i="6"/>
  <c r="D195" i="6" s="1"/>
  <c r="J7" i="6"/>
  <c r="D179" i="6" s="1"/>
  <c r="I7" i="6"/>
  <c r="D163" i="6" s="1"/>
  <c r="H7" i="6"/>
  <c r="D147" i="6" s="1"/>
  <c r="G7" i="6"/>
  <c r="D131" i="6" s="1"/>
  <c r="F7" i="6"/>
  <c r="D115" i="6" s="1"/>
  <c r="E7" i="6"/>
  <c r="D99" i="6" s="1"/>
  <c r="D7" i="6"/>
  <c r="C7" i="6"/>
  <c r="B7" i="6"/>
  <c r="A7" i="6"/>
  <c r="AC6" i="6"/>
  <c r="Y6" i="6"/>
  <c r="X6" i="6"/>
  <c r="W6" i="6"/>
  <c r="V6" i="6"/>
  <c r="U6" i="6"/>
  <c r="T6" i="6"/>
  <c r="S6" i="6"/>
  <c r="R6" i="6"/>
  <c r="Q6" i="6"/>
  <c r="P6" i="6"/>
  <c r="O6" i="6"/>
  <c r="D258" i="6" s="1"/>
  <c r="N6" i="6"/>
  <c r="M6" i="6"/>
  <c r="L6" i="6"/>
  <c r="K6" i="6"/>
  <c r="J6" i="6"/>
  <c r="I6" i="6"/>
  <c r="H6" i="6"/>
  <c r="D146" i="6" s="1"/>
  <c r="G6" i="6"/>
  <c r="F6" i="6"/>
  <c r="E6" i="6"/>
  <c r="D6" i="6"/>
  <c r="D82" i="6" s="1"/>
  <c r="C6" i="6"/>
  <c r="D66" i="6" s="1"/>
  <c r="B6" i="6"/>
  <c r="D50" i="6" s="1"/>
  <c r="A6" i="6"/>
  <c r="AC5" i="6"/>
  <c r="Y5" i="6"/>
  <c r="X5" i="6"/>
  <c r="W5" i="6"/>
  <c r="V5" i="6"/>
  <c r="U5" i="6"/>
  <c r="T5" i="6"/>
  <c r="D337" i="6" s="1"/>
  <c r="S5" i="6"/>
  <c r="D321" i="6" s="1"/>
  <c r="R5" i="6"/>
  <c r="D305" i="6" s="1"/>
  <c r="Q5" i="6"/>
  <c r="P5" i="6"/>
  <c r="O5" i="6"/>
  <c r="D257" i="6" s="1"/>
  <c r="N5" i="6"/>
  <c r="D241" i="6" s="1"/>
  <c r="M5" i="6"/>
  <c r="D225" i="6" s="1"/>
  <c r="L5" i="6"/>
  <c r="D209" i="6" s="1"/>
  <c r="K5" i="6"/>
  <c r="D193" i="6" s="1"/>
  <c r="J5" i="6"/>
  <c r="I5" i="6"/>
  <c r="D161" i="6" s="1"/>
  <c r="H5" i="6"/>
  <c r="D145" i="6" s="1"/>
  <c r="G5" i="6"/>
  <c r="F5" i="6"/>
  <c r="E5" i="6"/>
  <c r="D5" i="6"/>
  <c r="D81" i="6" s="1"/>
  <c r="C5" i="6"/>
  <c r="D65" i="6" s="1"/>
  <c r="B5" i="6"/>
  <c r="D49" i="6" s="1"/>
  <c r="A5" i="6"/>
  <c r="AC4" i="6"/>
  <c r="Y4" i="6"/>
  <c r="X4" i="6"/>
  <c r="W4" i="6"/>
  <c r="V4" i="6"/>
  <c r="U4" i="6"/>
  <c r="T4" i="6"/>
  <c r="D336" i="6" s="1"/>
  <c r="S4" i="6"/>
  <c r="D320" i="6" s="1"/>
  <c r="R4" i="6"/>
  <c r="D304" i="6" s="1"/>
  <c r="Q4" i="6"/>
  <c r="D288" i="6" s="1"/>
  <c r="P4" i="6"/>
  <c r="O4" i="6"/>
  <c r="D256" i="6" s="1"/>
  <c r="N4" i="6"/>
  <c r="D240" i="6" s="1"/>
  <c r="M4" i="6"/>
  <c r="D224" i="6" s="1"/>
  <c r="L4" i="6"/>
  <c r="D208" i="6" s="1"/>
  <c r="K4" i="6"/>
  <c r="J4" i="6"/>
  <c r="D176" i="6" s="1"/>
  <c r="I4" i="6"/>
  <c r="D160" i="6" s="1"/>
  <c r="H4" i="6"/>
  <c r="D144" i="6" s="1"/>
  <c r="G4" i="6"/>
  <c r="D128" i="6" s="1"/>
  <c r="F4" i="6"/>
  <c r="D112" i="6" s="1"/>
  <c r="E4" i="6"/>
  <c r="D96" i="6" s="1"/>
  <c r="D4" i="6"/>
  <c r="C4" i="6"/>
  <c r="D64" i="6" s="1"/>
  <c r="B4" i="6"/>
  <c r="D48" i="6" s="1"/>
  <c r="A4" i="6"/>
  <c r="Y3" i="6"/>
  <c r="X3" i="6"/>
  <c r="W3" i="6"/>
  <c r="V3" i="6"/>
  <c r="U3" i="6"/>
  <c r="T3" i="6"/>
  <c r="D335" i="6" s="1"/>
  <c r="S3" i="6"/>
  <c r="D319" i="6" s="1"/>
  <c r="R3" i="6"/>
  <c r="D303" i="6" s="1"/>
  <c r="Q3" i="6"/>
  <c r="D287" i="6" s="1"/>
  <c r="P3" i="6"/>
  <c r="D271" i="6" s="1"/>
  <c r="O3" i="6"/>
  <c r="D255" i="6" s="1"/>
  <c r="N3" i="6"/>
  <c r="D239" i="6" s="1"/>
  <c r="M3" i="6"/>
  <c r="D223" i="6" s="1"/>
  <c r="L3" i="6"/>
  <c r="D207" i="6" s="1"/>
  <c r="K3" i="6"/>
  <c r="D191" i="6" s="1"/>
  <c r="J3" i="6"/>
  <c r="D175" i="6" s="1"/>
  <c r="I3" i="6"/>
  <c r="D159" i="6" s="1"/>
  <c r="H3" i="6"/>
  <c r="D143" i="6" s="1"/>
  <c r="G3" i="6"/>
  <c r="F3" i="6"/>
  <c r="D111" i="6" s="1"/>
  <c r="E3" i="6"/>
  <c r="D95" i="6" s="1"/>
  <c r="D3" i="6"/>
  <c r="D79" i="6" s="1"/>
  <c r="C3" i="6"/>
  <c r="D63" i="6" s="1"/>
  <c r="B3" i="6"/>
  <c r="D47" i="6" s="1"/>
  <c r="A3" i="6"/>
  <c r="Y2" i="6"/>
  <c r="D414" i="6" s="1"/>
  <c r="X2" i="6"/>
  <c r="D398" i="6" s="1"/>
  <c r="W2" i="6"/>
  <c r="D382" i="6" s="1"/>
  <c r="V2" i="6"/>
  <c r="U2" i="6"/>
  <c r="T2" i="6"/>
  <c r="D334" i="6" s="1"/>
  <c r="S2" i="6"/>
  <c r="D318" i="6" s="1"/>
  <c r="R2" i="6"/>
  <c r="D302" i="6" s="1"/>
  <c r="Q2" i="6"/>
  <c r="D286" i="6" s="1"/>
  <c r="P2" i="6"/>
  <c r="O2" i="6"/>
  <c r="D254" i="6" s="1"/>
  <c r="N2" i="6"/>
  <c r="D238" i="6" s="1"/>
  <c r="M2" i="6"/>
  <c r="D222" i="6" s="1"/>
  <c r="L2" i="6"/>
  <c r="D206" i="6" s="1"/>
  <c r="K2" i="6"/>
  <c r="D190" i="6" s="1"/>
  <c r="J2" i="6"/>
  <c r="D174" i="6" s="1"/>
  <c r="I2" i="6"/>
  <c r="H2" i="6"/>
  <c r="D142" i="6" s="1"/>
  <c r="G2" i="6"/>
  <c r="D126" i="6" s="1"/>
  <c r="F2" i="6"/>
  <c r="E2" i="6"/>
  <c r="D2" i="6"/>
  <c r="C2" i="6"/>
  <c r="D62" i="6" s="1"/>
  <c r="B2" i="6"/>
  <c r="A2" i="6"/>
  <c r="Y1" i="6"/>
  <c r="X1" i="6"/>
  <c r="W1" i="6"/>
  <c r="V1" i="6"/>
  <c r="U1" i="6"/>
  <c r="T1" i="6"/>
  <c r="S1" i="6"/>
  <c r="R1" i="6"/>
  <c r="Q1" i="6"/>
  <c r="P1" i="6"/>
  <c r="O1" i="6"/>
  <c r="N1" i="6"/>
  <c r="M1" i="6"/>
  <c r="L1" i="6"/>
  <c r="K1" i="6"/>
  <c r="J1" i="6"/>
  <c r="I1" i="6"/>
  <c r="H1" i="6"/>
  <c r="G1" i="6"/>
  <c r="F1" i="6"/>
  <c r="E1" i="6"/>
  <c r="D1" i="6"/>
  <c r="C1" i="6"/>
  <c r="B1" i="6"/>
  <c r="A1" i="6"/>
  <c r="D429" i="5"/>
  <c r="D428" i="5"/>
  <c r="D427" i="5"/>
  <c r="D426" i="5"/>
  <c r="D425" i="5"/>
  <c r="D424" i="5"/>
  <c r="D423" i="5"/>
  <c r="D422" i="5"/>
  <c r="D421" i="5"/>
  <c r="D420" i="5"/>
  <c r="D419" i="5"/>
  <c r="D418" i="5"/>
  <c r="D417" i="5"/>
  <c r="D416" i="5"/>
  <c r="D415" i="5"/>
  <c r="D414" i="5"/>
  <c r="D413" i="5"/>
  <c r="D412" i="5"/>
  <c r="D411" i="5"/>
  <c r="D410" i="5"/>
  <c r="D409" i="5"/>
  <c r="D408" i="5"/>
  <c r="D407" i="5"/>
  <c r="D406" i="5"/>
  <c r="D405" i="5"/>
  <c r="D404" i="5"/>
  <c r="D403" i="5"/>
  <c r="D402" i="5"/>
  <c r="D401" i="5"/>
  <c r="D400" i="5"/>
  <c r="D399" i="5"/>
  <c r="D398" i="5"/>
  <c r="D397" i="5"/>
  <c r="D396" i="5"/>
  <c r="D395" i="5"/>
  <c r="D394" i="5"/>
  <c r="D393" i="5"/>
  <c r="D392" i="5"/>
  <c r="D391" i="5"/>
  <c r="D390" i="5"/>
  <c r="D389" i="5"/>
  <c r="D388" i="5"/>
  <c r="D387" i="5"/>
  <c r="D386" i="5"/>
  <c r="D385" i="5"/>
  <c r="D384" i="5"/>
  <c r="D383" i="5"/>
  <c r="D382" i="5"/>
  <c r="D381" i="5"/>
  <c r="D380" i="5"/>
  <c r="D379" i="5"/>
  <c r="D378" i="5"/>
  <c r="D377" i="5"/>
  <c r="D376" i="5"/>
  <c r="D375" i="5"/>
  <c r="D374" i="5"/>
  <c r="D373" i="5"/>
  <c r="D372" i="5"/>
  <c r="D371" i="5"/>
  <c r="D370" i="5"/>
  <c r="D369" i="5"/>
  <c r="D368" i="5"/>
  <c r="D367" i="5"/>
  <c r="D366" i="5"/>
  <c r="D365" i="5"/>
  <c r="D364" i="5"/>
  <c r="D363" i="5"/>
  <c r="D362" i="5"/>
  <c r="D361" i="5"/>
  <c r="D360" i="5"/>
  <c r="D359" i="5"/>
  <c r="D358" i="5"/>
  <c r="D357" i="5"/>
  <c r="D356" i="5"/>
  <c r="D355" i="5"/>
  <c r="D354" i="5"/>
  <c r="D353" i="5"/>
  <c r="D352" i="5"/>
  <c r="D351" i="5"/>
  <c r="D350" i="5"/>
  <c r="D349" i="5"/>
  <c r="D348" i="5"/>
  <c r="D345" i="5"/>
  <c r="D343" i="5"/>
  <c r="D340" i="5"/>
  <c r="D337" i="5"/>
  <c r="D330" i="5"/>
  <c r="D329" i="5"/>
  <c r="D327" i="5"/>
  <c r="D324" i="5"/>
  <c r="D323" i="5"/>
  <c r="D322" i="5"/>
  <c r="D321" i="5"/>
  <c r="D319" i="5"/>
  <c r="D318" i="5"/>
  <c r="D313" i="5"/>
  <c r="D307" i="5"/>
  <c r="D306" i="5"/>
  <c r="D305" i="5"/>
  <c r="D302" i="5"/>
  <c r="D297" i="5"/>
  <c r="D295" i="5"/>
  <c r="D292" i="5"/>
  <c r="D289" i="5"/>
  <c r="D286" i="5"/>
  <c r="D280" i="5"/>
  <c r="D279" i="5"/>
  <c r="D275" i="5"/>
  <c r="D273" i="5"/>
  <c r="D272" i="5"/>
  <c r="D270" i="5"/>
  <c r="D268" i="5"/>
  <c r="D265" i="5"/>
  <c r="D263" i="5"/>
  <c r="D260" i="5"/>
  <c r="D259" i="5"/>
  <c r="D257" i="5"/>
  <c r="D254" i="5"/>
  <c r="D253" i="5"/>
  <c r="D247" i="5"/>
  <c r="D245" i="5"/>
  <c r="D244" i="5"/>
  <c r="D243" i="5"/>
  <c r="D238" i="5"/>
  <c r="D233" i="5"/>
  <c r="D232" i="5"/>
  <c r="D231" i="5"/>
  <c r="D227" i="5"/>
  <c r="D226" i="5"/>
  <c r="D225" i="5"/>
  <c r="D224" i="5"/>
  <c r="D218" i="5"/>
  <c r="D217" i="5"/>
  <c r="D216" i="5"/>
  <c r="D215" i="5"/>
  <c r="D210" i="5"/>
  <c r="D209" i="5"/>
  <c r="D208" i="5"/>
  <c r="D206" i="5"/>
  <c r="D205" i="5"/>
  <c r="D200" i="5"/>
  <c r="D199" i="5"/>
  <c r="D197" i="5"/>
  <c r="D195" i="5"/>
  <c r="D193" i="5"/>
  <c r="D192" i="5"/>
  <c r="D190" i="5"/>
  <c r="D189" i="5"/>
  <c r="D183" i="5"/>
  <c r="D181" i="5"/>
  <c r="D178" i="5"/>
  <c r="D177" i="5"/>
  <c r="D174" i="5"/>
  <c r="D173" i="5"/>
  <c r="D171" i="5"/>
  <c r="D170" i="5"/>
  <c r="D169" i="5"/>
  <c r="D167" i="5"/>
  <c r="D164" i="5"/>
  <c r="D163" i="5"/>
  <c r="D162" i="5"/>
  <c r="D161" i="5"/>
  <c r="D159" i="5"/>
  <c r="D158" i="5"/>
  <c r="D154" i="5"/>
  <c r="D151" i="5"/>
  <c r="D148" i="5"/>
  <c r="D147" i="5"/>
  <c r="D146" i="5"/>
  <c r="D143" i="5"/>
  <c r="D142" i="5"/>
  <c r="D137" i="5"/>
  <c r="D136" i="5"/>
  <c r="D135" i="5"/>
  <c r="D130" i="5"/>
  <c r="D129" i="5"/>
  <c r="D128" i="5"/>
  <c r="D126" i="5"/>
  <c r="D121" i="5"/>
  <c r="D120" i="5"/>
  <c r="D119" i="5"/>
  <c r="D116" i="5"/>
  <c r="D113" i="5"/>
  <c r="D112" i="5"/>
  <c r="D110" i="5"/>
  <c r="D109" i="5"/>
  <c r="D103" i="5"/>
  <c r="D101" i="5"/>
  <c r="D100" i="5"/>
  <c r="D98" i="5"/>
  <c r="D94" i="5"/>
  <c r="D93" i="5"/>
  <c r="D92" i="5"/>
  <c r="D89" i="5"/>
  <c r="D87" i="5"/>
  <c r="D84" i="5"/>
  <c r="AC83" i="5"/>
  <c r="AC82" i="5"/>
  <c r="AC81" i="5"/>
  <c r="D81" i="5"/>
  <c r="AC80" i="5"/>
  <c r="AC79" i="5"/>
  <c r="AC78" i="5"/>
  <c r="AC77" i="5"/>
  <c r="AC76" i="5"/>
  <c r="D76" i="5"/>
  <c r="AC75" i="5"/>
  <c r="D75" i="5"/>
  <c r="AC74" i="5"/>
  <c r="D74" i="5"/>
  <c r="AC73" i="5"/>
  <c r="D73" i="5"/>
  <c r="AC72" i="5"/>
  <c r="AC71" i="5"/>
  <c r="AC70" i="5"/>
  <c r="AC69" i="5"/>
  <c r="AC68" i="5"/>
  <c r="D68" i="5"/>
  <c r="AC67" i="5"/>
  <c r="D67" i="5"/>
  <c r="AC66" i="5"/>
  <c r="D66" i="5"/>
  <c r="AC65" i="5"/>
  <c r="D65" i="5"/>
  <c r="AC64" i="5"/>
  <c r="AC63" i="5"/>
  <c r="D63" i="5"/>
  <c r="AC62" i="5"/>
  <c r="AC61" i="5"/>
  <c r="AC60" i="5"/>
  <c r="AC59" i="5"/>
  <c r="D59" i="5"/>
  <c r="AC58" i="5"/>
  <c r="D58" i="5"/>
  <c r="AC57" i="5"/>
  <c r="D57" i="5"/>
  <c r="AC56" i="5"/>
  <c r="AC55" i="5"/>
  <c r="AC54" i="5"/>
  <c r="AC53" i="5"/>
  <c r="AC52" i="5"/>
  <c r="AC51" i="5"/>
  <c r="D51" i="5"/>
  <c r="AC50" i="5"/>
  <c r="D50" i="5"/>
  <c r="AC49" i="5"/>
  <c r="D49" i="5"/>
  <c r="AC48" i="5"/>
  <c r="AC47" i="5"/>
  <c r="AC46" i="5"/>
  <c r="D46" i="5"/>
  <c r="AC45" i="5"/>
  <c r="AC44" i="5"/>
  <c r="AC43" i="5"/>
  <c r="AC42" i="5"/>
  <c r="AC41" i="5"/>
  <c r="AC40" i="5"/>
  <c r="AC39" i="5"/>
  <c r="AC38" i="5"/>
  <c r="AC37" i="5"/>
  <c r="AC36" i="5"/>
  <c r="AC35" i="5"/>
  <c r="AC34" i="5"/>
  <c r="AC33" i="5"/>
  <c r="AC32" i="5"/>
  <c r="AC31" i="5"/>
  <c r="AC30" i="5"/>
  <c r="AC29" i="5"/>
  <c r="AC28" i="5"/>
  <c r="AC27" i="5"/>
  <c r="AC26" i="5"/>
  <c r="AC25" i="5"/>
  <c r="AC24" i="5"/>
  <c r="AC23" i="5"/>
  <c r="AC22" i="5"/>
  <c r="AC21" i="5"/>
  <c r="AC20" i="5"/>
  <c r="AC19" i="5"/>
  <c r="AC18" i="5"/>
  <c r="AC17" i="5"/>
  <c r="Y17" i="5"/>
  <c r="X17" i="5"/>
  <c r="W17" i="5"/>
  <c r="V17" i="5"/>
  <c r="U17" i="5"/>
  <c r="T17" i="5"/>
  <c r="S17" i="5"/>
  <c r="D333" i="5" s="1"/>
  <c r="R17" i="5"/>
  <c r="D317" i="5" s="1"/>
  <c r="Q17" i="5"/>
  <c r="D301" i="5" s="1"/>
  <c r="P17" i="5"/>
  <c r="D285" i="5" s="1"/>
  <c r="O17" i="5"/>
  <c r="D269" i="5" s="1"/>
  <c r="N17" i="5"/>
  <c r="M17" i="5"/>
  <c r="D237" i="5" s="1"/>
  <c r="L17" i="5"/>
  <c r="D221" i="5" s="1"/>
  <c r="K17" i="5"/>
  <c r="J17" i="5"/>
  <c r="I17" i="5"/>
  <c r="H17" i="5"/>
  <c r="D157" i="5" s="1"/>
  <c r="G17" i="5"/>
  <c r="D141" i="5" s="1"/>
  <c r="F17" i="5"/>
  <c r="D125" i="5" s="1"/>
  <c r="E17" i="5"/>
  <c r="D17" i="5"/>
  <c r="C17" i="5"/>
  <c r="D77" i="5" s="1"/>
  <c r="B17" i="5"/>
  <c r="D61" i="5" s="1"/>
  <c r="A17" i="5"/>
  <c r="AC16" i="5"/>
  <c r="Y16" i="5"/>
  <c r="X16" i="5"/>
  <c r="W16" i="5"/>
  <c r="V16" i="5"/>
  <c r="U16" i="5"/>
  <c r="T16" i="5"/>
  <c r="S16" i="5"/>
  <c r="D332" i="5" s="1"/>
  <c r="R16" i="5"/>
  <c r="D316" i="5" s="1"/>
  <c r="Q16" i="5"/>
  <c r="D300" i="5" s="1"/>
  <c r="P16" i="5"/>
  <c r="D284" i="5" s="1"/>
  <c r="O16" i="5"/>
  <c r="N16" i="5"/>
  <c r="D252" i="5" s="1"/>
  <c r="M16" i="5"/>
  <c r="D236" i="5" s="1"/>
  <c r="L16" i="5"/>
  <c r="D220" i="5" s="1"/>
  <c r="K16" i="5"/>
  <c r="D204" i="5" s="1"/>
  <c r="J16" i="5"/>
  <c r="D188" i="5" s="1"/>
  <c r="I16" i="5"/>
  <c r="D172" i="5" s="1"/>
  <c r="H16" i="5"/>
  <c r="D156" i="5" s="1"/>
  <c r="G16" i="5"/>
  <c r="D140" i="5" s="1"/>
  <c r="F16" i="5"/>
  <c r="D124" i="5" s="1"/>
  <c r="E16" i="5"/>
  <c r="D108" i="5" s="1"/>
  <c r="D16" i="5"/>
  <c r="C16" i="5"/>
  <c r="B16" i="5"/>
  <c r="D60" i="5" s="1"/>
  <c r="A16" i="5"/>
  <c r="AC15" i="5"/>
  <c r="Y15" i="5"/>
  <c r="X15" i="5"/>
  <c r="W15" i="5"/>
  <c r="V15" i="5"/>
  <c r="U15" i="5"/>
  <c r="T15" i="5"/>
  <c r="D347" i="5" s="1"/>
  <c r="S15" i="5"/>
  <c r="D331" i="5" s="1"/>
  <c r="R15" i="5"/>
  <c r="D315" i="5" s="1"/>
  <c r="Q15" i="5"/>
  <c r="D299" i="5" s="1"/>
  <c r="P15" i="5"/>
  <c r="D283" i="5" s="1"/>
  <c r="O15" i="5"/>
  <c r="D267" i="5" s="1"/>
  <c r="N15" i="5"/>
  <c r="D251" i="5" s="1"/>
  <c r="M15" i="5"/>
  <c r="D235" i="5" s="1"/>
  <c r="L15" i="5"/>
  <c r="D219" i="5" s="1"/>
  <c r="K15" i="5"/>
  <c r="D203" i="5" s="1"/>
  <c r="J15" i="5"/>
  <c r="D187" i="5" s="1"/>
  <c r="I15" i="5"/>
  <c r="H15" i="5"/>
  <c r="D155" i="5" s="1"/>
  <c r="G15" i="5"/>
  <c r="D139" i="5" s="1"/>
  <c r="F15" i="5"/>
  <c r="D123" i="5" s="1"/>
  <c r="E15" i="5"/>
  <c r="D107" i="5" s="1"/>
  <c r="D15" i="5"/>
  <c r="D91" i="5" s="1"/>
  <c r="C15" i="5"/>
  <c r="B15" i="5"/>
  <c r="A15" i="5"/>
  <c r="AC14" i="5"/>
  <c r="Y14" i="5"/>
  <c r="X14" i="5"/>
  <c r="W14" i="5"/>
  <c r="V14" i="5"/>
  <c r="U14" i="5"/>
  <c r="T14" i="5"/>
  <c r="D346" i="5" s="1"/>
  <c r="S14" i="5"/>
  <c r="R14" i="5"/>
  <c r="D314" i="5" s="1"/>
  <c r="Q14" i="5"/>
  <c r="D298" i="5" s="1"/>
  <c r="P14" i="5"/>
  <c r="D282" i="5" s="1"/>
  <c r="O14" i="5"/>
  <c r="D266" i="5" s="1"/>
  <c r="N14" i="5"/>
  <c r="D250" i="5" s="1"/>
  <c r="M14" i="5"/>
  <c r="D234" i="5" s="1"/>
  <c r="L14" i="5"/>
  <c r="K14" i="5"/>
  <c r="D202" i="5" s="1"/>
  <c r="J14" i="5"/>
  <c r="D186" i="5" s="1"/>
  <c r="I14" i="5"/>
  <c r="H14" i="5"/>
  <c r="G14" i="5"/>
  <c r="D138" i="5" s="1"/>
  <c r="F14" i="5"/>
  <c r="D122" i="5" s="1"/>
  <c r="E14" i="5"/>
  <c r="D106" i="5" s="1"/>
  <c r="D14" i="5"/>
  <c r="D90" i="5" s="1"/>
  <c r="C14" i="5"/>
  <c r="B14" i="5"/>
  <c r="A14" i="5"/>
  <c r="AC13" i="5"/>
  <c r="Y13" i="5"/>
  <c r="X13" i="5"/>
  <c r="W13" i="5"/>
  <c r="V13" i="5"/>
  <c r="U13" i="5"/>
  <c r="T13" i="5"/>
  <c r="S13" i="5"/>
  <c r="R13" i="5"/>
  <c r="Q13" i="5"/>
  <c r="P13" i="5"/>
  <c r="D281" i="5" s="1"/>
  <c r="O13" i="5"/>
  <c r="N13" i="5"/>
  <c r="D249" i="5" s="1"/>
  <c r="M13" i="5"/>
  <c r="L13" i="5"/>
  <c r="K13" i="5"/>
  <c r="D201" i="5" s="1"/>
  <c r="J13" i="5"/>
  <c r="D185" i="5" s="1"/>
  <c r="I13" i="5"/>
  <c r="H13" i="5"/>
  <c r="D153" i="5" s="1"/>
  <c r="G13" i="5"/>
  <c r="F13" i="5"/>
  <c r="E13" i="5"/>
  <c r="D105" i="5" s="1"/>
  <c r="D13" i="5"/>
  <c r="C13" i="5"/>
  <c r="B13" i="5"/>
  <c r="A13" i="5"/>
  <c r="AC12" i="5"/>
  <c r="Y12" i="5"/>
  <c r="X12" i="5"/>
  <c r="W12" i="5"/>
  <c r="V12" i="5"/>
  <c r="U12" i="5"/>
  <c r="T12" i="5"/>
  <c r="D344" i="5" s="1"/>
  <c r="S12" i="5"/>
  <c r="D328" i="5" s="1"/>
  <c r="R12" i="5"/>
  <c r="D312" i="5" s="1"/>
  <c r="Q12" i="5"/>
  <c r="D296" i="5" s="1"/>
  <c r="P12" i="5"/>
  <c r="O12" i="5"/>
  <c r="D264" i="5" s="1"/>
  <c r="N12" i="5"/>
  <c r="D248" i="5" s="1"/>
  <c r="M12" i="5"/>
  <c r="L12" i="5"/>
  <c r="K12" i="5"/>
  <c r="J12" i="5"/>
  <c r="D184" i="5" s="1"/>
  <c r="I12" i="5"/>
  <c r="D168" i="5" s="1"/>
  <c r="H12" i="5"/>
  <c r="D152" i="5" s="1"/>
  <c r="G12" i="5"/>
  <c r="F12" i="5"/>
  <c r="E12" i="5"/>
  <c r="D104" i="5" s="1"/>
  <c r="D12" i="5"/>
  <c r="D88" i="5" s="1"/>
  <c r="C12" i="5"/>
  <c r="D72" i="5" s="1"/>
  <c r="B12" i="5"/>
  <c r="D56" i="5" s="1"/>
  <c r="A12" i="5"/>
  <c r="AC11" i="5"/>
  <c r="Y11" i="5"/>
  <c r="X11" i="5"/>
  <c r="W11" i="5"/>
  <c r="V11" i="5"/>
  <c r="U11" i="5"/>
  <c r="T11" i="5"/>
  <c r="S11" i="5"/>
  <c r="R11" i="5"/>
  <c r="D311" i="5" s="1"/>
  <c r="Q11" i="5"/>
  <c r="P11" i="5"/>
  <c r="O11" i="5"/>
  <c r="N11" i="5"/>
  <c r="M11" i="5"/>
  <c r="L11" i="5"/>
  <c r="K11" i="5"/>
  <c r="J11" i="5"/>
  <c r="I11" i="5"/>
  <c r="H11" i="5"/>
  <c r="G11" i="5"/>
  <c r="F11" i="5"/>
  <c r="E11" i="5"/>
  <c r="D11" i="5"/>
  <c r="C11" i="5"/>
  <c r="D71" i="5" s="1"/>
  <c r="B11" i="5"/>
  <c r="D55" i="5" s="1"/>
  <c r="A11" i="5"/>
  <c r="AC10" i="5"/>
  <c r="Y10" i="5"/>
  <c r="X10" i="5"/>
  <c r="W10" i="5"/>
  <c r="V10" i="5"/>
  <c r="U10" i="5"/>
  <c r="T10" i="5"/>
  <c r="D342" i="5" s="1"/>
  <c r="S10" i="5"/>
  <c r="D326" i="5" s="1"/>
  <c r="R10" i="5"/>
  <c r="D310" i="5" s="1"/>
  <c r="Q10" i="5"/>
  <c r="D294" i="5" s="1"/>
  <c r="P10" i="5"/>
  <c r="D278" i="5" s="1"/>
  <c r="O10" i="5"/>
  <c r="D262" i="5" s="1"/>
  <c r="N10" i="5"/>
  <c r="D246" i="5" s="1"/>
  <c r="M10" i="5"/>
  <c r="D230" i="5" s="1"/>
  <c r="L10" i="5"/>
  <c r="D214" i="5" s="1"/>
  <c r="K10" i="5"/>
  <c r="D198" i="5" s="1"/>
  <c r="J10" i="5"/>
  <c r="D182" i="5" s="1"/>
  <c r="I10" i="5"/>
  <c r="D166" i="5" s="1"/>
  <c r="H10" i="5"/>
  <c r="D150" i="5" s="1"/>
  <c r="G10" i="5"/>
  <c r="D134" i="5" s="1"/>
  <c r="F10" i="5"/>
  <c r="D118" i="5" s="1"/>
  <c r="E10" i="5"/>
  <c r="D102" i="5" s="1"/>
  <c r="D10" i="5"/>
  <c r="D86" i="5" s="1"/>
  <c r="C10" i="5"/>
  <c r="D70" i="5" s="1"/>
  <c r="B10" i="5"/>
  <c r="D54" i="5" s="1"/>
  <c r="A10" i="5"/>
  <c r="AC9" i="5"/>
  <c r="Y9" i="5"/>
  <c r="X9" i="5"/>
  <c r="W9" i="5"/>
  <c r="V9" i="5"/>
  <c r="U9" i="5"/>
  <c r="T9" i="5"/>
  <c r="D341" i="5" s="1"/>
  <c r="S9" i="5"/>
  <c r="D325" i="5" s="1"/>
  <c r="R9" i="5"/>
  <c r="D309" i="5" s="1"/>
  <c r="Q9" i="5"/>
  <c r="D293" i="5" s="1"/>
  <c r="P9" i="5"/>
  <c r="D277" i="5" s="1"/>
  <c r="O9" i="5"/>
  <c r="D261" i="5" s="1"/>
  <c r="N9" i="5"/>
  <c r="M9" i="5"/>
  <c r="D229" i="5" s="1"/>
  <c r="L9" i="5"/>
  <c r="D213" i="5" s="1"/>
  <c r="K9" i="5"/>
  <c r="J9" i="5"/>
  <c r="I9" i="5"/>
  <c r="D165" i="5" s="1"/>
  <c r="H9" i="5"/>
  <c r="D149" i="5" s="1"/>
  <c r="G9" i="5"/>
  <c r="D133" i="5" s="1"/>
  <c r="F9" i="5"/>
  <c r="D117" i="5" s="1"/>
  <c r="E9" i="5"/>
  <c r="D9" i="5"/>
  <c r="D85" i="5" s="1"/>
  <c r="C9" i="5"/>
  <c r="D69" i="5" s="1"/>
  <c r="B9" i="5"/>
  <c r="D53" i="5" s="1"/>
  <c r="A9" i="5"/>
  <c r="AC8" i="5"/>
  <c r="Y8" i="5"/>
  <c r="X8" i="5"/>
  <c r="W8" i="5"/>
  <c r="V8" i="5"/>
  <c r="U8" i="5"/>
  <c r="T8" i="5"/>
  <c r="S8" i="5"/>
  <c r="R8" i="5"/>
  <c r="D308" i="5" s="1"/>
  <c r="Q8" i="5"/>
  <c r="P8" i="5"/>
  <c r="D276" i="5" s="1"/>
  <c r="O8" i="5"/>
  <c r="N8" i="5"/>
  <c r="M8" i="5"/>
  <c r="D228" i="5" s="1"/>
  <c r="L8" i="5"/>
  <c r="D212" i="5" s="1"/>
  <c r="K8" i="5"/>
  <c r="D196" i="5" s="1"/>
  <c r="J8" i="5"/>
  <c r="D180" i="5" s="1"/>
  <c r="I8" i="5"/>
  <c r="H8" i="5"/>
  <c r="G8" i="5"/>
  <c r="D132" i="5" s="1"/>
  <c r="F8" i="5"/>
  <c r="E8" i="5"/>
  <c r="D8" i="5"/>
  <c r="C8" i="5"/>
  <c r="B8" i="5"/>
  <c r="D52" i="5" s="1"/>
  <c r="A8" i="5"/>
  <c r="AC7" i="5"/>
  <c r="Y7" i="5"/>
  <c r="X7" i="5"/>
  <c r="W7" i="5"/>
  <c r="V7" i="5"/>
  <c r="U7" i="5"/>
  <c r="T7" i="5"/>
  <c r="D339" i="5" s="1"/>
  <c r="S7" i="5"/>
  <c r="R7" i="5"/>
  <c r="Q7" i="5"/>
  <c r="D291" i="5" s="1"/>
  <c r="P7" i="5"/>
  <c r="O7" i="5"/>
  <c r="N7" i="5"/>
  <c r="M7" i="5"/>
  <c r="L7" i="5"/>
  <c r="D211" i="5" s="1"/>
  <c r="K7" i="5"/>
  <c r="J7" i="5"/>
  <c r="D179" i="5" s="1"/>
  <c r="I7" i="5"/>
  <c r="H7" i="5"/>
  <c r="G7" i="5"/>
  <c r="D131" i="5" s="1"/>
  <c r="F7" i="5"/>
  <c r="D115" i="5" s="1"/>
  <c r="E7" i="5"/>
  <c r="D99" i="5" s="1"/>
  <c r="D7" i="5"/>
  <c r="D83" i="5" s="1"/>
  <c r="C7" i="5"/>
  <c r="B7" i="5"/>
  <c r="A7" i="5"/>
  <c r="AC6" i="5"/>
  <c r="Y6" i="5"/>
  <c r="X6" i="5"/>
  <c r="W6" i="5"/>
  <c r="V6" i="5"/>
  <c r="U6" i="5"/>
  <c r="T6" i="5"/>
  <c r="D338" i="5" s="1"/>
  <c r="S6" i="5"/>
  <c r="R6" i="5"/>
  <c r="Q6" i="5"/>
  <c r="D290" i="5" s="1"/>
  <c r="P6" i="5"/>
  <c r="D274" i="5" s="1"/>
  <c r="O6" i="5"/>
  <c r="D258" i="5" s="1"/>
  <c r="N6" i="5"/>
  <c r="D242" i="5" s="1"/>
  <c r="M6" i="5"/>
  <c r="L6" i="5"/>
  <c r="K6" i="5"/>
  <c r="D194" i="5" s="1"/>
  <c r="J6" i="5"/>
  <c r="I6" i="5"/>
  <c r="H6" i="5"/>
  <c r="G6" i="5"/>
  <c r="F6" i="5"/>
  <c r="D114" i="5" s="1"/>
  <c r="E6" i="5"/>
  <c r="D6" i="5"/>
  <c r="D82" i="5" s="1"/>
  <c r="C6" i="5"/>
  <c r="B6" i="5"/>
  <c r="A6" i="5"/>
  <c r="AC5" i="5"/>
  <c r="Y5" i="5"/>
  <c r="X5" i="5"/>
  <c r="W5" i="5"/>
  <c r="V5" i="5"/>
  <c r="U5" i="5"/>
  <c r="T5" i="5"/>
  <c r="S5" i="5"/>
  <c r="R5" i="5"/>
  <c r="Q5" i="5"/>
  <c r="P5" i="5"/>
  <c r="O5" i="5"/>
  <c r="N5" i="5"/>
  <c r="D241" i="5" s="1"/>
  <c r="M5" i="5"/>
  <c r="L5" i="5"/>
  <c r="K5" i="5"/>
  <c r="J5" i="5"/>
  <c r="I5" i="5"/>
  <c r="H5" i="5"/>
  <c r="D145" i="5" s="1"/>
  <c r="G5" i="5"/>
  <c r="F5" i="5"/>
  <c r="E5" i="5"/>
  <c r="D97" i="5" s="1"/>
  <c r="D5" i="5"/>
  <c r="C5" i="5"/>
  <c r="B5" i="5"/>
  <c r="A5" i="5"/>
  <c r="AC4" i="5"/>
  <c r="Y4" i="5"/>
  <c r="X4" i="5"/>
  <c r="W4" i="5"/>
  <c r="V4" i="5"/>
  <c r="U4" i="5"/>
  <c r="T4" i="5"/>
  <c r="D336" i="5" s="1"/>
  <c r="S4" i="5"/>
  <c r="D320" i="5" s="1"/>
  <c r="R4" i="5"/>
  <c r="D304" i="5" s="1"/>
  <c r="Q4" i="5"/>
  <c r="D288" i="5" s="1"/>
  <c r="P4" i="5"/>
  <c r="O4" i="5"/>
  <c r="D256" i="5" s="1"/>
  <c r="N4" i="5"/>
  <c r="D240" i="5" s="1"/>
  <c r="M4" i="5"/>
  <c r="L4" i="5"/>
  <c r="K4" i="5"/>
  <c r="J4" i="5"/>
  <c r="D176" i="5" s="1"/>
  <c r="I4" i="5"/>
  <c r="D160" i="5" s="1"/>
  <c r="H4" i="5"/>
  <c r="D144" i="5" s="1"/>
  <c r="G4" i="5"/>
  <c r="F4" i="5"/>
  <c r="E4" i="5"/>
  <c r="D96" i="5" s="1"/>
  <c r="D4" i="5"/>
  <c r="D80" i="5" s="1"/>
  <c r="C4" i="5"/>
  <c r="D64" i="5" s="1"/>
  <c r="B4" i="5"/>
  <c r="D48" i="5" s="1"/>
  <c r="A4" i="5"/>
  <c r="Y3" i="5"/>
  <c r="X3" i="5"/>
  <c r="W3" i="5"/>
  <c r="V3" i="5"/>
  <c r="U3" i="5"/>
  <c r="T3" i="5"/>
  <c r="D335" i="5" s="1"/>
  <c r="S3" i="5"/>
  <c r="R3" i="5"/>
  <c r="D303" i="5" s="1"/>
  <c r="Q3" i="5"/>
  <c r="D287" i="5" s="1"/>
  <c r="P3" i="5"/>
  <c r="D271" i="5" s="1"/>
  <c r="O3" i="5"/>
  <c r="D255" i="5" s="1"/>
  <c r="N3" i="5"/>
  <c r="D239" i="5" s="1"/>
  <c r="M3" i="5"/>
  <c r="D223" i="5" s="1"/>
  <c r="L3" i="5"/>
  <c r="D207" i="5" s="1"/>
  <c r="K3" i="5"/>
  <c r="D191" i="5" s="1"/>
  <c r="J3" i="5"/>
  <c r="D175" i="5" s="1"/>
  <c r="I3" i="5"/>
  <c r="H3" i="5"/>
  <c r="G3" i="5"/>
  <c r="D127" i="5" s="1"/>
  <c r="F3" i="5"/>
  <c r="D111" i="5" s="1"/>
  <c r="E3" i="5"/>
  <c r="D95" i="5" s="1"/>
  <c r="D3" i="5"/>
  <c r="D79" i="5" s="1"/>
  <c r="C3" i="5"/>
  <c r="B3" i="5"/>
  <c r="D47" i="5" s="1"/>
  <c r="A3" i="5"/>
  <c r="Y2" i="5"/>
  <c r="X2" i="5"/>
  <c r="W2" i="5"/>
  <c r="V2" i="5"/>
  <c r="U2" i="5"/>
  <c r="T2" i="5"/>
  <c r="D334" i="5" s="1"/>
  <c r="S2" i="5"/>
  <c r="R2" i="5"/>
  <c r="Q2" i="5"/>
  <c r="P2" i="5"/>
  <c r="O2" i="5"/>
  <c r="N2" i="5"/>
  <c r="M2" i="5"/>
  <c r="D222" i="5" s="1"/>
  <c r="L2" i="5"/>
  <c r="K2" i="5"/>
  <c r="J2" i="5"/>
  <c r="I2" i="5"/>
  <c r="H2" i="5"/>
  <c r="G2" i="5"/>
  <c r="F2" i="5"/>
  <c r="E2" i="5"/>
  <c r="D2" i="5"/>
  <c r="D78" i="5" s="1"/>
  <c r="C2" i="5"/>
  <c r="D62" i="5" s="1"/>
  <c r="B2" i="5"/>
  <c r="A2" i="5"/>
  <c r="Y1" i="5"/>
  <c r="X1" i="5"/>
  <c r="W1" i="5"/>
  <c r="V1" i="5"/>
  <c r="U1" i="5"/>
  <c r="T1" i="5"/>
  <c r="S1" i="5"/>
  <c r="R1" i="5"/>
  <c r="Q1" i="5"/>
  <c r="P1" i="5"/>
  <c r="O1" i="5"/>
  <c r="N1" i="5"/>
  <c r="M1" i="5"/>
  <c r="L1" i="5"/>
  <c r="K1" i="5"/>
  <c r="J1" i="5"/>
  <c r="I1" i="5"/>
  <c r="H1" i="5"/>
  <c r="G1" i="5"/>
  <c r="F1" i="5"/>
  <c r="E1" i="5"/>
  <c r="D1" i="5"/>
  <c r="C1" i="5"/>
  <c r="B1" i="5"/>
  <c r="A1" i="5"/>
  <c r="D430" i="4"/>
  <c r="D429" i="4"/>
  <c r="D428" i="4"/>
  <c r="D427" i="4"/>
  <c r="D426" i="4"/>
  <c r="D425" i="4"/>
  <c r="D424" i="4"/>
  <c r="D423" i="4"/>
  <c r="D422" i="4"/>
  <c r="D421" i="4"/>
  <c r="D420" i="4"/>
  <c r="D419" i="4"/>
  <c r="D418" i="4"/>
  <c r="D417" i="4"/>
  <c r="D416" i="4"/>
  <c r="D414" i="4"/>
  <c r="D413" i="4"/>
  <c r="D412" i="4"/>
  <c r="D411" i="4"/>
  <c r="D410" i="4"/>
  <c r="D409" i="4"/>
  <c r="D408" i="4"/>
  <c r="D407" i="4"/>
  <c r="D406" i="4"/>
  <c r="D405" i="4"/>
  <c r="D404" i="4"/>
  <c r="D403" i="4"/>
  <c r="D402" i="4"/>
  <c r="D401" i="4"/>
  <c r="D400" i="4"/>
  <c r="D399" i="4"/>
  <c r="D398" i="4"/>
  <c r="D397" i="4"/>
  <c r="D396" i="4"/>
  <c r="D395" i="4"/>
  <c r="D394" i="4"/>
  <c r="D393" i="4"/>
  <c r="D392" i="4"/>
  <c r="D391" i="4"/>
  <c r="D390" i="4"/>
  <c r="D389" i="4"/>
  <c r="D388" i="4"/>
  <c r="D387" i="4"/>
  <c r="D386" i="4"/>
  <c r="D385" i="4"/>
  <c r="D384" i="4"/>
  <c r="D382" i="4"/>
  <c r="D381" i="4"/>
  <c r="D380" i="4"/>
  <c r="D379" i="4"/>
  <c r="D378" i="4"/>
  <c r="D377" i="4"/>
  <c r="D376" i="4"/>
  <c r="D375" i="4"/>
  <c r="D374" i="4"/>
  <c r="D373" i="4"/>
  <c r="D372" i="4"/>
  <c r="D371" i="4"/>
  <c r="D370" i="4"/>
  <c r="D369" i="4"/>
  <c r="D368" i="4"/>
  <c r="D366" i="4"/>
  <c r="D365" i="4"/>
  <c r="D364" i="4"/>
  <c r="D363" i="4"/>
  <c r="D362" i="4"/>
  <c r="D361" i="4"/>
  <c r="D360" i="4"/>
  <c r="D359" i="4"/>
  <c r="D358" i="4"/>
  <c r="D357" i="4"/>
  <c r="D356" i="4"/>
  <c r="D355" i="4"/>
  <c r="D354" i="4"/>
  <c r="D353" i="4"/>
  <c r="D352" i="4"/>
  <c r="D350" i="4"/>
  <c r="D347" i="4"/>
  <c r="D336" i="4"/>
  <c r="D334" i="4"/>
  <c r="D331" i="4"/>
  <c r="D327" i="4"/>
  <c r="D324" i="4"/>
  <c r="D321" i="4"/>
  <c r="D318" i="4"/>
  <c r="D317" i="4"/>
  <c r="D316" i="4"/>
  <c r="D315" i="4"/>
  <c r="D310" i="4"/>
  <c r="D308" i="4"/>
  <c r="D302" i="4"/>
  <c r="D301" i="4"/>
  <c r="D300" i="4"/>
  <c r="D299" i="4"/>
  <c r="D294" i="4"/>
  <c r="D292" i="4"/>
  <c r="D286" i="4"/>
  <c r="D283" i="4"/>
  <c r="D282" i="4"/>
  <c r="D276" i="4"/>
  <c r="D273" i="4"/>
  <c r="D270" i="4"/>
  <c r="D267" i="4"/>
  <c r="D262" i="4"/>
  <c r="D260" i="4"/>
  <c r="D254" i="4"/>
  <c r="D246" i="4"/>
  <c r="D244" i="4"/>
  <c r="D238" i="4"/>
  <c r="D235" i="4"/>
  <c r="D230" i="4"/>
  <c r="D228" i="4"/>
  <c r="D224" i="4"/>
  <c r="D222" i="4"/>
  <c r="D220" i="4"/>
  <c r="D219" i="4"/>
  <c r="D214" i="4"/>
  <c r="D212" i="4"/>
  <c r="D206" i="4"/>
  <c r="D205" i="4"/>
  <c r="D203" i="4"/>
  <c r="D196" i="4"/>
  <c r="D190" i="4"/>
  <c r="D187" i="4"/>
  <c r="D182" i="4"/>
  <c r="D177" i="4"/>
  <c r="D176" i="4"/>
  <c r="D174" i="4"/>
  <c r="D171" i="4"/>
  <c r="D170" i="4"/>
  <c r="D164" i="4"/>
  <c r="D158" i="4"/>
  <c r="D157" i="4"/>
  <c r="D155" i="4"/>
  <c r="D150" i="4"/>
  <c r="D148" i="4"/>
  <c r="D143" i="4"/>
  <c r="D142" i="4"/>
  <c r="D141" i="4"/>
  <c r="D132" i="4"/>
  <c r="D126" i="4"/>
  <c r="D125" i="4"/>
  <c r="D123" i="4"/>
  <c r="D122" i="4"/>
  <c r="D116" i="4"/>
  <c r="D110" i="4"/>
  <c r="D107" i="4"/>
  <c r="D106" i="4"/>
  <c r="D100" i="4"/>
  <c r="D94" i="4"/>
  <c r="D91" i="4"/>
  <c r="AC83" i="4"/>
  <c r="AC82" i="4"/>
  <c r="AC81" i="4"/>
  <c r="AC80" i="4"/>
  <c r="AC79" i="4"/>
  <c r="AC78" i="4"/>
  <c r="D78" i="4"/>
  <c r="AC77" i="4"/>
  <c r="AC76" i="4"/>
  <c r="D76" i="4"/>
  <c r="AC75" i="4"/>
  <c r="AC74" i="4"/>
  <c r="AC73" i="4"/>
  <c r="D73" i="4"/>
  <c r="AC72" i="4"/>
  <c r="AC71" i="4"/>
  <c r="D71" i="4"/>
  <c r="AC70" i="4"/>
  <c r="AC69" i="4"/>
  <c r="AC68" i="4"/>
  <c r="D68" i="4"/>
  <c r="AC67" i="4"/>
  <c r="AC66" i="4"/>
  <c r="AC65" i="4"/>
  <c r="D65" i="4"/>
  <c r="AC64" i="4"/>
  <c r="AC63" i="4"/>
  <c r="AC62" i="4"/>
  <c r="D62" i="4"/>
  <c r="AC61" i="4"/>
  <c r="D61" i="4"/>
  <c r="AC60" i="4"/>
  <c r="D60" i="4"/>
  <c r="AC59" i="4"/>
  <c r="AC58" i="4"/>
  <c r="D58" i="4"/>
  <c r="AC57" i="4"/>
  <c r="AC56" i="4"/>
  <c r="AC55" i="4"/>
  <c r="AC54" i="4"/>
  <c r="AC53" i="4"/>
  <c r="D53" i="4"/>
  <c r="AC52" i="4"/>
  <c r="D52" i="4"/>
  <c r="AC51" i="4"/>
  <c r="AC50" i="4"/>
  <c r="AC49" i="4"/>
  <c r="AC48" i="4"/>
  <c r="AC47" i="4"/>
  <c r="AC46" i="4"/>
  <c r="AC45" i="4"/>
  <c r="AC44" i="4"/>
  <c r="AC43" i="4"/>
  <c r="AC42" i="4"/>
  <c r="M42" i="4"/>
  <c r="AC41" i="4"/>
  <c r="AC40" i="4"/>
  <c r="AC39" i="4"/>
  <c r="AC38" i="4"/>
  <c r="Y17" i="4"/>
  <c r="Y17" i="18" s="1"/>
  <c r="X17" i="4"/>
  <c r="X17" i="18" s="1"/>
  <c r="W17" i="4"/>
  <c r="V17" i="4"/>
  <c r="V17" i="18" s="1"/>
  <c r="U17" i="4"/>
  <c r="U17" i="18" s="1"/>
  <c r="T17" i="4"/>
  <c r="T17" i="18" s="1"/>
  <c r="D349" i="18" s="1"/>
  <c r="S17" i="4"/>
  <c r="R17" i="4"/>
  <c r="R17" i="18" s="1"/>
  <c r="D317" i="18" s="1"/>
  <c r="Q17" i="4"/>
  <c r="Q17" i="18" s="1"/>
  <c r="D301" i="18" s="1"/>
  <c r="P17" i="4"/>
  <c r="P17" i="18" s="1"/>
  <c r="D285" i="18" s="1"/>
  <c r="O17" i="4"/>
  <c r="O17" i="18" s="1"/>
  <c r="D269" i="18" s="1"/>
  <c r="N17" i="4"/>
  <c r="N17" i="18" s="1"/>
  <c r="D253" i="18" s="1"/>
  <c r="M17" i="4"/>
  <c r="M17" i="18" s="1"/>
  <c r="D237" i="18" s="1"/>
  <c r="L17" i="4"/>
  <c r="L17" i="18" s="1"/>
  <c r="D221" i="18" s="1"/>
  <c r="K17" i="4"/>
  <c r="K17" i="18" s="1"/>
  <c r="D205" i="18" s="1"/>
  <c r="J17" i="4"/>
  <c r="J17" i="18" s="1"/>
  <c r="D189" i="18" s="1"/>
  <c r="I17" i="4"/>
  <c r="I17" i="18" s="1"/>
  <c r="D173" i="18" s="1"/>
  <c r="H17" i="4"/>
  <c r="H17" i="18" s="1"/>
  <c r="D157" i="18" s="1"/>
  <c r="G17" i="4"/>
  <c r="F17" i="4"/>
  <c r="F17" i="18" s="1"/>
  <c r="D125" i="18" s="1"/>
  <c r="E17" i="4"/>
  <c r="E17" i="18" s="1"/>
  <c r="D109" i="18" s="1"/>
  <c r="D17" i="4"/>
  <c r="D17" i="18" s="1"/>
  <c r="D93" i="18" s="1"/>
  <c r="C17" i="4"/>
  <c r="B17" i="4"/>
  <c r="B17" i="18" s="1"/>
  <c r="D61" i="18" s="1"/>
  <c r="A17" i="4"/>
  <c r="Y16" i="4"/>
  <c r="Y16" i="18" s="1"/>
  <c r="X16" i="4"/>
  <c r="X16" i="18" s="1"/>
  <c r="W16" i="4"/>
  <c r="W16" i="18" s="1"/>
  <c r="V16" i="4"/>
  <c r="V16" i="18" s="1"/>
  <c r="U16" i="4"/>
  <c r="U16" i="18" s="1"/>
  <c r="T16" i="4"/>
  <c r="T16" i="18" s="1"/>
  <c r="D348" i="18" s="1"/>
  <c r="S16" i="4"/>
  <c r="S16" i="18" s="1"/>
  <c r="D332" i="18" s="1"/>
  <c r="R16" i="4"/>
  <c r="R16" i="18" s="1"/>
  <c r="D316" i="18" s="1"/>
  <c r="Q16" i="4"/>
  <c r="Q16" i="18" s="1"/>
  <c r="D300" i="18" s="1"/>
  <c r="P16" i="4"/>
  <c r="P16" i="18" s="1"/>
  <c r="D284" i="18" s="1"/>
  <c r="O16" i="4"/>
  <c r="O16" i="18" s="1"/>
  <c r="D268" i="18" s="1"/>
  <c r="N16" i="4"/>
  <c r="N16" i="18" s="1"/>
  <c r="D252" i="18" s="1"/>
  <c r="M16" i="4"/>
  <c r="L16" i="4"/>
  <c r="L16" i="18" s="1"/>
  <c r="D220" i="18" s="1"/>
  <c r="K16" i="4"/>
  <c r="K16" i="18" s="1"/>
  <c r="D204" i="18" s="1"/>
  <c r="J16" i="4"/>
  <c r="J16" i="18" s="1"/>
  <c r="D188" i="18" s="1"/>
  <c r="I16" i="4"/>
  <c r="I16" i="18" s="1"/>
  <c r="D172" i="18" s="1"/>
  <c r="H16" i="4"/>
  <c r="H16" i="18" s="1"/>
  <c r="D156" i="18" s="1"/>
  <c r="G16" i="4"/>
  <c r="G16" i="18" s="1"/>
  <c r="D140" i="18" s="1"/>
  <c r="F16" i="4"/>
  <c r="F16" i="18" s="1"/>
  <c r="D124" i="18" s="1"/>
  <c r="E16" i="4"/>
  <c r="E16" i="18" s="1"/>
  <c r="D108" i="18" s="1"/>
  <c r="D16" i="4"/>
  <c r="D16" i="18" s="1"/>
  <c r="D92" i="18" s="1"/>
  <c r="C16" i="4"/>
  <c r="C16" i="18" s="1"/>
  <c r="D76" i="18" s="1"/>
  <c r="B16" i="4"/>
  <c r="B16" i="18" s="1"/>
  <c r="D60" i="18" s="1"/>
  <c r="A16" i="4"/>
  <c r="Y15" i="4"/>
  <c r="Y15" i="18" s="1"/>
  <c r="X15" i="4"/>
  <c r="X15" i="18" s="1"/>
  <c r="W15" i="4"/>
  <c r="W15" i="18" s="1"/>
  <c r="W15" i="3" s="1"/>
  <c r="DE54" i="8" s="1"/>
  <c r="V15" i="4"/>
  <c r="V15" i="18" s="1"/>
  <c r="U15" i="4"/>
  <c r="U15" i="18" s="1"/>
  <c r="T15" i="4"/>
  <c r="T15" i="18" s="1"/>
  <c r="D347" i="18" s="1"/>
  <c r="S15" i="4"/>
  <c r="S15" i="18" s="1"/>
  <c r="D331" i="18" s="1"/>
  <c r="R15" i="4"/>
  <c r="R15" i="18" s="1"/>
  <c r="D315" i="18" s="1"/>
  <c r="Q15" i="4"/>
  <c r="Q15" i="18" s="1"/>
  <c r="D299" i="18" s="1"/>
  <c r="P15" i="4"/>
  <c r="P15" i="18" s="1"/>
  <c r="D283" i="18" s="1"/>
  <c r="O15" i="4"/>
  <c r="O15" i="18" s="1"/>
  <c r="D267" i="18" s="1"/>
  <c r="N15" i="4"/>
  <c r="N15" i="18" s="1"/>
  <c r="D251" i="18" s="1"/>
  <c r="M15" i="4"/>
  <c r="M15" i="18" s="1"/>
  <c r="D235" i="18" s="1"/>
  <c r="L15" i="4"/>
  <c r="L15" i="18" s="1"/>
  <c r="D219" i="18" s="1"/>
  <c r="K15" i="4"/>
  <c r="K15" i="18" s="1"/>
  <c r="D203" i="18" s="1"/>
  <c r="J15" i="4"/>
  <c r="J15" i="18" s="1"/>
  <c r="D187" i="18" s="1"/>
  <c r="I15" i="4"/>
  <c r="I15" i="18" s="1"/>
  <c r="D171" i="18" s="1"/>
  <c r="H15" i="4"/>
  <c r="H15" i="18" s="1"/>
  <c r="D155" i="18" s="1"/>
  <c r="G15" i="4"/>
  <c r="F15" i="4"/>
  <c r="F15" i="18" s="1"/>
  <c r="D123" i="18" s="1"/>
  <c r="E15" i="4"/>
  <c r="E15" i="18" s="1"/>
  <c r="D107" i="18" s="1"/>
  <c r="D15" i="4"/>
  <c r="D15" i="18" s="1"/>
  <c r="D91" i="18" s="1"/>
  <c r="C15" i="4"/>
  <c r="C15" i="18" s="1"/>
  <c r="D75" i="18" s="1"/>
  <c r="B15" i="4"/>
  <c r="B15" i="18" s="1"/>
  <c r="D59" i="18" s="1"/>
  <c r="A15" i="4"/>
  <c r="Y14" i="4"/>
  <c r="Y14" i="18" s="1"/>
  <c r="X14" i="4"/>
  <c r="X14" i="18" s="1"/>
  <c r="W14" i="4"/>
  <c r="W14" i="18" s="1"/>
  <c r="V14" i="4"/>
  <c r="V14" i="18" s="1"/>
  <c r="U14" i="4"/>
  <c r="U14" i="18" s="1"/>
  <c r="T14" i="4"/>
  <c r="T14" i="18" s="1"/>
  <c r="D346" i="18" s="1"/>
  <c r="S14" i="4"/>
  <c r="S14" i="18" s="1"/>
  <c r="D330" i="18" s="1"/>
  <c r="R14" i="4"/>
  <c r="R14" i="18" s="1"/>
  <c r="D314" i="18" s="1"/>
  <c r="Q14" i="4"/>
  <c r="P14" i="4"/>
  <c r="P14" i="18" s="1"/>
  <c r="D282" i="18" s="1"/>
  <c r="O14" i="4"/>
  <c r="O14" i="18" s="1"/>
  <c r="D266" i="18" s="1"/>
  <c r="N14" i="4"/>
  <c r="N14" i="18" s="1"/>
  <c r="D250" i="18" s="1"/>
  <c r="M14" i="4"/>
  <c r="M14" i="18" s="1"/>
  <c r="D234" i="18" s="1"/>
  <c r="L14" i="4"/>
  <c r="L14" i="18" s="1"/>
  <c r="D218" i="18" s="1"/>
  <c r="K14" i="4"/>
  <c r="K14" i="18" s="1"/>
  <c r="D202" i="18" s="1"/>
  <c r="J14" i="4"/>
  <c r="J14" i="18" s="1"/>
  <c r="D186" i="18" s="1"/>
  <c r="I14" i="4"/>
  <c r="I14" i="18" s="1"/>
  <c r="D170" i="18" s="1"/>
  <c r="H14" i="4"/>
  <c r="H14" i="18" s="1"/>
  <c r="D154" i="18" s="1"/>
  <c r="G14" i="4"/>
  <c r="G14" i="18" s="1"/>
  <c r="D138" i="18" s="1"/>
  <c r="F14" i="4"/>
  <c r="F14" i="18" s="1"/>
  <c r="D122" i="18" s="1"/>
  <c r="E14" i="4"/>
  <c r="E14" i="18" s="1"/>
  <c r="D106" i="18" s="1"/>
  <c r="D14" i="4"/>
  <c r="D14" i="18" s="1"/>
  <c r="D90" i="18" s="1"/>
  <c r="C14" i="4"/>
  <c r="C14" i="18" s="1"/>
  <c r="D74" i="18" s="1"/>
  <c r="B14" i="4"/>
  <c r="B14" i="18" s="1"/>
  <c r="D58" i="18" s="1"/>
  <c r="A14" i="4"/>
  <c r="Y13" i="4"/>
  <c r="Y13" i="18" s="1"/>
  <c r="X13" i="4"/>
  <c r="X13" i="18" s="1"/>
  <c r="W13" i="4"/>
  <c r="W13" i="18" s="1"/>
  <c r="V13" i="4"/>
  <c r="V13" i="18" s="1"/>
  <c r="U13" i="4"/>
  <c r="U13" i="18" s="1"/>
  <c r="T13" i="4"/>
  <c r="T13" i="18" s="1"/>
  <c r="D345" i="18" s="1"/>
  <c r="S13" i="4"/>
  <c r="S13" i="18" s="1"/>
  <c r="D329" i="18" s="1"/>
  <c r="R13" i="4"/>
  <c r="R13" i="18" s="1"/>
  <c r="D313" i="18" s="1"/>
  <c r="Q13" i="4"/>
  <c r="Q13" i="18" s="1"/>
  <c r="D297" i="18" s="1"/>
  <c r="P13" i="4"/>
  <c r="P13" i="18" s="1"/>
  <c r="D281" i="18" s="1"/>
  <c r="O13" i="4"/>
  <c r="O13" i="18" s="1"/>
  <c r="D265" i="18" s="1"/>
  <c r="N13" i="4"/>
  <c r="N13" i="18" s="1"/>
  <c r="D249" i="18" s="1"/>
  <c r="M13" i="4"/>
  <c r="M13" i="18" s="1"/>
  <c r="D233" i="18" s="1"/>
  <c r="L13" i="4"/>
  <c r="L13" i="18" s="1"/>
  <c r="D217" i="18" s="1"/>
  <c r="K13" i="4"/>
  <c r="J13" i="4"/>
  <c r="J13" i="18" s="1"/>
  <c r="D185" i="18" s="1"/>
  <c r="I13" i="4"/>
  <c r="I13" i="18" s="1"/>
  <c r="D169" i="18" s="1"/>
  <c r="H13" i="4"/>
  <c r="H13" i="18" s="1"/>
  <c r="D153" i="18" s="1"/>
  <c r="G13" i="4"/>
  <c r="G13" i="18" s="1"/>
  <c r="D137" i="18" s="1"/>
  <c r="F13" i="4"/>
  <c r="F13" i="18" s="1"/>
  <c r="D121" i="18" s="1"/>
  <c r="E13" i="4"/>
  <c r="E13" i="18" s="1"/>
  <c r="D105" i="18" s="1"/>
  <c r="D13" i="4"/>
  <c r="D13" i="18" s="1"/>
  <c r="D89" i="18" s="1"/>
  <c r="C13" i="4"/>
  <c r="C13" i="18" s="1"/>
  <c r="D73" i="18" s="1"/>
  <c r="B13" i="4"/>
  <c r="B13" i="18" s="1"/>
  <c r="D57" i="18" s="1"/>
  <c r="A13" i="4"/>
  <c r="Y12" i="4"/>
  <c r="Y12" i="18" s="1"/>
  <c r="X12" i="4"/>
  <c r="X12" i="18" s="1"/>
  <c r="W12" i="4"/>
  <c r="W12" i="18" s="1"/>
  <c r="V12" i="4"/>
  <c r="V12" i="18" s="1"/>
  <c r="U12" i="4"/>
  <c r="U12" i="18" s="1"/>
  <c r="T12" i="4"/>
  <c r="T12" i="18" s="1"/>
  <c r="D344" i="18" s="1"/>
  <c r="S12" i="4"/>
  <c r="S12" i="18" s="1"/>
  <c r="D328" i="18" s="1"/>
  <c r="R12" i="4"/>
  <c r="R12" i="18" s="1"/>
  <c r="D312" i="18" s="1"/>
  <c r="Q12" i="4"/>
  <c r="Q12" i="18" s="1"/>
  <c r="D296" i="18" s="1"/>
  <c r="P12" i="4"/>
  <c r="P12" i="18" s="1"/>
  <c r="D280" i="18" s="1"/>
  <c r="O12" i="4"/>
  <c r="O12" i="18" s="1"/>
  <c r="D264" i="18" s="1"/>
  <c r="N12" i="4"/>
  <c r="N12" i="18" s="1"/>
  <c r="D248" i="18" s="1"/>
  <c r="M12" i="4"/>
  <c r="M12" i="18" s="1"/>
  <c r="D232" i="18" s="1"/>
  <c r="L12" i="4"/>
  <c r="L12" i="18" s="1"/>
  <c r="D216" i="18" s="1"/>
  <c r="K12" i="4"/>
  <c r="K12" i="18" s="1"/>
  <c r="D200" i="18" s="1"/>
  <c r="J12" i="4"/>
  <c r="J12" i="18" s="1"/>
  <c r="D184" i="18" s="1"/>
  <c r="I12" i="4"/>
  <c r="I12" i="18" s="1"/>
  <c r="D168" i="18" s="1"/>
  <c r="H12" i="4"/>
  <c r="H12" i="18" s="1"/>
  <c r="D152" i="18" s="1"/>
  <c r="G12" i="4"/>
  <c r="G12" i="18" s="1"/>
  <c r="D136" i="18" s="1"/>
  <c r="F12" i="4"/>
  <c r="F12" i="18" s="1"/>
  <c r="D120" i="18" s="1"/>
  <c r="E12" i="4"/>
  <c r="D12" i="4"/>
  <c r="D12" i="18" s="1"/>
  <c r="D88" i="18" s="1"/>
  <c r="C12" i="4"/>
  <c r="C12" i="18" s="1"/>
  <c r="D72" i="18" s="1"/>
  <c r="B12" i="4"/>
  <c r="B12" i="18" s="1"/>
  <c r="D56" i="18" s="1"/>
  <c r="A12" i="4"/>
  <c r="Y11" i="4"/>
  <c r="Y11" i="18" s="1"/>
  <c r="X11" i="4"/>
  <c r="X11" i="18" s="1"/>
  <c r="W11" i="4"/>
  <c r="W11" i="18" s="1"/>
  <c r="V11" i="4"/>
  <c r="V11" i="18" s="1"/>
  <c r="U11" i="4"/>
  <c r="U11" i="18" s="1"/>
  <c r="T11" i="4"/>
  <c r="D343" i="4" s="1"/>
  <c r="S11" i="4"/>
  <c r="S11" i="18" s="1"/>
  <c r="D327" i="18" s="1"/>
  <c r="R11" i="4"/>
  <c r="R11" i="18" s="1"/>
  <c r="D311" i="18" s="1"/>
  <c r="Q11" i="4"/>
  <c r="Q11" i="18" s="1"/>
  <c r="D295" i="18" s="1"/>
  <c r="P11" i="4"/>
  <c r="P11" i="18" s="1"/>
  <c r="D279" i="18" s="1"/>
  <c r="O11" i="4"/>
  <c r="N11" i="4"/>
  <c r="N11" i="18" s="1"/>
  <c r="D247" i="18" s="1"/>
  <c r="M11" i="4"/>
  <c r="M11" i="18" s="1"/>
  <c r="D231" i="18" s="1"/>
  <c r="L11" i="4"/>
  <c r="K11" i="4"/>
  <c r="K11" i="18" s="1"/>
  <c r="D199" i="18" s="1"/>
  <c r="J11" i="4"/>
  <c r="J11" i="18" s="1"/>
  <c r="D183" i="18" s="1"/>
  <c r="I11" i="4"/>
  <c r="I11" i="18" s="1"/>
  <c r="D167" i="18" s="1"/>
  <c r="H11" i="4"/>
  <c r="H11" i="18" s="1"/>
  <c r="D151" i="18" s="1"/>
  <c r="G11" i="4"/>
  <c r="G11" i="18" s="1"/>
  <c r="D135" i="18" s="1"/>
  <c r="F11" i="4"/>
  <c r="F11" i="18" s="1"/>
  <c r="D119" i="18" s="1"/>
  <c r="E11" i="4"/>
  <c r="E11" i="18" s="1"/>
  <c r="D103" i="18" s="1"/>
  <c r="D11" i="4"/>
  <c r="D87" i="4" s="1"/>
  <c r="C11" i="4"/>
  <c r="C11" i="18" s="1"/>
  <c r="D71" i="18" s="1"/>
  <c r="B11" i="4"/>
  <c r="B11" i="18" s="1"/>
  <c r="D55" i="18" s="1"/>
  <c r="A11" i="4"/>
  <c r="Y10" i="4"/>
  <c r="Y10" i="18" s="1"/>
  <c r="Y10" i="3" s="1"/>
  <c r="DG49" i="8" s="1"/>
  <c r="X10" i="4"/>
  <c r="X10" i="18" s="1"/>
  <c r="W10" i="4"/>
  <c r="W10" i="18" s="1"/>
  <c r="V10" i="4"/>
  <c r="V10" i="18" s="1"/>
  <c r="V10" i="3" s="1"/>
  <c r="DD49" i="8" s="1"/>
  <c r="U10" i="4"/>
  <c r="U10" i="18" s="1"/>
  <c r="U10" i="3" s="1"/>
  <c r="DC49" i="8" s="1"/>
  <c r="T10" i="4"/>
  <c r="T10" i="18" s="1"/>
  <c r="D342" i="18" s="1"/>
  <c r="S10" i="4"/>
  <c r="S10" i="18" s="1"/>
  <c r="D326" i="18" s="1"/>
  <c r="R10" i="4"/>
  <c r="R10" i="18" s="1"/>
  <c r="D310" i="18" s="1"/>
  <c r="Q10" i="4"/>
  <c r="Q10" i="18" s="1"/>
  <c r="D294" i="18" s="1"/>
  <c r="P10" i="4"/>
  <c r="P10" i="18" s="1"/>
  <c r="D278" i="18" s="1"/>
  <c r="O10" i="4"/>
  <c r="O10" i="18" s="1"/>
  <c r="D262" i="18" s="1"/>
  <c r="N10" i="4"/>
  <c r="N10" i="18" s="1"/>
  <c r="D246" i="18" s="1"/>
  <c r="M10" i="4"/>
  <c r="M10" i="18" s="1"/>
  <c r="D230" i="18" s="1"/>
  <c r="L10" i="4"/>
  <c r="L10" i="18" s="1"/>
  <c r="D214" i="18" s="1"/>
  <c r="K10" i="4"/>
  <c r="K10" i="18" s="1"/>
  <c r="D198" i="18" s="1"/>
  <c r="J10" i="4"/>
  <c r="J10" i="18" s="1"/>
  <c r="D182" i="18" s="1"/>
  <c r="I10" i="4"/>
  <c r="H10" i="4"/>
  <c r="H10" i="18" s="1"/>
  <c r="D150" i="18" s="1"/>
  <c r="G10" i="4"/>
  <c r="G10" i="18" s="1"/>
  <c r="D134" i="18" s="1"/>
  <c r="F10" i="4"/>
  <c r="E10" i="4"/>
  <c r="E10" i="18" s="1"/>
  <c r="D102" i="18" s="1"/>
  <c r="D10" i="4"/>
  <c r="D10" i="18" s="1"/>
  <c r="D86" i="18" s="1"/>
  <c r="C10" i="4"/>
  <c r="C10" i="18" s="1"/>
  <c r="D70" i="18" s="1"/>
  <c r="B10" i="4"/>
  <c r="B10" i="18" s="1"/>
  <c r="D54" i="18" s="1"/>
  <c r="A10" i="4"/>
  <c r="Y9" i="4"/>
  <c r="Y9" i="18" s="1"/>
  <c r="X9" i="4"/>
  <c r="X9" i="18" s="1"/>
  <c r="W9" i="4"/>
  <c r="W9" i="18" s="1"/>
  <c r="V9" i="4"/>
  <c r="V9" i="18" s="1"/>
  <c r="U9" i="4"/>
  <c r="U9" i="18" s="1"/>
  <c r="T9" i="4"/>
  <c r="T9" i="18" s="1"/>
  <c r="D341" i="18" s="1"/>
  <c r="S9" i="4"/>
  <c r="R9" i="4"/>
  <c r="R9" i="18" s="1"/>
  <c r="D309" i="18" s="1"/>
  <c r="Q9" i="4"/>
  <c r="Q9" i="18" s="1"/>
  <c r="D293" i="18" s="1"/>
  <c r="P9" i="4"/>
  <c r="O9" i="4"/>
  <c r="O9" i="18" s="1"/>
  <c r="D261" i="18" s="1"/>
  <c r="N9" i="4"/>
  <c r="N9" i="18" s="1"/>
  <c r="D245" i="18" s="1"/>
  <c r="M9" i="4"/>
  <c r="M9" i="18" s="1"/>
  <c r="D229" i="18" s="1"/>
  <c r="L9" i="4"/>
  <c r="L9" i="18" s="1"/>
  <c r="D213" i="18" s="1"/>
  <c r="K9" i="4"/>
  <c r="K9" i="18" s="1"/>
  <c r="D197" i="18" s="1"/>
  <c r="J9" i="4"/>
  <c r="J9" i="18" s="1"/>
  <c r="D181" i="18" s="1"/>
  <c r="I9" i="4"/>
  <c r="I9" i="18" s="1"/>
  <c r="D165" i="18" s="1"/>
  <c r="H9" i="4"/>
  <c r="H9" i="18" s="1"/>
  <c r="D149" i="18" s="1"/>
  <c r="G9" i="4"/>
  <c r="G9" i="18" s="1"/>
  <c r="D133" i="18" s="1"/>
  <c r="F9" i="4"/>
  <c r="F9" i="18" s="1"/>
  <c r="D117" i="18" s="1"/>
  <c r="E9" i="4"/>
  <c r="E9" i="18" s="1"/>
  <c r="D101" i="18" s="1"/>
  <c r="D9" i="4"/>
  <c r="D9" i="18" s="1"/>
  <c r="D85" i="18" s="1"/>
  <c r="C9" i="4"/>
  <c r="B9" i="4"/>
  <c r="B9" i="18" s="1"/>
  <c r="D53" i="18" s="1"/>
  <c r="A9" i="4"/>
  <c r="Y8" i="4"/>
  <c r="Y8" i="18" s="1"/>
  <c r="X8" i="4"/>
  <c r="X8" i="18" s="1"/>
  <c r="W8" i="4"/>
  <c r="W8" i="18" s="1"/>
  <c r="W8" i="3" s="1"/>
  <c r="DE47" i="8" s="1"/>
  <c r="V8" i="4"/>
  <c r="V8" i="18" s="1"/>
  <c r="U8" i="4"/>
  <c r="U8" i="18" s="1"/>
  <c r="T8" i="4"/>
  <c r="T8" i="18" s="1"/>
  <c r="D340" i="18" s="1"/>
  <c r="S8" i="4"/>
  <c r="S8" i="18" s="1"/>
  <c r="D324" i="18" s="1"/>
  <c r="R8" i="4"/>
  <c r="R8" i="18" s="1"/>
  <c r="D308" i="18" s="1"/>
  <c r="Q8" i="4"/>
  <c r="Q8" i="18" s="1"/>
  <c r="D292" i="18" s="1"/>
  <c r="P8" i="4"/>
  <c r="P8" i="18" s="1"/>
  <c r="D276" i="18" s="1"/>
  <c r="O8" i="4"/>
  <c r="O8" i="18" s="1"/>
  <c r="D260" i="18" s="1"/>
  <c r="N8" i="4"/>
  <c r="N8" i="18" s="1"/>
  <c r="D244" i="18" s="1"/>
  <c r="M8" i="4"/>
  <c r="M8" i="18" s="1"/>
  <c r="D228" i="18" s="1"/>
  <c r="L8" i="4"/>
  <c r="L8" i="18" s="1"/>
  <c r="D212" i="18" s="1"/>
  <c r="K8" i="4"/>
  <c r="K8" i="18" s="1"/>
  <c r="J8" i="4"/>
  <c r="J8" i="18" s="1"/>
  <c r="I8" i="4"/>
  <c r="I8" i="18" s="1"/>
  <c r="D164" i="18" s="1"/>
  <c r="H8" i="4"/>
  <c r="H8" i="18" s="1"/>
  <c r="D148" i="18" s="1"/>
  <c r="G8" i="4"/>
  <c r="G8" i="18" s="1"/>
  <c r="D132" i="18" s="1"/>
  <c r="F8" i="4"/>
  <c r="F8" i="18" s="1"/>
  <c r="D116" i="18" s="1"/>
  <c r="E8" i="4"/>
  <c r="E8" i="18" s="1"/>
  <c r="D100" i="18" s="1"/>
  <c r="D8" i="4"/>
  <c r="D8" i="18" s="1"/>
  <c r="D84" i="18" s="1"/>
  <c r="C8" i="4"/>
  <c r="C8" i="18" s="1"/>
  <c r="D68" i="18" s="1"/>
  <c r="B8" i="4"/>
  <c r="B8" i="18" s="1"/>
  <c r="D52" i="18" s="1"/>
  <c r="A8" i="4"/>
  <c r="Y7" i="4"/>
  <c r="Y7" i="18" s="1"/>
  <c r="X7" i="4"/>
  <c r="X7" i="18" s="1"/>
  <c r="W7" i="4"/>
  <c r="W7" i="18" s="1"/>
  <c r="W7" i="3" s="1"/>
  <c r="DE46" i="8" s="1"/>
  <c r="V7" i="4"/>
  <c r="U7" i="4"/>
  <c r="U7" i="18" s="1"/>
  <c r="U7" i="3" s="1"/>
  <c r="DC46" i="8" s="1"/>
  <c r="T7" i="4"/>
  <c r="S7" i="4"/>
  <c r="S7" i="18" s="1"/>
  <c r="D323" i="18" s="1"/>
  <c r="R7" i="4"/>
  <c r="R7" i="18" s="1"/>
  <c r="D307" i="18" s="1"/>
  <c r="Q7" i="4"/>
  <c r="Q7" i="18" s="1"/>
  <c r="D291" i="18" s="1"/>
  <c r="P7" i="4"/>
  <c r="P7" i="18" s="1"/>
  <c r="D275" i="18" s="1"/>
  <c r="O7" i="4"/>
  <c r="O7" i="18" s="1"/>
  <c r="D259" i="18" s="1"/>
  <c r="N7" i="4"/>
  <c r="M7" i="4"/>
  <c r="M7" i="18" s="1"/>
  <c r="D227" i="18" s="1"/>
  <c r="L7" i="4"/>
  <c r="L7" i="18" s="1"/>
  <c r="D211" i="18" s="1"/>
  <c r="K7" i="4"/>
  <c r="K7" i="18" s="1"/>
  <c r="D195" i="18" s="1"/>
  <c r="J7" i="4"/>
  <c r="J7" i="18" s="1"/>
  <c r="D179" i="18" s="1"/>
  <c r="I7" i="4"/>
  <c r="I7" i="18" s="1"/>
  <c r="D163" i="18" s="1"/>
  <c r="H7" i="4"/>
  <c r="H7" i="18" s="1"/>
  <c r="D147" i="18" s="1"/>
  <c r="G7" i="4"/>
  <c r="F7" i="4"/>
  <c r="E7" i="4"/>
  <c r="D7" i="4"/>
  <c r="C7" i="4"/>
  <c r="C7" i="18" s="1"/>
  <c r="D67" i="18" s="1"/>
  <c r="B7" i="4"/>
  <c r="B7" i="18" s="1"/>
  <c r="D51" i="18" s="1"/>
  <c r="A7" i="4"/>
  <c r="Y6" i="4"/>
  <c r="Y6" i="18" s="1"/>
  <c r="X6" i="4"/>
  <c r="X6" i="18" s="1"/>
  <c r="X6" i="3" s="1"/>
  <c r="DF45" i="8" s="1"/>
  <c r="W6" i="4"/>
  <c r="W6" i="18" s="1"/>
  <c r="V6" i="4"/>
  <c r="V6" i="18" s="1"/>
  <c r="U6" i="4"/>
  <c r="U6" i="18" s="1"/>
  <c r="T6" i="4"/>
  <c r="T6" i="18" s="1"/>
  <c r="D338" i="18" s="1"/>
  <c r="S6" i="4"/>
  <c r="S6" i="18" s="1"/>
  <c r="D322" i="18" s="1"/>
  <c r="R6" i="4"/>
  <c r="R6" i="18" s="1"/>
  <c r="D306" i="18" s="1"/>
  <c r="Q6" i="4"/>
  <c r="P6" i="4"/>
  <c r="P6" i="18" s="1"/>
  <c r="D274" i="18" s="1"/>
  <c r="O6" i="4"/>
  <c r="N6" i="4"/>
  <c r="M6" i="4"/>
  <c r="M6" i="18" s="1"/>
  <c r="D226" i="18" s="1"/>
  <c r="L6" i="4"/>
  <c r="L6" i="18" s="1"/>
  <c r="D210" i="18" s="1"/>
  <c r="K6" i="4"/>
  <c r="K6" i="18" s="1"/>
  <c r="D194" i="18" s="1"/>
  <c r="J6" i="4"/>
  <c r="J6" i="18" s="1"/>
  <c r="D178" i="18" s="1"/>
  <c r="I6" i="4"/>
  <c r="I6" i="18" s="1"/>
  <c r="D162" i="18" s="1"/>
  <c r="H6" i="4"/>
  <c r="G6" i="4"/>
  <c r="G6" i="18" s="1"/>
  <c r="D130" i="18" s="1"/>
  <c r="F6" i="4"/>
  <c r="F6" i="18" s="1"/>
  <c r="D114" i="18" s="1"/>
  <c r="E6" i="4"/>
  <c r="E6" i="18" s="1"/>
  <c r="D98" i="18" s="1"/>
  <c r="D6" i="4"/>
  <c r="D6" i="18" s="1"/>
  <c r="D82" i="18" s="1"/>
  <c r="C6" i="4"/>
  <c r="C6" i="18" s="1"/>
  <c r="D66" i="18" s="1"/>
  <c r="B6" i="4"/>
  <c r="B6" i="18" s="1"/>
  <c r="D50" i="18" s="1"/>
  <c r="A6" i="4"/>
  <c r="Y5" i="4"/>
  <c r="Y5" i="18" s="1"/>
  <c r="Y5" i="3" s="1"/>
  <c r="DG44" i="8" s="1"/>
  <c r="X5" i="4"/>
  <c r="X5" i="18" s="1"/>
  <c r="W5" i="4"/>
  <c r="W5" i="18" s="1"/>
  <c r="V5" i="4"/>
  <c r="V5" i="18" s="1"/>
  <c r="V5" i="3" s="1"/>
  <c r="DD44" i="8" s="1"/>
  <c r="U5" i="4"/>
  <c r="U5" i="18" s="1"/>
  <c r="U5" i="3" s="1"/>
  <c r="DC44" i="8" s="1"/>
  <c r="T5" i="4"/>
  <c r="T5" i="18" s="1"/>
  <c r="D337" i="18" s="1"/>
  <c r="S5" i="4"/>
  <c r="S5" i="18" s="1"/>
  <c r="D321" i="18" s="1"/>
  <c r="R5" i="4"/>
  <c r="Q5" i="4"/>
  <c r="Q5" i="18" s="1"/>
  <c r="D289" i="18" s="1"/>
  <c r="P5" i="4"/>
  <c r="P5" i="18" s="1"/>
  <c r="D273" i="18" s="1"/>
  <c r="O5" i="4"/>
  <c r="O5" i="18" s="1"/>
  <c r="D257" i="18" s="1"/>
  <c r="N5" i="4"/>
  <c r="N5" i="18" s="1"/>
  <c r="D241" i="18" s="1"/>
  <c r="M5" i="4"/>
  <c r="M5" i="18" s="1"/>
  <c r="D225" i="18" s="1"/>
  <c r="L5" i="4"/>
  <c r="L5" i="18" s="1"/>
  <c r="D209" i="18" s="1"/>
  <c r="K5" i="4"/>
  <c r="J5" i="4"/>
  <c r="J5" i="18" s="1"/>
  <c r="D177" i="18" s="1"/>
  <c r="I5" i="4"/>
  <c r="H5" i="4"/>
  <c r="G5" i="4"/>
  <c r="G5" i="18" s="1"/>
  <c r="D129" i="18" s="1"/>
  <c r="F5" i="4"/>
  <c r="F5" i="18" s="1"/>
  <c r="D113" i="18" s="1"/>
  <c r="E5" i="4"/>
  <c r="E5" i="18" s="1"/>
  <c r="D97" i="18" s="1"/>
  <c r="D5" i="4"/>
  <c r="D5" i="18" s="1"/>
  <c r="D81" i="18" s="1"/>
  <c r="C5" i="4"/>
  <c r="C5" i="18" s="1"/>
  <c r="D65" i="18" s="1"/>
  <c r="B5" i="4"/>
  <c r="A5" i="4"/>
  <c r="Y4" i="4"/>
  <c r="Y4" i="18" s="1"/>
  <c r="X4" i="4"/>
  <c r="X4" i="18" s="1"/>
  <c r="W4" i="4"/>
  <c r="W4" i="18" s="1"/>
  <c r="V4" i="4"/>
  <c r="V4" i="18" s="1"/>
  <c r="U4" i="4"/>
  <c r="U4" i="18" s="1"/>
  <c r="T4" i="4"/>
  <c r="T4" i="18" s="1"/>
  <c r="D336" i="18" s="1"/>
  <c r="S4" i="4"/>
  <c r="R4" i="4"/>
  <c r="Q4" i="4"/>
  <c r="Q4" i="18" s="1"/>
  <c r="D288" i="18" s="1"/>
  <c r="P4" i="4"/>
  <c r="P4" i="18" s="1"/>
  <c r="D272" i="18" s="1"/>
  <c r="O4" i="4"/>
  <c r="O4" i="18" s="1"/>
  <c r="D256" i="18" s="1"/>
  <c r="N4" i="4"/>
  <c r="N4" i="18" s="1"/>
  <c r="D240" i="18" s="1"/>
  <c r="M4" i="4"/>
  <c r="M4" i="18" s="1"/>
  <c r="D224" i="18" s="1"/>
  <c r="L4" i="4"/>
  <c r="K4" i="4"/>
  <c r="K4" i="18" s="1"/>
  <c r="D192" i="18" s="1"/>
  <c r="J4" i="4"/>
  <c r="J4" i="18" s="1"/>
  <c r="D176" i="18" s="1"/>
  <c r="I4" i="4"/>
  <c r="I4" i="18" s="1"/>
  <c r="D160" i="18" s="1"/>
  <c r="H4" i="4"/>
  <c r="H4" i="18" s="1"/>
  <c r="D144" i="18" s="1"/>
  <c r="G4" i="4"/>
  <c r="G4" i="18" s="1"/>
  <c r="D128" i="18" s="1"/>
  <c r="F4" i="4"/>
  <c r="F4" i="18" s="1"/>
  <c r="D112" i="18" s="1"/>
  <c r="E4" i="4"/>
  <c r="D4" i="4"/>
  <c r="D4" i="18" s="1"/>
  <c r="D80" i="18" s="1"/>
  <c r="C4" i="4"/>
  <c r="B4" i="4"/>
  <c r="A4" i="4"/>
  <c r="Y3" i="4"/>
  <c r="Y3" i="18" s="1"/>
  <c r="X3" i="4"/>
  <c r="X3" i="18" s="1"/>
  <c r="W3" i="4"/>
  <c r="W3" i="18" s="1"/>
  <c r="W3" i="3" s="1"/>
  <c r="DE42" i="8" s="1"/>
  <c r="V3" i="4"/>
  <c r="V3" i="18" s="1"/>
  <c r="U3" i="4"/>
  <c r="U3" i="18" s="1"/>
  <c r="U3" i="3" s="1"/>
  <c r="DC42" i="8" s="1"/>
  <c r="T3" i="4"/>
  <c r="T3" i="18" s="1"/>
  <c r="D335" i="18" s="1"/>
  <c r="S3" i="4"/>
  <c r="R3" i="4"/>
  <c r="R3" i="18" s="1"/>
  <c r="D303" i="18" s="1"/>
  <c r="Q3" i="4"/>
  <c r="P3" i="4"/>
  <c r="O3" i="4"/>
  <c r="O3" i="18" s="1"/>
  <c r="D255" i="18" s="1"/>
  <c r="N3" i="4"/>
  <c r="N3" i="18" s="1"/>
  <c r="D239" i="18" s="1"/>
  <c r="M3" i="4"/>
  <c r="L3" i="4"/>
  <c r="L3" i="18" s="1"/>
  <c r="D207" i="18" s="1"/>
  <c r="K3" i="4"/>
  <c r="K3" i="18" s="1"/>
  <c r="D191" i="18" s="1"/>
  <c r="J3" i="4"/>
  <c r="I3" i="4"/>
  <c r="I3" i="18" s="1"/>
  <c r="D159" i="18" s="1"/>
  <c r="H3" i="4"/>
  <c r="H3" i="18" s="1"/>
  <c r="D143" i="18" s="1"/>
  <c r="G3" i="4"/>
  <c r="G3" i="18" s="1"/>
  <c r="D127" i="18" s="1"/>
  <c r="F3" i="4"/>
  <c r="F3" i="18" s="1"/>
  <c r="D111" i="18" s="1"/>
  <c r="E3" i="4"/>
  <c r="E3" i="18" s="1"/>
  <c r="D95" i="18" s="1"/>
  <c r="D3" i="4"/>
  <c r="D3" i="18" s="1"/>
  <c r="D79" i="18" s="1"/>
  <c r="C3" i="4"/>
  <c r="B3" i="4"/>
  <c r="B3" i="18" s="1"/>
  <c r="D47" i="18" s="1"/>
  <c r="A3" i="4"/>
  <c r="Y2" i="4"/>
  <c r="Y2" i="18" s="1"/>
  <c r="D414" i="18" s="1"/>
  <c r="X2" i="4"/>
  <c r="X2" i="18" s="1"/>
  <c r="D398" i="18" s="1"/>
  <c r="W2" i="4"/>
  <c r="W2" i="18" s="1"/>
  <c r="D382" i="18" s="1"/>
  <c r="V2" i="4"/>
  <c r="V2" i="18" s="1"/>
  <c r="D366" i="18" s="1"/>
  <c r="U2" i="4"/>
  <c r="U2" i="18" s="1"/>
  <c r="D350" i="18" s="1"/>
  <c r="T2" i="4"/>
  <c r="T2" i="18" s="1"/>
  <c r="D334" i="18" s="1"/>
  <c r="S2" i="4"/>
  <c r="S2" i="18" s="1"/>
  <c r="R2" i="4"/>
  <c r="R2" i="18" s="1"/>
  <c r="D302" i="18" s="1"/>
  <c r="Q2" i="4"/>
  <c r="Q2" i="18" s="1"/>
  <c r="D286" i="18" s="1"/>
  <c r="P2" i="4"/>
  <c r="P2" i="18" s="1"/>
  <c r="D270" i="18" s="1"/>
  <c r="O2" i="4"/>
  <c r="N2" i="4"/>
  <c r="N2" i="18" s="1"/>
  <c r="D238" i="18" s="1"/>
  <c r="M2" i="4"/>
  <c r="M2" i="18" s="1"/>
  <c r="D222" i="18" s="1"/>
  <c r="L2" i="4"/>
  <c r="L2" i="18" s="1"/>
  <c r="D206" i="18" s="1"/>
  <c r="K2" i="4"/>
  <c r="K2" i="18" s="1"/>
  <c r="D190" i="18" s="1"/>
  <c r="J2" i="4"/>
  <c r="J2" i="18" s="1"/>
  <c r="D174" i="18" s="1"/>
  <c r="I2" i="4"/>
  <c r="I2" i="18" s="1"/>
  <c r="D158" i="18" s="1"/>
  <c r="H2" i="4"/>
  <c r="H2" i="18" s="1"/>
  <c r="D142" i="18" s="1"/>
  <c r="G2" i="4"/>
  <c r="G2" i="18" s="1"/>
  <c r="D126" i="18" s="1"/>
  <c r="F2" i="4"/>
  <c r="F2" i="18" s="1"/>
  <c r="D110" i="18" s="1"/>
  <c r="E2" i="4"/>
  <c r="E2" i="18" s="1"/>
  <c r="D94" i="18" s="1"/>
  <c r="D2" i="4"/>
  <c r="D2" i="18" s="1"/>
  <c r="D78" i="18" s="1"/>
  <c r="C2" i="4"/>
  <c r="C2" i="18" s="1"/>
  <c r="B2" i="4"/>
  <c r="B2" i="18" s="1"/>
  <c r="D46" i="18" s="1"/>
  <c r="A2" i="4"/>
  <c r="Y1" i="4"/>
  <c r="X1" i="4"/>
  <c r="W1" i="4"/>
  <c r="V1" i="4"/>
  <c r="U1" i="4"/>
  <c r="T1" i="4"/>
  <c r="S1" i="4"/>
  <c r="R1" i="4"/>
  <c r="Q1" i="4"/>
  <c r="P1" i="4"/>
  <c r="O1" i="4"/>
  <c r="N1" i="4"/>
  <c r="M1" i="4"/>
  <c r="L1" i="4"/>
  <c r="K1" i="4"/>
  <c r="J1" i="4"/>
  <c r="I1" i="4"/>
  <c r="H1" i="4"/>
  <c r="G1" i="4"/>
  <c r="F1" i="4"/>
  <c r="E1" i="4"/>
  <c r="D1" i="4"/>
  <c r="C1" i="4"/>
  <c r="B1" i="4"/>
  <c r="A1" i="4"/>
  <c r="D429" i="3"/>
  <c r="D428" i="3"/>
  <c r="D427" i="3"/>
  <c r="D426" i="3"/>
  <c r="D425" i="3"/>
  <c r="D424" i="3"/>
  <c r="D423" i="3"/>
  <c r="D422" i="3"/>
  <c r="D421" i="3"/>
  <c r="D420" i="3"/>
  <c r="D419" i="3"/>
  <c r="D418" i="3"/>
  <c r="D417" i="3"/>
  <c r="D416" i="3"/>
  <c r="D415" i="3"/>
  <c r="D413" i="3"/>
  <c r="D412" i="3"/>
  <c r="D411" i="3"/>
  <c r="D410" i="3"/>
  <c r="D409" i="3"/>
  <c r="D408" i="3"/>
  <c r="D407" i="3"/>
  <c r="D406" i="3"/>
  <c r="D405" i="3"/>
  <c r="D404" i="3"/>
  <c r="D403" i="3"/>
  <c r="D402" i="3"/>
  <c r="D401" i="3"/>
  <c r="D400" i="3"/>
  <c r="D399" i="3"/>
  <c r="D397" i="3"/>
  <c r="D396" i="3"/>
  <c r="D395" i="3"/>
  <c r="D394" i="3"/>
  <c r="D393" i="3"/>
  <c r="D392" i="3"/>
  <c r="D391" i="3"/>
  <c r="D390" i="3"/>
  <c r="D389" i="3"/>
  <c r="D388" i="3"/>
  <c r="D387" i="3"/>
  <c r="D386" i="3"/>
  <c r="D385" i="3"/>
  <c r="D384" i="3"/>
  <c r="D383" i="3"/>
  <c r="D381" i="3"/>
  <c r="D380" i="3"/>
  <c r="D379" i="3"/>
  <c r="D378" i="3"/>
  <c r="D377" i="3"/>
  <c r="D376" i="3"/>
  <c r="D375" i="3"/>
  <c r="D374" i="3"/>
  <c r="D373" i="3"/>
  <c r="D372" i="3"/>
  <c r="D371" i="3"/>
  <c r="D370" i="3"/>
  <c r="D369" i="3"/>
  <c r="D368" i="3"/>
  <c r="D367" i="3"/>
  <c r="D365" i="3"/>
  <c r="D364" i="3"/>
  <c r="D363" i="3"/>
  <c r="D362" i="3"/>
  <c r="D361" i="3"/>
  <c r="D360" i="3"/>
  <c r="D359" i="3"/>
  <c r="D358" i="3"/>
  <c r="D357" i="3"/>
  <c r="D356" i="3"/>
  <c r="D355" i="3"/>
  <c r="D354" i="3"/>
  <c r="D353" i="3"/>
  <c r="D352" i="3"/>
  <c r="D351" i="3"/>
  <c r="AC83" i="3"/>
  <c r="AC82" i="3"/>
  <c r="AC81" i="3"/>
  <c r="AC80" i="3"/>
  <c r="AC79" i="3"/>
  <c r="AC78" i="3"/>
  <c r="AC77" i="3"/>
  <c r="AC76" i="3"/>
  <c r="AC75" i="3"/>
  <c r="AC74" i="3"/>
  <c r="AC73" i="3"/>
  <c r="AC72" i="3"/>
  <c r="AC71" i="3"/>
  <c r="AC70" i="3"/>
  <c r="AC69" i="3"/>
  <c r="AC68" i="3"/>
  <c r="AC67" i="3"/>
  <c r="AC66" i="3"/>
  <c r="AC65" i="3"/>
  <c r="AC64" i="3"/>
  <c r="AC63" i="3"/>
  <c r="AC62" i="3"/>
  <c r="AC61" i="3"/>
  <c r="AC60" i="3"/>
  <c r="AC59" i="3"/>
  <c r="AC58" i="3"/>
  <c r="AC57" i="3"/>
  <c r="AC56" i="3"/>
  <c r="AC55" i="3"/>
  <c r="AC54" i="3"/>
  <c r="AC53" i="3"/>
  <c r="AC52" i="3"/>
  <c r="AC51" i="3"/>
  <c r="AC50" i="3"/>
  <c r="AC49" i="3"/>
  <c r="AC48" i="3"/>
  <c r="AC47" i="3"/>
  <c r="AC46" i="3"/>
  <c r="AC45" i="3"/>
  <c r="AC44" i="3"/>
  <c r="AC43" i="3"/>
  <c r="AC42" i="3"/>
  <c r="AC41" i="3"/>
  <c r="AC40" i="3"/>
  <c r="AC39" i="3"/>
  <c r="AC38" i="3"/>
  <c r="AC37" i="3"/>
  <c r="Y17" i="3"/>
  <c r="DG56" i="8" s="1"/>
  <c r="X17" i="3"/>
  <c r="DF56" i="8" s="1"/>
  <c r="V17" i="3"/>
  <c r="DD56" i="8" s="1"/>
  <c r="U17" i="3"/>
  <c r="DC56" i="8" s="1"/>
  <c r="Y16" i="3"/>
  <c r="DG55" i="8" s="1"/>
  <c r="X16" i="3"/>
  <c r="DF55" i="8" s="1"/>
  <c r="W16" i="3"/>
  <c r="DE55" i="8" s="1"/>
  <c r="V16" i="3"/>
  <c r="DD55" i="8" s="1"/>
  <c r="U16" i="3"/>
  <c r="DC55" i="8" s="1"/>
  <c r="Y15" i="3"/>
  <c r="DG54" i="8" s="1"/>
  <c r="X15" i="3"/>
  <c r="DF54" i="8" s="1"/>
  <c r="V15" i="3"/>
  <c r="DD54" i="8" s="1"/>
  <c r="U15" i="3"/>
  <c r="DC54" i="8" s="1"/>
  <c r="Y14" i="3"/>
  <c r="DG53" i="8" s="1"/>
  <c r="X14" i="3"/>
  <c r="DF53" i="8" s="1"/>
  <c r="W14" i="3"/>
  <c r="DE53" i="8" s="1"/>
  <c r="V14" i="3"/>
  <c r="DD53" i="8" s="1"/>
  <c r="U14" i="3"/>
  <c r="DC53" i="8" s="1"/>
  <c r="Y13" i="3"/>
  <c r="DG52" i="8" s="1"/>
  <c r="X13" i="3"/>
  <c r="DF52" i="8" s="1"/>
  <c r="W13" i="3"/>
  <c r="DE52" i="8" s="1"/>
  <c r="V13" i="3"/>
  <c r="DD52" i="8" s="1"/>
  <c r="U13" i="3"/>
  <c r="DC52" i="8" s="1"/>
  <c r="Y12" i="3"/>
  <c r="DG51" i="8" s="1"/>
  <c r="X12" i="3"/>
  <c r="DF51" i="8" s="1"/>
  <c r="W12" i="3"/>
  <c r="DE51" i="8" s="1"/>
  <c r="V12" i="3"/>
  <c r="DD51" i="8" s="1"/>
  <c r="U12" i="3"/>
  <c r="DC51" i="8" s="1"/>
  <c r="Y11" i="3"/>
  <c r="DG50" i="8" s="1"/>
  <c r="X11" i="3"/>
  <c r="DF50" i="8" s="1"/>
  <c r="W11" i="3"/>
  <c r="DE50" i="8" s="1"/>
  <c r="V11" i="3"/>
  <c r="DD50" i="8" s="1"/>
  <c r="U11" i="3"/>
  <c r="DC50" i="8" s="1"/>
  <c r="X10" i="3"/>
  <c r="DF49" i="8" s="1"/>
  <c r="W10" i="3"/>
  <c r="DE49" i="8" s="1"/>
  <c r="Y9" i="3"/>
  <c r="DG48" i="8" s="1"/>
  <c r="X9" i="3"/>
  <c r="DF48" i="8" s="1"/>
  <c r="W9" i="3"/>
  <c r="DE48" i="8" s="1"/>
  <c r="V9" i="3"/>
  <c r="DD48" i="8" s="1"/>
  <c r="U9" i="3"/>
  <c r="DC48" i="8" s="1"/>
  <c r="Y8" i="3"/>
  <c r="DG47" i="8" s="1"/>
  <c r="X8" i="3"/>
  <c r="DF47" i="8" s="1"/>
  <c r="V8" i="3"/>
  <c r="DD47" i="8" s="1"/>
  <c r="U8" i="3"/>
  <c r="DC47" i="8" s="1"/>
  <c r="Y7" i="3"/>
  <c r="DG46" i="8" s="1"/>
  <c r="X7" i="3"/>
  <c r="DF46" i="8" s="1"/>
  <c r="Y6" i="3"/>
  <c r="DG45" i="8" s="1"/>
  <c r="W6" i="3"/>
  <c r="DE45" i="8" s="1"/>
  <c r="V6" i="3"/>
  <c r="DD45" i="8" s="1"/>
  <c r="U6" i="3"/>
  <c r="DC45" i="8" s="1"/>
  <c r="X5" i="3"/>
  <c r="DF44" i="8" s="1"/>
  <c r="W5" i="3"/>
  <c r="DE44" i="8" s="1"/>
  <c r="Y4" i="3"/>
  <c r="DG43" i="8" s="1"/>
  <c r="X4" i="3"/>
  <c r="DF43" i="8" s="1"/>
  <c r="W4" i="3"/>
  <c r="DE43" i="8" s="1"/>
  <c r="V4" i="3"/>
  <c r="DD43" i="8" s="1"/>
  <c r="U4" i="3"/>
  <c r="DC43" i="8" s="1"/>
  <c r="Y3" i="3"/>
  <c r="DG42" i="8" s="1"/>
  <c r="X3" i="3"/>
  <c r="DF42" i="8" s="1"/>
  <c r="V3" i="3"/>
  <c r="DD42" i="8" s="1"/>
  <c r="Y17" i="2"/>
  <c r="X17" i="2"/>
  <c r="W17" i="2"/>
  <c r="V17" i="2"/>
  <c r="U17" i="2"/>
  <c r="T17" i="2"/>
  <c r="S17" i="2"/>
  <c r="R17" i="2"/>
  <c r="Q17" i="2"/>
  <c r="P17" i="2"/>
  <c r="O17" i="2"/>
  <c r="N17" i="2"/>
  <c r="M17" i="2"/>
  <c r="L17" i="2"/>
  <c r="K17" i="2"/>
  <c r="J17" i="2"/>
  <c r="I17" i="2"/>
  <c r="H17" i="2"/>
  <c r="G17" i="2"/>
  <c r="F17" i="2"/>
  <c r="E17" i="2"/>
  <c r="D17" i="2"/>
  <c r="C17" i="2"/>
  <c r="B17" i="2"/>
  <c r="A17" i="2"/>
  <c r="Y16" i="2"/>
  <c r="X16" i="2"/>
  <c r="W16" i="2"/>
  <c r="V16" i="2"/>
  <c r="U16" i="2"/>
  <c r="T16" i="2"/>
  <c r="S16" i="2"/>
  <c r="R16" i="2"/>
  <c r="Q16" i="2"/>
  <c r="P16" i="2"/>
  <c r="O16" i="2"/>
  <c r="N16" i="2"/>
  <c r="M16" i="2"/>
  <c r="L16" i="2"/>
  <c r="K16" i="2"/>
  <c r="J16" i="2"/>
  <c r="I16" i="2"/>
  <c r="H16" i="2"/>
  <c r="G16" i="2"/>
  <c r="F16" i="2"/>
  <c r="E16" i="2"/>
  <c r="D16" i="2"/>
  <c r="C16" i="2"/>
  <c r="B16" i="2"/>
  <c r="A16" i="2"/>
  <c r="Y15" i="2"/>
  <c r="X15" i="2"/>
  <c r="W15" i="2"/>
  <c r="V15" i="2"/>
  <c r="U15" i="2"/>
  <c r="T15" i="2"/>
  <c r="S15" i="2"/>
  <c r="R15" i="2"/>
  <c r="Q15" i="2"/>
  <c r="P15" i="2"/>
  <c r="O15" i="2"/>
  <c r="N15" i="2"/>
  <c r="M15" i="2"/>
  <c r="L15" i="2"/>
  <c r="K15" i="2"/>
  <c r="J15" i="2"/>
  <c r="I15" i="2"/>
  <c r="H15" i="2"/>
  <c r="G15" i="2"/>
  <c r="F15" i="2"/>
  <c r="E15" i="2"/>
  <c r="D15" i="2"/>
  <c r="C15" i="2"/>
  <c r="B15" i="2"/>
  <c r="A15" i="2"/>
  <c r="Y14" i="2"/>
  <c r="X14" i="2"/>
  <c r="W14" i="2"/>
  <c r="V14" i="2"/>
  <c r="U14" i="2"/>
  <c r="T14" i="2"/>
  <c r="S14" i="2"/>
  <c r="R14" i="2"/>
  <c r="Q14" i="2"/>
  <c r="P14" i="2"/>
  <c r="O14" i="2"/>
  <c r="N14" i="2"/>
  <c r="M14" i="2"/>
  <c r="L14" i="2"/>
  <c r="K14" i="2"/>
  <c r="J14" i="2"/>
  <c r="I14" i="2"/>
  <c r="H14" i="2"/>
  <c r="G14" i="2"/>
  <c r="F14" i="2"/>
  <c r="E14" i="2"/>
  <c r="D14" i="2"/>
  <c r="C14" i="2"/>
  <c r="B14" i="2"/>
  <c r="A14" i="2"/>
  <c r="Y13" i="2"/>
  <c r="X13" i="2"/>
  <c r="W13" i="2"/>
  <c r="V13" i="2"/>
  <c r="U13" i="2"/>
  <c r="T13" i="2"/>
  <c r="S13" i="2"/>
  <c r="R13" i="2"/>
  <c r="Q13" i="2"/>
  <c r="P13" i="2"/>
  <c r="O13" i="2"/>
  <c r="N13" i="2"/>
  <c r="M13" i="2"/>
  <c r="L13" i="2"/>
  <c r="K13" i="2"/>
  <c r="J13" i="2"/>
  <c r="I13" i="2"/>
  <c r="H13" i="2"/>
  <c r="G13" i="2"/>
  <c r="F13" i="2"/>
  <c r="E13" i="2"/>
  <c r="D13" i="2"/>
  <c r="C13" i="2"/>
  <c r="B13" i="2"/>
  <c r="A13" i="2"/>
  <c r="Y12" i="2"/>
  <c r="X12" i="2"/>
  <c r="W12" i="2"/>
  <c r="V12" i="2"/>
  <c r="U12" i="2"/>
  <c r="T12" i="2"/>
  <c r="S12" i="2"/>
  <c r="R12" i="2"/>
  <c r="Q12" i="2"/>
  <c r="P12" i="2"/>
  <c r="O12" i="2"/>
  <c r="N12" i="2"/>
  <c r="M12" i="2"/>
  <c r="L12" i="2"/>
  <c r="K12" i="2"/>
  <c r="J12" i="2"/>
  <c r="I12" i="2"/>
  <c r="H12" i="2"/>
  <c r="G12" i="2"/>
  <c r="F12" i="2"/>
  <c r="E12" i="2"/>
  <c r="D12" i="2"/>
  <c r="C12" i="2"/>
  <c r="B12" i="2"/>
  <c r="A12" i="2"/>
  <c r="Y11" i="2"/>
  <c r="X11" i="2"/>
  <c r="W11" i="2"/>
  <c r="V11" i="2"/>
  <c r="U11" i="2"/>
  <c r="T11" i="2"/>
  <c r="S11" i="2"/>
  <c r="R11" i="2"/>
  <c r="Q11" i="2"/>
  <c r="P11" i="2"/>
  <c r="O11" i="2"/>
  <c r="N11" i="2"/>
  <c r="M11" i="2"/>
  <c r="L11" i="2"/>
  <c r="K11" i="2"/>
  <c r="J11" i="2"/>
  <c r="I11" i="2"/>
  <c r="H11" i="2"/>
  <c r="G11" i="2"/>
  <c r="F11" i="2"/>
  <c r="E11" i="2"/>
  <c r="D11" i="2"/>
  <c r="C11" i="2"/>
  <c r="B11" i="2"/>
  <c r="A11" i="2"/>
  <c r="Y10" i="2"/>
  <c r="X10" i="2"/>
  <c r="W10" i="2"/>
  <c r="V10" i="2"/>
  <c r="U10" i="2"/>
  <c r="T10" i="2"/>
  <c r="S10" i="2"/>
  <c r="R10" i="2"/>
  <c r="Q10" i="2"/>
  <c r="P10" i="2"/>
  <c r="O10" i="2"/>
  <c r="N10" i="2"/>
  <c r="M10" i="2"/>
  <c r="L10" i="2"/>
  <c r="K10" i="2"/>
  <c r="J10" i="2"/>
  <c r="I10" i="2"/>
  <c r="H10" i="2"/>
  <c r="G10" i="2"/>
  <c r="F10" i="2"/>
  <c r="E10" i="2"/>
  <c r="D10" i="2"/>
  <c r="C10" i="2"/>
  <c r="B10" i="2"/>
  <c r="A10" i="2"/>
  <c r="Y9" i="2"/>
  <c r="X9" i="2"/>
  <c r="W9" i="2"/>
  <c r="V9" i="2"/>
  <c r="U9" i="2"/>
  <c r="T9" i="2"/>
  <c r="S9" i="2"/>
  <c r="R9" i="2"/>
  <c r="Q9" i="2"/>
  <c r="P9" i="2"/>
  <c r="O9" i="2"/>
  <c r="N9" i="2"/>
  <c r="M9" i="2"/>
  <c r="L9" i="2"/>
  <c r="K9" i="2"/>
  <c r="J9" i="2"/>
  <c r="I9" i="2"/>
  <c r="H9" i="2"/>
  <c r="G9" i="2"/>
  <c r="F9" i="2"/>
  <c r="E9" i="2"/>
  <c r="D9" i="2"/>
  <c r="C9" i="2"/>
  <c r="B9" i="2"/>
  <c r="A9" i="2"/>
  <c r="Y8" i="2"/>
  <c r="X8" i="2"/>
  <c r="W8" i="2"/>
  <c r="V8" i="2"/>
  <c r="U8" i="2"/>
  <c r="T8" i="2"/>
  <c r="S8" i="2"/>
  <c r="R8" i="2"/>
  <c r="Q8" i="2"/>
  <c r="P8" i="2"/>
  <c r="O8" i="2"/>
  <c r="N8" i="2"/>
  <c r="M8" i="2"/>
  <c r="L8" i="2"/>
  <c r="K8" i="2"/>
  <c r="J8" i="2"/>
  <c r="I8" i="2"/>
  <c r="H8" i="2"/>
  <c r="G8" i="2"/>
  <c r="F8" i="2"/>
  <c r="E8" i="2"/>
  <c r="D8" i="2"/>
  <c r="C8" i="2"/>
  <c r="B8" i="2"/>
  <c r="A8" i="2"/>
  <c r="Y7" i="2"/>
  <c r="X7" i="2"/>
  <c r="W7" i="2"/>
  <c r="V7" i="2"/>
  <c r="U7" i="2"/>
  <c r="T7" i="2"/>
  <c r="S7" i="2"/>
  <c r="R7" i="2"/>
  <c r="Q7" i="2"/>
  <c r="P7" i="2"/>
  <c r="O7" i="2"/>
  <c r="N7" i="2"/>
  <c r="M7" i="2"/>
  <c r="L7" i="2"/>
  <c r="K7" i="2"/>
  <c r="J7" i="2"/>
  <c r="I7" i="2"/>
  <c r="H7" i="2"/>
  <c r="G7" i="2"/>
  <c r="F7" i="2"/>
  <c r="E7" i="2"/>
  <c r="D7" i="2"/>
  <c r="C7" i="2"/>
  <c r="B7" i="2"/>
  <c r="A7" i="2"/>
  <c r="AI6" i="2"/>
  <c r="Y6" i="2"/>
  <c r="X6" i="2"/>
  <c r="W6" i="2"/>
  <c r="V6" i="2"/>
  <c r="U6" i="2"/>
  <c r="T6" i="2"/>
  <c r="S6" i="2"/>
  <c r="R6" i="2"/>
  <c r="Q6" i="2"/>
  <c r="P6" i="2"/>
  <c r="O6" i="2"/>
  <c r="N6" i="2"/>
  <c r="M6" i="2"/>
  <c r="L6" i="2"/>
  <c r="K6" i="2"/>
  <c r="J6" i="2"/>
  <c r="I6" i="2"/>
  <c r="H6" i="2"/>
  <c r="G6" i="2"/>
  <c r="F6" i="2"/>
  <c r="E6" i="2"/>
  <c r="D6" i="2"/>
  <c r="C6" i="2"/>
  <c r="B6" i="2"/>
  <c r="A6" i="2"/>
  <c r="Y5" i="2"/>
  <c r="X5" i="2"/>
  <c r="W5" i="2"/>
  <c r="V5" i="2"/>
  <c r="U5" i="2"/>
  <c r="T5" i="2"/>
  <c r="S5" i="2"/>
  <c r="R5" i="2"/>
  <c r="Q5" i="2"/>
  <c r="P5" i="2"/>
  <c r="O5" i="2"/>
  <c r="N5" i="2"/>
  <c r="M5" i="2"/>
  <c r="L5" i="2"/>
  <c r="K5" i="2"/>
  <c r="J5" i="2"/>
  <c r="I5" i="2"/>
  <c r="H5" i="2"/>
  <c r="G5" i="2"/>
  <c r="F5" i="2"/>
  <c r="E5" i="2"/>
  <c r="D5" i="2"/>
  <c r="C5" i="2"/>
  <c r="B5" i="2"/>
  <c r="A5" i="2"/>
  <c r="Y4" i="2"/>
  <c r="X4" i="2"/>
  <c r="W4" i="2"/>
  <c r="V4" i="2"/>
  <c r="U4" i="2"/>
  <c r="T4" i="2"/>
  <c r="S4" i="2"/>
  <c r="R4" i="2"/>
  <c r="Q4" i="2"/>
  <c r="P4" i="2"/>
  <c r="O4" i="2"/>
  <c r="N4" i="2"/>
  <c r="M4" i="2"/>
  <c r="L4" i="2"/>
  <c r="K4" i="2"/>
  <c r="J4" i="2"/>
  <c r="I4" i="2"/>
  <c r="H4" i="2"/>
  <c r="G4" i="2"/>
  <c r="F4" i="2"/>
  <c r="E4" i="2"/>
  <c r="D4" i="2"/>
  <c r="C4" i="2"/>
  <c r="B4" i="2"/>
  <c r="A4" i="2"/>
  <c r="AE3" i="2"/>
  <c r="Y3" i="2"/>
  <c r="X3" i="2"/>
  <c r="W3" i="2"/>
  <c r="V3" i="2"/>
  <c r="U3" i="2"/>
  <c r="T3" i="2"/>
  <c r="S3" i="2"/>
  <c r="R3" i="2"/>
  <c r="Q3" i="2"/>
  <c r="P3" i="2"/>
  <c r="O3" i="2"/>
  <c r="N3" i="2"/>
  <c r="M3" i="2"/>
  <c r="L3" i="2"/>
  <c r="K3" i="2"/>
  <c r="J3" i="2"/>
  <c r="I3" i="2"/>
  <c r="H3" i="2"/>
  <c r="G3" i="2"/>
  <c r="F3" i="2"/>
  <c r="E3" i="2"/>
  <c r="D3" i="2"/>
  <c r="C3" i="2"/>
  <c r="B3" i="2"/>
  <c r="A3" i="2"/>
  <c r="Y2" i="2"/>
  <c r="X2" i="2"/>
  <c r="W2" i="2"/>
  <c r="V2" i="2"/>
  <c r="U2" i="2"/>
  <c r="T2" i="2"/>
  <c r="S2" i="2"/>
  <c r="R2" i="2"/>
  <c r="Q2" i="2"/>
  <c r="P2" i="2"/>
  <c r="O2" i="2"/>
  <c r="N2" i="2"/>
  <c r="M2" i="2"/>
  <c r="L2" i="2"/>
  <c r="K2" i="2"/>
  <c r="J2" i="2"/>
  <c r="I2" i="2"/>
  <c r="H2" i="2"/>
  <c r="G2" i="2"/>
  <c r="F2" i="2"/>
  <c r="E2" i="2"/>
  <c r="D2" i="2"/>
  <c r="C2" i="2"/>
  <c r="B2" i="2"/>
  <c r="A2" i="2"/>
  <c r="Y1" i="2"/>
  <c r="X1" i="2"/>
  <c r="W1" i="2"/>
  <c r="V1" i="2"/>
  <c r="U1" i="2"/>
  <c r="T1" i="2"/>
  <c r="S1" i="2"/>
  <c r="R1" i="2"/>
  <c r="Q1" i="2"/>
  <c r="P1" i="2"/>
  <c r="O1" i="2"/>
  <c r="N1" i="2"/>
  <c r="M1" i="2"/>
  <c r="L1" i="2"/>
  <c r="K1" i="2"/>
  <c r="J1" i="2"/>
  <c r="I1" i="2"/>
  <c r="H1" i="2"/>
  <c r="G1" i="2"/>
  <c r="F1" i="2"/>
  <c r="E1" i="2"/>
  <c r="D1" i="2"/>
  <c r="C1" i="2"/>
  <c r="B1" i="2"/>
  <c r="A1" i="2"/>
  <c r="Y17" i="1"/>
  <c r="X17" i="1"/>
  <c r="W17" i="1"/>
  <c r="V17" i="1"/>
  <c r="U17" i="1"/>
  <c r="T17" i="1"/>
  <c r="S17" i="1"/>
  <c r="R17" i="1"/>
  <c r="Q17" i="1"/>
  <c r="P17" i="1"/>
  <c r="O17" i="1"/>
  <c r="O17" i="16" s="1"/>
  <c r="D269" i="16" s="1"/>
  <c r="N17" i="1"/>
  <c r="M17" i="1"/>
  <c r="L17" i="1"/>
  <c r="K17" i="1"/>
  <c r="J17" i="1"/>
  <c r="I17" i="1"/>
  <c r="H17" i="1"/>
  <c r="G17" i="1"/>
  <c r="F17" i="1"/>
  <c r="E17" i="1"/>
  <c r="D17" i="1"/>
  <c r="C17" i="1"/>
  <c r="B17" i="1"/>
  <c r="A17" i="1"/>
  <c r="Y16" i="1"/>
  <c r="X16" i="1"/>
  <c r="W16" i="1"/>
  <c r="V16" i="1"/>
  <c r="U16" i="1"/>
  <c r="T16" i="1"/>
  <c r="S16" i="1"/>
  <c r="R16" i="1"/>
  <c r="Q16" i="1"/>
  <c r="P16" i="1"/>
  <c r="O16" i="1"/>
  <c r="N16" i="1"/>
  <c r="M16" i="1"/>
  <c r="L16" i="1"/>
  <c r="K16" i="1"/>
  <c r="J16" i="1"/>
  <c r="I16" i="1"/>
  <c r="H16" i="1"/>
  <c r="G16" i="1"/>
  <c r="F16" i="1"/>
  <c r="E16" i="1"/>
  <c r="D16" i="1"/>
  <c r="C16" i="1"/>
  <c r="B16" i="1"/>
  <c r="A16" i="1"/>
  <c r="Y15" i="1"/>
  <c r="X15" i="1"/>
  <c r="W15" i="1"/>
  <c r="V15" i="1"/>
  <c r="U15" i="1"/>
  <c r="T15" i="1"/>
  <c r="S15" i="1"/>
  <c r="R15" i="1"/>
  <c r="Q15" i="1"/>
  <c r="P15" i="1"/>
  <c r="O15" i="1"/>
  <c r="N15" i="1"/>
  <c r="M15" i="1"/>
  <c r="L15" i="1"/>
  <c r="K15" i="1"/>
  <c r="J15" i="1"/>
  <c r="I15" i="1"/>
  <c r="H15" i="1"/>
  <c r="G15" i="1"/>
  <c r="F15" i="1"/>
  <c r="E15" i="1"/>
  <c r="D15" i="1"/>
  <c r="C15" i="1"/>
  <c r="B15" i="1"/>
  <c r="A15" i="1"/>
  <c r="Y14" i="1"/>
  <c r="X14" i="1"/>
  <c r="W14" i="1"/>
  <c r="V14" i="1"/>
  <c r="U14" i="1"/>
  <c r="U14" i="16" s="1"/>
  <c r="DC14" i="8" s="1"/>
  <c r="T14" i="1"/>
  <c r="T14" i="16" s="1"/>
  <c r="S14" i="1"/>
  <c r="R14" i="1"/>
  <c r="Q14" i="1"/>
  <c r="P14" i="1"/>
  <c r="O14" i="1"/>
  <c r="N14" i="1"/>
  <c r="M14" i="1"/>
  <c r="L14" i="1"/>
  <c r="K14" i="1"/>
  <c r="J14" i="1"/>
  <c r="J14" i="16" s="1"/>
  <c r="I14" i="1"/>
  <c r="H14" i="1"/>
  <c r="G14" i="1"/>
  <c r="F14" i="1"/>
  <c r="E14" i="1"/>
  <c r="E14" i="16" s="1"/>
  <c r="D106" i="16" s="1"/>
  <c r="D14" i="1"/>
  <c r="C14" i="1"/>
  <c r="B14" i="1"/>
  <c r="A14" i="1"/>
  <c r="Y13" i="1"/>
  <c r="X13" i="1"/>
  <c r="W13" i="1"/>
  <c r="V13" i="1"/>
  <c r="U13" i="1"/>
  <c r="T13" i="1"/>
  <c r="S13" i="1"/>
  <c r="R13" i="1"/>
  <c r="R13" i="16" s="1"/>
  <c r="Q13" i="1"/>
  <c r="P13" i="1"/>
  <c r="O13" i="1"/>
  <c r="N13" i="1"/>
  <c r="M13" i="1"/>
  <c r="L13" i="1"/>
  <c r="K13" i="1"/>
  <c r="J13" i="1"/>
  <c r="I13" i="1"/>
  <c r="H13" i="1"/>
  <c r="G13" i="1"/>
  <c r="F13" i="1"/>
  <c r="E13" i="1"/>
  <c r="D13" i="1"/>
  <c r="C13" i="1"/>
  <c r="B13" i="1"/>
  <c r="B13" i="16" s="1"/>
  <c r="A13" i="1"/>
  <c r="Y12" i="1"/>
  <c r="X12" i="1"/>
  <c r="W12" i="1"/>
  <c r="V12" i="1"/>
  <c r="U12" i="1"/>
  <c r="T12" i="1"/>
  <c r="S12" i="1"/>
  <c r="R12" i="1"/>
  <c r="Q12" i="1"/>
  <c r="P12" i="1"/>
  <c r="O12" i="1"/>
  <c r="N12" i="1"/>
  <c r="M12" i="1"/>
  <c r="L12" i="1"/>
  <c r="K12" i="1"/>
  <c r="J12" i="1"/>
  <c r="I12" i="1"/>
  <c r="H12" i="1"/>
  <c r="G12" i="1"/>
  <c r="F12" i="1"/>
  <c r="E12" i="1"/>
  <c r="D12" i="1"/>
  <c r="C12" i="1"/>
  <c r="B12" i="1"/>
  <c r="A12" i="1"/>
  <c r="Y11" i="1"/>
  <c r="X11" i="1"/>
  <c r="W11" i="1"/>
  <c r="V11" i="1"/>
  <c r="U11" i="1"/>
  <c r="T11" i="1"/>
  <c r="S11" i="1"/>
  <c r="R11" i="1"/>
  <c r="Q11" i="1"/>
  <c r="P11" i="1"/>
  <c r="O11" i="1"/>
  <c r="N11" i="1"/>
  <c r="M11" i="1"/>
  <c r="L11" i="1"/>
  <c r="L11" i="16" s="1"/>
  <c r="K11" i="1"/>
  <c r="J11" i="1"/>
  <c r="I11" i="1"/>
  <c r="H11" i="1"/>
  <c r="G11" i="1"/>
  <c r="F11" i="1"/>
  <c r="E11" i="1"/>
  <c r="D11" i="1"/>
  <c r="C11" i="1"/>
  <c r="B11" i="1"/>
  <c r="A11" i="1"/>
  <c r="Y10" i="1"/>
  <c r="X10" i="1"/>
  <c r="W10" i="1"/>
  <c r="V10" i="1"/>
  <c r="U10" i="1"/>
  <c r="T10" i="1"/>
  <c r="S10" i="1"/>
  <c r="R10" i="1"/>
  <c r="Q10" i="1"/>
  <c r="P10" i="1"/>
  <c r="O10" i="1"/>
  <c r="N10" i="1"/>
  <c r="M10" i="1"/>
  <c r="L10" i="1"/>
  <c r="K10" i="1"/>
  <c r="J10" i="1"/>
  <c r="I10" i="1"/>
  <c r="H10" i="1"/>
  <c r="G10" i="1"/>
  <c r="F10" i="1"/>
  <c r="E10" i="1"/>
  <c r="D10" i="1"/>
  <c r="C10" i="1"/>
  <c r="B10" i="1"/>
  <c r="A10" i="1"/>
  <c r="Y9" i="1"/>
  <c r="X9" i="1"/>
  <c r="W9" i="1"/>
  <c r="V9" i="1"/>
  <c r="V9" i="16" s="1"/>
  <c r="DD9" i="8" s="1"/>
  <c r="U9" i="1"/>
  <c r="T9" i="1"/>
  <c r="S9" i="1"/>
  <c r="R9" i="1"/>
  <c r="Q9" i="1"/>
  <c r="P9" i="1"/>
  <c r="O9" i="1"/>
  <c r="N9" i="1"/>
  <c r="M9" i="1"/>
  <c r="L9" i="1"/>
  <c r="K9" i="1"/>
  <c r="K9" i="16" s="1"/>
  <c r="J9" i="1"/>
  <c r="I9" i="1"/>
  <c r="H9" i="1"/>
  <c r="G9" i="1"/>
  <c r="F9" i="1"/>
  <c r="E9" i="1"/>
  <c r="D9" i="1"/>
  <c r="C9" i="1"/>
  <c r="B9" i="1"/>
  <c r="A9" i="1"/>
  <c r="Y8" i="1"/>
  <c r="X8" i="1"/>
  <c r="W8" i="1"/>
  <c r="V8" i="1"/>
  <c r="U8" i="1"/>
  <c r="T8" i="1"/>
  <c r="S8" i="1"/>
  <c r="R8" i="1"/>
  <c r="Q8" i="1"/>
  <c r="P8" i="1"/>
  <c r="O8" i="1"/>
  <c r="N8" i="1"/>
  <c r="M8" i="1"/>
  <c r="L8" i="1"/>
  <c r="K8" i="1"/>
  <c r="J8" i="1"/>
  <c r="I8" i="1"/>
  <c r="H8" i="1"/>
  <c r="G8" i="1"/>
  <c r="F8" i="1"/>
  <c r="E8" i="1"/>
  <c r="D8" i="1"/>
  <c r="C8" i="1"/>
  <c r="B8" i="1"/>
  <c r="A8" i="1"/>
  <c r="Y7" i="1"/>
  <c r="X7" i="1"/>
  <c r="W7" i="1"/>
  <c r="V7" i="1"/>
  <c r="U7" i="1"/>
  <c r="T7" i="1"/>
  <c r="S7" i="1"/>
  <c r="R7" i="1"/>
  <c r="Q7" i="1"/>
  <c r="P7" i="1"/>
  <c r="O7" i="1"/>
  <c r="N7" i="1"/>
  <c r="M7" i="1"/>
  <c r="L7" i="1"/>
  <c r="K7" i="1"/>
  <c r="J7" i="1"/>
  <c r="I7" i="1"/>
  <c r="H7" i="1"/>
  <c r="G7" i="1"/>
  <c r="F7" i="1"/>
  <c r="E7" i="1"/>
  <c r="D7" i="1"/>
  <c r="C7" i="1"/>
  <c r="B7" i="1"/>
  <c r="A7" i="1"/>
  <c r="AI6" i="1"/>
  <c r="Y6" i="1"/>
  <c r="X6" i="1"/>
  <c r="W6" i="1"/>
  <c r="V6" i="1"/>
  <c r="U6" i="1"/>
  <c r="T6" i="1"/>
  <c r="S6" i="1"/>
  <c r="R6" i="1"/>
  <c r="Q6" i="1"/>
  <c r="P6" i="1"/>
  <c r="O6" i="1"/>
  <c r="N6" i="1"/>
  <c r="M6" i="1"/>
  <c r="L6" i="1"/>
  <c r="K6" i="1"/>
  <c r="J6" i="1"/>
  <c r="J6" i="16" s="1"/>
  <c r="I6" i="1"/>
  <c r="H6" i="1"/>
  <c r="G6" i="1"/>
  <c r="F6" i="1"/>
  <c r="E6" i="1"/>
  <c r="D6" i="1"/>
  <c r="C6" i="1"/>
  <c r="B6" i="1"/>
  <c r="A6" i="1"/>
  <c r="Y5" i="1"/>
  <c r="X5" i="1"/>
  <c r="W5" i="1"/>
  <c r="V5" i="1"/>
  <c r="U5" i="1"/>
  <c r="T5" i="1"/>
  <c r="S5" i="1"/>
  <c r="R5" i="1"/>
  <c r="Q5" i="1"/>
  <c r="P5" i="1"/>
  <c r="O5" i="1"/>
  <c r="N5" i="1"/>
  <c r="M5" i="1"/>
  <c r="L5" i="1"/>
  <c r="K5" i="1"/>
  <c r="J5" i="1"/>
  <c r="I5" i="1"/>
  <c r="H5" i="1"/>
  <c r="G5" i="1"/>
  <c r="F5" i="1"/>
  <c r="E5" i="1"/>
  <c r="D5" i="1"/>
  <c r="C5" i="1"/>
  <c r="B5" i="1"/>
  <c r="A5" i="1"/>
  <c r="Y4" i="1"/>
  <c r="X4" i="1"/>
  <c r="W4" i="1"/>
  <c r="V4" i="1"/>
  <c r="U4" i="1"/>
  <c r="T4" i="1"/>
  <c r="S4" i="1"/>
  <c r="R4" i="1"/>
  <c r="Q4" i="1"/>
  <c r="P4" i="1"/>
  <c r="O4" i="1"/>
  <c r="N4" i="1"/>
  <c r="M4" i="1"/>
  <c r="L4" i="1"/>
  <c r="K4" i="1"/>
  <c r="J4" i="1"/>
  <c r="I4" i="1"/>
  <c r="H4" i="1"/>
  <c r="G4" i="1"/>
  <c r="F4" i="1"/>
  <c r="E4" i="1"/>
  <c r="D4" i="1"/>
  <c r="C4" i="1"/>
  <c r="B4" i="1"/>
  <c r="A4" i="1"/>
  <c r="AE3" i="1"/>
  <c r="Y3" i="1"/>
  <c r="X3" i="1"/>
  <c r="W3" i="1"/>
  <c r="V3" i="1"/>
  <c r="V3" i="16" s="1"/>
  <c r="DD3" i="8" s="1"/>
  <c r="U3" i="1"/>
  <c r="T3" i="1"/>
  <c r="S3" i="1"/>
  <c r="R3" i="1"/>
  <c r="Q3" i="1"/>
  <c r="P3" i="1"/>
  <c r="O3" i="1"/>
  <c r="N3" i="1"/>
  <c r="M3" i="1"/>
  <c r="L3" i="1"/>
  <c r="K3" i="1"/>
  <c r="J3" i="1"/>
  <c r="I3" i="1"/>
  <c r="H3" i="1"/>
  <c r="G3" i="1"/>
  <c r="F3" i="1"/>
  <c r="E3" i="1"/>
  <c r="D3" i="1"/>
  <c r="C3" i="1"/>
  <c r="B3" i="1"/>
  <c r="A3" i="1"/>
  <c r="Y2" i="1"/>
  <c r="X2" i="1"/>
  <c r="W2" i="1"/>
  <c r="V2" i="1"/>
  <c r="U2" i="1"/>
  <c r="T2" i="1"/>
  <c r="S2" i="1"/>
  <c r="R2" i="1"/>
  <c r="Q2" i="1"/>
  <c r="P2" i="1"/>
  <c r="O2" i="1"/>
  <c r="N2" i="1"/>
  <c r="M2" i="1"/>
  <c r="L2" i="1"/>
  <c r="K2" i="1"/>
  <c r="J2" i="1"/>
  <c r="I2" i="1"/>
  <c r="H2" i="1"/>
  <c r="G2" i="1"/>
  <c r="F2" i="1"/>
  <c r="E2" i="1"/>
  <c r="D2" i="1"/>
  <c r="C2" i="1"/>
  <c r="B2" i="1"/>
  <c r="AE9" i="1" s="1"/>
  <c r="AI9" i="1" s="1"/>
  <c r="A2" i="1"/>
  <c r="Y1" i="1"/>
  <c r="X1" i="1"/>
  <c r="W1" i="1"/>
  <c r="V1" i="1"/>
  <c r="U1" i="1"/>
  <c r="T1" i="1"/>
  <c r="S1" i="1"/>
  <c r="R1" i="1"/>
  <c r="Q1" i="1"/>
  <c r="P1" i="1"/>
  <c r="O1" i="1"/>
  <c r="N1" i="1"/>
  <c r="M1" i="1"/>
  <c r="L1" i="1"/>
  <c r="K1" i="1"/>
  <c r="J1" i="1"/>
  <c r="I1" i="1"/>
  <c r="H1" i="1"/>
  <c r="G1" i="1"/>
  <c r="F1" i="1"/>
  <c r="E1" i="1"/>
  <c r="D1" i="1"/>
  <c r="C1" i="1"/>
  <c r="B1" i="1"/>
  <c r="A1" i="1"/>
  <c r="C4" i="18" l="1"/>
  <c r="D64" i="4"/>
  <c r="S4" i="18"/>
  <c r="D320" i="4"/>
  <c r="Q6" i="18"/>
  <c r="D290" i="4"/>
  <c r="K5" i="18"/>
  <c r="D193" i="4"/>
  <c r="AE9" i="2"/>
  <c r="AI9" i="2" s="1"/>
  <c r="AE12" i="2"/>
  <c r="AI12" i="2" s="1"/>
  <c r="E4" i="18"/>
  <c r="D96" i="4"/>
  <c r="D346" i="16"/>
  <c r="DB14" i="8"/>
  <c r="AE12" i="1"/>
  <c r="AI12" i="1" s="1"/>
  <c r="D180" i="4"/>
  <c r="D340" i="4"/>
  <c r="D62" i="18"/>
  <c r="D318" i="18"/>
  <c r="J3" i="18"/>
  <c r="D175" i="4"/>
  <c r="AB3" i="6" a="1"/>
  <c r="AB3" i="6" s="1"/>
  <c r="AC3" i="6" s="1"/>
  <c r="C8" i="16"/>
  <c r="N7" i="18"/>
  <c r="D243" i="4"/>
  <c r="C17" i="18"/>
  <c r="D77" i="4"/>
  <c r="S17" i="18"/>
  <c r="D333" i="4"/>
  <c r="AB3" i="5" a="1"/>
  <c r="AB3" i="5" s="1"/>
  <c r="AC3" i="5" s="1"/>
  <c r="D197" i="16"/>
  <c r="CS9" i="8"/>
  <c r="H6" i="18"/>
  <c r="D146" i="4"/>
  <c r="M16" i="18"/>
  <c r="D236" i="4"/>
  <c r="I5" i="18"/>
  <c r="D161" i="4"/>
  <c r="D57" i="16"/>
  <c r="CJ13" i="8"/>
  <c r="D313" i="16"/>
  <c r="CZ13" i="8"/>
  <c r="B5" i="18"/>
  <c r="D49" i="4"/>
  <c r="R5" i="18"/>
  <c r="D305" i="4"/>
  <c r="G15" i="18"/>
  <c r="D139" i="4"/>
  <c r="D178" i="16"/>
  <c r="CR6" i="8"/>
  <c r="D186" i="16"/>
  <c r="CR14" i="8"/>
  <c r="L4" i="18"/>
  <c r="D208" i="4"/>
  <c r="L11" i="18"/>
  <c r="D215" i="4"/>
  <c r="Q14" i="18"/>
  <c r="D298" i="4"/>
  <c r="D84" i="4"/>
  <c r="G7" i="18"/>
  <c r="D131" i="4"/>
  <c r="F10" i="18"/>
  <c r="D118" i="4"/>
  <c r="K13" i="18"/>
  <c r="D201" i="4"/>
  <c r="AB5" i="7" a="1"/>
  <c r="AB5" i="7" s="1"/>
  <c r="AC5" i="7" s="1"/>
  <c r="R4" i="18"/>
  <c r="D304" i="4"/>
  <c r="P3" i="18"/>
  <c r="D271" i="4"/>
  <c r="D180" i="18"/>
  <c r="P9" i="18"/>
  <c r="D277" i="4"/>
  <c r="E12" i="18"/>
  <c r="D104" i="4"/>
  <c r="Q3" i="18"/>
  <c r="D287" i="4"/>
  <c r="D7" i="18"/>
  <c r="D83" i="4"/>
  <c r="T7" i="18"/>
  <c r="D339" i="4"/>
  <c r="D196" i="18"/>
  <c r="O11" i="18"/>
  <c r="D263" i="4"/>
  <c r="D215" i="16"/>
  <c r="CT11" i="8"/>
  <c r="N6" i="18"/>
  <c r="D242" i="4"/>
  <c r="E7" i="18"/>
  <c r="D99" i="4"/>
  <c r="I10" i="18"/>
  <c r="D166" i="4"/>
  <c r="CM14" i="8"/>
  <c r="B4" i="18"/>
  <c r="D48" i="4"/>
  <c r="C3" i="18"/>
  <c r="D63" i="4"/>
  <c r="S3" i="18"/>
  <c r="D319" i="4"/>
  <c r="H5" i="18"/>
  <c r="D145" i="4"/>
  <c r="O6" i="18"/>
  <c r="D258" i="4"/>
  <c r="C9" i="18"/>
  <c r="D69" i="4"/>
  <c r="S9" i="18"/>
  <c r="D325" i="4"/>
  <c r="D206" i="20"/>
  <c r="L2" i="19"/>
  <c r="D79" i="20"/>
  <c r="D3" i="19"/>
  <c r="D335" i="20"/>
  <c r="T3" i="19"/>
  <c r="D208" i="20"/>
  <c r="L4" i="19"/>
  <c r="D208" i="19" s="1"/>
  <c r="D81" i="20"/>
  <c r="D5" i="19"/>
  <c r="D337" i="20"/>
  <c r="T5" i="19"/>
  <c r="J26" i="10"/>
  <c r="M26" i="10" s="1"/>
  <c r="AI19" i="11" s="1"/>
  <c r="I26" i="10"/>
  <c r="L26" i="10" s="1"/>
  <c r="O26" i="10" s="1"/>
  <c r="AN51" i="10"/>
  <c r="AK51" i="10"/>
  <c r="AJ51" i="10"/>
  <c r="AI51" i="10"/>
  <c r="AM51" i="10"/>
  <c r="AL51" i="10"/>
  <c r="AH51" i="10"/>
  <c r="AG51" i="10"/>
  <c r="K71" i="10"/>
  <c r="I71" i="10"/>
  <c r="L71" i="10" s="1"/>
  <c r="O71" i="10" s="1"/>
  <c r="D85" i="4"/>
  <c r="D101" i="4"/>
  <c r="D117" i="4"/>
  <c r="D133" i="4"/>
  <c r="D149" i="4"/>
  <c r="D165" i="4"/>
  <c r="D181" i="4"/>
  <c r="D197" i="4"/>
  <c r="D213" i="4"/>
  <c r="D229" i="4"/>
  <c r="D245" i="4"/>
  <c r="D261" i="4"/>
  <c r="D293" i="4"/>
  <c r="D309" i="4"/>
  <c r="D341" i="4"/>
  <c r="I41" i="10"/>
  <c r="L41" i="10" s="1"/>
  <c r="O41" i="10" s="1"/>
  <c r="K41" i="10"/>
  <c r="AK61" i="19"/>
  <c r="AK61" i="18"/>
  <c r="AW115" i="10"/>
  <c r="D86" i="4"/>
  <c r="D102" i="4"/>
  <c r="D134" i="4"/>
  <c r="D198" i="4"/>
  <c r="D278" i="4"/>
  <c r="D326" i="4"/>
  <c r="D342" i="4"/>
  <c r="CW17" i="8"/>
  <c r="D238" i="20"/>
  <c r="N2" i="19"/>
  <c r="D238" i="19" s="1"/>
  <c r="AW21" i="10"/>
  <c r="AW62" i="10"/>
  <c r="O2" i="18"/>
  <c r="D103" i="4"/>
  <c r="D119" i="4"/>
  <c r="D135" i="4"/>
  <c r="D151" i="4"/>
  <c r="D167" i="4"/>
  <c r="D183" i="4"/>
  <c r="D199" i="4"/>
  <c r="D231" i="4"/>
  <c r="D247" i="4"/>
  <c r="D279" i="4"/>
  <c r="D295" i="4"/>
  <c r="D311" i="4"/>
  <c r="AN50" i="10"/>
  <c r="AM50" i="10"/>
  <c r="AL50" i="10"/>
  <c r="AI50" i="10"/>
  <c r="AH50" i="10"/>
  <c r="AJ50" i="10"/>
  <c r="AG50" i="10"/>
  <c r="AI58" i="10"/>
  <c r="AL58" i="10"/>
  <c r="AN58" i="10"/>
  <c r="AM58" i="10"/>
  <c r="AK58" i="10"/>
  <c r="AJ58" i="10"/>
  <c r="AH58" i="10"/>
  <c r="AG58" i="10"/>
  <c r="AW78" i="10"/>
  <c r="AN118" i="10"/>
  <c r="AK118" i="10"/>
  <c r="AG118" i="10"/>
  <c r="AJ118" i="10"/>
  <c r="AI118" i="10"/>
  <c r="AH118" i="10"/>
  <c r="AM118" i="10"/>
  <c r="AL118" i="10"/>
  <c r="AW145" i="10"/>
  <c r="W3" i="16"/>
  <c r="DE3" i="8" s="1"/>
  <c r="T5" i="16"/>
  <c r="G17" i="18"/>
  <c r="W17" i="18"/>
  <c r="W17" i="3" s="1"/>
  <c r="DE56" i="8" s="1"/>
  <c r="D54" i="4"/>
  <c r="D70" i="4"/>
  <c r="D88" i="4"/>
  <c r="D120" i="4"/>
  <c r="D136" i="4"/>
  <c r="D152" i="4"/>
  <c r="D168" i="4"/>
  <c r="D184" i="4"/>
  <c r="D200" i="4"/>
  <c r="D216" i="4"/>
  <c r="D232" i="4"/>
  <c r="D248" i="4"/>
  <c r="D264" i="4"/>
  <c r="D280" i="4"/>
  <c r="D296" i="4"/>
  <c r="D312" i="4"/>
  <c r="D328" i="4"/>
  <c r="D344" i="4"/>
  <c r="G3" i="3"/>
  <c r="N9" i="3"/>
  <c r="D11" i="18"/>
  <c r="T11" i="18"/>
  <c r="D89" i="4"/>
  <c r="D105" i="4"/>
  <c r="D121" i="4"/>
  <c r="D137" i="4"/>
  <c r="D153" i="4"/>
  <c r="D169" i="4"/>
  <c r="D185" i="4"/>
  <c r="D217" i="4"/>
  <c r="D233" i="4"/>
  <c r="D249" i="4"/>
  <c r="D265" i="4"/>
  <c r="D281" i="4"/>
  <c r="D297" i="4"/>
  <c r="D313" i="4"/>
  <c r="D329" i="4"/>
  <c r="D345" i="4"/>
  <c r="AB3" i="12" a="1"/>
  <c r="K22" i="10"/>
  <c r="I22" i="10"/>
  <c r="L22" i="10" s="1"/>
  <c r="O22" i="10" s="1"/>
  <c r="I25" i="10"/>
  <c r="L25" i="10" s="1"/>
  <c r="O25" i="10" s="1"/>
  <c r="K25" i="10"/>
  <c r="AW33" i="10"/>
  <c r="AW46" i="10"/>
  <c r="AK122" i="10"/>
  <c r="AL122" i="10"/>
  <c r="AJ122" i="10"/>
  <c r="AI122" i="10"/>
  <c r="AH122" i="10"/>
  <c r="AG122" i="10"/>
  <c r="AN122" i="10"/>
  <c r="AM122" i="10"/>
  <c r="AI137" i="10"/>
  <c r="AH137" i="10"/>
  <c r="AG137" i="10"/>
  <c r="AN137" i="10"/>
  <c r="AM137" i="10"/>
  <c r="AL137" i="10"/>
  <c r="AK137" i="10"/>
  <c r="AJ137" i="10"/>
  <c r="AN170" i="10"/>
  <c r="AM170" i="10"/>
  <c r="AK170" i="10"/>
  <c r="AH170" i="10"/>
  <c r="AL170" i="10"/>
  <c r="AJ170" i="10"/>
  <c r="AI170" i="10"/>
  <c r="AG170" i="10"/>
  <c r="D47" i="4"/>
  <c r="D55" i="4"/>
  <c r="D79" i="4"/>
  <c r="D90" i="4"/>
  <c r="D138" i="4"/>
  <c r="D154" i="4"/>
  <c r="D186" i="4"/>
  <c r="D202" i="4"/>
  <c r="D218" i="4"/>
  <c r="D234" i="4"/>
  <c r="D250" i="4"/>
  <c r="D266" i="4"/>
  <c r="D314" i="4"/>
  <c r="D330" i="4"/>
  <c r="D346" i="4"/>
  <c r="D46" i="20"/>
  <c r="B2" i="19"/>
  <c r="D46" i="19" s="1"/>
  <c r="D302" i="20"/>
  <c r="R2" i="19"/>
  <c r="D302" i="19" s="1"/>
  <c r="D175" i="20"/>
  <c r="J3" i="19"/>
  <c r="D175" i="19" s="1"/>
  <c r="D48" i="20"/>
  <c r="B4" i="19"/>
  <c r="D48" i="19" s="1"/>
  <c r="D304" i="20"/>
  <c r="R4" i="19"/>
  <c r="D304" i="19" s="1"/>
  <c r="D177" i="20"/>
  <c r="J5" i="19"/>
  <c r="D50" i="20"/>
  <c r="B6" i="19"/>
  <c r="AW17" i="10"/>
  <c r="AV17" i="10"/>
  <c r="AX17" i="10" s="1"/>
  <c r="K19" i="10"/>
  <c r="I19" i="10"/>
  <c r="L19" i="10" s="1"/>
  <c r="O19" i="10" s="1"/>
  <c r="AW42" i="10"/>
  <c r="K133" i="10"/>
  <c r="I133" i="10"/>
  <c r="L133" i="10" s="1"/>
  <c r="O133" i="10" s="1"/>
  <c r="D251" i="4"/>
  <c r="AW26" i="10"/>
  <c r="AX26" i="10"/>
  <c r="AV26" i="10"/>
  <c r="AK24" i="19"/>
  <c r="AK24" i="18"/>
  <c r="AL24" i="16"/>
  <c r="O31" i="10"/>
  <c r="AW51" i="10"/>
  <c r="B2" i="3"/>
  <c r="C7" i="3"/>
  <c r="Q9" i="3"/>
  <c r="D56" i="4"/>
  <c r="D72" i="4"/>
  <c r="D80" i="4"/>
  <c r="D92" i="4"/>
  <c r="D108" i="4"/>
  <c r="D124" i="4"/>
  <c r="D140" i="4"/>
  <c r="D156" i="4"/>
  <c r="D172" i="4"/>
  <c r="D188" i="4"/>
  <c r="D204" i="4"/>
  <c r="D252" i="4"/>
  <c r="D268" i="4"/>
  <c r="D284" i="4"/>
  <c r="D332" i="4"/>
  <c r="D348" i="4"/>
  <c r="AW20" i="10"/>
  <c r="I90" i="10"/>
  <c r="L90" i="10" s="1"/>
  <c r="O90" i="10" s="1"/>
  <c r="K90" i="10"/>
  <c r="F5" i="3"/>
  <c r="D93" i="4"/>
  <c r="D109" i="4"/>
  <c r="D173" i="4"/>
  <c r="D189" i="4"/>
  <c r="D221" i="4"/>
  <c r="D237" i="4"/>
  <c r="D253" i="4"/>
  <c r="D269" i="4"/>
  <c r="D285" i="4"/>
  <c r="D349" i="4"/>
  <c r="AW66" i="10"/>
  <c r="AX67" i="10"/>
  <c r="AW67" i="10"/>
  <c r="M3" i="18"/>
  <c r="D57" i="4"/>
  <c r="D81" i="4"/>
  <c r="D110" i="20"/>
  <c r="F2" i="19"/>
  <c r="D366" i="20"/>
  <c r="V2" i="19"/>
  <c r="D239" i="20"/>
  <c r="N3" i="19"/>
  <c r="D112" i="20"/>
  <c r="F4" i="19"/>
  <c r="D241" i="20"/>
  <c r="N5" i="19"/>
  <c r="D114" i="20"/>
  <c r="F6" i="19"/>
  <c r="D243" i="20"/>
  <c r="N7" i="19"/>
  <c r="D243" i="19" s="1"/>
  <c r="D116" i="20"/>
  <c r="F8" i="19"/>
  <c r="D245" i="20"/>
  <c r="N9" i="19"/>
  <c r="D245" i="19" s="1"/>
  <c r="D118" i="20"/>
  <c r="F10" i="19"/>
  <c r="D118" i="19" s="1"/>
  <c r="D247" i="20"/>
  <c r="N11" i="19"/>
  <c r="D120" i="20"/>
  <c r="F12" i="19"/>
  <c r="D249" i="20"/>
  <c r="N13" i="19"/>
  <c r="D122" i="20"/>
  <c r="F14" i="19"/>
  <c r="D251" i="20"/>
  <c r="N15" i="19"/>
  <c r="D124" i="20"/>
  <c r="F16" i="19"/>
  <c r="K24" i="10"/>
  <c r="I24" i="10"/>
  <c r="L24" i="10" s="1"/>
  <c r="O24" i="10" s="1"/>
  <c r="AX58" i="10"/>
  <c r="AW58" i="10"/>
  <c r="K108" i="10"/>
  <c r="I108" i="10"/>
  <c r="L108" i="10" s="1"/>
  <c r="O108" i="10" s="1"/>
  <c r="AJ115" i="10"/>
  <c r="AI115" i="10"/>
  <c r="AG115" i="10"/>
  <c r="AN115" i="10"/>
  <c r="AM115" i="10"/>
  <c r="AL115" i="10"/>
  <c r="AH115" i="10"/>
  <c r="AK115" i="10"/>
  <c r="AH132" i="10"/>
  <c r="AG132" i="10"/>
  <c r="AM132" i="10"/>
  <c r="AN132" i="10"/>
  <c r="AL132" i="10"/>
  <c r="AJ132" i="10"/>
  <c r="AI132" i="10"/>
  <c r="AK132" i="10"/>
  <c r="D95" i="4"/>
  <c r="D111" i="4"/>
  <c r="D127" i="4"/>
  <c r="D159" i="4"/>
  <c r="D191" i="4"/>
  <c r="D207" i="4"/>
  <c r="D223" i="4"/>
  <c r="D239" i="4"/>
  <c r="D255" i="4"/>
  <c r="D303" i="4"/>
  <c r="D335" i="4"/>
  <c r="D351" i="4"/>
  <c r="D367" i="4"/>
  <c r="D383" i="4"/>
  <c r="D415" i="4"/>
  <c r="D126" i="20"/>
  <c r="G2" i="19"/>
  <c r="D382" i="20"/>
  <c r="W2" i="19"/>
  <c r="D255" i="20"/>
  <c r="O3" i="19"/>
  <c r="D128" i="20"/>
  <c r="G4" i="19"/>
  <c r="D257" i="20"/>
  <c r="O5" i="19"/>
  <c r="D130" i="20"/>
  <c r="G6" i="19"/>
  <c r="D259" i="20"/>
  <c r="O7" i="19"/>
  <c r="D132" i="20"/>
  <c r="G8" i="19"/>
  <c r="D132" i="19" s="1"/>
  <c r="D261" i="20"/>
  <c r="O9" i="19"/>
  <c r="D134" i="20"/>
  <c r="G10" i="19"/>
  <c r="D263" i="20"/>
  <c r="O11" i="19"/>
  <c r="D263" i="19" s="1"/>
  <c r="D136" i="20"/>
  <c r="G12" i="19"/>
  <c r="AW31" i="10"/>
  <c r="AX31" i="10" s="1"/>
  <c r="AV31" i="10"/>
  <c r="AW50" i="10"/>
  <c r="AN103" i="10"/>
  <c r="AM103" i="10"/>
  <c r="AK103" i="10"/>
  <c r="AH103" i="10"/>
  <c r="AL103" i="10"/>
  <c r="AJ103" i="10"/>
  <c r="AI103" i="10"/>
  <c r="AG103" i="10"/>
  <c r="D50" i="4"/>
  <c r="D66" i="4"/>
  <c r="D74" i="4"/>
  <c r="D82" i="4"/>
  <c r="D112" i="4"/>
  <c r="D128" i="4"/>
  <c r="D144" i="4"/>
  <c r="D160" i="4"/>
  <c r="D192" i="4"/>
  <c r="D240" i="4"/>
  <c r="D256" i="4"/>
  <c r="D272" i="4"/>
  <c r="D288" i="4"/>
  <c r="E2" i="17"/>
  <c r="D94" i="17" s="1"/>
  <c r="D142" i="20"/>
  <c r="H2" i="19"/>
  <c r="D398" i="20"/>
  <c r="X2" i="19"/>
  <c r="D271" i="20"/>
  <c r="P3" i="19"/>
  <c r="D271" i="19" s="1"/>
  <c r="D144" i="20"/>
  <c r="H4" i="19"/>
  <c r="D273" i="20"/>
  <c r="P5" i="19"/>
  <c r="D146" i="20"/>
  <c r="H6" i="19"/>
  <c r="D146" i="19" s="1"/>
  <c r="D275" i="20"/>
  <c r="P7" i="19"/>
  <c r="D148" i="20"/>
  <c r="H8" i="19"/>
  <c r="D277" i="20"/>
  <c r="P9" i="19"/>
  <c r="D277" i="19" s="1"/>
  <c r="D150" i="20"/>
  <c r="H10" i="19"/>
  <c r="D279" i="20"/>
  <c r="P11" i="19"/>
  <c r="D152" i="20"/>
  <c r="H12" i="19"/>
  <c r="D281" i="20"/>
  <c r="P13" i="19"/>
  <c r="D154" i="20"/>
  <c r="H14" i="19"/>
  <c r="D283" i="20"/>
  <c r="P15" i="19"/>
  <c r="D156" i="20"/>
  <c r="H16" i="19"/>
  <c r="D285" i="20"/>
  <c r="P17" i="19"/>
  <c r="AW22" i="10"/>
  <c r="AX25" i="10"/>
  <c r="AW25" i="10"/>
  <c r="AV25" i="10"/>
  <c r="AX57" i="10"/>
  <c r="AM62" i="10"/>
  <c r="AK62" i="10"/>
  <c r="AJ62" i="10"/>
  <c r="AI62" i="10"/>
  <c r="AH62" i="10"/>
  <c r="AN62" i="10"/>
  <c r="AL62" i="10"/>
  <c r="AG62" i="10"/>
  <c r="AW97" i="10"/>
  <c r="D97" i="4"/>
  <c r="D113" i="4"/>
  <c r="D129" i="4"/>
  <c r="D209" i="4"/>
  <c r="D225" i="4"/>
  <c r="D241" i="4"/>
  <c r="D257" i="4"/>
  <c r="D289" i="4"/>
  <c r="D337" i="4"/>
  <c r="G2" i="17"/>
  <c r="D126" i="17" s="1"/>
  <c r="AK38" i="8"/>
  <c r="D158" i="20"/>
  <c r="I2" i="19"/>
  <c r="D158" i="19" s="1"/>
  <c r="D414" i="20"/>
  <c r="Y2" i="19"/>
  <c r="D414" i="19" s="1"/>
  <c r="D287" i="20"/>
  <c r="Q3" i="19"/>
  <c r="D287" i="19" s="1"/>
  <c r="D160" i="20"/>
  <c r="I4" i="19"/>
  <c r="D289" i="20"/>
  <c r="Q5" i="19"/>
  <c r="D162" i="20"/>
  <c r="I6" i="19"/>
  <c r="D291" i="20"/>
  <c r="Q7" i="19"/>
  <c r="D164" i="20"/>
  <c r="I8" i="19"/>
  <c r="D293" i="20"/>
  <c r="Q9" i="19"/>
  <c r="D293" i="19" s="1"/>
  <c r="D166" i="20"/>
  <c r="I10" i="19"/>
  <c r="D166" i="19" s="1"/>
  <c r="D295" i="20"/>
  <c r="Q11" i="19"/>
  <c r="D168" i="20"/>
  <c r="I12" i="19"/>
  <c r="AW19" i="10"/>
  <c r="AH89" i="10"/>
  <c r="AG89" i="10"/>
  <c r="AN89" i="10"/>
  <c r="AM89" i="10"/>
  <c r="AL89" i="10"/>
  <c r="AJ89" i="10"/>
  <c r="AI89" i="10"/>
  <c r="AK89" i="10"/>
  <c r="D51" i="4"/>
  <c r="D59" i="4"/>
  <c r="D67" i="4"/>
  <c r="D75" i="4"/>
  <c r="D98" i="4"/>
  <c r="D114" i="4"/>
  <c r="D130" i="4"/>
  <c r="D162" i="4"/>
  <c r="D178" i="4"/>
  <c r="D194" i="4"/>
  <c r="D210" i="4"/>
  <c r="D226" i="4"/>
  <c r="D274" i="4"/>
  <c r="D306" i="4"/>
  <c r="D322" i="4"/>
  <c r="D338" i="4"/>
  <c r="AM41" i="8"/>
  <c r="AW35" i="10"/>
  <c r="AK31" i="19"/>
  <c r="AK31" i="18"/>
  <c r="AW40" i="10"/>
  <c r="AJ47" i="10"/>
  <c r="AG47" i="10"/>
  <c r="AM47" i="10"/>
  <c r="AN47" i="10"/>
  <c r="AL47" i="10"/>
  <c r="AK47" i="10"/>
  <c r="AH47" i="10"/>
  <c r="AN102" i="10"/>
  <c r="AK102" i="10"/>
  <c r="AG102" i="10"/>
  <c r="AM102" i="10"/>
  <c r="AL102" i="10"/>
  <c r="AJ102" i="10"/>
  <c r="AI102" i="10"/>
  <c r="AH102" i="10"/>
  <c r="AX151" i="10"/>
  <c r="AW151" i="10"/>
  <c r="F7" i="18"/>
  <c r="V7" i="18"/>
  <c r="V7" i="3" s="1"/>
  <c r="DD46" i="8" s="1"/>
  <c r="D115" i="4"/>
  <c r="D147" i="4"/>
  <c r="D163" i="4"/>
  <c r="D179" i="4"/>
  <c r="D195" i="4"/>
  <c r="D211" i="4"/>
  <c r="D227" i="4"/>
  <c r="D259" i="4"/>
  <c r="D275" i="4"/>
  <c r="D291" i="4"/>
  <c r="D307" i="4"/>
  <c r="D323" i="4"/>
  <c r="E3" i="17"/>
  <c r="D95" i="17" s="1"/>
  <c r="AK42" i="8"/>
  <c r="AK47" i="8"/>
  <c r="I13" i="17"/>
  <c r="D169" i="17" s="1"/>
  <c r="AO52" i="8"/>
  <c r="K23" i="10"/>
  <c r="I23" i="10"/>
  <c r="L23" i="10" s="1"/>
  <c r="O23" i="10" s="1"/>
  <c r="AM54" i="10"/>
  <c r="AL54" i="10"/>
  <c r="AH54" i="10"/>
  <c r="AN54" i="10"/>
  <c r="AK54" i="10"/>
  <c r="AJ54" i="10"/>
  <c r="AG54" i="10"/>
  <c r="D253" i="20"/>
  <c r="N17" i="19"/>
  <c r="AK51" i="19"/>
  <c r="AK51" i="18"/>
  <c r="AX127" i="10"/>
  <c r="AW127" i="10"/>
  <c r="AW148" i="10"/>
  <c r="I153" i="10"/>
  <c r="L153" i="10" s="1"/>
  <c r="O153" i="10" s="1"/>
  <c r="K153" i="10"/>
  <c r="O156" i="10"/>
  <c r="D265" i="20"/>
  <c r="O13" i="19"/>
  <c r="D138" i="20"/>
  <c r="G14" i="19"/>
  <c r="D267" i="20"/>
  <c r="O15" i="19"/>
  <c r="D140" i="20"/>
  <c r="G16" i="19"/>
  <c r="D269" i="20"/>
  <c r="O17" i="19"/>
  <c r="AK25" i="19"/>
  <c r="AK25" i="18"/>
  <c r="AL25" i="16"/>
  <c r="AV34" i="10"/>
  <c r="AX34" i="10" s="1"/>
  <c r="AV39" i="10"/>
  <c r="AX39" i="10" s="1"/>
  <c r="AH53" i="10"/>
  <c r="AK53" i="10"/>
  <c r="I55" i="10"/>
  <c r="L55" i="10" s="1"/>
  <c r="O55" i="10" s="1"/>
  <c r="AN61" i="10"/>
  <c r="AM61" i="10"/>
  <c r="AL61" i="10"/>
  <c r="AK61" i="10"/>
  <c r="AH61" i="10"/>
  <c r="AG61" i="10"/>
  <c r="AN67" i="10"/>
  <c r="AL67" i="10"/>
  <c r="AK67" i="10"/>
  <c r="AJ67" i="10"/>
  <c r="AI67" i="10"/>
  <c r="AG67" i="10"/>
  <c r="K77" i="10"/>
  <c r="I77" i="10"/>
  <c r="L77" i="10" s="1"/>
  <c r="O77" i="10" s="1"/>
  <c r="AJ85" i="10"/>
  <c r="AN85" i="10"/>
  <c r="AM85" i="10"/>
  <c r="AH85" i="10"/>
  <c r="AX86" i="10"/>
  <c r="AW86" i="10"/>
  <c r="AL91" i="10"/>
  <c r="AH91" i="10"/>
  <c r="AN91" i="10"/>
  <c r="AM91" i="10"/>
  <c r="AG91" i="10"/>
  <c r="I92" i="10"/>
  <c r="L92" i="10" s="1"/>
  <c r="O92" i="10" s="1"/>
  <c r="AK106" i="10"/>
  <c r="AN106" i="10"/>
  <c r="AM106" i="10"/>
  <c r="AL106" i="10"/>
  <c r="AJ106" i="10"/>
  <c r="AH106" i="10"/>
  <c r="AG106" i="10"/>
  <c r="AK103" i="19"/>
  <c r="AK103" i="18"/>
  <c r="AW116" i="10"/>
  <c r="AN119" i="10"/>
  <c r="AM119" i="10"/>
  <c r="AK119" i="10"/>
  <c r="AH119" i="10"/>
  <c r="AL119" i="10"/>
  <c r="AJ119" i="10"/>
  <c r="AI119" i="10"/>
  <c r="K124" i="10"/>
  <c r="I124" i="10"/>
  <c r="L124" i="10" s="1"/>
  <c r="O124" i="10" s="1"/>
  <c r="AN135" i="10"/>
  <c r="AM135" i="10"/>
  <c r="AK135" i="10"/>
  <c r="AH135" i="10"/>
  <c r="AL135" i="10"/>
  <c r="AJ135" i="10"/>
  <c r="AG135" i="10"/>
  <c r="AX141" i="10"/>
  <c r="AM165" i="10"/>
  <c r="AL165" i="10"/>
  <c r="AJ165" i="10"/>
  <c r="AG165" i="10"/>
  <c r="AN165" i="10"/>
  <c r="AH165" i="10"/>
  <c r="AV258" i="10"/>
  <c r="AW138" i="10"/>
  <c r="AW153" i="10"/>
  <c r="AH173" i="10"/>
  <c r="AM173" i="10"/>
  <c r="AL173" i="10"/>
  <c r="AK173" i="10"/>
  <c r="AJ173" i="10"/>
  <c r="AI173" i="10"/>
  <c r="AN173" i="10"/>
  <c r="AN186" i="10"/>
  <c r="AM186" i="10"/>
  <c r="AK186" i="10"/>
  <c r="AI186" i="10"/>
  <c r="AH186" i="10"/>
  <c r="AL186" i="10"/>
  <c r="J252" i="10"/>
  <c r="M252" i="10" s="1"/>
  <c r="I252" i="10"/>
  <c r="L252" i="10" s="1"/>
  <c r="O252" i="10" s="1"/>
  <c r="D297" i="20"/>
  <c r="Q13" i="19"/>
  <c r="D170" i="20"/>
  <c r="I14" i="19"/>
  <c r="D299" i="20"/>
  <c r="Q15" i="19"/>
  <c r="D172" i="20"/>
  <c r="I16" i="19"/>
  <c r="D301" i="20"/>
  <c r="Q17" i="19"/>
  <c r="AK35" i="19"/>
  <c r="AK35" i="18"/>
  <c r="AL49" i="10"/>
  <c r="AK49" i="10"/>
  <c r="AG49" i="10"/>
  <c r="AL56" i="10"/>
  <c r="AK56" i="10"/>
  <c r="AJ56" i="10"/>
  <c r="AG56" i="10"/>
  <c r="AM65" i="10"/>
  <c r="AL65" i="10"/>
  <c r="AK65" i="10"/>
  <c r="AG65" i="10"/>
  <c r="K66" i="10"/>
  <c r="I66" i="10"/>
  <c r="L66" i="10" s="1"/>
  <c r="O66" i="10" s="1"/>
  <c r="AK68" i="10"/>
  <c r="AI68" i="10"/>
  <c r="AH68" i="10"/>
  <c r="AG68" i="10"/>
  <c r="AN68" i="10"/>
  <c r="AJ99" i="10"/>
  <c r="AI99" i="10"/>
  <c r="AG99" i="10"/>
  <c r="AN99" i="10"/>
  <c r="AM99" i="10"/>
  <c r="AL99" i="10"/>
  <c r="AX130" i="10"/>
  <c r="AW133" i="10"/>
  <c r="K149" i="10"/>
  <c r="I149" i="10"/>
  <c r="L149" i="10" s="1"/>
  <c r="O149" i="10" s="1"/>
  <c r="AK149" i="19"/>
  <c r="AK149" i="18"/>
  <c r="AG173" i="10"/>
  <c r="AN181" i="10"/>
  <c r="AM181" i="10"/>
  <c r="AL181" i="10"/>
  <c r="AJ181" i="10"/>
  <c r="AG181" i="10"/>
  <c r="AK181" i="10"/>
  <c r="AI181" i="10"/>
  <c r="AH181" i="10"/>
  <c r="AK181" i="19"/>
  <c r="AK181" i="18"/>
  <c r="O188" i="10"/>
  <c r="AW208" i="10"/>
  <c r="AK233" i="10"/>
  <c r="AN233" i="10"/>
  <c r="AM233" i="10"/>
  <c r="AL233" i="10"/>
  <c r="AI233" i="10"/>
  <c r="AH233" i="10"/>
  <c r="AG233" i="10"/>
  <c r="AJ233" i="10"/>
  <c r="D174" i="20"/>
  <c r="J2" i="19"/>
  <c r="D47" i="20"/>
  <c r="B3" i="19"/>
  <c r="D303" i="20"/>
  <c r="R3" i="19"/>
  <c r="D176" i="20"/>
  <c r="J4" i="19"/>
  <c r="D49" i="20"/>
  <c r="B5" i="19"/>
  <c r="D49" i="19" s="1"/>
  <c r="D305" i="20"/>
  <c r="R5" i="19"/>
  <c r="D305" i="19" s="1"/>
  <c r="D178" i="20"/>
  <c r="J6" i="19"/>
  <c r="D51" i="20"/>
  <c r="B7" i="19"/>
  <c r="D307" i="20"/>
  <c r="R7" i="19"/>
  <c r="D180" i="20"/>
  <c r="J8" i="19"/>
  <c r="D180" i="19" s="1"/>
  <c r="D53" i="20"/>
  <c r="B9" i="19"/>
  <c r="D309" i="20"/>
  <c r="R9" i="19"/>
  <c r="D182" i="20"/>
  <c r="J10" i="19"/>
  <c r="D55" i="20"/>
  <c r="B11" i="19"/>
  <c r="D311" i="20"/>
  <c r="R11" i="19"/>
  <c r="D184" i="20"/>
  <c r="J12" i="19"/>
  <c r="D57" i="20"/>
  <c r="B13" i="19"/>
  <c r="D313" i="20"/>
  <c r="R13" i="19"/>
  <c r="D186" i="20"/>
  <c r="J14" i="19"/>
  <c r="D59" i="20"/>
  <c r="B15" i="19"/>
  <c r="D315" i="20"/>
  <c r="R15" i="19"/>
  <c r="D188" i="20"/>
  <c r="J16" i="19"/>
  <c r="D61" i="20"/>
  <c r="B17" i="19"/>
  <c r="D317" i="20"/>
  <c r="R17" i="19"/>
  <c r="AW32" i="10"/>
  <c r="O42" i="10"/>
  <c r="AV45" i="10"/>
  <c r="AX45" i="10" s="1"/>
  <c r="AK41" i="19"/>
  <c r="AK41" i="18"/>
  <c r="AW48" i="10"/>
  <c r="AK53" i="19"/>
  <c r="AK53" i="18"/>
  <c r="AM67" i="10"/>
  <c r="K73" i="10"/>
  <c r="I73" i="10"/>
  <c r="L73" i="10" s="1"/>
  <c r="O73" i="10" s="1"/>
  <c r="AL76" i="10"/>
  <c r="AN76" i="10"/>
  <c r="AK76" i="10"/>
  <c r="AJ76" i="10"/>
  <c r="AI76" i="10"/>
  <c r="AV77" i="10"/>
  <c r="AX77" i="10" s="1"/>
  <c r="AL79" i="10"/>
  <c r="AN79" i="10"/>
  <c r="AM79" i="10"/>
  <c r="AJ79" i="10"/>
  <c r="AI79" i="10"/>
  <c r="AH79" i="10"/>
  <c r="AI85" i="10"/>
  <c r="AN86" i="10"/>
  <c r="AG86" i="10"/>
  <c r="AJ86" i="10"/>
  <c r="AW90" i="10"/>
  <c r="AI91" i="10"/>
  <c r="J95" i="10"/>
  <c r="M95" i="10" s="1"/>
  <c r="I95" i="10"/>
  <c r="L95" i="10" s="1"/>
  <c r="O95" i="10" s="1"/>
  <c r="AW100" i="10"/>
  <c r="AL107" i="10"/>
  <c r="AH107" i="10"/>
  <c r="AN107" i="10"/>
  <c r="AK107" i="10"/>
  <c r="AJ107" i="10"/>
  <c r="AI107" i="10"/>
  <c r="J113" i="10"/>
  <c r="M113" i="10" s="1"/>
  <c r="AM129" i="10"/>
  <c r="AJ129" i="10"/>
  <c r="AL129" i="10"/>
  <c r="AK129" i="10"/>
  <c r="AI129" i="10"/>
  <c r="AV130" i="10"/>
  <c r="AL152" i="10"/>
  <c r="AK152" i="10"/>
  <c r="AJ152" i="10"/>
  <c r="AH152" i="10"/>
  <c r="AM152" i="10"/>
  <c r="AI152" i="10"/>
  <c r="AG152" i="10"/>
  <c r="AK146" i="19"/>
  <c r="AK146" i="18"/>
  <c r="AW160" i="10"/>
  <c r="K171" i="10"/>
  <c r="I171" i="10"/>
  <c r="L171" i="10" s="1"/>
  <c r="O171" i="10" s="1"/>
  <c r="AW176" i="10"/>
  <c r="AG186" i="10"/>
  <c r="AX214" i="10"/>
  <c r="AW214" i="10"/>
  <c r="AV226" i="10"/>
  <c r="D190" i="20"/>
  <c r="K2" i="19"/>
  <c r="D63" i="20"/>
  <c r="C3" i="19"/>
  <c r="D63" i="19" s="1"/>
  <c r="D319" i="20"/>
  <c r="S3" i="19"/>
  <c r="D319" i="19" s="1"/>
  <c r="D192" i="20"/>
  <c r="K4" i="19"/>
  <c r="D192" i="19" s="1"/>
  <c r="D65" i="20"/>
  <c r="C5" i="19"/>
  <c r="D321" i="20"/>
  <c r="S5" i="19"/>
  <c r="D194" i="20"/>
  <c r="K6" i="19"/>
  <c r="D67" i="20"/>
  <c r="C7" i="19"/>
  <c r="D67" i="19" s="1"/>
  <c r="D323" i="20"/>
  <c r="S7" i="19"/>
  <c r="D323" i="19" s="1"/>
  <c r="D196" i="20"/>
  <c r="K8" i="19"/>
  <c r="D196" i="19" s="1"/>
  <c r="D69" i="20"/>
  <c r="C9" i="19"/>
  <c r="D69" i="19" s="1"/>
  <c r="D325" i="20"/>
  <c r="S9" i="19"/>
  <c r="D325" i="19" s="1"/>
  <c r="D198" i="20"/>
  <c r="K10" i="19"/>
  <c r="D71" i="20"/>
  <c r="C11" i="19"/>
  <c r="D327" i="20"/>
  <c r="S11" i="19"/>
  <c r="D200" i="20"/>
  <c r="K12" i="19"/>
  <c r="D73" i="20"/>
  <c r="C13" i="19"/>
  <c r="D329" i="20"/>
  <c r="S13" i="19"/>
  <c r="D202" i="20"/>
  <c r="K14" i="19"/>
  <c r="D75" i="20"/>
  <c r="C15" i="19"/>
  <c r="D331" i="20"/>
  <c r="S15" i="19"/>
  <c r="D204" i="20"/>
  <c r="K16" i="19"/>
  <c r="D77" i="20"/>
  <c r="C17" i="19"/>
  <c r="D77" i="19" s="1"/>
  <c r="D333" i="20"/>
  <c r="S17" i="19"/>
  <c r="D333" i="19" s="1"/>
  <c r="I20" i="10"/>
  <c r="L20" i="10" s="1"/>
  <c r="O20" i="10" s="1"/>
  <c r="AV38" i="10"/>
  <c r="AX38" i="10" s="1"/>
  <c r="AV42" i="10"/>
  <c r="AX42" i="10" s="1"/>
  <c r="AW45" i="10"/>
  <c r="AG48" i="10"/>
  <c r="AN48" i="10"/>
  <c r="AJ48" i="10"/>
  <c r="AX52" i="10"/>
  <c r="AV55" i="10"/>
  <c r="AX55" i="10" s="1"/>
  <c r="K57" i="10"/>
  <c r="I75" i="10"/>
  <c r="L75" i="10" s="1"/>
  <c r="O75" i="10" s="1"/>
  <c r="K75" i="10"/>
  <c r="AV80" i="10"/>
  <c r="AX80" i="10" s="1"/>
  <c r="AK85" i="10"/>
  <c r="AJ91" i="10"/>
  <c r="AV93" i="10"/>
  <c r="AX93" i="10" s="1"/>
  <c r="AV98" i="10"/>
  <c r="AX98" i="10" s="1"/>
  <c r="AH99" i="10"/>
  <c r="AW105" i="10"/>
  <c r="AW108" i="10"/>
  <c r="AW113" i="10"/>
  <c r="AW117" i="10"/>
  <c r="AG119" i="10"/>
  <c r="AV121" i="10"/>
  <c r="J125" i="10"/>
  <c r="M125" i="10" s="1"/>
  <c r="I125" i="10"/>
  <c r="L125" i="10" s="1"/>
  <c r="O125" i="10" s="1"/>
  <c r="AX134" i="10"/>
  <c r="AW134" i="10"/>
  <c r="AK130" i="19"/>
  <c r="AK130" i="18"/>
  <c r="I139" i="10"/>
  <c r="L139" i="10" s="1"/>
  <c r="O139" i="10" s="1"/>
  <c r="K139" i="10"/>
  <c r="AI165" i="10"/>
  <c r="AV172" i="10"/>
  <c r="AX172" i="10" s="1"/>
  <c r="J176" i="10"/>
  <c r="M176" i="10" s="1"/>
  <c r="I176" i="10"/>
  <c r="L176" i="10" s="1"/>
  <c r="O176" i="10" s="1"/>
  <c r="AV176" i="10"/>
  <c r="AX176" i="10" s="1"/>
  <c r="AJ186" i="10"/>
  <c r="AW237" i="10"/>
  <c r="D210" i="20"/>
  <c r="L6" i="19"/>
  <c r="D210" i="19" s="1"/>
  <c r="D83" i="20"/>
  <c r="D7" i="19"/>
  <c r="D83" i="19" s="1"/>
  <c r="D339" i="20"/>
  <c r="T7" i="19"/>
  <c r="D339" i="19" s="1"/>
  <c r="D212" i="20"/>
  <c r="L8" i="19"/>
  <c r="D85" i="20"/>
  <c r="D9" i="19"/>
  <c r="D341" i="20"/>
  <c r="T9" i="19"/>
  <c r="D214" i="20"/>
  <c r="L10" i="19"/>
  <c r="D87" i="20"/>
  <c r="D11" i="19"/>
  <c r="D87" i="19" s="1"/>
  <c r="D343" i="20"/>
  <c r="T11" i="19"/>
  <c r="D343" i="19" s="1"/>
  <c r="D216" i="20"/>
  <c r="L12" i="19"/>
  <c r="D89" i="20"/>
  <c r="D13" i="19"/>
  <c r="D345" i="20"/>
  <c r="T13" i="19"/>
  <c r="D218" i="20"/>
  <c r="L14" i="19"/>
  <c r="D91" i="20"/>
  <c r="D15" i="19"/>
  <c r="D347" i="20"/>
  <c r="T15" i="19"/>
  <c r="D220" i="20"/>
  <c r="L16" i="19"/>
  <c r="D93" i="20"/>
  <c r="D17" i="19"/>
  <c r="D349" i="20"/>
  <c r="T17" i="19"/>
  <c r="AK2" i="19"/>
  <c r="AK2" i="18"/>
  <c r="AK2" i="16"/>
  <c r="AK2" i="11"/>
  <c r="K21" i="10"/>
  <c r="K36" i="10"/>
  <c r="AK30" i="19"/>
  <c r="AK30" i="18"/>
  <c r="AK34" i="19"/>
  <c r="AK34" i="18"/>
  <c r="AH49" i="10"/>
  <c r="AV52" i="10"/>
  <c r="K54" i="10"/>
  <c r="AH56" i="10"/>
  <c r="AK57" i="19"/>
  <c r="AK57" i="18"/>
  <c r="AH65" i="10"/>
  <c r="AW69" i="10"/>
  <c r="AL85" i="10"/>
  <c r="AK91" i="10"/>
  <c r="AK99" i="10"/>
  <c r="AK104" i="10"/>
  <c r="AJ104" i="10"/>
  <c r="AH104" i="10"/>
  <c r="AG104" i="10"/>
  <c r="AM104" i="10"/>
  <c r="AV105" i="10"/>
  <c r="AX105" i="10" s="1"/>
  <c r="I117" i="10"/>
  <c r="L117" i="10" s="1"/>
  <c r="O117" i="10" s="1"/>
  <c r="K121" i="10"/>
  <c r="AL123" i="10"/>
  <c r="AH123" i="10"/>
  <c r="AN123" i="10"/>
  <c r="AM123" i="10"/>
  <c r="AK123" i="10"/>
  <c r="AJ123" i="10"/>
  <c r="AI123" i="10"/>
  <c r="AG129" i="10"/>
  <c r="AN149" i="10"/>
  <c r="AJ149" i="10"/>
  <c r="AM149" i="10"/>
  <c r="AK149" i="10"/>
  <c r="AI149" i="10"/>
  <c r="AH149" i="10"/>
  <c r="AK165" i="10"/>
  <c r="D222" i="20"/>
  <c r="M2" i="19"/>
  <c r="D95" i="20"/>
  <c r="E3" i="19"/>
  <c r="D95" i="19" s="1"/>
  <c r="D224" i="20"/>
  <c r="M4" i="19"/>
  <c r="D97" i="20"/>
  <c r="E5" i="19"/>
  <c r="D97" i="19" s="1"/>
  <c r="D226" i="20"/>
  <c r="M6" i="19"/>
  <c r="D99" i="20"/>
  <c r="E7" i="19"/>
  <c r="D99" i="19" s="1"/>
  <c r="D228" i="20"/>
  <c r="M8" i="19"/>
  <c r="D101" i="20"/>
  <c r="E9" i="19"/>
  <c r="D230" i="20"/>
  <c r="M10" i="19"/>
  <c r="D103" i="20"/>
  <c r="E11" i="19"/>
  <c r="D232" i="20"/>
  <c r="M12" i="19"/>
  <c r="D105" i="20"/>
  <c r="E13" i="19"/>
  <c r="D234" i="20"/>
  <c r="M14" i="19"/>
  <c r="D107" i="20"/>
  <c r="E15" i="19"/>
  <c r="D236" i="20"/>
  <c r="M16" i="19"/>
  <c r="D236" i="19" s="1"/>
  <c r="D109" i="20"/>
  <c r="E17" i="19"/>
  <c r="AD13" i="10"/>
  <c r="AV16" i="10"/>
  <c r="AX16" i="10" s="1"/>
  <c r="AK20" i="19"/>
  <c r="AK20" i="18"/>
  <c r="AL20" i="16"/>
  <c r="AK21" i="19"/>
  <c r="AK21" i="18"/>
  <c r="AL21" i="16"/>
  <c r="AV30" i="10"/>
  <c r="AX30" i="10" s="1"/>
  <c r="AI49" i="10"/>
  <c r="AK45" i="19"/>
  <c r="AK45" i="18"/>
  <c r="AW52" i="10"/>
  <c r="AI53" i="10"/>
  <c r="AI56" i="10"/>
  <c r="AK50" i="19"/>
  <c r="AK50" i="18"/>
  <c r="AW57" i="10"/>
  <c r="AG64" i="10"/>
  <c r="AN64" i="10"/>
  <c r="AJ64" i="10"/>
  <c r="AI65" i="10"/>
  <c r="AK62" i="19"/>
  <c r="AK62" i="18"/>
  <c r="AV75" i="10"/>
  <c r="AH76" i="10"/>
  <c r="K87" i="10"/>
  <c r="J93" i="10"/>
  <c r="M93" i="10" s="1"/>
  <c r="I93" i="10"/>
  <c r="L93" i="10" s="1"/>
  <c r="O93" i="10" s="1"/>
  <c r="AG107" i="10"/>
  <c r="AK110" i="19"/>
  <c r="AK110" i="18"/>
  <c r="AK120" i="10"/>
  <c r="AJ120" i="10"/>
  <c r="AH120" i="10"/>
  <c r="AN120" i="10"/>
  <c r="AM120" i="10"/>
  <c r="AG123" i="10"/>
  <c r="AH129" i="10"/>
  <c r="AW131" i="10"/>
  <c r="AK132" i="19"/>
  <c r="AK132" i="18"/>
  <c r="AX147" i="10"/>
  <c r="AN152" i="10"/>
  <c r="J209" i="10"/>
  <c r="M209" i="10" s="1"/>
  <c r="I209" i="10"/>
  <c r="L209" i="10" s="1"/>
  <c r="O209" i="10" s="1"/>
  <c r="D111" i="20"/>
  <c r="F3" i="19"/>
  <c r="D240" i="20"/>
  <c r="N4" i="19"/>
  <c r="D113" i="20"/>
  <c r="F5" i="19"/>
  <c r="D113" i="19" s="1"/>
  <c r="D242" i="20"/>
  <c r="N6" i="19"/>
  <c r="D242" i="19" s="1"/>
  <c r="D115" i="20"/>
  <c r="F7" i="19"/>
  <c r="D115" i="19" s="1"/>
  <c r="D244" i="20"/>
  <c r="N8" i="19"/>
  <c r="D117" i="20"/>
  <c r="F9" i="19"/>
  <c r="D246" i="20"/>
  <c r="N10" i="19"/>
  <c r="D119" i="20"/>
  <c r="F11" i="19"/>
  <c r="D248" i="20"/>
  <c r="N12" i="19"/>
  <c r="D121" i="20"/>
  <c r="F13" i="19"/>
  <c r="D250" i="20"/>
  <c r="N14" i="19"/>
  <c r="D123" i="20"/>
  <c r="F15" i="19"/>
  <c r="D252" i="20"/>
  <c r="N16" i="19"/>
  <c r="D125" i="20"/>
  <c r="F17" i="19"/>
  <c r="AV388" i="10"/>
  <c r="AV382" i="10"/>
  <c r="AV366" i="10"/>
  <c r="AV350" i="10"/>
  <c r="AV334" i="10"/>
  <c r="AX334" i="10" s="1"/>
  <c r="AV374" i="10"/>
  <c r="AX374" i="10" s="1"/>
  <c r="AV355" i="10"/>
  <c r="AX355" i="10" s="1"/>
  <c r="AV345" i="10"/>
  <c r="AX345" i="10" s="1"/>
  <c r="AV344" i="10"/>
  <c r="AV324" i="10"/>
  <c r="AV318" i="10"/>
  <c r="AV302" i="10"/>
  <c r="AX302" i="10" s="1"/>
  <c r="AV373" i="10"/>
  <c r="AX373" i="10" s="1"/>
  <c r="AV364" i="10"/>
  <c r="AV354" i="10"/>
  <c r="AX354" i="10" s="1"/>
  <c r="AV363" i="10"/>
  <c r="AV353" i="10"/>
  <c r="AV343" i="10"/>
  <c r="AV333" i="10"/>
  <c r="AV352" i="10"/>
  <c r="AX352" i="10" s="1"/>
  <c r="AV395" i="10"/>
  <c r="AV372" i="10"/>
  <c r="AX372" i="10" s="1"/>
  <c r="AV362" i="10"/>
  <c r="AV351" i="10"/>
  <c r="AV341" i="10"/>
  <c r="AV332" i="10"/>
  <c r="AV397" i="10"/>
  <c r="AV396" i="10"/>
  <c r="AV389" i="10"/>
  <c r="AV331" i="10"/>
  <c r="AX331" i="10" s="1"/>
  <c r="AV311" i="10"/>
  <c r="AV295" i="10"/>
  <c r="AX295" i="10" s="1"/>
  <c r="AV394" i="10"/>
  <c r="AV390" i="10"/>
  <c r="AV371" i="10"/>
  <c r="AV392" i="10"/>
  <c r="AV391" i="10"/>
  <c r="AV361" i="10"/>
  <c r="AV360" i="10"/>
  <c r="AV340" i="10"/>
  <c r="AV330" i="10"/>
  <c r="AV393" i="10"/>
  <c r="AV387" i="10"/>
  <c r="AV385" i="10"/>
  <c r="AV384" i="10"/>
  <c r="AV370" i="10"/>
  <c r="AV349" i="10"/>
  <c r="AV386" i="10"/>
  <c r="AV383" i="10"/>
  <c r="AV381" i="10"/>
  <c r="AV379" i="10"/>
  <c r="AV380" i="10"/>
  <c r="AV368" i="10"/>
  <c r="AV378" i="10"/>
  <c r="AX378" i="10" s="1"/>
  <c r="AV367" i="10"/>
  <c r="AX367" i="10" s="1"/>
  <c r="AV356" i="10"/>
  <c r="AV377" i="10"/>
  <c r="AV359" i="10"/>
  <c r="AV297" i="10"/>
  <c r="AX297" i="10" s="1"/>
  <c r="AV292" i="10"/>
  <c r="AX292" i="10" s="1"/>
  <c r="AV273" i="10"/>
  <c r="AV257" i="10"/>
  <c r="AV346" i="10"/>
  <c r="AV326" i="10"/>
  <c r="AV291" i="10"/>
  <c r="AV289" i="10"/>
  <c r="AX289" i="10" s="1"/>
  <c r="AV278" i="10"/>
  <c r="AX278" i="10" s="1"/>
  <c r="AV262" i="10"/>
  <c r="AX262" i="10" s="1"/>
  <c r="AV246" i="10"/>
  <c r="AX246" i="10" s="1"/>
  <c r="AV230" i="10"/>
  <c r="AX230" i="10" s="1"/>
  <c r="AV342" i="10"/>
  <c r="AX342" i="10" s="1"/>
  <c r="AV339" i="10"/>
  <c r="AV290" i="10"/>
  <c r="AV283" i="10"/>
  <c r="AV267" i="10"/>
  <c r="AV251" i="10"/>
  <c r="AX251" i="10" s="1"/>
  <c r="AV235" i="10"/>
  <c r="AX235" i="10" s="1"/>
  <c r="AV358" i="10"/>
  <c r="AV288" i="10"/>
  <c r="AV272" i="10"/>
  <c r="AV365" i="10"/>
  <c r="AX365" i="10" s="1"/>
  <c r="AV337" i="10"/>
  <c r="AV277" i="10"/>
  <c r="AV261" i="10"/>
  <c r="AV245" i="10"/>
  <c r="AV376" i="10"/>
  <c r="AV335" i="10"/>
  <c r="AX335" i="10" s="1"/>
  <c r="AV329" i="10"/>
  <c r="AV282" i="10"/>
  <c r="AV266" i="10"/>
  <c r="AV250" i="10"/>
  <c r="AX250" i="10" s="1"/>
  <c r="AV375" i="10"/>
  <c r="AV287" i="10"/>
  <c r="AV271" i="10"/>
  <c r="AV348" i="10"/>
  <c r="AX348" i="10" s="1"/>
  <c r="AV319" i="10"/>
  <c r="AV281" i="10"/>
  <c r="AV265" i="10"/>
  <c r="AV249" i="10"/>
  <c r="AX249" i="10" s="1"/>
  <c r="AV233" i="10"/>
  <c r="AX233" i="10" s="1"/>
  <c r="AV369" i="10"/>
  <c r="AV321" i="10"/>
  <c r="AV320" i="10"/>
  <c r="AX320" i="10" s="1"/>
  <c r="AV286" i="10"/>
  <c r="AV270" i="10"/>
  <c r="AX270" i="10" s="1"/>
  <c r="AV254" i="10"/>
  <c r="AX254" i="10" s="1"/>
  <c r="AV238" i="10"/>
  <c r="AV323" i="10"/>
  <c r="AV317" i="10"/>
  <c r="AV312" i="10"/>
  <c r="AV275" i="10"/>
  <c r="AX275" i="10" s="1"/>
  <c r="AV357" i="10"/>
  <c r="AV322" i="10"/>
  <c r="AV347" i="10"/>
  <c r="AV325" i="10"/>
  <c r="AV307" i="10"/>
  <c r="AV305" i="10"/>
  <c r="AV304" i="10"/>
  <c r="AV274" i="10"/>
  <c r="AX274" i="10" s="1"/>
  <c r="AV336" i="10"/>
  <c r="AV294" i="10"/>
  <c r="AX294" i="10" s="1"/>
  <c r="AV309" i="10"/>
  <c r="AV280" i="10"/>
  <c r="AV268" i="10"/>
  <c r="AX268" i="10" s="1"/>
  <c r="AV244" i="10"/>
  <c r="AV220" i="10"/>
  <c r="AX220" i="10" s="1"/>
  <c r="AV212" i="10"/>
  <c r="AX212" i="10" s="1"/>
  <c r="AV196" i="10"/>
  <c r="AV299" i="10"/>
  <c r="AX299" i="10" s="1"/>
  <c r="AV248" i="10"/>
  <c r="AV236" i="10"/>
  <c r="AX236" i="10" s="1"/>
  <c r="AV229" i="10"/>
  <c r="AX229" i="10" s="1"/>
  <c r="AV201" i="10"/>
  <c r="AV185" i="10"/>
  <c r="AX185" i="10" s="1"/>
  <c r="AV169" i="10"/>
  <c r="AX169" i="10" s="1"/>
  <c r="AV308" i="10"/>
  <c r="AV241" i="10"/>
  <c r="AX241" i="10" s="1"/>
  <c r="AV237" i="10"/>
  <c r="AX237" i="10" s="1"/>
  <c r="AV228" i="10"/>
  <c r="AV211" i="10"/>
  <c r="AV195" i="10"/>
  <c r="AV179" i="10"/>
  <c r="AX179" i="10" s="1"/>
  <c r="AV296" i="10"/>
  <c r="AX296" i="10" s="1"/>
  <c r="AV293" i="10"/>
  <c r="AX293" i="10" s="1"/>
  <c r="AV242" i="10"/>
  <c r="AX242" i="10" s="1"/>
  <c r="AV227" i="10"/>
  <c r="AV218" i="10"/>
  <c r="AV200" i="10"/>
  <c r="AV184" i="10"/>
  <c r="AX184" i="10" s="1"/>
  <c r="AV168" i="10"/>
  <c r="AV301" i="10"/>
  <c r="AV285" i="10"/>
  <c r="AV263" i="10"/>
  <c r="AV252" i="10"/>
  <c r="AV217" i="10"/>
  <c r="AV205" i="10"/>
  <c r="AV189" i="10"/>
  <c r="AV173" i="10"/>
  <c r="AV157" i="10"/>
  <c r="AX157" i="10" s="1"/>
  <c r="AV298" i="10"/>
  <c r="AX298" i="10" s="1"/>
  <c r="AV279" i="10"/>
  <c r="AX279" i="10" s="1"/>
  <c r="AV255" i="10"/>
  <c r="AV215" i="10"/>
  <c r="AV199" i="10"/>
  <c r="AV183" i="10"/>
  <c r="AV167" i="10"/>
  <c r="AV316" i="10"/>
  <c r="AV204" i="10"/>
  <c r="AX204" i="10" s="1"/>
  <c r="AV328" i="10"/>
  <c r="AV284" i="10"/>
  <c r="AX284" i="10" s="1"/>
  <c r="AV243" i="10"/>
  <c r="AV225" i="10"/>
  <c r="AV224" i="10"/>
  <c r="AV209" i="10"/>
  <c r="AV193" i="10"/>
  <c r="AX193" i="10" s="1"/>
  <c r="AV315" i="10"/>
  <c r="AV276" i="10"/>
  <c r="AV239" i="10"/>
  <c r="AV214" i="10"/>
  <c r="AV198" i="10"/>
  <c r="AV182" i="10"/>
  <c r="AV166" i="10"/>
  <c r="AX166" i="10" s="1"/>
  <c r="AV338" i="10"/>
  <c r="AX338" i="10" s="1"/>
  <c r="AV313" i="10"/>
  <c r="AX313" i="10" s="1"/>
  <c r="AV306" i="10"/>
  <c r="AX306" i="10" s="1"/>
  <c r="AV259" i="10"/>
  <c r="AV240" i="10"/>
  <c r="AV232" i="10"/>
  <c r="AX232" i="10" s="1"/>
  <c r="AV231" i="10"/>
  <c r="AX231" i="10" s="1"/>
  <c r="AV221" i="10"/>
  <c r="AX221" i="10" s="1"/>
  <c r="AV213" i="10"/>
  <c r="AX213" i="10" s="1"/>
  <c r="AV197" i="10"/>
  <c r="AV310" i="10"/>
  <c r="AV303" i="10"/>
  <c r="AV234" i="10"/>
  <c r="AV202" i="10"/>
  <c r="AX202" i="10" s="1"/>
  <c r="AV219" i="10"/>
  <c r="AV216" i="10"/>
  <c r="AV190" i="10"/>
  <c r="AX190" i="10" s="1"/>
  <c r="AV177" i="10"/>
  <c r="AV192" i="10"/>
  <c r="AV186" i="10"/>
  <c r="AV175" i="10"/>
  <c r="AX175" i="10" s="1"/>
  <c r="AV144" i="10"/>
  <c r="AX144" i="10" s="1"/>
  <c r="AV210" i="10"/>
  <c r="AV207" i="10"/>
  <c r="AX207" i="10" s="1"/>
  <c r="AV171" i="10"/>
  <c r="AX171" i="10" s="1"/>
  <c r="AV149" i="10"/>
  <c r="AV133" i="10"/>
  <c r="AX133" i="10" s="1"/>
  <c r="AV117" i="10"/>
  <c r="AX117" i="10" s="1"/>
  <c r="AV101" i="10"/>
  <c r="AV85" i="10"/>
  <c r="AX85" i="10" s="1"/>
  <c r="AV269" i="10"/>
  <c r="AV194" i="10"/>
  <c r="AV178" i="10"/>
  <c r="AX178" i="10" s="1"/>
  <c r="AV138" i="10"/>
  <c r="AX138" i="10" s="1"/>
  <c r="AV122" i="10"/>
  <c r="AX122" i="10" s="1"/>
  <c r="AV106" i="10"/>
  <c r="AX106" i="10" s="1"/>
  <c r="AV90" i="10"/>
  <c r="AX90" i="10" s="1"/>
  <c r="AV162" i="10"/>
  <c r="AV256" i="10"/>
  <c r="AV164" i="10"/>
  <c r="AV163" i="10"/>
  <c r="AX163" i="10" s="1"/>
  <c r="AV148" i="10"/>
  <c r="AX148" i="10" s="1"/>
  <c r="AV132" i="10"/>
  <c r="AX132" i="10" s="1"/>
  <c r="AV116" i="10"/>
  <c r="AX116" i="10" s="1"/>
  <c r="AV100" i="10"/>
  <c r="AX100" i="10" s="1"/>
  <c r="AV84" i="10"/>
  <c r="AX84" i="10" s="1"/>
  <c r="AV300" i="10"/>
  <c r="AX300" i="10" s="1"/>
  <c r="AV223" i="10"/>
  <c r="AV314" i="10"/>
  <c r="AX314" i="10" s="1"/>
  <c r="AV247" i="10"/>
  <c r="AV187" i="10"/>
  <c r="AV180" i="10"/>
  <c r="AV165" i="10"/>
  <c r="AV147" i="10"/>
  <c r="AV131" i="10"/>
  <c r="AX131" i="10" s="1"/>
  <c r="AV115" i="10"/>
  <c r="AX115" i="10" s="1"/>
  <c r="AV99" i="10"/>
  <c r="AX99" i="10" s="1"/>
  <c r="AV264" i="10"/>
  <c r="AV208" i="10"/>
  <c r="AX208" i="10" s="1"/>
  <c r="AV170" i="10"/>
  <c r="AX170" i="10" s="1"/>
  <c r="AV160" i="10"/>
  <c r="AX160" i="10" s="1"/>
  <c r="AV151" i="10"/>
  <c r="AV135" i="10"/>
  <c r="AX135" i="10" s="1"/>
  <c r="AV119" i="10"/>
  <c r="AV103" i="10"/>
  <c r="AV87" i="10"/>
  <c r="AX87" i="10" s="1"/>
  <c r="AV71" i="10"/>
  <c r="AX71" i="10" s="1"/>
  <c r="AV152" i="10"/>
  <c r="AX152" i="10" s="1"/>
  <c r="AV129" i="10"/>
  <c r="AV128" i="10"/>
  <c r="AX128" i="10" s="1"/>
  <c r="AV111" i="10"/>
  <c r="AV74" i="10"/>
  <c r="AX74" i="10" s="1"/>
  <c r="AV73" i="10"/>
  <c r="AX73" i="10" s="1"/>
  <c r="AV72" i="10"/>
  <c r="AX72" i="10" s="1"/>
  <c r="AV65" i="10"/>
  <c r="AX65" i="10" s="1"/>
  <c r="AV49" i="10"/>
  <c r="AX49" i="10" s="1"/>
  <c r="AV33" i="10"/>
  <c r="AX33" i="10" s="1"/>
  <c r="AV161" i="10"/>
  <c r="AV146" i="10"/>
  <c r="AX146" i="10" s="1"/>
  <c r="AV139" i="10"/>
  <c r="AX139" i="10" s="1"/>
  <c r="AV253" i="10"/>
  <c r="AX253" i="10" s="1"/>
  <c r="AV120" i="10"/>
  <c r="AX120" i="10" s="1"/>
  <c r="AV91" i="10"/>
  <c r="AV155" i="10"/>
  <c r="AX155" i="10" s="1"/>
  <c r="AV108" i="10"/>
  <c r="AX108" i="10" s="1"/>
  <c r="AV95" i="10"/>
  <c r="AV64" i="10"/>
  <c r="AX64" i="10" s="1"/>
  <c r="AV48" i="10"/>
  <c r="AX48" i="10" s="1"/>
  <c r="AV32" i="10"/>
  <c r="AX32" i="10" s="1"/>
  <c r="AV260" i="10"/>
  <c r="AV206" i="10"/>
  <c r="AX206" i="10" s="1"/>
  <c r="AV150" i="10"/>
  <c r="AX150" i="10" s="1"/>
  <c r="AV143" i="10"/>
  <c r="AV125" i="10"/>
  <c r="AV112" i="10"/>
  <c r="AX112" i="10" s="1"/>
  <c r="AV86" i="10"/>
  <c r="AV69" i="10"/>
  <c r="AX69" i="10" s="1"/>
  <c r="AV53" i="10"/>
  <c r="AX53" i="10" s="1"/>
  <c r="AV37" i="10"/>
  <c r="AX37" i="10" s="1"/>
  <c r="AV21" i="10"/>
  <c r="AX21" i="10" s="1"/>
  <c r="AV203" i="10"/>
  <c r="AV153" i="10"/>
  <c r="AX153" i="10" s="1"/>
  <c r="AV140" i="10"/>
  <c r="AV136" i="10"/>
  <c r="AV113" i="10"/>
  <c r="AX113" i="10" s="1"/>
  <c r="AV58" i="10"/>
  <c r="AV158" i="10"/>
  <c r="AX158" i="10" s="1"/>
  <c r="AV68" i="10"/>
  <c r="AX68" i="10" s="1"/>
  <c r="AV222" i="10"/>
  <c r="AX222" i="10" s="1"/>
  <c r="AV126" i="10"/>
  <c r="AV118" i="10"/>
  <c r="AX118" i="10" s="1"/>
  <c r="AV109" i="10"/>
  <c r="AV96" i="10"/>
  <c r="AX96" i="10" s="1"/>
  <c r="AV57" i="10"/>
  <c r="AV145" i="10"/>
  <c r="AX145" i="10" s="1"/>
  <c r="AV134" i="10"/>
  <c r="AV97" i="10"/>
  <c r="AX97" i="10" s="1"/>
  <c r="AV62" i="10"/>
  <c r="AX62" i="10" s="1"/>
  <c r="AV46" i="10"/>
  <c r="AX46" i="10" s="1"/>
  <c r="AV174" i="10"/>
  <c r="AX174" i="10" s="1"/>
  <c r="AV327" i="10"/>
  <c r="AX327" i="10" s="1"/>
  <c r="AV127" i="10"/>
  <c r="AV78" i="10"/>
  <c r="AX78" i="10" s="1"/>
  <c r="AV66" i="10"/>
  <c r="AX66" i="10" s="1"/>
  <c r="AV50" i="10"/>
  <c r="AX50" i="10" s="1"/>
  <c r="AG13" i="10"/>
  <c r="AW16" i="10"/>
  <c r="AW30" i="10"/>
  <c r="AK29" i="19"/>
  <c r="AK29" i="18"/>
  <c r="AV41" i="10"/>
  <c r="AX41" i="10" s="1"/>
  <c r="AJ49" i="10"/>
  <c r="AK52" i="10"/>
  <c r="AH52" i="10"/>
  <c r="AG52" i="10"/>
  <c r="AN52" i="10"/>
  <c r="AJ53" i="10"/>
  <c r="AM56" i="10"/>
  <c r="AV60" i="10"/>
  <c r="AX60" i="10" s="1"/>
  <c r="AI61" i="10"/>
  <c r="AJ65" i="10"/>
  <c r="AJ68" i="10"/>
  <c r="AW75" i="10"/>
  <c r="AX75" i="10" s="1"/>
  <c r="AM76" i="10"/>
  <c r="AX101" i="10"/>
  <c r="AW101" i="10"/>
  <c r="AW114" i="10"/>
  <c r="AX114" i="10" s="1"/>
  <c r="AN124" i="10"/>
  <c r="AL124" i="10"/>
  <c r="AI124" i="10"/>
  <c r="AM124" i="10"/>
  <c r="AJ124" i="10"/>
  <c r="AH124" i="10"/>
  <c r="AG124" i="10"/>
  <c r="AK120" i="19"/>
  <c r="AK120" i="18"/>
  <c r="AN129" i="10"/>
  <c r="AW135" i="10"/>
  <c r="AM141" i="10"/>
  <c r="AL141" i="10"/>
  <c r="AK141" i="10"/>
  <c r="AI141" i="10"/>
  <c r="AN141" i="10"/>
  <c r="AJ141" i="10"/>
  <c r="AH141" i="10"/>
  <c r="AG141" i="10"/>
  <c r="AN150" i="10"/>
  <c r="AK150" i="10"/>
  <c r="AG150" i="10"/>
  <c r="AI150" i="10"/>
  <c r="AW154" i="10"/>
  <c r="AX154" i="10" s="1"/>
  <c r="K158" i="10"/>
  <c r="I164" i="10"/>
  <c r="L164" i="10" s="1"/>
  <c r="O164" i="10" s="1"/>
  <c r="I254" i="10"/>
  <c r="L254" i="10" s="1"/>
  <c r="O254" i="10" s="1"/>
  <c r="K254" i="10"/>
  <c r="D254" i="20"/>
  <c r="O2" i="19"/>
  <c r="D254" i="19" s="1"/>
  <c r="D127" i="20"/>
  <c r="G3" i="19"/>
  <c r="D127" i="19" s="1"/>
  <c r="D256" i="20"/>
  <c r="O4" i="19"/>
  <c r="D256" i="19" s="1"/>
  <c r="D129" i="20"/>
  <c r="G5" i="19"/>
  <c r="D258" i="20"/>
  <c r="O6" i="19"/>
  <c r="D258" i="19" s="1"/>
  <c r="D131" i="20"/>
  <c r="G7" i="19"/>
  <c r="D131" i="19" s="1"/>
  <c r="D260" i="20"/>
  <c r="O8" i="19"/>
  <c r="D133" i="20"/>
  <c r="G9" i="19"/>
  <c r="D262" i="20"/>
  <c r="O10" i="19"/>
  <c r="D135" i="20"/>
  <c r="G11" i="19"/>
  <c r="D264" i="20"/>
  <c r="O12" i="19"/>
  <c r="D137" i="20"/>
  <c r="G13" i="19"/>
  <c r="D266" i="20"/>
  <c r="O14" i="19"/>
  <c r="D139" i="20"/>
  <c r="G15" i="19"/>
  <c r="D139" i="19" s="1"/>
  <c r="D268" i="20"/>
  <c r="O16" i="19"/>
  <c r="D268" i="19" s="1"/>
  <c r="D141" i="20"/>
  <c r="G17" i="19"/>
  <c r="D141" i="19" s="1"/>
  <c r="AV29" i="10"/>
  <c r="AX29" i="10" s="1"/>
  <c r="AK37" i="19"/>
  <c r="AK37" i="18"/>
  <c r="K46" i="10"/>
  <c r="I46" i="10"/>
  <c r="L46" i="10" s="1"/>
  <c r="O46" i="10" s="1"/>
  <c r="AM49" i="10"/>
  <c r="AL53" i="10"/>
  <c r="AN55" i="10"/>
  <c r="AM55" i="10"/>
  <c r="AJ55" i="10"/>
  <c r="AI55" i="10"/>
  <c r="AN56" i="10"/>
  <c r="AL57" i="10"/>
  <c r="AI57" i="10"/>
  <c r="AH57" i="10"/>
  <c r="AG57" i="10"/>
  <c r="AJ61" i="10"/>
  <c r="AN65" i="10"/>
  <c r="AL68" i="10"/>
  <c r="AH69" i="10"/>
  <c r="AK69" i="10"/>
  <c r="I70" i="10"/>
  <c r="L70" i="10" s="1"/>
  <c r="O70" i="10" s="1"/>
  <c r="I72" i="10"/>
  <c r="L72" i="10" s="1"/>
  <c r="O72" i="10" s="1"/>
  <c r="K72" i="10"/>
  <c r="AI77" i="10"/>
  <c r="AN77" i="10"/>
  <c r="AL77" i="10"/>
  <c r="AK77" i="10"/>
  <c r="AJ77" i="10"/>
  <c r="AW81" i="10"/>
  <c r="AK76" i="19"/>
  <c r="AK76" i="18"/>
  <c r="I85" i="10"/>
  <c r="L85" i="10" s="1"/>
  <c r="O85" i="10" s="1"/>
  <c r="AH86" i="10"/>
  <c r="AK86" i="19"/>
  <c r="AK86" i="18"/>
  <c r="K99" i="10"/>
  <c r="I99" i="10"/>
  <c r="L99" i="10" s="1"/>
  <c r="O99" i="10" s="1"/>
  <c r="I101" i="10"/>
  <c r="L101" i="10" s="1"/>
  <c r="O101" i="10" s="1"/>
  <c r="K106" i="10"/>
  <c r="I106" i="10"/>
  <c r="L106" i="10" s="1"/>
  <c r="O106" i="10" s="1"/>
  <c r="J109" i="10"/>
  <c r="M109" i="10" s="1"/>
  <c r="I109" i="10"/>
  <c r="L109" i="10" s="1"/>
  <c r="O109" i="10" s="1"/>
  <c r="AG116" i="10"/>
  <c r="AM116" i="10"/>
  <c r="AN116" i="10"/>
  <c r="AK116" i="10"/>
  <c r="AJ116" i="10"/>
  <c r="AI116" i="10"/>
  <c r="AG120" i="10"/>
  <c r="AH121" i="10"/>
  <c r="AG121" i="10"/>
  <c r="AN121" i="10"/>
  <c r="AI121" i="10"/>
  <c r="AL121" i="10"/>
  <c r="AL127" i="10"/>
  <c r="AN127" i="10"/>
  <c r="AM127" i="10"/>
  <c r="AK127" i="10"/>
  <c r="AJ127" i="10"/>
  <c r="AH127" i="10"/>
  <c r="AG127" i="10"/>
  <c r="AV154" i="10"/>
  <c r="AN175" i="10"/>
  <c r="AL175" i="10"/>
  <c r="AI175" i="10"/>
  <c r="AK175" i="10"/>
  <c r="AM175" i="10"/>
  <c r="AJ175" i="10"/>
  <c r="AX180" i="10"/>
  <c r="D270" i="20"/>
  <c r="P2" i="19"/>
  <c r="D143" i="20"/>
  <c r="H3" i="19"/>
  <c r="D272" i="20"/>
  <c r="P4" i="19"/>
  <c r="D145" i="20"/>
  <c r="H5" i="19"/>
  <c r="D145" i="19" s="1"/>
  <c r="D274" i="20"/>
  <c r="P6" i="19"/>
  <c r="D147" i="20"/>
  <c r="H7" i="19"/>
  <c r="D276" i="20"/>
  <c r="P8" i="19"/>
  <c r="D149" i="20"/>
  <c r="H9" i="19"/>
  <c r="D278" i="20"/>
  <c r="P10" i="19"/>
  <c r="D151" i="20"/>
  <c r="H11" i="19"/>
  <c r="D280" i="20"/>
  <c r="P12" i="19"/>
  <c r="D153" i="20"/>
  <c r="H13" i="19"/>
  <c r="D282" i="20"/>
  <c r="P14" i="19"/>
  <c r="D155" i="20"/>
  <c r="H15" i="19"/>
  <c r="D284" i="20"/>
  <c r="P16" i="19"/>
  <c r="D157" i="20"/>
  <c r="H17" i="19"/>
  <c r="AV44" i="10"/>
  <c r="AX44" i="10" s="1"/>
  <c r="AW47" i="10"/>
  <c r="AN49" i="10"/>
  <c r="AM53" i="10"/>
  <c r="AX59" i="10"/>
  <c r="AV67" i="10"/>
  <c r="AM68" i="10"/>
  <c r="AG79" i="10"/>
  <c r="AV81" i="10"/>
  <c r="AX81" i="10" s="1"/>
  <c r="AG84" i="10"/>
  <c r="AM84" i="10"/>
  <c r="AN84" i="10"/>
  <c r="AL84" i="10"/>
  <c r="AK84" i="10"/>
  <c r="AI86" i="10"/>
  <c r="AN87" i="10"/>
  <c r="AM87" i="10"/>
  <c r="AK87" i="10"/>
  <c r="AH87" i="10"/>
  <c r="AL87" i="10"/>
  <c r="AV88" i="10"/>
  <c r="AX88" i="10" s="1"/>
  <c r="AL93" i="10"/>
  <c r="AK93" i="10"/>
  <c r="AI93" i="10"/>
  <c r="AM93" i="10"/>
  <c r="AJ93" i="10"/>
  <c r="AH93" i="10"/>
  <c r="AG93" i="10"/>
  <c r="J94" i="10"/>
  <c r="M94" i="10" s="1"/>
  <c r="I94" i="10"/>
  <c r="L94" i="10" s="1"/>
  <c r="O94" i="10" s="1"/>
  <c r="AV102" i="10"/>
  <c r="AX102" i="10" s="1"/>
  <c r="AI104" i="10"/>
  <c r="AK127" i="19"/>
  <c r="AK127" i="18"/>
  <c r="AN146" i="10"/>
  <c r="AM146" i="10"/>
  <c r="AL146" i="10"/>
  <c r="AJ146" i="10"/>
  <c r="AG146" i="10"/>
  <c r="AI146" i="10"/>
  <c r="AH146" i="10"/>
  <c r="AX165" i="10"/>
  <c r="AW165" i="10"/>
  <c r="AK183" i="10"/>
  <c r="AJ183" i="10"/>
  <c r="AH183" i="10"/>
  <c r="AG183" i="10"/>
  <c r="AN183" i="10"/>
  <c r="AM183" i="10"/>
  <c r="AI183" i="10"/>
  <c r="AL183" i="10"/>
  <c r="K185" i="10"/>
  <c r="I185" i="10"/>
  <c r="L185" i="10" s="1"/>
  <c r="O185" i="10" s="1"/>
  <c r="AW186" i="10"/>
  <c r="AX186" i="10"/>
  <c r="K221" i="10"/>
  <c r="I221" i="10"/>
  <c r="L221" i="10" s="1"/>
  <c r="O221" i="10" s="1"/>
  <c r="D286" i="20"/>
  <c r="Q2" i="19"/>
  <c r="D159" i="20"/>
  <c r="I3" i="19"/>
  <c r="D288" i="20"/>
  <c r="Q4" i="19"/>
  <c r="D161" i="20"/>
  <c r="I5" i="19"/>
  <c r="D161" i="19" s="1"/>
  <c r="D290" i="20"/>
  <c r="Q6" i="19"/>
  <c r="D290" i="19" s="1"/>
  <c r="D163" i="20"/>
  <c r="I7" i="19"/>
  <c r="D292" i="20"/>
  <c r="Q8" i="19"/>
  <c r="D165" i="20"/>
  <c r="I9" i="19"/>
  <c r="D294" i="20"/>
  <c r="Q10" i="19"/>
  <c r="D167" i="20"/>
  <c r="I11" i="19"/>
  <c r="D296" i="20"/>
  <c r="Q12" i="19"/>
  <c r="D169" i="20"/>
  <c r="I13" i="19"/>
  <c r="D298" i="20"/>
  <c r="Q14" i="19"/>
  <c r="D298" i="19" s="1"/>
  <c r="D171" i="20"/>
  <c r="I15" i="19"/>
  <c r="D300" i="20"/>
  <c r="Q16" i="19"/>
  <c r="D173" i="20"/>
  <c r="I17" i="19"/>
  <c r="AX27" i="10"/>
  <c r="AK28" i="19"/>
  <c r="AK28" i="18"/>
  <c r="AV36" i="10"/>
  <c r="AX36" i="10" s="1"/>
  <c r="I39" i="10"/>
  <c r="L39" i="10" s="1"/>
  <c r="O39" i="10" s="1"/>
  <c r="AK33" i="19"/>
  <c r="AK33" i="18"/>
  <c r="AV47" i="10"/>
  <c r="AX47" i="10" s="1"/>
  <c r="AH48" i="10"/>
  <c r="AN53" i="10"/>
  <c r="AV54" i="10"/>
  <c r="AN59" i="10"/>
  <c r="AM59" i="10"/>
  <c r="AI59" i="10"/>
  <c r="AV59" i="10"/>
  <c r="AN66" i="10"/>
  <c r="AM66" i="10"/>
  <c r="AL66" i="10"/>
  <c r="AJ66" i="10"/>
  <c r="AI66" i="10"/>
  <c r="AH66" i="10"/>
  <c r="AK71" i="10"/>
  <c r="AM71" i="10"/>
  <c r="AL71" i="10"/>
  <c r="AJ71" i="10"/>
  <c r="AK79" i="10"/>
  <c r="AI80" i="10"/>
  <c r="AN80" i="10"/>
  <c r="AL80" i="10"/>
  <c r="AK80" i="10"/>
  <c r="AJ80" i="10"/>
  <c r="AK86" i="10"/>
  <c r="AK90" i="10"/>
  <c r="AM90" i="10"/>
  <c r="AL90" i="10"/>
  <c r="AJ90" i="10"/>
  <c r="AX91" i="10"/>
  <c r="AM98" i="10"/>
  <c r="AL98" i="10"/>
  <c r="AJ98" i="10"/>
  <c r="AG98" i="10"/>
  <c r="AN98" i="10"/>
  <c r="AK98" i="10"/>
  <c r="AH98" i="10"/>
  <c r="O102" i="10"/>
  <c r="AL104" i="10"/>
  <c r="AK98" i="19"/>
  <c r="AK98" i="18"/>
  <c r="AK102" i="19"/>
  <c r="AK102" i="18"/>
  <c r="K115" i="10"/>
  <c r="I115" i="10"/>
  <c r="L115" i="10" s="1"/>
  <c r="O115" i="10" s="1"/>
  <c r="AH116" i="10"/>
  <c r="AX119" i="10"/>
  <c r="AL120" i="10"/>
  <c r="AK124" i="10"/>
  <c r="AN134" i="10"/>
  <c r="AK134" i="10"/>
  <c r="AG134" i="10"/>
  <c r="AL134" i="10"/>
  <c r="AJ134" i="10"/>
  <c r="AI134" i="10"/>
  <c r="AH134" i="10"/>
  <c r="K136" i="10"/>
  <c r="I136" i="10"/>
  <c r="L136" i="10" s="1"/>
  <c r="O136" i="10" s="1"/>
  <c r="AV142" i="10"/>
  <c r="AG149" i="10"/>
  <c r="AH157" i="10"/>
  <c r="AK157" i="10"/>
  <c r="AJ157" i="10"/>
  <c r="AI157" i="10"/>
  <c r="AN157" i="10"/>
  <c r="AM157" i="10"/>
  <c r="AL157" i="10"/>
  <c r="AV181" i="10"/>
  <c r="AX181" i="10" s="1"/>
  <c r="AW228" i="10"/>
  <c r="AX228" i="10" s="1"/>
  <c r="D306" i="20"/>
  <c r="R6" i="19"/>
  <c r="D179" i="20"/>
  <c r="J7" i="19"/>
  <c r="D52" i="20"/>
  <c r="B8" i="19"/>
  <c r="D308" i="20"/>
  <c r="R8" i="19"/>
  <c r="D181" i="20"/>
  <c r="J9" i="19"/>
  <c r="D181" i="19" s="1"/>
  <c r="D54" i="20"/>
  <c r="B10" i="19"/>
  <c r="D310" i="20"/>
  <c r="R10" i="19"/>
  <c r="D183" i="20"/>
  <c r="J11" i="19"/>
  <c r="D56" i="20"/>
  <c r="B12" i="19"/>
  <c r="D56" i="19" s="1"/>
  <c r="D312" i="20"/>
  <c r="R12" i="19"/>
  <c r="D185" i="20"/>
  <c r="J13" i="19"/>
  <c r="D58" i="20"/>
  <c r="B14" i="19"/>
  <c r="D314" i="20"/>
  <c r="R14" i="19"/>
  <c r="D187" i="20"/>
  <c r="J15" i="19"/>
  <c r="D60" i="20"/>
  <c r="B16" i="19"/>
  <c r="D316" i="20"/>
  <c r="R16" i="19"/>
  <c r="D189" i="20"/>
  <c r="J17" i="19"/>
  <c r="D189" i="19" s="1"/>
  <c r="I32" i="10"/>
  <c r="L32" i="10" s="1"/>
  <c r="O32" i="10" s="1"/>
  <c r="AW36" i="10"/>
  <c r="AX54" i="10"/>
  <c r="AX63" i="10"/>
  <c r="AK60" i="19"/>
  <c r="AK60" i="18"/>
  <c r="AK65" i="19"/>
  <c r="AK65" i="18"/>
  <c r="AN73" i="10"/>
  <c r="AL73" i="10"/>
  <c r="AK73" i="10"/>
  <c r="AJ73" i="10"/>
  <c r="I74" i="10"/>
  <c r="L74" i="10" s="1"/>
  <c r="O74" i="10" s="1"/>
  <c r="AV83" i="10"/>
  <c r="AX83" i="10" s="1"/>
  <c r="AH84" i="10"/>
  <c r="AL86" i="10"/>
  <c r="AG90" i="10"/>
  <c r="I96" i="10"/>
  <c r="L96" i="10" s="1"/>
  <c r="O96" i="10" s="1"/>
  <c r="AK94" i="19"/>
  <c r="AK94" i="18"/>
  <c r="AL94" i="18" s="1"/>
  <c r="AN104" i="10"/>
  <c r="AH105" i="10"/>
  <c r="AG105" i="10"/>
  <c r="AN105" i="10"/>
  <c r="AM105" i="10"/>
  <c r="AL105" i="10"/>
  <c r="AK105" i="10"/>
  <c r="AJ105" i="10"/>
  <c r="AI105" i="10"/>
  <c r="AK115" i="19"/>
  <c r="AK115" i="18"/>
  <c r="J129" i="10"/>
  <c r="M129" i="10" s="1"/>
  <c r="I129" i="10"/>
  <c r="L129" i="10" s="1"/>
  <c r="O129" i="10" s="1"/>
  <c r="AK138" i="10"/>
  <c r="AN138" i="10"/>
  <c r="AM138" i="10"/>
  <c r="AL138" i="10"/>
  <c r="AI138" i="10"/>
  <c r="AH138" i="10"/>
  <c r="AG138" i="10"/>
  <c r="AK147" i="10"/>
  <c r="AJ147" i="10"/>
  <c r="AI147" i="10"/>
  <c r="AG147" i="10"/>
  <c r="AM147" i="10"/>
  <c r="AL149" i="10"/>
  <c r="AN203" i="10"/>
  <c r="AL203" i="10"/>
  <c r="AK203" i="10"/>
  <c r="AJ203" i="10"/>
  <c r="AH203" i="10"/>
  <c r="AG203" i="10"/>
  <c r="AM203" i="10"/>
  <c r="AI203" i="10"/>
  <c r="D62" i="20"/>
  <c r="C2" i="19"/>
  <c r="D62" i="19" s="1"/>
  <c r="D318" i="20"/>
  <c r="S2" i="19"/>
  <c r="D318" i="19" s="1"/>
  <c r="D191" i="20"/>
  <c r="K3" i="19"/>
  <c r="D64" i="20"/>
  <c r="C4" i="19"/>
  <c r="D64" i="19" s="1"/>
  <c r="D320" i="20"/>
  <c r="S4" i="19"/>
  <c r="D320" i="19" s="1"/>
  <c r="D193" i="20"/>
  <c r="K5" i="19"/>
  <c r="D193" i="19" s="1"/>
  <c r="D66" i="20"/>
  <c r="C6" i="19"/>
  <c r="D322" i="20"/>
  <c r="S6" i="19"/>
  <c r="D195" i="20"/>
  <c r="K7" i="19"/>
  <c r="D68" i="20"/>
  <c r="C8" i="19"/>
  <c r="D324" i="20"/>
  <c r="S8" i="19"/>
  <c r="D197" i="20"/>
  <c r="K9" i="19"/>
  <c r="D70" i="20"/>
  <c r="C10" i="19"/>
  <c r="D326" i="20"/>
  <c r="S10" i="19"/>
  <c r="D199" i="20"/>
  <c r="K11" i="19"/>
  <c r="D72" i="20"/>
  <c r="C12" i="19"/>
  <c r="D328" i="20"/>
  <c r="S12" i="19"/>
  <c r="D201" i="20"/>
  <c r="K13" i="19"/>
  <c r="D201" i="19" s="1"/>
  <c r="D74" i="20"/>
  <c r="C14" i="19"/>
  <c r="D330" i="20"/>
  <c r="S14" i="19"/>
  <c r="D203" i="20"/>
  <c r="K15" i="19"/>
  <c r="D76" i="20"/>
  <c r="C16" i="19"/>
  <c r="D332" i="20"/>
  <c r="S16" i="19"/>
  <c r="D205" i="20"/>
  <c r="K17" i="19"/>
  <c r="AV18" i="10"/>
  <c r="AX18" i="10" s="1"/>
  <c r="AV23" i="10"/>
  <c r="AX23" i="10" s="1"/>
  <c r="AV24" i="10"/>
  <c r="AX24" i="10" s="1"/>
  <c r="AK48" i="10"/>
  <c r="AK42" i="19"/>
  <c r="AK42" i="18"/>
  <c r="K53" i="10"/>
  <c r="AH55" i="10"/>
  <c r="AK49" i="19"/>
  <c r="AK49" i="18"/>
  <c r="I58" i="10"/>
  <c r="L58" i="10" s="1"/>
  <c r="O58" i="10" s="1"/>
  <c r="AV63" i="10"/>
  <c r="AI64" i="10"/>
  <c r="O68" i="10"/>
  <c r="AG69" i="10"/>
  <c r="AG71" i="10"/>
  <c r="AK67" i="19"/>
  <c r="AK67" i="18"/>
  <c r="AH75" i="10"/>
  <c r="AN75" i="10"/>
  <c r="AL75" i="10"/>
  <c r="AK75" i="10"/>
  <c r="AJ75" i="10"/>
  <c r="AV76" i="10"/>
  <c r="AH77" i="10"/>
  <c r="K82" i="10"/>
  <c r="I82" i="10"/>
  <c r="L82" i="10" s="1"/>
  <c r="O82" i="10" s="1"/>
  <c r="AI84" i="10"/>
  <c r="AM86" i="10"/>
  <c r="AK81" i="19"/>
  <c r="AK81" i="18"/>
  <c r="AH90" i="10"/>
  <c r="AX103" i="10"/>
  <c r="AK111" i="19"/>
  <c r="AK111" i="18"/>
  <c r="AJ121" i="10"/>
  <c r="AV123" i="10"/>
  <c r="AX123" i="10" s="1"/>
  <c r="AK131" i="10"/>
  <c r="AJ131" i="10"/>
  <c r="AI131" i="10"/>
  <c r="AG131" i="10"/>
  <c r="AN131" i="10"/>
  <c r="AM131" i="10"/>
  <c r="AL131" i="10"/>
  <c r="AH131" i="10"/>
  <c r="AW136" i="10"/>
  <c r="AX136" i="10"/>
  <c r="AJ138" i="10"/>
  <c r="AH150" i="10"/>
  <c r="AV156" i="10"/>
  <c r="AG157" i="10"/>
  <c r="AW200" i="10"/>
  <c r="AX200" i="10"/>
  <c r="D78" i="20"/>
  <c r="D2" i="19"/>
  <c r="D334" i="20"/>
  <c r="T2" i="19"/>
  <c r="D207" i="20"/>
  <c r="L3" i="19"/>
  <c r="D80" i="20"/>
  <c r="D4" i="19"/>
  <c r="D336" i="20"/>
  <c r="T4" i="19"/>
  <c r="D209" i="20"/>
  <c r="L5" i="19"/>
  <c r="D82" i="20"/>
  <c r="D6" i="19"/>
  <c r="D338" i="20"/>
  <c r="T6" i="19"/>
  <c r="D211" i="20"/>
  <c r="L7" i="19"/>
  <c r="D84" i="20"/>
  <c r="D8" i="19"/>
  <c r="D84" i="19" s="1"/>
  <c r="D340" i="20"/>
  <c r="T8" i="19"/>
  <c r="D213" i="20"/>
  <c r="L9" i="19"/>
  <c r="D86" i="20"/>
  <c r="D10" i="19"/>
  <c r="D342" i="20"/>
  <c r="T10" i="19"/>
  <c r="D215" i="20"/>
  <c r="L11" i="19"/>
  <c r="D215" i="19" s="1"/>
  <c r="D88" i="20"/>
  <c r="D12" i="19"/>
  <c r="D344" i="20"/>
  <c r="T12" i="19"/>
  <c r="D217" i="20"/>
  <c r="L13" i="19"/>
  <c r="D90" i="20"/>
  <c r="D14" i="19"/>
  <c r="D346" i="20"/>
  <c r="T14" i="19"/>
  <c r="D219" i="20"/>
  <c r="L15" i="19"/>
  <c r="D92" i="20"/>
  <c r="D16" i="19"/>
  <c r="D348" i="20"/>
  <c r="T16" i="19"/>
  <c r="D221" i="20"/>
  <c r="L17" i="19"/>
  <c r="AW18" i="10"/>
  <c r="AV19" i="10"/>
  <c r="AX19" i="10" s="1"/>
  <c r="AV20" i="10"/>
  <c r="AX20" i="10" s="1"/>
  <c r="AV22" i="10"/>
  <c r="AX22" i="10" s="1"/>
  <c r="AW23" i="10"/>
  <c r="AW24" i="10"/>
  <c r="AV35" i="10"/>
  <c r="AX35" i="10" s="1"/>
  <c r="AV40" i="10"/>
  <c r="AX40" i="10" s="1"/>
  <c r="AL48" i="10"/>
  <c r="AI52" i="10"/>
  <c r="AK55" i="10"/>
  <c r="AV61" i="10"/>
  <c r="AX61" i="10" s="1"/>
  <c r="AK64" i="10"/>
  <c r="AG66" i="10"/>
  <c r="AI69" i="10"/>
  <c r="AV70" i="10"/>
  <c r="AX70" i="10" s="1"/>
  <c r="AH71" i="10"/>
  <c r="AG73" i="10"/>
  <c r="K76" i="10"/>
  <c r="AX76" i="10"/>
  <c r="AM77" i="10"/>
  <c r="AG80" i="10"/>
  <c r="AM81" i="10"/>
  <c r="AN81" i="10"/>
  <c r="AL81" i="10"/>
  <c r="AJ81" i="10"/>
  <c r="AI81" i="10"/>
  <c r="AH81" i="10"/>
  <c r="AJ84" i="10"/>
  <c r="AG87" i="10"/>
  <c r="I89" i="10"/>
  <c r="L89" i="10" s="1"/>
  <c r="O89" i="10" s="1"/>
  <c r="K89" i="10"/>
  <c r="AW89" i="10"/>
  <c r="AI90" i="10"/>
  <c r="AV107" i="10"/>
  <c r="AX107" i="10" s="1"/>
  <c r="AM114" i="10"/>
  <c r="AL114" i="10"/>
  <c r="AJ114" i="10"/>
  <c r="AG114" i="10"/>
  <c r="AN114" i="10"/>
  <c r="AK114" i="10"/>
  <c r="AI114" i="10"/>
  <c r="AH114" i="10"/>
  <c r="AK121" i="10"/>
  <c r="AW123" i="10"/>
  <c r="AK119" i="19"/>
  <c r="AK119" i="18"/>
  <c r="AJ150" i="10"/>
  <c r="AX156" i="10"/>
  <c r="AN263" i="10"/>
  <c r="AM263" i="10"/>
  <c r="AJ263" i="10"/>
  <c r="AI263" i="10"/>
  <c r="AH263" i="10"/>
  <c r="AG263" i="10"/>
  <c r="AL263" i="10"/>
  <c r="AK263" i="10"/>
  <c r="D94" i="20"/>
  <c r="E2" i="19"/>
  <c r="D350" i="20"/>
  <c r="U2" i="19"/>
  <c r="D223" i="20"/>
  <c r="M3" i="19"/>
  <c r="D223" i="19" s="1"/>
  <c r="D96" i="20"/>
  <c r="E4" i="19"/>
  <c r="D96" i="19" s="1"/>
  <c r="D225" i="20"/>
  <c r="M5" i="19"/>
  <c r="D98" i="20"/>
  <c r="E6" i="19"/>
  <c r="D227" i="20"/>
  <c r="M7" i="19"/>
  <c r="D100" i="20"/>
  <c r="E8" i="19"/>
  <c r="D229" i="20"/>
  <c r="M9" i="19"/>
  <c r="D102" i="20"/>
  <c r="E10" i="19"/>
  <c r="D102" i="19" s="1"/>
  <c r="D231" i="20"/>
  <c r="M11" i="19"/>
  <c r="D104" i="20"/>
  <c r="E12" i="19"/>
  <c r="D104" i="19" s="1"/>
  <c r="D233" i="20"/>
  <c r="M13" i="19"/>
  <c r="D106" i="20"/>
  <c r="E14" i="19"/>
  <c r="D235" i="20"/>
  <c r="M15" i="19"/>
  <c r="D108" i="20"/>
  <c r="E16" i="19"/>
  <c r="D237" i="20"/>
  <c r="M17" i="19"/>
  <c r="AK26" i="19"/>
  <c r="AK26" i="18"/>
  <c r="AL26" i="16"/>
  <c r="AK32" i="19"/>
  <c r="AK32" i="18"/>
  <c r="AV43" i="10"/>
  <c r="AX43" i="10" s="1"/>
  <c r="AM48" i="10"/>
  <c r="AK44" i="19"/>
  <c r="AK44" i="18"/>
  <c r="AV51" i="10"/>
  <c r="AX51" i="10" s="1"/>
  <c r="AJ52" i="10"/>
  <c r="AK46" i="19"/>
  <c r="AK46" i="18"/>
  <c r="AL55" i="10"/>
  <c r="AV56" i="10"/>
  <c r="AX56" i="10" s="1"/>
  <c r="AJ57" i="10"/>
  <c r="K61" i="10"/>
  <c r="AJ63" i="10"/>
  <c r="AH63" i="10"/>
  <c r="AG63" i="10"/>
  <c r="AM63" i="10"/>
  <c r="AK66" i="10"/>
  <c r="AJ69" i="10"/>
  <c r="AN70" i="10"/>
  <c r="AM70" i="10"/>
  <c r="AL70" i="10"/>
  <c r="AH70" i="10"/>
  <c r="AI71" i="10"/>
  <c r="AH73" i="10"/>
  <c r="AH80" i="10"/>
  <c r="AI87" i="10"/>
  <c r="AK88" i="10"/>
  <c r="AJ88" i="10"/>
  <c r="AH88" i="10"/>
  <c r="AM88" i="10"/>
  <c r="AL88" i="10"/>
  <c r="AI88" i="10"/>
  <c r="AG88" i="10"/>
  <c r="AV89" i="10"/>
  <c r="AX89" i="10" s="1"/>
  <c r="AN90" i="10"/>
  <c r="AN93" i="10"/>
  <c r="AV94" i="10"/>
  <c r="AX94" i="10" s="1"/>
  <c r="AK95" i="19"/>
  <c r="AK95" i="18"/>
  <c r="AW137" i="10"/>
  <c r="AX137" i="10"/>
  <c r="AW140" i="10"/>
  <c r="AX140" i="10"/>
  <c r="AL150" i="10"/>
  <c r="AL161" i="10"/>
  <c r="AI161" i="10"/>
  <c r="AH161" i="10"/>
  <c r="AK161" i="10"/>
  <c r="AN161" i="10"/>
  <c r="AM161" i="10"/>
  <c r="AJ161" i="10"/>
  <c r="AN197" i="10"/>
  <c r="AM197" i="10"/>
  <c r="AL197" i="10"/>
  <c r="AJ197" i="10"/>
  <c r="AH197" i="10"/>
  <c r="AG197" i="10"/>
  <c r="AK197" i="10"/>
  <c r="AI197" i="10"/>
  <c r="AN214" i="10"/>
  <c r="AM214" i="10"/>
  <c r="AK214" i="10"/>
  <c r="AJ214" i="10"/>
  <c r="AI214" i="10"/>
  <c r="AG214" i="10"/>
  <c r="AL214" i="10"/>
  <c r="AH214" i="10"/>
  <c r="AK40" i="19"/>
  <c r="AK40" i="18"/>
  <c r="AK56" i="19"/>
  <c r="AK56" i="18"/>
  <c r="I91" i="10"/>
  <c r="L91" i="10" s="1"/>
  <c r="O91" i="10" s="1"/>
  <c r="K104" i="10"/>
  <c r="I104" i="10"/>
  <c r="L104" i="10" s="1"/>
  <c r="O104" i="10" s="1"/>
  <c r="AX110" i="10"/>
  <c r="AK124" i="19"/>
  <c r="AK124" i="18"/>
  <c r="AN155" i="10"/>
  <c r="AJ155" i="10"/>
  <c r="AH155" i="10"/>
  <c r="AM155" i="10"/>
  <c r="AK152" i="19"/>
  <c r="AK152" i="18"/>
  <c r="AX168" i="10"/>
  <c r="O172" i="10"/>
  <c r="AK176" i="19"/>
  <c r="AK176" i="18"/>
  <c r="O183" i="10"/>
  <c r="AX195" i="10"/>
  <c r="AW195" i="10"/>
  <c r="AN202" i="10"/>
  <c r="AM202" i="10"/>
  <c r="AK202" i="10"/>
  <c r="AJ202" i="10"/>
  <c r="AI202" i="10"/>
  <c r="AH202" i="10"/>
  <c r="AG202" i="10"/>
  <c r="AJ287" i="10"/>
  <c r="AI287" i="10"/>
  <c r="AH287" i="10"/>
  <c r="AG287" i="10"/>
  <c r="AM287" i="10"/>
  <c r="AN287" i="10"/>
  <c r="AL287" i="10"/>
  <c r="AK287" i="10"/>
  <c r="AW326" i="10"/>
  <c r="AX326" i="10" s="1"/>
  <c r="AK184" i="19"/>
  <c r="AK184" i="18"/>
  <c r="AG211" i="10"/>
  <c r="AN211" i="10"/>
  <c r="AM211" i="10"/>
  <c r="AJ211" i="10"/>
  <c r="AI211" i="10"/>
  <c r="AK211" i="10"/>
  <c r="AH211" i="10"/>
  <c r="AK209" i="19"/>
  <c r="AK209" i="18"/>
  <c r="AL225" i="10"/>
  <c r="AK225" i="10"/>
  <c r="AJ225" i="10"/>
  <c r="AI225" i="10"/>
  <c r="AH225" i="10"/>
  <c r="AG225" i="10"/>
  <c r="AN225" i="10"/>
  <c r="AM225" i="10"/>
  <c r="K231" i="10"/>
  <c r="I231" i="10"/>
  <c r="L231" i="10" s="1"/>
  <c r="O231" i="10" s="1"/>
  <c r="AK36" i="19"/>
  <c r="AK36" i="18"/>
  <c r="AK52" i="19"/>
  <c r="AK52" i="18"/>
  <c r="AH78" i="10"/>
  <c r="AI82" i="10"/>
  <c r="AN101" i="10"/>
  <c r="AJ101" i="10"/>
  <c r="AK97" i="19"/>
  <c r="AK97" i="18"/>
  <c r="I107" i="10"/>
  <c r="L107" i="10" s="1"/>
  <c r="O107" i="10" s="1"/>
  <c r="AX109" i="10"/>
  <c r="K120" i="10"/>
  <c r="I120" i="10"/>
  <c r="L120" i="10" s="1"/>
  <c r="O120" i="10" s="1"/>
  <c r="AX126" i="10"/>
  <c r="AJ128" i="10"/>
  <c r="AM144" i="10"/>
  <c r="AI144" i="10"/>
  <c r="AL155" i="10"/>
  <c r="I169" i="10"/>
  <c r="L169" i="10" s="1"/>
  <c r="O169" i="10" s="1"/>
  <c r="K169" i="10"/>
  <c r="AW169" i="10"/>
  <c r="AW222" i="10"/>
  <c r="K263" i="10"/>
  <c r="I263" i="10"/>
  <c r="L263" i="10" s="1"/>
  <c r="O263" i="10" s="1"/>
  <c r="AX264" i="10"/>
  <c r="AW264" i="10"/>
  <c r="AK47" i="19"/>
  <c r="AK47" i="18"/>
  <c r="AK63" i="19"/>
  <c r="AK63" i="18"/>
  <c r="AI78" i="10"/>
  <c r="AK79" i="19"/>
  <c r="AK79" i="18"/>
  <c r="AK85" i="19"/>
  <c r="AK85" i="18"/>
  <c r="AM96" i="10"/>
  <c r="AI96" i="10"/>
  <c r="AK114" i="19"/>
  <c r="AK114" i="18"/>
  <c r="AK140" i="19"/>
  <c r="AK140" i="18"/>
  <c r="AK156" i="10"/>
  <c r="AG156" i="10"/>
  <c r="AI156" i="10"/>
  <c r="AH156" i="10"/>
  <c r="AK151" i="19"/>
  <c r="AK151" i="18"/>
  <c r="AK155" i="19"/>
  <c r="AK155" i="18"/>
  <c r="AK165" i="19"/>
  <c r="AK165" i="18"/>
  <c r="AX189" i="10"/>
  <c r="AW189" i="10"/>
  <c r="AW201" i="10"/>
  <c r="AX201" i="10"/>
  <c r="K262" i="10"/>
  <c r="I262" i="10"/>
  <c r="L262" i="10" s="1"/>
  <c r="O262" i="10" s="1"/>
  <c r="AK58" i="19"/>
  <c r="AK58" i="18"/>
  <c r="AK78" i="19"/>
  <c r="AK78" i="18"/>
  <c r="AK84" i="19"/>
  <c r="AK84" i="18"/>
  <c r="AM97" i="10"/>
  <c r="AJ97" i="10"/>
  <c r="I103" i="10"/>
  <c r="L103" i="10" s="1"/>
  <c r="O103" i="10" s="1"/>
  <c r="AK118" i="19"/>
  <c r="AK118" i="18"/>
  <c r="AK129" i="19"/>
  <c r="AK129" i="18"/>
  <c r="AK133" i="19"/>
  <c r="AK133" i="18"/>
  <c r="I142" i="10"/>
  <c r="L142" i="10" s="1"/>
  <c r="O142" i="10" s="1"/>
  <c r="AM145" i="10"/>
  <c r="AJ145" i="10"/>
  <c r="AK143" i="19"/>
  <c r="AK143" i="18"/>
  <c r="AL143" i="18" s="1"/>
  <c r="AK153" i="19"/>
  <c r="AK153" i="18"/>
  <c r="AW164" i="10"/>
  <c r="AX164" i="10" s="1"/>
  <c r="AX167" i="10"/>
  <c r="AK172" i="10"/>
  <c r="AI172" i="10"/>
  <c r="AH172" i="10"/>
  <c r="AG172" i="10"/>
  <c r="AM172" i="10"/>
  <c r="AX177" i="10"/>
  <c r="AM179" i="10"/>
  <c r="AK179" i="10"/>
  <c r="AH179" i="10"/>
  <c r="AG179" i="10"/>
  <c r="AN179" i="10"/>
  <c r="AW182" i="10"/>
  <c r="AX182" i="10" s="1"/>
  <c r="I200" i="10"/>
  <c r="L200" i="10" s="1"/>
  <c r="O200" i="10" s="1"/>
  <c r="K200" i="10"/>
  <c r="I201" i="10"/>
  <c r="L201" i="10" s="1"/>
  <c r="O201" i="10" s="1"/>
  <c r="K201" i="10"/>
  <c r="AJ226" i="10"/>
  <c r="AI226" i="10"/>
  <c r="AH226" i="10"/>
  <c r="AG226" i="10"/>
  <c r="AM226" i="10"/>
  <c r="AL226" i="10"/>
  <c r="AK226" i="10"/>
  <c r="AK48" i="19"/>
  <c r="AK48" i="18"/>
  <c r="I62" i="10"/>
  <c r="L62" i="10" s="1"/>
  <c r="O62" i="10" s="1"/>
  <c r="AW63" i="10"/>
  <c r="AK64" i="19"/>
  <c r="AK64" i="18"/>
  <c r="AK68" i="19"/>
  <c r="AK68" i="18"/>
  <c r="AK70" i="19"/>
  <c r="AK70" i="18"/>
  <c r="AL78" i="10"/>
  <c r="AX92" i="10"/>
  <c r="AK88" i="19"/>
  <c r="AK88" i="18"/>
  <c r="AX104" i="10"/>
  <c r="AK101" i="19"/>
  <c r="AK101" i="18"/>
  <c r="AL109" i="10"/>
  <c r="AK109" i="10"/>
  <c r="AI109" i="10"/>
  <c r="AM112" i="10"/>
  <c r="AI112" i="10"/>
  <c r="AN117" i="10"/>
  <c r="AJ117" i="10"/>
  <c r="AK113" i="19"/>
  <c r="AK113" i="18"/>
  <c r="AX121" i="10"/>
  <c r="AM130" i="10"/>
  <c r="AL130" i="10"/>
  <c r="AJ130" i="10"/>
  <c r="AG130" i="10"/>
  <c r="AW130" i="10"/>
  <c r="AK126" i="19"/>
  <c r="AK126" i="18"/>
  <c r="AK136" i="19"/>
  <c r="AK136" i="18"/>
  <c r="AL136" i="18" s="1"/>
  <c r="AW143" i="10"/>
  <c r="AX143" i="10" s="1"/>
  <c r="AH148" i="10"/>
  <c r="AG148" i="10"/>
  <c r="AM148" i="10"/>
  <c r="AN151" i="10"/>
  <c r="AM151" i="10"/>
  <c r="AK151" i="10"/>
  <c r="AH151" i="10"/>
  <c r="K152" i="10"/>
  <c r="I152" i="10"/>
  <c r="L152" i="10" s="1"/>
  <c r="O152" i="10" s="1"/>
  <c r="AM154" i="10"/>
  <c r="AK154" i="10"/>
  <c r="I155" i="10"/>
  <c r="L155" i="10" s="1"/>
  <c r="O155" i="10" s="1"/>
  <c r="AK162" i="19"/>
  <c r="AK162" i="18"/>
  <c r="AW173" i="10"/>
  <c r="AX173" i="10" s="1"/>
  <c r="I175" i="10"/>
  <c r="L175" i="10" s="1"/>
  <c r="O175" i="10" s="1"/>
  <c r="AN185" i="10"/>
  <c r="AL185" i="10"/>
  <c r="AK185" i="10"/>
  <c r="AJ185" i="10"/>
  <c r="AI185" i="10"/>
  <c r="AG185" i="10"/>
  <c r="AX192" i="10"/>
  <c r="AW192" i="10"/>
  <c r="AX197" i="10"/>
  <c r="AN216" i="10"/>
  <c r="AI216" i="10"/>
  <c r="AH216" i="10"/>
  <c r="AL216" i="10"/>
  <c r="AK216" i="10"/>
  <c r="AM216" i="10"/>
  <c r="AJ216" i="10"/>
  <c r="AG216" i="10"/>
  <c r="K219" i="10"/>
  <c r="AN231" i="10"/>
  <c r="AM231" i="10"/>
  <c r="AL231" i="10"/>
  <c r="AJ231" i="10"/>
  <c r="AI231" i="10"/>
  <c r="AH231" i="10"/>
  <c r="AG231" i="10"/>
  <c r="AK231" i="10"/>
  <c r="AK27" i="19"/>
  <c r="AK27" i="18"/>
  <c r="AL27" i="16"/>
  <c r="AK43" i="19"/>
  <c r="AK43" i="18"/>
  <c r="AK59" i="19"/>
  <c r="AL59" i="19" s="1"/>
  <c r="AK59" i="18"/>
  <c r="AK66" i="19"/>
  <c r="AK66" i="18"/>
  <c r="AK69" i="19"/>
  <c r="AK69" i="18"/>
  <c r="AM78" i="10"/>
  <c r="AK73" i="19"/>
  <c r="AK73" i="18"/>
  <c r="AK83" i="19"/>
  <c r="AK83" i="18"/>
  <c r="AX95" i="10"/>
  <c r="AW95" i="10"/>
  <c r="AG97" i="10"/>
  <c r="AK92" i="19"/>
  <c r="AK92" i="18"/>
  <c r="K103" i="10"/>
  <c r="AK100" i="19"/>
  <c r="AK100" i="18"/>
  <c r="AN133" i="10"/>
  <c r="AJ133" i="10"/>
  <c r="I135" i="10"/>
  <c r="L135" i="10" s="1"/>
  <c r="O135" i="10" s="1"/>
  <c r="I138" i="10"/>
  <c r="L138" i="10" s="1"/>
  <c r="O138" i="10" s="1"/>
  <c r="AG145" i="10"/>
  <c r="AG154" i="10"/>
  <c r="I161" i="10"/>
  <c r="L161" i="10" s="1"/>
  <c r="O161" i="10" s="1"/>
  <c r="I163" i="10"/>
  <c r="L163" i="10" s="1"/>
  <c r="O163" i="10" s="1"/>
  <c r="K165" i="10"/>
  <c r="I165" i="10"/>
  <c r="L165" i="10" s="1"/>
  <c r="O165" i="10" s="1"/>
  <c r="AJ167" i="10"/>
  <c r="AG167" i="10"/>
  <c r="AN167" i="10"/>
  <c r="AK167" i="10"/>
  <c r="AN169" i="10"/>
  <c r="AK169" i="10"/>
  <c r="AL169" i="10"/>
  <c r="AH169" i="10"/>
  <c r="AG169" i="10"/>
  <c r="AK193" i="19"/>
  <c r="AK193" i="18"/>
  <c r="AM227" i="10"/>
  <c r="AG227" i="10"/>
  <c r="AN227" i="10"/>
  <c r="AJ227" i="10"/>
  <c r="AI227" i="10"/>
  <c r="AK227" i="10"/>
  <c r="I246" i="10"/>
  <c r="L246" i="10" s="1"/>
  <c r="O246" i="10" s="1"/>
  <c r="K246" i="10"/>
  <c r="AH250" i="10"/>
  <c r="AG250" i="10"/>
  <c r="AN250" i="10"/>
  <c r="AM250" i="10"/>
  <c r="AL250" i="10"/>
  <c r="AK250" i="10"/>
  <c r="AI250" i="10"/>
  <c r="AJ250" i="10"/>
  <c r="AK22" i="19"/>
  <c r="AK22" i="18"/>
  <c r="AL22" i="16"/>
  <c r="AK38" i="19"/>
  <c r="AK38" i="18"/>
  <c r="AK54" i="19"/>
  <c r="AK54" i="18"/>
  <c r="AK71" i="19"/>
  <c r="AK71" i="18"/>
  <c r="AK72" i="19"/>
  <c r="AK72" i="18"/>
  <c r="K88" i="10"/>
  <c r="I88" i="10"/>
  <c r="L88" i="10" s="1"/>
  <c r="O88" i="10" s="1"/>
  <c r="AN92" i="10"/>
  <c r="AL92" i="10"/>
  <c r="AI92" i="10"/>
  <c r="AH97" i="10"/>
  <c r="I98" i="10"/>
  <c r="L98" i="10" s="1"/>
  <c r="O98" i="10" s="1"/>
  <c r="AG101" i="10"/>
  <c r="J110" i="10"/>
  <c r="M110" i="10" s="1"/>
  <c r="I110" i="10"/>
  <c r="L110" i="10" s="1"/>
  <c r="O110" i="10" s="1"/>
  <c r="AM113" i="10"/>
  <c r="AJ113" i="10"/>
  <c r="I119" i="10"/>
  <c r="L119" i="10" s="1"/>
  <c r="O119" i="10" s="1"/>
  <c r="AW125" i="10"/>
  <c r="AX125" i="10" s="1"/>
  <c r="AG143" i="10"/>
  <c r="AL143" i="10"/>
  <c r="AH145" i="10"/>
  <c r="I146" i="10"/>
  <c r="L146" i="10" s="1"/>
  <c r="O146" i="10" s="1"/>
  <c r="AI148" i="10"/>
  <c r="AH154" i="10"/>
  <c r="AJ156" i="10"/>
  <c r="AJ158" i="10"/>
  <c r="AI158" i="10"/>
  <c r="AH158" i="10"/>
  <c r="AJ172" i="10"/>
  <c r="AI179" i="10"/>
  <c r="AX183" i="10"/>
  <c r="AW183" i="10"/>
  <c r="AX187" i="10"/>
  <c r="AW187" i="10"/>
  <c r="AH200" i="10"/>
  <c r="AG200" i="10"/>
  <c r="AN200" i="10"/>
  <c r="AK200" i="10"/>
  <c r="AJ200" i="10"/>
  <c r="AM200" i="10"/>
  <c r="AI200" i="10"/>
  <c r="AN219" i="10"/>
  <c r="AM219" i="10"/>
  <c r="AL219" i="10"/>
  <c r="AI219" i="10"/>
  <c r="AH219" i="10"/>
  <c r="AK219" i="10"/>
  <c r="AJ219" i="10"/>
  <c r="AN226" i="10"/>
  <c r="AM82" i="10"/>
  <c r="AJ82" i="10"/>
  <c r="AK87" i="19"/>
  <c r="AK87" i="18"/>
  <c r="AI97" i="10"/>
  <c r="AK104" i="19"/>
  <c r="AK104" i="18"/>
  <c r="AM128" i="10"/>
  <c r="AI128" i="10"/>
  <c r="AN140" i="10"/>
  <c r="AL140" i="10"/>
  <c r="AI140" i="10"/>
  <c r="AK135" i="19"/>
  <c r="AK135" i="18"/>
  <c r="AI145" i="10"/>
  <c r="AK145" i="19"/>
  <c r="AK145" i="18"/>
  <c r="AK148" i="19"/>
  <c r="AK148" i="18"/>
  <c r="AL156" i="10"/>
  <c r="AL172" i="10"/>
  <c r="AW242" i="10"/>
  <c r="AK253" i="19"/>
  <c r="AK253" i="18"/>
  <c r="AW111" i="10"/>
  <c r="AX111" i="10" s="1"/>
  <c r="AK117" i="19"/>
  <c r="AK117" i="18"/>
  <c r="AL125" i="10"/>
  <c r="AK125" i="10"/>
  <c r="AI125" i="10"/>
  <c r="AX129" i="10"/>
  <c r="AL136" i="10"/>
  <c r="AK136" i="10"/>
  <c r="AJ136" i="10"/>
  <c r="AH136" i="10"/>
  <c r="AI153" i="10"/>
  <c r="AH153" i="10"/>
  <c r="AG153" i="10"/>
  <c r="AN153" i="10"/>
  <c r="AK150" i="19"/>
  <c r="AK150" i="18"/>
  <c r="AL160" i="10"/>
  <c r="AK160" i="10"/>
  <c r="AI160" i="10"/>
  <c r="AN160" i="10"/>
  <c r="AM160" i="10"/>
  <c r="AJ160" i="10"/>
  <c r="AH160" i="10"/>
  <c r="AK156" i="19"/>
  <c r="AK156" i="18"/>
  <c r="AK166" i="19"/>
  <c r="AK166" i="18"/>
  <c r="J193" i="10"/>
  <c r="M193" i="10" s="1"/>
  <c r="I193" i="10"/>
  <c r="L193" i="10" s="1"/>
  <c r="O193" i="10" s="1"/>
  <c r="AK199" i="10"/>
  <c r="AJ199" i="10"/>
  <c r="AH199" i="10"/>
  <c r="AG199" i="10"/>
  <c r="AN199" i="10"/>
  <c r="AM199" i="10"/>
  <c r="AL199" i="10"/>
  <c r="AI199" i="10"/>
  <c r="AW234" i="10"/>
  <c r="AX234" i="10" s="1"/>
  <c r="AK23" i="19"/>
  <c r="AK23" i="18"/>
  <c r="AL23" i="16"/>
  <c r="AK39" i="19"/>
  <c r="AK39" i="18"/>
  <c r="AK55" i="19"/>
  <c r="AK55" i="18"/>
  <c r="AJ83" i="10"/>
  <c r="AG83" i="10"/>
  <c r="AK82" i="19"/>
  <c r="AK82" i="18"/>
  <c r="AG92" i="10"/>
  <c r="AJ96" i="10"/>
  <c r="AL97" i="10"/>
  <c r="AG100" i="10"/>
  <c r="AM100" i="10"/>
  <c r="AK101" i="10"/>
  <c r="AK99" i="19"/>
  <c r="AK99" i="18"/>
  <c r="AN108" i="10"/>
  <c r="AL108" i="10"/>
  <c r="AI108" i="10"/>
  <c r="AJ109" i="10"/>
  <c r="AG113" i="10"/>
  <c r="AK108" i="19"/>
  <c r="AK108" i="18"/>
  <c r="K119" i="10"/>
  <c r="AK116" i="19"/>
  <c r="AK116" i="18"/>
  <c r="I126" i="10"/>
  <c r="L126" i="10" s="1"/>
  <c r="O126" i="10" s="1"/>
  <c r="AK131" i="19"/>
  <c r="AK131" i="18"/>
  <c r="AX142" i="10"/>
  <c r="AK144" i="10"/>
  <c r="AL145" i="10"/>
  <c r="AL148" i="10"/>
  <c r="AK142" i="19"/>
  <c r="AK142" i="18"/>
  <c r="AX149" i="10"/>
  <c r="AJ151" i="10"/>
  <c r="AL154" i="10"/>
  <c r="AN156" i="10"/>
  <c r="AK158" i="10"/>
  <c r="AI169" i="10"/>
  <c r="AW171" i="10"/>
  <c r="I174" i="10"/>
  <c r="L174" i="10" s="1"/>
  <c r="O174" i="10" s="1"/>
  <c r="AM185" i="10"/>
  <c r="AK180" i="19"/>
  <c r="AK180" i="18"/>
  <c r="AX198" i="10"/>
  <c r="AK196" i="19"/>
  <c r="AK196" i="18"/>
  <c r="AN213" i="10"/>
  <c r="AM213" i="10"/>
  <c r="AL213" i="10"/>
  <c r="AJ213" i="10"/>
  <c r="AI213" i="10"/>
  <c r="AH213" i="10"/>
  <c r="AG213" i="10"/>
  <c r="AK213" i="10"/>
  <c r="AL227" i="10"/>
  <c r="AX238" i="10"/>
  <c r="AK77" i="19"/>
  <c r="AK77" i="18"/>
  <c r="AK93" i="19"/>
  <c r="AK93" i="18"/>
  <c r="AK109" i="19"/>
  <c r="AK109" i="18"/>
  <c r="AK125" i="19"/>
  <c r="AK125" i="18"/>
  <c r="AH139" i="10"/>
  <c r="AK141" i="19"/>
  <c r="AK141" i="18"/>
  <c r="AK162" i="10"/>
  <c r="AM163" i="10"/>
  <c r="AL177" i="10"/>
  <c r="AJ177" i="10"/>
  <c r="AI177" i="10"/>
  <c r="AH177" i="10"/>
  <c r="I189" i="10"/>
  <c r="L189" i="10" s="1"/>
  <c r="O189" i="10" s="1"/>
  <c r="AI205" i="10"/>
  <c r="AH205" i="10"/>
  <c r="AL205" i="10"/>
  <c r="AK205" i="10"/>
  <c r="AX211" i="10"/>
  <c r="AX226" i="10"/>
  <c r="AW226" i="10"/>
  <c r="AN230" i="10"/>
  <c r="AL230" i="10"/>
  <c r="AK230" i="10"/>
  <c r="AJ230" i="10"/>
  <c r="AI230" i="10"/>
  <c r="AX243" i="10"/>
  <c r="AW243" i="10"/>
  <c r="O260" i="10"/>
  <c r="AX315" i="10"/>
  <c r="AW315" i="10"/>
  <c r="AL218" i="10"/>
  <c r="AX239" i="10"/>
  <c r="AW239" i="10"/>
  <c r="AX247" i="10"/>
  <c r="AN248" i="10"/>
  <c r="AM248" i="10"/>
  <c r="AK248" i="10"/>
  <c r="AJ248" i="10"/>
  <c r="AG248" i="10"/>
  <c r="AL248" i="10"/>
  <c r="AI248" i="10"/>
  <c r="AH248" i="10"/>
  <c r="AW314" i="10"/>
  <c r="AK89" i="19"/>
  <c r="AK89" i="18"/>
  <c r="AK105" i="19"/>
  <c r="AK105" i="18"/>
  <c r="AK121" i="19"/>
  <c r="AK121" i="18"/>
  <c r="AK137" i="19"/>
  <c r="AK137" i="18"/>
  <c r="AL137" i="18" s="1"/>
  <c r="AN159" i="10"/>
  <c r="AL159" i="10"/>
  <c r="AM166" i="10"/>
  <c r="AJ166" i="10"/>
  <c r="AI166" i="10"/>
  <c r="AG166" i="10"/>
  <c r="AJ184" i="10"/>
  <c r="AK178" i="19"/>
  <c r="AK178" i="18"/>
  <c r="AK182" i="19"/>
  <c r="AK182" i="18"/>
  <c r="AG195" i="10"/>
  <c r="AN195" i="10"/>
  <c r="AM195" i="10"/>
  <c r="AJ195" i="10"/>
  <c r="AI195" i="10"/>
  <c r="AW209" i="10"/>
  <c r="AX209" i="10" s="1"/>
  <c r="AW217" i="10"/>
  <c r="AX217" i="10" s="1"/>
  <c r="AX223" i="10"/>
  <c r="AW223" i="10"/>
  <c r="AN259" i="10"/>
  <c r="AM259" i="10"/>
  <c r="AL259" i="10"/>
  <c r="AJ259" i="10"/>
  <c r="AI259" i="10"/>
  <c r="AK259" i="10"/>
  <c r="AH259" i="10"/>
  <c r="AG259" i="10"/>
  <c r="AJ271" i="10"/>
  <c r="AI271" i="10"/>
  <c r="AH271" i="10"/>
  <c r="AG271" i="10"/>
  <c r="AM271" i="10"/>
  <c r="AN271" i="10"/>
  <c r="AL271" i="10"/>
  <c r="AK271" i="10"/>
  <c r="AX227" i="10"/>
  <c r="AW227" i="10"/>
  <c r="K236" i="10"/>
  <c r="I236" i="10"/>
  <c r="L236" i="10" s="1"/>
  <c r="O236" i="10" s="1"/>
  <c r="AW247" i="10"/>
  <c r="AK243" i="19"/>
  <c r="AK243" i="18"/>
  <c r="O250" i="10"/>
  <c r="K273" i="10"/>
  <c r="I273" i="10"/>
  <c r="L273" i="10" s="1"/>
  <c r="O273" i="10" s="1"/>
  <c r="AX276" i="10"/>
  <c r="AW276" i="10"/>
  <c r="AX312" i="10"/>
  <c r="AW312" i="10"/>
  <c r="AN344" i="10"/>
  <c r="AM344" i="10"/>
  <c r="AL344" i="10"/>
  <c r="AK344" i="10"/>
  <c r="AJ344" i="10"/>
  <c r="AI344" i="10"/>
  <c r="AH344" i="10"/>
  <c r="AG344" i="10"/>
  <c r="AK74" i="19"/>
  <c r="AK74" i="18"/>
  <c r="AK90" i="19"/>
  <c r="AK90" i="18"/>
  <c r="AK106" i="19"/>
  <c r="AK106" i="18"/>
  <c r="AK122" i="19"/>
  <c r="AK122" i="18"/>
  <c r="AK138" i="19"/>
  <c r="AK138" i="18"/>
  <c r="AX162" i="10"/>
  <c r="AW162" i="10"/>
  <c r="AH166" i="10"/>
  <c r="AK161" i="19"/>
  <c r="AK161" i="18"/>
  <c r="J190" i="10"/>
  <c r="M190" i="10" s="1"/>
  <c r="I190" i="10"/>
  <c r="L190" i="10" s="1"/>
  <c r="O190" i="10" s="1"/>
  <c r="AM193" i="10"/>
  <c r="AL193" i="10"/>
  <c r="AJ193" i="10"/>
  <c r="AI193" i="10"/>
  <c r="AH193" i="10"/>
  <c r="AK197" i="19"/>
  <c r="AK197" i="18"/>
  <c r="I205" i="10"/>
  <c r="L205" i="10" s="1"/>
  <c r="O205" i="10" s="1"/>
  <c r="AK210" i="19"/>
  <c r="AK210" i="18"/>
  <c r="J223" i="10"/>
  <c r="M223" i="10" s="1"/>
  <c r="I223" i="10"/>
  <c r="L223" i="10" s="1"/>
  <c r="O223" i="10" s="1"/>
  <c r="AW224" i="10"/>
  <c r="AX224" i="10" s="1"/>
  <c r="AK229" i="19"/>
  <c r="AK229" i="18"/>
  <c r="O240" i="10"/>
  <c r="AX252" i="10"/>
  <c r="AW252" i="10"/>
  <c r="AI255" i="10"/>
  <c r="AH255" i="10"/>
  <c r="AK255" i="10"/>
  <c r="AJ255" i="10"/>
  <c r="AG255" i="10"/>
  <c r="AN255" i="10"/>
  <c r="AM255" i="10"/>
  <c r="AK314" i="19"/>
  <c r="AK314" i="18"/>
  <c r="K337" i="10"/>
  <c r="I337" i="10"/>
  <c r="L337" i="10" s="1"/>
  <c r="O337" i="10" s="1"/>
  <c r="AG168" i="10"/>
  <c r="AN168" i="10"/>
  <c r="AK168" i="19"/>
  <c r="AK168" i="18"/>
  <c r="AL168" i="18" s="1"/>
  <c r="AK171" i="19"/>
  <c r="AK171" i="18"/>
  <c r="AW178" i="10"/>
  <c r="AX194" i="10"/>
  <c r="AW194" i="10"/>
  <c r="AL204" i="10"/>
  <c r="AK204" i="10"/>
  <c r="AI204" i="10"/>
  <c r="AH204" i="10"/>
  <c r="AG204" i="10"/>
  <c r="AN204" i="10"/>
  <c r="AK217" i="10"/>
  <c r="AH217" i="10"/>
  <c r="AG217" i="10"/>
  <c r="AL217" i="10"/>
  <c r="AJ217" i="10"/>
  <c r="K228" i="10"/>
  <c r="I228" i="10"/>
  <c r="L228" i="10" s="1"/>
  <c r="O228" i="10" s="1"/>
  <c r="K230" i="10"/>
  <c r="I230" i="10"/>
  <c r="L230" i="10" s="1"/>
  <c r="O230" i="10" s="1"/>
  <c r="AM243" i="10"/>
  <c r="AL243" i="10"/>
  <c r="AJ243" i="10"/>
  <c r="AK243" i="10"/>
  <c r="AI243" i="10"/>
  <c r="AH243" i="10"/>
  <c r="AG243" i="10"/>
  <c r="AX269" i="10"/>
  <c r="AW269" i="10"/>
  <c r="AX304" i="10"/>
  <c r="AK80" i="19"/>
  <c r="AK80" i="18"/>
  <c r="AH94" i="10"/>
  <c r="AK96" i="19"/>
  <c r="AK96" i="18"/>
  <c r="AH110" i="10"/>
  <c r="AK112" i="19"/>
  <c r="AK112" i="18"/>
  <c r="AH126" i="10"/>
  <c r="AK128" i="19"/>
  <c r="AK128" i="18"/>
  <c r="AH142" i="10"/>
  <c r="AK144" i="19"/>
  <c r="AK144" i="18"/>
  <c r="I157" i="10"/>
  <c r="L157" i="10" s="1"/>
  <c r="O157" i="10" s="1"/>
  <c r="AH159" i="10"/>
  <c r="AK154" i="19"/>
  <c r="AK154" i="18"/>
  <c r="AL166" i="10"/>
  <c r="I170" i="10"/>
  <c r="L170" i="10" s="1"/>
  <c r="O170" i="10" s="1"/>
  <c r="AK164" i="19"/>
  <c r="AK164" i="18"/>
  <c r="I173" i="10"/>
  <c r="L173" i="10" s="1"/>
  <c r="O173" i="10" s="1"/>
  <c r="AN177" i="10"/>
  <c r="AH195" i="10"/>
  <c r="AX205" i="10"/>
  <c r="AW205" i="10"/>
  <c r="AK200" i="19"/>
  <c r="AK200" i="18"/>
  <c r="AX210" i="10"/>
  <c r="AW210" i="10"/>
  <c r="AX215" i="10"/>
  <c r="AX218" i="10"/>
  <c r="O224" i="10"/>
  <c r="AK254" i="19"/>
  <c r="AK254" i="18"/>
  <c r="AI266" i="10"/>
  <c r="AH266" i="10"/>
  <c r="AG266" i="10"/>
  <c r="AN266" i="10"/>
  <c r="AM266" i="10"/>
  <c r="AK266" i="10"/>
  <c r="AJ266" i="10"/>
  <c r="AN267" i="10"/>
  <c r="AM267" i="10"/>
  <c r="AL267" i="10"/>
  <c r="AJ267" i="10"/>
  <c r="AI267" i="10"/>
  <c r="AH267" i="10"/>
  <c r="AG267" i="10"/>
  <c r="AW304" i="10"/>
  <c r="AK75" i="19"/>
  <c r="AK75" i="18"/>
  <c r="AK91" i="19"/>
  <c r="AK91" i="18"/>
  <c r="AK107" i="19"/>
  <c r="AK107" i="18"/>
  <c r="AK123" i="19"/>
  <c r="AK123" i="18"/>
  <c r="AK139" i="19"/>
  <c r="AK139" i="18"/>
  <c r="AI159" i="10"/>
  <c r="AN166" i="10"/>
  <c r="AK160" i="19"/>
  <c r="AK160" i="18"/>
  <c r="AK167" i="19"/>
  <c r="AK167" i="18"/>
  <c r="AM176" i="10"/>
  <c r="AL176" i="10"/>
  <c r="AK176" i="10"/>
  <c r="AI176" i="10"/>
  <c r="AI178" i="10"/>
  <c r="AG178" i="10"/>
  <c r="K184" i="10"/>
  <c r="K186" i="10"/>
  <c r="AN187" i="10"/>
  <c r="AL187" i="10"/>
  <c r="AK187" i="10"/>
  <c r="AJ187" i="10"/>
  <c r="AH187" i="10"/>
  <c r="K188" i="10"/>
  <c r="AI189" i="10"/>
  <c r="AH189" i="10"/>
  <c r="AL189" i="10"/>
  <c r="AK189" i="10"/>
  <c r="AK195" i="10"/>
  <c r="AX196" i="10"/>
  <c r="K202" i="10"/>
  <c r="I202" i="10"/>
  <c r="L202" i="10" s="1"/>
  <c r="O202" i="10" s="1"/>
  <c r="AK198" i="19"/>
  <c r="AK198" i="18"/>
  <c r="AM209" i="10"/>
  <c r="AL209" i="10"/>
  <c r="AJ209" i="10"/>
  <c r="AI209" i="10"/>
  <c r="AH209" i="10"/>
  <c r="AN232" i="10"/>
  <c r="AG232" i="10"/>
  <c r="AM232" i="10"/>
  <c r="AL232" i="10"/>
  <c r="AK232" i="10"/>
  <c r="AI232" i="10"/>
  <c r="AH232" i="10"/>
  <c r="I237" i="10"/>
  <c r="L237" i="10" s="1"/>
  <c r="O237" i="10" s="1"/>
  <c r="K237" i="10"/>
  <c r="AI239" i="10"/>
  <c r="AH239" i="10"/>
  <c r="AN239" i="10"/>
  <c r="AM239" i="10"/>
  <c r="AL239" i="10"/>
  <c r="AK239" i="10"/>
  <c r="AJ239" i="10"/>
  <c r="AG239" i="10"/>
  <c r="AJ244" i="10"/>
  <c r="AI244" i="10"/>
  <c r="AG244" i="10"/>
  <c r="AN244" i="10"/>
  <c r="AL244" i="10"/>
  <c r="AK244" i="10"/>
  <c r="AH244" i="10"/>
  <c r="AX263" i="10"/>
  <c r="AW263" i="10"/>
  <c r="AK134" i="19"/>
  <c r="AK134" i="18"/>
  <c r="AX161" i="10"/>
  <c r="J177" i="10"/>
  <c r="M177" i="10" s="1"/>
  <c r="I177" i="10"/>
  <c r="L177" i="10" s="1"/>
  <c r="O177" i="10" s="1"/>
  <c r="O184" i="10"/>
  <c r="AL195" i="10"/>
  <c r="AL222" i="10"/>
  <c r="AN222" i="10"/>
  <c r="AM222" i="10"/>
  <c r="AK222" i="10"/>
  <c r="AJ222" i="10"/>
  <c r="AH222" i="10"/>
  <c r="AG222" i="10"/>
  <c r="AX225" i="10"/>
  <c r="AK233" i="19"/>
  <c r="AK233" i="18"/>
  <c r="AN247" i="10"/>
  <c r="AM247" i="10"/>
  <c r="AJ247" i="10"/>
  <c r="AI247" i="10"/>
  <c r="AL247" i="10"/>
  <c r="AK247" i="10"/>
  <c r="AH247" i="10"/>
  <c r="AG247" i="10"/>
  <c r="AW253" i="10"/>
  <c r="AW258" i="10"/>
  <c r="AX258" i="10" s="1"/>
  <c r="AW259" i="10"/>
  <c r="AX259" i="10" s="1"/>
  <c r="AK312" i="19"/>
  <c r="AK312" i="18"/>
  <c r="AK177" i="19"/>
  <c r="AK177" i="18"/>
  <c r="AJ194" i="10"/>
  <c r="AI194" i="10"/>
  <c r="AG194" i="10"/>
  <c r="AM194" i="10"/>
  <c r="AL194" i="10"/>
  <c r="AN198" i="10"/>
  <c r="AM198" i="10"/>
  <c r="AK198" i="10"/>
  <c r="AJ198" i="10"/>
  <c r="AI198" i="10"/>
  <c r="AG198" i="10"/>
  <c r="AX199" i="10"/>
  <c r="J206" i="10"/>
  <c r="M206" i="10" s="1"/>
  <c r="I206" i="10"/>
  <c r="L206" i="10" s="1"/>
  <c r="O206" i="10" s="1"/>
  <c r="I216" i="10"/>
  <c r="L216" i="10" s="1"/>
  <c r="O216" i="10" s="1"/>
  <c r="K216" i="10"/>
  <c r="AW216" i="10"/>
  <c r="AX216" i="10" s="1"/>
  <c r="AH218" i="10"/>
  <c r="AG218" i="10"/>
  <c r="AN218" i="10"/>
  <c r="AK218" i="10"/>
  <c r="AJ218" i="10"/>
  <c r="AK217" i="19"/>
  <c r="AK217" i="18"/>
  <c r="AK230" i="19"/>
  <c r="AK230" i="18"/>
  <c r="AN275" i="10"/>
  <c r="AM275" i="10"/>
  <c r="AL275" i="10"/>
  <c r="AK275" i="10"/>
  <c r="AJ275" i="10"/>
  <c r="AI275" i="10"/>
  <c r="AH275" i="10"/>
  <c r="AG275" i="10"/>
  <c r="J332" i="10"/>
  <c r="M332" i="10" s="1"/>
  <c r="I332" i="10"/>
  <c r="L332" i="10" s="1"/>
  <c r="O332" i="10" s="1"/>
  <c r="AN171" i="10"/>
  <c r="AK171" i="10"/>
  <c r="AJ171" i="10"/>
  <c r="AH171" i="10"/>
  <c r="AK170" i="19"/>
  <c r="AK170" i="18"/>
  <c r="AN182" i="10"/>
  <c r="AM182" i="10"/>
  <c r="AK182" i="10"/>
  <c r="AJ182" i="10"/>
  <c r="AI182" i="10"/>
  <c r="AG182" i="10"/>
  <c r="AH184" i="10"/>
  <c r="AG184" i="10"/>
  <c r="AN184" i="10"/>
  <c r="AL188" i="10"/>
  <c r="AK188" i="10"/>
  <c r="AI188" i="10"/>
  <c r="AH188" i="10"/>
  <c r="AG188" i="10"/>
  <c r="K197" i="10"/>
  <c r="I197" i="10"/>
  <c r="L197" i="10" s="1"/>
  <c r="O197" i="10" s="1"/>
  <c r="AN201" i="10"/>
  <c r="AM201" i="10"/>
  <c r="AL201" i="10"/>
  <c r="AK201" i="10"/>
  <c r="AH201" i="10"/>
  <c r="AG201" i="10"/>
  <c r="AX203" i="10"/>
  <c r="AW203" i="10"/>
  <c r="AJ210" i="10"/>
  <c r="AI210" i="10"/>
  <c r="AG210" i="10"/>
  <c r="AM210" i="10"/>
  <c r="AL210" i="10"/>
  <c r="K213" i="10"/>
  <c r="I213" i="10"/>
  <c r="L213" i="10" s="1"/>
  <c r="O213" i="10" s="1"/>
  <c r="AK215" i="10"/>
  <c r="AJ215" i="10"/>
  <c r="AH215" i="10"/>
  <c r="AG215" i="10"/>
  <c r="AN215" i="10"/>
  <c r="AM215" i="10"/>
  <c r="AI223" i="10"/>
  <c r="AN223" i="10"/>
  <c r="AM223" i="10"/>
  <c r="AL223" i="10"/>
  <c r="AK223" i="10"/>
  <c r="AJ223" i="10"/>
  <c r="AG223" i="10"/>
  <c r="AM224" i="10"/>
  <c r="AL224" i="10"/>
  <c r="AK224" i="10"/>
  <c r="AJ224" i="10"/>
  <c r="AI224" i="10"/>
  <c r="AH224" i="10"/>
  <c r="AK246" i="19"/>
  <c r="AK246" i="18"/>
  <c r="J303" i="10"/>
  <c r="M303" i="10" s="1"/>
  <c r="I303" i="10"/>
  <c r="L303" i="10" s="1"/>
  <c r="O303" i="10" s="1"/>
  <c r="AW327" i="10"/>
  <c r="AK192" i="19"/>
  <c r="AK192" i="18"/>
  <c r="AK208" i="19"/>
  <c r="AK208" i="18"/>
  <c r="AK218" i="19"/>
  <c r="AK218" i="18"/>
  <c r="AK232" i="19"/>
  <c r="AK232" i="18"/>
  <c r="AX240" i="10"/>
  <c r="AW240" i="10"/>
  <c r="AG242" i="10"/>
  <c r="AK249" i="19"/>
  <c r="AK249" i="18"/>
  <c r="AM262" i="10"/>
  <c r="AL262" i="10"/>
  <c r="AK259" i="19"/>
  <c r="AK259" i="18"/>
  <c r="I278" i="10"/>
  <c r="L278" i="10" s="1"/>
  <c r="O278" i="10" s="1"/>
  <c r="AX281" i="10"/>
  <c r="AJ282" i="10"/>
  <c r="AN283" i="10"/>
  <c r="AM283" i="10"/>
  <c r="AL283" i="10"/>
  <c r="AI283" i="10"/>
  <c r="AM291" i="10"/>
  <c r="AL291" i="10"/>
  <c r="AK291" i="10"/>
  <c r="AH291" i="10"/>
  <c r="I292" i="10"/>
  <c r="L292" i="10" s="1"/>
  <c r="O292" i="10" s="1"/>
  <c r="AJ293" i="10"/>
  <c r="AN293" i="10"/>
  <c r="AM293" i="10"/>
  <c r="AK293" i="10"/>
  <c r="AI293" i="10"/>
  <c r="AH293" i="10"/>
  <c r="AG301" i="10"/>
  <c r="AN301" i="10"/>
  <c r="AM301" i="10"/>
  <c r="AL301" i="10"/>
  <c r="AJ301" i="10"/>
  <c r="AI301" i="10"/>
  <c r="AH301" i="10"/>
  <c r="K309" i="10"/>
  <c r="I309" i="10"/>
  <c r="L309" i="10" s="1"/>
  <c r="O309" i="10" s="1"/>
  <c r="AX311" i="10"/>
  <c r="AW332" i="10"/>
  <c r="AX332" i="10" s="1"/>
  <c r="AW338" i="10"/>
  <c r="AK187" i="19"/>
  <c r="AK187" i="18"/>
  <c r="O199" i="10"/>
  <c r="AK203" i="19"/>
  <c r="AK203" i="18"/>
  <c r="O215" i="10"/>
  <c r="O225" i="10"/>
  <c r="AK219" i="19"/>
  <c r="AK219" i="18"/>
  <c r="AH234" i="10"/>
  <c r="AG234" i="10"/>
  <c r="I242" i="10"/>
  <c r="L242" i="10" s="1"/>
  <c r="O242" i="10" s="1"/>
  <c r="AJ242" i="10"/>
  <c r="K249" i="10"/>
  <c r="I249" i="10"/>
  <c r="L249" i="10" s="1"/>
  <c r="O249" i="10" s="1"/>
  <c r="AN251" i="10"/>
  <c r="AM251" i="10"/>
  <c r="AL254" i="10"/>
  <c r="AK254" i="10"/>
  <c r="AI254" i="10"/>
  <c r="AH254" i="10"/>
  <c r="AX256" i="10"/>
  <c r="AW256" i="10"/>
  <c r="I258" i="10"/>
  <c r="L258" i="10" s="1"/>
  <c r="O258" i="10" s="1"/>
  <c r="O266" i="10"/>
  <c r="AW275" i="10"/>
  <c r="AM286" i="10"/>
  <c r="AL286" i="10"/>
  <c r="AK286" i="10"/>
  <c r="AJ286" i="10"/>
  <c r="AI286" i="10"/>
  <c r="AH286" i="10"/>
  <c r="AG286" i="10"/>
  <c r="AX287" i="10"/>
  <c r="AW287" i="10"/>
  <c r="AW289" i="10"/>
  <c r="AN296" i="10"/>
  <c r="AM296" i="10"/>
  <c r="AL296" i="10"/>
  <c r="AJ296" i="10"/>
  <c r="AI296" i="10"/>
  <c r="AH296" i="10"/>
  <c r="K325" i="10"/>
  <c r="I325" i="10"/>
  <c r="L325" i="10" s="1"/>
  <c r="O325" i="10" s="1"/>
  <c r="K335" i="10"/>
  <c r="I335" i="10"/>
  <c r="L335" i="10" s="1"/>
  <c r="O335" i="10" s="1"/>
  <c r="AW337" i="10"/>
  <c r="AX337" i="10" s="1"/>
  <c r="AM347" i="10"/>
  <c r="AN347" i="10"/>
  <c r="AL347" i="10"/>
  <c r="AK347" i="10"/>
  <c r="AJ347" i="10"/>
  <c r="AI347" i="10"/>
  <c r="AH347" i="10"/>
  <c r="AG347" i="10"/>
  <c r="AK172" i="19"/>
  <c r="AK172" i="18"/>
  <c r="AI191" i="10"/>
  <c r="AK188" i="19"/>
  <c r="AK188" i="18"/>
  <c r="AI207" i="10"/>
  <c r="AK204" i="19"/>
  <c r="AK204" i="18"/>
  <c r="AK211" i="19"/>
  <c r="AK211" i="18"/>
  <c r="AG221" i="10"/>
  <c r="AH235" i="10"/>
  <c r="AI236" i="10"/>
  <c r="AH251" i="10"/>
  <c r="AJ254" i="10"/>
  <c r="AK248" i="19"/>
  <c r="AK248" i="18"/>
  <c r="AH257" i="10"/>
  <c r="AX261" i="10"/>
  <c r="AX267" i="10"/>
  <c r="J275" i="10"/>
  <c r="M275" i="10" s="1"/>
  <c r="I275" i="10"/>
  <c r="L275" i="10" s="1"/>
  <c r="O275" i="10" s="1"/>
  <c r="AK274" i="19"/>
  <c r="AK274" i="18"/>
  <c r="AG283" i="10"/>
  <c r="AK282" i="19"/>
  <c r="AK282" i="18"/>
  <c r="AG291" i="10"/>
  <c r="AL293" i="10"/>
  <c r="AK296" i="10"/>
  <c r="AM299" i="10"/>
  <c r="AH299" i="10"/>
  <c r="AN299" i="10"/>
  <c r="AL299" i="10"/>
  <c r="AJ299" i="10"/>
  <c r="AI299" i="10"/>
  <c r="AG299" i="10"/>
  <c r="K304" i="10"/>
  <c r="I304" i="10"/>
  <c r="L304" i="10" s="1"/>
  <c r="O304" i="10" s="1"/>
  <c r="AM308" i="10"/>
  <c r="AN308" i="10"/>
  <c r="AL308" i="10"/>
  <c r="AK308" i="10"/>
  <c r="AJ308" i="10"/>
  <c r="AI308" i="10"/>
  <c r="AG308" i="10"/>
  <c r="AL319" i="10"/>
  <c r="AM319" i="10"/>
  <c r="AK319" i="10"/>
  <c r="AJ319" i="10"/>
  <c r="AI319" i="10"/>
  <c r="AH319" i="10"/>
  <c r="AG319" i="10"/>
  <c r="AN320" i="10"/>
  <c r="AI320" i="10"/>
  <c r="AM320" i="10"/>
  <c r="AL320" i="10"/>
  <c r="AK320" i="10"/>
  <c r="AJ320" i="10"/>
  <c r="AH320" i="10"/>
  <c r="AG320" i="10"/>
  <c r="AK321" i="10"/>
  <c r="AN321" i="10"/>
  <c r="AM321" i="10"/>
  <c r="AL321" i="10"/>
  <c r="AJ321" i="10"/>
  <c r="AI321" i="10"/>
  <c r="AH321" i="10"/>
  <c r="AG321" i="10"/>
  <c r="AX328" i="10"/>
  <c r="AW328" i="10"/>
  <c r="AK330" i="10"/>
  <c r="AI330" i="10"/>
  <c r="AG330" i="10"/>
  <c r="AN330" i="10"/>
  <c r="AM330" i="10"/>
  <c r="AL330" i="10"/>
  <c r="AJ330" i="10"/>
  <c r="AH330" i="10"/>
  <c r="AK325" i="19"/>
  <c r="AK325" i="18"/>
  <c r="AN335" i="10"/>
  <c r="AM335" i="10"/>
  <c r="AL335" i="10"/>
  <c r="AK335" i="10"/>
  <c r="AJ335" i="10"/>
  <c r="AH335" i="10"/>
  <c r="AX357" i="10"/>
  <c r="AW357" i="10"/>
  <c r="AK183" i="19"/>
  <c r="AK183" i="18"/>
  <c r="AJ191" i="10"/>
  <c r="AG192" i="10"/>
  <c r="AK199" i="19"/>
  <c r="AK199" i="18"/>
  <c r="AG208" i="10"/>
  <c r="AH221" i="10"/>
  <c r="AK221" i="19"/>
  <c r="AK221" i="18"/>
  <c r="AI234" i="10"/>
  <c r="AI235" i="10"/>
  <c r="AK231" i="19"/>
  <c r="AK231" i="18"/>
  <c r="AK242" i="19"/>
  <c r="AK242" i="18"/>
  <c r="AI251" i="10"/>
  <c r="AM254" i="10"/>
  <c r="AI257" i="10"/>
  <c r="AG262" i="10"/>
  <c r="AX272" i="10"/>
  <c r="AW272" i="10"/>
  <c r="AM289" i="10"/>
  <c r="AL289" i="10"/>
  <c r="AK289" i="10"/>
  <c r="AH289" i="10"/>
  <c r="K314" i="10"/>
  <c r="I314" i="10"/>
  <c r="L314" i="10" s="1"/>
  <c r="O314" i="10" s="1"/>
  <c r="AW316" i="10"/>
  <c r="AX316" i="10" s="1"/>
  <c r="AN323" i="10"/>
  <c r="AM323" i="10"/>
  <c r="AL323" i="10"/>
  <c r="AK323" i="10"/>
  <c r="AJ323" i="10"/>
  <c r="AI323" i="10"/>
  <c r="AH323" i="10"/>
  <c r="AJ348" i="10"/>
  <c r="AN348" i="10"/>
  <c r="AM348" i="10"/>
  <c r="AL348" i="10"/>
  <c r="AK348" i="10"/>
  <c r="AI348" i="10"/>
  <c r="AH348" i="10"/>
  <c r="AG348" i="10"/>
  <c r="AW390" i="10"/>
  <c r="AX390" i="10" s="1"/>
  <c r="AK194" i="19"/>
  <c r="AK194" i="18"/>
  <c r="AK212" i="19"/>
  <c r="AK212" i="18"/>
  <c r="AK245" i="19"/>
  <c r="AK245" i="18"/>
  <c r="AW255" i="10"/>
  <c r="AX255" i="10" s="1"/>
  <c r="AJ257" i="10"/>
  <c r="AH262" i="10"/>
  <c r="AX265" i="10"/>
  <c r="AN274" i="10"/>
  <c r="AM274" i="10"/>
  <c r="AL274" i="10"/>
  <c r="AK274" i="10"/>
  <c r="AI274" i="10"/>
  <c r="AH274" i="10"/>
  <c r="AG274" i="10"/>
  <c r="O276" i="10"/>
  <c r="AM278" i="10"/>
  <c r="AL278" i="10"/>
  <c r="AK278" i="10"/>
  <c r="AH278" i="10"/>
  <c r="K279" i="10"/>
  <c r="I279" i="10"/>
  <c r="L279" i="10" s="1"/>
  <c r="O279" i="10" s="1"/>
  <c r="AN280" i="10"/>
  <c r="AM280" i="10"/>
  <c r="AL280" i="10"/>
  <c r="AK280" i="10"/>
  <c r="AJ280" i="10"/>
  <c r="AI280" i="10"/>
  <c r="AG280" i="10"/>
  <c r="AL281" i="10"/>
  <c r="AK281" i="10"/>
  <c r="AJ281" i="10"/>
  <c r="AI281" i="10"/>
  <c r="AH281" i="10"/>
  <c r="AG281" i="10"/>
  <c r="AL294" i="10"/>
  <c r="AG294" i="10"/>
  <c r="AN294" i="10"/>
  <c r="AM294" i="10"/>
  <c r="AJ294" i="10"/>
  <c r="AI294" i="10"/>
  <c r="AH294" i="10"/>
  <c r="AX305" i="10"/>
  <c r="AL310" i="10"/>
  <c r="AG310" i="10"/>
  <c r="AN310" i="10"/>
  <c r="AM310" i="10"/>
  <c r="AK310" i="10"/>
  <c r="AJ310" i="10"/>
  <c r="AI310" i="10"/>
  <c r="AH310" i="10"/>
  <c r="AW317" i="10"/>
  <c r="AX317" i="10" s="1"/>
  <c r="AW356" i="10"/>
  <c r="AX356" i="10" s="1"/>
  <c r="AK157" i="19"/>
  <c r="AK157" i="18"/>
  <c r="AK173" i="19"/>
  <c r="AK173" i="18"/>
  <c r="I187" i="10"/>
  <c r="L187" i="10" s="1"/>
  <c r="O187" i="10" s="1"/>
  <c r="AL191" i="10"/>
  <c r="AI192" i="10"/>
  <c r="AK189" i="19"/>
  <c r="AK189" i="18"/>
  <c r="I203" i="10"/>
  <c r="L203" i="10" s="1"/>
  <c r="O203" i="10" s="1"/>
  <c r="AL207" i="10"/>
  <c r="AI208" i="10"/>
  <c r="AK205" i="19"/>
  <c r="AK205" i="18"/>
  <c r="AK213" i="19"/>
  <c r="AK213" i="18"/>
  <c r="AJ221" i="10"/>
  <c r="AK222" i="19"/>
  <c r="AK222" i="18"/>
  <c r="AN229" i="10"/>
  <c r="AK234" i="10"/>
  <c r="I235" i="10"/>
  <c r="L235" i="10" s="1"/>
  <c r="O235" i="10" s="1"/>
  <c r="AK235" i="10"/>
  <c r="AM246" i="10"/>
  <c r="AL246" i="10"/>
  <c r="AK249" i="10"/>
  <c r="AJ249" i="10"/>
  <c r="AH249" i="10"/>
  <c r="AG249" i="10"/>
  <c r="I251" i="10"/>
  <c r="L251" i="10" s="1"/>
  <c r="O251" i="10" s="1"/>
  <c r="AK251" i="10"/>
  <c r="AN253" i="10"/>
  <c r="AL253" i="10"/>
  <c r="AK253" i="10"/>
  <c r="AH253" i="10"/>
  <c r="AG253" i="10"/>
  <c r="I257" i="10"/>
  <c r="L257" i="10" s="1"/>
  <c r="O257" i="10" s="1"/>
  <c r="AX260" i="10"/>
  <c r="AI262" i="10"/>
  <c r="AW265" i="10"/>
  <c r="K270" i="10"/>
  <c r="I270" i="10"/>
  <c r="L270" i="10" s="1"/>
  <c r="O270" i="10" s="1"/>
  <c r="AW282" i="10"/>
  <c r="AX282" i="10" s="1"/>
  <c r="AK283" i="10"/>
  <c r="AN291" i="10"/>
  <c r="AK299" i="10"/>
  <c r="AN302" i="10"/>
  <c r="AM302" i="10"/>
  <c r="AL302" i="10"/>
  <c r="AK302" i="10"/>
  <c r="AJ302" i="10"/>
  <c r="AH302" i="10"/>
  <c r="AG302" i="10"/>
  <c r="AW305" i="10"/>
  <c r="AX307" i="10"/>
  <c r="AJ309" i="10"/>
  <c r="AN309" i="10"/>
  <c r="AM309" i="10"/>
  <c r="AL309" i="10"/>
  <c r="AK309" i="10"/>
  <c r="AI309" i="10"/>
  <c r="AH309" i="10"/>
  <c r="AI311" i="10"/>
  <c r="AN311" i="10"/>
  <c r="AM311" i="10"/>
  <c r="AL311" i="10"/>
  <c r="AK311" i="10"/>
  <c r="AJ311" i="10"/>
  <c r="AH311" i="10"/>
  <c r="AN346" i="10"/>
  <c r="AM346" i="10"/>
  <c r="AL346" i="10"/>
  <c r="AK346" i="10"/>
  <c r="AJ346" i="10"/>
  <c r="AI346" i="10"/>
  <c r="AH346" i="10"/>
  <c r="AG346" i="10"/>
  <c r="AK269" i="19"/>
  <c r="AK269" i="18"/>
  <c r="AH280" i="10"/>
  <c r="AX285" i="10"/>
  <c r="K293" i="10"/>
  <c r="I293" i="10"/>
  <c r="L293" i="10" s="1"/>
  <c r="O293" i="10" s="1"/>
  <c r="K298" i="10"/>
  <c r="J305" i="10"/>
  <c r="M305" i="10" s="1"/>
  <c r="I305" i="10"/>
  <c r="L305" i="10" s="1"/>
  <c r="O305" i="10" s="1"/>
  <c r="AK306" i="19"/>
  <c r="AK306" i="18"/>
  <c r="AL325" i="10"/>
  <c r="AK325" i="10"/>
  <c r="AN325" i="10"/>
  <c r="AM325" i="10"/>
  <c r="AJ325" i="10"/>
  <c r="AI325" i="10"/>
  <c r="AG325" i="10"/>
  <c r="AK326" i="19"/>
  <c r="AK326" i="18"/>
  <c r="AG335" i="10"/>
  <c r="AX347" i="10"/>
  <c r="AX360" i="10"/>
  <c r="AW360" i="10"/>
  <c r="AK147" i="19"/>
  <c r="AK147" i="18"/>
  <c r="AK163" i="19"/>
  <c r="AK163" i="18"/>
  <c r="AK179" i="19"/>
  <c r="AK179" i="18"/>
  <c r="AK192" i="10"/>
  <c r="AK195" i="19"/>
  <c r="AK195" i="18"/>
  <c r="AK208" i="10"/>
  <c r="AL221" i="10"/>
  <c r="AK223" i="19"/>
  <c r="AK223" i="18"/>
  <c r="AM234" i="10"/>
  <c r="AM235" i="10"/>
  <c r="AK234" i="19"/>
  <c r="AK234" i="18"/>
  <c r="AK238" i="19"/>
  <c r="AK238" i="18"/>
  <c r="AW260" i="10"/>
  <c r="AK262" i="10"/>
  <c r="AN264" i="10"/>
  <c r="AM264" i="10"/>
  <c r="AK264" i="10"/>
  <c r="AJ264" i="10"/>
  <c r="AI264" i="10"/>
  <c r="AG264" i="10"/>
  <c r="I268" i="10"/>
  <c r="L268" i="10" s="1"/>
  <c r="O268" i="10" s="1"/>
  <c r="AJ274" i="10"/>
  <c r="AK276" i="10"/>
  <c r="AJ276" i="10"/>
  <c r="AI276" i="10"/>
  <c r="AH276" i="10"/>
  <c r="AG276" i="10"/>
  <c r="AN276" i="10"/>
  <c r="AK294" i="10"/>
  <c r="AW296" i="10"/>
  <c r="AJ300" i="10"/>
  <c r="AN300" i="10"/>
  <c r="AM300" i="10"/>
  <c r="AK300" i="10"/>
  <c r="AI300" i="10"/>
  <c r="AH300" i="10"/>
  <c r="K301" i="10"/>
  <c r="AL303" i="10"/>
  <c r="AN303" i="10"/>
  <c r="AM303" i="10"/>
  <c r="AK303" i="10"/>
  <c r="AJ303" i="10"/>
  <c r="AI303" i="10"/>
  <c r="AG303" i="10"/>
  <c r="AN312" i="10"/>
  <c r="AM312" i="10"/>
  <c r="AL312" i="10"/>
  <c r="AK312" i="10"/>
  <c r="AJ312" i="10"/>
  <c r="AI312" i="10"/>
  <c r="AH312" i="10"/>
  <c r="AN313" i="10"/>
  <c r="AM313" i="10"/>
  <c r="AL313" i="10"/>
  <c r="AK313" i="10"/>
  <c r="AJ313" i="10"/>
  <c r="AI313" i="10"/>
  <c r="AH313" i="10"/>
  <c r="K317" i="10"/>
  <c r="I317" i="10"/>
  <c r="L317" i="10" s="1"/>
  <c r="O317" i="10" s="1"/>
  <c r="AN319" i="10"/>
  <c r="AG323" i="10"/>
  <c r="AH325" i="10"/>
  <c r="AK320" i="19"/>
  <c r="AK320" i="18"/>
  <c r="AI335" i="10"/>
  <c r="AH338" i="10"/>
  <c r="AN338" i="10"/>
  <c r="AM338" i="10"/>
  <c r="AK338" i="10"/>
  <c r="AJ338" i="10"/>
  <c r="AI338" i="10"/>
  <c r="AG338" i="10"/>
  <c r="AL338" i="10"/>
  <c r="J343" i="10"/>
  <c r="M343" i="10" s="1"/>
  <c r="I343" i="10"/>
  <c r="L343" i="10" s="1"/>
  <c r="O343" i="10" s="1"/>
  <c r="AW347" i="10"/>
  <c r="AK158" i="19"/>
  <c r="AK158" i="18"/>
  <c r="AK174" i="19"/>
  <c r="AK174" i="18"/>
  <c r="AL192" i="10"/>
  <c r="AK190" i="19"/>
  <c r="AK190" i="18"/>
  <c r="AL208" i="10"/>
  <c r="AK206" i="19"/>
  <c r="AK206" i="18"/>
  <c r="AK214" i="19"/>
  <c r="AK214" i="18"/>
  <c r="AM221" i="10"/>
  <c r="AK224" i="19"/>
  <c r="AK224" i="18"/>
  <c r="AN234" i="10"/>
  <c r="AK250" i="19"/>
  <c r="AK250" i="18"/>
  <c r="AK260" i="10"/>
  <c r="AJ260" i="10"/>
  <c r="AI260" i="10"/>
  <c r="AG260" i="10"/>
  <c r="AN262" i="10"/>
  <c r="AK258" i="19"/>
  <c r="AK258" i="18"/>
  <c r="AW273" i="10"/>
  <c r="AX273" i="10" s="1"/>
  <c r="AK275" i="19"/>
  <c r="AK275" i="18"/>
  <c r="AG289" i="10"/>
  <c r="AX301" i="10"/>
  <c r="AM315" i="10"/>
  <c r="AH315" i="10"/>
  <c r="AN315" i="10"/>
  <c r="AL315" i="10"/>
  <c r="AK315" i="10"/>
  <c r="AJ315" i="10"/>
  <c r="AI315" i="10"/>
  <c r="AG315" i="10"/>
  <c r="AI327" i="10"/>
  <c r="AM327" i="10"/>
  <c r="AK327" i="10"/>
  <c r="AJ327" i="10"/>
  <c r="AH327" i="10"/>
  <c r="AG327" i="10"/>
  <c r="AN327" i="10"/>
  <c r="AK169" i="19"/>
  <c r="AK169" i="18"/>
  <c r="AK185" i="19"/>
  <c r="AK185" i="18"/>
  <c r="AK201" i="19"/>
  <c r="AK201" i="18"/>
  <c r="AK227" i="19"/>
  <c r="AK227" i="18"/>
  <c r="AL238" i="10"/>
  <c r="AK238" i="10"/>
  <c r="I239" i="10"/>
  <c r="L239" i="10" s="1"/>
  <c r="O239" i="10" s="1"/>
  <c r="AL241" i="10"/>
  <c r="AK241" i="10"/>
  <c r="AX245" i="10"/>
  <c r="AN252" i="10"/>
  <c r="AK252" i="10"/>
  <c r="AJ252" i="10"/>
  <c r="AK247" i="19"/>
  <c r="AK247" i="18"/>
  <c r="AM258" i="10"/>
  <c r="AL258" i="10"/>
  <c r="AI258" i="10"/>
  <c r="AH258" i="10"/>
  <c r="AM270" i="10"/>
  <c r="AL270" i="10"/>
  <c r="AK270" i="10"/>
  <c r="AJ270" i="10"/>
  <c r="AI270" i="10"/>
  <c r="AH270" i="10"/>
  <c r="AG270" i="10"/>
  <c r="AW271" i="10"/>
  <c r="AX271" i="10" s="1"/>
  <c r="AG278" i="10"/>
  <c r="AM281" i="10"/>
  <c r="AX286" i="10"/>
  <c r="AI289" i="10"/>
  <c r="AW291" i="10"/>
  <c r="AX291" i="10"/>
  <c r="AG300" i="10"/>
  <c r="AH303" i="10"/>
  <c r="AN304" i="10"/>
  <c r="AI304" i="10"/>
  <c r="AM304" i="10"/>
  <c r="AL304" i="10"/>
  <c r="AK304" i="10"/>
  <c r="AJ304" i="10"/>
  <c r="AG304" i="10"/>
  <c r="AX308" i="10"/>
  <c r="AG311" i="10"/>
  <c r="O318" i="10"/>
  <c r="AW330" i="10"/>
  <c r="AX330" i="10" s="1"/>
  <c r="AW346" i="10"/>
  <c r="AI375" i="10"/>
  <c r="AN375" i="10"/>
  <c r="AM375" i="10"/>
  <c r="AL375" i="10"/>
  <c r="AK375" i="10"/>
  <c r="AJ375" i="10"/>
  <c r="AH375" i="10"/>
  <c r="AG375" i="10"/>
  <c r="AK215" i="19"/>
  <c r="AK215" i="18"/>
  <c r="AK226" i="19"/>
  <c r="AK226" i="18"/>
  <c r="AK228" i="19"/>
  <c r="AK228" i="18"/>
  <c r="AM242" i="10"/>
  <c r="AI242" i="10"/>
  <c r="AH242" i="10"/>
  <c r="AX248" i="10"/>
  <c r="AL257" i="10"/>
  <c r="AK257" i="10"/>
  <c r="AL265" i="10"/>
  <c r="AK265" i="10"/>
  <c r="AJ265" i="10"/>
  <c r="AI265" i="10"/>
  <c r="AH265" i="10"/>
  <c r="AG265" i="10"/>
  <c r="AK266" i="19"/>
  <c r="AK266" i="18"/>
  <c r="AI282" i="10"/>
  <c r="AH282" i="10"/>
  <c r="AG282" i="10"/>
  <c r="AL282" i="10"/>
  <c r="AX288" i="10"/>
  <c r="AW288" i="10"/>
  <c r="AI295" i="10"/>
  <c r="AN295" i="10"/>
  <c r="AM295" i="10"/>
  <c r="AK295" i="10"/>
  <c r="AJ295" i="10"/>
  <c r="AH295" i="10"/>
  <c r="AK314" i="10"/>
  <c r="AN314" i="10"/>
  <c r="AM314" i="10"/>
  <c r="AL314" i="10"/>
  <c r="AJ314" i="10"/>
  <c r="AI314" i="10"/>
  <c r="AH314" i="10"/>
  <c r="AJ316" i="10"/>
  <c r="AN316" i="10"/>
  <c r="AM316" i="10"/>
  <c r="AL316" i="10"/>
  <c r="AK316" i="10"/>
  <c r="AI316" i="10"/>
  <c r="AH316" i="10"/>
  <c r="AX321" i="10"/>
  <c r="AW321" i="10"/>
  <c r="AL326" i="10"/>
  <c r="AJ326" i="10"/>
  <c r="AI326" i="10"/>
  <c r="AH326" i="10"/>
  <c r="AM326" i="10"/>
  <c r="AK326" i="10"/>
  <c r="AG326" i="10"/>
  <c r="AN328" i="10"/>
  <c r="AL328" i="10"/>
  <c r="AJ328" i="10"/>
  <c r="AI328" i="10"/>
  <c r="AH328" i="10"/>
  <c r="AG328" i="10"/>
  <c r="AM328" i="10"/>
  <c r="AK328" i="10"/>
  <c r="K334" i="10"/>
  <c r="I334" i="10"/>
  <c r="L334" i="10" s="1"/>
  <c r="O334" i="10" s="1"/>
  <c r="AK159" i="19"/>
  <c r="AK159" i="18"/>
  <c r="AK175" i="19"/>
  <c r="AK175" i="18"/>
  <c r="AK191" i="19"/>
  <c r="AK191" i="18"/>
  <c r="AK207" i="19"/>
  <c r="AK207" i="18"/>
  <c r="AX219" i="10"/>
  <c r="AK216" i="19"/>
  <c r="AK216" i="18"/>
  <c r="AK225" i="19"/>
  <c r="AK225" i="18"/>
  <c r="AN237" i="10"/>
  <c r="AH237" i="10"/>
  <c r="AG237" i="10"/>
  <c r="AG238" i="10"/>
  <c r="AK237" i="19"/>
  <c r="AK237" i="18"/>
  <c r="AX244" i="10"/>
  <c r="I247" i="10"/>
  <c r="L247" i="10" s="1"/>
  <c r="O247" i="10" s="1"/>
  <c r="AM253" i="10"/>
  <c r="AW257" i="10"/>
  <c r="AX257" i="10" s="1"/>
  <c r="AN273" i="10"/>
  <c r="AL273" i="10"/>
  <c r="AK273" i="10"/>
  <c r="AJ273" i="10"/>
  <c r="AG273" i="10"/>
  <c r="AX277" i="10"/>
  <c r="AW277" i="10"/>
  <c r="AJ278" i="10"/>
  <c r="AX280" i="10"/>
  <c r="AW280" i="10"/>
  <c r="K286" i="10"/>
  <c r="I286" i="10"/>
  <c r="L286" i="10" s="1"/>
  <c r="O286" i="10" s="1"/>
  <c r="AN289" i="10"/>
  <c r="I291" i="10"/>
  <c r="L291" i="10" s="1"/>
  <c r="O291" i="10" s="1"/>
  <c r="AX309" i="10"/>
  <c r="AW309" i="10"/>
  <c r="AG314" i="10"/>
  <c r="AG317" i="10"/>
  <c r="AN317" i="10"/>
  <c r="AM317" i="10"/>
  <c r="AL317" i="10"/>
  <c r="AK317" i="10"/>
  <c r="AJ317" i="10"/>
  <c r="AI317" i="10"/>
  <c r="AH317" i="10"/>
  <c r="AX318" i="10"/>
  <c r="AX319" i="10"/>
  <c r="AW322" i="10"/>
  <c r="AX322" i="10" s="1"/>
  <c r="AW323" i="10"/>
  <c r="AX323" i="10" s="1"/>
  <c r="F8" i="16"/>
  <c r="D116" i="11"/>
  <c r="V8" i="16"/>
  <c r="DD8" i="8" s="1"/>
  <c r="AK186" i="19"/>
  <c r="AK186" i="18"/>
  <c r="AK202" i="19"/>
  <c r="AK202" i="18"/>
  <c r="I218" i="10"/>
  <c r="L218" i="10" s="1"/>
  <c r="O218" i="10" s="1"/>
  <c r="AK236" i="10"/>
  <c r="AJ236" i="10"/>
  <c r="AW248" i="10"/>
  <c r="O253" i="10"/>
  <c r="AW266" i="10"/>
  <c r="AX266" i="10" s="1"/>
  <c r="AK270" i="19"/>
  <c r="AK270" i="18"/>
  <c r="AN278" i="10"/>
  <c r="AN279" i="10"/>
  <c r="AM279" i="10"/>
  <c r="AL279" i="10"/>
  <c r="AJ279" i="10"/>
  <c r="AI279" i="10"/>
  <c r="AH279" i="10"/>
  <c r="AG295" i="10"/>
  <c r="AK298" i="10"/>
  <c r="AN298" i="10"/>
  <c r="AM298" i="10"/>
  <c r="AJ298" i="10"/>
  <c r="AI298" i="10"/>
  <c r="AH298" i="10"/>
  <c r="AK311" i="19"/>
  <c r="AL311" i="19" s="1"/>
  <c r="AK311" i="18"/>
  <c r="AX324" i="10"/>
  <c r="AW324" i="10"/>
  <c r="AX325" i="10"/>
  <c r="AN326" i="10"/>
  <c r="AL327" i="10"/>
  <c r="AX336" i="10"/>
  <c r="AW336" i="10"/>
  <c r="AK340" i="10"/>
  <c r="AJ340" i="10"/>
  <c r="AI340" i="10"/>
  <c r="AG340" i="10"/>
  <c r="AN340" i="10"/>
  <c r="AM340" i="10"/>
  <c r="AL340" i="10"/>
  <c r="AH340" i="10"/>
  <c r="AX349" i="10"/>
  <c r="AW349" i="10"/>
  <c r="AH372" i="10"/>
  <c r="AG372" i="10"/>
  <c r="AN372" i="10"/>
  <c r="AM372" i="10"/>
  <c r="AL372" i="10"/>
  <c r="AJ372" i="10"/>
  <c r="AK372" i="10"/>
  <c r="AI372" i="10"/>
  <c r="AX303" i="10"/>
  <c r="AK305" i="10"/>
  <c r="AN305" i="10"/>
  <c r="AM305" i="10"/>
  <c r="AL305" i="10"/>
  <c r="AJ305" i="10"/>
  <c r="AH305" i="10"/>
  <c r="AG305" i="10"/>
  <c r="AX310" i="10"/>
  <c r="AW310" i="10"/>
  <c r="AG365" i="10"/>
  <c r="AN365" i="10"/>
  <c r="AM365" i="10"/>
  <c r="AL365" i="10"/>
  <c r="AK365" i="10"/>
  <c r="AH365" i="10"/>
  <c r="AJ365" i="10"/>
  <c r="AI365" i="10"/>
  <c r="AK264" i="19"/>
  <c r="AK264" i="18"/>
  <c r="AK280" i="19"/>
  <c r="AK280" i="18"/>
  <c r="AK313" i="19"/>
  <c r="AK313" i="18"/>
  <c r="AK342" i="19"/>
  <c r="AK342" i="18"/>
  <c r="AX350" i="10"/>
  <c r="AW350" i="10"/>
  <c r="O359" i="10"/>
  <c r="K364" i="10"/>
  <c r="I364" i="10"/>
  <c r="L364" i="10" s="1"/>
  <c r="O364" i="10" s="1"/>
  <c r="AX368" i="10"/>
  <c r="AK380" i="19"/>
  <c r="AK380" i="18"/>
  <c r="AK381" i="19"/>
  <c r="AK381" i="18"/>
  <c r="AW389" i="10"/>
  <c r="AX389" i="10" s="1"/>
  <c r="AW391" i="10"/>
  <c r="AX391" i="10" s="1"/>
  <c r="AG387" i="10"/>
  <c r="AL387" i="10"/>
  <c r="AK387" i="10"/>
  <c r="AJ387" i="10"/>
  <c r="AI387" i="10"/>
  <c r="AH387" i="10"/>
  <c r="AN387" i="10"/>
  <c r="AK388" i="10"/>
  <c r="AJ388" i="10"/>
  <c r="AI388" i="10"/>
  <c r="AH388" i="10"/>
  <c r="AG388" i="10"/>
  <c r="AM388" i="10"/>
  <c r="X8" i="16"/>
  <c r="DF8" i="8" s="1"/>
  <c r="AM339" i="10"/>
  <c r="AL339" i="10"/>
  <c r="AK339" i="10"/>
  <c r="AI339" i="10"/>
  <c r="AH339" i="10"/>
  <c r="AG339" i="10"/>
  <c r="AG349" i="10"/>
  <c r="AL349" i="10"/>
  <c r="AK349" i="10"/>
  <c r="AJ349" i="10"/>
  <c r="AI349" i="10"/>
  <c r="AH349" i="10"/>
  <c r="AK352" i="19"/>
  <c r="AK352" i="18"/>
  <c r="AK373" i="19"/>
  <c r="AK373" i="18"/>
  <c r="AX392" i="10"/>
  <c r="AW392" i="10"/>
  <c r="AL396" i="10"/>
  <c r="AJ396" i="10"/>
  <c r="AG396" i="10"/>
  <c r="AN396" i="10"/>
  <c r="AM396" i="10"/>
  <c r="AI396" i="10"/>
  <c r="AX397" i="10"/>
  <c r="AW397" i="10"/>
  <c r="AJ9" i="11"/>
  <c r="AK265" i="19"/>
  <c r="AK265" i="18"/>
  <c r="AK281" i="19"/>
  <c r="AK281" i="18"/>
  <c r="AG307" i="10"/>
  <c r="AK323" i="19"/>
  <c r="AK323" i="18"/>
  <c r="AX333" i="10"/>
  <c r="AW333" i="10"/>
  <c r="AX340" i="10"/>
  <c r="AW340" i="10"/>
  <c r="K357" i="10"/>
  <c r="I357" i="10"/>
  <c r="L357" i="10" s="1"/>
  <c r="O357" i="10" s="1"/>
  <c r="AL358" i="10"/>
  <c r="AN358" i="10"/>
  <c r="AM358" i="10"/>
  <c r="AK358" i="10"/>
  <c r="AJ358" i="10"/>
  <c r="AI358" i="10"/>
  <c r="AH358" i="10"/>
  <c r="AG358" i="10"/>
  <c r="AX369" i="10"/>
  <c r="AN376" i="10"/>
  <c r="AM376" i="10"/>
  <c r="AL376" i="10"/>
  <c r="AK376" i="10"/>
  <c r="AJ376" i="10"/>
  <c r="AI376" i="10"/>
  <c r="AH376" i="10"/>
  <c r="AG376" i="10"/>
  <c r="AL380" i="10"/>
  <c r="AJ380" i="10"/>
  <c r="AN380" i="10"/>
  <c r="AM380" i="10"/>
  <c r="AK380" i="10"/>
  <c r="AI380" i="10"/>
  <c r="AH380" i="10"/>
  <c r="AG380" i="10"/>
  <c r="G15" i="16"/>
  <c r="W15" i="16"/>
  <c r="DE15" i="8" s="1"/>
  <c r="AK244" i="19"/>
  <c r="AK244" i="18"/>
  <c r="AK260" i="19"/>
  <c r="AK260" i="18"/>
  <c r="AJ268" i="10"/>
  <c r="AG269" i="10"/>
  <c r="AK276" i="19"/>
  <c r="AK276" i="18"/>
  <c r="AJ284" i="10"/>
  <c r="AG285" i="10"/>
  <c r="AJ292" i="10"/>
  <c r="I296" i="10"/>
  <c r="L296" i="10" s="1"/>
  <c r="O296" i="10" s="1"/>
  <c r="AH307" i="10"/>
  <c r="AJ339" i="10"/>
  <c r="AK333" i="19"/>
  <c r="AK333" i="18"/>
  <c r="I345" i="10"/>
  <c r="L345" i="10" s="1"/>
  <c r="O345" i="10" s="1"/>
  <c r="AX362" i="10"/>
  <c r="AW362" i="10"/>
  <c r="AN366" i="10"/>
  <c r="AM366" i="10"/>
  <c r="AL366" i="10"/>
  <c r="AK366" i="10"/>
  <c r="AJ366" i="10"/>
  <c r="AI366" i="10"/>
  <c r="AN378" i="10"/>
  <c r="AM378" i="10"/>
  <c r="AL378" i="10"/>
  <c r="AK378" i="10"/>
  <c r="AJ378" i="10"/>
  <c r="AI378" i="10"/>
  <c r="AH378" i="10"/>
  <c r="AG378" i="10"/>
  <c r="AX394" i="10"/>
  <c r="D143" i="11"/>
  <c r="H3" i="16"/>
  <c r="X3" i="16"/>
  <c r="DF3" i="8" s="1"/>
  <c r="O4" i="16"/>
  <c r="D256" i="11"/>
  <c r="F5" i="16"/>
  <c r="D113" i="11"/>
  <c r="V5" i="16"/>
  <c r="DD5" i="8" s="1"/>
  <c r="M6" i="16"/>
  <c r="D226" i="11"/>
  <c r="D7" i="16"/>
  <c r="D83" i="11"/>
  <c r="D339" i="11"/>
  <c r="T7" i="16"/>
  <c r="C14" i="16"/>
  <c r="D74" i="11"/>
  <c r="S14" i="16"/>
  <c r="D330" i="11"/>
  <c r="AK239" i="19"/>
  <c r="AK239" i="18"/>
  <c r="AK255" i="19"/>
  <c r="AK255" i="18"/>
  <c r="AK268" i="10"/>
  <c r="I269" i="10"/>
  <c r="L269" i="10" s="1"/>
  <c r="O269" i="10" s="1"/>
  <c r="AH269" i="10"/>
  <c r="AK271" i="19"/>
  <c r="AK271" i="18"/>
  <c r="AK284" i="10"/>
  <c r="I285" i="10"/>
  <c r="L285" i="10" s="1"/>
  <c r="O285" i="10" s="1"/>
  <c r="AH285" i="10"/>
  <c r="AM290" i="10"/>
  <c r="AK292" i="10"/>
  <c r="I294" i="10"/>
  <c r="L294" i="10" s="1"/>
  <c r="O294" i="10" s="1"/>
  <c r="I297" i="10"/>
  <c r="L297" i="10" s="1"/>
  <c r="O297" i="10" s="1"/>
  <c r="I300" i="10"/>
  <c r="L300" i="10" s="1"/>
  <c r="O300" i="10" s="1"/>
  <c r="AI307" i="10"/>
  <c r="AN336" i="10"/>
  <c r="AL336" i="10"/>
  <c r="AK336" i="10"/>
  <c r="AJ336" i="10"/>
  <c r="AI336" i="10"/>
  <c r="AN339" i="10"/>
  <c r="AK353" i="19"/>
  <c r="AK353" i="18"/>
  <c r="AX364" i="10"/>
  <c r="AG366" i="10"/>
  <c r="AK361" i="19"/>
  <c r="AK361" i="18"/>
  <c r="AM387" i="10"/>
  <c r="AL388" i="10"/>
  <c r="J12" i="16"/>
  <c r="D184" i="11"/>
  <c r="AW343" i="10"/>
  <c r="AX343" i="10" s="1"/>
  <c r="AJ350" i="10"/>
  <c r="AI350" i="10"/>
  <c r="AH350" i="10"/>
  <c r="AG350" i="10"/>
  <c r="AN350" i="10"/>
  <c r="AW351" i="10"/>
  <c r="AX351" i="10" s="1"/>
  <c r="AN356" i="10"/>
  <c r="AM356" i="10"/>
  <c r="AL356" i="10"/>
  <c r="AK356" i="10"/>
  <c r="AJ356" i="10"/>
  <c r="AK360" i="10"/>
  <c r="AJ360" i="10"/>
  <c r="AI360" i="10"/>
  <c r="AH360" i="10"/>
  <c r="AG360" i="10"/>
  <c r="AM360" i="10"/>
  <c r="AW370" i="10"/>
  <c r="AX370" i="10" s="1"/>
  <c r="AW371" i="10"/>
  <c r="AX371" i="10"/>
  <c r="AK375" i="19"/>
  <c r="AK375" i="18"/>
  <c r="AN388" i="10"/>
  <c r="AN390" i="10"/>
  <c r="AL390" i="10"/>
  <c r="AH390" i="10"/>
  <c r="AG390" i="10"/>
  <c r="AM390" i="10"/>
  <c r="AJ390" i="10"/>
  <c r="N2" i="16"/>
  <c r="D238" i="11"/>
  <c r="D175" i="11"/>
  <c r="J3" i="16"/>
  <c r="Q4" i="16"/>
  <c r="D288" i="11"/>
  <c r="H5" i="16"/>
  <c r="D145" i="11"/>
  <c r="X5" i="16"/>
  <c r="DF5" i="8" s="1"/>
  <c r="O6" i="16"/>
  <c r="D258" i="11"/>
  <c r="D115" i="11"/>
  <c r="F7" i="16"/>
  <c r="V7" i="16"/>
  <c r="DD7" i="8" s="1"/>
  <c r="F355" i="10"/>
  <c r="AE348" i="16"/>
  <c r="G355" i="10" s="1"/>
  <c r="AK261" i="19"/>
  <c r="AK261" i="18"/>
  <c r="AJ269" i="10"/>
  <c r="AK277" i="19"/>
  <c r="AK277" i="18"/>
  <c r="AJ285" i="10"/>
  <c r="AK283" i="19"/>
  <c r="AK283" i="18"/>
  <c r="AK284" i="19"/>
  <c r="AK284" i="18"/>
  <c r="AK307" i="10"/>
  <c r="AH324" i="10"/>
  <c r="AN349" i="10"/>
  <c r="AI359" i="10"/>
  <c r="AM359" i="10"/>
  <c r="AL359" i="10"/>
  <c r="AK359" i="10"/>
  <c r="AJ359" i="10"/>
  <c r="AH359" i="10"/>
  <c r="AG359" i="10"/>
  <c r="AJ361" i="10"/>
  <c r="AI361" i="10"/>
  <c r="AH361" i="10"/>
  <c r="AG361" i="10"/>
  <c r="AN361" i="10"/>
  <c r="AL361" i="10"/>
  <c r="AW376" i="10"/>
  <c r="AX376" i="10" s="1"/>
  <c r="AI381" i="10"/>
  <c r="AG381" i="10"/>
  <c r="AM381" i="10"/>
  <c r="AL381" i="10"/>
  <c r="AK381" i="10"/>
  <c r="AJ381" i="10"/>
  <c r="AH381" i="10"/>
  <c r="AL382" i="10"/>
  <c r="AK382" i="10"/>
  <c r="AJ382" i="10"/>
  <c r="AI382" i="10"/>
  <c r="AH382" i="10"/>
  <c r="AG382" i="10"/>
  <c r="AN382" i="10"/>
  <c r="AK396" i="10"/>
  <c r="Y5" i="16"/>
  <c r="DG5" i="8" s="1"/>
  <c r="D167" i="11"/>
  <c r="I11" i="16"/>
  <c r="Y11" i="16"/>
  <c r="DG11" i="8" s="1"/>
  <c r="Q13" i="16"/>
  <c r="K390" i="10"/>
  <c r="I390" i="10"/>
  <c r="L390" i="10" s="1"/>
  <c r="O390" i="10" s="1"/>
  <c r="AK240" i="19"/>
  <c r="AK240" i="18"/>
  <c r="AK256" i="19"/>
  <c r="AK256" i="18"/>
  <c r="AK269" i="10"/>
  <c r="AK272" i="19"/>
  <c r="AK272" i="18"/>
  <c r="AK285" i="10"/>
  <c r="AK286" i="19"/>
  <c r="AK286" i="18"/>
  <c r="AK291" i="19"/>
  <c r="AK291" i="18"/>
  <c r="AL307" i="10"/>
  <c r="I312" i="10"/>
  <c r="L312" i="10" s="1"/>
  <c r="O312" i="10" s="1"/>
  <c r="AI322" i="10"/>
  <c r="AI324" i="10"/>
  <c r="AJ332" i="10"/>
  <c r="AG332" i="10"/>
  <c r="AK335" i="19"/>
  <c r="AK335" i="18"/>
  <c r="AK344" i="19"/>
  <c r="AK344" i="18"/>
  <c r="AG356" i="10"/>
  <c r="AN359" i="10"/>
  <c r="AK362" i="19"/>
  <c r="AK362" i="18"/>
  <c r="O369" i="10"/>
  <c r="AX375" i="10"/>
  <c r="AK391" i="10"/>
  <c r="AI391" i="10"/>
  <c r="AJ391" i="10"/>
  <c r="AH391" i="10"/>
  <c r="AG391" i="10"/>
  <c r="AM391" i="10"/>
  <c r="P2" i="16"/>
  <c r="D270" i="11"/>
  <c r="AK235" i="19"/>
  <c r="AK235" i="18"/>
  <c r="AK251" i="19"/>
  <c r="AL251" i="19" s="1"/>
  <c r="AK251" i="18"/>
  <c r="I265" i="10"/>
  <c r="L265" i="10" s="1"/>
  <c r="O265" i="10" s="1"/>
  <c r="AL269" i="10"/>
  <c r="AK267" i="19"/>
  <c r="AK267" i="18"/>
  <c r="I281" i="10"/>
  <c r="L281" i="10" s="1"/>
  <c r="O281" i="10" s="1"/>
  <c r="AL285" i="10"/>
  <c r="AK287" i="19"/>
  <c r="AK287" i="18"/>
  <c r="AK288" i="19"/>
  <c r="AK288" i="18"/>
  <c r="AK289" i="19"/>
  <c r="AK289" i="18"/>
  <c r="AK293" i="19"/>
  <c r="AK293" i="18"/>
  <c r="AK294" i="19"/>
  <c r="AK294" i="18"/>
  <c r="AM307" i="10"/>
  <c r="I310" i="10"/>
  <c r="L310" i="10" s="1"/>
  <c r="O310" i="10" s="1"/>
  <c r="I311" i="10"/>
  <c r="L311" i="10" s="1"/>
  <c r="O311" i="10" s="1"/>
  <c r="I313" i="10"/>
  <c r="L313" i="10" s="1"/>
  <c r="O313" i="10" s="1"/>
  <c r="I316" i="10"/>
  <c r="L316" i="10" s="1"/>
  <c r="O316" i="10" s="1"/>
  <c r="AH318" i="10"/>
  <c r="AJ322" i="10"/>
  <c r="I323" i="10"/>
  <c r="L323" i="10" s="1"/>
  <c r="O323" i="10" s="1"/>
  <c r="I324" i="10"/>
  <c r="L324" i="10" s="1"/>
  <c r="O324" i="10" s="1"/>
  <c r="AJ324" i="10"/>
  <c r="AK319" i="19"/>
  <c r="AK319" i="18"/>
  <c r="AK322" i="19"/>
  <c r="AK322" i="18"/>
  <c r="AW329" i="10"/>
  <c r="AX329" i="10" s="1"/>
  <c r="AW335" i="10"/>
  <c r="AG336" i="10"/>
  <c r="AH356" i="10"/>
  <c r="AX358" i="10"/>
  <c r="I363" i="10"/>
  <c r="L363" i="10" s="1"/>
  <c r="O363" i="10" s="1"/>
  <c r="AK377" i="19"/>
  <c r="AK377" i="18"/>
  <c r="AH392" i="10"/>
  <c r="AK392" i="10"/>
  <c r="AJ392" i="10"/>
  <c r="AI392" i="10"/>
  <c r="AG392" i="10"/>
  <c r="AM392" i="10"/>
  <c r="AK387" i="19"/>
  <c r="AK387" i="18"/>
  <c r="AK262" i="19"/>
  <c r="AK262" i="18"/>
  <c r="AM269" i="10"/>
  <c r="AK278" i="19"/>
  <c r="AK278" i="18"/>
  <c r="AM285" i="10"/>
  <c r="AK290" i="19"/>
  <c r="AK290" i="18"/>
  <c r="AK299" i="19"/>
  <c r="AK299" i="18"/>
  <c r="AK300" i="19"/>
  <c r="AK300" i="18"/>
  <c r="K315" i="10"/>
  <c r="AK322" i="10"/>
  <c r="AK324" i="10"/>
  <c r="AK350" i="10"/>
  <c r="AH351" i="10"/>
  <c r="AG351" i="10"/>
  <c r="AL351" i="10"/>
  <c r="AX353" i="10"/>
  <c r="AI356" i="10"/>
  <c r="AL360" i="10"/>
  <c r="AH362" i="10"/>
  <c r="AG362" i="10"/>
  <c r="AM362" i="10"/>
  <c r="AL362" i="10"/>
  <c r="AJ362" i="10"/>
  <c r="AX366" i="10"/>
  <c r="AN381" i="10"/>
  <c r="AI390" i="10"/>
  <c r="AJ394" i="10"/>
  <c r="AI394" i="10"/>
  <c r="AH394" i="10"/>
  <c r="AG394" i="10"/>
  <c r="AN394" i="10"/>
  <c r="AL394" i="10"/>
  <c r="H10" i="16"/>
  <c r="X10" i="16"/>
  <c r="DF10" i="8" s="1"/>
  <c r="AK241" i="19"/>
  <c r="AK241" i="18"/>
  <c r="AK257" i="19"/>
  <c r="AK257" i="18"/>
  <c r="AK273" i="19"/>
  <c r="AK273" i="18"/>
  <c r="I287" i="10"/>
  <c r="L287" i="10" s="1"/>
  <c r="O287" i="10" s="1"/>
  <c r="AK295" i="19"/>
  <c r="AK295" i="18"/>
  <c r="AK296" i="19"/>
  <c r="AK296" i="18"/>
  <c r="AK298" i="19"/>
  <c r="AK298" i="18"/>
  <c r="AJ318" i="10"/>
  <c r="I319" i="10"/>
  <c r="L319" i="10" s="1"/>
  <c r="O319" i="10" s="1"/>
  <c r="I321" i="10"/>
  <c r="L321" i="10" s="1"/>
  <c r="O321" i="10" s="1"/>
  <c r="K322" i="10"/>
  <c r="AL322" i="10"/>
  <c r="AL324" i="10"/>
  <c r="AK318" i="19"/>
  <c r="AK318" i="18"/>
  <c r="AM329" i="10"/>
  <c r="AK329" i="10"/>
  <c r="AI329" i="10"/>
  <c r="AH329" i="10"/>
  <c r="AG329" i="10"/>
  <c r="AM336" i="10"/>
  <c r="I344" i="10"/>
  <c r="L344" i="10" s="1"/>
  <c r="O344" i="10" s="1"/>
  <c r="I346" i="10"/>
  <c r="L346" i="10" s="1"/>
  <c r="O346" i="10" s="1"/>
  <c r="AL350" i="10"/>
  <c r="I352" i="10"/>
  <c r="L352" i="10" s="1"/>
  <c r="O352" i="10" s="1"/>
  <c r="AN360" i="10"/>
  <c r="AK361" i="10"/>
  <c r="AL374" i="10"/>
  <c r="AN374" i="10"/>
  <c r="AM374" i="10"/>
  <c r="AK374" i="10"/>
  <c r="AJ374" i="10"/>
  <c r="AI374" i="10"/>
  <c r="AH374" i="10"/>
  <c r="AG374" i="10"/>
  <c r="AX380" i="10"/>
  <c r="AM382" i="10"/>
  <c r="AK390" i="10"/>
  <c r="AW395" i="10"/>
  <c r="AX395" i="10" s="1"/>
  <c r="AW396" i="10"/>
  <c r="AX396" i="10" s="1"/>
  <c r="AK220" i="19"/>
  <c r="AK220" i="18"/>
  <c r="AK236" i="19"/>
  <c r="AK236" i="18"/>
  <c r="AK252" i="19"/>
  <c r="AK252" i="18"/>
  <c r="AW267" i="10"/>
  <c r="AK268" i="19"/>
  <c r="AK268" i="18"/>
  <c r="AW283" i="10"/>
  <c r="AX283" i="10" s="1"/>
  <c r="AW290" i="10"/>
  <c r="AX290" i="10" s="1"/>
  <c r="AK297" i="19"/>
  <c r="AK297" i="18"/>
  <c r="AK302" i="19"/>
  <c r="AK302" i="18"/>
  <c r="AK307" i="19"/>
  <c r="AK307" i="18"/>
  <c r="AK318" i="10"/>
  <c r="AM322" i="10"/>
  <c r="AM324" i="10"/>
  <c r="I333" i="10"/>
  <c r="L333" i="10" s="1"/>
  <c r="O333" i="10" s="1"/>
  <c r="AK332" i="19"/>
  <c r="AK332" i="18"/>
  <c r="AX339" i="10"/>
  <c r="AK334" i="19"/>
  <c r="AK334" i="18"/>
  <c r="AL334" i="18" s="1"/>
  <c r="AM350" i="10"/>
  <c r="AN355" i="10"/>
  <c r="AM355" i="10"/>
  <c r="AL355" i="10"/>
  <c r="AH355" i="10"/>
  <c r="AM361" i="10"/>
  <c r="AM385" i="10"/>
  <c r="AK385" i="10"/>
  <c r="AJ385" i="10"/>
  <c r="AI385" i="10"/>
  <c r="AH385" i="10"/>
  <c r="AG385" i="10"/>
  <c r="AN385" i="10"/>
  <c r="AN391" i="10"/>
  <c r="D133" i="11"/>
  <c r="G9" i="16"/>
  <c r="W9" i="16"/>
  <c r="DE9" i="8" s="1"/>
  <c r="AK263" i="19"/>
  <c r="AK263" i="18"/>
  <c r="AK279" i="19"/>
  <c r="AK279" i="18"/>
  <c r="AK303" i="19"/>
  <c r="AK303" i="18"/>
  <c r="AK304" i="19"/>
  <c r="AK304" i="18"/>
  <c r="AK305" i="19"/>
  <c r="AK305" i="18"/>
  <c r="AK309" i="19"/>
  <c r="AK309" i="18"/>
  <c r="AK310" i="19"/>
  <c r="AK310" i="18"/>
  <c r="AN322" i="10"/>
  <c r="AH332" i="10"/>
  <c r="AN334" i="10"/>
  <c r="AM334" i="10"/>
  <c r="AX359" i="10"/>
  <c r="AW359" i="10"/>
  <c r="AX363" i="10"/>
  <c r="K366" i="10"/>
  <c r="I366" i="10"/>
  <c r="L366" i="10" s="1"/>
  <c r="O366" i="10" s="1"/>
  <c r="AK369" i="10"/>
  <c r="AM369" i="10"/>
  <c r="AL369" i="10"/>
  <c r="AJ369" i="10"/>
  <c r="AI369" i="10"/>
  <c r="AH369" i="10"/>
  <c r="AG369" i="10"/>
  <c r="AH370" i="10"/>
  <c r="AL370" i="10"/>
  <c r="AK370" i="10"/>
  <c r="AJ370" i="10"/>
  <c r="AI370" i="10"/>
  <c r="AG370" i="10"/>
  <c r="AN370" i="10"/>
  <c r="AJ371" i="10"/>
  <c r="AI371" i="10"/>
  <c r="AH371" i="10"/>
  <c r="AG371" i="10"/>
  <c r="AN371" i="10"/>
  <c r="AL371" i="10"/>
  <c r="AX377" i="10"/>
  <c r="AL392" i="10"/>
  <c r="AK315" i="19"/>
  <c r="AK315" i="18"/>
  <c r="AK316" i="19"/>
  <c r="AK316" i="18"/>
  <c r="AK317" i="19"/>
  <c r="AK317" i="18"/>
  <c r="AM331" i="10"/>
  <c r="AH331" i="10"/>
  <c r="AI332" i="10"/>
  <c r="AK337" i="10"/>
  <c r="AN337" i="10"/>
  <c r="AL337" i="10"/>
  <c r="AJ337" i="10"/>
  <c r="AI337" i="10"/>
  <c r="AH337" i="10"/>
  <c r="AX341" i="10"/>
  <c r="AI351" i="10"/>
  <c r="AI362" i="10"/>
  <c r="K367" i="10"/>
  <c r="I367" i="10"/>
  <c r="L367" i="10" s="1"/>
  <c r="O367" i="10" s="1"/>
  <c r="AN369" i="10"/>
  <c r="AN392" i="10"/>
  <c r="AK394" i="10"/>
  <c r="J17" i="16"/>
  <c r="D189" i="11"/>
  <c r="AK363" i="19"/>
  <c r="AK363" i="18"/>
  <c r="AK374" i="19"/>
  <c r="AK374" i="18"/>
  <c r="AK376" i="19"/>
  <c r="AK376" i="18"/>
  <c r="AK379" i="19"/>
  <c r="AK379" i="18"/>
  <c r="AM393" i="10"/>
  <c r="O2" i="16"/>
  <c r="D254" i="11"/>
  <c r="D159" i="11"/>
  <c r="I3" i="16"/>
  <c r="Y3" i="16"/>
  <c r="DG3" i="8" s="1"/>
  <c r="P4" i="16"/>
  <c r="D272" i="11"/>
  <c r="G5" i="16"/>
  <c r="D129" i="11"/>
  <c r="W5" i="16"/>
  <c r="DE5" i="8" s="1"/>
  <c r="N6" i="16"/>
  <c r="D242" i="11"/>
  <c r="D99" i="11"/>
  <c r="E7" i="16"/>
  <c r="U7" i="16"/>
  <c r="DC7" i="8" s="1"/>
  <c r="AF12" i="11"/>
  <c r="D14" i="16"/>
  <c r="D90" i="11"/>
  <c r="K17" i="16"/>
  <c r="AG17" i="11"/>
  <c r="AJ17" i="11" s="1"/>
  <c r="AK17" i="11" s="1"/>
  <c r="AF17" i="11"/>
  <c r="AK343" i="19"/>
  <c r="AK343" i="18"/>
  <c r="AK354" i="19"/>
  <c r="AK354" i="18"/>
  <c r="AK364" i="19"/>
  <c r="AK364" i="18"/>
  <c r="AW377" i="10"/>
  <c r="AK382" i="19"/>
  <c r="AK382" i="18"/>
  <c r="AK384" i="19"/>
  <c r="AK384" i="18"/>
  <c r="AK385" i="19"/>
  <c r="AK385" i="18"/>
  <c r="AK386" i="19"/>
  <c r="AK386" i="18"/>
  <c r="D48" i="11"/>
  <c r="B4" i="16"/>
  <c r="D304" i="11"/>
  <c r="R4" i="16"/>
  <c r="I5" i="16"/>
  <c r="D161" i="11"/>
  <c r="P6" i="16"/>
  <c r="D274" i="11"/>
  <c r="D131" i="11"/>
  <c r="G7" i="16"/>
  <c r="W7" i="16"/>
  <c r="DE7" i="8" s="1"/>
  <c r="I10" i="16"/>
  <c r="D166" i="11"/>
  <c r="Y10" i="16"/>
  <c r="DG10" i="8" s="1"/>
  <c r="F14" i="16"/>
  <c r="V14" i="16"/>
  <c r="DD14" i="8" s="1"/>
  <c r="X15" i="16"/>
  <c r="DF15" i="8" s="1"/>
  <c r="D188" i="11"/>
  <c r="J16" i="16"/>
  <c r="M17" i="16"/>
  <c r="AK355" i="19"/>
  <c r="AK355" i="18"/>
  <c r="AK365" i="19"/>
  <c r="AK365" i="18"/>
  <c r="B2" i="16"/>
  <c r="D46" i="11"/>
  <c r="R2" i="16"/>
  <c r="D302" i="11"/>
  <c r="L3" i="16"/>
  <c r="D207" i="11"/>
  <c r="C4" i="16"/>
  <c r="D64" i="11"/>
  <c r="J8" i="16"/>
  <c r="D180" i="11"/>
  <c r="J10" i="16"/>
  <c r="AG11" i="11"/>
  <c r="AJ11" i="11" s="1"/>
  <c r="N12" i="16"/>
  <c r="D73" i="11"/>
  <c r="C13" i="16"/>
  <c r="D329" i="11"/>
  <c r="S13" i="16"/>
  <c r="I15" i="16"/>
  <c r="Y15" i="16"/>
  <c r="DG15" i="8" s="1"/>
  <c r="K16" i="16"/>
  <c r="N17" i="16"/>
  <c r="K3" i="16"/>
  <c r="AK383" i="19"/>
  <c r="AK383" i="18"/>
  <c r="AK389" i="19"/>
  <c r="AK389" i="18"/>
  <c r="C2" i="16"/>
  <c r="D62" i="11"/>
  <c r="S2" i="16"/>
  <c r="D318" i="11"/>
  <c r="M3" i="16"/>
  <c r="D223" i="11"/>
  <c r="D4" i="16"/>
  <c r="D80" i="11"/>
  <c r="T4" i="16"/>
  <c r="K5" i="16"/>
  <c r="D193" i="11"/>
  <c r="B6" i="16"/>
  <c r="D50" i="11"/>
  <c r="R6" i="16"/>
  <c r="D306" i="11"/>
  <c r="D163" i="11"/>
  <c r="I7" i="16"/>
  <c r="Y7" i="16"/>
  <c r="DG7" i="8" s="1"/>
  <c r="D213" i="11"/>
  <c r="L9" i="16"/>
  <c r="AH11" i="11"/>
  <c r="O12" i="16"/>
  <c r="D220" i="11"/>
  <c r="L16" i="16"/>
  <c r="AH16" i="11"/>
  <c r="AK16" i="11" s="1"/>
  <c r="AX382" i="10"/>
  <c r="AK390" i="19"/>
  <c r="AK390" i="18"/>
  <c r="D2" i="16"/>
  <c r="D78" i="11"/>
  <c r="T2" i="16"/>
  <c r="N3" i="16"/>
  <c r="D239" i="11"/>
  <c r="E4" i="16"/>
  <c r="U4" i="16"/>
  <c r="DC4" i="8" s="1"/>
  <c r="L5" i="16"/>
  <c r="D209" i="11"/>
  <c r="C6" i="16"/>
  <c r="D66" i="11"/>
  <c r="S6" i="16"/>
  <c r="D322" i="11"/>
  <c r="D179" i="11"/>
  <c r="J7" i="16"/>
  <c r="L10" i="16"/>
  <c r="D214" i="11"/>
  <c r="D231" i="11"/>
  <c r="M11" i="16"/>
  <c r="P12" i="16"/>
  <c r="E13" i="16"/>
  <c r="D105" i="11"/>
  <c r="U13" i="16"/>
  <c r="DC13" i="8" s="1"/>
  <c r="M16" i="16"/>
  <c r="D236" i="11"/>
  <c r="AH19" i="11"/>
  <c r="AF19" i="11"/>
  <c r="AK336" i="19"/>
  <c r="AK336" i="18"/>
  <c r="AK345" i="10"/>
  <c r="AK345" i="19"/>
  <c r="AK345" i="18"/>
  <c r="AL345" i="18" s="1"/>
  <c r="AK346" i="19"/>
  <c r="AK346" i="18"/>
  <c r="AG357" i="10"/>
  <c r="AG367" i="10"/>
  <c r="AW369" i="10"/>
  <c r="AK366" i="19"/>
  <c r="AK366" i="18"/>
  <c r="I376" i="10"/>
  <c r="L376" i="10" s="1"/>
  <c r="O376" i="10" s="1"/>
  <c r="AW379" i="10"/>
  <c r="AX379" i="10" s="1"/>
  <c r="AW381" i="10"/>
  <c r="AX381" i="10" s="1"/>
  <c r="AW382" i="10"/>
  <c r="AW383" i="10"/>
  <c r="AX383" i="10" s="1"/>
  <c r="AJ386" i="10"/>
  <c r="AH386" i="10"/>
  <c r="AW386" i="10"/>
  <c r="AX386" i="10" s="1"/>
  <c r="AG20" i="11"/>
  <c r="AG14" i="11"/>
  <c r="AG18" i="11"/>
  <c r="AG12" i="11"/>
  <c r="AG19" i="11"/>
  <c r="AJ19" i="11" s="1"/>
  <c r="AG16" i="11"/>
  <c r="E2" i="16"/>
  <c r="D94" i="11"/>
  <c r="U2" i="16"/>
  <c r="D350" i="11"/>
  <c r="O3" i="16"/>
  <c r="D255" i="11"/>
  <c r="F4" i="16"/>
  <c r="D112" i="11"/>
  <c r="V4" i="16"/>
  <c r="DD4" i="8" s="1"/>
  <c r="M5" i="16"/>
  <c r="D225" i="11"/>
  <c r="D6" i="16"/>
  <c r="D82" i="11"/>
  <c r="T6" i="16"/>
  <c r="D338" i="11"/>
  <c r="D195" i="11"/>
  <c r="K7" i="16"/>
  <c r="D245" i="11"/>
  <c r="N9" i="16"/>
  <c r="AH9" i="11"/>
  <c r="AK9" i="11" s="1"/>
  <c r="AG10" i="11"/>
  <c r="AJ10" i="11" s="1"/>
  <c r="F13" i="16"/>
  <c r="V13" i="16"/>
  <c r="DD13" i="8" s="1"/>
  <c r="AF15" i="11"/>
  <c r="AJ15" i="11" s="1"/>
  <c r="AK15" i="11" s="1"/>
  <c r="Q2" i="16"/>
  <c r="AJ27" i="16"/>
  <c r="AM27" i="16" s="1"/>
  <c r="AI27" i="16"/>
  <c r="AE249" i="16"/>
  <c r="G256" i="10" s="1"/>
  <c r="AL345" i="10"/>
  <c r="AK347" i="19"/>
  <c r="AK347" i="18"/>
  <c r="AN354" i="10"/>
  <c r="AH357" i="10"/>
  <c r="AK357" i="19"/>
  <c r="AK357" i="18"/>
  <c r="AN364" i="10"/>
  <c r="AH367" i="10"/>
  <c r="I377" i="10"/>
  <c r="L377" i="10" s="1"/>
  <c r="O377" i="10" s="1"/>
  <c r="AW384" i="10"/>
  <c r="AX384" i="10" s="1"/>
  <c r="AW385" i="10"/>
  <c r="AX385" i="10" s="1"/>
  <c r="AX387" i="10"/>
  <c r="AW388" i="10"/>
  <c r="AX388" i="10" s="1"/>
  <c r="AX393" i="10"/>
  <c r="F2" i="16"/>
  <c r="D110" i="11"/>
  <c r="V2" i="16"/>
  <c r="D366" i="11"/>
  <c r="P3" i="16"/>
  <c r="D271" i="11"/>
  <c r="D261" i="11"/>
  <c r="O9" i="16"/>
  <c r="N10" i="16"/>
  <c r="AH10" i="11"/>
  <c r="AK10" i="11" s="1"/>
  <c r="D137" i="11"/>
  <c r="G13" i="16"/>
  <c r="W13" i="16"/>
  <c r="DE13" i="8" s="1"/>
  <c r="AF14" i="11"/>
  <c r="AJ14" i="11" s="1"/>
  <c r="M15" i="16"/>
  <c r="D235" i="11"/>
  <c r="AJ24" i="16"/>
  <c r="AM24" i="16" s="1"/>
  <c r="AI24" i="16"/>
  <c r="AK327" i="19"/>
  <c r="AK327" i="18"/>
  <c r="AK337" i="19"/>
  <c r="AK337" i="18"/>
  <c r="AM345" i="10"/>
  <c r="I347" i="10"/>
  <c r="L347" i="10" s="1"/>
  <c r="O347" i="10" s="1"/>
  <c r="AK348" i="19"/>
  <c r="AK348" i="18"/>
  <c r="AI357" i="10"/>
  <c r="AW361" i="10"/>
  <c r="AX361" i="10" s="1"/>
  <c r="AI367" i="10"/>
  <c r="AG368" i="10"/>
  <c r="AK367" i="19"/>
  <c r="AK367" i="18"/>
  <c r="I378" i="10"/>
  <c r="L378" i="10" s="1"/>
  <c r="O378" i="10" s="1"/>
  <c r="G2" i="16"/>
  <c r="D126" i="11"/>
  <c r="W2" i="16"/>
  <c r="D382" i="11"/>
  <c r="Q3" i="16"/>
  <c r="D287" i="11"/>
  <c r="H4" i="16"/>
  <c r="D144" i="11"/>
  <c r="X4" i="16"/>
  <c r="DF4" i="8" s="1"/>
  <c r="O5" i="16"/>
  <c r="D257" i="11"/>
  <c r="F6" i="16"/>
  <c r="D114" i="11"/>
  <c r="O8" i="16"/>
  <c r="D260" i="11"/>
  <c r="O10" i="16"/>
  <c r="D262" i="11"/>
  <c r="AO23" i="16"/>
  <c r="AO24" i="16"/>
  <c r="AO25" i="16"/>
  <c r="AM25" i="16"/>
  <c r="AM26" i="16"/>
  <c r="AO27" i="16"/>
  <c r="AK285" i="19"/>
  <c r="AK285" i="18"/>
  <c r="AK301" i="19"/>
  <c r="AK301" i="18"/>
  <c r="AK328" i="19"/>
  <c r="AK328" i="18"/>
  <c r="AK338" i="19"/>
  <c r="AK338" i="18"/>
  <c r="AK349" i="19"/>
  <c r="AK349" i="18"/>
  <c r="AJ357" i="10"/>
  <c r="AK358" i="19"/>
  <c r="AK358" i="18"/>
  <c r="AJ367" i="10"/>
  <c r="AH368" i="10"/>
  <c r="AK368" i="19"/>
  <c r="AK368" i="18"/>
  <c r="AG379" i="10"/>
  <c r="AG383" i="10"/>
  <c r="AW394" i="10"/>
  <c r="AL19" i="11"/>
  <c r="AL17" i="11"/>
  <c r="AL12" i="11"/>
  <c r="AE20" i="11"/>
  <c r="AE18" i="11"/>
  <c r="AH18" i="11" s="1"/>
  <c r="AE14" i="11"/>
  <c r="AH14" i="11" s="1"/>
  <c r="AL11" i="11"/>
  <c r="AE13" i="11"/>
  <c r="AL16" i="11"/>
  <c r="AL10" i="11"/>
  <c r="AL15" i="11"/>
  <c r="AL8" i="11"/>
  <c r="P8" i="16"/>
  <c r="D276" i="11"/>
  <c r="D293" i="11"/>
  <c r="Q9" i="16"/>
  <c r="AL9" i="11"/>
  <c r="P10" i="16"/>
  <c r="D278" i="11"/>
  <c r="D12" i="16"/>
  <c r="T12" i="16"/>
  <c r="O15" i="16"/>
  <c r="AO20" i="16"/>
  <c r="AK339" i="19"/>
  <c r="AK339" i="18"/>
  <c r="AL339" i="18" s="1"/>
  <c r="AK357" i="10"/>
  <c r="AK367" i="10"/>
  <c r="AI368" i="10"/>
  <c r="I370" i="10"/>
  <c r="L370" i="10" s="1"/>
  <c r="O370" i="10" s="1"/>
  <c r="AH379" i="10"/>
  <c r="AH383" i="10"/>
  <c r="AG384" i="10"/>
  <c r="AG386" i="10"/>
  <c r="AG393" i="10"/>
  <c r="I2" i="16"/>
  <c r="D158" i="11"/>
  <c r="Y2" i="16"/>
  <c r="D414" i="11"/>
  <c r="C3" i="16"/>
  <c r="D63" i="11"/>
  <c r="S3" i="16"/>
  <c r="D319" i="11"/>
  <c r="J4" i="16"/>
  <c r="D176" i="11"/>
  <c r="Q5" i="16"/>
  <c r="D289" i="11"/>
  <c r="H6" i="16"/>
  <c r="D146" i="11"/>
  <c r="X6" i="16"/>
  <c r="DF6" i="8" s="1"/>
  <c r="O7" i="16"/>
  <c r="D259" i="11"/>
  <c r="Q8" i="16"/>
  <c r="B9" i="16"/>
  <c r="R9" i="16"/>
  <c r="D309" i="11"/>
  <c r="AL14" i="11"/>
  <c r="P15" i="16"/>
  <c r="D283" i="11"/>
  <c r="AL20" i="11"/>
  <c r="AH41" i="18"/>
  <c r="AL357" i="10"/>
  <c r="AK359" i="19"/>
  <c r="AK359" i="18"/>
  <c r="AL367" i="10"/>
  <c r="AJ368" i="10"/>
  <c r="AK369" i="19"/>
  <c r="AK369" i="18"/>
  <c r="AI379" i="10"/>
  <c r="AI383" i="10"/>
  <c r="AH384" i="10"/>
  <c r="K386" i="10"/>
  <c r="I386" i="10"/>
  <c r="L386" i="10" s="1"/>
  <c r="O386" i="10" s="1"/>
  <c r="AI386" i="10"/>
  <c r="AH393" i="10"/>
  <c r="AI397" i="10"/>
  <c r="AH397" i="10"/>
  <c r="AG397" i="10"/>
  <c r="J2" i="16"/>
  <c r="D174" i="11"/>
  <c r="D3" i="16"/>
  <c r="D79" i="11"/>
  <c r="T3" i="16"/>
  <c r="D335" i="11"/>
  <c r="K4" i="16"/>
  <c r="D192" i="11"/>
  <c r="B5" i="16"/>
  <c r="D49" i="11"/>
  <c r="R5" i="16"/>
  <c r="D305" i="11"/>
  <c r="I6" i="16"/>
  <c r="B8" i="16"/>
  <c r="D52" i="11"/>
  <c r="D308" i="11"/>
  <c r="R8" i="16"/>
  <c r="C9" i="16"/>
  <c r="S9" i="16"/>
  <c r="D325" i="11"/>
  <c r="F12" i="16"/>
  <c r="D120" i="11"/>
  <c r="V12" i="16"/>
  <c r="DD12" i="8" s="1"/>
  <c r="AG13" i="11"/>
  <c r="AE236" i="16"/>
  <c r="G243" i="10" s="1"/>
  <c r="AK329" i="19"/>
  <c r="AK329" i="18"/>
  <c r="AK330" i="19"/>
  <c r="AK330" i="18"/>
  <c r="AK350" i="19"/>
  <c r="AK350" i="18"/>
  <c r="AM357" i="10"/>
  <c r="I360" i="10"/>
  <c r="L360" i="10" s="1"/>
  <c r="O360" i="10" s="1"/>
  <c r="AK360" i="19"/>
  <c r="AK360" i="18"/>
  <c r="AM367" i="10"/>
  <c r="AK368" i="10"/>
  <c r="AK370" i="19"/>
  <c r="AK370" i="18"/>
  <c r="AJ379" i="10"/>
  <c r="I380" i="10"/>
  <c r="L380" i="10" s="1"/>
  <c r="O380" i="10" s="1"/>
  <c r="I382" i="10"/>
  <c r="L382" i="10" s="1"/>
  <c r="O382" i="10" s="1"/>
  <c r="AJ383" i="10"/>
  <c r="I384" i="10"/>
  <c r="L384" i="10" s="1"/>
  <c r="O384" i="10" s="1"/>
  <c r="AI384" i="10"/>
  <c r="AK386" i="10"/>
  <c r="I387" i="10"/>
  <c r="L387" i="10" s="1"/>
  <c r="O387" i="10" s="1"/>
  <c r="I388" i="10"/>
  <c r="L388" i="10" s="1"/>
  <c r="O388" i="10" s="1"/>
  <c r="AG389" i="10"/>
  <c r="AI393" i="10"/>
  <c r="I394" i="10"/>
  <c r="L394" i="10" s="1"/>
  <c r="O394" i="10" s="1"/>
  <c r="K2" i="16"/>
  <c r="AJ16" i="11"/>
  <c r="U3" i="16"/>
  <c r="DC3" i="8" s="1"/>
  <c r="L4" i="16"/>
  <c r="C5" i="16"/>
  <c r="S5" i="16"/>
  <c r="AL13" i="11"/>
  <c r="P14" i="16"/>
  <c r="D282" i="11"/>
  <c r="D162" i="11"/>
  <c r="AO22" i="16"/>
  <c r="AK331" i="19"/>
  <c r="AK331" i="18"/>
  <c r="AX344" i="10"/>
  <c r="AW353" i="10"/>
  <c r="AW363" i="10"/>
  <c r="O368" i="10"/>
  <c r="AL368" i="10"/>
  <c r="AK371" i="19"/>
  <c r="AK371" i="18"/>
  <c r="AK379" i="10"/>
  <c r="AK383" i="10"/>
  <c r="AJ384" i="10"/>
  <c r="AL386" i="10"/>
  <c r="AH389" i="10"/>
  <c r="AJ393" i="10"/>
  <c r="L2" i="16"/>
  <c r="M4" i="16"/>
  <c r="D5" i="16"/>
  <c r="T8" i="16"/>
  <c r="D340" i="11"/>
  <c r="U9" i="16"/>
  <c r="DC9" i="8" s="1"/>
  <c r="H12" i="16"/>
  <c r="D152" i="11"/>
  <c r="X12" i="16"/>
  <c r="DF12" i="8" s="1"/>
  <c r="H17" i="16"/>
  <c r="D157" i="11"/>
  <c r="X17" i="16"/>
  <c r="DF17" i="8" s="1"/>
  <c r="D246" i="11"/>
  <c r="AO21" i="16"/>
  <c r="AK292" i="19"/>
  <c r="AK292" i="18"/>
  <c r="AK308" i="19"/>
  <c r="AK308" i="18"/>
  <c r="AK321" i="19"/>
  <c r="AK321" i="18"/>
  <c r="AK341" i="19"/>
  <c r="AK341" i="18"/>
  <c r="AK351" i="19"/>
  <c r="AK351" i="18"/>
  <c r="AM368" i="10"/>
  <c r="AL379" i="10"/>
  <c r="AK384" i="10"/>
  <c r="AM386" i="10"/>
  <c r="J392" i="10"/>
  <c r="M392" i="10" s="1"/>
  <c r="AG395" i="10"/>
  <c r="M2" i="16"/>
  <c r="E5" i="16"/>
  <c r="U5" i="16"/>
  <c r="DC5" i="8" s="1"/>
  <c r="L6" i="16"/>
  <c r="E8" i="16"/>
  <c r="U8" i="16"/>
  <c r="DC8" i="8" s="1"/>
  <c r="I12" i="16"/>
  <c r="D168" i="11"/>
  <c r="Y12" i="16"/>
  <c r="DG12" i="8" s="1"/>
  <c r="B14" i="16"/>
  <c r="D58" i="11"/>
  <c r="R14" i="16"/>
  <c r="D96" i="11"/>
  <c r="D8" i="16"/>
  <c r="K11" i="16"/>
  <c r="S4" i="16"/>
  <c r="J5" i="16"/>
  <c r="Q6" i="16"/>
  <c r="D147" i="11"/>
  <c r="H7" i="16"/>
  <c r="X7" i="16"/>
  <c r="DF7" i="8" s="1"/>
  <c r="D277" i="11"/>
  <c r="P9" i="16"/>
  <c r="M10" i="16"/>
  <c r="J11" i="16"/>
  <c r="D183" i="11"/>
  <c r="G12" i="16"/>
  <c r="W12" i="16"/>
  <c r="DE12" i="8" s="1"/>
  <c r="D13" i="16"/>
  <c r="T13" i="16"/>
  <c r="Q14" i="16"/>
  <c r="N15" i="16"/>
  <c r="I17" i="16"/>
  <c r="Y17" i="16"/>
  <c r="DG17" i="8" s="1"/>
  <c r="D97" i="11"/>
  <c r="D204" i="11"/>
  <c r="D248" i="11"/>
  <c r="AE105" i="16"/>
  <c r="G112" i="10" s="1"/>
  <c r="Q15" i="16"/>
  <c r="N16" i="16"/>
  <c r="L17" i="16"/>
  <c r="D230" i="11"/>
  <c r="H8" i="16"/>
  <c r="G4" i="16"/>
  <c r="W4" i="16"/>
  <c r="DE4" i="8" s="1"/>
  <c r="N5" i="16"/>
  <c r="E6" i="16"/>
  <c r="U6" i="16"/>
  <c r="DC6" i="8" s="1"/>
  <c r="L7" i="16"/>
  <c r="D211" i="11"/>
  <c r="G8" i="16"/>
  <c r="W8" i="16"/>
  <c r="DE8" i="8" s="1"/>
  <c r="D9" i="16"/>
  <c r="T9" i="16"/>
  <c r="D341" i="11"/>
  <c r="Q10" i="16"/>
  <c r="D247" i="11"/>
  <c r="N11" i="16"/>
  <c r="K12" i="16"/>
  <c r="H13" i="16"/>
  <c r="X13" i="16"/>
  <c r="DF13" i="8" s="1"/>
  <c r="B15" i="16"/>
  <c r="R15" i="16"/>
  <c r="O16" i="16"/>
  <c r="D252" i="11"/>
  <c r="K6" i="16"/>
  <c r="Q11" i="16"/>
  <c r="V6" i="16"/>
  <c r="DD6" i="8" s="1"/>
  <c r="M7" i="16"/>
  <c r="D227" i="11"/>
  <c r="B10" i="16"/>
  <c r="R10" i="16"/>
  <c r="D263" i="11"/>
  <c r="O11" i="16"/>
  <c r="L12" i="16"/>
  <c r="I13" i="16"/>
  <c r="Y13" i="16"/>
  <c r="DG13" i="8" s="1"/>
  <c r="C15" i="16"/>
  <c r="S15" i="16"/>
  <c r="P16" i="16"/>
  <c r="D169" i="11"/>
  <c r="D210" i="11"/>
  <c r="D253" i="11"/>
  <c r="D297" i="11"/>
  <c r="S8" i="16"/>
  <c r="AI25" i="16"/>
  <c r="AE57" i="16"/>
  <c r="G64" i="10" s="1"/>
  <c r="AE313" i="16"/>
  <c r="G320" i="10" s="1"/>
  <c r="H2" i="16"/>
  <c r="X2" i="16"/>
  <c r="B3" i="16"/>
  <c r="R3" i="16"/>
  <c r="D303" i="11"/>
  <c r="I4" i="16"/>
  <c r="Y4" i="16"/>
  <c r="DG4" i="8" s="1"/>
  <c r="P5" i="16"/>
  <c r="G6" i="16"/>
  <c r="W6" i="16"/>
  <c r="DE6" i="8" s="1"/>
  <c r="N7" i="16"/>
  <c r="D243" i="11"/>
  <c r="I8" i="16"/>
  <c r="Y8" i="16"/>
  <c r="DG8" i="8" s="1"/>
  <c r="C10" i="16"/>
  <c r="D326" i="11"/>
  <c r="S10" i="16"/>
  <c r="D279" i="11"/>
  <c r="P11" i="16"/>
  <c r="M12" i="16"/>
  <c r="J13" i="16"/>
  <c r="G14" i="16"/>
  <c r="W14" i="16"/>
  <c r="DE14" i="8" s="1"/>
  <c r="D15" i="16"/>
  <c r="T15" i="16"/>
  <c r="Q16" i="16"/>
  <c r="D47" i="11"/>
  <c r="D190" i="11"/>
  <c r="D298" i="11"/>
  <c r="D344" i="11"/>
  <c r="AE28" i="16"/>
  <c r="G35" i="10" s="1"/>
  <c r="AE44" i="16"/>
  <c r="G51" i="10" s="1"/>
  <c r="AE201" i="16"/>
  <c r="G208" i="10" s="1"/>
  <c r="AJ48" i="18"/>
  <c r="AH48" i="18"/>
  <c r="D10" i="16"/>
  <c r="D342" i="11"/>
  <c r="T10" i="16"/>
  <c r="K13" i="16"/>
  <c r="H14" i="16"/>
  <c r="X14" i="16"/>
  <c r="DF14" i="8" s="1"/>
  <c r="E15" i="16"/>
  <c r="U15" i="16"/>
  <c r="DC15" i="8" s="1"/>
  <c r="B16" i="16"/>
  <c r="R16" i="16"/>
  <c r="P17" i="16"/>
  <c r="D107" i="11"/>
  <c r="D128" i="11"/>
  <c r="D150" i="11"/>
  <c r="D299" i="11"/>
  <c r="D320" i="11"/>
  <c r="N4" i="16"/>
  <c r="AJ23" i="16"/>
  <c r="AM23" i="16" s="1"/>
  <c r="AI23" i="16"/>
  <c r="Y6" i="16"/>
  <c r="DG6" i="8" s="1"/>
  <c r="P7" i="16"/>
  <c r="D275" i="11"/>
  <c r="K8" i="16"/>
  <c r="D149" i="11"/>
  <c r="H9" i="16"/>
  <c r="X9" i="16"/>
  <c r="DF9" i="8" s="1"/>
  <c r="E10" i="16"/>
  <c r="U10" i="16"/>
  <c r="DC10" i="8" s="1"/>
  <c r="B11" i="16"/>
  <c r="D311" i="11"/>
  <c r="R11" i="16"/>
  <c r="L13" i="16"/>
  <c r="I14" i="16"/>
  <c r="Y14" i="16"/>
  <c r="DG14" i="8" s="1"/>
  <c r="F15" i="16"/>
  <c r="V15" i="16"/>
  <c r="DD15" i="8" s="1"/>
  <c r="C16" i="16"/>
  <c r="S16" i="16"/>
  <c r="Q17" i="16"/>
  <c r="D88" i="11"/>
  <c r="D216" i="11"/>
  <c r="D280" i="11"/>
  <c r="D300" i="11"/>
  <c r="D321" i="11"/>
  <c r="B7" i="16"/>
  <c r="AE23" i="16"/>
  <c r="G30" i="10" s="1"/>
  <c r="AK324" i="19"/>
  <c r="AK324" i="18"/>
  <c r="AK340" i="19"/>
  <c r="AK340" i="18"/>
  <c r="AK356" i="19"/>
  <c r="AK356" i="18"/>
  <c r="AK372" i="19"/>
  <c r="AK372" i="18"/>
  <c r="AK388" i="19"/>
  <c r="AK388" i="18"/>
  <c r="L8" i="16"/>
  <c r="D165" i="11"/>
  <c r="I9" i="16"/>
  <c r="Y9" i="16"/>
  <c r="DG9" i="8" s="1"/>
  <c r="F10" i="16"/>
  <c r="V10" i="16"/>
  <c r="DD10" i="8" s="1"/>
  <c r="C11" i="16"/>
  <c r="D327" i="11"/>
  <c r="S11" i="16"/>
  <c r="M13" i="16"/>
  <c r="D16" i="16"/>
  <c r="T16" i="16"/>
  <c r="B17" i="16"/>
  <c r="R17" i="16"/>
  <c r="D89" i="11"/>
  <c r="D130" i="11"/>
  <c r="D153" i="11"/>
  <c r="D173" i="11"/>
  <c r="D217" i="11"/>
  <c r="D237" i="11"/>
  <c r="D301" i="11"/>
  <c r="D347" i="11"/>
  <c r="C7" i="16"/>
  <c r="AJ26" i="16"/>
  <c r="AI26" i="16"/>
  <c r="AE121" i="16"/>
  <c r="G128" i="10" s="1"/>
  <c r="M8" i="16"/>
  <c r="AF8" i="11"/>
  <c r="AJ8" i="11" s="1"/>
  <c r="AK8" i="11" s="1"/>
  <c r="D181" i="11"/>
  <c r="J9" i="16"/>
  <c r="G10" i="16"/>
  <c r="W10" i="16"/>
  <c r="DE10" i="8" s="1"/>
  <c r="D11" i="16"/>
  <c r="D343" i="11"/>
  <c r="T11" i="16"/>
  <c r="Q12" i="16"/>
  <c r="N13" i="16"/>
  <c r="K14" i="16"/>
  <c r="E16" i="16"/>
  <c r="U16" i="16"/>
  <c r="DC16" i="8" s="1"/>
  <c r="C17" i="16"/>
  <c r="S17" i="16"/>
  <c r="AF18" i="11"/>
  <c r="D65" i="11"/>
  <c r="D81" i="11"/>
  <c r="D132" i="11"/>
  <c r="D154" i="11"/>
  <c r="D196" i="11"/>
  <c r="H15" i="16"/>
  <c r="AK378" i="19"/>
  <c r="AK378" i="18"/>
  <c r="N8" i="16"/>
  <c r="D103" i="11"/>
  <c r="E11" i="16"/>
  <c r="U11" i="16"/>
  <c r="DC11" i="8" s="1"/>
  <c r="B12" i="16"/>
  <c r="R12" i="16"/>
  <c r="O13" i="16"/>
  <c r="L14" i="16"/>
  <c r="F16" i="16"/>
  <c r="V16" i="16"/>
  <c r="DD16" i="8" s="1"/>
  <c r="D17" i="16"/>
  <c r="T17" i="16"/>
  <c r="D91" i="11"/>
  <c r="D134" i="11"/>
  <c r="D349" i="11"/>
  <c r="Q7" i="16"/>
  <c r="AE153" i="16"/>
  <c r="G160" i="10" s="1"/>
  <c r="AC60" i="18"/>
  <c r="Z67" i="10" s="1"/>
  <c r="AM80" i="18"/>
  <c r="D119" i="11"/>
  <c r="F11" i="16"/>
  <c r="V11" i="16"/>
  <c r="DD11" i="8" s="1"/>
  <c r="C12" i="16"/>
  <c r="S12" i="16"/>
  <c r="P13" i="16"/>
  <c r="M14" i="16"/>
  <c r="J15" i="16"/>
  <c r="G16" i="16"/>
  <c r="W16" i="16"/>
  <c r="DE16" i="8" s="1"/>
  <c r="E17" i="16"/>
  <c r="U17" i="16"/>
  <c r="DC17" i="8" s="1"/>
  <c r="D136" i="11"/>
  <c r="D177" i="11"/>
  <c r="D200" i="11"/>
  <c r="D241" i="11"/>
  <c r="D264" i="11"/>
  <c r="D284" i="11"/>
  <c r="D398" i="11"/>
  <c r="E3" i="16"/>
  <c r="R7" i="16"/>
  <c r="E9" i="16"/>
  <c r="AI60" i="18"/>
  <c r="AH60" i="18"/>
  <c r="D229" i="11"/>
  <c r="M9" i="16"/>
  <c r="D135" i="11"/>
  <c r="G11" i="16"/>
  <c r="W11" i="16"/>
  <c r="DE11" i="8" s="1"/>
  <c r="N14" i="16"/>
  <c r="K15" i="16"/>
  <c r="H16" i="16"/>
  <c r="X16" i="16"/>
  <c r="DF16" i="8" s="1"/>
  <c r="F17" i="16"/>
  <c r="V17" i="16"/>
  <c r="DD17" i="8" s="1"/>
  <c r="D93" i="11"/>
  <c r="D201" i="11"/>
  <c r="D221" i="11"/>
  <c r="D265" i="11"/>
  <c r="D285" i="11"/>
  <c r="F3" i="16"/>
  <c r="S7" i="16"/>
  <c r="F9" i="16"/>
  <c r="K10" i="16"/>
  <c r="D151" i="11"/>
  <c r="H11" i="16"/>
  <c r="X11" i="16"/>
  <c r="DF11" i="8" s="1"/>
  <c r="E12" i="16"/>
  <c r="U12" i="16"/>
  <c r="DC12" i="8" s="1"/>
  <c r="O14" i="16"/>
  <c r="L15" i="16"/>
  <c r="I16" i="16"/>
  <c r="Y16" i="16"/>
  <c r="DG16" i="8" s="1"/>
  <c r="G17" i="16"/>
  <c r="W17" i="16"/>
  <c r="DE17" i="8" s="1"/>
  <c r="D59" i="11"/>
  <c r="D75" i="11"/>
  <c r="D138" i="11"/>
  <c r="D202" i="11"/>
  <c r="D222" i="11"/>
  <c r="D244" i="11"/>
  <c r="D266" i="11"/>
  <c r="D331" i="11"/>
  <c r="G3" i="16"/>
  <c r="AE36" i="16"/>
  <c r="G43" i="10" s="1"/>
  <c r="AE73" i="16"/>
  <c r="G80" i="10" s="1"/>
  <c r="AE329" i="16"/>
  <c r="G336" i="10" s="1"/>
  <c r="AH56" i="18"/>
  <c r="AI56" i="18"/>
  <c r="AO26" i="16"/>
  <c r="AI160" i="18"/>
  <c r="AJ45" i="18"/>
  <c r="AI73" i="18"/>
  <c r="AN91" i="18"/>
  <c r="AI155" i="18"/>
  <c r="AF45" i="18"/>
  <c r="AJ78" i="18"/>
  <c r="AI129" i="18"/>
  <c r="AI53" i="18"/>
  <c r="AJ92" i="18"/>
  <c r="AJ113" i="18"/>
  <c r="AG22" i="16"/>
  <c r="AG53" i="18"/>
  <c r="AJ53" i="18" s="1"/>
  <c r="AC74" i="18"/>
  <c r="Z81" i="10" s="1"/>
  <c r="AF74" i="18"/>
  <c r="AI428" i="18"/>
  <c r="AL428" i="18" s="1"/>
  <c r="AI440" i="18"/>
  <c r="AI432" i="18"/>
  <c r="AI448" i="18"/>
  <c r="AI417" i="18"/>
  <c r="AL417" i="18" s="1"/>
  <c r="AI479" i="18"/>
  <c r="AI388" i="18"/>
  <c r="AI422" i="18"/>
  <c r="AI391" i="18"/>
  <c r="AL391" i="18" s="1"/>
  <c r="AI474" i="18"/>
  <c r="AI455" i="18"/>
  <c r="AL455" i="18" s="1"/>
  <c r="AI369" i="18"/>
  <c r="AL369" i="18" s="1"/>
  <c r="AI372" i="18"/>
  <c r="AL372" i="18" s="1"/>
  <c r="AI294" i="18"/>
  <c r="AI277" i="18"/>
  <c r="AL277" i="18" s="1"/>
  <c r="AI261" i="18"/>
  <c r="AI401" i="18"/>
  <c r="AL401" i="18" s="1"/>
  <c r="AI375" i="18"/>
  <c r="AI297" i="18"/>
  <c r="AI380" i="18"/>
  <c r="AI458" i="18"/>
  <c r="AL458" i="18" s="1"/>
  <c r="AI301" i="18"/>
  <c r="AI213" i="18"/>
  <c r="AL213" i="18" s="1"/>
  <c r="AI194" i="18"/>
  <c r="AI275" i="18"/>
  <c r="AL275" i="18" s="1"/>
  <c r="AI423" i="18"/>
  <c r="AI211" i="18"/>
  <c r="AL211" i="18" s="1"/>
  <c r="AI243" i="18"/>
  <c r="AL243" i="18" s="1"/>
  <c r="AI190" i="18"/>
  <c r="AL190" i="18" s="1"/>
  <c r="AI229" i="18"/>
  <c r="AI182" i="18"/>
  <c r="AL182" i="18" s="1"/>
  <c r="AI237" i="18"/>
  <c r="AI166" i="18"/>
  <c r="AL166" i="18" s="1"/>
  <c r="AI144" i="18"/>
  <c r="AI136" i="18"/>
  <c r="AI152" i="18"/>
  <c r="AI150" i="18"/>
  <c r="AL150" i="18" s="1"/>
  <c r="AI134" i="18"/>
  <c r="AI119" i="18"/>
  <c r="AL119" i="18" s="1"/>
  <c r="AI64" i="18"/>
  <c r="AI48" i="18"/>
  <c r="AI80" i="18"/>
  <c r="AI67" i="18"/>
  <c r="AL67" i="18" s="1"/>
  <c r="AI51" i="18"/>
  <c r="AI41" i="18"/>
  <c r="AL41" i="18" s="1"/>
  <c r="AI46" i="18"/>
  <c r="AL46" i="18" s="1"/>
  <c r="AH53" i="18"/>
  <c r="AG50" i="18"/>
  <c r="AJ50" i="18" s="1"/>
  <c r="AF50" i="18"/>
  <c r="AI62" i="18"/>
  <c r="AG21" i="16"/>
  <c r="AI58" i="18"/>
  <c r="AL58" i="18" s="1"/>
  <c r="AJ186" i="18"/>
  <c r="AH186" i="18"/>
  <c r="AN50" i="18"/>
  <c r="AL52" i="18"/>
  <c r="AJ58" i="18"/>
  <c r="AH83" i="18"/>
  <c r="AI83" i="18"/>
  <c r="AI88" i="18"/>
  <c r="AH88" i="18"/>
  <c r="AI99" i="18"/>
  <c r="AL99" i="18" s="1"/>
  <c r="AH99" i="18"/>
  <c r="AI110" i="18"/>
  <c r="AH110" i="18"/>
  <c r="AJ148" i="18"/>
  <c r="AN75" i="18"/>
  <c r="AN88" i="18"/>
  <c r="AJ99" i="18"/>
  <c r="AI105" i="18"/>
  <c r="AJ110" i="18"/>
  <c r="AG20" i="16"/>
  <c r="AI43" i="18"/>
  <c r="AL43" i="18" s="1"/>
  <c r="AH43" i="18"/>
  <c r="AJ47" i="18"/>
  <c r="AC55" i="18"/>
  <c r="Z62" i="10" s="1"/>
  <c r="AI89" i="18"/>
  <c r="AL89" i="18" s="1"/>
  <c r="AN120" i="18"/>
  <c r="AJ43" i="18"/>
  <c r="AI55" i="18"/>
  <c r="AH55" i="18"/>
  <c r="AI59" i="18"/>
  <c r="AJ71" i="18"/>
  <c r="AG76" i="18"/>
  <c r="AJ76" i="18" s="1"/>
  <c r="AF76" i="18"/>
  <c r="AF106" i="18"/>
  <c r="AC106" i="18"/>
  <c r="Z113" i="10" s="1"/>
  <c r="AJ55" i="18"/>
  <c r="AN63" i="18"/>
  <c r="AM63" i="18" s="1"/>
  <c r="AI143" i="18"/>
  <c r="AH143" i="18"/>
  <c r="AI176" i="18"/>
  <c r="AG41" i="18"/>
  <c r="AJ41" i="18" s="1"/>
  <c r="AL73" i="18"/>
  <c r="AG88" i="18"/>
  <c r="AJ88" i="18" s="1"/>
  <c r="AN129" i="18"/>
  <c r="AG143" i="18"/>
  <c r="AJ143" i="18" s="1"/>
  <c r="AN258" i="18"/>
  <c r="AI264" i="18"/>
  <c r="AH264" i="18"/>
  <c r="AI270" i="18"/>
  <c r="AN56" i="18"/>
  <c r="AG60" i="18"/>
  <c r="AJ60" i="18" s="1"/>
  <c r="AG62" i="18"/>
  <c r="AJ62" i="18" s="1"/>
  <c r="AG83" i="18"/>
  <c r="AJ83" i="18" s="1"/>
  <c r="AG103" i="18"/>
  <c r="AJ103" i="18" s="1"/>
  <c r="AI135" i="18"/>
  <c r="AH135" i="18"/>
  <c r="AI254" i="18"/>
  <c r="AL53" i="18"/>
  <c r="AG72" i="18"/>
  <c r="AJ72" i="18" s="1"/>
  <c r="AG74" i="18"/>
  <c r="AJ74" i="18" s="1"/>
  <c r="AG86" i="18"/>
  <c r="AJ86" i="18" s="1"/>
  <c r="AG89" i="18"/>
  <c r="AJ89" i="18" s="1"/>
  <c r="AI96" i="18"/>
  <c r="AI107" i="18"/>
  <c r="AH107" i="18"/>
  <c r="AI114" i="18"/>
  <c r="AL114" i="18" s="1"/>
  <c r="AI139" i="18"/>
  <c r="AI149" i="18"/>
  <c r="AL149" i="18" s="1"/>
  <c r="AG167" i="18"/>
  <c r="AJ167" i="18" s="1"/>
  <c r="AI171" i="18"/>
  <c r="AL171" i="18" s="1"/>
  <c r="AN41" i="18"/>
  <c r="AM41" i="18" s="1"/>
  <c r="AF47" i="18"/>
  <c r="AF66" i="18"/>
  <c r="AG68" i="18"/>
  <c r="AJ68" i="18" s="1"/>
  <c r="AF68" i="18"/>
  <c r="AG70" i="18"/>
  <c r="AJ70" i="18" s="1"/>
  <c r="AF72" i="18"/>
  <c r="AG79" i="18"/>
  <c r="AJ79" i="18" s="1"/>
  <c r="AG81" i="18"/>
  <c r="AJ81" i="18" s="1"/>
  <c r="AH89" i="18"/>
  <c r="AG93" i="18"/>
  <c r="AJ93" i="18" s="1"/>
  <c r="AF93" i="18"/>
  <c r="AG100" i="18"/>
  <c r="AJ100" i="18" s="1"/>
  <c r="AG122" i="18"/>
  <c r="AJ122" i="18" s="1"/>
  <c r="AH139" i="18"/>
  <c r="AI162" i="18"/>
  <c r="AI167" i="18"/>
  <c r="AG183" i="18"/>
  <c r="AJ183" i="18" s="1"/>
  <c r="AG40" i="18"/>
  <c r="AJ40" i="18" s="1"/>
  <c r="AF40" i="18"/>
  <c r="AN48" i="18"/>
  <c r="AG52" i="18"/>
  <c r="AN53" i="18"/>
  <c r="AN58" i="18"/>
  <c r="AM58" i="18" s="1"/>
  <c r="AL60" i="18"/>
  <c r="AF79" i="18"/>
  <c r="AN96" i="18"/>
  <c r="AG107" i="18"/>
  <c r="AJ107" i="18" s="1"/>
  <c r="AG111" i="18"/>
  <c r="AJ111" i="18" s="1"/>
  <c r="AI118" i="18"/>
  <c r="AL118" i="18" s="1"/>
  <c r="AF122" i="18"/>
  <c r="AN131" i="18"/>
  <c r="AL135" i="18"/>
  <c r="AG162" i="18"/>
  <c r="AJ162" i="18" s="1"/>
  <c r="AI183" i="18"/>
  <c r="AH183" i="18"/>
  <c r="AN43" i="18"/>
  <c r="AN45" i="18"/>
  <c r="AL55" i="18"/>
  <c r="AG57" i="18"/>
  <c r="AJ57" i="18" s="1"/>
  <c r="AF57" i="18"/>
  <c r="AN74" i="18"/>
  <c r="AI77" i="18"/>
  <c r="AL77" i="18" s="1"/>
  <c r="AG84" i="18"/>
  <c r="AJ84" i="18" s="1"/>
  <c r="AF84" i="18"/>
  <c r="AF90" i="18"/>
  <c r="AC90" i="18"/>
  <c r="Z97" i="10" s="1"/>
  <c r="AG104" i="18"/>
  <c r="AJ104" i="18" s="1"/>
  <c r="AN107" i="18"/>
  <c r="AM107" i="18" s="1"/>
  <c r="AG193" i="18"/>
  <c r="AG221" i="18"/>
  <c r="AJ221" i="18" s="1"/>
  <c r="AI244" i="18"/>
  <c r="AG42" i="18"/>
  <c r="AJ42" i="18" s="1"/>
  <c r="AF42" i="18"/>
  <c r="AI52" i="18"/>
  <c r="AL62" i="18"/>
  <c r="AG77" i="18"/>
  <c r="AJ77" i="18" s="1"/>
  <c r="AF104" i="18"/>
  <c r="AG123" i="18"/>
  <c r="AJ123" i="18" s="1"/>
  <c r="AG479" i="18"/>
  <c r="AJ479" i="18" s="1"/>
  <c r="AG475" i="18"/>
  <c r="AJ475" i="18" s="1"/>
  <c r="AN493" i="18"/>
  <c r="AN489" i="18"/>
  <c r="AN485" i="18"/>
  <c r="AN481" i="18"/>
  <c r="AN477" i="18"/>
  <c r="AN473" i="18"/>
  <c r="AN469" i="18"/>
  <c r="AN465" i="18"/>
  <c r="AN461" i="18"/>
  <c r="AN457" i="18"/>
  <c r="AN453" i="18"/>
  <c r="AN449" i="18"/>
  <c r="AN494" i="18"/>
  <c r="AN490" i="18"/>
  <c r="AN486" i="18"/>
  <c r="AN482" i="18"/>
  <c r="AN478" i="18"/>
  <c r="AN474" i="18"/>
  <c r="AN463" i="18"/>
  <c r="AN446" i="18"/>
  <c r="AM446" i="18" s="1"/>
  <c r="AN442" i="18"/>
  <c r="AN438" i="18"/>
  <c r="AN434" i="18"/>
  <c r="AN430" i="18"/>
  <c r="AN425" i="18"/>
  <c r="AN409" i="18"/>
  <c r="AN393" i="18"/>
  <c r="AN377" i="18"/>
  <c r="AN361" i="18"/>
  <c r="AG472" i="18"/>
  <c r="AJ472" i="18" s="1"/>
  <c r="AN470" i="18"/>
  <c r="AG455" i="18"/>
  <c r="AG423" i="18"/>
  <c r="AJ423" i="18" s="1"/>
  <c r="AG494" i="18"/>
  <c r="AJ494" i="18" s="1"/>
  <c r="AN483" i="18"/>
  <c r="AN460" i="18"/>
  <c r="AN450" i="18"/>
  <c r="AN415" i="18"/>
  <c r="AN399" i="18"/>
  <c r="AN383" i="18"/>
  <c r="AN495" i="18"/>
  <c r="AN488" i="18"/>
  <c r="AN467" i="18"/>
  <c r="AN426" i="18"/>
  <c r="AN410" i="18"/>
  <c r="AN394" i="18"/>
  <c r="AN378" i="18"/>
  <c r="AN447" i="18"/>
  <c r="AN443" i="18"/>
  <c r="AN439" i="18"/>
  <c r="AN435" i="18"/>
  <c r="AN431" i="18"/>
  <c r="AN421" i="18"/>
  <c r="AN405" i="18"/>
  <c r="AN476" i="18"/>
  <c r="AG466" i="18"/>
  <c r="AJ466" i="18" s="1"/>
  <c r="AN464" i="18"/>
  <c r="AG456" i="18"/>
  <c r="AJ456" i="18" s="1"/>
  <c r="AN454" i="18"/>
  <c r="AG490" i="18"/>
  <c r="AJ490" i="18" s="1"/>
  <c r="AN471" i="18"/>
  <c r="AN427" i="18"/>
  <c r="AN491" i="18"/>
  <c r="AN451" i="18"/>
  <c r="AN422" i="18"/>
  <c r="AN406" i="18"/>
  <c r="AN390" i="18"/>
  <c r="AN374" i="18"/>
  <c r="AG488" i="18"/>
  <c r="AJ488" i="18" s="1"/>
  <c r="AN479" i="18"/>
  <c r="AG478" i="18"/>
  <c r="AJ478" i="18" s="1"/>
  <c r="AG470" i="18"/>
  <c r="AJ470" i="18" s="1"/>
  <c r="AN468" i="18"/>
  <c r="AN484" i="18"/>
  <c r="AG450" i="18"/>
  <c r="AN448" i="18"/>
  <c r="AN428" i="18"/>
  <c r="AN412" i="18"/>
  <c r="AN396" i="18"/>
  <c r="AG476" i="18"/>
  <c r="AJ476" i="18" s="1"/>
  <c r="AG467" i="18"/>
  <c r="AJ467" i="18" s="1"/>
  <c r="AN455" i="18"/>
  <c r="AN462" i="18"/>
  <c r="AN418" i="18"/>
  <c r="AN402" i="18"/>
  <c r="AN386" i="18"/>
  <c r="AG489" i="18"/>
  <c r="AJ489" i="18" s="1"/>
  <c r="AN475" i="18"/>
  <c r="AG474" i="18"/>
  <c r="AG468" i="18"/>
  <c r="AJ468" i="18" s="1"/>
  <c r="AN466" i="18"/>
  <c r="AN445" i="18"/>
  <c r="AN437" i="18"/>
  <c r="AN429" i="18"/>
  <c r="AN395" i="18"/>
  <c r="AN381" i="18"/>
  <c r="AG375" i="18"/>
  <c r="AJ375" i="18" s="1"/>
  <c r="AN373" i="18"/>
  <c r="AN370" i="18"/>
  <c r="AN353" i="18"/>
  <c r="AN337" i="18"/>
  <c r="AG324" i="18"/>
  <c r="AJ324" i="18" s="1"/>
  <c r="AN321" i="18"/>
  <c r="AG308" i="18"/>
  <c r="AJ308" i="18" s="1"/>
  <c r="AN305" i="18"/>
  <c r="AG454" i="18"/>
  <c r="AJ454" i="18" s="1"/>
  <c r="AG440" i="18"/>
  <c r="AJ440" i="18" s="1"/>
  <c r="AG432" i="18"/>
  <c r="AJ432" i="18" s="1"/>
  <c r="AG427" i="18"/>
  <c r="AJ427" i="18" s="1"/>
  <c r="AG419" i="18"/>
  <c r="AJ419" i="18" s="1"/>
  <c r="AN404" i="18"/>
  <c r="AG401" i="18"/>
  <c r="AN376" i="18"/>
  <c r="AG369" i="18"/>
  <c r="AJ369" i="18" s="1"/>
  <c r="AN367" i="18"/>
  <c r="AN363" i="18"/>
  <c r="AN348" i="18"/>
  <c r="AN332" i="18"/>
  <c r="AG460" i="18"/>
  <c r="AJ460" i="18" s="1"/>
  <c r="AG448" i="18"/>
  <c r="AJ448" i="18" s="1"/>
  <c r="AN424" i="18"/>
  <c r="AG406" i="18"/>
  <c r="AJ406" i="18" s="1"/>
  <c r="AN388" i="18"/>
  <c r="AN343" i="18"/>
  <c r="AN327" i="18"/>
  <c r="AN311" i="18"/>
  <c r="AN295" i="18"/>
  <c r="AG486" i="18"/>
  <c r="AJ486" i="18" s="1"/>
  <c r="AN472" i="18"/>
  <c r="AG417" i="18"/>
  <c r="AJ417" i="18" s="1"/>
  <c r="AG390" i="18"/>
  <c r="AJ390" i="18" s="1"/>
  <c r="AN407" i="18"/>
  <c r="AM407" i="18" s="1"/>
  <c r="AN379" i="18"/>
  <c r="AN349" i="18"/>
  <c r="AN333" i="18"/>
  <c r="AN317" i="18"/>
  <c r="AN301" i="18"/>
  <c r="AN444" i="18"/>
  <c r="AN436" i="18"/>
  <c r="AN400" i="18"/>
  <c r="AG395" i="18"/>
  <c r="AJ395" i="18" s="1"/>
  <c r="AN391" i="18"/>
  <c r="AG376" i="18"/>
  <c r="AJ376" i="18" s="1"/>
  <c r="AN368" i="18"/>
  <c r="AN364" i="18"/>
  <c r="AG362" i="18"/>
  <c r="AJ362" i="18" s="1"/>
  <c r="AG347" i="18"/>
  <c r="AJ347" i="18" s="1"/>
  <c r="AN344" i="18"/>
  <c r="AG331" i="18"/>
  <c r="AJ331" i="18" s="1"/>
  <c r="AN328" i="18"/>
  <c r="AG315" i="18"/>
  <c r="AJ315" i="18" s="1"/>
  <c r="AN312" i="18"/>
  <c r="AN459" i="18"/>
  <c r="AN456" i="18"/>
  <c r="AN420" i="18"/>
  <c r="AN414" i="18"/>
  <c r="AN398" i="18"/>
  <c r="AG388" i="18"/>
  <c r="AJ388" i="18" s="1"/>
  <c r="AN384" i="18"/>
  <c r="AG373" i="18"/>
  <c r="AJ373" i="18" s="1"/>
  <c r="AN371" i="18"/>
  <c r="AN496" i="18"/>
  <c r="AN492" i="18"/>
  <c r="AN416" i="18"/>
  <c r="AN360" i="18"/>
  <c r="AN350" i="18"/>
  <c r="AN334" i="18"/>
  <c r="AN318" i="18"/>
  <c r="AN302" i="18"/>
  <c r="AN286" i="18"/>
  <c r="AN441" i="18"/>
  <c r="AN433" i="18"/>
  <c r="AG422" i="18"/>
  <c r="AJ422" i="18" s="1"/>
  <c r="AN389" i="18"/>
  <c r="AM389" i="18" s="1"/>
  <c r="AN382" i="18"/>
  <c r="AN345" i="18"/>
  <c r="AM345" i="18" s="1"/>
  <c r="AN329" i="18"/>
  <c r="AN313" i="18"/>
  <c r="AN452" i="18"/>
  <c r="AG444" i="18"/>
  <c r="AJ444" i="18" s="1"/>
  <c r="AG436" i="18"/>
  <c r="AJ436" i="18" s="1"/>
  <c r="AG407" i="18"/>
  <c r="AJ407" i="18" s="1"/>
  <c r="AN380" i="18"/>
  <c r="AN365" i="18"/>
  <c r="AN356" i="18"/>
  <c r="AN340" i="18"/>
  <c r="AN324" i="18"/>
  <c r="AG416" i="18"/>
  <c r="AJ416" i="18" s="1"/>
  <c r="AN408" i="18"/>
  <c r="AN403" i="18"/>
  <c r="AG391" i="18"/>
  <c r="AJ391" i="18" s="1"/>
  <c r="AG384" i="18"/>
  <c r="AJ384" i="18" s="1"/>
  <c r="AG371" i="18"/>
  <c r="AJ371" i="18" s="1"/>
  <c r="AN369" i="18"/>
  <c r="AG471" i="18"/>
  <c r="AJ471" i="18" s="1"/>
  <c r="AN458" i="18"/>
  <c r="AM458" i="18" s="1"/>
  <c r="AN423" i="18"/>
  <c r="AN401" i="18"/>
  <c r="AN392" i="18"/>
  <c r="AN387" i="18"/>
  <c r="AM387" i="18" s="1"/>
  <c r="AN375" i="18"/>
  <c r="AG374" i="18"/>
  <c r="AJ374" i="18" s="1"/>
  <c r="AN346" i="18"/>
  <c r="AN330" i="18"/>
  <c r="AN487" i="18"/>
  <c r="AN372" i="18"/>
  <c r="AN357" i="18"/>
  <c r="AN341" i="18"/>
  <c r="AN325" i="18"/>
  <c r="AN309" i="18"/>
  <c r="AN440" i="18"/>
  <c r="AN432" i="18"/>
  <c r="AM432" i="18" s="1"/>
  <c r="AN413" i="18"/>
  <c r="AG366" i="18"/>
  <c r="AJ366" i="18" s="1"/>
  <c r="AG342" i="18"/>
  <c r="AJ342" i="18" s="1"/>
  <c r="AN339" i="18"/>
  <c r="AG322" i="18"/>
  <c r="AJ322" i="18" s="1"/>
  <c r="AG306" i="18"/>
  <c r="AJ306" i="18" s="1"/>
  <c r="AN297" i="18"/>
  <c r="AN294" i="18"/>
  <c r="AN283" i="18"/>
  <c r="AN267" i="18"/>
  <c r="AN251" i="18"/>
  <c r="AN235" i="18"/>
  <c r="AN219" i="18"/>
  <c r="AN203" i="18"/>
  <c r="AG354" i="18"/>
  <c r="AJ354" i="18" s="1"/>
  <c r="AG299" i="18"/>
  <c r="AJ299" i="18" s="1"/>
  <c r="AN291" i="18"/>
  <c r="AN278" i="18"/>
  <c r="AN262" i="18"/>
  <c r="AN246" i="18"/>
  <c r="AN358" i="18"/>
  <c r="AN336" i="18"/>
  <c r="AN331" i="18"/>
  <c r="AN319" i="18"/>
  <c r="AN273" i="18"/>
  <c r="AN257" i="18"/>
  <c r="AN241" i="18"/>
  <c r="AN225" i="18"/>
  <c r="AN209" i="18"/>
  <c r="AN193" i="18"/>
  <c r="AN351" i="18"/>
  <c r="AG334" i="18"/>
  <c r="AN307" i="18"/>
  <c r="AN288" i="18"/>
  <c r="AN284" i="18"/>
  <c r="AN268" i="18"/>
  <c r="AM268" i="18" s="1"/>
  <c r="AN419" i="18"/>
  <c r="AG358" i="18"/>
  <c r="AJ358" i="18" s="1"/>
  <c r="AG329" i="18"/>
  <c r="AN326" i="18"/>
  <c r="AN300" i="18"/>
  <c r="AN292" i="18"/>
  <c r="AM292" i="18" s="1"/>
  <c r="AN279" i="18"/>
  <c r="AN263" i="18"/>
  <c r="AN247" i="18"/>
  <c r="AN231" i="18"/>
  <c r="AN215" i="18"/>
  <c r="AN199" i="18"/>
  <c r="AM199" i="18" s="1"/>
  <c r="AN385" i="18"/>
  <c r="AG365" i="18"/>
  <c r="AJ365" i="18" s="1"/>
  <c r="AN362" i="18"/>
  <c r="AG360" i="18"/>
  <c r="AG277" i="18"/>
  <c r="AJ277" i="18" s="1"/>
  <c r="AN274" i="18"/>
  <c r="AN397" i="18"/>
  <c r="AG326" i="18"/>
  <c r="AJ326" i="18" s="1"/>
  <c r="AN323" i="18"/>
  <c r="AG313" i="18"/>
  <c r="AG309" i="18"/>
  <c r="AJ309" i="18" s="1"/>
  <c r="AG302" i="18"/>
  <c r="AJ302" i="18" s="1"/>
  <c r="AG287" i="18"/>
  <c r="AJ287" i="18" s="1"/>
  <c r="AN285" i="18"/>
  <c r="AG272" i="18"/>
  <c r="AJ272" i="18" s="1"/>
  <c r="AN269" i="18"/>
  <c r="AG256" i="18"/>
  <c r="AN253" i="18"/>
  <c r="AN480" i="18"/>
  <c r="AN355" i="18"/>
  <c r="AG341" i="18"/>
  <c r="AJ341" i="18" s="1"/>
  <c r="AN338" i="18"/>
  <c r="AN303" i="18"/>
  <c r="AN298" i="18"/>
  <c r="AN280" i="18"/>
  <c r="AN264" i="18"/>
  <c r="AN248" i="18"/>
  <c r="AN232" i="18"/>
  <c r="AN216" i="18"/>
  <c r="AN200" i="18"/>
  <c r="AN314" i="18"/>
  <c r="AN289" i="18"/>
  <c r="AN275" i="18"/>
  <c r="AN259" i="18"/>
  <c r="AN243" i="18"/>
  <c r="AN227" i="18"/>
  <c r="AM227" i="18" s="1"/>
  <c r="AG338" i="18"/>
  <c r="AJ338" i="18" s="1"/>
  <c r="AN335" i="18"/>
  <c r="AN316" i="18"/>
  <c r="AN308" i="18"/>
  <c r="AN270" i="18"/>
  <c r="AN254" i="18"/>
  <c r="AM254" i="18" s="1"/>
  <c r="AN238" i="18"/>
  <c r="AN222" i="18"/>
  <c r="AG403" i="18"/>
  <c r="AJ403" i="18" s="1"/>
  <c r="AG394" i="18"/>
  <c r="AJ394" i="18" s="1"/>
  <c r="AN310" i="18"/>
  <c r="AG295" i="18"/>
  <c r="AN293" i="18"/>
  <c r="AG284" i="18"/>
  <c r="AJ284" i="18" s="1"/>
  <c r="AN281" i="18"/>
  <c r="AG268" i="18"/>
  <c r="AN265" i="18"/>
  <c r="AG252" i="18"/>
  <c r="AJ252" i="18" s="1"/>
  <c r="AN249" i="18"/>
  <c r="AN359" i="18"/>
  <c r="AM359" i="18" s="1"/>
  <c r="AN352" i="18"/>
  <c r="AN320" i="18"/>
  <c r="AN296" i="18"/>
  <c r="AG292" i="18"/>
  <c r="AJ292" i="18" s="1"/>
  <c r="AN276" i="18"/>
  <c r="AG357" i="18"/>
  <c r="AJ357" i="18" s="1"/>
  <c r="AN347" i="18"/>
  <c r="AN306" i="18"/>
  <c r="AM306" i="18" s="1"/>
  <c r="AN290" i="18"/>
  <c r="AN271" i="18"/>
  <c r="AN255" i="18"/>
  <c r="AN239" i="18"/>
  <c r="AN223" i="18"/>
  <c r="AN260" i="18"/>
  <c r="AG229" i="18"/>
  <c r="AJ229" i="18" s="1"/>
  <c r="AN217" i="18"/>
  <c r="AN213" i="18"/>
  <c r="AG199" i="18"/>
  <c r="AN188" i="18"/>
  <c r="AG177" i="18"/>
  <c r="AJ177" i="18" s="1"/>
  <c r="AN174" i="18"/>
  <c r="AG161" i="18"/>
  <c r="AJ161" i="18" s="1"/>
  <c r="AN158" i="18"/>
  <c r="AG145" i="18"/>
  <c r="AJ145" i="18" s="1"/>
  <c r="AN142" i="18"/>
  <c r="AG129" i="18"/>
  <c r="AJ129" i="18" s="1"/>
  <c r="AN126" i="18"/>
  <c r="AG461" i="18"/>
  <c r="AN417" i="18"/>
  <c r="AN282" i="18"/>
  <c r="AG245" i="18"/>
  <c r="AJ245" i="18" s="1"/>
  <c r="AG233" i="18"/>
  <c r="AJ233" i="18" s="1"/>
  <c r="AG231" i="18"/>
  <c r="AJ231" i="18" s="1"/>
  <c r="AN206" i="18"/>
  <c r="AN169" i="18"/>
  <c r="AN153" i="18"/>
  <c r="AN137" i="18"/>
  <c r="AN121" i="18"/>
  <c r="AG310" i="18"/>
  <c r="AJ310" i="18" s="1"/>
  <c r="AN272" i="18"/>
  <c r="AM272" i="18" s="1"/>
  <c r="AN240" i="18"/>
  <c r="AN211" i="18"/>
  <c r="AN180" i="18"/>
  <c r="AN164" i="18"/>
  <c r="AN148" i="18"/>
  <c r="AN132" i="18"/>
  <c r="AN116" i="18"/>
  <c r="AN354" i="18"/>
  <c r="AN342" i="18"/>
  <c r="AG293" i="18"/>
  <c r="AN236" i="18"/>
  <c r="AN234" i="18"/>
  <c r="AG223" i="18"/>
  <c r="AJ223" i="18" s="1"/>
  <c r="AG208" i="18"/>
  <c r="AJ208" i="18" s="1"/>
  <c r="AG197" i="18"/>
  <c r="AJ197" i="18" s="1"/>
  <c r="AN195" i="18"/>
  <c r="AM195" i="18" s="1"/>
  <c r="AG350" i="18"/>
  <c r="AJ350" i="18" s="1"/>
  <c r="AN242" i="18"/>
  <c r="AG213" i="18"/>
  <c r="AJ213" i="18" s="1"/>
  <c r="AN170" i="18"/>
  <c r="AN154" i="18"/>
  <c r="AN138" i="18"/>
  <c r="AN322" i="18"/>
  <c r="AG318" i="18"/>
  <c r="AJ318" i="18" s="1"/>
  <c r="AG285" i="18"/>
  <c r="AJ285" i="18" s="1"/>
  <c r="AN244" i="18"/>
  <c r="AN230" i="18"/>
  <c r="AN228" i="18"/>
  <c r="AM228" i="18" s="1"/>
  <c r="AN201" i="18"/>
  <c r="AN198" i="18"/>
  <c r="AG194" i="18"/>
  <c r="AJ194" i="18" s="1"/>
  <c r="AN192" i="18"/>
  <c r="AN189" i="18"/>
  <c r="AN181" i="18"/>
  <c r="AG168" i="18"/>
  <c r="AJ168" i="18" s="1"/>
  <c r="AN165" i="18"/>
  <c r="AG152" i="18"/>
  <c r="AJ152" i="18" s="1"/>
  <c r="AN149" i="18"/>
  <c r="AN304" i="18"/>
  <c r="AG240" i="18"/>
  <c r="AG236" i="18"/>
  <c r="AJ236" i="18" s="1"/>
  <c r="AN226" i="18"/>
  <c r="AN224" i="18"/>
  <c r="AG200" i="18"/>
  <c r="AJ200" i="18" s="1"/>
  <c r="AG188" i="18"/>
  <c r="AJ188" i="18" s="1"/>
  <c r="AG184" i="18"/>
  <c r="AJ184" i="18" s="1"/>
  <c r="AG179" i="18"/>
  <c r="AJ179" i="18" s="1"/>
  <c r="AG275" i="18"/>
  <c r="AN256" i="18"/>
  <c r="AN220" i="18"/>
  <c r="AN218" i="18"/>
  <c r="AN204" i="18"/>
  <c r="AN186" i="18"/>
  <c r="AN171" i="18"/>
  <c r="AN155" i="18"/>
  <c r="AN139" i="18"/>
  <c r="AM139" i="18" s="1"/>
  <c r="AN123" i="18"/>
  <c r="AG345" i="18"/>
  <c r="AJ345" i="18" s="1"/>
  <c r="AN277" i="18"/>
  <c r="AN207" i="18"/>
  <c r="AN182" i="18"/>
  <c r="AN166" i="18"/>
  <c r="AN150" i="18"/>
  <c r="AN134" i="18"/>
  <c r="AM134" i="18" s="1"/>
  <c r="AN299" i="18"/>
  <c r="AN261" i="18"/>
  <c r="AG259" i="18"/>
  <c r="AJ259" i="18" s="1"/>
  <c r="AG232" i="18"/>
  <c r="AJ232" i="18" s="1"/>
  <c r="AN214" i="18"/>
  <c r="AN212" i="18"/>
  <c r="AN196" i="18"/>
  <c r="AN190" i="18"/>
  <c r="AN177" i="18"/>
  <c r="AG253" i="18"/>
  <c r="AG224" i="18"/>
  <c r="AJ224" i="18" s="1"/>
  <c r="AG220" i="18"/>
  <c r="AJ220" i="18" s="1"/>
  <c r="AN172" i="18"/>
  <c r="AG261" i="18"/>
  <c r="AJ261" i="18" s="1"/>
  <c r="AN250" i="18"/>
  <c r="AN237" i="18"/>
  <c r="AM237" i="18" s="1"/>
  <c r="AN202" i="18"/>
  <c r="AN183" i="18"/>
  <c r="AN287" i="18"/>
  <c r="AN266" i="18"/>
  <c r="AG264" i="18"/>
  <c r="AJ264" i="18" s="1"/>
  <c r="AN233" i="18"/>
  <c r="AN229" i="18"/>
  <c r="AN210" i="18"/>
  <c r="AN205" i="18"/>
  <c r="AG204" i="18"/>
  <c r="AG280" i="18"/>
  <c r="AJ280" i="18" s="1"/>
  <c r="AN245" i="18"/>
  <c r="AM245" i="18" s="1"/>
  <c r="AG237" i="18"/>
  <c r="AJ237" i="18" s="1"/>
  <c r="AG171" i="18"/>
  <c r="AJ171" i="18" s="1"/>
  <c r="AN168" i="18"/>
  <c r="AG155" i="18"/>
  <c r="AN152" i="18"/>
  <c r="AG139" i="18"/>
  <c r="AJ139" i="18" s="1"/>
  <c r="AN136" i="18"/>
  <c r="AN197" i="18"/>
  <c r="AN124" i="18"/>
  <c r="AN102" i="18"/>
  <c r="AN86" i="18"/>
  <c r="AN70" i="18"/>
  <c r="AN54" i="18"/>
  <c r="AG248" i="18"/>
  <c r="AN179" i="18"/>
  <c r="AN161" i="18"/>
  <c r="AN140" i="18"/>
  <c r="AN117" i="18"/>
  <c r="AN113" i="18"/>
  <c r="AN97" i="18"/>
  <c r="AN81" i="18"/>
  <c r="AN65" i="18"/>
  <c r="AN49" i="18"/>
  <c r="AN44" i="18"/>
  <c r="AN40" i="18"/>
  <c r="AN176" i="18"/>
  <c r="AG149" i="18"/>
  <c r="AJ149" i="18" s="1"/>
  <c r="AN144" i="18"/>
  <c r="AM144" i="18" s="1"/>
  <c r="AG131" i="18"/>
  <c r="AJ131" i="18" s="1"/>
  <c r="AN108" i="18"/>
  <c r="AN92" i="18"/>
  <c r="AN76" i="18"/>
  <c r="AN60" i="18"/>
  <c r="AM60" i="18" s="1"/>
  <c r="AN366" i="18"/>
  <c r="AM366" i="18" s="1"/>
  <c r="AN252" i="18"/>
  <c r="AN185" i="18"/>
  <c r="AG133" i="18"/>
  <c r="AJ133" i="18" s="1"/>
  <c r="AN127" i="18"/>
  <c r="AG120" i="18"/>
  <c r="AJ120" i="18" s="1"/>
  <c r="AG116" i="18"/>
  <c r="AJ116" i="18" s="1"/>
  <c r="AG106" i="18"/>
  <c r="AJ106" i="18" s="1"/>
  <c r="AN103" i="18"/>
  <c r="AG90" i="18"/>
  <c r="AJ90" i="18" s="1"/>
  <c r="AG182" i="18"/>
  <c r="AN173" i="18"/>
  <c r="AN156" i="18"/>
  <c r="AN146" i="18"/>
  <c r="AN118" i="18"/>
  <c r="AN114" i="18"/>
  <c r="AN98" i="18"/>
  <c r="AM98" i="18" s="1"/>
  <c r="AG166" i="18"/>
  <c r="AN163" i="18"/>
  <c r="AN109" i="18"/>
  <c r="AG96" i="18"/>
  <c r="AN93" i="18"/>
  <c r="AG80" i="18"/>
  <c r="AN77" i="18"/>
  <c r="AG64" i="18"/>
  <c r="AN61" i="18"/>
  <c r="AN411" i="18"/>
  <c r="AG387" i="18"/>
  <c r="AN178" i="18"/>
  <c r="AG136" i="18"/>
  <c r="AJ136" i="18" s="1"/>
  <c r="AN125" i="18"/>
  <c r="AN122" i="18"/>
  <c r="AN208" i="18"/>
  <c r="AM208" i="18" s="1"/>
  <c r="AN191" i="18"/>
  <c r="AN184" i="18"/>
  <c r="AG163" i="18"/>
  <c r="AJ163" i="18" s="1"/>
  <c r="AG146" i="18"/>
  <c r="AJ146" i="18" s="1"/>
  <c r="AN130" i="18"/>
  <c r="AN99" i="18"/>
  <c r="AN83" i="18"/>
  <c r="AN67" i="18"/>
  <c r="AN51" i="18"/>
  <c r="AN315" i="18"/>
  <c r="AN187" i="18"/>
  <c r="AN175" i="18"/>
  <c r="AN160" i="18"/>
  <c r="AN110" i="18"/>
  <c r="AM110" i="18" s="1"/>
  <c r="AN94" i="18"/>
  <c r="AN78" i="18"/>
  <c r="AM78" i="18" s="1"/>
  <c r="AN62" i="18"/>
  <c r="AM62" i="18" s="1"/>
  <c r="AN46" i="18"/>
  <c r="AG181" i="18"/>
  <c r="AJ181" i="18" s="1"/>
  <c r="AG178" i="18"/>
  <c r="AG150" i="18"/>
  <c r="AN141" i="18"/>
  <c r="AG134" i="18"/>
  <c r="AN128" i="18"/>
  <c r="AN119" i="18"/>
  <c r="AN115" i="18"/>
  <c r="AN105" i="18"/>
  <c r="AN89" i="18"/>
  <c r="AN73" i="18"/>
  <c r="AN57" i="18"/>
  <c r="AN42" i="18"/>
  <c r="AG458" i="18"/>
  <c r="AJ458" i="18" s="1"/>
  <c r="AN194" i="18"/>
  <c r="AN167" i="18"/>
  <c r="AM167" i="18" s="1"/>
  <c r="AN145" i="18"/>
  <c r="AN143" i="18"/>
  <c r="AN100" i="18"/>
  <c r="AN84" i="18"/>
  <c r="AG207" i="18"/>
  <c r="AJ207" i="18" s="1"/>
  <c r="AN162" i="18"/>
  <c r="AG118" i="18"/>
  <c r="AJ118" i="18" s="1"/>
  <c r="AG114" i="18"/>
  <c r="AN111" i="18"/>
  <c r="AG98" i="18"/>
  <c r="AJ98" i="18" s="1"/>
  <c r="AN95" i="18"/>
  <c r="AG82" i="18"/>
  <c r="AG325" i="18"/>
  <c r="AJ325" i="18" s="1"/>
  <c r="AN221" i="18"/>
  <c r="AG165" i="18"/>
  <c r="AJ165" i="18" s="1"/>
  <c r="AG160" i="18"/>
  <c r="AN151" i="18"/>
  <c r="AN135" i="18"/>
  <c r="AM135" i="18" s="1"/>
  <c r="AN106" i="18"/>
  <c r="AN90" i="18"/>
  <c r="AG216" i="18"/>
  <c r="AN157" i="18"/>
  <c r="AN147" i="18"/>
  <c r="AN101" i="18"/>
  <c r="AN85" i="18"/>
  <c r="AN69" i="18"/>
  <c r="AN55" i="18"/>
  <c r="AM55" i="18" s="1"/>
  <c r="AN66" i="18"/>
  <c r="AN72" i="18"/>
  <c r="AH77" i="18"/>
  <c r="AI94" i="18"/>
  <c r="AG97" i="18"/>
  <c r="AJ97" i="18" s="1"/>
  <c r="AG101" i="18"/>
  <c r="AJ101" i="18" s="1"/>
  <c r="AF101" i="18"/>
  <c r="AN104" i="18"/>
  <c r="AI115" i="18"/>
  <c r="AL115" i="18" s="1"/>
  <c r="AH115" i="18"/>
  <c r="AG127" i="18"/>
  <c r="AJ127" i="18" s="1"/>
  <c r="AG132" i="18"/>
  <c r="AJ132" i="18" s="1"/>
  <c r="AG44" i="18"/>
  <c r="AJ44" i="18" s="1"/>
  <c r="AF44" i="18"/>
  <c r="AG49" i="18"/>
  <c r="AJ49" i="18" s="1"/>
  <c r="AF49" i="18"/>
  <c r="AG54" i="18"/>
  <c r="AJ54" i="18" s="1"/>
  <c r="AF61" i="18"/>
  <c r="AN64" i="18"/>
  <c r="AM64" i="18" s="1"/>
  <c r="AC73" i="18"/>
  <c r="Z80" i="10" s="1"/>
  <c r="AH75" i="18"/>
  <c r="AN79" i="18"/>
  <c r="AG94" i="18"/>
  <c r="AG108" i="18"/>
  <c r="AJ108" i="18" s="1"/>
  <c r="AG115" i="18"/>
  <c r="AJ115" i="18" s="1"/>
  <c r="AG239" i="18"/>
  <c r="AJ239" i="18" s="1"/>
  <c r="AN47" i="18"/>
  <c r="AG59" i="18"/>
  <c r="AG61" i="18"/>
  <c r="AJ61" i="18" s="1"/>
  <c r="AG63" i="18"/>
  <c r="AJ63" i="18" s="1"/>
  <c r="AN68" i="18"/>
  <c r="AG87" i="18"/>
  <c r="AJ87" i="18" s="1"/>
  <c r="AC98" i="18"/>
  <c r="Z105" i="10" s="1"/>
  <c r="AG112" i="18"/>
  <c r="AJ112" i="18" s="1"/>
  <c r="AF116" i="18"/>
  <c r="AC116" i="18"/>
  <c r="Z123" i="10" s="1"/>
  <c r="AI128" i="18"/>
  <c r="AL128" i="18" s="1"/>
  <c r="AL403" i="18"/>
  <c r="AL446" i="18"/>
  <c r="AL409" i="18"/>
  <c r="AL473" i="18"/>
  <c r="AL470" i="18"/>
  <c r="AL420" i="18"/>
  <c r="AL443" i="18"/>
  <c r="AL421" i="18"/>
  <c r="AL474" i="18"/>
  <c r="AL422" i="18"/>
  <c r="AL479" i="18"/>
  <c r="AL440" i="18"/>
  <c r="AL432" i="18"/>
  <c r="AL465" i="18"/>
  <c r="AL448" i="18"/>
  <c r="AL396" i="18"/>
  <c r="AL380" i="18"/>
  <c r="AL472" i="18"/>
  <c r="AL347" i="18"/>
  <c r="AL395" i="18"/>
  <c r="AL342" i="18"/>
  <c r="AL343" i="18"/>
  <c r="AL407" i="18"/>
  <c r="AL379" i="18"/>
  <c r="AL359" i="18"/>
  <c r="AL354" i="18"/>
  <c r="AL322" i="18"/>
  <c r="AL360" i="18"/>
  <c r="AL389" i="18"/>
  <c r="AL423" i="18"/>
  <c r="AL408" i="18"/>
  <c r="AL375" i="18"/>
  <c r="AL261" i="18"/>
  <c r="AL245" i="18"/>
  <c r="AL229" i="18"/>
  <c r="AL294" i="18"/>
  <c r="AL272" i="18"/>
  <c r="AL313" i="18"/>
  <c r="AL297" i="18"/>
  <c r="AL225" i="18"/>
  <c r="AL268" i="18"/>
  <c r="AL292" i="18"/>
  <c r="AL258" i="18"/>
  <c r="AL194" i="18"/>
  <c r="AL298" i="18"/>
  <c r="AL237" i="18"/>
  <c r="AL280" i="18"/>
  <c r="AL264" i="18"/>
  <c r="AL216" i="18"/>
  <c r="AL259" i="18"/>
  <c r="AL310" i="18"/>
  <c r="AL270" i="18"/>
  <c r="AL301" i="18"/>
  <c r="AL293" i="18"/>
  <c r="AL152" i="18"/>
  <c r="AL184" i="18"/>
  <c r="AL163" i="18"/>
  <c r="AL254" i="18"/>
  <c r="AL188" i="18"/>
  <c r="AL240" i="18"/>
  <c r="AL215" i="18"/>
  <c r="AL244" i="18"/>
  <c r="AL228" i="18"/>
  <c r="AL176" i="18"/>
  <c r="AL160" i="18"/>
  <c r="AL144" i="18"/>
  <c r="AL196" i="18"/>
  <c r="AL193" i="18"/>
  <c r="AL199" i="18"/>
  <c r="AL120" i="18"/>
  <c r="AL96" i="18"/>
  <c r="AL80" i="18"/>
  <c r="AL64" i="18"/>
  <c r="AL48" i="18"/>
  <c r="AL129" i="18"/>
  <c r="AL107" i="18"/>
  <c r="AL59" i="18"/>
  <c r="AM59" i="18" s="1"/>
  <c r="AL306" i="18"/>
  <c r="AL134" i="18"/>
  <c r="AL88" i="18"/>
  <c r="AL56" i="18"/>
  <c r="AL83" i="18"/>
  <c r="AL51" i="18"/>
  <c r="AL141" i="18"/>
  <c r="AL139" i="18"/>
  <c r="AL110" i="18"/>
  <c r="AL105" i="18"/>
  <c r="AL183" i="18"/>
  <c r="AL167" i="18"/>
  <c r="AL155" i="18"/>
  <c r="AG46" i="18"/>
  <c r="AJ46" i="18" s="1"/>
  <c r="AI63" i="18"/>
  <c r="AL63" i="18" s="1"/>
  <c r="AG73" i="18"/>
  <c r="AG75" i="18"/>
  <c r="AJ75" i="18" s="1"/>
  <c r="AI82" i="18"/>
  <c r="AL82" i="18" s="1"/>
  <c r="AI85" i="18"/>
  <c r="AL85" i="18" s="1"/>
  <c r="AI91" i="18"/>
  <c r="AL91" i="18" s="1"/>
  <c r="AH91" i="18"/>
  <c r="AI98" i="18"/>
  <c r="AL98" i="18" s="1"/>
  <c r="AG105" i="18"/>
  <c r="AJ105" i="18" s="1"/>
  <c r="AI112" i="18"/>
  <c r="AL112" i="18" s="1"/>
  <c r="AH112" i="18"/>
  <c r="AI120" i="18"/>
  <c r="AH120" i="18"/>
  <c r="AG128" i="18"/>
  <c r="AJ128" i="18" s="1"/>
  <c r="AG154" i="18"/>
  <c r="AJ154" i="18" s="1"/>
  <c r="AC165" i="18"/>
  <c r="Z172" i="10" s="1"/>
  <c r="AF165" i="18"/>
  <c r="AG180" i="18"/>
  <c r="AJ180" i="18" s="1"/>
  <c r="AI290" i="18"/>
  <c r="AN52" i="18"/>
  <c r="AM52" i="18" s="1"/>
  <c r="AI69" i="18"/>
  <c r="AL69" i="18" s="1"/>
  <c r="AF71" i="18"/>
  <c r="AI75" i="18"/>
  <c r="AL75" i="18" s="1"/>
  <c r="AG85" i="18"/>
  <c r="AJ85" i="18" s="1"/>
  <c r="AN87" i="18"/>
  <c r="AH105" i="18"/>
  <c r="AG109" i="18"/>
  <c r="AJ109" i="18" s="1"/>
  <c r="AF109" i="18"/>
  <c r="AN133" i="18"/>
  <c r="AG147" i="18"/>
  <c r="AJ147" i="18" s="1"/>
  <c r="AI280" i="18"/>
  <c r="AL290" i="18"/>
  <c r="AG51" i="18"/>
  <c r="AG65" i="18"/>
  <c r="AJ65" i="18" s="1"/>
  <c r="AF65" i="18"/>
  <c r="AG67" i="18"/>
  <c r="AG69" i="18"/>
  <c r="AI78" i="18"/>
  <c r="AL78" i="18" s="1"/>
  <c r="AN82" i="18"/>
  <c r="AH85" i="18"/>
  <c r="AG91" i="18"/>
  <c r="AJ91" i="18" s="1"/>
  <c r="AG95" i="18"/>
  <c r="AJ95" i="18" s="1"/>
  <c r="AG102" i="18"/>
  <c r="AJ102" i="18" s="1"/>
  <c r="AN112" i="18"/>
  <c r="AI137" i="18"/>
  <c r="AG159" i="18"/>
  <c r="AJ159" i="18" s="1"/>
  <c r="AH280" i="18"/>
  <c r="AG141" i="18"/>
  <c r="AJ141" i="18" s="1"/>
  <c r="AG172" i="18"/>
  <c r="AJ172" i="18" s="1"/>
  <c r="AF172" i="18"/>
  <c r="AG198" i="18"/>
  <c r="AJ198" i="18" s="1"/>
  <c r="AH211" i="18"/>
  <c r="AI308" i="18"/>
  <c r="AL308" i="18" s="1"/>
  <c r="AI470" i="18"/>
  <c r="AG125" i="18"/>
  <c r="AJ125" i="18" s="1"/>
  <c r="AF130" i="18"/>
  <c r="AI141" i="18"/>
  <c r="AI199" i="18"/>
  <c r="AI259" i="18"/>
  <c r="AF87" i="18"/>
  <c r="AF103" i="18"/>
  <c r="AF125" i="18"/>
  <c r="AG130" i="18"/>
  <c r="AJ130" i="18" s="1"/>
  <c r="AF132" i="18"/>
  <c r="AH141" i="18"/>
  <c r="AG175" i="18"/>
  <c r="AJ175" i="18" s="1"/>
  <c r="AG187" i="18"/>
  <c r="AJ187" i="18" s="1"/>
  <c r="AF187" i="18"/>
  <c r="AG212" i="18"/>
  <c r="AC222" i="18"/>
  <c r="Z229" i="10" s="1"/>
  <c r="AF222" i="18"/>
  <c r="AH347" i="18"/>
  <c r="AI347" i="18"/>
  <c r="AF92" i="18"/>
  <c r="AF108" i="18"/>
  <c r="AH118" i="18"/>
  <c r="AF154" i="18"/>
  <c r="AF170" i="18"/>
  <c r="AF175" i="18"/>
  <c r="AI178" i="18"/>
  <c r="AL178" i="18" s="1"/>
  <c r="AF181" i="18"/>
  <c r="AI236" i="18"/>
  <c r="AL236" i="18" s="1"/>
  <c r="AH236" i="18"/>
  <c r="AI250" i="18"/>
  <c r="AL250" i="18" s="1"/>
  <c r="AF81" i="18"/>
  <c r="AF97" i="18"/>
  <c r="AF113" i="18"/>
  <c r="AF117" i="18"/>
  <c r="AF121" i="18"/>
  <c r="AF127" i="18"/>
  <c r="AF148" i="18"/>
  <c r="AG156" i="18"/>
  <c r="AJ156" i="18" s="1"/>
  <c r="AF156" i="18"/>
  <c r="AG158" i="18"/>
  <c r="AJ158" i="18" s="1"/>
  <c r="AF158" i="18"/>
  <c r="AI184" i="18"/>
  <c r="AI203" i="18"/>
  <c r="AL203" i="18" s="1"/>
  <c r="AI227" i="18"/>
  <c r="AL227" i="18" s="1"/>
  <c r="AF54" i="18"/>
  <c r="AF70" i="18"/>
  <c r="AF86" i="18"/>
  <c r="AF102" i="18"/>
  <c r="AF138" i="18"/>
  <c r="AF146" i="18"/>
  <c r="AI163" i="18"/>
  <c r="AH163" i="18"/>
  <c r="AG191" i="18"/>
  <c r="AJ191" i="18" s="1"/>
  <c r="AI266" i="18"/>
  <c r="AL266" i="18" s="1"/>
  <c r="AG298" i="18"/>
  <c r="AJ298" i="18" s="1"/>
  <c r="AG411" i="18"/>
  <c r="AJ411" i="18" s="1"/>
  <c r="AC120" i="18"/>
  <c r="Z127" i="10" s="1"/>
  <c r="AG124" i="18"/>
  <c r="AJ124" i="18" s="1"/>
  <c r="AF124" i="18"/>
  <c r="AH136" i="18"/>
  <c r="AG144" i="18"/>
  <c r="AH152" i="18"/>
  <c r="AG173" i="18"/>
  <c r="AJ173" i="18" s="1"/>
  <c r="AF173" i="18"/>
  <c r="AI195" i="18"/>
  <c r="AL195" i="18" s="1"/>
  <c r="AG218" i="18"/>
  <c r="AJ218" i="18" s="1"/>
  <c r="AF218" i="18"/>
  <c r="AG140" i="18"/>
  <c r="AJ140" i="18" s="1"/>
  <c r="AF140" i="18"/>
  <c r="AI161" i="18"/>
  <c r="AL161" i="18" s="1"/>
  <c r="AH168" i="18"/>
  <c r="AI204" i="18"/>
  <c r="AL204" i="18" s="1"/>
  <c r="AI228" i="18"/>
  <c r="AI299" i="18"/>
  <c r="AL299" i="18" s="1"/>
  <c r="AG311" i="18"/>
  <c r="AJ311" i="18" s="1"/>
  <c r="AH129" i="18"/>
  <c r="AG142" i="18"/>
  <c r="AJ142" i="18" s="1"/>
  <c r="AF142" i="18"/>
  <c r="AH161" i="18"/>
  <c r="AI168" i="18"/>
  <c r="AG176" i="18"/>
  <c r="AJ176" i="18" s="1"/>
  <c r="AI188" i="18"/>
  <c r="AH188" i="18"/>
  <c r="AH237" i="18"/>
  <c r="AI252" i="18"/>
  <c r="AL252" i="18" s="1"/>
  <c r="AC89" i="18"/>
  <c r="Z96" i="10" s="1"/>
  <c r="AF133" i="18"/>
  <c r="AH176" i="18"/>
  <c r="AI196" i="18"/>
  <c r="AH196" i="18"/>
  <c r="AG312" i="18"/>
  <c r="AJ312" i="18" s="1"/>
  <c r="AF312" i="18"/>
  <c r="AF95" i="18"/>
  <c r="AF111" i="18"/>
  <c r="AF131" i="18"/>
  <c r="AF159" i="18"/>
  <c r="AI179" i="18"/>
  <c r="AL179" i="18" s="1"/>
  <c r="AH179" i="18"/>
  <c r="AG205" i="18"/>
  <c r="AG214" i="18"/>
  <c r="AJ214" i="18" s="1"/>
  <c r="AF214" i="18"/>
  <c r="AC274" i="18"/>
  <c r="Z281" i="10" s="1"/>
  <c r="AF274" i="18"/>
  <c r="AF100" i="18"/>
  <c r="AF123" i="18"/>
  <c r="AG126" i="18"/>
  <c r="AJ126" i="18" s="1"/>
  <c r="AG164" i="18"/>
  <c r="AJ164" i="18" s="1"/>
  <c r="AF164" i="18"/>
  <c r="AG189" i="18"/>
  <c r="AJ189" i="18" s="1"/>
  <c r="AI197" i="18"/>
  <c r="AL197" i="18" s="1"/>
  <c r="AI205" i="18"/>
  <c r="AL205" i="18" s="1"/>
  <c r="AG210" i="18"/>
  <c r="AJ210" i="18" s="1"/>
  <c r="AF220" i="18"/>
  <c r="AC220" i="18"/>
  <c r="Z227" i="10" s="1"/>
  <c r="AF126" i="18"/>
  <c r="AG135" i="18"/>
  <c r="AJ135" i="18" s="1"/>
  <c r="AH149" i="18"/>
  <c r="AG151" i="18"/>
  <c r="AG153" i="18"/>
  <c r="AJ153" i="18" s="1"/>
  <c r="AF189" i="18"/>
  <c r="AG119" i="18"/>
  <c r="AJ119" i="18" s="1"/>
  <c r="AG137" i="18"/>
  <c r="AJ137" i="18" s="1"/>
  <c r="AF145" i="18"/>
  <c r="AF147" i="18"/>
  <c r="AI151" i="18"/>
  <c r="AL151" i="18" s="1"/>
  <c r="AF153" i="18"/>
  <c r="AG157" i="18"/>
  <c r="AJ157" i="18" s="1"/>
  <c r="AF157" i="18"/>
  <c r="AG169" i="18"/>
  <c r="AJ169" i="18" s="1"/>
  <c r="AG174" i="18"/>
  <c r="AJ174" i="18" s="1"/>
  <c r="AF177" i="18"/>
  <c r="AI186" i="18"/>
  <c r="AL186" i="18" s="1"/>
  <c r="AI258" i="18"/>
  <c r="AI329" i="18"/>
  <c r="AL329" i="18" s="1"/>
  <c r="AG355" i="18"/>
  <c r="AJ355" i="18" s="1"/>
  <c r="AF207" i="18"/>
  <c r="AI212" i="18"/>
  <c r="AL212" i="18" s="1"/>
  <c r="AI216" i="18"/>
  <c r="AG241" i="18"/>
  <c r="AJ241" i="18" s="1"/>
  <c r="AF241" i="18"/>
  <c r="AI248" i="18"/>
  <c r="AL248" i="18" s="1"/>
  <c r="AG270" i="18"/>
  <c r="AJ270" i="18" s="1"/>
  <c r="AG273" i="18"/>
  <c r="AJ273" i="18" s="1"/>
  <c r="AG283" i="18"/>
  <c r="AJ283" i="18" s="1"/>
  <c r="AG320" i="18"/>
  <c r="AJ320" i="18" s="1"/>
  <c r="AF320" i="18"/>
  <c r="AF325" i="18"/>
  <c r="AG339" i="18"/>
  <c r="AJ339" i="18" s="1"/>
  <c r="AI408" i="18"/>
  <c r="AH408" i="18"/>
  <c r="AG449" i="18"/>
  <c r="AJ449" i="18" s="1"/>
  <c r="AH201" i="18"/>
  <c r="AG222" i="18"/>
  <c r="AJ222" i="18" s="1"/>
  <c r="AC244" i="18"/>
  <c r="Z251" i="10" s="1"/>
  <c r="AG274" i="18"/>
  <c r="AJ274" i="18" s="1"/>
  <c r="AC284" i="18"/>
  <c r="Z291" i="10" s="1"/>
  <c r="AC295" i="18"/>
  <c r="Z302" i="10" s="1"/>
  <c r="AF303" i="18"/>
  <c r="AG303" i="18"/>
  <c r="AJ303" i="18" s="1"/>
  <c r="AG307" i="18"/>
  <c r="AJ307" i="18" s="1"/>
  <c r="AG330" i="18"/>
  <c r="AF340" i="18"/>
  <c r="AC340" i="18"/>
  <c r="Z347" i="10" s="1"/>
  <c r="AG352" i="18"/>
  <c r="AJ352" i="18" s="1"/>
  <c r="AF352" i="18"/>
  <c r="AF185" i="18"/>
  <c r="AF192" i="18"/>
  <c r="AG201" i="18"/>
  <c r="AJ201" i="18" s="1"/>
  <c r="AG209" i="18"/>
  <c r="AJ209" i="18" s="1"/>
  <c r="AI224" i="18"/>
  <c r="AL224" i="18" s="1"/>
  <c r="AG226" i="18"/>
  <c r="AJ226" i="18" s="1"/>
  <c r="AG228" i="18"/>
  <c r="AJ228" i="18" s="1"/>
  <c r="AG246" i="18"/>
  <c r="AJ246" i="18" s="1"/>
  <c r="AI284" i="18"/>
  <c r="AL284" i="18" s="1"/>
  <c r="AH284" i="18"/>
  <c r="AI295" i="18"/>
  <c r="AL295" i="18" s="1"/>
  <c r="AI330" i="18"/>
  <c r="AL330" i="18" s="1"/>
  <c r="AG335" i="18"/>
  <c r="AJ335" i="18" s="1"/>
  <c r="AF335" i="18"/>
  <c r="AG340" i="18"/>
  <c r="AJ340" i="18" s="1"/>
  <c r="AF180" i="18"/>
  <c r="AG185" i="18"/>
  <c r="AJ185" i="18" s="1"/>
  <c r="AG192" i="18"/>
  <c r="AJ192" i="18" s="1"/>
  <c r="AG195" i="18"/>
  <c r="AF198" i="18"/>
  <c r="AI201" i="18"/>
  <c r="AL201" i="18" s="1"/>
  <c r="AF209" i="18"/>
  <c r="AF226" i="18"/>
  <c r="AF232" i="18"/>
  <c r="AG244" i="18"/>
  <c r="AH277" i="18"/>
  <c r="AG281" i="18"/>
  <c r="AJ281" i="18" s="1"/>
  <c r="AF169" i="18"/>
  <c r="AG206" i="18"/>
  <c r="AJ206" i="18" s="1"/>
  <c r="AH224" i="18"/>
  <c r="AG230" i="18"/>
  <c r="AJ230" i="18" s="1"/>
  <c r="AF230" i="18"/>
  <c r="AG234" i="18"/>
  <c r="AJ234" i="18" s="1"/>
  <c r="AI253" i="18"/>
  <c r="AL253" i="18" s="1"/>
  <c r="AI256" i="18"/>
  <c r="AL256" i="18" s="1"/>
  <c r="AG267" i="18"/>
  <c r="AJ267" i="18" s="1"/>
  <c r="AG271" i="18"/>
  <c r="AJ271" i="18" s="1"/>
  <c r="AG291" i="18"/>
  <c r="AJ291" i="18" s="1"/>
  <c r="AI345" i="18"/>
  <c r="AF357" i="18"/>
  <c r="AF174" i="18"/>
  <c r="AF206" i="18"/>
  <c r="AG211" i="18"/>
  <c r="AJ211" i="18" s="1"/>
  <c r="AF234" i="18"/>
  <c r="AG238" i="18"/>
  <c r="AJ238" i="18" s="1"/>
  <c r="AG242" i="18"/>
  <c r="AJ242" i="18" s="1"/>
  <c r="AG251" i="18"/>
  <c r="AJ251" i="18" s="1"/>
  <c r="AH259" i="18"/>
  <c r="AG288" i="18"/>
  <c r="AJ288" i="18" s="1"/>
  <c r="AG296" i="18"/>
  <c r="AJ296" i="18" s="1"/>
  <c r="AI313" i="18"/>
  <c r="AI322" i="18"/>
  <c r="AH322" i="18"/>
  <c r="AC197" i="18"/>
  <c r="Z204" i="10" s="1"/>
  <c r="AF200" i="18"/>
  <c r="AG203" i="18"/>
  <c r="AJ203" i="18" s="1"/>
  <c r="AF238" i="18"/>
  <c r="AI240" i="18"/>
  <c r="AF242" i="18"/>
  <c r="AG249" i="18"/>
  <c r="AJ249" i="18" s="1"/>
  <c r="AF249" i="18"/>
  <c r="AG265" i="18"/>
  <c r="AJ265" i="18" s="1"/>
  <c r="AC268" i="18"/>
  <c r="Z275" i="10" s="1"/>
  <c r="AI292" i="18"/>
  <c r="AH292" i="18"/>
  <c r="AG300" i="18"/>
  <c r="AJ300" i="18" s="1"/>
  <c r="AH345" i="18"/>
  <c r="AI215" i="18"/>
  <c r="AG254" i="18"/>
  <c r="AG262" i="18"/>
  <c r="AJ262" i="18" s="1"/>
  <c r="AI268" i="18"/>
  <c r="AI285" i="18"/>
  <c r="AL285" i="18" s="1"/>
  <c r="AH285" i="18"/>
  <c r="AI318" i="18"/>
  <c r="AL318" i="18" s="1"/>
  <c r="AI327" i="18"/>
  <c r="AL327" i="18" s="1"/>
  <c r="AF191" i="18"/>
  <c r="AH203" i="18"/>
  <c r="AH213" i="18"/>
  <c r="AG215" i="18"/>
  <c r="AJ215" i="18" s="1"/>
  <c r="AG217" i="18"/>
  <c r="AF247" i="18"/>
  <c r="AF260" i="18"/>
  <c r="AC260" i="18"/>
  <c r="Z267" i="10" s="1"/>
  <c r="AG278" i="18"/>
  <c r="AJ278" i="18" s="1"/>
  <c r="AG289" i="18"/>
  <c r="AJ289" i="18" s="1"/>
  <c r="AG314" i="18"/>
  <c r="AJ314" i="18" s="1"/>
  <c r="AG332" i="18"/>
  <c r="AJ332" i="18" s="1"/>
  <c r="AF332" i="18"/>
  <c r="AI350" i="18"/>
  <c r="AL350" i="18" s="1"/>
  <c r="AH350" i="18"/>
  <c r="AI373" i="18"/>
  <c r="AL373" i="18" s="1"/>
  <c r="AH373" i="18"/>
  <c r="AI396" i="18"/>
  <c r="AC199" i="18"/>
  <c r="Z206" i="10" s="1"/>
  <c r="AI208" i="18"/>
  <c r="AL208" i="18" s="1"/>
  <c r="AH215" i="18"/>
  <c r="AI217" i="18"/>
  <c r="AL217" i="18" s="1"/>
  <c r="AG219" i="18"/>
  <c r="AJ219" i="18" s="1"/>
  <c r="AF223" i="18"/>
  <c r="AG247" i="18"/>
  <c r="AJ247" i="18" s="1"/>
  <c r="AC252" i="18"/>
  <c r="Z259" i="10" s="1"/>
  <c r="AG260" i="18"/>
  <c r="AJ260" i="18" s="1"/>
  <c r="AG282" i="18"/>
  <c r="AJ282" i="18" s="1"/>
  <c r="AF289" i="18"/>
  <c r="AI314" i="18"/>
  <c r="AL314" i="18" s="1"/>
  <c r="AH318" i="18"/>
  <c r="AG491" i="18"/>
  <c r="AJ491" i="18" s="1"/>
  <c r="AH221" i="18"/>
  <c r="AG257" i="18"/>
  <c r="AJ257" i="18" s="1"/>
  <c r="AF257" i="18"/>
  <c r="AI272" i="18"/>
  <c r="AG286" i="18"/>
  <c r="AJ286" i="18" s="1"/>
  <c r="AI306" i="18"/>
  <c r="AI310" i="18"/>
  <c r="AH310" i="18"/>
  <c r="AF210" i="18"/>
  <c r="AG225" i="18"/>
  <c r="AJ225" i="18" s="1"/>
  <c r="AG227" i="18"/>
  <c r="AF231" i="18"/>
  <c r="AH233" i="18"/>
  <c r="AH245" i="18"/>
  <c r="AF263" i="18"/>
  <c r="AG276" i="18"/>
  <c r="AJ276" i="18" s="1"/>
  <c r="AG279" i="18"/>
  <c r="AJ279" i="18" s="1"/>
  <c r="AF279" i="18"/>
  <c r="AI293" i="18"/>
  <c r="AG323" i="18"/>
  <c r="AJ323" i="18" s="1"/>
  <c r="AI365" i="18"/>
  <c r="AL365" i="18" s="1"/>
  <c r="AI421" i="18"/>
  <c r="AH421" i="18"/>
  <c r="AG190" i="18"/>
  <c r="AG202" i="18"/>
  <c r="AI221" i="18"/>
  <c r="AL221" i="18" s="1"/>
  <c r="AI225" i="18"/>
  <c r="AH225" i="18"/>
  <c r="AH229" i="18"/>
  <c r="AG263" i="18"/>
  <c r="AJ263" i="18" s="1"/>
  <c r="AF269" i="18"/>
  <c r="AI276" i="18"/>
  <c r="AL276" i="18" s="1"/>
  <c r="AG359" i="18"/>
  <c r="AJ359" i="18" s="1"/>
  <c r="AI193" i="18"/>
  <c r="AG196" i="18"/>
  <c r="AJ196" i="18" s="1"/>
  <c r="AI202" i="18"/>
  <c r="AL202" i="18" s="1"/>
  <c r="AI233" i="18"/>
  <c r="AL233" i="18" s="1"/>
  <c r="AG235" i="18"/>
  <c r="AJ235" i="18" s="1"/>
  <c r="AF239" i="18"/>
  <c r="AG243" i="18"/>
  <c r="AI245" i="18"/>
  <c r="AG250" i="18"/>
  <c r="AG255" i="18"/>
  <c r="AJ255" i="18" s="1"/>
  <c r="AF255" i="18"/>
  <c r="AG258" i="18"/>
  <c r="AJ258" i="18" s="1"/>
  <c r="AG266" i="18"/>
  <c r="AG290" i="18"/>
  <c r="AJ290" i="18" s="1"/>
  <c r="AI298" i="18"/>
  <c r="AH359" i="18"/>
  <c r="AI359" i="18"/>
  <c r="AG316" i="18"/>
  <c r="AJ316" i="18" s="1"/>
  <c r="AF316" i="18"/>
  <c r="AC338" i="18"/>
  <c r="Z345" i="10" s="1"/>
  <c r="AC384" i="18"/>
  <c r="Z391" i="10" s="1"/>
  <c r="AF384" i="18"/>
  <c r="AG328" i="18"/>
  <c r="AJ328" i="18" s="1"/>
  <c r="AI338" i="18"/>
  <c r="AL338" i="18" s="1"/>
  <c r="AH338" i="18"/>
  <c r="AG364" i="18"/>
  <c r="AJ364" i="18" s="1"/>
  <c r="AF364" i="18"/>
  <c r="AC374" i="18"/>
  <c r="Z381" i="10" s="1"/>
  <c r="AF374" i="18"/>
  <c r="AG377" i="18"/>
  <c r="AJ377" i="18" s="1"/>
  <c r="AI403" i="18"/>
  <c r="AI406" i="18"/>
  <c r="AL406" i="18" s="1"/>
  <c r="AG430" i="18"/>
  <c r="AJ430" i="18" s="1"/>
  <c r="AG438" i="18"/>
  <c r="AJ438" i="18" s="1"/>
  <c r="AG446" i="18"/>
  <c r="AJ446" i="18" s="1"/>
  <c r="AF484" i="18"/>
  <c r="AG484" i="18"/>
  <c r="AJ484" i="18" s="1"/>
  <c r="AF273" i="18"/>
  <c r="AF288" i="18"/>
  <c r="AG305" i="18"/>
  <c r="AJ305" i="18" s="1"/>
  <c r="AF305" i="18"/>
  <c r="AF323" i="18"/>
  <c r="AF328" i="18"/>
  <c r="AG333" i="18"/>
  <c r="AJ333" i="18" s="1"/>
  <c r="AF333" i="18"/>
  <c r="AG343" i="18"/>
  <c r="AF355" i="18"/>
  <c r="AG367" i="18"/>
  <c r="AJ367" i="18" s="1"/>
  <c r="AF377" i="18"/>
  <c r="AG400" i="18"/>
  <c r="AJ400" i="18" s="1"/>
  <c r="AI415" i="18"/>
  <c r="AL415" i="18" s="1"/>
  <c r="AH415" i="18"/>
  <c r="AH430" i="18"/>
  <c r="AI430" i="18"/>
  <c r="AL430" i="18" s="1"/>
  <c r="AI438" i="18"/>
  <c r="AL438" i="18" s="1"/>
  <c r="AH446" i="18"/>
  <c r="AI446" i="18"/>
  <c r="AG39" i="19"/>
  <c r="AJ39" i="19" s="1"/>
  <c r="AF39" i="19"/>
  <c r="AF246" i="18"/>
  <c r="AF262" i="18"/>
  <c r="AF278" i="18"/>
  <c r="AF300" i="18"/>
  <c r="AI343" i="18"/>
  <c r="AG348" i="18"/>
  <c r="AJ348" i="18" s="1"/>
  <c r="AF348" i="18"/>
  <c r="AC371" i="18"/>
  <c r="Z378" i="10" s="1"/>
  <c r="AI394" i="18"/>
  <c r="AL394" i="18" s="1"/>
  <c r="AI409" i="18"/>
  <c r="AF219" i="18"/>
  <c r="AF235" i="18"/>
  <c r="AF251" i="18"/>
  <c r="AF267" i="18"/>
  <c r="AF283" i="18"/>
  <c r="AF291" i="18"/>
  <c r="AF307" i="18"/>
  <c r="AG321" i="18"/>
  <c r="AJ321" i="18" s="1"/>
  <c r="AF341" i="18"/>
  <c r="AG346" i="18"/>
  <c r="AJ346" i="18" s="1"/>
  <c r="AG353" i="18"/>
  <c r="AJ353" i="18" s="1"/>
  <c r="AI371" i="18"/>
  <c r="AL371" i="18" s="1"/>
  <c r="AH371" i="18"/>
  <c r="AI385" i="18"/>
  <c r="AL385" i="18" s="1"/>
  <c r="AI412" i="18"/>
  <c r="AL412" i="18" s="1"/>
  <c r="AF287" i="18"/>
  <c r="AG297" i="18"/>
  <c r="AF302" i="18"/>
  <c r="AF309" i="18"/>
  <c r="AG319" i="18"/>
  <c r="AJ319" i="18" s="1"/>
  <c r="AF319" i="18"/>
  <c r="AI326" i="18"/>
  <c r="AL326" i="18" s="1"/>
  <c r="AI346" i="18"/>
  <c r="AL346" i="18" s="1"/>
  <c r="AH346" i="18"/>
  <c r="AG351" i="18"/>
  <c r="AJ351" i="18" s="1"/>
  <c r="AF351" i="18"/>
  <c r="AI362" i="18"/>
  <c r="AI317" i="18"/>
  <c r="AL317" i="18" s="1"/>
  <c r="AG336" i="18"/>
  <c r="AJ336" i="18" s="1"/>
  <c r="AF336" i="18"/>
  <c r="AI358" i="18"/>
  <c r="AL358" i="18" s="1"/>
  <c r="AH358" i="18"/>
  <c r="AI360" i="18"/>
  <c r="AG368" i="18"/>
  <c r="AJ368" i="18" s="1"/>
  <c r="AC416" i="18"/>
  <c r="AF416" i="18"/>
  <c r="AI489" i="18"/>
  <c r="AL489" i="18" s="1"/>
  <c r="AF282" i="18"/>
  <c r="AG294" i="18"/>
  <c r="AJ294" i="18" s="1"/>
  <c r="AF311" i="18"/>
  <c r="AG317" i="18"/>
  <c r="AJ317" i="18" s="1"/>
  <c r="AF324" i="18"/>
  <c r="AC324" i="18"/>
  <c r="Z331" i="10" s="1"/>
  <c r="AH331" i="18"/>
  <c r="AG344" i="18"/>
  <c r="AJ344" i="18" s="1"/>
  <c r="AF356" i="18"/>
  <c r="AC356" i="18"/>
  <c r="Z363" i="10" s="1"/>
  <c r="AF368" i="18"/>
  <c r="AF410" i="18"/>
  <c r="AH422" i="18"/>
  <c r="AI435" i="18"/>
  <c r="AL435" i="18" s="1"/>
  <c r="AI443" i="18"/>
  <c r="AG14" i="19"/>
  <c r="AC254" i="18"/>
  <c r="Z261" i="10" s="1"/>
  <c r="AC270" i="18"/>
  <c r="Z277" i="10" s="1"/>
  <c r="AF271" i="18"/>
  <c r="AC306" i="18"/>
  <c r="Z313" i="10" s="1"/>
  <c r="AC322" i="18"/>
  <c r="Z329" i="10" s="1"/>
  <c r="AI331" i="18"/>
  <c r="AL331" i="18" s="1"/>
  <c r="AI334" i="18"/>
  <c r="AF344" i="18"/>
  <c r="AG349" i="18"/>
  <c r="AJ349" i="18" s="1"/>
  <c r="AF349" i="18"/>
  <c r="AC354" i="18"/>
  <c r="Z361" i="10" s="1"/>
  <c r="AG356" i="18"/>
  <c r="AJ356" i="18" s="1"/>
  <c r="AH365" i="18"/>
  <c r="AG372" i="18"/>
  <c r="AJ372" i="18" s="1"/>
  <c r="AF382" i="18"/>
  <c r="AG382" i="18"/>
  <c r="AJ382" i="18" s="1"/>
  <c r="AG389" i="18"/>
  <c r="AJ389" i="18" s="1"/>
  <c r="AG410" i="18"/>
  <c r="AJ410" i="18" s="1"/>
  <c r="AG425" i="18"/>
  <c r="AJ425" i="18" s="1"/>
  <c r="AG464" i="18"/>
  <c r="AJ464" i="18" s="1"/>
  <c r="AF464" i="18"/>
  <c r="AI468" i="18"/>
  <c r="AL468" i="18" s="1"/>
  <c r="AG477" i="18"/>
  <c r="AG304" i="18"/>
  <c r="AJ304" i="18" s="1"/>
  <c r="AH315" i="18"/>
  <c r="AI339" i="18"/>
  <c r="AH339" i="18"/>
  <c r="AI354" i="18"/>
  <c r="AH354" i="18"/>
  <c r="AI389" i="18"/>
  <c r="AH389" i="18"/>
  <c r="AI477" i="18"/>
  <c r="AL477" i="18" s="1"/>
  <c r="AF265" i="18"/>
  <c r="AF281" i="18"/>
  <c r="AF286" i="18"/>
  <c r="AF296" i="18"/>
  <c r="AF304" i="18"/>
  <c r="AI315" i="18"/>
  <c r="AL315" i="18" s="1"/>
  <c r="AH369" i="18"/>
  <c r="AG379" i="18"/>
  <c r="AJ379" i="18" s="1"/>
  <c r="AI425" i="18"/>
  <c r="AL425" i="18" s="1"/>
  <c r="AH290" i="18"/>
  <c r="AI342" i="18"/>
  <c r="AH342" i="18"/>
  <c r="AG363" i="18"/>
  <c r="AJ363" i="18" s="1"/>
  <c r="AI366" i="18"/>
  <c r="AL366" i="18" s="1"/>
  <c r="AH366" i="18"/>
  <c r="AH417" i="18"/>
  <c r="AG301" i="18"/>
  <c r="AG327" i="18"/>
  <c r="AG337" i="18"/>
  <c r="AJ337" i="18" s="1"/>
  <c r="AG361" i="18"/>
  <c r="AJ361" i="18" s="1"/>
  <c r="AF361" i="18"/>
  <c r="AI399" i="18"/>
  <c r="AL399" i="18" s="1"/>
  <c r="AG405" i="18"/>
  <c r="AJ405" i="18" s="1"/>
  <c r="AF405" i="18"/>
  <c r="AI461" i="18"/>
  <c r="AL461" i="18" s="1"/>
  <c r="AH391" i="18"/>
  <c r="AG396" i="18"/>
  <c r="AJ396" i="18" s="1"/>
  <c r="AI449" i="18"/>
  <c r="AL449" i="18" s="1"/>
  <c r="AG452" i="18"/>
  <c r="AJ452" i="18" s="1"/>
  <c r="AI398" i="18"/>
  <c r="AL398" i="18" s="1"/>
  <c r="AH407" i="18"/>
  <c r="AG412" i="18"/>
  <c r="AG433" i="18"/>
  <c r="AJ433" i="18" s="1"/>
  <c r="AF433" i="18"/>
  <c r="AG441" i="18"/>
  <c r="AJ441" i="18" s="1"/>
  <c r="AF441" i="18"/>
  <c r="AG481" i="18"/>
  <c r="AJ481" i="18" s="1"/>
  <c r="AF481" i="18"/>
  <c r="AI49" i="19"/>
  <c r="AI379" i="18"/>
  <c r="AH396" i="18"/>
  <c r="AG398" i="18"/>
  <c r="AJ398" i="18" s="1"/>
  <c r="AF400" i="18"/>
  <c r="AG414" i="18"/>
  <c r="AJ414" i="18" s="1"/>
  <c r="AF414" i="18"/>
  <c r="AG418" i="18"/>
  <c r="AJ418" i="18" s="1"/>
  <c r="AI420" i="18"/>
  <c r="AG428" i="18"/>
  <c r="AH436" i="18"/>
  <c r="AH444" i="18"/>
  <c r="AF363" i="18"/>
  <c r="AG386" i="18"/>
  <c r="AJ386" i="18" s="1"/>
  <c r="AF386" i="18"/>
  <c r="AH398" i="18"/>
  <c r="AG420" i="18"/>
  <c r="AG426" i="18"/>
  <c r="AJ426" i="18" s="1"/>
  <c r="AF426" i="18"/>
  <c r="AF456" i="18"/>
  <c r="AC456" i="18"/>
  <c r="AI459" i="18"/>
  <c r="AL459" i="18" s="1"/>
  <c r="AG485" i="18"/>
  <c r="AJ485" i="18" s="1"/>
  <c r="AG496" i="19"/>
  <c r="AG492" i="19"/>
  <c r="AJ492" i="19" s="1"/>
  <c r="AG493" i="19"/>
  <c r="AJ493" i="19" s="1"/>
  <c r="AN495" i="19"/>
  <c r="AN491" i="19"/>
  <c r="AN487" i="19"/>
  <c r="AN483" i="19"/>
  <c r="AN479" i="19"/>
  <c r="AN475" i="19"/>
  <c r="AN471" i="19"/>
  <c r="AN467" i="19"/>
  <c r="AG490" i="19"/>
  <c r="AJ490" i="19" s="1"/>
  <c r="AN496" i="19"/>
  <c r="AN494" i="19"/>
  <c r="AN490" i="19"/>
  <c r="AG482" i="19"/>
  <c r="AG473" i="19"/>
  <c r="AJ473" i="19" s="1"/>
  <c r="AN428" i="19"/>
  <c r="AN412" i="19"/>
  <c r="AN488" i="19"/>
  <c r="AN468" i="19"/>
  <c r="AN423" i="19"/>
  <c r="AN407" i="19"/>
  <c r="AN391" i="19"/>
  <c r="AN375" i="19"/>
  <c r="AN359" i="19"/>
  <c r="AN465" i="19"/>
  <c r="AN461" i="19"/>
  <c r="AN457" i="19"/>
  <c r="AN453" i="19"/>
  <c r="AN449" i="19"/>
  <c r="AN445" i="19"/>
  <c r="AN441" i="19"/>
  <c r="AN437" i="19"/>
  <c r="AN433" i="19"/>
  <c r="AN429" i="19"/>
  <c r="AN413" i="19"/>
  <c r="AN397" i="19"/>
  <c r="AN486" i="19"/>
  <c r="AN481" i="19"/>
  <c r="AN478" i="19"/>
  <c r="AN493" i="19"/>
  <c r="AG480" i="19"/>
  <c r="AG471" i="19"/>
  <c r="AJ471" i="19" s="1"/>
  <c r="AN469" i="19"/>
  <c r="AG464" i="19"/>
  <c r="AJ464" i="19" s="1"/>
  <c r="AG460" i="19"/>
  <c r="AJ460" i="19" s="1"/>
  <c r="AG456" i="19"/>
  <c r="AJ456" i="19" s="1"/>
  <c r="AG452" i="19"/>
  <c r="AJ452" i="19" s="1"/>
  <c r="AG448" i="19"/>
  <c r="AJ448" i="19" s="1"/>
  <c r="AG444" i="19"/>
  <c r="AJ444" i="19" s="1"/>
  <c r="AG440" i="19"/>
  <c r="AN489" i="19"/>
  <c r="AG488" i="19"/>
  <c r="AJ488" i="19" s="1"/>
  <c r="AG483" i="19"/>
  <c r="AJ483" i="19" s="1"/>
  <c r="AN462" i="19"/>
  <c r="AN458" i="19"/>
  <c r="AN454" i="19"/>
  <c r="AN450" i="19"/>
  <c r="AN446" i="19"/>
  <c r="AN442" i="19"/>
  <c r="AN438" i="19"/>
  <c r="AM438" i="19" s="1"/>
  <c r="AN434" i="19"/>
  <c r="AN430" i="19"/>
  <c r="AN425" i="19"/>
  <c r="AN409" i="19"/>
  <c r="AN393" i="19"/>
  <c r="AN377" i="19"/>
  <c r="AN484" i="19"/>
  <c r="AN476" i="19"/>
  <c r="AN466" i="19"/>
  <c r="AN420" i="19"/>
  <c r="AN404" i="19"/>
  <c r="AN388" i="19"/>
  <c r="AN372" i="19"/>
  <c r="AG486" i="19"/>
  <c r="AJ486" i="19" s="1"/>
  <c r="AN473" i="19"/>
  <c r="AN415" i="19"/>
  <c r="AN399" i="19"/>
  <c r="AN383" i="19"/>
  <c r="AN367" i="19"/>
  <c r="AN426" i="19"/>
  <c r="AN410" i="19"/>
  <c r="AG481" i="19"/>
  <c r="AJ481" i="19" s="1"/>
  <c r="AG472" i="19"/>
  <c r="AJ472" i="19" s="1"/>
  <c r="AN470" i="19"/>
  <c r="AN463" i="19"/>
  <c r="AN459" i="19"/>
  <c r="AN455" i="19"/>
  <c r="AN451" i="19"/>
  <c r="AN447" i="19"/>
  <c r="AN443" i="19"/>
  <c r="AM443" i="19" s="1"/>
  <c r="AN439" i="19"/>
  <c r="AN435" i="19"/>
  <c r="AN431" i="19"/>
  <c r="AN482" i="19"/>
  <c r="AG489" i="19"/>
  <c r="AJ489" i="19" s="1"/>
  <c r="AG469" i="19"/>
  <c r="AJ469" i="19" s="1"/>
  <c r="AN492" i="19"/>
  <c r="AN485" i="19"/>
  <c r="AM485" i="19" s="1"/>
  <c r="AG484" i="19"/>
  <c r="AJ484" i="19" s="1"/>
  <c r="AN477" i="19"/>
  <c r="AN474" i="19"/>
  <c r="AG466" i="19"/>
  <c r="AJ466" i="19" s="1"/>
  <c r="AG462" i="19"/>
  <c r="AJ462" i="19" s="1"/>
  <c r="AG458" i="19"/>
  <c r="AJ458" i="19" s="1"/>
  <c r="AG454" i="19"/>
  <c r="AJ454" i="19" s="1"/>
  <c r="AG450" i="19"/>
  <c r="AJ450" i="19" s="1"/>
  <c r="AG446" i="19"/>
  <c r="AJ446" i="19" s="1"/>
  <c r="AG442" i="19"/>
  <c r="AJ442" i="19" s="1"/>
  <c r="AG438" i="19"/>
  <c r="AJ438" i="19" s="1"/>
  <c r="AG434" i="19"/>
  <c r="AJ434" i="19" s="1"/>
  <c r="AG430" i="19"/>
  <c r="AJ430" i="19" s="1"/>
  <c r="AG432" i="19"/>
  <c r="AN424" i="19"/>
  <c r="AN419" i="19"/>
  <c r="AG406" i="19"/>
  <c r="AN387" i="19"/>
  <c r="AN381" i="19"/>
  <c r="AN378" i="19"/>
  <c r="AG377" i="19"/>
  <c r="AG371" i="19"/>
  <c r="AN369" i="19"/>
  <c r="AN358" i="19"/>
  <c r="AN349" i="19"/>
  <c r="AG336" i="19"/>
  <c r="AN333" i="19"/>
  <c r="AG485" i="19"/>
  <c r="AJ485" i="19" s="1"/>
  <c r="AN460" i="19"/>
  <c r="AG439" i="19"/>
  <c r="AJ439" i="19" s="1"/>
  <c r="AN436" i="19"/>
  <c r="AN427" i="19"/>
  <c r="AG383" i="19"/>
  <c r="AJ383" i="19" s="1"/>
  <c r="AG368" i="19"/>
  <c r="AJ368" i="19" s="1"/>
  <c r="AN362" i="19"/>
  <c r="AG352" i="19"/>
  <c r="AJ352" i="19" s="1"/>
  <c r="AG347" i="19"/>
  <c r="AJ347" i="19" s="1"/>
  <c r="AN344" i="19"/>
  <c r="AN422" i="19"/>
  <c r="AN417" i="19"/>
  <c r="AM417" i="19" s="1"/>
  <c r="AG414" i="19"/>
  <c r="AG409" i="19"/>
  <c r="AG401" i="19"/>
  <c r="AN366" i="19"/>
  <c r="AG357" i="19"/>
  <c r="AJ357" i="19" s="1"/>
  <c r="AN354" i="19"/>
  <c r="AG342" i="19"/>
  <c r="AN339" i="19"/>
  <c r="AG326" i="19"/>
  <c r="AN323" i="19"/>
  <c r="AG310" i="19"/>
  <c r="AN307" i="19"/>
  <c r="AN472" i="19"/>
  <c r="AN394" i="19"/>
  <c r="AG393" i="19"/>
  <c r="AJ393" i="19" s="1"/>
  <c r="AG390" i="19"/>
  <c r="AG365" i="19"/>
  <c r="AJ365" i="19" s="1"/>
  <c r="AG361" i="19"/>
  <c r="AN350" i="19"/>
  <c r="AG337" i="19"/>
  <c r="AJ337" i="19" s="1"/>
  <c r="AN334" i="19"/>
  <c r="AN448" i="19"/>
  <c r="AN385" i="19"/>
  <c r="AN379" i="19"/>
  <c r="AM379" i="19" s="1"/>
  <c r="AN345" i="19"/>
  <c r="AN329" i="19"/>
  <c r="AN313" i="19"/>
  <c r="AN297" i="19"/>
  <c r="AG436" i="19"/>
  <c r="AJ436" i="19" s="1"/>
  <c r="AG404" i="19"/>
  <c r="AJ404" i="19" s="1"/>
  <c r="AN402" i="19"/>
  <c r="AN373" i="19"/>
  <c r="AN363" i="19"/>
  <c r="AN355" i="19"/>
  <c r="AN340" i="19"/>
  <c r="AN324" i="19"/>
  <c r="AN308" i="19"/>
  <c r="AN292" i="19"/>
  <c r="AG417" i="19"/>
  <c r="AJ417" i="19" s="1"/>
  <c r="AN405" i="19"/>
  <c r="AN382" i="19"/>
  <c r="AN376" i="19"/>
  <c r="AG372" i="19"/>
  <c r="AJ372" i="19" s="1"/>
  <c r="AN370" i="19"/>
  <c r="AG369" i="19"/>
  <c r="AJ369" i="19" s="1"/>
  <c r="AN480" i="19"/>
  <c r="AN456" i="19"/>
  <c r="AN440" i="19"/>
  <c r="AG422" i="19"/>
  <c r="AJ422" i="19" s="1"/>
  <c r="AN400" i="19"/>
  <c r="AG366" i="19"/>
  <c r="AJ366" i="19" s="1"/>
  <c r="AN351" i="19"/>
  <c r="AG349" i="19"/>
  <c r="AJ349" i="19" s="1"/>
  <c r="AN346" i="19"/>
  <c r="AG333" i="19"/>
  <c r="AN330" i="19"/>
  <c r="AG317" i="19"/>
  <c r="AN314" i="19"/>
  <c r="AN408" i="19"/>
  <c r="AN395" i="19"/>
  <c r="AG477" i="19"/>
  <c r="AJ477" i="19" s="1"/>
  <c r="AG474" i="19"/>
  <c r="AJ474" i="19" s="1"/>
  <c r="AN411" i="19"/>
  <c r="AN392" i="19"/>
  <c r="AM392" i="19" s="1"/>
  <c r="AN389" i="19"/>
  <c r="AN374" i="19"/>
  <c r="AM374" i="19" s="1"/>
  <c r="AN364" i="19"/>
  <c r="AN360" i="19"/>
  <c r="AM360" i="19" s="1"/>
  <c r="AN336" i="19"/>
  <c r="AN320" i="19"/>
  <c r="AN304" i="19"/>
  <c r="AG425" i="19"/>
  <c r="AJ425" i="19" s="1"/>
  <c r="AN418" i="19"/>
  <c r="AN406" i="19"/>
  <c r="AG388" i="19"/>
  <c r="AJ388" i="19" s="1"/>
  <c r="AN386" i="19"/>
  <c r="AG385" i="19"/>
  <c r="AJ385" i="19" s="1"/>
  <c r="AG382" i="19"/>
  <c r="AJ382" i="19" s="1"/>
  <c r="AN380" i="19"/>
  <c r="AG379" i="19"/>
  <c r="AJ379" i="19" s="1"/>
  <c r="AG376" i="19"/>
  <c r="AJ376" i="19" s="1"/>
  <c r="AG350" i="19"/>
  <c r="AJ350" i="19" s="1"/>
  <c r="AN347" i="19"/>
  <c r="AN464" i="19"/>
  <c r="AG420" i="19"/>
  <c r="AJ420" i="19" s="1"/>
  <c r="AN416" i="19"/>
  <c r="AN403" i="19"/>
  <c r="AN452" i="19"/>
  <c r="AM452" i="19" s="1"/>
  <c r="AN432" i="19"/>
  <c r="AN398" i="19"/>
  <c r="AN371" i="19"/>
  <c r="AN357" i="19"/>
  <c r="AN337" i="19"/>
  <c r="AN321" i="19"/>
  <c r="AN444" i="19"/>
  <c r="AN421" i="19"/>
  <c r="AN401" i="19"/>
  <c r="AN390" i="19"/>
  <c r="AM390" i="19" s="1"/>
  <c r="AN365" i="19"/>
  <c r="AN361" i="19"/>
  <c r="AM361" i="19" s="1"/>
  <c r="AN348" i="19"/>
  <c r="AN332" i="19"/>
  <c r="AG374" i="19"/>
  <c r="AN342" i="19"/>
  <c r="AM342" i="19" s="1"/>
  <c r="AN280" i="19"/>
  <c r="AN270" i="19"/>
  <c r="AN254" i="19"/>
  <c r="AN238" i="19"/>
  <c r="AN222" i="19"/>
  <c r="AN206" i="19"/>
  <c r="AG476" i="19"/>
  <c r="AJ476" i="19" s="1"/>
  <c r="AG345" i="19"/>
  <c r="AG294" i="19"/>
  <c r="AJ294" i="19" s="1"/>
  <c r="AN265" i="19"/>
  <c r="AN249" i="19"/>
  <c r="AN233" i="19"/>
  <c r="AM233" i="19" s="1"/>
  <c r="AN368" i="19"/>
  <c r="AG363" i="19"/>
  <c r="AJ363" i="19" s="1"/>
  <c r="AN326" i="19"/>
  <c r="AN319" i="19"/>
  <c r="AM319" i="19" s="1"/>
  <c r="AN312" i="19"/>
  <c r="AN299" i="19"/>
  <c r="AN289" i="19"/>
  <c r="AN285" i="19"/>
  <c r="AN276" i="19"/>
  <c r="AG263" i="19"/>
  <c r="AN260" i="19"/>
  <c r="AN328" i="19"/>
  <c r="AG321" i="19"/>
  <c r="AJ321" i="19" s="1"/>
  <c r="AG301" i="19"/>
  <c r="AJ301" i="19" s="1"/>
  <c r="AN271" i="19"/>
  <c r="AN255" i="19"/>
  <c r="AN239" i="19"/>
  <c r="AN352" i="19"/>
  <c r="AN317" i="19"/>
  <c r="AN310" i="19"/>
  <c r="AN281" i="19"/>
  <c r="AN266" i="19"/>
  <c r="AN250" i="19"/>
  <c r="AN234" i="19"/>
  <c r="AG360" i="19"/>
  <c r="AJ360" i="19" s="1"/>
  <c r="AN322" i="19"/>
  <c r="AN315" i="19"/>
  <c r="AG312" i="19"/>
  <c r="AJ312" i="19" s="1"/>
  <c r="AN305" i="19"/>
  <c r="AN302" i="19"/>
  <c r="AM302" i="19" s="1"/>
  <c r="AN296" i="19"/>
  <c r="AG284" i="19"/>
  <c r="AJ284" i="19" s="1"/>
  <c r="AN277" i="19"/>
  <c r="AN261" i="19"/>
  <c r="AN245" i="19"/>
  <c r="AN384" i="19"/>
  <c r="AG344" i="19"/>
  <c r="AJ344" i="19" s="1"/>
  <c r="AG319" i="19"/>
  <c r="AJ319" i="19" s="1"/>
  <c r="AG304" i="19"/>
  <c r="AJ304" i="19" s="1"/>
  <c r="AG280" i="19"/>
  <c r="AJ280" i="19" s="1"/>
  <c r="AG275" i="19"/>
  <c r="AJ275" i="19" s="1"/>
  <c r="AN272" i="19"/>
  <c r="AG259" i="19"/>
  <c r="AJ259" i="19" s="1"/>
  <c r="AN256" i="19"/>
  <c r="AG243" i="19"/>
  <c r="AJ243" i="19" s="1"/>
  <c r="AN414" i="19"/>
  <c r="AM414" i="19" s="1"/>
  <c r="AG334" i="19"/>
  <c r="AJ334" i="19" s="1"/>
  <c r="AN278" i="19"/>
  <c r="AN262" i="19"/>
  <c r="AN246" i="19"/>
  <c r="AN230" i="19"/>
  <c r="AG411" i="19"/>
  <c r="AJ411" i="19" s="1"/>
  <c r="AG403" i="19"/>
  <c r="AJ403" i="19" s="1"/>
  <c r="AG392" i="19"/>
  <c r="AJ392" i="19" s="1"/>
  <c r="AG302" i="19"/>
  <c r="AJ302" i="19" s="1"/>
  <c r="AN300" i="19"/>
  <c r="AG299" i="19"/>
  <c r="AJ299" i="19" s="1"/>
  <c r="AG289" i="19"/>
  <c r="AG276" i="19"/>
  <c r="AJ276" i="19" s="1"/>
  <c r="AN273" i="19"/>
  <c r="AG260" i="19"/>
  <c r="AJ260" i="19" s="1"/>
  <c r="AN257" i="19"/>
  <c r="AG346" i="19"/>
  <c r="AJ346" i="19" s="1"/>
  <c r="AN343" i="19"/>
  <c r="AG341" i="19"/>
  <c r="AN338" i="19"/>
  <c r="AN331" i="19"/>
  <c r="AN327" i="19"/>
  <c r="AM327" i="19" s="1"/>
  <c r="AN311" i="19"/>
  <c r="AG296" i="19"/>
  <c r="AJ296" i="19" s="1"/>
  <c r="AN294" i="19"/>
  <c r="AN287" i="19"/>
  <c r="AN283" i="19"/>
  <c r="AN268" i="19"/>
  <c r="AG364" i="19"/>
  <c r="AG359" i="19"/>
  <c r="AJ359" i="19" s="1"/>
  <c r="AN356" i="19"/>
  <c r="AN325" i="19"/>
  <c r="AN318" i="19"/>
  <c r="AG305" i="19"/>
  <c r="AJ305" i="19" s="1"/>
  <c r="AN303" i="19"/>
  <c r="AN263" i="19"/>
  <c r="AN247" i="19"/>
  <c r="AG356" i="19"/>
  <c r="AN335" i="19"/>
  <c r="AG331" i="19"/>
  <c r="AJ331" i="19" s="1"/>
  <c r="AG318" i="19"/>
  <c r="AJ318" i="19" s="1"/>
  <c r="AG308" i="19"/>
  <c r="AJ308" i="19" s="1"/>
  <c r="AN288" i="19"/>
  <c r="AN284" i="19"/>
  <c r="AG282" i="19"/>
  <c r="AJ282" i="19" s="1"/>
  <c r="AG267" i="19"/>
  <c r="AN264" i="19"/>
  <c r="AG251" i="19"/>
  <c r="AN248" i="19"/>
  <c r="AG373" i="19"/>
  <c r="AJ373" i="19" s="1"/>
  <c r="AG320" i="19"/>
  <c r="AN251" i="19"/>
  <c r="AN237" i="19"/>
  <c r="AN213" i="19"/>
  <c r="AN204" i="19"/>
  <c r="AN195" i="19"/>
  <c r="AM195" i="19" s="1"/>
  <c r="AN190" i="19"/>
  <c r="AN174" i="19"/>
  <c r="AN158" i="19"/>
  <c r="AG389" i="19"/>
  <c r="AJ389" i="19" s="1"/>
  <c r="AN341" i="19"/>
  <c r="AG262" i="19"/>
  <c r="AJ262" i="19" s="1"/>
  <c r="AN242" i="19"/>
  <c r="AN185" i="19"/>
  <c r="AN169" i="19"/>
  <c r="AN153" i="19"/>
  <c r="AN137" i="19"/>
  <c r="AG313" i="19"/>
  <c r="AJ313" i="19" s="1"/>
  <c r="AN306" i="19"/>
  <c r="AN293" i="19"/>
  <c r="AG270" i="19"/>
  <c r="AJ270" i="19" s="1"/>
  <c r="AN253" i="19"/>
  <c r="AG216" i="19"/>
  <c r="AJ216" i="19" s="1"/>
  <c r="AN209" i="19"/>
  <c r="AG207" i="19"/>
  <c r="AJ207" i="19" s="1"/>
  <c r="AN200" i="19"/>
  <c r="AG183" i="19"/>
  <c r="AJ183" i="19" s="1"/>
  <c r="AN180" i="19"/>
  <c r="AG167" i="19"/>
  <c r="AJ167" i="19" s="1"/>
  <c r="AN164" i="19"/>
  <c r="AN316" i="19"/>
  <c r="AN290" i="19"/>
  <c r="AN267" i="19"/>
  <c r="AN244" i="19"/>
  <c r="AN240" i="19"/>
  <c r="AG231" i="19"/>
  <c r="AJ231" i="19" s="1"/>
  <c r="AN229" i="19"/>
  <c r="AG228" i="19"/>
  <c r="AN226" i="19"/>
  <c r="AN218" i="19"/>
  <c r="AG203" i="19"/>
  <c r="AJ203" i="19" s="1"/>
  <c r="AN196" i="19"/>
  <c r="AN191" i="19"/>
  <c r="AN309" i="19"/>
  <c r="AG290" i="19"/>
  <c r="AJ290" i="19" s="1"/>
  <c r="AN258" i="19"/>
  <c r="AN235" i="19"/>
  <c r="AN232" i="19"/>
  <c r="AN214" i="19"/>
  <c r="AN205" i="19"/>
  <c r="AN186" i="19"/>
  <c r="AN170" i="19"/>
  <c r="AN154" i="19"/>
  <c r="AN138" i="19"/>
  <c r="AG329" i="19"/>
  <c r="AJ329" i="19" s="1"/>
  <c r="AG244" i="19"/>
  <c r="AJ244" i="19" s="1"/>
  <c r="AG234" i="19"/>
  <c r="AJ234" i="19" s="1"/>
  <c r="AN223" i="19"/>
  <c r="AG208" i="19"/>
  <c r="AJ208" i="19" s="1"/>
  <c r="AN201" i="19"/>
  <c r="AN275" i="19"/>
  <c r="AG261" i="19"/>
  <c r="AN219" i="19"/>
  <c r="AM219" i="19" s="1"/>
  <c r="AG217" i="19"/>
  <c r="AN210" i="19"/>
  <c r="AG204" i="19"/>
  <c r="AJ204" i="19" s="1"/>
  <c r="AN197" i="19"/>
  <c r="AG195" i="19"/>
  <c r="AN192" i="19"/>
  <c r="AG351" i="19"/>
  <c r="AJ351" i="19" s="1"/>
  <c r="AN295" i="19"/>
  <c r="AN269" i="19"/>
  <c r="AG246" i="19"/>
  <c r="AJ246" i="19" s="1"/>
  <c r="AN187" i="19"/>
  <c r="AN171" i="19"/>
  <c r="AN155" i="19"/>
  <c r="AN396" i="19"/>
  <c r="AG292" i="19"/>
  <c r="AJ292" i="19" s="1"/>
  <c r="AG278" i="19"/>
  <c r="AJ278" i="19" s="1"/>
  <c r="AN252" i="19"/>
  <c r="AN224" i="19"/>
  <c r="AN215" i="19"/>
  <c r="AN182" i="19"/>
  <c r="AN166" i="19"/>
  <c r="AN150" i="19"/>
  <c r="AN134" i="19"/>
  <c r="AN298" i="19"/>
  <c r="AN286" i="19"/>
  <c r="AN241" i="19"/>
  <c r="AG229" i="19"/>
  <c r="AJ229" i="19" s="1"/>
  <c r="AN227" i="19"/>
  <c r="AN202" i="19"/>
  <c r="AN193" i="19"/>
  <c r="AG286" i="19"/>
  <c r="AJ286" i="19" s="1"/>
  <c r="AN236" i="19"/>
  <c r="AG235" i="19"/>
  <c r="AN220" i="19"/>
  <c r="AN211" i="19"/>
  <c r="AN301" i="19"/>
  <c r="AN274" i="19"/>
  <c r="AN243" i="19"/>
  <c r="AN207" i="19"/>
  <c r="AN183" i="19"/>
  <c r="AN167" i="19"/>
  <c r="AG245" i="19"/>
  <c r="AJ245" i="19" s="1"/>
  <c r="AN231" i="19"/>
  <c r="AN228" i="19"/>
  <c r="AN282" i="19"/>
  <c r="AN198" i="19"/>
  <c r="AG184" i="19"/>
  <c r="AJ184" i="19" s="1"/>
  <c r="AG171" i="19"/>
  <c r="AN165" i="19"/>
  <c r="AN156" i="19"/>
  <c r="AN132" i="19"/>
  <c r="AN115" i="19"/>
  <c r="AN99" i="19"/>
  <c r="AN83" i="19"/>
  <c r="AN67" i="19"/>
  <c r="AN51" i="19"/>
  <c r="AG230" i="19"/>
  <c r="AN203" i="19"/>
  <c r="AN176" i="19"/>
  <c r="AM176" i="19" s="1"/>
  <c r="AN161" i="19"/>
  <c r="AN146" i="19"/>
  <c r="AN136" i="19"/>
  <c r="AN110" i="19"/>
  <c r="AN94" i="19"/>
  <c r="AN78" i="19"/>
  <c r="AM78" i="19" s="1"/>
  <c r="AN62" i="19"/>
  <c r="AN46" i="19"/>
  <c r="AN217" i="19"/>
  <c r="AG182" i="19"/>
  <c r="AJ182" i="19" s="1"/>
  <c r="AG180" i="19"/>
  <c r="AJ180" i="19" s="1"/>
  <c r="AN163" i="19"/>
  <c r="AM163" i="19" s="1"/>
  <c r="AG131" i="19"/>
  <c r="AJ131" i="19" s="1"/>
  <c r="AN125" i="19"/>
  <c r="AN121" i="19"/>
  <c r="AG108" i="19"/>
  <c r="AJ108" i="19" s="1"/>
  <c r="AN105" i="19"/>
  <c r="AN208" i="19"/>
  <c r="AN188" i="19"/>
  <c r="AG178" i="19"/>
  <c r="AJ178" i="19" s="1"/>
  <c r="AN172" i="19"/>
  <c r="AN149" i="19"/>
  <c r="AM149" i="19" s="1"/>
  <c r="AN143" i="19"/>
  <c r="AG277" i="19"/>
  <c r="AJ277" i="19" s="1"/>
  <c r="AG247" i="19"/>
  <c r="AJ247" i="19" s="1"/>
  <c r="AG206" i="19"/>
  <c r="AG151" i="19"/>
  <c r="AJ151" i="19" s="1"/>
  <c r="AN111" i="19"/>
  <c r="AN95" i="19"/>
  <c r="AN79" i="19"/>
  <c r="AN63" i="19"/>
  <c r="AG176" i="19"/>
  <c r="AJ176" i="19" s="1"/>
  <c r="AG163" i="19"/>
  <c r="AN159" i="19"/>
  <c r="AN152" i="19"/>
  <c r="AG139" i="19"/>
  <c r="AN133" i="19"/>
  <c r="AG128" i="19"/>
  <c r="AJ128" i="19" s="1"/>
  <c r="AG109" i="19"/>
  <c r="AJ109" i="19" s="1"/>
  <c r="AN106" i="19"/>
  <c r="AG93" i="19"/>
  <c r="AJ93" i="19" s="1"/>
  <c r="AN90" i="19"/>
  <c r="AG77" i="19"/>
  <c r="AJ77" i="19" s="1"/>
  <c r="AN259" i="19"/>
  <c r="AM259" i="19" s="1"/>
  <c r="AN225" i="19"/>
  <c r="AN216" i="19"/>
  <c r="AN181" i="19"/>
  <c r="AN168" i="19"/>
  <c r="AN157" i="19"/>
  <c r="AG132" i="19"/>
  <c r="AN122" i="19"/>
  <c r="AG120" i="19"/>
  <c r="AJ120" i="19" s="1"/>
  <c r="AN117" i="19"/>
  <c r="AG104" i="19"/>
  <c r="AJ104" i="19" s="1"/>
  <c r="AN101" i="19"/>
  <c r="AG297" i="19"/>
  <c r="AJ297" i="19" s="1"/>
  <c r="AN177" i="19"/>
  <c r="AN147" i="19"/>
  <c r="AN144" i="19"/>
  <c r="AN126" i="19"/>
  <c r="AN112" i="19"/>
  <c r="AN96" i="19"/>
  <c r="AN80" i="19"/>
  <c r="AN64" i="19"/>
  <c r="AN179" i="19"/>
  <c r="AN141" i="19"/>
  <c r="AN130" i="19"/>
  <c r="AN107" i="19"/>
  <c r="AM107" i="19" s="1"/>
  <c r="AN91" i="19"/>
  <c r="AN75" i="19"/>
  <c r="AG254" i="19"/>
  <c r="AJ254" i="19" s="1"/>
  <c r="AG205" i="19"/>
  <c r="AJ205" i="19" s="1"/>
  <c r="AG168" i="19"/>
  <c r="AJ168" i="19" s="1"/>
  <c r="AN162" i="19"/>
  <c r="AG159" i="19"/>
  <c r="AJ159" i="19" s="1"/>
  <c r="AG152" i="19"/>
  <c r="AJ152" i="19" s="1"/>
  <c r="AN118" i="19"/>
  <c r="AN102" i="19"/>
  <c r="AG219" i="19"/>
  <c r="AJ219" i="19" s="1"/>
  <c r="AN199" i="19"/>
  <c r="AN194" i="19"/>
  <c r="AN175" i="19"/>
  <c r="AN173" i="19"/>
  <c r="AN123" i="19"/>
  <c r="AG116" i="19"/>
  <c r="AN113" i="19"/>
  <c r="AG100" i="19"/>
  <c r="AJ100" i="19" s="1"/>
  <c r="AN97" i="19"/>
  <c r="AG84" i="19"/>
  <c r="AJ84" i="19" s="1"/>
  <c r="AN81" i="19"/>
  <c r="AN353" i="19"/>
  <c r="AG179" i="19"/>
  <c r="AN160" i="19"/>
  <c r="AN145" i="19"/>
  <c r="AN279" i="19"/>
  <c r="AN212" i="19"/>
  <c r="AN189" i="19"/>
  <c r="AG166" i="19"/>
  <c r="AG164" i="19"/>
  <c r="AJ164" i="19" s="1"/>
  <c r="AG147" i="19"/>
  <c r="AJ147" i="19" s="1"/>
  <c r="AN131" i="19"/>
  <c r="AM131" i="19" s="1"/>
  <c r="AN119" i="19"/>
  <c r="AN103" i="19"/>
  <c r="AN87" i="19"/>
  <c r="AN71" i="19"/>
  <c r="AN135" i="19"/>
  <c r="AG130" i="19"/>
  <c r="AN127" i="19"/>
  <c r="AG101" i="19"/>
  <c r="AJ101" i="19" s="1"/>
  <c r="AN73" i="19"/>
  <c r="AN66" i="19"/>
  <c r="AG59" i="19"/>
  <c r="AG50" i="19"/>
  <c r="AG46" i="19"/>
  <c r="AN44" i="19"/>
  <c r="AG33" i="19"/>
  <c r="AN31" i="19"/>
  <c r="AN27" i="19"/>
  <c r="AN23" i="19"/>
  <c r="AN19" i="19"/>
  <c r="AN151" i="19"/>
  <c r="AG144" i="19"/>
  <c r="AN124" i="19"/>
  <c r="AG119" i="19"/>
  <c r="AG96" i="19"/>
  <c r="AN93" i="19"/>
  <c r="AN48" i="19"/>
  <c r="AG43" i="19"/>
  <c r="AJ43" i="19" s="1"/>
  <c r="AG19" i="19"/>
  <c r="AG224" i="19"/>
  <c r="AN116" i="19"/>
  <c r="AN108" i="19"/>
  <c r="AM108" i="19" s="1"/>
  <c r="AG68" i="19"/>
  <c r="AJ68" i="19" s="1"/>
  <c r="AN41" i="19"/>
  <c r="AN38" i="19"/>
  <c r="AN35" i="19"/>
  <c r="AG135" i="19"/>
  <c r="AJ135" i="19" s="1"/>
  <c r="AG87" i="19"/>
  <c r="AJ87" i="19" s="1"/>
  <c r="AN55" i="19"/>
  <c r="AG215" i="19"/>
  <c r="AN184" i="19"/>
  <c r="AG227" i="19"/>
  <c r="AN129" i="19"/>
  <c r="AN100" i="19"/>
  <c r="AM100" i="19" s="1"/>
  <c r="AG91" i="19"/>
  <c r="AN61" i="19"/>
  <c r="AM61" i="19" s="1"/>
  <c r="AG51" i="19"/>
  <c r="AJ51" i="19" s="1"/>
  <c r="AG47" i="19"/>
  <c r="AJ47" i="19" s="1"/>
  <c r="AG34" i="19"/>
  <c r="AN32" i="19"/>
  <c r="AG330" i="19"/>
  <c r="AJ330" i="19" s="1"/>
  <c r="AN140" i="19"/>
  <c r="AN82" i="19"/>
  <c r="AG71" i="19"/>
  <c r="AJ71" i="19" s="1"/>
  <c r="AN49" i="19"/>
  <c r="AN45" i="19"/>
  <c r="AM45" i="19" s="1"/>
  <c r="AN42" i="19"/>
  <c r="AN39" i="19"/>
  <c r="AN18" i="19"/>
  <c r="AN88" i="19"/>
  <c r="AN86" i="19"/>
  <c r="AN76" i="19"/>
  <c r="AM76" i="19" s="1"/>
  <c r="AG142" i="19"/>
  <c r="AJ142" i="19" s="1"/>
  <c r="AN114" i="19"/>
  <c r="AG112" i="19"/>
  <c r="AN221" i="19"/>
  <c r="AG107" i="19"/>
  <c r="AJ107" i="19" s="1"/>
  <c r="AG92" i="19"/>
  <c r="AJ92" i="19" s="1"/>
  <c r="AG72" i="19"/>
  <c r="AJ72" i="19" s="1"/>
  <c r="AN54" i="19"/>
  <c r="AN178" i="19"/>
  <c r="AG155" i="19"/>
  <c r="AJ155" i="19" s="1"/>
  <c r="AN139" i="19"/>
  <c r="AG88" i="19"/>
  <c r="AJ88" i="19" s="1"/>
  <c r="AN34" i="19"/>
  <c r="AN28" i="19"/>
  <c r="AG187" i="19"/>
  <c r="AJ187" i="19" s="1"/>
  <c r="AN104" i="19"/>
  <c r="AG52" i="19"/>
  <c r="AG160" i="19"/>
  <c r="AJ160" i="19" s="1"/>
  <c r="AN70" i="19"/>
  <c r="AN65" i="19"/>
  <c r="AN56" i="19"/>
  <c r="AN47" i="19"/>
  <c r="AN20" i="19"/>
  <c r="AN17" i="19"/>
  <c r="AN84" i="19"/>
  <c r="AG76" i="19"/>
  <c r="AJ76" i="19" s="1"/>
  <c r="AG73" i="19"/>
  <c r="AJ73" i="19" s="1"/>
  <c r="AN58" i="19"/>
  <c r="AM58" i="19" s="1"/>
  <c r="AN40" i="19"/>
  <c r="AN142" i="19"/>
  <c r="AN60" i="19"/>
  <c r="AN53" i="19"/>
  <c r="AG45" i="19"/>
  <c r="AJ45" i="19" s="1"/>
  <c r="AG134" i="19"/>
  <c r="AG103" i="19"/>
  <c r="AJ103" i="19" s="1"/>
  <c r="AG60" i="19"/>
  <c r="AJ60" i="19" s="1"/>
  <c r="AN29" i="19"/>
  <c r="AN16" i="19"/>
  <c r="AN291" i="19"/>
  <c r="AG58" i="19"/>
  <c r="AN33" i="19"/>
  <c r="AN25" i="19"/>
  <c r="AM25" i="19" s="1"/>
  <c r="AG20" i="19"/>
  <c r="AJ20" i="19" s="1"/>
  <c r="AG126" i="19"/>
  <c r="AJ126" i="19" s="1"/>
  <c r="AN21" i="19"/>
  <c r="AN15" i="19"/>
  <c r="AG150" i="19"/>
  <c r="AG75" i="19"/>
  <c r="AN72" i="19"/>
  <c r="AG62" i="19"/>
  <c r="AJ62" i="19" s="1"/>
  <c r="AN92" i="19"/>
  <c r="AN69" i="19"/>
  <c r="AG53" i="19"/>
  <c r="AJ53" i="19" s="1"/>
  <c r="AN37" i="19"/>
  <c r="AN89" i="19"/>
  <c r="AN59" i="19"/>
  <c r="AM59" i="19" s="1"/>
  <c r="AG162" i="19"/>
  <c r="AJ162" i="19" s="1"/>
  <c r="AN109" i="19"/>
  <c r="AM109" i="19" s="1"/>
  <c r="AN77" i="19"/>
  <c r="AN57" i="19"/>
  <c r="AG21" i="19"/>
  <c r="AN128" i="19"/>
  <c r="AM128" i="19" s="1"/>
  <c r="AN26" i="19"/>
  <c r="AN74" i="19"/>
  <c r="AG48" i="19"/>
  <c r="AJ48" i="19" s="1"/>
  <c r="AG15" i="19"/>
  <c r="AG61" i="19"/>
  <c r="AJ61" i="19" s="1"/>
  <c r="AN50" i="19"/>
  <c r="AM50" i="19" s="1"/>
  <c r="AN36" i="19"/>
  <c r="AG29" i="19"/>
  <c r="AN43" i="19"/>
  <c r="AN22" i="19"/>
  <c r="AN85" i="19"/>
  <c r="AN98" i="19"/>
  <c r="AN68" i="19"/>
  <c r="AG64" i="19"/>
  <c r="AG57" i="19"/>
  <c r="AJ57" i="19" s="1"/>
  <c r="AG25" i="19"/>
  <c r="AJ25" i="19" s="1"/>
  <c r="AN13" i="19"/>
  <c r="AG80" i="19"/>
  <c r="AN148" i="19"/>
  <c r="AN52" i="19"/>
  <c r="AM52" i="19" s="1"/>
  <c r="AN30" i="19"/>
  <c r="AN24" i="19"/>
  <c r="AM24" i="19" s="1"/>
  <c r="AF321" i="18"/>
  <c r="AF337" i="18"/>
  <c r="AF353" i="18"/>
  <c r="AF367" i="18"/>
  <c r="AH379" i="18"/>
  <c r="AG393" i="18"/>
  <c r="AJ393" i="18" s="1"/>
  <c r="AI407" i="18"/>
  <c r="AG431" i="18"/>
  <c r="AJ431" i="18" s="1"/>
  <c r="AI436" i="18"/>
  <c r="AL436" i="18" s="1"/>
  <c r="AG439" i="18"/>
  <c r="AJ439" i="18" s="1"/>
  <c r="AI444" i="18"/>
  <c r="AL444" i="18" s="1"/>
  <c r="AG447" i="18"/>
  <c r="AJ447" i="18" s="1"/>
  <c r="AI450" i="18"/>
  <c r="AL450" i="18" s="1"/>
  <c r="AG462" i="18"/>
  <c r="AJ462" i="18" s="1"/>
  <c r="AG465" i="18"/>
  <c r="AH468" i="18"/>
  <c r="AI478" i="18"/>
  <c r="AL478" i="18" s="1"/>
  <c r="AH478" i="18"/>
  <c r="AG482" i="18"/>
  <c r="AJ482" i="18" s="1"/>
  <c r="AI485" i="18"/>
  <c r="AL485" i="18" s="1"/>
  <c r="AH388" i="18"/>
  <c r="AF393" i="18"/>
  <c r="AG402" i="18"/>
  <c r="AJ402" i="18" s="1"/>
  <c r="AG409" i="18"/>
  <c r="AG424" i="18"/>
  <c r="AJ424" i="18" s="1"/>
  <c r="AF431" i="18"/>
  <c r="AF439" i="18"/>
  <c r="AF447" i="18"/>
  <c r="AG453" i="18"/>
  <c r="AJ453" i="18" s="1"/>
  <c r="AI465" i="18"/>
  <c r="AI472" i="18"/>
  <c r="AH472" i="18"/>
  <c r="AI475" i="18"/>
  <c r="AL475" i="18" s="1"/>
  <c r="AG370" i="18"/>
  <c r="AJ370" i="18" s="1"/>
  <c r="AF370" i="18"/>
  <c r="AI376" i="18"/>
  <c r="AL376" i="18" s="1"/>
  <c r="AH376" i="18"/>
  <c r="AG381" i="18"/>
  <c r="AJ381" i="18" s="1"/>
  <c r="AI395" i="18"/>
  <c r="AH404" i="18"/>
  <c r="AI424" i="18"/>
  <c r="AL424" i="18" s="1"/>
  <c r="AH424" i="18"/>
  <c r="AG434" i="18"/>
  <c r="AJ434" i="18" s="1"/>
  <c r="AG442" i="18"/>
  <c r="AJ442" i="18" s="1"/>
  <c r="AI453" i="18"/>
  <c r="AL453" i="18" s="1"/>
  <c r="AH453" i="18"/>
  <c r="AF378" i="18"/>
  <c r="AF381" i="18"/>
  <c r="AG404" i="18"/>
  <c r="AJ404" i="18" s="1"/>
  <c r="AF411" i="18"/>
  <c r="AH434" i="18"/>
  <c r="AH442" i="18"/>
  <c r="AH489" i="18"/>
  <c r="AG493" i="18"/>
  <c r="AJ493" i="18" s="1"/>
  <c r="AF493" i="18"/>
  <c r="AC372" i="18"/>
  <c r="Z379" i="10" s="1"/>
  <c r="AG378" i="18"/>
  <c r="AJ378" i="18" s="1"/>
  <c r="AG383" i="18"/>
  <c r="AF390" i="18"/>
  <c r="AH395" i="18"/>
  <c r="AC399" i="18"/>
  <c r="AI404" i="18"/>
  <c r="AL404" i="18" s="1"/>
  <c r="AC415" i="18"/>
  <c r="AC421" i="18"/>
  <c r="AI434" i="18"/>
  <c r="AL434" i="18" s="1"/>
  <c r="AI442" i="18"/>
  <c r="AL442" i="18" s="1"/>
  <c r="AG457" i="18"/>
  <c r="AJ457" i="18" s="1"/>
  <c r="AF457" i="18"/>
  <c r="AG469" i="18"/>
  <c r="AJ469" i="18" s="1"/>
  <c r="AH479" i="18"/>
  <c r="AF486" i="18"/>
  <c r="AI383" i="18"/>
  <c r="AL383" i="18" s="1"/>
  <c r="AG397" i="18"/>
  <c r="AJ397" i="18" s="1"/>
  <c r="AF397" i="18"/>
  <c r="AF419" i="18"/>
  <c r="AC419" i="18"/>
  <c r="AG429" i="18"/>
  <c r="AJ429" i="18" s="1"/>
  <c r="AF429" i="18"/>
  <c r="AG437" i="18"/>
  <c r="AJ437" i="18" s="1"/>
  <c r="AF437" i="18"/>
  <c r="AG445" i="18"/>
  <c r="AJ445" i="18" s="1"/>
  <c r="AF445" i="18"/>
  <c r="AH448" i="18"/>
  <c r="AI460" i="18"/>
  <c r="AL460" i="18" s="1"/>
  <c r="AH460" i="18"/>
  <c r="AI466" i="18"/>
  <c r="AL466" i="18" s="1"/>
  <c r="AH375" i="18"/>
  <c r="AG385" i="18"/>
  <c r="AJ385" i="18" s="1"/>
  <c r="AG399" i="18"/>
  <c r="AG413" i="18"/>
  <c r="AJ413" i="18" s="1"/>
  <c r="AF413" i="18"/>
  <c r="AG415" i="18"/>
  <c r="AJ415" i="18" s="1"/>
  <c r="AG421" i="18"/>
  <c r="AJ421" i="18" s="1"/>
  <c r="AI427" i="18"/>
  <c r="AL427" i="18" s="1"/>
  <c r="AH432" i="18"/>
  <c r="AH440" i="18"/>
  <c r="AF451" i="18"/>
  <c r="AG451" i="18"/>
  <c r="AJ451" i="18" s="1"/>
  <c r="AF454" i="18"/>
  <c r="AH385" i="18"/>
  <c r="AG392" i="18"/>
  <c r="AJ392" i="18" s="1"/>
  <c r="AH406" i="18"/>
  <c r="AH423" i="18"/>
  <c r="AF463" i="18"/>
  <c r="AG463" i="18"/>
  <c r="AJ463" i="18" s="1"/>
  <c r="AG473" i="18"/>
  <c r="AJ473" i="18" s="1"/>
  <c r="AG380" i="18"/>
  <c r="AI387" i="18"/>
  <c r="AL387" i="18" s="1"/>
  <c r="AF392" i="18"/>
  <c r="AG408" i="18"/>
  <c r="AJ408" i="18" s="1"/>
  <c r="AH427" i="18"/>
  <c r="AG435" i="18"/>
  <c r="AG443" i="18"/>
  <c r="AH458" i="18"/>
  <c r="AI473" i="18"/>
  <c r="AF471" i="18"/>
  <c r="AG17" i="19"/>
  <c r="AG27" i="19"/>
  <c r="AJ27" i="19" s="1"/>
  <c r="AF27" i="19"/>
  <c r="AF467" i="18"/>
  <c r="AF476" i="18"/>
  <c r="AG13" i="19"/>
  <c r="AG18" i="19"/>
  <c r="AG28" i="19"/>
  <c r="AJ28" i="19" s="1"/>
  <c r="AG35" i="19"/>
  <c r="AJ35" i="19" s="1"/>
  <c r="AI144" i="19"/>
  <c r="AL494" i="19"/>
  <c r="AL422" i="19"/>
  <c r="AL460" i="19"/>
  <c r="AL432" i="19"/>
  <c r="AL401" i="19"/>
  <c r="AL369" i="19"/>
  <c r="AL483" i="19"/>
  <c r="AL371" i="19"/>
  <c r="AL414" i="19"/>
  <c r="AL458" i="19"/>
  <c r="AL438" i="19"/>
  <c r="AL434" i="19"/>
  <c r="AL430" i="19"/>
  <c r="AL431" i="19"/>
  <c r="AL467" i="19"/>
  <c r="AL412" i="19"/>
  <c r="AL327" i="19"/>
  <c r="AL349" i="19"/>
  <c r="AL333" i="19"/>
  <c r="AL301" i="19"/>
  <c r="AL344" i="19"/>
  <c r="AL350" i="19"/>
  <c r="AL379" i="19"/>
  <c r="AL356" i="19"/>
  <c r="AL341" i="19"/>
  <c r="AL411" i="19"/>
  <c r="AL496" i="19"/>
  <c r="AL352" i="19"/>
  <c r="AL342" i="19"/>
  <c r="AL216" i="19"/>
  <c r="AL243" i="19"/>
  <c r="AL227" i="19"/>
  <c r="AL326" i="19"/>
  <c r="AL292" i="19"/>
  <c r="AL289" i="19"/>
  <c r="AL390" i="19"/>
  <c r="AL272" i="19"/>
  <c r="AL256" i="19"/>
  <c r="AL267" i="19"/>
  <c r="AL231" i="19"/>
  <c r="AL208" i="19"/>
  <c r="AL199" i="19"/>
  <c r="AL234" i="19"/>
  <c r="AL217" i="19"/>
  <c r="AL131" i="19"/>
  <c r="AL345" i="19"/>
  <c r="AL287" i="19"/>
  <c r="AL322" i="19"/>
  <c r="AL181" i="19"/>
  <c r="AL149" i="19"/>
  <c r="AL219" i="19"/>
  <c r="AL176" i="19"/>
  <c r="AL144" i="19"/>
  <c r="AL128" i="19"/>
  <c r="AL263" i="19"/>
  <c r="AL252" i="19"/>
  <c r="AL187" i="19"/>
  <c r="AL215" i="19"/>
  <c r="AL294" i="19"/>
  <c r="AL247" i="19"/>
  <c r="AL236" i="19"/>
  <c r="AL109" i="19"/>
  <c r="AL61" i="19"/>
  <c r="AL45" i="19"/>
  <c r="AL41" i="19"/>
  <c r="AL33" i="19"/>
  <c r="AL277" i="19"/>
  <c r="AL143" i="19"/>
  <c r="AL89" i="19"/>
  <c r="AL73" i="19"/>
  <c r="AL116" i="19"/>
  <c r="AL100" i="19"/>
  <c r="AL84" i="19"/>
  <c r="AL74" i="19"/>
  <c r="AL58" i="19"/>
  <c r="AL254" i="19"/>
  <c r="AL157" i="19"/>
  <c r="AL155" i="19"/>
  <c r="AL107" i="19"/>
  <c r="AL91" i="19"/>
  <c r="AL75" i="19"/>
  <c r="AL207" i="19"/>
  <c r="AL175" i="19"/>
  <c r="AL212" i="19"/>
  <c r="AL34" i="19"/>
  <c r="AL66" i="19"/>
  <c r="AL31" i="19"/>
  <c r="AL108" i="19"/>
  <c r="AL52" i="19"/>
  <c r="AL24" i="19"/>
  <c r="AL94" i="19"/>
  <c r="AL62" i="19"/>
  <c r="AL50" i="19"/>
  <c r="AL182" i="19"/>
  <c r="AL26" i="19"/>
  <c r="AL49" i="19"/>
  <c r="AL29" i="19"/>
  <c r="AL25" i="19"/>
  <c r="AL145" i="19"/>
  <c r="AL80" i="19"/>
  <c r="AL46" i="19"/>
  <c r="AL21" i="19"/>
  <c r="AI35" i="19"/>
  <c r="AL35" i="19" s="1"/>
  <c r="AH35" i="19"/>
  <c r="AG98" i="19"/>
  <c r="AJ98" i="19" s="1"/>
  <c r="AI164" i="19"/>
  <c r="AL164" i="19" s="1"/>
  <c r="AH164" i="19"/>
  <c r="AC466" i="18"/>
  <c r="AG483" i="18"/>
  <c r="AJ483" i="18" s="1"/>
  <c r="AF488" i="18"/>
  <c r="AG495" i="18"/>
  <c r="AJ495" i="18" s="1"/>
  <c r="AH25" i="19"/>
  <c r="AL43" i="19"/>
  <c r="AG16" i="19"/>
  <c r="AF490" i="18"/>
  <c r="AG32" i="19"/>
  <c r="AJ32" i="19" s="1"/>
  <c r="AH61" i="19"/>
  <c r="AH473" i="18"/>
  <c r="AG69" i="19"/>
  <c r="AJ69" i="19" s="1"/>
  <c r="AF69" i="19"/>
  <c r="AI480" i="18"/>
  <c r="AL480" i="18" s="1"/>
  <c r="AI20" i="19"/>
  <c r="AL20" i="19" s="1"/>
  <c r="AH20" i="19"/>
  <c r="AF95" i="19"/>
  <c r="AG95" i="19"/>
  <c r="AJ95" i="19" s="1"/>
  <c r="AI175" i="19"/>
  <c r="AH175" i="19"/>
  <c r="AG459" i="18"/>
  <c r="AF469" i="18"/>
  <c r="AH475" i="18"/>
  <c r="AG480" i="18"/>
  <c r="AJ480" i="18" s="1"/>
  <c r="AF492" i="18"/>
  <c r="AG23" i="19"/>
  <c r="AJ23" i="19" s="1"/>
  <c r="AG175" i="19"/>
  <c r="AJ175" i="19" s="1"/>
  <c r="AF402" i="18"/>
  <c r="AF418" i="18"/>
  <c r="AH449" i="18"/>
  <c r="AF452" i="18"/>
  <c r="AF462" i="18"/>
  <c r="AH480" i="18"/>
  <c r="AF482" i="18"/>
  <c r="AH485" i="18"/>
  <c r="AG487" i="18"/>
  <c r="AJ487" i="18" s="1"/>
  <c r="AG492" i="18"/>
  <c r="AJ492" i="18" s="1"/>
  <c r="AF494" i="18"/>
  <c r="AF23" i="19"/>
  <c r="AG37" i="19"/>
  <c r="AI48" i="19"/>
  <c r="AL48" i="19" s="1"/>
  <c r="AH48" i="19"/>
  <c r="AI41" i="19"/>
  <c r="AH41" i="19"/>
  <c r="AI496" i="18"/>
  <c r="AL496" i="18" s="1"/>
  <c r="AI30" i="19"/>
  <c r="AH30" i="19"/>
  <c r="AG496" i="18"/>
  <c r="AG24" i="19"/>
  <c r="AL30" i="19"/>
  <c r="AI37" i="19"/>
  <c r="AL37" i="19" s="1"/>
  <c r="AG42" i="19"/>
  <c r="AJ42" i="19" s="1"/>
  <c r="AH44" i="19"/>
  <c r="AI44" i="19"/>
  <c r="AL44" i="19" s="1"/>
  <c r="AF55" i="19"/>
  <c r="AI64" i="19"/>
  <c r="AL64" i="19" s="1"/>
  <c r="AF72" i="19"/>
  <c r="AG117" i="19"/>
  <c r="AJ117" i="19" s="1"/>
  <c r="AF117" i="19"/>
  <c r="AG121" i="19"/>
  <c r="AJ121" i="19" s="1"/>
  <c r="AF121" i="19"/>
  <c r="AH204" i="19"/>
  <c r="AI204" i="19"/>
  <c r="AL204" i="19" s="1"/>
  <c r="AG218" i="19"/>
  <c r="AJ218" i="19" s="1"/>
  <c r="AF218" i="19"/>
  <c r="AI304" i="19"/>
  <c r="AL304" i="19" s="1"/>
  <c r="AH304" i="19"/>
  <c r="AG31" i="19"/>
  <c r="AI33" i="19"/>
  <c r="AF42" i="19"/>
  <c r="AH53" i="19"/>
  <c r="AG55" i="19"/>
  <c r="AJ55" i="19" s="1"/>
  <c r="AG137" i="19"/>
  <c r="AJ137" i="19" s="1"/>
  <c r="AF137" i="19"/>
  <c r="AI171" i="19"/>
  <c r="AL171" i="19" s="1"/>
  <c r="AI31" i="19"/>
  <c r="AI51" i="19"/>
  <c r="AL51" i="19" s="1"/>
  <c r="AI75" i="19"/>
  <c r="AF133" i="19"/>
  <c r="AG133" i="19"/>
  <c r="AJ133" i="19" s="1"/>
  <c r="AG209" i="19"/>
  <c r="AJ209" i="19" s="1"/>
  <c r="AI53" i="19"/>
  <c r="AL53" i="19" s="1"/>
  <c r="AI110" i="19"/>
  <c r="AL110" i="19" s="1"/>
  <c r="AH110" i="19"/>
  <c r="AG118" i="19"/>
  <c r="AJ118" i="19" s="1"/>
  <c r="AF126" i="19"/>
  <c r="AF16" i="19"/>
  <c r="AH51" i="19"/>
  <c r="AI62" i="19"/>
  <c r="AG78" i="19"/>
  <c r="AJ78" i="19" s="1"/>
  <c r="AH107" i="19"/>
  <c r="AI122" i="19"/>
  <c r="AL122" i="19" s="1"/>
  <c r="AH122" i="19"/>
  <c r="AI210" i="19"/>
  <c r="AL210" i="19" s="1"/>
  <c r="AI291" i="19"/>
  <c r="AL291" i="19" s="1"/>
  <c r="AG36" i="19"/>
  <c r="AJ36" i="19" s="1"/>
  <c r="AI47" i="19"/>
  <c r="AL47" i="19" s="1"/>
  <c r="AI56" i="19"/>
  <c r="AL56" i="19" s="1"/>
  <c r="AH56" i="19"/>
  <c r="AH78" i="19"/>
  <c r="AG81" i="19"/>
  <c r="AJ81" i="19" s="1"/>
  <c r="AF81" i="19"/>
  <c r="AI84" i="19"/>
  <c r="AI90" i="19"/>
  <c r="AI100" i="19"/>
  <c r="AH100" i="19"/>
  <c r="AG210" i="19"/>
  <c r="AF28" i="19"/>
  <c r="AF36" i="19"/>
  <c r="AF38" i="19"/>
  <c r="AG56" i="19"/>
  <c r="AJ56" i="19" s="1"/>
  <c r="AI78" i="19"/>
  <c r="AL78" i="19" s="1"/>
  <c r="AH84" i="19"/>
  <c r="AI87" i="19"/>
  <c r="AL87" i="19" s="1"/>
  <c r="AH87" i="19"/>
  <c r="AI155" i="19"/>
  <c r="AI496" i="19"/>
  <c r="AI474" i="19"/>
  <c r="AL474" i="19" s="1"/>
  <c r="AI434" i="19"/>
  <c r="AI390" i="19"/>
  <c r="AI361" i="19"/>
  <c r="AL361" i="19" s="1"/>
  <c r="AI357" i="19"/>
  <c r="AL357" i="19" s="1"/>
  <c r="AI396" i="19"/>
  <c r="AL396" i="19" s="1"/>
  <c r="AI460" i="19"/>
  <c r="AI448" i="19"/>
  <c r="AL448" i="19" s="1"/>
  <c r="AI438" i="19"/>
  <c r="AI425" i="19"/>
  <c r="AL425" i="19" s="1"/>
  <c r="AI394" i="19"/>
  <c r="AL394" i="19" s="1"/>
  <c r="AI480" i="19"/>
  <c r="AL480" i="19" s="1"/>
  <c r="AI471" i="19"/>
  <c r="AL471" i="19" s="1"/>
  <c r="AI450" i="19"/>
  <c r="AL450" i="19" s="1"/>
  <c r="AI374" i="19"/>
  <c r="AL374" i="19" s="1"/>
  <c r="AI364" i="19"/>
  <c r="AL364" i="19" s="1"/>
  <c r="AI356" i="19"/>
  <c r="AI371" i="19"/>
  <c r="AI382" i="19"/>
  <c r="AL382" i="19" s="1"/>
  <c r="AI350" i="19"/>
  <c r="AI321" i="19"/>
  <c r="AL321" i="19" s="1"/>
  <c r="AI444" i="19"/>
  <c r="AL444" i="19" s="1"/>
  <c r="AI379" i="19"/>
  <c r="AI398" i="19"/>
  <c r="AL398" i="19" s="1"/>
  <c r="AI432" i="19"/>
  <c r="AI336" i="19"/>
  <c r="AL336" i="19" s="1"/>
  <c r="AI310" i="19"/>
  <c r="AL310" i="19" s="1"/>
  <c r="AI325" i="19"/>
  <c r="AL325" i="19" s="1"/>
  <c r="AI389" i="19"/>
  <c r="AL389" i="19" s="1"/>
  <c r="AI276" i="19"/>
  <c r="AL276" i="19" s="1"/>
  <c r="AI251" i="19"/>
  <c r="AI237" i="19"/>
  <c r="AL237" i="19" s="1"/>
  <c r="AI234" i="19"/>
  <c r="AI208" i="19"/>
  <c r="AI299" i="19"/>
  <c r="AL299" i="19" s="1"/>
  <c r="AI287" i="19"/>
  <c r="AI470" i="19"/>
  <c r="AL470" i="19" s="1"/>
  <c r="AI452" i="19"/>
  <c r="AL452" i="19" s="1"/>
  <c r="AI289" i="19"/>
  <c r="AI318" i="19"/>
  <c r="AL318" i="19" s="1"/>
  <c r="AI283" i="19"/>
  <c r="AL283" i="19" s="1"/>
  <c r="AI377" i="19"/>
  <c r="AL377" i="19" s="1"/>
  <c r="AI268" i="19"/>
  <c r="AL268" i="19" s="1"/>
  <c r="AI230" i="19"/>
  <c r="AL230" i="19" s="1"/>
  <c r="AI380" i="19"/>
  <c r="AL380" i="19" s="1"/>
  <c r="AI334" i="19"/>
  <c r="AL334" i="19" s="1"/>
  <c r="AI294" i="19"/>
  <c r="AI206" i="19"/>
  <c r="AL206" i="19" s="1"/>
  <c r="AI224" i="19"/>
  <c r="AL224" i="19" s="1"/>
  <c r="AI150" i="19"/>
  <c r="AL150" i="19" s="1"/>
  <c r="AI139" i="19"/>
  <c r="AL139" i="19" s="1"/>
  <c r="AI109" i="19"/>
  <c r="AF17" i="19"/>
  <c r="AG22" i="19"/>
  <c r="AJ22" i="19" s="1"/>
  <c r="AF32" i="19"/>
  <c r="AI34" i="19"/>
  <c r="AI93" i="19"/>
  <c r="AL93" i="19" s="1"/>
  <c r="AH97" i="19"/>
  <c r="AG123" i="19"/>
  <c r="AJ123" i="19" s="1"/>
  <c r="AG127" i="19"/>
  <c r="AJ127" i="19" s="1"/>
  <c r="AF127" i="19"/>
  <c r="AF483" i="18"/>
  <c r="AF487" i="18"/>
  <c r="AF491" i="18"/>
  <c r="AF495" i="18"/>
  <c r="AF13" i="19"/>
  <c r="AI22" i="19"/>
  <c r="AL22" i="19" s="1"/>
  <c r="AH22" i="19"/>
  <c r="AG26" i="19"/>
  <c r="AJ26" i="19" s="1"/>
  <c r="AH45" i="19"/>
  <c r="AG63" i="19"/>
  <c r="AJ63" i="19" s="1"/>
  <c r="AF63" i="19"/>
  <c r="AI97" i="19"/>
  <c r="AL97" i="19" s="1"/>
  <c r="AG115" i="19"/>
  <c r="AJ115" i="19" s="1"/>
  <c r="AI134" i="19"/>
  <c r="AL134" i="19" s="1"/>
  <c r="AI160" i="19"/>
  <c r="AI26" i="19"/>
  <c r="AH26" i="19"/>
  <c r="AG30" i="19"/>
  <c r="AJ30" i="19" s="1"/>
  <c r="AI68" i="19"/>
  <c r="AL68" i="19" s="1"/>
  <c r="AI187" i="19"/>
  <c r="AH187" i="19"/>
  <c r="AG54" i="19"/>
  <c r="AJ54" i="19" s="1"/>
  <c r="AF54" i="19"/>
  <c r="AF79" i="19"/>
  <c r="AG79" i="19"/>
  <c r="AJ79" i="19" s="1"/>
  <c r="AG82" i="19"/>
  <c r="AJ82" i="19" s="1"/>
  <c r="AF82" i="19"/>
  <c r="AI88" i="19"/>
  <c r="AL88" i="19" s="1"/>
  <c r="AH88" i="19"/>
  <c r="AI91" i="19"/>
  <c r="AI131" i="19"/>
  <c r="AH131" i="19"/>
  <c r="AG221" i="19"/>
  <c r="AJ221" i="19" s="1"/>
  <c r="AI231" i="19"/>
  <c r="AG41" i="19"/>
  <c r="AJ41" i="19" s="1"/>
  <c r="AG85" i="19"/>
  <c r="AJ85" i="19" s="1"/>
  <c r="AF85" i="19"/>
  <c r="AI101" i="19"/>
  <c r="AL101" i="19" s="1"/>
  <c r="AI120" i="19"/>
  <c r="AL120" i="19" s="1"/>
  <c r="AM120" i="19" s="1"/>
  <c r="AH120" i="19"/>
  <c r="AH135" i="19"/>
  <c r="AI135" i="19"/>
  <c r="AL135" i="19" s="1"/>
  <c r="AI92" i="19"/>
  <c r="AL92" i="19" s="1"/>
  <c r="AH92" i="19"/>
  <c r="AI94" i="19"/>
  <c r="AH109" i="19"/>
  <c r="AI125" i="19"/>
  <c r="AL125" i="19" s="1"/>
  <c r="AI145" i="19"/>
  <c r="AG194" i="19"/>
  <c r="AJ194" i="19" s="1"/>
  <c r="AF194" i="19"/>
  <c r="AG199" i="19"/>
  <c r="AJ199" i="19" s="1"/>
  <c r="AG49" i="19"/>
  <c r="AG74" i="19"/>
  <c r="AG94" i="19"/>
  <c r="AI104" i="19"/>
  <c r="AL104" i="19" s="1"/>
  <c r="AH104" i="19"/>
  <c r="AI112" i="19"/>
  <c r="AL112" i="19" s="1"/>
  <c r="AG125" i="19"/>
  <c r="AJ125" i="19" s="1"/>
  <c r="AG136" i="19"/>
  <c r="AJ136" i="19" s="1"/>
  <c r="AI149" i="19"/>
  <c r="AH234" i="19"/>
  <c r="AI243" i="19"/>
  <c r="AG257" i="19"/>
  <c r="AJ257" i="19" s="1"/>
  <c r="AG67" i="19"/>
  <c r="AJ67" i="19" s="1"/>
  <c r="AF67" i="19"/>
  <c r="AI76" i="19"/>
  <c r="AL76" i="19" s="1"/>
  <c r="AH76" i="19"/>
  <c r="AI80" i="19"/>
  <c r="AG86" i="19"/>
  <c r="AJ86" i="19" s="1"/>
  <c r="AF86" i="19"/>
  <c r="AG90" i="19"/>
  <c r="AJ90" i="19" s="1"/>
  <c r="AG97" i="19"/>
  <c r="AJ97" i="19" s="1"/>
  <c r="AG99" i="19"/>
  <c r="AJ99" i="19" s="1"/>
  <c r="AG102" i="19"/>
  <c r="AJ102" i="19" s="1"/>
  <c r="AG149" i="19"/>
  <c r="AJ149" i="19" s="1"/>
  <c r="AI179" i="19"/>
  <c r="AL179" i="19" s="1"/>
  <c r="AG44" i="19"/>
  <c r="AJ44" i="19" s="1"/>
  <c r="AF71" i="19"/>
  <c r="AG105" i="19"/>
  <c r="AJ105" i="19" s="1"/>
  <c r="AF105" i="19"/>
  <c r="AG110" i="19"/>
  <c r="AJ110" i="19" s="1"/>
  <c r="AG113" i="19"/>
  <c r="AJ113" i="19" s="1"/>
  <c r="AF113" i="19"/>
  <c r="AG140" i="19"/>
  <c r="AJ140" i="19" s="1"/>
  <c r="AF140" i="19"/>
  <c r="AI143" i="19"/>
  <c r="AG201" i="19"/>
  <c r="AJ201" i="19" s="1"/>
  <c r="AG223" i="19"/>
  <c r="AJ223" i="19" s="1"/>
  <c r="AG283" i="19"/>
  <c r="AJ283" i="19" s="1"/>
  <c r="AG66" i="19"/>
  <c r="AI108" i="19"/>
  <c r="AH108" i="19"/>
  <c r="AF129" i="19"/>
  <c r="AG129" i="19"/>
  <c r="AJ129" i="19" s="1"/>
  <c r="AG143" i="19"/>
  <c r="AI147" i="19"/>
  <c r="AL147" i="19" s="1"/>
  <c r="AI57" i="19"/>
  <c r="AL57" i="19" s="1"/>
  <c r="AI60" i="19"/>
  <c r="AL60" i="19" s="1"/>
  <c r="AI73" i="19"/>
  <c r="AH73" i="19"/>
  <c r="AH93" i="19"/>
  <c r="AI103" i="19"/>
  <c r="AL103" i="19" s="1"/>
  <c r="AH103" i="19"/>
  <c r="AG138" i="19"/>
  <c r="AJ138" i="19" s="1"/>
  <c r="AI157" i="19"/>
  <c r="AG165" i="19"/>
  <c r="AJ165" i="19" s="1"/>
  <c r="AG192" i="19"/>
  <c r="AJ192" i="19" s="1"/>
  <c r="AH181" i="19"/>
  <c r="AI181" i="19"/>
  <c r="AI192" i="19"/>
  <c r="AL192" i="19" s="1"/>
  <c r="AH192" i="19"/>
  <c r="AG197" i="19"/>
  <c r="AJ197" i="19" s="1"/>
  <c r="AF197" i="19"/>
  <c r="AG202" i="19"/>
  <c r="AJ202" i="19" s="1"/>
  <c r="AI207" i="19"/>
  <c r="AH207" i="19"/>
  <c r="AG241" i="19"/>
  <c r="AJ241" i="19" s="1"/>
  <c r="AF241" i="19"/>
  <c r="AH245" i="19"/>
  <c r="AI245" i="19"/>
  <c r="AL245" i="19" s="1"/>
  <c r="AG40" i="19"/>
  <c r="AJ40" i="19" s="1"/>
  <c r="AH57" i="19"/>
  <c r="AH77" i="19"/>
  <c r="AG83" i="19"/>
  <c r="AJ83" i="19" s="1"/>
  <c r="AF83" i="19"/>
  <c r="AI89" i="19"/>
  <c r="AG106" i="19"/>
  <c r="AJ106" i="19" s="1"/>
  <c r="AF111" i="19"/>
  <c r="AI116" i="19"/>
  <c r="AI132" i="19"/>
  <c r="AL132" i="19" s="1"/>
  <c r="AG141" i="19"/>
  <c r="AJ141" i="19" s="1"/>
  <c r="AI166" i="19"/>
  <c r="AL166" i="19" s="1"/>
  <c r="AG173" i="19"/>
  <c r="AJ173" i="19" s="1"/>
  <c r="AG181" i="19"/>
  <c r="AJ181" i="19" s="1"/>
  <c r="AF40" i="19"/>
  <c r="AI77" i="19"/>
  <c r="AL77" i="19" s="1"/>
  <c r="AG89" i="19"/>
  <c r="AJ89" i="19" s="1"/>
  <c r="AI96" i="19"/>
  <c r="AL96" i="19" s="1"/>
  <c r="AF106" i="19"/>
  <c r="AG111" i="19"/>
  <c r="AJ111" i="19" s="1"/>
  <c r="AI119" i="19"/>
  <c r="AL119" i="19" s="1"/>
  <c r="AF141" i="19"/>
  <c r="AG148" i="19"/>
  <c r="AJ148" i="19" s="1"/>
  <c r="AF173" i="19"/>
  <c r="AG177" i="19"/>
  <c r="AJ177" i="19" s="1"/>
  <c r="AG65" i="19"/>
  <c r="AJ65" i="19" s="1"/>
  <c r="AH101" i="19"/>
  <c r="AI130" i="19"/>
  <c r="AL130" i="19" s="1"/>
  <c r="AI182" i="19"/>
  <c r="AI212" i="19"/>
  <c r="AH237" i="19"/>
  <c r="AI327" i="19"/>
  <c r="AH327" i="19"/>
  <c r="AF65" i="19"/>
  <c r="AG70" i="19"/>
  <c r="AJ70" i="19" s="1"/>
  <c r="AF70" i="19"/>
  <c r="AG114" i="19"/>
  <c r="AJ114" i="19" s="1"/>
  <c r="AG122" i="19"/>
  <c r="AJ122" i="19" s="1"/>
  <c r="AF162" i="19"/>
  <c r="AI189" i="19"/>
  <c r="AL189" i="19" s="1"/>
  <c r="AG266" i="19"/>
  <c r="AJ266" i="19" s="1"/>
  <c r="AF266" i="19"/>
  <c r="AI308" i="19"/>
  <c r="AL308" i="19" s="1"/>
  <c r="AG157" i="19"/>
  <c r="AJ157" i="19" s="1"/>
  <c r="AI199" i="19"/>
  <c r="AI331" i="19"/>
  <c r="AL331" i="19" s="1"/>
  <c r="AG170" i="19"/>
  <c r="AJ170" i="19" s="1"/>
  <c r="AI183" i="19"/>
  <c r="AL183" i="19" s="1"/>
  <c r="AH183" i="19"/>
  <c r="AI216" i="19"/>
  <c r="AH216" i="19"/>
  <c r="AI219" i="19"/>
  <c r="AI267" i="19"/>
  <c r="AG288" i="19"/>
  <c r="AJ288" i="19" s="1"/>
  <c r="AF288" i="19"/>
  <c r="AI314" i="19"/>
  <c r="AL314" i="19" s="1"/>
  <c r="AH152" i="19"/>
  <c r="AH157" i="19"/>
  <c r="AF159" i="19"/>
  <c r="AH168" i="19"/>
  <c r="AF170" i="19"/>
  <c r="AG185" i="19"/>
  <c r="AJ185" i="19" s="1"/>
  <c r="AF185" i="19"/>
  <c r="AF205" i="19"/>
  <c r="AF238" i="19"/>
  <c r="AG238" i="19"/>
  <c r="AJ238" i="19" s="1"/>
  <c r="AI263" i="19"/>
  <c r="AG154" i="19"/>
  <c r="AJ154" i="19" s="1"/>
  <c r="AH219" i="19"/>
  <c r="AG222" i="19"/>
  <c r="AJ222" i="19" s="1"/>
  <c r="AI228" i="19"/>
  <c r="AL228" i="19" s="1"/>
  <c r="AI301" i="19"/>
  <c r="AH301" i="19"/>
  <c r="AI436" i="19"/>
  <c r="AL436" i="19" s="1"/>
  <c r="AF99" i="19"/>
  <c r="AF115" i="19"/>
  <c r="AF136" i="19"/>
  <c r="AF146" i="19"/>
  <c r="AI152" i="19"/>
  <c r="AL152" i="19" s="1"/>
  <c r="AF154" i="19"/>
  <c r="AI168" i="19"/>
  <c r="AL168" i="19" s="1"/>
  <c r="AG172" i="19"/>
  <c r="AJ172" i="19" s="1"/>
  <c r="AF172" i="19"/>
  <c r="AG188" i="19"/>
  <c r="AJ188" i="19" s="1"/>
  <c r="AG190" i="19"/>
  <c r="AJ190" i="19" s="1"/>
  <c r="AI195" i="19"/>
  <c r="AL195" i="19" s="1"/>
  <c r="AG213" i="19"/>
  <c r="AJ213" i="19" s="1"/>
  <c r="AI235" i="19"/>
  <c r="AL235" i="19" s="1"/>
  <c r="AG146" i="19"/>
  <c r="AJ146" i="19" s="1"/>
  <c r="AG161" i="19"/>
  <c r="AJ161" i="19" s="1"/>
  <c r="AF161" i="19"/>
  <c r="AI163" i="19"/>
  <c r="AL163" i="19" s="1"/>
  <c r="AG211" i="19"/>
  <c r="AJ211" i="19" s="1"/>
  <c r="AG232" i="19"/>
  <c r="AJ232" i="19" s="1"/>
  <c r="AI395" i="19"/>
  <c r="AL395" i="19" s="1"/>
  <c r="AG124" i="19"/>
  <c r="AJ124" i="19" s="1"/>
  <c r="AG156" i="19"/>
  <c r="AJ156" i="19" s="1"/>
  <c r="AG174" i="19"/>
  <c r="AJ174" i="19" s="1"/>
  <c r="AF174" i="19"/>
  <c r="AI176" i="19"/>
  <c r="AG186" i="19"/>
  <c r="AJ186" i="19" s="1"/>
  <c r="AG193" i="19"/>
  <c r="AJ193" i="19" s="1"/>
  <c r="AG200" i="19"/>
  <c r="AJ200" i="19" s="1"/>
  <c r="AF200" i="19"/>
  <c r="AI203" i="19"/>
  <c r="AL203" i="19" s="1"/>
  <c r="AH203" i="19"/>
  <c r="AG220" i="19"/>
  <c r="AJ220" i="19" s="1"/>
  <c r="AI229" i="19"/>
  <c r="AL229" i="19" s="1"/>
  <c r="AH229" i="19"/>
  <c r="AI247" i="19"/>
  <c r="AH247" i="19"/>
  <c r="AF98" i="19"/>
  <c r="AF114" i="19"/>
  <c r="AF124" i="19"/>
  <c r="AI151" i="19"/>
  <c r="AL151" i="19" s="1"/>
  <c r="AH151" i="19"/>
  <c r="AF156" i="19"/>
  <c r="AF165" i="19"/>
  <c r="AF186" i="19"/>
  <c r="AH208" i="19"/>
  <c r="AF223" i="19"/>
  <c r="AF142" i="19"/>
  <c r="AF178" i="19"/>
  <c r="AF214" i="19"/>
  <c r="AG214" i="19"/>
  <c r="AJ214" i="19" s="1"/>
  <c r="AI217" i="19"/>
  <c r="AH236" i="19"/>
  <c r="AI236" i="19"/>
  <c r="AH260" i="19"/>
  <c r="AI260" i="19"/>
  <c r="AL260" i="19" s="1"/>
  <c r="AI167" i="19"/>
  <c r="AL167" i="19" s="1"/>
  <c r="AI180" i="19"/>
  <c r="AL180" i="19" s="1"/>
  <c r="AH180" i="19"/>
  <c r="AI191" i="19"/>
  <c r="AL191" i="19" s="1"/>
  <c r="AH191" i="19"/>
  <c r="AH233" i="19"/>
  <c r="AI286" i="19"/>
  <c r="AL286" i="19" s="1"/>
  <c r="AG145" i="19"/>
  <c r="AJ145" i="19" s="1"/>
  <c r="AF148" i="19"/>
  <c r="AG158" i="19"/>
  <c r="AJ158" i="19" s="1"/>
  <c r="AF158" i="19"/>
  <c r="AG169" i="19"/>
  <c r="AJ169" i="19" s="1"/>
  <c r="AG191" i="19"/>
  <c r="AJ191" i="19" s="1"/>
  <c r="AF196" i="19"/>
  <c r="AF201" i="19"/>
  <c r="AI233" i="19"/>
  <c r="AL233" i="19" s="1"/>
  <c r="AG240" i="19"/>
  <c r="AJ240" i="19" s="1"/>
  <c r="AF338" i="19"/>
  <c r="AG338" i="19"/>
  <c r="AJ338" i="19" s="1"/>
  <c r="AF102" i="19"/>
  <c r="AF118" i="19"/>
  <c r="AF123" i="19"/>
  <c r="AF138" i="19"/>
  <c r="AH145" i="19"/>
  <c r="AG153" i="19"/>
  <c r="AJ153" i="19" s="1"/>
  <c r="AF169" i="19"/>
  <c r="AI184" i="19"/>
  <c r="AL184" i="19" s="1"/>
  <c r="AG196" i="19"/>
  <c r="AJ196" i="19" s="1"/>
  <c r="AG252" i="19"/>
  <c r="AJ252" i="19" s="1"/>
  <c r="AI261" i="19"/>
  <c r="AL261" i="19" s="1"/>
  <c r="AI282" i="19"/>
  <c r="AL282" i="19" s="1"/>
  <c r="AF153" i="19"/>
  <c r="AG189" i="19"/>
  <c r="AJ189" i="19" s="1"/>
  <c r="AG212" i="19"/>
  <c r="AJ212" i="19" s="1"/>
  <c r="AI215" i="19"/>
  <c r="AH252" i="19"/>
  <c r="AI252" i="19"/>
  <c r="AI227" i="19"/>
  <c r="AI254" i="19"/>
  <c r="AH254" i="19"/>
  <c r="AG271" i="19"/>
  <c r="AJ271" i="19" s="1"/>
  <c r="AF271" i="19"/>
  <c r="AG274" i="19"/>
  <c r="AJ274" i="19" s="1"/>
  <c r="AI277" i="19"/>
  <c r="AH277" i="19"/>
  <c r="AH294" i="19"/>
  <c r="AI307" i="19"/>
  <c r="AL307" i="19" s="1"/>
  <c r="AG314" i="19"/>
  <c r="AG250" i="19"/>
  <c r="AI280" i="19"/>
  <c r="AL280" i="19" s="1"/>
  <c r="AH280" i="19"/>
  <c r="AH283" i="19"/>
  <c r="AI311" i="19"/>
  <c r="AH318" i="19"/>
  <c r="AG387" i="19"/>
  <c r="AJ387" i="19" s="1"/>
  <c r="AG408" i="19"/>
  <c r="AJ408" i="19" s="1"/>
  <c r="AF408" i="19"/>
  <c r="AI250" i="19"/>
  <c r="AL250" i="19" s="1"/>
  <c r="AI272" i="19"/>
  <c r="AG298" i="19"/>
  <c r="AJ298" i="19" s="1"/>
  <c r="AF298" i="19"/>
  <c r="AH305" i="19"/>
  <c r="AI305" i="19"/>
  <c r="AL305" i="19" s="1"/>
  <c r="AF315" i="19"/>
  <c r="AG315" i="19"/>
  <c r="AJ315" i="19" s="1"/>
  <c r="AG343" i="19"/>
  <c r="AI399" i="19"/>
  <c r="AL399" i="19" s="1"/>
  <c r="AF209" i="19"/>
  <c r="AF222" i="19"/>
  <c r="AF226" i="19"/>
  <c r="AF232" i="19"/>
  <c r="AF240" i="19"/>
  <c r="AG269" i="19"/>
  <c r="AJ269" i="19" s="1"/>
  <c r="AG272" i="19"/>
  <c r="AJ272" i="19" s="1"/>
  <c r="AH278" i="19"/>
  <c r="AI292" i="19"/>
  <c r="AH302" i="19"/>
  <c r="AI302" i="19"/>
  <c r="AL302" i="19" s="1"/>
  <c r="AH308" i="19"/>
  <c r="AI343" i="19"/>
  <c r="AL343" i="19" s="1"/>
  <c r="AG384" i="19"/>
  <c r="AJ384" i="19" s="1"/>
  <c r="AF190" i="19"/>
  <c r="AF213" i="19"/>
  <c r="AG226" i="19"/>
  <c r="AJ226" i="19" s="1"/>
  <c r="AF246" i="19"/>
  <c r="AG255" i="19"/>
  <c r="AJ255" i="19" s="1"/>
  <c r="AF255" i="19"/>
  <c r="AH272" i="19"/>
  <c r="AG258" i="19"/>
  <c r="AJ258" i="19" s="1"/>
  <c r="AI275" i="19"/>
  <c r="AL275" i="19" s="1"/>
  <c r="AH275" i="19"/>
  <c r="AI278" i="19"/>
  <c r="AL278" i="19" s="1"/>
  <c r="AG281" i="19"/>
  <c r="AJ281" i="19" s="1"/>
  <c r="AF281" i="19"/>
  <c r="AG332" i="19"/>
  <c r="AJ332" i="19" s="1"/>
  <c r="AF332" i="19"/>
  <c r="AG237" i="19"/>
  <c r="AJ237" i="19" s="1"/>
  <c r="AG242" i="19"/>
  <c r="AJ242" i="19" s="1"/>
  <c r="AH244" i="19"/>
  <c r="AG248" i="19"/>
  <c r="AJ248" i="19" s="1"/>
  <c r="AF248" i="19"/>
  <c r="AG287" i="19"/>
  <c r="AJ287" i="19" s="1"/>
  <c r="AH344" i="19"/>
  <c r="AI344" i="19"/>
  <c r="AF221" i="19"/>
  <c r="AG253" i="19"/>
  <c r="AJ253" i="19" s="1"/>
  <c r="AG264" i="19"/>
  <c r="AJ264" i="19" s="1"/>
  <c r="AF264" i="19"/>
  <c r="AH287" i="19"/>
  <c r="AI290" i="19"/>
  <c r="AL290" i="19" s="1"/>
  <c r="AH290" i="19"/>
  <c r="AI293" i="19"/>
  <c r="AL293" i="19" s="1"/>
  <c r="AH299" i="19"/>
  <c r="AG309" i="19"/>
  <c r="AJ309" i="19" s="1"/>
  <c r="AF309" i="19"/>
  <c r="AI319" i="19"/>
  <c r="AL319" i="19" s="1"/>
  <c r="AI333" i="19"/>
  <c r="AI372" i="19"/>
  <c r="AL372" i="19" s="1"/>
  <c r="AG225" i="19"/>
  <c r="AJ225" i="19" s="1"/>
  <c r="AF225" i="19"/>
  <c r="AI244" i="19"/>
  <c r="AL244" i="19" s="1"/>
  <c r="AG273" i="19"/>
  <c r="AJ273" i="19" s="1"/>
  <c r="AH276" i="19"/>
  <c r="AG293" i="19"/>
  <c r="AG303" i="19"/>
  <c r="AJ303" i="19" s="1"/>
  <c r="AH199" i="19"/>
  <c r="AI239" i="19"/>
  <c r="AL239" i="19" s="1"/>
  <c r="AI256" i="19"/>
  <c r="AI270" i="19"/>
  <c r="AH270" i="19"/>
  <c r="AI279" i="19"/>
  <c r="AL279" i="19" s="1"/>
  <c r="AI428" i="19"/>
  <c r="AL428" i="19" s="1"/>
  <c r="AF188" i="19"/>
  <c r="AF198" i="19"/>
  <c r="AG239" i="19"/>
  <c r="AJ239" i="19" s="1"/>
  <c r="AG256" i="19"/>
  <c r="AJ256" i="19" s="1"/>
  <c r="AH262" i="19"/>
  <c r="AI352" i="19"/>
  <c r="AG419" i="19"/>
  <c r="AJ419" i="19" s="1"/>
  <c r="AH425" i="19"/>
  <c r="AG461" i="19"/>
  <c r="AJ461" i="19" s="1"/>
  <c r="AF177" i="19"/>
  <c r="AF193" i="19"/>
  <c r="AG198" i="19"/>
  <c r="AJ198" i="19" s="1"/>
  <c r="AF202" i="19"/>
  <c r="AF211" i="19"/>
  <c r="AF220" i="19"/>
  <c r="AH256" i="19"/>
  <c r="AH282" i="19"/>
  <c r="AG300" i="19"/>
  <c r="AJ300" i="19" s="1"/>
  <c r="AF300" i="19"/>
  <c r="AI317" i="19"/>
  <c r="AL317" i="19" s="1"/>
  <c r="AI320" i="19"/>
  <c r="AL320" i="19" s="1"/>
  <c r="AI326" i="19"/>
  <c r="AI330" i="19"/>
  <c r="AL330" i="19" s="1"/>
  <c r="AH330" i="19"/>
  <c r="AI362" i="19"/>
  <c r="AL362" i="19" s="1"/>
  <c r="AG233" i="19"/>
  <c r="AJ233" i="19" s="1"/>
  <c r="AG236" i="19"/>
  <c r="AJ236" i="19" s="1"/>
  <c r="AG249" i="19"/>
  <c r="AJ249" i="19" s="1"/>
  <c r="AF249" i="19"/>
  <c r="AI259" i="19"/>
  <c r="AL259" i="19" s="1"/>
  <c r="AH259" i="19"/>
  <c r="AI262" i="19"/>
  <c r="AL262" i="19" s="1"/>
  <c r="AG265" i="19"/>
  <c r="AJ265" i="19" s="1"/>
  <c r="AG268" i="19"/>
  <c r="AJ268" i="19" s="1"/>
  <c r="AG285" i="19"/>
  <c r="AJ285" i="19" s="1"/>
  <c r="AI297" i="19"/>
  <c r="AL297" i="19" s="1"/>
  <c r="AH297" i="19"/>
  <c r="AI366" i="19"/>
  <c r="AL366" i="19" s="1"/>
  <c r="AH366" i="19"/>
  <c r="AI386" i="19"/>
  <c r="AL386" i="19" s="1"/>
  <c r="AG398" i="19"/>
  <c r="AF313" i="19"/>
  <c r="AG327" i="19"/>
  <c r="AJ327" i="19" s="1"/>
  <c r="AG348" i="19"/>
  <c r="AJ348" i="19" s="1"/>
  <c r="AI351" i="19"/>
  <c r="AL351" i="19" s="1"/>
  <c r="AI369" i="19"/>
  <c r="AH389" i="19"/>
  <c r="AG394" i="19"/>
  <c r="AF296" i="19"/>
  <c r="AI341" i="19"/>
  <c r="AI346" i="19"/>
  <c r="AL346" i="19" s="1"/>
  <c r="AH346" i="19"/>
  <c r="AG354" i="19"/>
  <c r="AJ354" i="19" s="1"/>
  <c r="AF354" i="19"/>
  <c r="AF367" i="19"/>
  <c r="AG367" i="19"/>
  <c r="AJ367" i="19" s="1"/>
  <c r="AI322" i="19"/>
  <c r="AI392" i="19"/>
  <c r="AL392" i="19" s="1"/>
  <c r="AH392" i="19"/>
  <c r="AG400" i="19"/>
  <c r="AJ400" i="19" s="1"/>
  <c r="AF400" i="19"/>
  <c r="AI403" i="19"/>
  <c r="AL403" i="19" s="1"/>
  <c r="AI411" i="19"/>
  <c r="AI414" i="19"/>
  <c r="AF265" i="19"/>
  <c r="AF285" i="19"/>
  <c r="AG322" i="19"/>
  <c r="AJ322" i="19" s="1"/>
  <c r="AG324" i="19"/>
  <c r="AJ324" i="19" s="1"/>
  <c r="AI370" i="19"/>
  <c r="AL370" i="19" s="1"/>
  <c r="AG378" i="19"/>
  <c r="AJ378" i="19" s="1"/>
  <c r="AF378" i="19"/>
  <c r="AI417" i="19"/>
  <c r="AL417" i="19" s="1"/>
  <c r="AI464" i="19"/>
  <c r="AL464" i="19" s="1"/>
  <c r="AG307" i="19"/>
  <c r="AJ307" i="19" s="1"/>
  <c r="AF324" i="19"/>
  <c r="AI349" i="19"/>
  <c r="AH349" i="19"/>
  <c r="AF373" i="19"/>
  <c r="AG381" i="19"/>
  <c r="AJ381" i="19" s="1"/>
  <c r="AI384" i="19"/>
  <c r="AL384" i="19" s="1"/>
  <c r="AH384" i="19"/>
  <c r="AG395" i="19"/>
  <c r="AJ395" i="19" s="1"/>
  <c r="AH403" i="19"/>
  <c r="AG423" i="19"/>
  <c r="AJ423" i="19" s="1"/>
  <c r="AF284" i="19"/>
  <c r="AG295" i="19"/>
  <c r="AJ295" i="19" s="1"/>
  <c r="AF312" i="19"/>
  <c r="AF328" i="19"/>
  <c r="AG339" i="19"/>
  <c r="AJ339" i="19" s="1"/>
  <c r="AF339" i="19"/>
  <c r="AG355" i="19"/>
  <c r="AJ355" i="19" s="1"/>
  <c r="AF355" i="19"/>
  <c r="AI360" i="19"/>
  <c r="AL360" i="19" s="1"/>
  <c r="AH365" i="19"/>
  <c r="AI365" i="19"/>
  <c r="AL365" i="19" s="1"/>
  <c r="AI409" i="19"/>
  <c r="AL409" i="19" s="1"/>
  <c r="AF447" i="19"/>
  <c r="AG447" i="19"/>
  <c r="AJ447" i="19" s="1"/>
  <c r="AF253" i="19"/>
  <c r="AF269" i="19"/>
  <c r="AF295" i="19"/>
  <c r="AH321" i="19"/>
  <c r="AG328" i="19"/>
  <c r="AJ328" i="19" s="1"/>
  <c r="AI368" i="19"/>
  <c r="AL368" i="19" s="1"/>
  <c r="AH368" i="19"/>
  <c r="AI376" i="19"/>
  <c r="AL376" i="19" s="1"/>
  <c r="AH376" i="19"/>
  <c r="AI401" i="19"/>
  <c r="AI412" i="19"/>
  <c r="AI440" i="19"/>
  <c r="AL440" i="19" s="1"/>
  <c r="AF242" i="19"/>
  <c r="AF258" i="19"/>
  <c r="AF274" i="19"/>
  <c r="AG279" i="19"/>
  <c r="AJ279" i="19" s="1"/>
  <c r="AH347" i="19"/>
  <c r="AH360" i="19"/>
  <c r="AH379" i="19"/>
  <c r="AI404" i="19"/>
  <c r="AL404" i="19" s="1"/>
  <c r="AH404" i="19"/>
  <c r="AG418" i="19"/>
  <c r="AJ418" i="19" s="1"/>
  <c r="AF418" i="19"/>
  <c r="AH444" i="19"/>
  <c r="AG291" i="19"/>
  <c r="AJ291" i="19" s="1"/>
  <c r="AG335" i="19"/>
  <c r="AJ335" i="19" s="1"/>
  <c r="AI337" i="19"/>
  <c r="AL337" i="19" s="1"/>
  <c r="AI342" i="19"/>
  <c r="AI347" i="19"/>
  <c r="AL347" i="19" s="1"/>
  <c r="AF363" i="19"/>
  <c r="AH382" i="19"/>
  <c r="AI393" i="19"/>
  <c r="AL393" i="19" s="1"/>
  <c r="AH393" i="19"/>
  <c r="AG424" i="19"/>
  <c r="AJ424" i="19" s="1"/>
  <c r="AG437" i="19"/>
  <c r="AJ437" i="19" s="1"/>
  <c r="AF437" i="19"/>
  <c r="AG316" i="19"/>
  <c r="AJ316" i="19" s="1"/>
  <c r="AF316" i="19"/>
  <c r="AH335" i="19"/>
  <c r="AI345" i="19"/>
  <c r="AI385" i="19"/>
  <c r="AL385" i="19" s="1"/>
  <c r="AH385" i="19"/>
  <c r="AI388" i="19"/>
  <c r="AL388" i="19" s="1"/>
  <c r="AH388" i="19"/>
  <c r="AG455" i="19"/>
  <c r="AJ455" i="19" s="1"/>
  <c r="AF455" i="19"/>
  <c r="AF257" i="19"/>
  <c r="AF273" i="19"/>
  <c r="AH291" i="19"/>
  <c r="AF303" i="19"/>
  <c r="AI306" i="19"/>
  <c r="AL306" i="19" s="1"/>
  <c r="AG323" i="19"/>
  <c r="AJ323" i="19" s="1"/>
  <c r="AI335" i="19"/>
  <c r="AL335" i="19" s="1"/>
  <c r="AG340" i="19"/>
  <c r="AJ340" i="19" s="1"/>
  <c r="AF340" i="19"/>
  <c r="AI353" i="19"/>
  <c r="AL353" i="19" s="1"/>
  <c r="AH353" i="19"/>
  <c r="AI410" i="19"/>
  <c r="AL410" i="19" s="1"/>
  <c r="AG427" i="19"/>
  <c r="AJ427" i="19" s="1"/>
  <c r="AG306" i="19"/>
  <c r="AJ306" i="19" s="1"/>
  <c r="AG311" i="19"/>
  <c r="AF323" i="19"/>
  <c r="AG325" i="19"/>
  <c r="AF329" i="19"/>
  <c r="AG353" i="19"/>
  <c r="AJ353" i="19" s="1"/>
  <c r="AG358" i="19"/>
  <c r="AJ358" i="19" s="1"/>
  <c r="AF358" i="19"/>
  <c r="AH452" i="19"/>
  <c r="AB5" i="21" a="1"/>
  <c r="AF405" i="19"/>
  <c r="AG428" i="19"/>
  <c r="AJ428" i="19" s="1"/>
  <c r="AH430" i="19"/>
  <c r="AF435" i="19"/>
  <c r="AH442" i="19"/>
  <c r="AI458" i="19"/>
  <c r="AH458" i="19"/>
  <c r="AI461" i="19"/>
  <c r="AL461" i="19" s="1"/>
  <c r="AG467" i="19"/>
  <c r="AJ467" i="19" s="1"/>
  <c r="AI486" i="19"/>
  <c r="AL486" i="19" s="1"/>
  <c r="AH486" i="19"/>
  <c r="AF359" i="19"/>
  <c r="AG370" i="19"/>
  <c r="AG405" i="19"/>
  <c r="AJ405" i="19" s="1"/>
  <c r="AG413" i="19"/>
  <c r="AJ413" i="19" s="1"/>
  <c r="AF420" i="19"/>
  <c r="AI430" i="19"/>
  <c r="AG435" i="19"/>
  <c r="AJ435" i="19" s="1"/>
  <c r="AI442" i="19"/>
  <c r="AL442" i="19" s="1"/>
  <c r="AI467" i="19"/>
  <c r="AI483" i="19"/>
  <c r="AH483" i="19"/>
  <c r="AF413" i="19"/>
  <c r="AH450" i="19"/>
  <c r="AH471" i="19"/>
  <c r="AI490" i="19"/>
  <c r="AL490" i="19" s="1"/>
  <c r="AG397" i="19"/>
  <c r="AJ397" i="19" s="1"/>
  <c r="AG410" i="19"/>
  <c r="AJ410" i="19" s="1"/>
  <c r="AG415" i="19"/>
  <c r="AJ415" i="19" s="1"/>
  <c r="AF415" i="19"/>
  <c r="AG445" i="19"/>
  <c r="AJ445" i="19" s="1"/>
  <c r="AF445" i="19"/>
  <c r="AH474" i="19"/>
  <c r="AG362" i="19"/>
  <c r="AG391" i="19"/>
  <c r="AJ391" i="19" s="1"/>
  <c r="AF391" i="19"/>
  <c r="AF397" i="19"/>
  <c r="AG402" i="19"/>
  <c r="AJ402" i="19" s="1"/>
  <c r="AF402" i="19"/>
  <c r="AG433" i="19"/>
  <c r="AJ433" i="19" s="1"/>
  <c r="AF433" i="19"/>
  <c r="AG453" i="19"/>
  <c r="AJ453" i="19" s="1"/>
  <c r="AI456" i="19"/>
  <c r="AL456" i="19" s="1"/>
  <c r="AG459" i="19"/>
  <c r="AJ459" i="19" s="1"/>
  <c r="AF459" i="19"/>
  <c r="AI494" i="19"/>
  <c r="AI422" i="19"/>
  <c r="AI431" i="19"/>
  <c r="AH431" i="19"/>
  <c r="AI443" i="19"/>
  <c r="AL443" i="19" s="1"/>
  <c r="AG465" i="19"/>
  <c r="AJ465" i="19" s="1"/>
  <c r="AG468" i="19"/>
  <c r="AJ468" i="19" s="1"/>
  <c r="AG487" i="19"/>
  <c r="AJ487" i="19" s="1"/>
  <c r="AG399" i="19"/>
  <c r="AJ399" i="19" s="1"/>
  <c r="AF427" i="19"/>
  <c r="AG431" i="19"/>
  <c r="AJ431" i="19" s="1"/>
  <c r="AH438" i="19"/>
  <c r="AG443" i="19"/>
  <c r="AJ443" i="19" s="1"/>
  <c r="AH448" i="19"/>
  <c r="AI462" i="19"/>
  <c r="AL462" i="19" s="1"/>
  <c r="AH462" i="19"/>
  <c r="AI465" i="19"/>
  <c r="AL465" i="19" s="1"/>
  <c r="AG407" i="19"/>
  <c r="AJ407" i="19" s="1"/>
  <c r="AH422" i="19"/>
  <c r="AI451" i="19"/>
  <c r="AL451" i="19" s="1"/>
  <c r="AH451" i="19"/>
  <c r="AI484" i="19"/>
  <c r="AL484" i="19" s="1"/>
  <c r="AH484" i="19"/>
  <c r="AG491" i="19"/>
  <c r="AJ491" i="19" s="1"/>
  <c r="AF348" i="19"/>
  <c r="AH369" i="19"/>
  <c r="AH372" i="19"/>
  <c r="AG375" i="19"/>
  <c r="AJ375" i="19" s="1"/>
  <c r="AF375" i="19"/>
  <c r="AF381" i="19"/>
  <c r="AF387" i="19"/>
  <c r="AG412" i="19"/>
  <c r="AJ412" i="19" s="1"/>
  <c r="AH417" i="19"/>
  <c r="AF419" i="19"/>
  <c r="AF424" i="19"/>
  <c r="AG451" i="19"/>
  <c r="AJ451" i="19" s="1"/>
  <c r="AI472" i="19"/>
  <c r="AL472" i="19" s="1"/>
  <c r="AG396" i="19"/>
  <c r="AH412" i="19"/>
  <c r="AG429" i="19"/>
  <c r="AJ429" i="19" s="1"/>
  <c r="AF429" i="19"/>
  <c r="AH436" i="19"/>
  <c r="AG441" i="19"/>
  <c r="AJ441" i="19" s="1"/>
  <c r="AF441" i="19"/>
  <c r="AG457" i="19"/>
  <c r="AJ457" i="19" s="1"/>
  <c r="AH460" i="19"/>
  <c r="AG475" i="19"/>
  <c r="AJ475" i="19" s="1"/>
  <c r="AG478" i="19"/>
  <c r="AJ478" i="19" s="1"/>
  <c r="AI488" i="19"/>
  <c r="AL488" i="19" s="1"/>
  <c r="AH488" i="19"/>
  <c r="AG495" i="19"/>
  <c r="AJ495" i="19" s="1"/>
  <c r="AH357" i="19"/>
  <c r="AI421" i="19"/>
  <c r="AL421" i="19" s="1"/>
  <c r="AH421" i="19"/>
  <c r="AH446" i="19"/>
  <c r="AI454" i="19"/>
  <c r="AL454" i="19" s="1"/>
  <c r="AH454" i="19"/>
  <c r="AI457" i="19"/>
  <c r="AL457" i="19" s="1"/>
  <c r="AG463" i="19"/>
  <c r="AJ463" i="19" s="1"/>
  <c r="AF463" i="19"/>
  <c r="AF383" i="19"/>
  <c r="AG421" i="19"/>
  <c r="AJ421" i="19" s="1"/>
  <c r="AG426" i="19"/>
  <c r="AJ426" i="19" s="1"/>
  <c r="AF439" i="19"/>
  <c r="AI446" i="19"/>
  <c r="AL446" i="19" s="1"/>
  <c r="AI406" i="19"/>
  <c r="AL406" i="19" s="1"/>
  <c r="AG416" i="19"/>
  <c r="AJ416" i="19" s="1"/>
  <c r="AH426" i="19"/>
  <c r="AG449" i="19"/>
  <c r="AJ449" i="19" s="1"/>
  <c r="AF449" i="19"/>
  <c r="AI466" i="19"/>
  <c r="AL466" i="19" s="1"/>
  <c r="AH466" i="19"/>
  <c r="AI482" i="19"/>
  <c r="AL482" i="19" s="1"/>
  <c r="AI492" i="19"/>
  <c r="AL492" i="19" s="1"/>
  <c r="AH492" i="19"/>
  <c r="AG380" i="19"/>
  <c r="AG386" i="19"/>
  <c r="AF416" i="19"/>
  <c r="AI426" i="19"/>
  <c r="AL426" i="19" s="1"/>
  <c r="AG470" i="19"/>
  <c r="AJ470" i="19" s="1"/>
  <c r="AI476" i="19"/>
  <c r="AL476" i="19" s="1"/>
  <c r="AH476" i="19"/>
  <c r="AG479" i="19"/>
  <c r="AJ479" i="19" s="1"/>
  <c r="AF469" i="19"/>
  <c r="AF489" i="19"/>
  <c r="AF481" i="19"/>
  <c r="AF491" i="19"/>
  <c r="AF495" i="19"/>
  <c r="AF453" i="19"/>
  <c r="AI493" i="19"/>
  <c r="AL493" i="19" s="1"/>
  <c r="AH493" i="19"/>
  <c r="AH472" i="19"/>
  <c r="AF475" i="19"/>
  <c r="AF478" i="19"/>
  <c r="AF407" i="19"/>
  <c r="AF423" i="19"/>
  <c r="AH457" i="19"/>
  <c r="AF468" i="19"/>
  <c r="AI477" i="19"/>
  <c r="AL477" i="19" s="1"/>
  <c r="AI485" i="19"/>
  <c r="AL485" i="19" s="1"/>
  <c r="AH477" i="19"/>
  <c r="AG494" i="19"/>
  <c r="AJ494" i="19" s="1"/>
  <c r="AF473" i="19"/>
  <c r="AF479" i="19"/>
  <c r="AF487" i="19"/>
  <c r="AI489" i="19" l="1"/>
  <c r="AL489" i="19" s="1"/>
  <c r="AH489" i="19"/>
  <c r="AJ325" i="19"/>
  <c r="AH325" i="19"/>
  <c r="AI118" i="19"/>
  <c r="AL118" i="19" s="1"/>
  <c r="AH118" i="19"/>
  <c r="AI223" i="19"/>
  <c r="AL223" i="19" s="1"/>
  <c r="AH223" i="19"/>
  <c r="AJ31" i="19"/>
  <c r="AH31" i="19"/>
  <c r="AJ459" i="18"/>
  <c r="AH459" i="18"/>
  <c r="AI471" i="18"/>
  <c r="AL471" i="18" s="1"/>
  <c r="AH471" i="18"/>
  <c r="AH457" i="18"/>
  <c r="AI457" i="18"/>
  <c r="AL457" i="18" s="1"/>
  <c r="AJ327" i="18"/>
  <c r="AH327" i="18"/>
  <c r="AH281" i="18"/>
  <c r="AI281" i="18"/>
  <c r="AL281" i="18" s="1"/>
  <c r="AI271" i="18"/>
  <c r="AL271" i="18" s="1"/>
  <c r="AH271" i="18"/>
  <c r="AJ266" i="18"/>
  <c r="AH266" i="18"/>
  <c r="AJ275" i="18"/>
  <c r="AH275" i="18"/>
  <c r="AJ334" i="18"/>
  <c r="AH334" i="18"/>
  <c r="AJ398" i="19"/>
  <c r="AH398" i="19"/>
  <c r="AI177" i="19"/>
  <c r="AL177" i="19" s="1"/>
  <c r="AH177" i="19"/>
  <c r="AI262" i="18"/>
  <c r="AL262" i="18" s="1"/>
  <c r="AH262" i="18"/>
  <c r="AJ244" i="18"/>
  <c r="AH244" i="18"/>
  <c r="AH153" i="18"/>
  <c r="AI153" i="18"/>
  <c r="AL153" i="18" s="1"/>
  <c r="AI111" i="18"/>
  <c r="AL111" i="18" s="1"/>
  <c r="AH111" i="18"/>
  <c r="AJ155" i="18"/>
  <c r="AH155" i="18"/>
  <c r="AJ295" i="18"/>
  <c r="AH295" i="18"/>
  <c r="AM460" i="18"/>
  <c r="AH193" i="18"/>
  <c r="AJ193" i="18"/>
  <c r="D115" i="16"/>
  <c r="CN7" i="8"/>
  <c r="AI468" i="19"/>
  <c r="AL468" i="19" s="1"/>
  <c r="AH468" i="19"/>
  <c r="AI469" i="19"/>
  <c r="AL469" i="19" s="1"/>
  <c r="AH469" i="19"/>
  <c r="AJ396" i="19"/>
  <c r="AH396" i="19"/>
  <c r="AI323" i="19"/>
  <c r="AL323" i="19" s="1"/>
  <c r="AH323" i="19"/>
  <c r="AI273" i="19"/>
  <c r="AL273" i="19" s="1"/>
  <c r="AH273" i="19"/>
  <c r="AH212" i="19"/>
  <c r="AJ343" i="19"/>
  <c r="AH343" i="19"/>
  <c r="AI102" i="19"/>
  <c r="AL102" i="19" s="1"/>
  <c r="AM102" i="19" s="1"/>
  <c r="AH102" i="19"/>
  <c r="AI200" i="19"/>
  <c r="AL200" i="19" s="1"/>
  <c r="AH200" i="19"/>
  <c r="AI367" i="18"/>
  <c r="AL367" i="18" s="1"/>
  <c r="AH367" i="18"/>
  <c r="AM22" i="19"/>
  <c r="AJ58" i="19"/>
  <c r="AH58" i="19"/>
  <c r="AM54" i="19"/>
  <c r="AJ144" i="19"/>
  <c r="AH144" i="19"/>
  <c r="AM135" i="19"/>
  <c r="AM147" i="19"/>
  <c r="AM90" i="19"/>
  <c r="AJ206" i="19"/>
  <c r="AH206" i="19"/>
  <c r="AM166" i="19"/>
  <c r="AJ195" i="19"/>
  <c r="AH195" i="19"/>
  <c r="AM293" i="19"/>
  <c r="AJ356" i="19"/>
  <c r="AH356" i="19"/>
  <c r="AM384" i="19"/>
  <c r="AM310" i="19"/>
  <c r="AM330" i="19"/>
  <c r="AM377" i="19"/>
  <c r="AJ440" i="19"/>
  <c r="AH440" i="19"/>
  <c r="AM488" i="19"/>
  <c r="AH307" i="18"/>
  <c r="AI307" i="18"/>
  <c r="AL307" i="18" s="1"/>
  <c r="AI357" i="18"/>
  <c r="AL357" i="18" s="1"/>
  <c r="AH357" i="18"/>
  <c r="AJ67" i="18"/>
  <c r="AH67" i="18"/>
  <c r="D177" i="16"/>
  <c r="CR5" i="8"/>
  <c r="D222" i="16"/>
  <c r="CU2" i="8"/>
  <c r="D283" i="16"/>
  <c r="CX15" i="8"/>
  <c r="D319" i="16"/>
  <c r="DA3" i="8"/>
  <c r="AH82" i="19"/>
  <c r="AI82" i="19"/>
  <c r="AL82" i="19" s="1"/>
  <c r="AI413" i="19"/>
  <c r="AL413" i="19" s="1"/>
  <c r="AH413" i="19"/>
  <c r="AI186" i="19"/>
  <c r="AL186" i="19" s="1"/>
  <c r="AH186" i="19"/>
  <c r="AI255" i="18"/>
  <c r="AL255" i="18" s="1"/>
  <c r="AH255" i="18"/>
  <c r="AI200" i="18"/>
  <c r="AL200" i="18" s="1"/>
  <c r="AH200" i="18"/>
  <c r="D61" i="16"/>
  <c r="CJ17" i="8"/>
  <c r="AH13" i="11"/>
  <c r="AF13" i="11"/>
  <c r="D194" i="19"/>
  <c r="K6" i="3"/>
  <c r="AH461" i="19"/>
  <c r="AH443" i="19"/>
  <c r="AH391" i="19"/>
  <c r="AI391" i="19"/>
  <c r="AL391" i="19" s="1"/>
  <c r="AI455" i="19"/>
  <c r="AL455" i="19" s="1"/>
  <c r="AH455" i="19"/>
  <c r="AI315" i="19"/>
  <c r="AL315" i="19" s="1"/>
  <c r="AH315" i="19"/>
  <c r="AJ314" i="19"/>
  <c r="AH314" i="19"/>
  <c r="AI338" i="19"/>
  <c r="AL338" i="19" s="1"/>
  <c r="AH338" i="19"/>
  <c r="AI288" i="19"/>
  <c r="AL288" i="19" s="1"/>
  <c r="AH288" i="19"/>
  <c r="AH189" i="19"/>
  <c r="AH60" i="19"/>
  <c r="AJ94" i="19"/>
  <c r="AH94" i="19"/>
  <c r="AH79" i="19"/>
  <c r="AI79" i="19"/>
  <c r="AL79" i="19" s="1"/>
  <c r="AH63" i="19"/>
  <c r="AI63" i="19"/>
  <c r="AL63" i="19" s="1"/>
  <c r="AH47" i="19"/>
  <c r="AJ24" i="19"/>
  <c r="AH24" i="19"/>
  <c r="AI482" i="18"/>
  <c r="AL482" i="18" s="1"/>
  <c r="AH482" i="18"/>
  <c r="AJ443" i="18"/>
  <c r="AH443" i="18"/>
  <c r="AI451" i="18"/>
  <c r="AL451" i="18" s="1"/>
  <c r="AH451" i="18"/>
  <c r="AH323" i="18"/>
  <c r="AI323" i="18"/>
  <c r="AL323" i="18" s="1"/>
  <c r="AJ227" i="18"/>
  <c r="AH227" i="18"/>
  <c r="AI145" i="18"/>
  <c r="AL145" i="18" s="1"/>
  <c r="AH145" i="18"/>
  <c r="AJ82" i="18"/>
  <c r="AH82" i="18"/>
  <c r="AL162" i="18"/>
  <c r="AM162" i="18" s="1"/>
  <c r="AN26" i="16"/>
  <c r="D141" i="16"/>
  <c r="CO17" i="8"/>
  <c r="D101" i="16"/>
  <c r="CM9" i="8"/>
  <c r="D281" i="16"/>
  <c r="CX13" i="8"/>
  <c r="D124" i="16"/>
  <c r="CN16" i="8"/>
  <c r="D201" i="16"/>
  <c r="CS13" i="8"/>
  <c r="D331" i="16"/>
  <c r="DA15" i="8"/>
  <c r="D315" i="16"/>
  <c r="CZ15" i="8"/>
  <c r="D98" i="16"/>
  <c r="CM6" i="8"/>
  <c r="D298" i="16"/>
  <c r="CY14" i="8"/>
  <c r="D199" i="16"/>
  <c r="CS11" i="8"/>
  <c r="D63" i="16"/>
  <c r="CK3" i="8"/>
  <c r="AH465" i="19"/>
  <c r="AJ311" i="19"/>
  <c r="AH311" i="19"/>
  <c r="AI257" i="19"/>
  <c r="AL257" i="19" s="1"/>
  <c r="AH257" i="19"/>
  <c r="AH253" i="19"/>
  <c r="AI253" i="19"/>
  <c r="AL253" i="19" s="1"/>
  <c r="AI354" i="19"/>
  <c r="AL354" i="19" s="1"/>
  <c r="AH354" i="19"/>
  <c r="AJ250" i="19"/>
  <c r="AH250" i="19"/>
  <c r="AI140" i="19"/>
  <c r="AL140" i="19" s="1"/>
  <c r="AH140" i="19"/>
  <c r="AI86" i="19"/>
  <c r="AL86" i="19" s="1"/>
  <c r="AH86" i="19"/>
  <c r="AI445" i="18"/>
  <c r="AL445" i="18" s="1"/>
  <c r="AH445" i="18"/>
  <c r="AI411" i="18"/>
  <c r="AL411" i="18" s="1"/>
  <c r="AH411" i="18"/>
  <c r="AJ412" i="18"/>
  <c r="AH412" i="18"/>
  <c r="D251" i="16"/>
  <c r="CV15" i="8"/>
  <c r="D327" i="19"/>
  <c r="S11" i="3"/>
  <c r="AI424" i="19"/>
  <c r="AL424" i="19" s="1"/>
  <c r="AH424" i="19"/>
  <c r="AH350" i="19"/>
  <c r="AI274" i="19"/>
  <c r="AL274" i="19" s="1"/>
  <c r="AM274" i="19" s="1"/>
  <c r="AH274" i="19"/>
  <c r="AI447" i="19"/>
  <c r="AL447" i="19" s="1"/>
  <c r="AH447" i="19"/>
  <c r="AI285" i="19"/>
  <c r="AL285" i="19" s="1"/>
  <c r="AH285" i="19"/>
  <c r="AJ293" i="19"/>
  <c r="AH293" i="19"/>
  <c r="AI281" i="19"/>
  <c r="AL281" i="19" s="1"/>
  <c r="AH281" i="19"/>
  <c r="AH307" i="19"/>
  <c r="AH153" i="19"/>
  <c r="AI153" i="19"/>
  <c r="AL153" i="19" s="1"/>
  <c r="AM153" i="19" s="1"/>
  <c r="AH156" i="19"/>
  <c r="AI156" i="19"/>
  <c r="AL156" i="19" s="1"/>
  <c r="AI173" i="19"/>
  <c r="AL173" i="19" s="1"/>
  <c r="AH173" i="19"/>
  <c r="AI111" i="19"/>
  <c r="AL111" i="19" s="1"/>
  <c r="AH111" i="19"/>
  <c r="AI197" i="19"/>
  <c r="AL197" i="19" s="1"/>
  <c r="AH197" i="19"/>
  <c r="AH113" i="19"/>
  <c r="AI113" i="19"/>
  <c r="AL113" i="19" s="1"/>
  <c r="AM113" i="19" s="1"/>
  <c r="AJ74" i="19"/>
  <c r="AH74" i="19"/>
  <c r="AI54" i="19"/>
  <c r="AL54" i="19" s="1"/>
  <c r="AH54" i="19"/>
  <c r="AJ496" i="18"/>
  <c r="AH496" i="18"/>
  <c r="AJ435" i="18"/>
  <c r="AH435" i="18"/>
  <c r="AJ250" i="18"/>
  <c r="AH250" i="18"/>
  <c r="AI181" i="18"/>
  <c r="AL181" i="18" s="1"/>
  <c r="AH181" i="18"/>
  <c r="AJ73" i="18"/>
  <c r="AH73" i="18"/>
  <c r="AM161" i="18"/>
  <c r="AM153" i="18"/>
  <c r="AM225" i="18"/>
  <c r="AH401" i="18"/>
  <c r="AJ401" i="18"/>
  <c r="AM451" i="18"/>
  <c r="AJ455" i="18"/>
  <c r="AH455" i="18"/>
  <c r="AM482" i="18"/>
  <c r="AM120" i="18"/>
  <c r="D284" i="19"/>
  <c r="P16" i="3"/>
  <c r="D276" i="19"/>
  <c r="P8" i="3"/>
  <c r="AJ362" i="19"/>
  <c r="AH362" i="19"/>
  <c r="AI265" i="19"/>
  <c r="AL265" i="19" s="1"/>
  <c r="AH265" i="19"/>
  <c r="AJ49" i="19"/>
  <c r="AH49" i="19"/>
  <c r="AH32" i="19"/>
  <c r="AI32" i="19"/>
  <c r="AL32" i="19" s="1"/>
  <c r="AM32" i="19" s="1"/>
  <c r="AI378" i="18"/>
  <c r="AL378" i="18" s="1"/>
  <c r="AH378" i="18"/>
  <c r="AM69" i="19"/>
  <c r="AM41" i="19"/>
  <c r="AM119" i="19"/>
  <c r="AM75" i="19"/>
  <c r="AJ235" i="19"/>
  <c r="AH235" i="19"/>
  <c r="AM252" i="19"/>
  <c r="AJ217" i="19"/>
  <c r="AH217" i="19"/>
  <c r="AM290" i="19"/>
  <c r="AM343" i="19"/>
  <c r="AM278" i="19"/>
  <c r="AM482" i="19"/>
  <c r="AM430" i="19"/>
  <c r="AJ482" i="19"/>
  <c r="AH482" i="19"/>
  <c r="AI414" i="18"/>
  <c r="AL414" i="18" s="1"/>
  <c r="AH414" i="18"/>
  <c r="AH251" i="18"/>
  <c r="AI251" i="18"/>
  <c r="AL251" i="18" s="1"/>
  <c r="AH299" i="18"/>
  <c r="AI132" i="18"/>
  <c r="AL132" i="18" s="1"/>
  <c r="AH132" i="18"/>
  <c r="D233" i="16"/>
  <c r="CU13" i="8"/>
  <c r="D185" i="16"/>
  <c r="CR13" i="8"/>
  <c r="D167" i="19"/>
  <c r="I11" i="3"/>
  <c r="D159" i="19"/>
  <c r="I3" i="3"/>
  <c r="AM366" i="19"/>
  <c r="AH407" i="19"/>
  <c r="AI407" i="19"/>
  <c r="AL407" i="19" s="1"/>
  <c r="AI439" i="19"/>
  <c r="AL439" i="19" s="1"/>
  <c r="AH439" i="19"/>
  <c r="AH399" i="19"/>
  <c r="AI435" i="19"/>
  <c r="AL435" i="19" s="1"/>
  <c r="AH435" i="19"/>
  <c r="AH410" i="19"/>
  <c r="AI242" i="19"/>
  <c r="AL242" i="19" s="1"/>
  <c r="AH242" i="19"/>
  <c r="AI300" i="19"/>
  <c r="AL300" i="19" s="1"/>
  <c r="AH300" i="19"/>
  <c r="AI264" i="19"/>
  <c r="AL264" i="19" s="1"/>
  <c r="AH264" i="19"/>
  <c r="AH292" i="19"/>
  <c r="AI298" i="19"/>
  <c r="AL298" i="19" s="1"/>
  <c r="AH298" i="19"/>
  <c r="AH201" i="19"/>
  <c r="AI201" i="19"/>
  <c r="AL201" i="19" s="1"/>
  <c r="AM201" i="19" s="1"/>
  <c r="AI174" i="19"/>
  <c r="AL174" i="19" s="1"/>
  <c r="AH174" i="19"/>
  <c r="AH89" i="19"/>
  <c r="AH147" i="19"/>
  <c r="AH36" i="19"/>
  <c r="AI36" i="19"/>
  <c r="AL36" i="19" s="1"/>
  <c r="AH62" i="19"/>
  <c r="AI452" i="18"/>
  <c r="AL452" i="18" s="1"/>
  <c r="AH452" i="18"/>
  <c r="AI429" i="18"/>
  <c r="AL429" i="18" s="1"/>
  <c r="AH429" i="18"/>
  <c r="AJ465" i="18"/>
  <c r="AH465" i="18"/>
  <c r="AM30" i="19"/>
  <c r="AM92" i="19"/>
  <c r="AJ112" i="19"/>
  <c r="AH112" i="19"/>
  <c r="AJ34" i="19"/>
  <c r="AH34" i="19"/>
  <c r="AM31" i="19"/>
  <c r="AJ116" i="19"/>
  <c r="AH116" i="19"/>
  <c r="AM91" i="19"/>
  <c r="AM94" i="19"/>
  <c r="AJ171" i="19"/>
  <c r="AH171" i="19"/>
  <c r="AM236" i="19"/>
  <c r="AM235" i="19"/>
  <c r="AM169" i="19"/>
  <c r="AI302" i="18"/>
  <c r="AL302" i="18" s="1"/>
  <c r="AH302" i="18"/>
  <c r="AJ243" i="18"/>
  <c r="AH243" i="18"/>
  <c r="AJ195" i="18"/>
  <c r="AH195" i="18"/>
  <c r="AI158" i="18"/>
  <c r="AL158" i="18" s="1"/>
  <c r="AH158" i="18"/>
  <c r="AM89" i="18"/>
  <c r="AM178" i="18"/>
  <c r="AJ248" i="18"/>
  <c r="AH248" i="18"/>
  <c r="AJ204" i="18"/>
  <c r="AH204" i="18"/>
  <c r="AJ253" i="18"/>
  <c r="AH253" i="18"/>
  <c r="AM244" i="18"/>
  <c r="AJ293" i="18"/>
  <c r="AH293" i="18"/>
  <c r="AJ199" i="18"/>
  <c r="AH199" i="18"/>
  <c r="AM264" i="18"/>
  <c r="AJ313" i="18"/>
  <c r="AH313" i="18"/>
  <c r="AM257" i="18"/>
  <c r="AM372" i="18"/>
  <c r="AM403" i="18"/>
  <c r="AM391" i="18"/>
  <c r="AM429" i="18"/>
  <c r="AM412" i="18"/>
  <c r="AM427" i="18"/>
  <c r="AM394" i="18"/>
  <c r="D77" i="16"/>
  <c r="CK17" i="8"/>
  <c r="AI284" i="19"/>
  <c r="AL284" i="19" s="1"/>
  <c r="AM284" i="19" s="1"/>
  <c r="AH284" i="19"/>
  <c r="AI478" i="19"/>
  <c r="AL478" i="19" s="1"/>
  <c r="AH478" i="19"/>
  <c r="AI416" i="19"/>
  <c r="AL416" i="19" s="1"/>
  <c r="AH416" i="19"/>
  <c r="AH434" i="19"/>
  <c r="AH456" i="19"/>
  <c r="AH337" i="19"/>
  <c r="AH373" i="19"/>
  <c r="AI373" i="19"/>
  <c r="AL373" i="19" s="1"/>
  <c r="AH124" i="19"/>
  <c r="AI124" i="19"/>
  <c r="AL124" i="19" s="1"/>
  <c r="AH172" i="19"/>
  <c r="AI172" i="19"/>
  <c r="AL172" i="19" s="1"/>
  <c r="AM172" i="19" s="1"/>
  <c r="AI105" i="19"/>
  <c r="AL105" i="19" s="1"/>
  <c r="AH105" i="19"/>
  <c r="AI67" i="19"/>
  <c r="AL67" i="19" s="1"/>
  <c r="AH67" i="19"/>
  <c r="AI194" i="19"/>
  <c r="AL194" i="19" s="1"/>
  <c r="AH194" i="19"/>
  <c r="AI28" i="19"/>
  <c r="AL28" i="19" s="1"/>
  <c r="AH28" i="19"/>
  <c r="AJ134" i="19"/>
  <c r="AH134" i="19"/>
  <c r="AJ33" i="19"/>
  <c r="AH33" i="19"/>
  <c r="AM123" i="19"/>
  <c r="AJ139" i="19"/>
  <c r="AH139" i="19"/>
  <c r="AM110" i="19"/>
  <c r="AJ261" i="19"/>
  <c r="AH261" i="19"/>
  <c r="AM258" i="19"/>
  <c r="AM164" i="19"/>
  <c r="AJ251" i="19"/>
  <c r="AH251" i="19"/>
  <c r="AM325" i="19"/>
  <c r="AM257" i="19"/>
  <c r="AM265" i="19"/>
  <c r="AJ361" i="19"/>
  <c r="AH361" i="19"/>
  <c r="AH409" i="19"/>
  <c r="AJ409" i="19"/>
  <c r="AJ336" i="19"/>
  <c r="AH336" i="19"/>
  <c r="AM435" i="19"/>
  <c r="AM494" i="19"/>
  <c r="AH400" i="18"/>
  <c r="AI400" i="18"/>
  <c r="AL400" i="18" s="1"/>
  <c r="AI219" i="18"/>
  <c r="AL219" i="18" s="1"/>
  <c r="AH219" i="18"/>
  <c r="AI273" i="18"/>
  <c r="AL273" i="18" s="1"/>
  <c r="AH273" i="18"/>
  <c r="AH384" i="18"/>
  <c r="AI384" i="18"/>
  <c r="AL384" i="18" s="1"/>
  <c r="AI192" i="18"/>
  <c r="AL192" i="18" s="1"/>
  <c r="AM192" i="18" s="1"/>
  <c r="AH192" i="18"/>
  <c r="AI274" i="18"/>
  <c r="AL274" i="18" s="1"/>
  <c r="AH274" i="18"/>
  <c r="AI170" i="18"/>
  <c r="AL170" i="18" s="1"/>
  <c r="AM170" i="18" s="1"/>
  <c r="AH170" i="18"/>
  <c r="AI125" i="18"/>
  <c r="AL125" i="18" s="1"/>
  <c r="AH125" i="18"/>
  <c r="AJ114" i="18"/>
  <c r="AH114" i="18"/>
  <c r="AI93" i="18"/>
  <c r="AL93" i="18" s="1"/>
  <c r="AH93" i="18"/>
  <c r="AJ22" i="16"/>
  <c r="AM22" i="16" s="1"/>
  <c r="AI22" i="16"/>
  <c r="K80" i="10"/>
  <c r="I80" i="10"/>
  <c r="L80" i="10" s="1"/>
  <c r="O80" i="10" s="1"/>
  <c r="D266" i="16"/>
  <c r="CW14" i="8"/>
  <c r="D125" i="16"/>
  <c r="CN17" i="8"/>
  <c r="D119" i="16"/>
  <c r="CN11" i="8"/>
  <c r="D56" i="16"/>
  <c r="CJ12" i="8"/>
  <c r="D185" i="19"/>
  <c r="J13" i="3"/>
  <c r="D52" i="19"/>
  <c r="B8" i="3"/>
  <c r="AI449" i="19"/>
  <c r="AL449" i="19" s="1"/>
  <c r="AH449" i="19"/>
  <c r="AI397" i="19"/>
  <c r="AL397" i="19" s="1"/>
  <c r="AH397" i="19"/>
  <c r="AM351" i="19"/>
  <c r="AI475" i="19"/>
  <c r="AL475" i="19" s="1"/>
  <c r="AH475" i="19"/>
  <c r="AJ386" i="19"/>
  <c r="AH386" i="19"/>
  <c r="AI387" i="19"/>
  <c r="AL387" i="19" s="1"/>
  <c r="AH387" i="19"/>
  <c r="AH494" i="19"/>
  <c r="AI445" i="19"/>
  <c r="AL445" i="19" s="1"/>
  <c r="AM445" i="19" s="1"/>
  <c r="AH445" i="19"/>
  <c r="AH411" i="19"/>
  <c r="AJ394" i="19"/>
  <c r="AH394" i="19"/>
  <c r="AH198" i="19"/>
  <c r="AI198" i="19"/>
  <c r="AL198" i="19" s="1"/>
  <c r="AI225" i="19"/>
  <c r="AL225" i="19" s="1"/>
  <c r="AH225" i="19"/>
  <c r="AI114" i="19"/>
  <c r="AL114" i="19" s="1"/>
  <c r="AM114" i="19" s="1"/>
  <c r="AH114" i="19"/>
  <c r="AI70" i="19"/>
  <c r="AL70" i="19" s="1"/>
  <c r="AM70" i="19" s="1"/>
  <c r="AH70" i="19"/>
  <c r="AI83" i="19"/>
  <c r="AL83" i="19" s="1"/>
  <c r="AH83" i="19"/>
  <c r="AJ143" i="19"/>
  <c r="AH143" i="19"/>
  <c r="AH231" i="19"/>
  <c r="AH68" i="19"/>
  <c r="AJ210" i="19"/>
  <c r="AH210" i="19"/>
  <c r="AI418" i="18"/>
  <c r="AL418" i="18" s="1"/>
  <c r="AM418" i="18" s="1"/>
  <c r="AH418" i="18"/>
  <c r="AH69" i="19"/>
  <c r="AI69" i="19"/>
  <c r="AL69" i="19" s="1"/>
  <c r="AJ52" i="19"/>
  <c r="AH52" i="19"/>
  <c r="AM116" i="19"/>
  <c r="AM44" i="19"/>
  <c r="AM173" i="19"/>
  <c r="AM130" i="19"/>
  <c r="AM122" i="19"/>
  <c r="AM152" i="19"/>
  <c r="AI349" i="18"/>
  <c r="AL349" i="18" s="1"/>
  <c r="AH349" i="18"/>
  <c r="AI287" i="18"/>
  <c r="AL287" i="18" s="1"/>
  <c r="AH287" i="18"/>
  <c r="AJ151" i="18"/>
  <c r="AH151" i="18"/>
  <c r="AM115" i="18"/>
  <c r="AM315" i="18"/>
  <c r="AM411" i="18"/>
  <c r="AH182" i="18"/>
  <c r="AJ182" i="18"/>
  <c r="AM96" i="18"/>
  <c r="D108" i="16"/>
  <c r="CM16" i="8"/>
  <c r="D67" i="16"/>
  <c r="CK7" i="8"/>
  <c r="D193" i="16"/>
  <c r="CS5" i="8"/>
  <c r="D204" i="16"/>
  <c r="CS16" i="8"/>
  <c r="D166" i="16"/>
  <c r="CQ10" i="8"/>
  <c r="D133" i="16"/>
  <c r="CO9" i="8"/>
  <c r="D346" i="19"/>
  <c r="T14" i="3"/>
  <c r="D213" i="19"/>
  <c r="L9" i="3"/>
  <c r="D80" i="19"/>
  <c r="D4" i="3"/>
  <c r="AH295" i="19"/>
  <c r="AI295" i="19"/>
  <c r="AL295" i="19" s="1"/>
  <c r="AM324" i="19"/>
  <c r="AI487" i="19"/>
  <c r="AL487" i="19" s="1"/>
  <c r="AH487" i="19"/>
  <c r="AJ380" i="19"/>
  <c r="AH380" i="19"/>
  <c r="AI381" i="19"/>
  <c r="AL381" i="19" s="1"/>
  <c r="AH381" i="19"/>
  <c r="AH188" i="19"/>
  <c r="AI188" i="19"/>
  <c r="AL188" i="19" s="1"/>
  <c r="AI221" i="19"/>
  <c r="AL221" i="19" s="1"/>
  <c r="AM221" i="19" s="1"/>
  <c r="AH221" i="19"/>
  <c r="AI238" i="19"/>
  <c r="AL238" i="19" s="1"/>
  <c r="AH238" i="19"/>
  <c r="AI106" i="19"/>
  <c r="AL106" i="19" s="1"/>
  <c r="AH106" i="19"/>
  <c r="AI402" i="18"/>
  <c r="AL402" i="18" s="1"/>
  <c r="AH402" i="18"/>
  <c r="AJ380" i="18"/>
  <c r="AH380" i="18"/>
  <c r="AH413" i="18"/>
  <c r="AI413" i="18"/>
  <c r="AL413" i="18" s="1"/>
  <c r="AI419" i="18"/>
  <c r="AL419" i="18" s="1"/>
  <c r="AH419" i="18"/>
  <c r="AI390" i="18"/>
  <c r="AL390" i="18" s="1"/>
  <c r="AH390" i="18"/>
  <c r="AI447" i="18"/>
  <c r="AL447" i="18" s="1"/>
  <c r="AM447" i="18" s="1"/>
  <c r="AH447" i="18"/>
  <c r="AJ80" i="19"/>
  <c r="AH80" i="19"/>
  <c r="AM74" i="19"/>
  <c r="AJ75" i="19"/>
  <c r="AH75" i="19"/>
  <c r="AM53" i="19"/>
  <c r="AM104" i="19"/>
  <c r="AJ224" i="19"/>
  <c r="AH224" i="19"/>
  <c r="AJ46" i="19"/>
  <c r="AH46" i="19"/>
  <c r="AJ166" i="19"/>
  <c r="AH166" i="19"/>
  <c r="AM175" i="19"/>
  <c r="AJ132" i="19"/>
  <c r="AH132" i="19"/>
  <c r="AM208" i="19"/>
  <c r="AM282" i="19"/>
  <c r="AM155" i="19"/>
  <c r="AM180" i="19"/>
  <c r="AJ267" i="19"/>
  <c r="AH267" i="19"/>
  <c r="AM273" i="19"/>
  <c r="AM256" i="19"/>
  <c r="AJ345" i="19"/>
  <c r="AH345" i="19"/>
  <c r="AM421" i="19"/>
  <c r="AM440" i="19"/>
  <c r="AM373" i="19"/>
  <c r="AJ390" i="19"/>
  <c r="AH390" i="19"/>
  <c r="AM358" i="19"/>
  <c r="AM446" i="19"/>
  <c r="AM461" i="19"/>
  <c r="AH426" i="18"/>
  <c r="AI426" i="18"/>
  <c r="AL426" i="18" s="1"/>
  <c r="AI484" i="18"/>
  <c r="AL484" i="18" s="1"/>
  <c r="AH484" i="18"/>
  <c r="AJ217" i="18"/>
  <c r="AH217" i="18"/>
  <c r="AH230" i="18"/>
  <c r="AI230" i="18"/>
  <c r="AL230" i="18" s="1"/>
  <c r="AM157" i="18"/>
  <c r="D127" i="16"/>
  <c r="CO3" i="8"/>
  <c r="D104" i="16"/>
  <c r="CM12" i="8"/>
  <c r="D156" i="16"/>
  <c r="CP16" i="8"/>
  <c r="D103" i="16"/>
  <c r="CM11" i="8"/>
  <c r="D113" i="16"/>
  <c r="CN5" i="8"/>
  <c r="D170" i="19"/>
  <c r="I14" i="3"/>
  <c r="AH423" i="19"/>
  <c r="AI423" i="19"/>
  <c r="AL423" i="19" s="1"/>
  <c r="AH467" i="19"/>
  <c r="AI479" i="19"/>
  <c r="AL479" i="19" s="1"/>
  <c r="AH479" i="19"/>
  <c r="AH383" i="19"/>
  <c r="AI383" i="19"/>
  <c r="AL383" i="19" s="1"/>
  <c r="AM383" i="19" s="1"/>
  <c r="AH375" i="19"/>
  <c r="AI375" i="19"/>
  <c r="AL375" i="19" s="1"/>
  <c r="AI459" i="19"/>
  <c r="AL459" i="19" s="1"/>
  <c r="AH459" i="19"/>
  <c r="AI415" i="19"/>
  <c r="AL415" i="19" s="1"/>
  <c r="AM415" i="19" s="1"/>
  <c r="AH415" i="19"/>
  <c r="AI420" i="19"/>
  <c r="AL420" i="19" s="1"/>
  <c r="AM420" i="19" s="1"/>
  <c r="AH420" i="19"/>
  <c r="AI324" i="19"/>
  <c r="AL324" i="19" s="1"/>
  <c r="AH324" i="19"/>
  <c r="AI400" i="19"/>
  <c r="AL400" i="19" s="1"/>
  <c r="AM400" i="19" s="1"/>
  <c r="AH400" i="19"/>
  <c r="AH239" i="19"/>
  <c r="AH428" i="19"/>
  <c r="AH184" i="19"/>
  <c r="AI271" i="19"/>
  <c r="AL271" i="19" s="1"/>
  <c r="AH271" i="19"/>
  <c r="AH182" i="19"/>
  <c r="AI158" i="19"/>
  <c r="AL158" i="19" s="1"/>
  <c r="AH158" i="19"/>
  <c r="AI205" i="19"/>
  <c r="AL205" i="19" s="1"/>
  <c r="AH205" i="19"/>
  <c r="AH65" i="19"/>
  <c r="AI65" i="19"/>
  <c r="AL65" i="19" s="1"/>
  <c r="AM65" i="19" s="1"/>
  <c r="AH125" i="19"/>
  <c r="AH43" i="19"/>
  <c r="AI137" i="19"/>
  <c r="AL137" i="19" s="1"/>
  <c r="AH137" i="19"/>
  <c r="AH397" i="18"/>
  <c r="AI397" i="18"/>
  <c r="AL397" i="18" s="1"/>
  <c r="AJ383" i="18"/>
  <c r="AH383" i="18"/>
  <c r="AI336" i="18"/>
  <c r="AL336" i="18" s="1"/>
  <c r="AH336" i="18"/>
  <c r="AI148" i="18"/>
  <c r="AL148" i="18" s="1"/>
  <c r="AH148" i="18"/>
  <c r="AI20" i="16"/>
  <c r="AJ20" i="16"/>
  <c r="AM20" i="16" s="1"/>
  <c r="AN20" i="16" s="1"/>
  <c r="D137" i="16"/>
  <c r="CO13" i="8"/>
  <c r="D112" i="16"/>
  <c r="CN4" i="8"/>
  <c r="D322" i="16"/>
  <c r="DA6" i="8"/>
  <c r="D220" i="16"/>
  <c r="CT16" i="8"/>
  <c r="D171" i="16"/>
  <c r="CQ15" i="8"/>
  <c r="D131" i="16"/>
  <c r="CO7" i="8"/>
  <c r="D99" i="16"/>
  <c r="CM7" i="8"/>
  <c r="AI258" i="19"/>
  <c r="AL258" i="19" s="1"/>
  <c r="AH258" i="19"/>
  <c r="AI473" i="19"/>
  <c r="AL473" i="19" s="1"/>
  <c r="AH473" i="19"/>
  <c r="AI463" i="19"/>
  <c r="AL463" i="19" s="1"/>
  <c r="AH463" i="19"/>
  <c r="AI441" i="19"/>
  <c r="AL441" i="19" s="1"/>
  <c r="AH441" i="19"/>
  <c r="AI316" i="19"/>
  <c r="AL316" i="19" s="1"/>
  <c r="AM316" i="19" s="1"/>
  <c r="AH316" i="19"/>
  <c r="AI339" i="19"/>
  <c r="AL339" i="19" s="1"/>
  <c r="AM339" i="19" s="1"/>
  <c r="AH339" i="19"/>
  <c r="AH351" i="19"/>
  <c r="AH220" i="19"/>
  <c r="AI220" i="19"/>
  <c r="AL220" i="19" s="1"/>
  <c r="AI255" i="19"/>
  <c r="AL255" i="19" s="1"/>
  <c r="AM255" i="19" s="1"/>
  <c r="AH255" i="19"/>
  <c r="AI240" i="19"/>
  <c r="AL240" i="19" s="1"/>
  <c r="AH240" i="19"/>
  <c r="AH169" i="19"/>
  <c r="AI169" i="19"/>
  <c r="AL169" i="19" s="1"/>
  <c r="AH268" i="19"/>
  <c r="AI185" i="19"/>
  <c r="AL185" i="19" s="1"/>
  <c r="AM185" i="19" s="1"/>
  <c r="AH185" i="19"/>
  <c r="AL90" i="19"/>
  <c r="AI72" i="19"/>
  <c r="AL72" i="19" s="1"/>
  <c r="AM72" i="19" s="1"/>
  <c r="AH72" i="19"/>
  <c r="AI476" i="18"/>
  <c r="AL476" i="18" s="1"/>
  <c r="AH476" i="18"/>
  <c r="AJ399" i="18"/>
  <c r="AH399" i="18"/>
  <c r="AI431" i="18"/>
  <c r="AL431" i="18" s="1"/>
  <c r="AM431" i="18" s="1"/>
  <c r="AH431" i="18"/>
  <c r="AM28" i="19"/>
  <c r="AM88" i="19"/>
  <c r="AJ59" i="19"/>
  <c r="AH59" i="19"/>
  <c r="AM212" i="19"/>
  <c r="AM199" i="19"/>
  <c r="AM64" i="19"/>
  <c r="AM168" i="19"/>
  <c r="AM231" i="19"/>
  <c r="AM187" i="19"/>
  <c r="AM223" i="19"/>
  <c r="AM200" i="19"/>
  <c r="AM268" i="19"/>
  <c r="AJ289" i="19"/>
  <c r="AH289" i="19"/>
  <c r="AM272" i="19"/>
  <c r="AM322" i="19"/>
  <c r="AJ263" i="19"/>
  <c r="AH263" i="19"/>
  <c r="AM206" i="19"/>
  <c r="AM321" i="19"/>
  <c r="AM480" i="19"/>
  <c r="AM394" i="19"/>
  <c r="AM344" i="19"/>
  <c r="AJ371" i="19"/>
  <c r="AH371" i="19"/>
  <c r="AM451" i="19"/>
  <c r="AM388" i="19"/>
  <c r="AM454" i="19"/>
  <c r="AM493" i="19"/>
  <c r="AM359" i="19"/>
  <c r="AM471" i="19"/>
  <c r="AJ420" i="18"/>
  <c r="AH420" i="18"/>
  <c r="AH348" i="18"/>
  <c r="AI348" i="18"/>
  <c r="AL348" i="18" s="1"/>
  <c r="AI257" i="18"/>
  <c r="AL257" i="18" s="1"/>
  <c r="AH257" i="18"/>
  <c r="AJ205" i="18"/>
  <c r="AH205" i="18"/>
  <c r="D228" i="19"/>
  <c r="M8" i="3"/>
  <c r="AI402" i="19"/>
  <c r="AL402" i="19" s="1"/>
  <c r="AH402" i="19"/>
  <c r="AM464" i="19"/>
  <c r="AI453" i="19"/>
  <c r="AL453" i="19" s="1"/>
  <c r="AM453" i="19" s="1"/>
  <c r="AH453" i="19"/>
  <c r="AI358" i="19"/>
  <c r="AL358" i="19" s="1"/>
  <c r="AH358" i="19"/>
  <c r="AI418" i="19"/>
  <c r="AL418" i="19" s="1"/>
  <c r="AH418" i="19"/>
  <c r="AI249" i="19"/>
  <c r="AL249" i="19" s="1"/>
  <c r="AH249" i="19"/>
  <c r="AI211" i="19"/>
  <c r="AL211" i="19" s="1"/>
  <c r="AH211" i="19"/>
  <c r="AH232" i="19"/>
  <c r="AI232" i="19"/>
  <c r="AL232" i="19" s="1"/>
  <c r="AM232" i="19" s="1"/>
  <c r="AI214" i="19"/>
  <c r="AL214" i="19" s="1"/>
  <c r="AH214" i="19"/>
  <c r="AI146" i="19"/>
  <c r="AL146" i="19" s="1"/>
  <c r="AM146" i="19" s="1"/>
  <c r="AH146" i="19"/>
  <c r="AH149" i="19"/>
  <c r="AI492" i="18"/>
  <c r="AL492" i="18" s="1"/>
  <c r="AH492" i="18"/>
  <c r="AI467" i="18"/>
  <c r="AL467" i="18" s="1"/>
  <c r="AH467" i="18"/>
  <c r="AI463" i="18"/>
  <c r="AL463" i="18" s="1"/>
  <c r="AH463" i="18"/>
  <c r="AH249" i="18"/>
  <c r="AI249" i="18"/>
  <c r="AL249" i="18" s="1"/>
  <c r="AI320" i="18"/>
  <c r="AL320" i="18" s="1"/>
  <c r="AM320" i="18" s="1"/>
  <c r="AH320" i="18"/>
  <c r="AI121" i="18"/>
  <c r="AL121" i="18" s="1"/>
  <c r="AH121" i="18"/>
  <c r="AI101" i="18"/>
  <c r="AL101" i="18" s="1"/>
  <c r="AM101" i="18" s="1"/>
  <c r="AH101" i="18"/>
  <c r="AM197" i="18"/>
  <c r="AM266" i="18"/>
  <c r="AM204" i="18"/>
  <c r="AJ461" i="18"/>
  <c r="AH461" i="18"/>
  <c r="AJ268" i="18"/>
  <c r="AH268" i="18"/>
  <c r="AM355" i="18"/>
  <c r="AJ360" i="18"/>
  <c r="AH360" i="18"/>
  <c r="AM339" i="18"/>
  <c r="AM365" i="18"/>
  <c r="AM318" i="18"/>
  <c r="D255" i="16"/>
  <c r="CW3" i="8"/>
  <c r="D184" i="16"/>
  <c r="CR12" i="8"/>
  <c r="D57" i="19"/>
  <c r="B13" i="3"/>
  <c r="D307" i="19"/>
  <c r="R7" i="3"/>
  <c r="D174" i="19"/>
  <c r="J2" i="3"/>
  <c r="AH485" i="19"/>
  <c r="AI495" i="19"/>
  <c r="AL495" i="19" s="1"/>
  <c r="AM495" i="19" s="1"/>
  <c r="AH495" i="19"/>
  <c r="AH470" i="19"/>
  <c r="AJ370" i="19"/>
  <c r="AH370" i="19"/>
  <c r="AH306" i="19"/>
  <c r="AI437" i="19"/>
  <c r="AL437" i="19" s="1"/>
  <c r="AH437" i="19"/>
  <c r="AH328" i="19"/>
  <c r="AI328" i="19"/>
  <c r="AL328" i="19" s="1"/>
  <c r="AM328" i="19" s="1"/>
  <c r="AH464" i="19"/>
  <c r="AI248" i="19"/>
  <c r="AL248" i="19" s="1"/>
  <c r="AM248" i="19" s="1"/>
  <c r="AH248" i="19"/>
  <c r="AI246" i="19"/>
  <c r="AL246" i="19" s="1"/>
  <c r="AH246" i="19"/>
  <c r="AI226" i="19"/>
  <c r="AL226" i="19" s="1"/>
  <c r="AH226" i="19"/>
  <c r="AI178" i="19"/>
  <c r="AL178" i="19" s="1"/>
  <c r="AH178" i="19"/>
  <c r="AI136" i="19"/>
  <c r="AL136" i="19" s="1"/>
  <c r="AH136" i="19"/>
  <c r="AI170" i="19"/>
  <c r="AL170" i="19" s="1"/>
  <c r="AM170" i="19" s="1"/>
  <c r="AH170" i="19"/>
  <c r="AH331" i="19"/>
  <c r="AH40" i="19"/>
  <c r="AI40" i="19"/>
  <c r="AL40" i="19" s="1"/>
  <c r="AJ66" i="19"/>
  <c r="AH66" i="19"/>
  <c r="AH128" i="19"/>
  <c r="AI483" i="18"/>
  <c r="AL483" i="18" s="1"/>
  <c r="AH483" i="18"/>
  <c r="AH155" i="19"/>
  <c r="AH81" i="19"/>
  <c r="AI81" i="19"/>
  <c r="AL81" i="19" s="1"/>
  <c r="AM81" i="19" s="1"/>
  <c r="AH126" i="19"/>
  <c r="AI126" i="19"/>
  <c r="AL126" i="19" s="1"/>
  <c r="AI55" i="19"/>
  <c r="AL55" i="19" s="1"/>
  <c r="AM55" i="19" s="1"/>
  <c r="AH55" i="19"/>
  <c r="AJ37" i="19"/>
  <c r="AH37" i="19"/>
  <c r="AJ409" i="18"/>
  <c r="AH409" i="18"/>
  <c r="AJ64" i="19"/>
  <c r="AH64" i="19"/>
  <c r="AM57" i="19"/>
  <c r="AJ227" i="19"/>
  <c r="AH227" i="19"/>
  <c r="AM93" i="19"/>
  <c r="AM73" i="19"/>
  <c r="AM145" i="19"/>
  <c r="AM96" i="19"/>
  <c r="AM216" i="19"/>
  <c r="AM79" i="19"/>
  <c r="AM125" i="19"/>
  <c r="AH230" i="19"/>
  <c r="AJ230" i="19"/>
  <c r="AM167" i="19"/>
  <c r="AM286" i="19"/>
  <c r="AM174" i="19"/>
  <c r="AM287" i="19"/>
  <c r="AM300" i="19"/>
  <c r="AM234" i="19"/>
  <c r="AM285" i="19"/>
  <c r="AM238" i="19"/>
  <c r="AM357" i="19"/>
  <c r="AM386" i="19"/>
  <c r="AM395" i="19"/>
  <c r="AM370" i="19"/>
  <c r="AM297" i="19"/>
  <c r="AM307" i="19"/>
  <c r="AL362" i="18"/>
  <c r="AH191" i="18"/>
  <c r="AI191" i="18"/>
  <c r="AL191" i="18" s="1"/>
  <c r="AJ330" i="18"/>
  <c r="AH330" i="18"/>
  <c r="AI146" i="18"/>
  <c r="AL146" i="18" s="1"/>
  <c r="AH146" i="18"/>
  <c r="AI130" i="18"/>
  <c r="AL130" i="18" s="1"/>
  <c r="AH130" i="18"/>
  <c r="AI116" i="18"/>
  <c r="AL116" i="18" s="1"/>
  <c r="AM116" i="18" s="1"/>
  <c r="AH116" i="18"/>
  <c r="AJ52" i="18"/>
  <c r="AH52" i="18"/>
  <c r="AL388" i="18"/>
  <c r="D100" i="16"/>
  <c r="CM8" i="8"/>
  <c r="D81" i="16"/>
  <c r="CL5" i="8"/>
  <c r="AI491" i="19"/>
  <c r="AL491" i="19" s="1"/>
  <c r="AM491" i="19" s="1"/>
  <c r="AH491" i="19"/>
  <c r="AI429" i="19"/>
  <c r="AL429" i="19" s="1"/>
  <c r="AM429" i="19" s="1"/>
  <c r="AH429" i="19"/>
  <c r="AI348" i="19"/>
  <c r="AL348" i="19" s="1"/>
  <c r="AH348" i="19"/>
  <c r="AH427" i="19"/>
  <c r="AI427" i="19"/>
  <c r="AL427" i="19" s="1"/>
  <c r="AM427" i="19" s="1"/>
  <c r="AI433" i="19"/>
  <c r="AL433" i="19" s="1"/>
  <c r="AH433" i="19"/>
  <c r="AH490" i="19"/>
  <c r="AI359" i="19"/>
  <c r="AL359" i="19" s="1"/>
  <c r="AH359" i="19"/>
  <c r="AH312" i="19"/>
  <c r="AI312" i="19"/>
  <c r="AL312" i="19" s="1"/>
  <c r="AH322" i="19"/>
  <c r="AL270" i="19"/>
  <c r="AM270" i="19" s="1"/>
  <c r="AH319" i="19"/>
  <c r="AI222" i="19"/>
  <c r="AL222" i="19" s="1"/>
  <c r="AH222" i="19"/>
  <c r="AI138" i="19"/>
  <c r="AL138" i="19" s="1"/>
  <c r="AH138" i="19"/>
  <c r="AH286" i="19"/>
  <c r="AH176" i="19"/>
  <c r="AI115" i="19"/>
  <c r="AL115" i="19" s="1"/>
  <c r="AH115" i="19"/>
  <c r="AH160" i="19"/>
  <c r="AI127" i="19"/>
  <c r="AL127" i="19" s="1"/>
  <c r="AH127" i="19"/>
  <c r="AI42" i="19"/>
  <c r="AL42" i="19" s="1"/>
  <c r="AH42" i="19"/>
  <c r="AI441" i="18"/>
  <c r="AL441" i="18" s="1"/>
  <c r="AH441" i="18"/>
  <c r="AH296" i="18"/>
  <c r="AI296" i="18"/>
  <c r="AL296" i="18" s="1"/>
  <c r="AH317" i="18"/>
  <c r="AI157" i="18"/>
  <c r="AL157" i="18" s="1"/>
  <c r="AH157" i="18"/>
  <c r="AI159" i="18"/>
  <c r="AL159" i="18" s="1"/>
  <c r="AM159" i="18" s="1"/>
  <c r="AH159" i="18"/>
  <c r="AJ178" i="18"/>
  <c r="AH178" i="18"/>
  <c r="AJ96" i="18"/>
  <c r="AH96" i="18"/>
  <c r="AX346" i="10"/>
  <c r="AH190" i="19"/>
  <c r="AI190" i="19"/>
  <c r="AL190" i="19" s="1"/>
  <c r="AI419" i="19"/>
  <c r="AL419" i="19" s="1"/>
  <c r="AM419" i="19" s="1"/>
  <c r="AH419" i="19"/>
  <c r="AI481" i="19"/>
  <c r="AL481" i="19" s="1"/>
  <c r="AH481" i="19"/>
  <c r="AI329" i="19"/>
  <c r="AL329" i="19" s="1"/>
  <c r="AH329" i="19"/>
  <c r="AI303" i="19"/>
  <c r="AL303" i="19" s="1"/>
  <c r="AH303" i="19"/>
  <c r="AI378" i="19"/>
  <c r="AL378" i="19" s="1"/>
  <c r="AM378" i="19" s="1"/>
  <c r="AH378" i="19"/>
  <c r="AI309" i="19"/>
  <c r="AL309" i="19" s="1"/>
  <c r="AM309" i="19" s="1"/>
  <c r="AH309" i="19"/>
  <c r="AI213" i="19"/>
  <c r="AL213" i="19" s="1"/>
  <c r="AM213" i="19" s="1"/>
  <c r="AH213" i="19"/>
  <c r="AI123" i="19"/>
  <c r="AL123" i="19" s="1"/>
  <c r="AH123" i="19"/>
  <c r="AI142" i="19"/>
  <c r="AL142" i="19" s="1"/>
  <c r="AM142" i="19" s="1"/>
  <c r="AH142" i="19"/>
  <c r="AI161" i="19"/>
  <c r="AL161" i="19" s="1"/>
  <c r="AH161" i="19"/>
  <c r="AI99" i="19"/>
  <c r="AL99" i="19" s="1"/>
  <c r="AM99" i="19" s="1"/>
  <c r="AH99" i="19"/>
  <c r="AI159" i="19"/>
  <c r="AL159" i="19" s="1"/>
  <c r="AM159" i="19" s="1"/>
  <c r="AH159" i="19"/>
  <c r="AH241" i="19"/>
  <c r="AI241" i="19"/>
  <c r="AL241" i="19" s="1"/>
  <c r="AL160" i="19"/>
  <c r="AH90" i="19"/>
  <c r="AI494" i="18"/>
  <c r="AL494" i="18" s="1"/>
  <c r="AH494" i="18"/>
  <c r="AI393" i="18"/>
  <c r="AL393" i="18" s="1"/>
  <c r="AH393" i="18"/>
  <c r="AJ215" i="19"/>
  <c r="AH215" i="19"/>
  <c r="AJ119" i="19"/>
  <c r="AH119" i="19"/>
  <c r="AM127" i="19"/>
  <c r="AJ179" i="19"/>
  <c r="AH179" i="19"/>
  <c r="AM126" i="19"/>
  <c r="AM111" i="19"/>
  <c r="AM67" i="19"/>
  <c r="AM207" i="19"/>
  <c r="AM134" i="19"/>
  <c r="AM138" i="19"/>
  <c r="AJ228" i="19"/>
  <c r="AH228" i="19"/>
  <c r="AM253" i="19"/>
  <c r="AJ343" i="18"/>
  <c r="AH343" i="18"/>
  <c r="AI269" i="18"/>
  <c r="AL269" i="18" s="1"/>
  <c r="AM269" i="18" s="1"/>
  <c r="AH269" i="18"/>
  <c r="AI263" i="18"/>
  <c r="AL263" i="18" s="1"/>
  <c r="AM263" i="18" s="1"/>
  <c r="AH263" i="18"/>
  <c r="AJ160" i="18"/>
  <c r="AH160" i="18"/>
  <c r="AB7" i="11" a="1"/>
  <c r="AB7" i="11" s="1"/>
  <c r="D243" i="16"/>
  <c r="CV7" i="8"/>
  <c r="D295" i="16"/>
  <c r="CY11" i="8"/>
  <c r="D132" i="16"/>
  <c r="CO8" i="8"/>
  <c r="D116" i="16"/>
  <c r="CN8" i="8"/>
  <c r="AM459" i="19"/>
  <c r="AM462" i="19"/>
  <c r="AM481" i="19"/>
  <c r="AM391" i="19"/>
  <c r="AM479" i="19"/>
  <c r="AJ202" i="18"/>
  <c r="AH202" i="18"/>
  <c r="AH210" i="18"/>
  <c r="AI210" i="18"/>
  <c r="AL210" i="18" s="1"/>
  <c r="AM210" i="18" s="1"/>
  <c r="AI289" i="18"/>
  <c r="AL289" i="18" s="1"/>
  <c r="AM289" i="18" s="1"/>
  <c r="AH289" i="18"/>
  <c r="AH332" i="18"/>
  <c r="AI332" i="18"/>
  <c r="AL332" i="18" s="1"/>
  <c r="AI242" i="18"/>
  <c r="AL242" i="18" s="1"/>
  <c r="AH242" i="18"/>
  <c r="AI234" i="18"/>
  <c r="AL234" i="18" s="1"/>
  <c r="AM234" i="18" s="1"/>
  <c r="AH234" i="18"/>
  <c r="AI352" i="18"/>
  <c r="AL352" i="18" s="1"/>
  <c r="AH352" i="18"/>
  <c r="AI312" i="18"/>
  <c r="AL312" i="18" s="1"/>
  <c r="AH312" i="18"/>
  <c r="AI173" i="18"/>
  <c r="AL173" i="18" s="1"/>
  <c r="AH173" i="18"/>
  <c r="AI102" i="18"/>
  <c r="AL102" i="18" s="1"/>
  <c r="AH102" i="18"/>
  <c r="AH113" i="18"/>
  <c r="AI113" i="18"/>
  <c r="AL113" i="18" s="1"/>
  <c r="AI92" i="18"/>
  <c r="AL92" i="18" s="1"/>
  <c r="AH92" i="18"/>
  <c r="AI87" i="18"/>
  <c r="AL87" i="18" s="1"/>
  <c r="AH87" i="18"/>
  <c r="AM128" i="18"/>
  <c r="AM67" i="18"/>
  <c r="AJ64" i="18"/>
  <c r="AH64" i="18"/>
  <c r="AM176" i="18"/>
  <c r="AM190" i="18"/>
  <c r="AJ240" i="18"/>
  <c r="AH240" i="18"/>
  <c r="AM354" i="18"/>
  <c r="AM217" i="18"/>
  <c r="AM308" i="18"/>
  <c r="AM298" i="18"/>
  <c r="AM326" i="18"/>
  <c r="AM319" i="18"/>
  <c r="AM294" i="18"/>
  <c r="AM330" i="18"/>
  <c r="AM414" i="18"/>
  <c r="AM400" i="18"/>
  <c r="AM343" i="18"/>
  <c r="AM445" i="18"/>
  <c r="AM448" i="18"/>
  <c r="AM426" i="18"/>
  <c r="AM449" i="18"/>
  <c r="AM48" i="18"/>
  <c r="AI106" i="18"/>
  <c r="AL106" i="18" s="1"/>
  <c r="AH106" i="18"/>
  <c r="D151" i="16"/>
  <c r="CP11" i="8"/>
  <c r="D250" i="16"/>
  <c r="CV14" i="8"/>
  <c r="K160" i="10"/>
  <c r="I160" i="10"/>
  <c r="L160" i="10" s="1"/>
  <c r="O160" i="10" s="1"/>
  <c r="D244" i="16"/>
  <c r="CV8" i="8"/>
  <c r="D249" i="16"/>
  <c r="CV13" i="8"/>
  <c r="D217" i="16"/>
  <c r="CT13" i="8"/>
  <c r="D279" i="16"/>
  <c r="CX11" i="8"/>
  <c r="D47" i="16"/>
  <c r="CJ3" i="8"/>
  <c r="D216" i="16"/>
  <c r="CT12" i="8"/>
  <c r="D200" i="16"/>
  <c r="CS12" i="8"/>
  <c r="D89" i="16"/>
  <c r="CL13" i="8"/>
  <c r="D65" i="16"/>
  <c r="CK5" i="8"/>
  <c r="AJ13" i="11"/>
  <c r="D53" i="16"/>
  <c r="CJ9" i="8"/>
  <c r="D414" i="16"/>
  <c r="DG2" i="8"/>
  <c r="D344" i="16"/>
  <c r="DB12" i="8"/>
  <c r="AK14" i="11"/>
  <c r="D144" i="16"/>
  <c r="CP4" i="8"/>
  <c r="D261" i="16"/>
  <c r="CW9" i="8"/>
  <c r="D245" i="16"/>
  <c r="CV9" i="8"/>
  <c r="D350" i="16"/>
  <c r="DC2" i="8"/>
  <c r="D66" i="16"/>
  <c r="CK6" i="8"/>
  <c r="D264" i="16"/>
  <c r="CW12" i="8"/>
  <c r="D256" i="16"/>
  <c r="CW4" i="8"/>
  <c r="D217" i="19"/>
  <c r="L13" i="3"/>
  <c r="D334" i="19"/>
  <c r="T2" i="3"/>
  <c r="D306" i="19"/>
  <c r="R6" i="3"/>
  <c r="D173" i="19"/>
  <c r="I17" i="3"/>
  <c r="D165" i="19"/>
  <c r="I9" i="3"/>
  <c r="D282" i="19"/>
  <c r="P14" i="3"/>
  <c r="D274" i="19"/>
  <c r="P6" i="3"/>
  <c r="D234" i="19"/>
  <c r="M14" i="3"/>
  <c r="D226" i="19"/>
  <c r="M6" i="3"/>
  <c r="D331" i="19"/>
  <c r="S15" i="3"/>
  <c r="D198" i="19"/>
  <c r="K10" i="3"/>
  <c r="D65" i="19"/>
  <c r="C5" i="3"/>
  <c r="D61" i="19"/>
  <c r="B17" i="3"/>
  <c r="D311" i="19"/>
  <c r="R11" i="3"/>
  <c r="D178" i="19"/>
  <c r="J6" i="3"/>
  <c r="D150" i="19"/>
  <c r="H10" i="3"/>
  <c r="D398" i="19"/>
  <c r="X2" i="3"/>
  <c r="D257" i="19"/>
  <c r="O5" i="3"/>
  <c r="D124" i="19"/>
  <c r="F16" i="3"/>
  <c r="D116" i="19"/>
  <c r="F8" i="3"/>
  <c r="CJ41" i="8"/>
  <c r="D46" i="3"/>
  <c r="D141" i="18"/>
  <c r="G17" i="3"/>
  <c r="D337" i="19"/>
  <c r="T5" i="3"/>
  <c r="D242" i="18"/>
  <c r="N6" i="3"/>
  <c r="D277" i="18"/>
  <c r="P9" i="3"/>
  <c r="D298" i="18"/>
  <c r="Q14" i="3"/>
  <c r="AI363" i="19"/>
  <c r="AL363" i="19" s="1"/>
  <c r="AH363" i="19"/>
  <c r="AH334" i="19"/>
  <c r="AH367" i="19"/>
  <c r="AI367" i="19"/>
  <c r="AL367" i="19" s="1"/>
  <c r="AI193" i="19"/>
  <c r="AL193" i="19" s="1"/>
  <c r="AH193" i="19"/>
  <c r="AI408" i="19"/>
  <c r="AL408" i="19" s="1"/>
  <c r="AH408" i="19"/>
  <c r="AI196" i="19"/>
  <c r="AL196" i="19" s="1"/>
  <c r="AM196" i="19" s="1"/>
  <c r="AH196" i="19"/>
  <c r="AI266" i="19"/>
  <c r="AL266" i="19" s="1"/>
  <c r="AM266" i="19" s="1"/>
  <c r="AH266" i="19"/>
  <c r="AH243" i="19"/>
  <c r="AI38" i="19"/>
  <c r="AL38" i="19" s="1"/>
  <c r="AH38" i="19"/>
  <c r="AI133" i="19"/>
  <c r="AL133" i="19" s="1"/>
  <c r="AM133" i="19" s="1"/>
  <c r="AH133" i="19"/>
  <c r="AI218" i="19"/>
  <c r="AL218" i="19" s="1"/>
  <c r="AM218" i="19" s="1"/>
  <c r="AH218" i="19"/>
  <c r="AI469" i="18"/>
  <c r="AL469" i="18" s="1"/>
  <c r="AM469" i="18" s="1"/>
  <c r="AH469" i="18"/>
  <c r="AI454" i="18"/>
  <c r="AL454" i="18" s="1"/>
  <c r="AM454" i="18" s="1"/>
  <c r="AH454" i="18"/>
  <c r="AM68" i="19"/>
  <c r="AM77" i="19"/>
  <c r="AM139" i="19"/>
  <c r="AM42" i="19"/>
  <c r="AM184" i="19"/>
  <c r="AH96" i="19"/>
  <c r="AJ96" i="19"/>
  <c r="AM160" i="19"/>
  <c r="AM118" i="19"/>
  <c r="AM112" i="19"/>
  <c r="AM225" i="19"/>
  <c r="AM51" i="19"/>
  <c r="AM183" i="19"/>
  <c r="AM298" i="19"/>
  <c r="AM295" i="19"/>
  <c r="AM226" i="19"/>
  <c r="AM190" i="19"/>
  <c r="AM294" i="19"/>
  <c r="AM250" i="19"/>
  <c r="AM289" i="19"/>
  <c r="AM254" i="19"/>
  <c r="AM371" i="19"/>
  <c r="AM408" i="19"/>
  <c r="AJ310" i="19"/>
  <c r="AH310" i="19"/>
  <c r="AM362" i="19"/>
  <c r="AM381" i="19"/>
  <c r="AM474" i="19"/>
  <c r="AM463" i="19"/>
  <c r="AM466" i="19"/>
  <c r="AM486" i="19"/>
  <c r="AM407" i="19"/>
  <c r="AM483" i="19"/>
  <c r="AI386" i="18"/>
  <c r="AL386" i="18" s="1"/>
  <c r="AH386" i="18"/>
  <c r="AI405" i="18"/>
  <c r="AL405" i="18" s="1"/>
  <c r="AH405" i="18"/>
  <c r="AH276" i="18"/>
  <c r="AI282" i="18"/>
  <c r="AL282" i="18" s="1"/>
  <c r="AM282" i="18" s="1"/>
  <c r="AH282" i="18"/>
  <c r="AI377" i="18"/>
  <c r="AL377" i="18" s="1"/>
  <c r="AM377" i="18" s="1"/>
  <c r="AH377" i="18"/>
  <c r="AH316" i="18"/>
  <c r="AI316" i="18"/>
  <c r="AL316" i="18" s="1"/>
  <c r="AJ190" i="18"/>
  <c r="AH190" i="18"/>
  <c r="AH208" i="18"/>
  <c r="AH169" i="18"/>
  <c r="AI169" i="18"/>
  <c r="AL169" i="18" s="1"/>
  <c r="AI189" i="18"/>
  <c r="AL189" i="18" s="1"/>
  <c r="AH189" i="18"/>
  <c r="AI86" i="18"/>
  <c r="AL86" i="18" s="1"/>
  <c r="AM86" i="18" s="1"/>
  <c r="AH86" i="18"/>
  <c r="AH97" i="18"/>
  <c r="AI97" i="18"/>
  <c r="AL97" i="18" s="1"/>
  <c r="AM97" i="18" s="1"/>
  <c r="AH44" i="18"/>
  <c r="AI44" i="18"/>
  <c r="AL44" i="18" s="1"/>
  <c r="AM44" i="18" s="1"/>
  <c r="AM72" i="18"/>
  <c r="AM106" i="18"/>
  <c r="AH134" i="18"/>
  <c r="AJ134" i="18"/>
  <c r="AM83" i="18"/>
  <c r="AM77" i="18"/>
  <c r="AM229" i="18"/>
  <c r="AM196" i="18"/>
  <c r="AM155" i="18"/>
  <c r="AM322" i="18"/>
  <c r="AM249" i="18"/>
  <c r="AM316" i="18"/>
  <c r="AM397" i="18"/>
  <c r="AJ329" i="18"/>
  <c r="AH329" i="18"/>
  <c r="AM331" i="18"/>
  <c r="AM297" i="18"/>
  <c r="AM346" i="18"/>
  <c r="AM441" i="18"/>
  <c r="AM420" i="18"/>
  <c r="AM436" i="18"/>
  <c r="AM388" i="18"/>
  <c r="AM466" i="18"/>
  <c r="AJ450" i="18"/>
  <c r="AH450" i="18"/>
  <c r="AM467" i="18"/>
  <c r="AM393" i="18"/>
  <c r="AM453" i="18"/>
  <c r="AI90" i="18"/>
  <c r="AL90" i="18" s="1"/>
  <c r="AM90" i="18" s="1"/>
  <c r="AH90" i="18"/>
  <c r="AI40" i="18"/>
  <c r="AL40" i="18" s="1"/>
  <c r="AH40" i="18"/>
  <c r="AI72" i="18"/>
  <c r="AL72" i="18" s="1"/>
  <c r="AH72" i="18"/>
  <c r="AI76" i="18"/>
  <c r="AL76" i="18" s="1"/>
  <c r="AH76" i="18"/>
  <c r="D291" i="16"/>
  <c r="CY7" i="8"/>
  <c r="D296" i="16"/>
  <c r="CY12" i="8"/>
  <c r="D118" i="16"/>
  <c r="CN10" i="8"/>
  <c r="D311" i="16"/>
  <c r="CZ11" i="8"/>
  <c r="D398" i="16"/>
  <c r="DF2" i="8"/>
  <c r="D263" i="16"/>
  <c r="CW11" i="8"/>
  <c r="D247" i="16"/>
  <c r="CV11" i="8"/>
  <c r="D148" i="16"/>
  <c r="CP8" i="8"/>
  <c r="D314" i="16"/>
  <c r="CZ14" i="8"/>
  <c r="D157" i="16"/>
  <c r="CP17" i="8"/>
  <c r="D208" i="16"/>
  <c r="CT4" i="8"/>
  <c r="D192" i="16"/>
  <c r="CS4" i="8"/>
  <c r="D292" i="16"/>
  <c r="CY8" i="8"/>
  <c r="D88" i="16"/>
  <c r="CL12" i="8"/>
  <c r="AN24" i="16"/>
  <c r="D236" i="16"/>
  <c r="CU16" i="8"/>
  <c r="AK11" i="11"/>
  <c r="D223" i="16"/>
  <c r="CU3" i="8"/>
  <c r="D73" i="16"/>
  <c r="CK13" i="8"/>
  <c r="D274" i="16"/>
  <c r="CX6" i="8"/>
  <c r="D242" i="16"/>
  <c r="CV6" i="8"/>
  <c r="D350" i="19"/>
  <c r="U2" i="3"/>
  <c r="D330" i="19"/>
  <c r="S14" i="3"/>
  <c r="D197" i="19"/>
  <c r="K9" i="3"/>
  <c r="D135" i="19"/>
  <c r="G11" i="3"/>
  <c r="D250" i="19"/>
  <c r="N14" i="3"/>
  <c r="D91" i="19"/>
  <c r="D15" i="3"/>
  <c r="D341" i="19"/>
  <c r="T9" i="3"/>
  <c r="D295" i="19"/>
  <c r="Q11" i="3"/>
  <c r="B12" i="3"/>
  <c r="D258" i="18"/>
  <c r="O6" i="3"/>
  <c r="J8" i="3"/>
  <c r="D77" i="18"/>
  <c r="C17" i="3"/>
  <c r="AM299" i="19"/>
  <c r="AM398" i="19"/>
  <c r="AM406" i="19"/>
  <c r="AM314" i="19"/>
  <c r="AM376" i="19"/>
  <c r="AM329" i="19"/>
  <c r="AM323" i="19"/>
  <c r="AM387" i="19"/>
  <c r="AM477" i="19"/>
  <c r="AM470" i="19"/>
  <c r="AM476" i="19"/>
  <c r="AM397" i="19"/>
  <c r="AM423" i="19"/>
  <c r="AM487" i="19"/>
  <c r="AI481" i="18"/>
  <c r="AL481" i="18" s="1"/>
  <c r="AM481" i="18" s="1"/>
  <c r="AH481" i="18"/>
  <c r="AI341" i="18"/>
  <c r="AL341" i="18" s="1"/>
  <c r="AM341" i="18" s="1"/>
  <c r="AH341" i="18"/>
  <c r="AH300" i="18"/>
  <c r="AI300" i="18"/>
  <c r="AL300" i="18" s="1"/>
  <c r="AI238" i="18"/>
  <c r="AL238" i="18" s="1"/>
  <c r="AM238" i="18" s="1"/>
  <c r="AH238" i="18"/>
  <c r="AI206" i="18"/>
  <c r="AL206" i="18" s="1"/>
  <c r="AM206" i="18" s="1"/>
  <c r="AH206" i="18"/>
  <c r="AH258" i="18"/>
  <c r="AH123" i="18"/>
  <c r="AI123" i="18"/>
  <c r="AL123" i="18" s="1"/>
  <c r="AI70" i="18"/>
  <c r="AL70" i="18" s="1"/>
  <c r="AM70" i="18" s="1"/>
  <c r="AH70" i="18"/>
  <c r="AH81" i="18"/>
  <c r="AI81" i="18"/>
  <c r="AL81" i="18" s="1"/>
  <c r="AI71" i="18"/>
  <c r="AL71" i="18" s="1"/>
  <c r="AM71" i="18" s="1"/>
  <c r="AH71" i="18"/>
  <c r="AH119" i="18"/>
  <c r="AM143" i="18"/>
  <c r="AM141" i="18"/>
  <c r="AM99" i="18"/>
  <c r="AJ80" i="18"/>
  <c r="AH80" i="18"/>
  <c r="AM102" i="18"/>
  <c r="AM233" i="18"/>
  <c r="AM212" i="18"/>
  <c r="AM171" i="18"/>
  <c r="AM149" i="18"/>
  <c r="AM132" i="18"/>
  <c r="AM338" i="18"/>
  <c r="AM274" i="18"/>
  <c r="AM336" i="18"/>
  <c r="AM444" i="18"/>
  <c r="AM484" i="18"/>
  <c r="AM409" i="18"/>
  <c r="AM457" i="18"/>
  <c r="AH84" i="18"/>
  <c r="AI84" i="18"/>
  <c r="AL84" i="18" s="1"/>
  <c r="AM84" i="18" s="1"/>
  <c r="AM129" i="18"/>
  <c r="AM88" i="18"/>
  <c r="AI45" i="18"/>
  <c r="AL45" i="18" s="1"/>
  <c r="AH45" i="18"/>
  <c r="D198" i="16"/>
  <c r="CS10" i="8"/>
  <c r="D135" i="16"/>
  <c r="CO11" i="8"/>
  <c r="D343" i="16"/>
  <c r="DB11" i="8"/>
  <c r="K30" i="10"/>
  <c r="I30" i="10"/>
  <c r="L30" i="10" s="1"/>
  <c r="O30" i="10" s="1"/>
  <c r="I208" i="10"/>
  <c r="L208" i="10" s="1"/>
  <c r="O208" i="10" s="1"/>
  <c r="K208" i="10"/>
  <c r="D326" i="16"/>
  <c r="DA10" i="8"/>
  <c r="D142" i="16"/>
  <c r="CP2" i="8"/>
  <c r="D136" i="16"/>
  <c r="CO12" i="8"/>
  <c r="D158" i="16"/>
  <c r="CQ2" i="8"/>
  <c r="AH20" i="11"/>
  <c r="AF20" i="11"/>
  <c r="AJ20" i="11" s="1"/>
  <c r="D287" i="16"/>
  <c r="CY3" i="8"/>
  <c r="D195" i="16"/>
  <c r="CS7" i="8"/>
  <c r="D94" i="16"/>
  <c r="CM2" i="8"/>
  <c r="D209" i="16"/>
  <c r="CT5" i="8"/>
  <c r="D213" i="16"/>
  <c r="CT9" i="8"/>
  <c r="D270" i="16"/>
  <c r="CX2" i="8"/>
  <c r="D145" i="16"/>
  <c r="CP5" i="8"/>
  <c r="D330" i="16"/>
  <c r="DA14" i="8"/>
  <c r="D143" i="16"/>
  <c r="CP3" i="8"/>
  <c r="D344" i="19"/>
  <c r="T12" i="3"/>
  <c r="D211" i="19"/>
  <c r="L7" i="3"/>
  <c r="D78" i="19"/>
  <c r="D2" i="3"/>
  <c r="D316" i="19"/>
  <c r="R16" i="3"/>
  <c r="D183" i="19"/>
  <c r="J11" i="3"/>
  <c r="D300" i="19"/>
  <c r="Q16" i="3"/>
  <c r="D292" i="19"/>
  <c r="Q8" i="3"/>
  <c r="D153" i="19"/>
  <c r="H13" i="3"/>
  <c r="D105" i="19"/>
  <c r="E13" i="3"/>
  <c r="D75" i="19"/>
  <c r="C15" i="3"/>
  <c r="D188" i="19"/>
  <c r="J16" i="3"/>
  <c r="D55" i="19"/>
  <c r="B11" i="3"/>
  <c r="D285" i="19"/>
  <c r="P17" i="3"/>
  <c r="D142" i="19"/>
  <c r="H2" i="3"/>
  <c r="D136" i="19"/>
  <c r="G12" i="3"/>
  <c r="D128" i="19"/>
  <c r="G4" i="3"/>
  <c r="D251" i="19"/>
  <c r="N15" i="3"/>
  <c r="D223" i="18"/>
  <c r="M3" i="3"/>
  <c r="N2" i="3"/>
  <c r="D81" i="19"/>
  <c r="D5" i="3"/>
  <c r="D215" i="18"/>
  <c r="L11" i="3"/>
  <c r="AM33" i="19"/>
  <c r="AM84" i="19"/>
  <c r="AM178" i="19"/>
  <c r="AM49" i="19"/>
  <c r="AM124" i="19"/>
  <c r="AJ130" i="19"/>
  <c r="AH130" i="19"/>
  <c r="AM353" i="19"/>
  <c r="AM144" i="19"/>
  <c r="AM83" i="19"/>
  <c r="AM243" i="19"/>
  <c r="AM150" i="19"/>
  <c r="AM192" i="19"/>
  <c r="AM154" i="19"/>
  <c r="AM229" i="19"/>
  <c r="AM204" i="19"/>
  <c r="AM335" i="19"/>
  <c r="AM311" i="19"/>
  <c r="AM281" i="19"/>
  <c r="AM312" i="19"/>
  <c r="AM280" i="19"/>
  <c r="AM432" i="19"/>
  <c r="AM418" i="19"/>
  <c r="AJ317" i="19"/>
  <c r="AH317" i="19"/>
  <c r="AM382" i="19"/>
  <c r="AM345" i="19"/>
  <c r="AJ326" i="19"/>
  <c r="AH326" i="19"/>
  <c r="AJ406" i="19"/>
  <c r="AH406" i="19"/>
  <c r="AM484" i="19"/>
  <c r="AM489" i="19"/>
  <c r="AM413" i="19"/>
  <c r="AM468" i="19"/>
  <c r="AH363" i="18"/>
  <c r="AI363" i="18"/>
  <c r="AL363" i="18" s="1"/>
  <c r="AM363" i="18" s="1"/>
  <c r="AH416" i="18"/>
  <c r="AI416" i="18"/>
  <c r="AL416" i="18" s="1"/>
  <c r="AM416" i="18" s="1"/>
  <c r="AH326" i="18"/>
  <c r="AI278" i="18"/>
  <c r="AL278" i="18" s="1"/>
  <c r="AH278" i="18"/>
  <c r="AI355" i="18"/>
  <c r="AL355" i="18" s="1"/>
  <c r="AH355" i="18"/>
  <c r="AH403" i="18"/>
  <c r="AI174" i="18"/>
  <c r="AL174" i="18" s="1"/>
  <c r="AH174" i="18"/>
  <c r="AI340" i="18"/>
  <c r="AL340" i="18" s="1"/>
  <c r="AM340" i="18" s="1"/>
  <c r="AH340" i="18"/>
  <c r="AI325" i="18"/>
  <c r="AL325" i="18" s="1"/>
  <c r="AH325" i="18"/>
  <c r="AH100" i="18"/>
  <c r="AI100" i="18"/>
  <c r="AL100" i="18" s="1"/>
  <c r="AM100" i="18" s="1"/>
  <c r="AJ144" i="18"/>
  <c r="AH144" i="18"/>
  <c r="AI54" i="18"/>
  <c r="AL54" i="18" s="1"/>
  <c r="AH54" i="18"/>
  <c r="AI222" i="18"/>
  <c r="AL222" i="18" s="1"/>
  <c r="AM222" i="18" s="1"/>
  <c r="AH222" i="18"/>
  <c r="AM112" i="18"/>
  <c r="AM66" i="18"/>
  <c r="AM151" i="18"/>
  <c r="AM145" i="18"/>
  <c r="AH150" i="18"/>
  <c r="AJ150" i="18"/>
  <c r="AM130" i="18"/>
  <c r="AM93" i="18"/>
  <c r="AM40" i="18"/>
  <c r="AM214" i="18"/>
  <c r="AM186" i="18"/>
  <c r="AM148" i="18"/>
  <c r="AM417" i="18"/>
  <c r="AM419" i="18"/>
  <c r="AM358" i="18"/>
  <c r="AM375" i="18"/>
  <c r="AM356" i="18"/>
  <c r="AM302" i="18"/>
  <c r="AM459" i="18"/>
  <c r="AM301" i="18"/>
  <c r="AM424" i="18"/>
  <c r="AJ474" i="18"/>
  <c r="AH474" i="18"/>
  <c r="AM468" i="18"/>
  <c r="AM425" i="18"/>
  <c r="AM461" i="18"/>
  <c r="AI122" i="18"/>
  <c r="AL122" i="18" s="1"/>
  <c r="AM122" i="18" s="1"/>
  <c r="AH122" i="18"/>
  <c r="AH68" i="18"/>
  <c r="AI68" i="18"/>
  <c r="AL68" i="18" s="1"/>
  <c r="AM68" i="18" s="1"/>
  <c r="AM75" i="18"/>
  <c r="AJ21" i="16"/>
  <c r="AM21" i="16" s="1"/>
  <c r="AI21" i="16"/>
  <c r="D117" i="16"/>
  <c r="CN9" i="8"/>
  <c r="D109" i="16"/>
  <c r="CM17" i="8"/>
  <c r="D165" i="16"/>
  <c r="CQ9" i="8"/>
  <c r="D51" i="16"/>
  <c r="CJ7" i="8"/>
  <c r="D55" i="16"/>
  <c r="CJ11" i="8"/>
  <c r="K51" i="10"/>
  <c r="I51" i="10"/>
  <c r="L51" i="10" s="1"/>
  <c r="O51" i="10" s="1"/>
  <c r="K320" i="10"/>
  <c r="I320" i="10"/>
  <c r="L320" i="10" s="1"/>
  <c r="O320" i="10" s="1"/>
  <c r="D310" i="16"/>
  <c r="CZ10" i="8"/>
  <c r="D294" i="16"/>
  <c r="CY10" i="8"/>
  <c r="D221" i="16"/>
  <c r="CT17" i="8"/>
  <c r="D58" i="16"/>
  <c r="CJ14" i="8"/>
  <c r="D120" i="16"/>
  <c r="CN12" i="8"/>
  <c r="D335" i="16"/>
  <c r="DB3" i="8"/>
  <c r="D259" i="16"/>
  <c r="CW7" i="8"/>
  <c r="D278" i="16"/>
  <c r="CX10" i="8"/>
  <c r="AN23" i="16"/>
  <c r="D271" i="16"/>
  <c r="CX3" i="8"/>
  <c r="D318" i="16"/>
  <c r="DA2" i="8"/>
  <c r="D248" i="16"/>
  <c r="CV12" i="8"/>
  <c r="D161" i="16"/>
  <c r="CQ5" i="8"/>
  <c r="D237" i="19"/>
  <c r="M17" i="3"/>
  <c r="D229" i="19"/>
  <c r="M9" i="3"/>
  <c r="D94" i="19"/>
  <c r="E2" i="3"/>
  <c r="D74" i="19"/>
  <c r="C14" i="3"/>
  <c r="D324" i="19"/>
  <c r="S8" i="3"/>
  <c r="D191" i="19"/>
  <c r="K3" i="3"/>
  <c r="D262" i="19"/>
  <c r="O10" i="3"/>
  <c r="D121" i="19"/>
  <c r="F13" i="3"/>
  <c r="D218" i="19"/>
  <c r="L14" i="3"/>
  <c r="D85" i="19"/>
  <c r="D9" i="3"/>
  <c r="J17" i="3"/>
  <c r="AB3" i="4" a="1"/>
  <c r="D337" i="16"/>
  <c r="DB5" i="8"/>
  <c r="J9" i="3"/>
  <c r="D145" i="18"/>
  <c r="H5" i="3"/>
  <c r="D243" i="18"/>
  <c r="N7" i="3"/>
  <c r="D96" i="18"/>
  <c r="E4" i="3"/>
  <c r="AM312" i="18"/>
  <c r="AM317" i="18"/>
  <c r="AM475" i="18"/>
  <c r="AM383" i="18"/>
  <c r="AM430" i="18"/>
  <c r="AM465" i="18"/>
  <c r="AH62" i="18"/>
  <c r="AM91" i="18"/>
  <c r="D323" i="16"/>
  <c r="DA7" i="8"/>
  <c r="D229" i="16"/>
  <c r="CU9" i="8"/>
  <c r="D155" i="16"/>
  <c r="CP15" i="8"/>
  <c r="D87" i="16"/>
  <c r="CL11" i="8"/>
  <c r="K35" i="10"/>
  <c r="I35" i="10"/>
  <c r="L35" i="10" s="1"/>
  <c r="O35" i="10" s="1"/>
  <c r="D70" i="16"/>
  <c r="CK10" i="8"/>
  <c r="K64" i="10"/>
  <c r="I64" i="10"/>
  <c r="L64" i="10" s="1"/>
  <c r="O64" i="10" s="1"/>
  <c r="D54" i="16"/>
  <c r="CJ10" i="8"/>
  <c r="D252" i="16"/>
  <c r="CV16" i="8"/>
  <c r="D183" i="16"/>
  <c r="CR11" i="8"/>
  <c r="D152" i="16"/>
  <c r="CP12" i="8"/>
  <c r="D190" i="16"/>
  <c r="CS2" i="8"/>
  <c r="D382" i="16"/>
  <c r="DE2" i="8"/>
  <c r="D96" i="16"/>
  <c r="CM4" i="8"/>
  <c r="D237" i="16"/>
  <c r="CU17" i="8"/>
  <c r="D304" i="16"/>
  <c r="CZ4" i="8"/>
  <c r="D129" i="16"/>
  <c r="CO5" i="8"/>
  <c r="D288" i="16"/>
  <c r="CY4" i="8"/>
  <c r="D74" i="16"/>
  <c r="CK14" i="8"/>
  <c r="D221" i="19"/>
  <c r="L17" i="3"/>
  <c r="D88" i="19"/>
  <c r="D12" i="3"/>
  <c r="D338" i="19"/>
  <c r="T6" i="3"/>
  <c r="D60" i="19"/>
  <c r="B16" i="3"/>
  <c r="D310" i="19"/>
  <c r="R10" i="3"/>
  <c r="D171" i="19"/>
  <c r="I15" i="3"/>
  <c r="D163" i="19"/>
  <c r="I7" i="3"/>
  <c r="D280" i="19"/>
  <c r="P12" i="3"/>
  <c r="D272" i="19"/>
  <c r="P4" i="3"/>
  <c r="D232" i="19"/>
  <c r="M12" i="3"/>
  <c r="D224" i="19"/>
  <c r="M4" i="3"/>
  <c r="D202" i="19"/>
  <c r="K14" i="3"/>
  <c r="D315" i="19"/>
  <c r="R15" i="3"/>
  <c r="D182" i="19"/>
  <c r="J10" i="3"/>
  <c r="I2" i="17"/>
  <c r="D158" i="17" s="1"/>
  <c r="AO41" i="8"/>
  <c r="D156" i="19"/>
  <c r="H16" i="3"/>
  <c r="D148" i="19"/>
  <c r="H8" i="3"/>
  <c r="D255" i="19"/>
  <c r="O3" i="3"/>
  <c r="D122" i="19"/>
  <c r="F14" i="3"/>
  <c r="D114" i="19"/>
  <c r="F6" i="3"/>
  <c r="D113" i="3"/>
  <c r="CN44" i="8"/>
  <c r="AB7" i="12"/>
  <c r="AC7" i="12" s="1"/>
  <c r="AB6" i="12"/>
  <c r="AC6" i="12" s="1"/>
  <c r="AB5" i="12"/>
  <c r="AC5" i="12" s="1"/>
  <c r="AB4" i="12"/>
  <c r="AC4" i="12" s="1"/>
  <c r="AB3" i="12"/>
  <c r="AC3" i="12" s="1"/>
  <c r="D263" i="18"/>
  <c r="O11" i="3"/>
  <c r="D271" i="18"/>
  <c r="P3" i="3"/>
  <c r="D208" i="18"/>
  <c r="L4" i="3"/>
  <c r="D68" i="16"/>
  <c r="CK8" i="8"/>
  <c r="AE23" i="2"/>
  <c r="AI98" i="19"/>
  <c r="AL98" i="19" s="1"/>
  <c r="AM98" i="19" s="1"/>
  <c r="AH98" i="19"/>
  <c r="AI162" i="19"/>
  <c r="AL162" i="19" s="1"/>
  <c r="AM162" i="19" s="1"/>
  <c r="AH162" i="19"/>
  <c r="AI495" i="18"/>
  <c r="AL495" i="18" s="1"/>
  <c r="AM495" i="18" s="1"/>
  <c r="AH495" i="18"/>
  <c r="AI121" i="19"/>
  <c r="AL121" i="19" s="1"/>
  <c r="AH121" i="19"/>
  <c r="AI488" i="18"/>
  <c r="AL488" i="18" s="1"/>
  <c r="AM488" i="18" s="1"/>
  <c r="AH488" i="18"/>
  <c r="AI370" i="18"/>
  <c r="AL370" i="18" s="1"/>
  <c r="AH370" i="18"/>
  <c r="AI353" i="18"/>
  <c r="AL353" i="18" s="1"/>
  <c r="AM353" i="18" s="1"/>
  <c r="AH353" i="18"/>
  <c r="AM43" i="19"/>
  <c r="AM89" i="19"/>
  <c r="AM291" i="19"/>
  <c r="AM20" i="19"/>
  <c r="AM82" i="19"/>
  <c r="AM151" i="19"/>
  <c r="AM71" i="19"/>
  <c r="AM177" i="19"/>
  <c r="AM217" i="19"/>
  <c r="AM115" i="19"/>
  <c r="AM301" i="19"/>
  <c r="AM182" i="19"/>
  <c r="AM197" i="19"/>
  <c r="AM186" i="19"/>
  <c r="AM240" i="19"/>
  <c r="AM306" i="19"/>
  <c r="AM237" i="19"/>
  <c r="AM247" i="19"/>
  <c r="AM331" i="19"/>
  <c r="AM230" i="19"/>
  <c r="AM245" i="19"/>
  <c r="AM317" i="19"/>
  <c r="AM326" i="19"/>
  <c r="AJ374" i="19"/>
  <c r="AH374" i="19"/>
  <c r="AM403" i="19"/>
  <c r="AM304" i="19"/>
  <c r="AJ333" i="19"/>
  <c r="AH333" i="19"/>
  <c r="AM385" i="19"/>
  <c r="AH342" i="19"/>
  <c r="AJ342" i="19"/>
  <c r="AM436" i="19"/>
  <c r="AM424" i="19"/>
  <c r="AM492" i="19"/>
  <c r="AM410" i="19"/>
  <c r="AM393" i="19"/>
  <c r="AM433" i="19"/>
  <c r="AM412" i="19"/>
  <c r="AH361" i="18"/>
  <c r="AI361" i="18"/>
  <c r="AL361" i="18" s="1"/>
  <c r="AH410" i="18"/>
  <c r="AI410" i="18"/>
  <c r="AL410" i="18" s="1"/>
  <c r="AH319" i="18"/>
  <c r="AI319" i="18"/>
  <c r="AL319" i="18" s="1"/>
  <c r="AI291" i="18"/>
  <c r="AL291" i="18" s="1"/>
  <c r="AM291" i="18" s="1"/>
  <c r="AH291" i="18"/>
  <c r="AH246" i="18"/>
  <c r="AI246" i="18"/>
  <c r="AL246" i="18" s="1"/>
  <c r="AM246" i="18" s="1"/>
  <c r="AI333" i="18"/>
  <c r="AL333" i="18" s="1"/>
  <c r="AH333" i="18"/>
  <c r="AH394" i="18"/>
  <c r="AH298" i="18"/>
  <c r="AH223" i="18"/>
  <c r="AI223" i="18"/>
  <c r="AL223" i="18" s="1"/>
  <c r="AM223" i="18" s="1"/>
  <c r="AJ254" i="18"/>
  <c r="AH254" i="18"/>
  <c r="AI232" i="18"/>
  <c r="AL232" i="18" s="1"/>
  <c r="AM232" i="18" s="1"/>
  <c r="AH232" i="18"/>
  <c r="AI177" i="18"/>
  <c r="AL177" i="18" s="1"/>
  <c r="AH177" i="18"/>
  <c r="AI133" i="18"/>
  <c r="AL133" i="18" s="1"/>
  <c r="AM133" i="18" s="1"/>
  <c r="AH133" i="18"/>
  <c r="AH228" i="18"/>
  <c r="AI124" i="18"/>
  <c r="AL124" i="18" s="1"/>
  <c r="AM124" i="18" s="1"/>
  <c r="AH124" i="18"/>
  <c r="AJ212" i="18"/>
  <c r="AH212" i="18"/>
  <c r="AH46" i="18"/>
  <c r="AM194" i="18"/>
  <c r="AM109" i="18"/>
  <c r="AM136" i="18"/>
  <c r="AM287" i="18"/>
  <c r="AM255" i="18"/>
  <c r="AM281" i="18"/>
  <c r="AM243" i="18"/>
  <c r="AM480" i="18"/>
  <c r="AM362" i="18"/>
  <c r="AM284" i="18"/>
  <c r="AM262" i="18"/>
  <c r="AM392" i="18"/>
  <c r="AM380" i="18"/>
  <c r="AM334" i="18"/>
  <c r="AM333" i="18"/>
  <c r="AM476" i="18"/>
  <c r="AM399" i="18"/>
  <c r="AM434" i="18"/>
  <c r="AI42" i="18"/>
  <c r="AL42" i="18" s="1"/>
  <c r="AM42" i="18" s="1"/>
  <c r="AH42" i="18"/>
  <c r="AH167" i="18"/>
  <c r="AI66" i="18"/>
  <c r="AL66" i="18" s="1"/>
  <c r="AH66" i="18"/>
  <c r="D111" i="16"/>
  <c r="CN3" i="8"/>
  <c r="D140" i="16"/>
  <c r="CO16" i="8"/>
  <c r="D349" i="16"/>
  <c r="DB17" i="8"/>
  <c r="D212" i="16"/>
  <c r="CT8" i="8"/>
  <c r="D102" i="16"/>
  <c r="CM10" i="8"/>
  <c r="D285" i="16"/>
  <c r="CX17" i="8"/>
  <c r="D341" i="16"/>
  <c r="DB9" i="8"/>
  <c r="D299" i="16"/>
  <c r="CY15" i="8"/>
  <c r="D230" i="16"/>
  <c r="CU10" i="8"/>
  <c r="D325" i="16"/>
  <c r="DA9" i="8"/>
  <c r="D79" i="16"/>
  <c r="CL3" i="8"/>
  <c r="D293" i="16"/>
  <c r="CY9" i="8"/>
  <c r="D366" i="16"/>
  <c r="DD2" i="8"/>
  <c r="D338" i="16"/>
  <c r="DB6" i="8"/>
  <c r="AJ12" i="11"/>
  <c r="AK12" i="11" s="1"/>
  <c r="D105" i="16"/>
  <c r="CM13" i="8"/>
  <c r="D163" i="16"/>
  <c r="CQ7" i="8"/>
  <c r="D62" i="16"/>
  <c r="CK2" i="8"/>
  <c r="D182" i="16"/>
  <c r="CR10" i="8"/>
  <c r="D188" i="16"/>
  <c r="CR16" i="8"/>
  <c r="D175" i="16"/>
  <c r="CR3" i="8"/>
  <c r="D108" i="19"/>
  <c r="E16" i="3"/>
  <c r="D100" i="19"/>
  <c r="E8" i="3"/>
  <c r="D68" i="19"/>
  <c r="C8" i="3"/>
  <c r="D133" i="19"/>
  <c r="G9" i="3"/>
  <c r="D248" i="19"/>
  <c r="N12" i="3"/>
  <c r="D240" i="19"/>
  <c r="N4" i="3"/>
  <c r="D345" i="19"/>
  <c r="T13" i="3"/>
  <c r="D212" i="19"/>
  <c r="L8" i="3"/>
  <c r="O4" i="3"/>
  <c r="D343" i="18"/>
  <c r="T11" i="3"/>
  <c r="D319" i="18"/>
  <c r="S3" i="3"/>
  <c r="K8" i="3"/>
  <c r="I2" i="3"/>
  <c r="D161" i="18"/>
  <c r="I5" i="3"/>
  <c r="AE6" i="2"/>
  <c r="AH405" i="19"/>
  <c r="AI405" i="19"/>
  <c r="AL405" i="19" s="1"/>
  <c r="AM405" i="19" s="1"/>
  <c r="AI340" i="19"/>
  <c r="AL340" i="19" s="1"/>
  <c r="AH340" i="19"/>
  <c r="AH352" i="19"/>
  <c r="AI209" i="19"/>
  <c r="AL209" i="19" s="1"/>
  <c r="AM209" i="19" s="1"/>
  <c r="AH209" i="19"/>
  <c r="AI148" i="19"/>
  <c r="AL148" i="19" s="1"/>
  <c r="AM148" i="19" s="1"/>
  <c r="AH148" i="19"/>
  <c r="AI141" i="19"/>
  <c r="AL141" i="19" s="1"/>
  <c r="AM141" i="19" s="1"/>
  <c r="AH141" i="19"/>
  <c r="AI491" i="18"/>
  <c r="AL491" i="18" s="1"/>
  <c r="AH491" i="18"/>
  <c r="AI462" i="18"/>
  <c r="AL462" i="18" s="1"/>
  <c r="AM462" i="18" s="1"/>
  <c r="AH462" i="18"/>
  <c r="AI95" i="19"/>
  <c r="AL95" i="19" s="1"/>
  <c r="AM95" i="19" s="1"/>
  <c r="AH95" i="19"/>
  <c r="AI437" i="18"/>
  <c r="AL437" i="18" s="1"/>
  <c r="AH437" i="18"/>
  <c r="AI337" i="18"/>
  <c r="AL337" i="18" s="1"/>
  <c r="AH337" i="18"/>
  <c r="AJ29" i="19"/>
  <c r="AH29" i="19"/>
  <c r="AM37" i="19"/>
  <c r="AM47" i="19"/>
  <c r="AM140" i="19"/>
  <c r="AM35" i="19"/>
  <c r="AM87" i="19"/>
  <c r="AM97" i="19"/>
  <c r="AM106" i="19"/>
  <c r="AM46" i="19"/>
  <c r="AM132" i="19"/>
  <c r="AM211" i="19"/>
  <c r="AM215" i="19"/>
  <c r="AM205" i="19"/>
  <c r="AM244" i="19"/>
  <c r="AM251" i="19"/>
  <c r="AM263" i="19"/>
  <c r="AM338" i="19"/>
  <c r="AM246" i="19"/>
  <c r="AM261" i="19"/>
  <c r="AM352" i="19"/>
  <c r="AM416" i="19"/>
  <c r="AM320" i="19"/>
  <c r="AM346" i="19"/>
  <c r="AM292" i="19"/>
  <c r="AM448" i="19"/>
  <c r="AM354" i="19"/>
  <c r="AJ432" i="19"/>
  <c r="AH432" i="19"/>
  <c r="AM426" i="19"/>
  <c r="AM409" i="19"/>
  <c r="AM437" i="19"/>
  <c r="AM428" i="19"/>
  <c r="AJ428" i="18"/>
  <c r="AH428" i="18"/>
  <c r="AI433" i="18"/>
  <c r="AL433" i="18" s="1"/>
  <c r="AM433" i="18" s="1"/>
  <c r="AH433" i="18"/>
  <c r="AH344" i="18"/>
  <c r="AI344" i="18"/>
  <c r="AL344" i="18" s="1"/>
  <c r="AM344" i="18" s="1"/>
  <c r="AH372" i="18"/>
  <c r="AI283" i="18"/>
  <c r="AL283" i="18" s="1"/>
  <c r="AH283" i="18"/>
  <c r="AI39" i="19"/>
  <c r="AL39" i="19" s="1"/>
  <c r="AM39" i="19" s="1"/>
  <c r="AH39" i="19"/>
  <c r="AH306" i="18"/>
  <c r="AH272" i="18"/>
  <c r="AI260" i="18"/>
  <c r="AL260" i="18" s="1"/>
  <c r="AM260" i="18" s="1"/>
  <c r="AH260" i="18"/>
  <c r="AI226" i="18"/>
  <c r="AL226" i="18" s="1"/>
  <c r="AM226" i="18" s="1"/>
  <c r="AH226" i="18"/>
  <c r="AH294" i="18"/>
  <c r="AH214" i="18"/>
  <c r="AI214" i="18"/>
  <c r="AL214" i="18" s="1"/>
  <c r="AH184" i="18"/>
  <c r="AH194" i="18"/>
  <c r="AH470" i="18"/>
  <c r="AH98" i="18"/>
  <c r="AJ94" i="18"/>
  <c r="AH94" i="18"/>
  <c r="AM221" i="18"/>
  <c r="AM46" i="18"/>
  <c r="AM184" i="18"/>
  <c r="AM163" i="18"/>
  <c r="AM65" i="18"/>
  <c r="AM183" i="18"/>
  <c r="AM261" i="18"/>
  <c r="AM181" i="18"/>
  <c r="AM242" i="18"/>
  <c r="AM211" i="18"/>
  <c r="AM271" i="18"/>
  <c r="AM259" i="18"/>
  <c r="AM253" i="18"/>
  <c r="AM278" i="18"/>
  <c r="AM401" i="18"/>
  <c r="AM350" i="18"/>
  <c r="AM349" i="18"/>
  <c r="AM332" i="18"/>
  <c r="AM386" i="18"/>
  <c r="AM479" i="18"/>
  <c r="AM405" i="18"/>
  <c r="AM415" i="18"/>
  <c r="AM438" i="18"/>
  <c r="AM473" i="18"/>
  <c r="AI57" i="18"/>
  <c r="AL57" i="18" s="1"/>
  <c r="AM57" i="18" s="1"/>
  <c r="AH57" i="18"/>
  <c r="AI47" i="18"/>
  <c r="AL47" i="18" s="1"/>
  <c r="AM47" i="18" s="1"/>
  <c r="AH47" i="18"/>
  <c r="AM56" i="18"/>
  <c r="AI50" i="18"/>
  <c r="AL50" i="18" s="1"/>
  <c r="AH50" i="18"/>
  <c r="D187" i="16"/>
  <c r="CR15" i="8"/>
  <c r="D93" i="16"/>
  <c r="CL17" i="8"/>
  <c r="D134" i="16"/>
  <c r="CO10" i="8"/>
  <c r="D316" i="16"/>
  <c r="CZ16" i="8"/>
  <c r="D164" i="16"/>
  <c r="CQ8" i="8"/>
  <c r="D324" i="16"/>
  <c r="DA8" i="8"/>
  <c r="D227" i="16"/>
  <c r="CU7" i="8"/>
  <c r="D85" i="16"/>
  <c r="CL9" i="8"/>
  <c r="K112" i="10"/>
  <c r="I112" i="10"/>
  <c r="L112" i="10" s="1"/>
  <c r="O112" i="10" s="1"/>
  <c r="D277" i="16"/>
  <c r="CX9" i="8"/>
  <c r="D168" i="16"/>
  <c r="CQ12" i="8"/>
  <c r="D69" i="16"/>
  <c r="CK9" i="8"/>
  <c r="D146" i="16"/>
  <c r="CP6" i="8"/>
  <c r="D126" i="16"/>
  <c r="CO2" i="8"/>
  <c r="AJ18" i="11"/>
  <c r="AK18" i="11" s="1"/>
  <c r="D280" i="16"/>
  <c r="CX12" i="8"/>
  <c r="D239" i="16"/>
  <c r="CV3" i="8"/>
  <c r="D48" i="16"/>
  <c r="CJ4" i="8"/>
  <c r="D272" i="16"/>
  <c r="CX4" i="8"/>
  <c r="D339" i="16"/>
  <c r="DB7" i="8"/>
  <c r="D348" i="19"/>
  <c r="T16" i="3"/>
  <c r="D82" i="19"/>
  <c r="D6" i="3"/>
  <c r="D187" i="19"/>
  <c r="J15" i="3"/>
  <c r="D54" i="19"/>
  <c r="B10" i="3"/>
  <c r="D151" i="19"/>
  <c r="H11" i="3"/>
  <c r="D143" i="19"/>
  <c r="H3" i="3"/>
  <c r="D103" i="19"/>
  <c r="E11" i="3"/>
  <c r="D329" i="19"/>
  <c r="S13" i="3"/>
  <c r="D59" i="19"/>
  <c r="B15" i="3"/>
  <c r="D309" i="19"/>
  <c r="R9" i="3"/>
  <c r="D176" i="19"/>
  <c r="J4" i="3"/>
  <c r="D301" i="19"/>
  <c r="Q17" i="3"/>
  <c r="D283" i="19"/>
  <c r="P15" i="3"/>
  <c r="D275" i="19"/>
  <c r="P7" i="3"/>
  <c r="D134" i="19"/>
  <c r="G10" i="3"/>
  <c r="D382" i="19"/>
  <c r="W2" i="3"/>
  <c r="D249" i="19"/>
  <c r="N13" i="3"/>
  <c r="D241" i="19"/>
  <c r="N5" i="3"/>
  <c r="D87" i="18"/>
  <c r="D11" i="3"/>
  <c r="D335" i="19"/>
  <c r="T3" i="3"/>
  <c r="D304" i="18"/>
  <c r="R4" i="3"/>
  <c r="AB6" i="21"/>
  <c r="AC6" i="21" s="1"/>
  <c r="AB5" i="21"/>
  <c r="AC5" i="21" s="1"/>
  <c r="AI355" i="19"/>
  <c r="AL355" i="19" s="1"/>
  <c r="AM355" i="19" s="1"/>
  <c r="AH355" i="19"/>
  <c r="AI296" i="19"/>
  <c r="AL296" i="19" s="1"/>
  <c r="AM296" i="19" s="1"/>
  <c r="AH296" i="19"/>
  <c r="AI332" i="19"/>
  <c r="AL332" i="19" s="1"/>
  <c r="AM332" i="19" s="1"/>
  <c r="AH332" i="19"/>
  <c r="AH395" i="19"/>
  <c r="AI154" i="19"/>
  <c r="AL154" i="19" s="1"/>
  <c r="AH154" i="19"/>
  <c r="AI487" i="18"/>
  <c r="AL487" i="18" s="1"/>
  <c r="AH487" i="18"/>
  <c r="AH117" i="19"/>
  <c r="AI117" i="19"/>
  <c r="AL117" i="19" s="1"/>
  <c r="AM117" i="19" s="1"/>
  <c r="AI392" i="18"/>
  <c r="AL392" i="18" s="1"/>
  <c r="AH392" i="18"/>
  <c r="AH381" i="18"/>
  <c r="AI381" i="18"/>
  <c r="AL381" i="18" s="1"/>
  <c r="AM381" i="18" s="1"/>
  <c r="AI321" i="18"/>
  <c r="AL321" i="18" s="1"/>
  <c r="AM321" i="18" s="1"/>
  <c r="AH321" i="18"/>
  <c r="AM36" i="19"/>
  <c r="AM29" i="19"/>
  <c r="AM56" i="19"/>
  <c r="AM38" i="19"/>
  <c r="AM103" i="19"/>
  <c r="AM101" i="19"/>
  <c r="AM143" i="19"/>
  <c r="AM62" i="19"/>
  <c r="AM156" i="19"/>
  <c r="AM220" i="19"/>
  <c r="AM224" i="19"/>
  <c r="AM210" i="19"/>
  <c r="AM214" i="19"/>
  <c r="AM267" i="19"/>
  <c r="AM137" i="19"/>
  <c r="AJ320" i="19"/>
  <c r="AH320" i="19"/>
  <c r="AM303" i="19"/>
  <c r="AJ341" i="19"/>
  <c r="AH341" i="19"/>
  <c r="AM262" i="19"/>
  <c r="AM277" i="19"/>
  <c r="AM239" i="19"/>
  <c r="AM368" i="19"/>
  <c r="AM348" i="19"/>
  <c r="AM336" i="19"/>
  <c r="AM308" i="19"/>
  <c r="AM334" i="19"/>
  <c r="AM460" i="19"/>
  <c r="AM367" i="19"/>
  <c r="AM425" i="19"/>
  <c r="AM441" i="19"/>
  <c r="AJ496" i="19"/>
  <c r="AH496" i="19"/>
  <c r="AI304" i="18"/>
  <c r="AL304" i="18" s="1"/>
  <c r="AM304" i="18" s="1"/>
  <c r="AH304" i="18"/>
  <c r="AJ477" i="18"/>
  <c r="AH477" i="18"/>
  <c r="AI368" i="18"/>
  <c r="AL368" i="18" s="1"/>
  <c r="AM368" i="18" s="1"/>
  <c r="AH368" i="18"/>
  <c r="AH309" i="18"/>
  <c r="AI309" i="18"/>
  <c r="AL309" i="18" s="1"/>
  <c r="AI267" i="18"/>
  <c r="AL267" i="18" s="1"/>
  <c r="AM267" i="18" s="1"/>
  <c r="AH267" i="18"/>
  <c r="AH328" i="18"/>
  <c r="AI328" i="18"/>
  <c r="AL328" i="18" s="1"/>
  <c r="AM328" i="18" s="1"/>
  <c r="AI374" i="18"/>
  <c r="AL374" i="18" s="1"/>
  <c r="AM374" i="18" s="1"/>
  <c r="AH374" i="18"/>
  <c r="AI279" i="18"/>
  <c r="AL279" i="18" s="1"/>
  <c r="AH279" i="18"/>
  <c r="AI247" i="18"/>
  <c r="AL247" i="18" s="1"/>
  <c r="AM247" i="18" s="1"/>
  <c r="AH247" i="18"/>
  <c r="AI209" i="18"/>
  <c r="AL209" i="18" s="1"/>
  <c r="AM209" i="18" s="1"/>
  <c r="AH209" i="18"/>
  <c r="AH303" i="18"/>
  <c r="AI303" i="18"/>
  <c r="AL303" i="18" s="1"/>
  <c r="AM303" i="18" s="1"/>
  <c r="AH126" i="18"/>
  <c r="AI126" i="18"/>
  <c r="AL126" i="18" s="1"/>
  <c r="AM126" i="18" s="1"/>
  <c r="AH252" i="18"/>
  <c r="AI187" i="18"/>
  <c r="AL187" i="18" s="1"/>
  <c r="AM187" i="18" s="1"/>
  <c r="AH187" i="18"/>
  <c r="AH137" i="18"/>
  <c r="AM191" i="18"/>
  <c r="AH166" i="18"/>
  <c r="AJ166" i="18"/>
  <c r="AM252" i="18"/>
  <c r="AM81" i="18"/>
  <c r="AM152" i="18"/>
  <c r="AM202" i="18"/>
  <c r="AM299" i="18"/>
  <c r="AM256" i="18"/>
  <c r="AM189" i="18"/>
  <c r="AM240" i="18"/>
  <c r="AM290" i="18"/>
  <c r="AM293" i="18"/>
  <c r="AM275" i="18"/>
  <c r="AJ256" i="18"/>
  <c r="AH256" i="18"/>
  <c r="AM385" i="18"/>
  <c r="AM307" i="18"/>
  <c r="AM413" i="18"/>
  <c r="AM423" i="18"/>
  <c r="AM360" i="18"/>
  <c r="AM379" i="18"/>
  <c r="AM348" i="18"/>
  <c r="AM337" i="18"/>
  <c r="AM402" i="18"/>
  <c r="AM421" i="18"/>
  <c r="AM450" i="18"/>
  <c r="AM442" i="18"/>
  <c r="AM477" i="18"/>
  <c r="AH162" i="18"/>
  <c r="D234" i="16"/>
  <c r="CU14" i="8"/>
  <c r="D181" i="16"/>
  <c r="CR9" i="8"/>
  <c r="D317" i="16"/>
  <c r="CZ17" i="8"/>
  <c r="D149" i="16"/>
  <c r="CP9" i="8"/>
  <c r="D60" i="16"/>
  <c r="CJ16" i="8"/>
  <c r="D340" i="16"/>
  <c r="DB8" i="8"/>
  <c r="D308" i="16"/>
  <c r="CZ8" i="8"/>
  <c r="D174" i="16"/>
  <c r="CR2" i="8"/>
  <c r="D262" i="16"/>
  <c r="CW10" i="8"/>
  <c r="D110" i="16"/>
  <c r="CN2" i="8"/>
  <c r="K256" i="10"/>
  <c r="I256" i="10"/>
  <c r="L256" i="10" s="1"/>
  <c r="O256" i="10" s="1"/>
  <c r="D82" i="16"/>
  <c r="CL6" i="8"/>
  <c r="D231" i="16"/>
  <c r="CU11" i="8"/>
  <c r="D334" i="16"/>
  <c r="DB2" i="8"/>
  <c r="D180" i="16"/>
  <c r="CR8" i="8"/>
  <c r="D189" i="16"/>
  <c r="CR17" i="8"/>
  <c r="D235" i="19"/>
  <c r="M15" i="3"/>
  <c r="D227" i="19"/>
  <c r="M7" i="3"/>
  <c r="D328" i="19"/>
  <c r="S12" i="3"/>
  <c r="D195" i="19"/>
  <c r="K7" i="3"/>
  <c r="D260" i="19"/>
  <c r="O8" i="3"/>
  <c r="D119" i="19"/>
  <c r="F11" i="3"/>
  <c r="D111" i="19"/>
  <c r="F3" i="3"/>
  <c r="D89" i="19"/>
  <c r="D13" i="3"/>
  <c r="D269" i="19"/>
  <c r="O17" i="3"/>
  <c r="K13" i="17"/>
  <c r="D201" i="17" s="1"/>
  <c r="AQ52" i="8"/>
  <c r="D164" i="19"/>
  <c r="I8" i="3"/>
  <c r="D50" i="19"/>
  <c r="B6" i="3"/>
  <c r="O16" i="3"/>
  <c r="D63" i="18"/>
  <c r="C3" i="3"/>
  <c r="D236" i="18"/>
  <c r="M16" i="3"/>
  <c r="D175" i="18"/>
  <c r="J3" i="3"/>
  <c r="D193" i="18"/>
  <c r="K5" i="3"/>
  <c r="D289" i="16"/>
  <c r="CY5" i="8"/>
  <c r="D276" i="16"/>
  <c r="CX8" i="8"/>
  <c r="D306" i="16"/>
  <c r="CZ6" i="8"/>
  <c r="D159" i="16"/>
  <c r="CQ3" i="8"/>
  <c r="D297" i="16"/>
  <c r="CY13" i="8"/>
  <c r="K355" i="10"/>
  <c r="I355" i="10"/>
  <c r="L355" i="10" s="1"/>
  <c r="O355" i="10" s="1"/>
  <c r="D238" i="16"/>
  <c r="CV2" i="8"/>
  <c r="D139" i="16"/>
  <c r="CO15" i="8"/>
  <c r="D92" i="19"/>
  <c r="D16" i="3"/>
  <c r="D342" i="19"/>
  <c r="T10" i="3"/>
  <c r="D209" i="19"/>
  <c r="L5" i="3"/>
  <c r="D314" i="19"/>
  <c r="R14" i="3"/>
  <c r="D169" i="19"/>
  <c r="I13" i="3"/>
  <c r="D278" i="19"/>
  <c r="P10" i="3"/>
  <c r="D270" i="19"/>
  <c r="P2" i="3"/>
  <c r="D230" i="19"/>
  <c r="M10" i="3"/>
  <c r="D222" i="19"/>
  <c r="M2" i="3"/>
  <c r="D73" i="19"/>
  <c r="C13" i="3"/>
  <c r="D190" i="19"/>
  <c r="K2" i="3"/>
  <c r="D186" i="19"/>
  <c r="J14" i="3"/>
  <c r="D53" i="19"/>
  <c r="B9" i="3"/>
  <c r="D303" i="19"/>
  <c r="R3" i="3"/>
  <c r="D172" i="19"/>
  <c r="I16" i="3"/>
  <c r="D154" i="19"/>
  <c r="H14" i="3"/>
  <c r="D261" i="19"/>
  <c r="O9" i="3"/>
  <c r="D126" i="19"/>
  <c r="G2" i="3"/>
  <c r="D120" i="19"/>
  <c r="F12" i="3"/>
  <c r="D112" i="19"/>
  <c r="F4" i="3"/>
  <c r="E10" i="3"/>
  <c r="D79" i="19"/>
  <c r="D3" i="3"/>
  <c r="D339" i="18"/>
  <c r="T7" i="3"/>
  <c r="S2" i="3"/>
  <c r="Y2" i="3"/>
  <c r="AM318" i="19"/>
  <c r="AM271" i="19"/>
  <c r="AM249" i="19"/>
  <c r="AM365" i="19"/>
  <c r="AM347" i="19"/>
  <c r="AM364" i="19"/>
  <c r="AM340" i="19"/>
  <c r="AM350" i="19"/>
  <c r="AJ401" i="19"/>
  <c r="AH401" i="19"/>
  <c r="AM333" i="19"/>
  <c r="AM431" i="19"/>
  <c r="AM399" i="19"/>
  <c r="AM434" i="19"/>
  <c r="AM449" i="19"/>
  <c r="AM490" i="19"/>
  <c r="AJ301" i="18"/>
  <c r="AH301" i="18"/>
  <c r="AH286" i="18"/>
  <c r="AI286" i="18"/>
  <c r="AL286" i="18" s="1"/>
  <c r="AM286" i="18" s="1"/>
  <c r="AI464" i="18"/>
  <c r="AL464" i="18" s="1"/>
  <c r="AM464" i="18" s="1"/>
  <c r="AH464" i="18"/>
  <c r="AI356" i="18"/>
  <c r="AL356" i="18" s="1"/>
  <c r="AH356" i="18"/>
  <c r="AJ297" i="18"/>
  <c r="AH297" i="18"/>
  <c r="AI235" i="18"/>
  <c r="AL235" i="18" s="1"/>
  <c r="AM235" i="18" s="1"/>
  <c r="AH235" i="18"/>
  <c r="AI305" i="18"/>
  <c r="AL305" i="18" s="1"/>
  <c r="AM305" i="18" s="1"/>
  <c r="AH305" i="18"/>
  <c r="AI364" i="18"/>
  <c r="AL364" i="18" s="1"/>
  <c r="AH364" i="18"/>
  <c r="AH308" i="18"/>
  <c r="AH198" i="18"/>
  <c r="AI198" i="18"/>
  <c r="AL198" i="18" s="1"/>
  <c r="AM198" i="18" s="1"/>
  <c r="AI220" i="18"/>
  <c r="AL220" i="18" s="1"/>
  <c r="AM220" i="18" s="1"/>
  <c r="AH220" i="18"/>
  <c r="AM82" i="18"/>
  <c r="AH128" i="18"/>
  <c r="AM79" i="18"/>
  <c r="AM94" i="18"/>
  <c r="AM114" i="18"/>
  <c r="AM113" i="18"/>
  <c r="AM168" i="18"/>
  <c r="AM250" i="18"/>
  <c r="AM150" i="18"/>
  <c r="AM158" i="18"/>
  <c r="AM347" i="18"/>
  <c r="AM310" i="18"/>
  <c r="AM314" i="18"/>
  <c r="AM215" i="18"/>
  <c r="AM351" i="18"/>
  <c r="AM440" i="18"/>
  <c r="AM452" i="18"/>
  <c r="AM492" i="18"/>
  <c r="AM367" i="18"/>
  <c r="AM370" i="18"/>
  <c r="AM390" i="18"/>
  <c r="AM435" i="18"/>
  <c r="AM483" i="18"/>
  <c r="AM463" i="18"/>
  <c r="AM485" i="18"/>
  <c r="AI79" i="18"/>
  <c r="AL79" i="18" s="1"/>
  <c r="AH79" i="18"/>
  <c r="AI74" i="18"/>
  <c r="AL74" i="18" s="1"/>
  <c r="AM74" i="18" s="1"/>
  <c r="AH74" i="18"/>
  <c r="D307" i="16"/>
  <c r="CZ7" i="8"/>
  <c r="D328" i="16"/>
  <c r="DA12" i="8"/>
  <c r="D218" i="16"/>
  <c r="CT14" i="8"/>
  <c r="D348" i="16"/>
  <c r="DB16" i="8"/>
  <c r="D301" i="16"/>
  <c r="CY17" i="8"/>
  <c r="D196" i="16"/>
  <c r="CS8" i="8"/>
  <c r="D107" i="16"/>
  <c r="CM15" i="8"/>
  <c r="D300" i="16"/>
  <c r="CY16" i="8"/>
  <c r="D194" i="16"/>
  <c r="CS6" i="8"/>
  <c r="D147" i="16"/>
  <c r="CP7" i="8"/>
  <c r="D210" i="16"/>
  <c r="CT6" i="8"/>
  <c r="D224" i="16"/>
  <c r="CU4" i="8"/>
  <c r="D260" i="16"/>
  <c r="CW8" i="8"/>
  <c r="D235" i="16"/>
  <c r="CU15" i="8"/>
  <c r="D225" i="16"/>
  <c r="CU5" i="8"/>
  <c r="D78" i="16"/>
  <c r="CL2" i="8"/>
  <c r="D64" i="16"/>
  <c r="CK4" i="8"/>
  <c r="D122" i="16"/>
  <c r="CN14" i="8"/>
  <c r="D205" i="16"/>
  <c r="CS17" i="8"/>
  <c r="D83" i="16"/>
  <c r="CL7" i="8"/>
  <c r="D106" i="19"/>
  <c r="E14" i="3"/>
  <c r="D98" i="19"/>
  <c r="E6" i="3"/>
  <c r="D205" i="19"/>
  <c r="K17" i="3"/>
  <c r="D72" i="19"/>
  <c r="C12" i="3"/>
  <c r="D322" i="19"/>
  <c r="S6" i="3"/>
  <c r="D246" i="19"/>
  <c r="N10" i="3"/>
  <c r="D349" i="19"/>
  <c r="T17" i="3"/>
  <c r="D216" i="19"/>
  <c r="L12" i="3"/>
  <c r="D140" i="19"/>
  <c r="G16" i="3"/>
  <c r="G8" i="17"/>
  <c r="D132" i="17" s="1"/>
  <c r="AM47" i="8"/>
  <c r="D115" i="18"/>
  <c r="F7" i="3"/>
  <c r="D291" i="19"/>
  <c r="Q7" i="3"/>
  <c r="D177" i="19"/>
  <c r="J5" i="3"/>
  <c r="CV48" i="8"/>
  <c r="D245" i="3"/>
  <c r="D48" i="18"/>
  <c r="B4" i="3"/>
  <c r="D201" i="18"/>
  <c r="K13" i="3"/>
  <c r="D146" i="18"/>
  <c r="H6" i="3"/>
  <c r="AH156" i="18"/>
  <c r="AI156" i="18"/>
  <c r="AL156" i="18" s="1"/>
  <c r="AM156" i="18" s="1"/>
  <c r="AI109" i="18"/>
  <c r="AL109" i="18" s="1"/>
  <c r="AH109" i="18"/>
  <c r="AM69" i="18"/>
  <c r="AM125" i="18"/>
  <c r="AM118" i="18"/>
  <c r="AM76" i="18"/>
  <c r="AM166" i="18"/>
  <c r="AM121" i="18"/>
  <c r="AM200" i="18"/>
  <c r="AM285" i="18"/>
  <c r="AM193" i="18"/>
  <c r="AM203" i="18"/>
  <c r="AM309" i="18"/>
  <c r="AM369" i="18"/>
  <c r="AM313" i="18"/>
  <c r="AM496" i="18"/>
  <c r="AM373" i="18"/>
  <c r="AM455" i="18"/>
  <c r="AM406" i="18"/>
  <c r="AM474" i="18"/>
  <c r="AM489" i="18"/>
  <c r="AM45" i="18"/>
  <c r="D172" i="16"/>
  <c r="CQ16" i="8"/>
  <c r="D95" i="16"/>
  <c r="CM3" i="8"/>
  <c r="D72" i="16"/>
  <c r="CK12" i="8"/>
  <c r="D265" i="16"/>
  <c r="CW13" i="8"/>
  <c r="D228" i="16"/>
  <c r="CU8" i="8"/>
  <c r="D92" i="16"/>
  <c r="CL16" i="8"/>
  <c r="D332" i="16"/>
  <c r="DA16" i="8"/>
  <c r="D347" i="16"/>
  <c r="DB15" i="8"/>
  <c r="D130" i="16"/>
  <c r="CO6" i="8"/>
  <c r="D211" i="16"/>
  <c r="CT7" i="8"/>
  <c r="D206" i="16"/>
  <c r="CT2" i="8"/>
  <c r="AN22" i="16"/>
  <c r="D52" i="16"/>
  <c r="CJ8" i="8"/>
  <c r="D176" i="16"/>
  <c r="CR4" i="8"/>
  <c r="D286" i="16"/>
  <c r="CY2" i="8"/>
  <c r="D214" i="16"/>
  <c r="CT10" i="8"/>
  <c r="D50" i="16"/>
  <c r="CJ6" i="8"/>
  <c r="D191" i="16"/>
  <c r="CS3" i="8"/>
  <c r="D150" i="16"/>
  <c r="CP10" i="8"/>
  <c r="D167" i="16"/>
  <c r="CQ11" i="8"/>
  <c r="D219" i="19"/>
  <c r="L15" i="3"/>
  <c r="D86" i="19"/>
  <c r="D10" i="3"/>
  <c r="D336" i="19"/>
  <c r="T4" i="3"/>
  <c r="D58" i="19"/>
  <c r="B14" i="3"/>
  <c r="D308" i="19"/>
  <c r="R8" i="3"/>
  <c r="D296" i="19"/>
  <c r="Q12" i="3"/>
  <c r="D288" i="19"/>
  <c r="Q4" i="3"/>
  <c r="D157" i="19"/>
  <c r="H17" i="3"/>
  <c r="D149" i="19"/>
  <c r="H9" i="3"/>
  <c r="D109" i="19"/>
  <c r="E17" i="3"/>
  <c r="D101" i="19"/>
  <c r="E9" i="3"/>
  <c r="D200" i="19"/>
  <c r="K12" i="3"/>
  <c r="D313" i="19"/>
  <c r="R13" i="3"/>
  <c r="D47" i="19"/>
  <c r="B3" i="3"/>
  <c r="D299" i="19"/>
  <c r="Q15" i="3"/>
  <c r="G3" i="17"/>
  <c r="D127" i="17" s="1"/>
  <c r="AM42" i="8"/>
  <c r="D281" i="19"/>
  <c r="P13" i="3"/>
  <c r="D273" i="19"/>
  <c r="P5" i="3"/>
  <c r="D247" i="19"/>
  <c r="N11" i="3"/>
  <c r="D239" i="19"/>
  <c r="N3" i="3"/>
  <c r="CY48" i="8"/>
  <c r="D293" i="3"/>
  <c r="G8" i="3"/>
  <c r="D206" i="19"/>
  <c r="L2" i="3"/>
  <c r="D83" i="18"/>
  <c r="D7" i="3"/>
  <c r="D8" i="3"/>
  <c r="C2" i="3"/>
  <c r="D290" i="18"/>
  <c r="Q6" i="3"/>
  <c r="AM188" i="19"/>
  <c r="AM136" i="19"/>
  <c r="AM198" i="19"/>
  <c r="AM193" i="19"/>
  <c r="AM396" i="19"/>
  <c r="AM275" i="19"/>
  <c r="AM242" i="19"/>
  <c r="AM264" i="19"/>
  <c r="AM356" i="19"/>
  <c r="AM305" i="19"/>
  <c r="AM401" i="19"/>
  <c r="AM389" i="19"/>
  <c r="AM363" i="19"/>
  <c r="AJ414" i="19"/>
  <c r="AH414" i="19"/>
  <c r="AM349" i="19"/>
  <c r="AM439" i="19"/>
  <c r="AM473" i="19"/>
  <c r="AM442" i="19"/>
  <c r="AM469" i="19"/>
  <c r="AM457" i="19"/>
  <c r="AM496" i="19"/>
  <c r="AI456" i="18"/>
  <c r="AL456" i="18" s="1"/>
  <c r="AM456" i="18" s="1"/>
  <c r="AH456" i="18"/>
  <c r="AH265" i="18"/>
  <c r="AI265" i="18"/>
  <c r="AL265" i="18" s="1"/>
  <c r="AM265" i="18" s="1"/>
  <c r="AH438" i="18"/>
  <c r="AI288" i="18"/>
  <c r="AL288" i="18" s="1"/>
  <c r="AM288" i="18" s="1"/>
  <c r="AH288" i="18"/>
  <c r="AH261" i="18"/>
  <c r="AI241" i="18"/>
  <c r="AL241" i="18" s="1"/>
  <c r="AM241" i="18" s="1"/>
  <c r="AH241" i="18"/>
  <c r="AH171" i="18"/>
  <c r="AH140" i="18"/>
  <c r="AI140" i="18"/>
  <c r="AL140" i="18" s="1"/>
  <c r="AI175" i="18"/>
  <c r="AL175" i="18" s="1"/>
  <c r="AM175" i="18" s="1"/>
  <c r="AH175" i="18"/>
  <c r="AH172" i="18"/>
  <c r="AI172" i="18"/>
  <c r="AL172" i="18" s="1"/>
  <c r="AJ69" i="18"/>
  <c r="AH69" i="18"/>
  <c r="AJ59" i="18"/>
  <c r="AH59" i="18"/>
  <c r="AM85" i="18"/>
  <c r="AM111" i="18"/>
  <c r="AM73" i="18"/>
  <c r="AM160" i="18"/>
  <c r="AM146" i="18"/>
  <c r="AM92" i="18"/>
  <c r="AM140" i="18"/>
  <c r="AM172" i="18"/>
  <c r="AM182" i="18"/>
  <c r="AM201" i="18"/>
  <c r="AM137" i="18"/>
  <c r="AM174" i="18"/>
  <c r="AM276" i="18"/>
  <c r="AM216" i="18"/>
  <c r="AM219" i="18"/>
  <c r="AM325" i="18"/>
  <c r="AM329" i="18"/>
  <c r="AM371" i="18"/>
  <c r="AM364" i="18"/>
  <c r="AM472" i="18"/>
  <c r="AM376" i="18"/>
  <c r="AM422" i="18"/>
  <c r="AM443" i="18"/>
  <c r="AM478" i="18"/>
  <c r="AM43" i="18"/>
  <c r="AH270" i="18"/>
  <c r="K336" i="10"/>
  <c r="I336" i="10"/>
  <c r="L336" i="10" s="1"/>
  <c r="O336" i="10" s="1"/>
  <c r="D219" i="16"/>
  <c r="CT15" i="8"/>
  <c r="D312" i="16"/>
  <c r="CZ12" i="8"/>
  <c r="D333" i="16"/>
  <c r="DA17" i="8"/>
  <c r="K128" i="10"/>
  <c r="I128" i="10"/>
  <c r="L128" i="10" s="1"/>
  <c r="O128" i="10" s="1"/>
  <c r="D76" i="16"/>
  <c r="CK16" i="8"/>
  <c r="D275" i="16"/>
  <c r="CX7" i="8"/>
  <c r="D154" i="16"/>
  <c r="CP14" i="8"/>
  <c r="D91" i="16"/>
  <c r="CL15" i="8"/>
  <c r="D273" i="16"/>
  <c r="CX5" i="8"/>
  <c r="D284" i="16"/>
  <c r="CX16" i="8"/>
  <c r="D268" i="16"/>
  <c r="CW16" i="8"/>
  <c r="D173" i="16"/>
  <c r="CQ17" i="8"/>
  <c r="D290" i="16"/>
  <c r="CY6" i="8"/>
  <c r="D97" i="16"/>
  <c r="CM5" i="8"/>
  <c r="D162" i="16"/>
  <c r="CQ6" i="8"/>
  <c r="AN27" i="16"/>
  <c r="D114" i="16"/>
  <c r="CN6" i="8"/>
  <c r="D179" i="16"/>
  <c r="CR7" i="8"/>
  <c r="D253" i="16"/>
  <c r="CV17" i="8"/>
  <c r="D207" i="16"/>
  <c r="CT3" i="8"/>
  <c r="D90" i="16"/>
  <c r="CL14" i="8"/>
  <c r="D254" i="16"/>
  <c r="CW2" i="8"/>
  <c r="D226" i="16"/>
  <c r="CU6" i="8"/>
  <c r="D233" i="19"/>
  <c r="M13" i="3"/>
  <c r="D225" i="19"/>
  <c r="M5" i="3"/>
  <c r="D332" i="19"/>
  <c r="S16" i="3"/>
  <c r="D199" i="19"/>
  <c r="K11" i="3"/>
  <c r="D66" i="19"/>
  <c r="C6" i="3"/>
  <c r="D266" i="19"/>
  <c r="O14" i="3"/>
  <c r="D125" i="19"/>
  <c r="F17" i="3"/>
  <c r="D117" i="19"/>
  <c r="F9" i="3"/>
  <c r="D93" i="19"/>
  <c r="D17" i="3"/>
  <c r="AB3" i="20" a="1"/>
  <c r="D267" i="19"/>
  <c r="O15" i="3"/>
  <c r="D162" i="19"/>
  <c r="I6" i="3"/>
  <c r="S7" i="3"/>
  <c r="K4" i="3"/>
  <c r="D118" i="18"/>
  <c r="F10" i="3"/>
  <c r="D139" i="18"/>
  <c r="G15" i="3"/>
  <c r="D253" i="19"/>
  <c r="N17" i="3"/>
  <c r="D152" i="19"/>
  <c r="H12" i="3"/>
  <c r="D144" i="19"/>
  <c r="H4" i="3"/>
  <c r="D259" i="19"/>
  <c r="O7" i="3"/>
  <c r="D366" i="19"/>
  <c r="V2" i="3"/>
  <c r="CK46" i="8"/>
  <c r="D67" i="3"/>
  <c r="CO42" i="8"/>
  <c r="D127" i="3"/>
  <c r="D166" i="18"/>
  <c r="I10" i="3"/>
  <c r="D287" i="18"/>
  <c r="Q3" i="3"/>
  <c r="D320" i="18"/>
  <c r="S4" i="3"/>
  <c r="AI27" i="19"/>
  <c r="AL27" i="19" s="1"/>
  <c r="AM27" i="19" s="1"/>
  <c r="AH27" i="19"/>
  <c r="AI439" i="18"/>
  <c r="AL439" i="18" s="1"/>
  <c r="AM439" i="18" s="1"/>
  <c r="AH439" i="18"/>
  <c r="AM26" i="19"/>
  <c r="AJ150" i="19"/>
  <c r="AH150" i="19"/>
  <c r="AM60" i="19"/>
  <c r="AM86" i="19"/>
  <c r="AJ91" i="19"/>
  <c r="AH91" i="19"/>
  <c r="AJ50" i="19"/>
  <c r="AH50" i="19"/>
  <c r="AM189" i="19"/>
  <c r="AM194" i="19"/>
  <c r="AM179" i="19"/>
  <c r="AM157" i="19"/>
  <c r="AJ163" i="19"/>
  <c r="AH163" i="19"/>
  <c r="AM105" i="19"/>
  <c r="AM161" i="19"/>
  <c r="AM228" i="19"/>
  <c r="AM227" i="19"/>
  <c r="AM171" i="19"/>
  <c r="AM191" i="19"/>
  <c r="AM341" i="19"/>
  <c r="AJ364" i="19"/>
  <c r="AH364" i="19"/>
  <c r="AM315" i="19"/>
  <c r="AM260" i="19"/>
  <c r="AM444" i="19"/>
  <c r="AM380" i="19"/>
  <c r="AM411" i="19"/>
  <c r="AM456" i="19"/>
  <c r="AM402" i="19"/>
  <c r="AM422" i="19"/>
  <c r="AM369" i="19"/>
  <c r="AM447" i="19"/>
  <c r="AM372" i="19"/>
  <c r="AM450" i="19"/>
  <c r="AJ480" i="19"/>
  <c r="AH480" i="19"/>
  <c r="AM465" i="19"/>
  <c r="AM467" i="19"/>
  <c r="AH425" i="18"/>
  <c r="AI324" i="18"/>
  <c r="AL324" i="18" s="1"/>
  <c r="AM324" i="18" s="1"/>
  <c r="AH324" i="18"/>
  <c r="AI231" i="18"/>
  <c r="AL231" i="18" s="1"/>
  <c r="AM231" i="18" s="1"/>
  <c r="AH231" i="18"/>
  <c r="AH314" i="18"/>
  <c r="AI180" i="18"/>
  <c r="AL180" i="18" s="1"/>
  <c r="AM180" i="18" s="1"/>
  <c r="AH180" i="18"/>
  <c r="AI147" i="18"/>
  <c r="AL147" i="18" s="1"/>
  <c r="AH147" i="18"/>
  <c r="AH197" i="18"/>
  <c r="AI131" i="18"/>
  <c r="AL131" i="18" s="1"/>
  <c r="AM131" i="18" s="1"/>
  <c r="AH131" i="18"/>
  <c r="AI218" i="18"/>
  <c r="AL218" i="18" s="1"/>
  <c r="AM218" i="18" s="1"/>
  <c r="AH218" i="18"/>
  <c r="AI127" i="18"/>
  <c r="AL127" i="18" s="1"/>
  <c r="AM127" i="18" s="1"/>
  <c r="AH127" i="18"/>
  <c r="AI154" i="18"/>
  <c r="AL154" i="18" s="1"/>
  <c r="AM154" i="18" s="1"/>
  <c r="AH154" i="18"/>
  <c r="AH65" i="18"/>
  <c r="AI65" i="18"/>
  <c r="AL65" i="18" s="1"/>
  <c r="AM87" i="18"/>
  <c r="AI165" i="18"/>
  <c r="AL165" i="18" s="1"/>
  <c r="AM165" i="18" s="1"/>
  <c r="AH165" i="18"/>
  <c r="AI61" i="18"/>
  <c r="AL61" i="18" s="1"/>
  <c r="AH61" i="18"/>
  <c r="AM147" i="18"/>
  <c r="AM105" i="18"/>
  <c r="AJ387" i="18"/>
  <c r="AH387" i="18"/>
  <c r="AM173" i="18"/>
  <c r="AM179" i="18"/>
  <c r="AM277" i="18"/>
  <c r="AM224" i="18"/>
  <c r="AM230" i="18"/>
  <c r="AM236" i="18"/>
  <c r="AM169" i="18"/>
  <c r="AM188" i="18"/>
  <c r="AM296" i="18"/>
  <c r="AM248" i="18"/>
  <c r="AM279" i="18"/>
  <c r="AM251" i="18"/>
  <c r="AM357" i="18"/>
  <c r="AM384" i="18"/>
  <c r="AM295" i="18"/>
  <c r="AM404" i="18"/>
  <c r="AM395" i="18"/>
  <c r="AM396" i="18"/>
  <c r="AM491" i="18"/>
  <c r="AM378" i="18"/>
  <c r="AM470" i="18"/>
  <c r="AM486" i="18"/>
  <c r="AM53" i="18"/>
  <c r="K43" i="10"/>
  <c r="I43" i="10"/>
  <c r="L43" i="10" s="1"/>
  <c r="O43" i="10" s="1"/>
  <c r="D327" i="16"/>
  <c r="DA11" i="8"/>
  <c r="D123" i="16"/>
  <c r="CN15" i="8"/>
  <c r="D342" i="16"/>
  <c r="DB10" i="8"/>
  <c r="D138" i="16"/>
  <c r="CO14" i="8"/>
  <c r="D160" i="16"/>
  <c r="CQ4" i="8"/>
  <c r="D75" i="16"/>
  <c r="CK15" i="8"/>
  <c r="D59" i="16"/>
  <c r="CJ15" i="8"/>
  <c r="D241" i="16"/>
  <c r="CV5" i="8"/>
  <c r="D320" i="16"/>
  <c r="DA4" i="8"/>
  <c r="AN21" i="16"/>
  <c r="D282" i="16"/>
  <c r="CX14" i="8"/>
  <c r="D305" i="16"/>
  <c r="CZ5" i="8"/>
  <c r="D257" i="16"/>
  <c r="CW5" i="8"/>
  <c r="D121" i="16"/>
  <c r="CN13" i="8"/>
  <c r="D336" i="16"/>
  <c r="DB4" i="8"/>
  <c r="D302" i="16"/>
  <c r="CZ2" i="8"/>
  <c r="D76" i="19"/>
  <c r="C16" i="3"/>
  <c r="D326" i="19"/>
  <c r="S10" i="3"/>
  <c r="D137" i="19"/>
  <c r="G13" i="3"/>
  <c r="D129" i="19"/>
  <c r="G5" i="3"/>
  <c r="D252" i="19"/>
  <c r="N16" i="3"/>
  <c r="D244" i="19"/>
  <c r="N8" i="3"/>
  <c r="D220" i="19"/>
  <c r="L16" i="3"/>
  <c r="D138" i="19"/>
  <c r="G14" i="3"/>
  <c r="D289" i="19"/>
  <c r="Q5" i="3"/>
  <c r="L6" i="3"/>
  <c r="D254" i="18"/>
  <c r="O2" i="3"/>
  <c r="D325" i="18"/>
  <c r="S9" i="3"/>
  <c r="D131" i="18"/>
  <c r="G7" i="3"/>
  <c r="D305" i="18"/>
  <c r="R5" i="3"/>
  <c r="D90" i="19"/>
  <c r="D14" i="3"/>
  <c r="D340" i="19"/>
  <c r="T8" i="3"/>
  <c r="D207" i="19"/>
  <c r="L3" i="3"/>
  <c r="D312" i="19"/>
  <c r="R12" i="3"/>
  <c r="D179" i="19"/>
  <c r="J7" i="3"/>
  <c r="D294" i="19"/>
  <c r="Q10" i="3"/>
  <c r="D286" i="19"/>
  <c r="Q2" i="3"/>
  <c r="D155" i="19"/>
  <c r="H15" i="3"/>
  <c r="D147" i="19"/>
  <c r="H7" i="3"/>
  <c r="D107" i="19"/>
  <c r="E15" i="3"/>
  <c r="D204" i="19"/>
  <c r="K16" i="3"/>
  <c r="D71" i="19"/>
  <c r="C11" i="3"/>
  <c r="D321" i="19"/>
  <c r="S5" i="3"/>
  <c r="D317" i="19"/>
  <c r="R17" i="3"/>
  <c r="D184" i="19"/>
  <c r="J12" i="3"/>
  <c r="D51" i="19"/>
  <c r="B7" i="3"/>
  <c r="D297" i="19"/>
  <c r="Q13" i="3"/>
  <c r="D279" i="19"/>
  <c r="P11" i="3"/>
  <c r="D130" i="19"/>
  <c r="G6" i="3"/>
  <c r="D110" i="19"/>
  <c r="F2" i="3"/>
  <c r="E5" i="3"/>
  <c r="E3" i="3"/>
  <c r="D99" i="18"/>
  <c r="E7" i="3"/>
  <c r="D104" i="18"/>
  <c r="E12" i="3"/>
  <c r="AN9" i="1"/>
  <c r="AN12" i="1" s="1"/>
  <c r="AE23" i="1"/>
  <c r="D64" i="18"/>
  <c r="C4" i="3"/>
  <c r="AI269" i="19"/>
  <c r="AL269" i="19" s="1"/>
  <c r="AM269" i="19" s="1"/>
  <c r="AH269" i="19"/>
  <c r="AI313" i="19"/>
  <c r="AL313" i="19" s="1"/>
  <c r="AM313" i="19" s="1"/>
  <c r="AH313" i="19"/>
  <c r="AI202" i="19"/>
  <c r="AL202" i="19" s="1"/>
  <c r="AM202" i="19" s="1"/>
  <c r="AH202" i="19"/>
  <c r="AH279" i="19"/>
  <c r="AH167" i="19"/>
  <c r="AH165" i="19"/>
  <c r="AI165" i="19"/>
  <c r="AL165" i="19" s="1"/>
  <c r="AM165" i="19" s="1"/>
  <c r="AI129" i="19"/>
  <c r="AL129" i="19" s="1"/>
  <c r="AH129" i="19"/>
  <c r="AI71" i="19"/>
  <c r="AL71" i="19" s="1"/>
  <c r="AH71" i="19"/>
  <c r="AH85" i="19"/>
  <c r="AI85" i="19"/>
  <c r="AL85" i="19" s="1"/>
  <c r="AM85" i="19" s="1"/>
  <c r="AI23" i="19"/>
  <c r="AL23" i="19" s="1"/>
  <c r="AM23" i="19" s="1"/>
  <c r="AH23" i="19"/>
  <c r="AI490" i="18"/>
  <c r="AL490" i="18" s="1"/>
  <c r="AM490" i="18" s="1"/>
  <c r="AH490" i="18"/>
  <c r="AH466" i="18"/>
  <c r="AI486" i="18"/>
  <c r="AL486" i="18" s="1"/>
  <c r="AH486" i="18"/>
  <c r="AI493" i="18"/>
  <c r="AL493" i="18" s="1"/>
  <c r="AM493" i="18" s="1"/>
  <c r="AH493" i="18"/>
  <c r="AJ21" i="19"/>
  <c r="AH21" i="19"/>
  <c r="AM21" i="19"/>
  <c r="AM40" i="19"/>
  <c r="AM34" i="19"/>
  <c r="AM129" i="19"/>
  <c r="AM48" i="19"/>
  <c r="AM66" i="19"/>
  <c r="AM279" i="19"/>
  <c r="AM80" i="19"/>
  <c r="AM181" i="19"/>
  <c r="AM63" i="19"/>
  <c r="AM121" i="19"/>
  <c r="AM203" i="19"/>
  <c r="AM241" i="19"/>
  <c r="AM158" i="19"/>
  <c r="AM288" i="19"/>
  <c r="AM283" i="19"/>
  <c r="AM276" i="19"/>
  <c r="AM222" i="19"/>
  <c r="AM337" i="19"/>
  <c r="AM472" i="19"/>
  <c r="AJ377" i="19"/>
  <c r="AH377" i="19"/>
  <c r="AM455" i="19"/>
  <c r="AM404" i="19"/>
  <c r="AM458" i="19"/>
  <c r="AM478" i="19"/>
  <c r="AM375" i="19"/>
  <c r="AM475" i="19"/>
  <c r="AI382" i="18"/>
  <c r="AL382" i="18" s="1"/>
  <c r="AM382" i="18" s="1"/>
  <c r="AH382" i="18"/>
  <c r="AI311" i="18"/>
  <c r="AL311" i="18" s="1"/>
  <c r="AM311" i="18" s="1"/>
  <c r="AH311" i="18"/>
  <c r="AH351" i="18"/>
  <c r="AI351" i="18"/>
  <c r="AL351" i="18" s="1"/>
  <c r="AH362" i="18"/>
  <c r="AH239" i="18"/>
  <c r="AI239" i="18"/>
  <c r="AL239" i="18" s="1"/>
  <c r="AM239" i="18" s="1"/>
  <c r="AH335" i="18"/>
  <c r="AI335" i="18"/>
  <c r="AL335" i="18" s="1"/>
  <c r="AM335" i="18" s="1"/>
  <c r="AI185" i="18"/>
  <c r="AL185" i="18" s="1"/>
  <c r="AM185" i="18" s="1"/>
  <c r="AH185" i="18"/>
  <c r="AH207" i="18"/>
  <c r="AI207" i="18"/>
  <c r="AL207" i="18" s="1"/>
  <c r="AM207" i="18" s="1"/>
  <c r="AI164" i="18"/>
  <c r="AL164" i="18" s="1"/>
  <c r="AM164" i="18" s="1"/>
  <c r="AH164" i="18"/>
  <c r="AI95" i="18"/>
  <c r="AL95" i="18" s="1"/>
  <c r="AM95" i="18" s="1"/>
  <c r="AH95" i="18"/>
  <c r="AI142" i="18"/>
  <c r="AL142" i="18" s="1"/>
  <c r="AM142" i="18" s="1"/>
  <c r="AH142" i="18"/>
  <c r="AI138" i="18"/>
  <c r="AL138" i="18" s="1"/>
  <c r="AM138" i="18" s="1"/>
  <c r="AH138" i="18"/>
  <c r="AH117" i="18"/>
  <c r="AI117" i="18"/>
  <c r="AL117" i="18" s="1"/>
  <c r="AM117" i="18" s="1"/>
  <c r="AI108" i="18"/>
  <c r="AL108" i="18" s="1"/>
  <c r="AM108" i="18" s="1"/>
  <c r="AH108" i="18"/>
  <c r="AI103" i="18"/>
  <c r="AL103" i="18" s="1"/>
  <c r="AM103" i="18" s="1"/>
  <c r="AH103" i="18"/>
  <c r="AJ51" i="18"/>
  <c r="AH51" i="18"/>
  <c r="AH63" i="18"/>
  <c r="AH49" i="18"/>
  <c r="AI49" i="18"/>
  <c r="AL49" i="18" s="1"/>
  <c r="AM49" i="18" s="1"/>
  <c r="AJ216" i="18"/>
  <c r="AH216" i="18"/>
  <c r="AM119" i="18"/>
  <c r="AM51" i="18"/>
  <c r="AM61" i="18"/>
  <c r="AM54" i="18"/>
  <c r="AM205" i="18"/>
  <c r="AM177" i="18"/>
  <c r="AM123" i="18"/>
  <c r="AM342" i="18"/>
  <c r="AM213" i="18"/>
  <c r="AM352" i="18"/>
  <c r="AM270" i="18"/>
  <c r="AM280" i="18"/>
  <c r="AM323" i="18"/>
  <c r="AM300" i="18"/>
  <c r="AM273" i="18"/>
  <c r="AM283" i="18"/>
  <c r="AM487" i="18"/>
  <c r="AM408" i="18"/>
  <c r="AM398" i="18"/>
  <c r="AM327" i="18"/>
  <c r="AM437" i="18"/>
  <c r="AM428" i="18"/>
  <c r="AM471" i="18"/>
  <c r="AM410" i="18"/>
  <c r="AM361" i="18"/>
  <c r="AM494" i="18"/>
  <c r="AI104" i="18"/>
  <c r="AL104" i="18" s="1"/>
  <c r="AM104" i="18" s="1"/>
  <c r="AH104" i="18"/>
  <c r="AM258" i="18"/>
  <c r="AM50" i="18"/>
  <c r="D203" i="16"/>
  <c r="CS15" i="8"/>
  <c r="D202" i="16"/>
  <c r="CS14" i="8"/>
  <c r="D71" i="16"/>
  <c r="CK11" i="8"/>
  <c r="D170" i="16"/>
  <c r="CQ14" i="8"/>
  <c r="D240" i="16"/>
  <c r="CV4" i="8"/>
  <c r="D86" i="16"/>
  <c r="CL10" i="8"/>
  <c r="D232" i="16"/>
  <c r="CU12" i="8"/>
  <c r="D303" i="16"/>
  <c r="CZ3" i="8"/>
  <c r="D169" i="16"/>
  <c r="CQ13" i="8"/>
  <c r="D153" i="16"/>
  <c r="CP13" i="8"/>
  <c r="D128" i="16"/>
  <c r="CO4" i="8"/>
  <c r="D345" i="16"/>
  <c r="DB13" i="8"/>
  <c r="D84" i="16"/>
  <c r="CL8" i="8"/>
  <c r="D321" i="16"/>
  <c r="DA5" i="8"/>
  <c r="K243" i="10"/>
  <c r="I243" i="10"/>
  <c r="L243" i="10" s="1"/>
  <c r="O243" i="10" s="1"/>
  <c r="D49" i="16"/>
  <c r="CJ5" i="8"/>
  <c r="D309" i="16"/>
  <c r="CZ9" i="8"/>
  <c r="D267" i="16"/>
  <c r="CW15" i="8"/>
  <c r="AN25" i="16"/>
  <c r="D246" i="16"/>
  <c r="CV10" i="8"/>
  <c r="AK19" i="11"/>
  <c r="D80" i="16"/>
  <c r="CL4" i="8"/>
  <c r="D329" i="16"/>
  <c r="DA13" i="8"/>
  <c r="D46" i="16"/>
  <c r="CJ2" i="8"/>
  <c r="D258" i="16"/>
  <c r="CW6" i="8"/>
  <c r="D231" i="19"/>
  <c r="M11" i="3"/>
  <c r="D203" i="19"/>
  <c r="K15" i="3"/>
  <c r="D70" i="19"/>
  <c r="C10" i="3"/>
  <c r="D264" i="19"/>
  <c r="O12" i="3"/>
  <c r="D123" i="19"/>
  <c r="F15" i="3"/>
  <c r="D347" i="19"/>
  <c r="T15" i="3"/>
  <c r="D214" i="19"/>
  <c r="L10" i="3"/>
  <c r="D265" i="19"/>
  <c r="O13" i="3"/>
  <c r="D168" i="19"/>
  <c r="I12" i="3"/>
  <c r="D160" i="19"/>
  <c r="I4" i="3"/>
  <c r="R2" i="3"/>
  <c r="D69" i="18"/>
  <c r="C9" i="3"/>
  <c r="D49" i="18"/>
  <c r="B5" i="3"/>
  <c r="D333" i="18"/>
  <c r="S17" i="3"/>
  <c r="AN9" i="2"/>
  <c r="AN12" i="2" s="1"/>
  <c r="AE6" i="1"/>
  <c r="CN54" i="8" l="1"/>
  <c r="D123" i="3"/>
  <c r="CO45" i="8"/>
  <c r="D130" i="3"/>
  <c r="CS55" i="8"/>
  <c r="D204" i="3"/>
  <c r="CT42" i="8"/>
  <c r="D207" i="3"/>
  <c r="DA46" i="8"/>
  <c r="D323" i="3"/>
  <c r="CS50" i="8"/>
  <c r="D199" i="3"/>
  <c r="CY45" i="8"/>
  <c r="D290" i="3"/>
  <c r="CJ45" i="8"/>
  <c r="D50" i="3"/>
  <c r="CS46" i="8"/>
  <c r="D195" i="3"/>
  <c r="CL50" i="8"/>
  <c r="D87" i="3"/>
  <c r="CR43" i="8"/>
  <c r="D176" i="3"/>
  <c r="CR54" i="8"/>
  <c r="D187" i="3"/>
  <c r="CV43" i="8"/>
  <c r="D240" i="3"/>
  <c r="CP55" i="8"/>
  <c r="D156" i="3"/>
  <c r="CX51" i="8"/>
  <c r="D280" i="3"/>
  <c r="CV46" i="8"/>
  <c r="D243" i="3"/>
  <c r="CW45" i="8"/>
  <c r="D258" i="3"/>
  <c r="D337" i="3"/>
  <c r="DB44" i="8"/>
  <c r="CR45" i="8"/>
  <c r="D178" i="3"/>
  <c r="CX45" i="8"/>
  <c r="D274" i="3"/>
  <c r="D174" i="3"/>
  <c r="CR41" i="8"/>
  <c r="CQ42" i="8"/>
  <c r="D159" i="3"/>
  <c r="AK13" i="11"/>
  <c r="CJ44" i="8"/>
  <c r="D49" i="3"/>
  <c r="D366" i="3"/>
  <c r="DD41" i="8"/>
  <c r="CX52" i="8"/>
  <c r="D281" i="3"/>
  <c r="CY46" i="8"/>
  <c r="D291" i="3"/>
  <c r="D120" i="3"/>
  <c r="CN51" i="8"/>
  <c r="CS41" i="8"/>
  <c r="D190" i="3"/>
  <c r="D209" i="3"/>
  <c r="CT44" i="8"/>
  <c r="CS42" i="8"/>
  <c r="D191" i="3"/>
  <c r="CV54" i="8"/>
  <c r="D251" i="3"/>
  <c r="CM52" i="8"/>
  <c r="D105" i="3"/>
  <c r="DB51" i="8"/>
  <c r="D344" i="3"/>
  <c r="DC41" i="8"/>
  <c r="D350" i="3"/>
  <c r="D69" i="3"/>
  <c r="CK48" i="8"/>
  <c r="CO53" i="8"/>
  <c r="D138" i="3"/>
  <c r="CQ45" i="8"/>
  <c r="D162" i="3"/>
  <c r="CP48" i="8"/>
  <c r="D149" i="3"/>
  <c r="CT54" i="8"/>
  <c r="D219" i="3"/>
  <c r="CK51" i="8"/>
  <c r="D72" i="3"/>
  <c r="CW51" i="8"/>
  <c r="D264" i="3"/>
  <c r="CX50" i="8"/>
  <c r="D279" i="3"/>
  <c r="CM54" i="8"/>
  <c r="D107" i="3"/>
  <c r="DB47" i="8"/>
  <c r="D340" i="3"/>
  <c r="DA55" i="8"/>
  <c r="D332" i="3"/>
  <c r="CK41" i="8"/>
  <c r="D62" i="3"/>
  <c r="CQ47" i="8"/>
  <c r="D164" i="3"/>
  <c r="DA51" i="8"/>
  <c r="D328" i="3"/>
  <c r="D241" i="3"/>
  <c r="CV44" i="8"/>
  <c r="CZ48" i="8"/>
  <c r="D309" i="3"/>
  <c r="CL45" i="8"/>
  <c r="D82" i="3"/>
  <c r="CQ44" i="8"/>
  <c r="D161" i="3"/>
  <c r="CV51" i="8"/>
  <c r="D248" i="3"/>
  <c r="K2" i="17"/>
  <c r="D190" i="17" s="1"/>
  <c r="AQ41" i="8"/>
  <c r="CQ46" i="8"/>
  <c r="D163" i="3"/>
  <c r="CP44" i="8"/>
  <c r="D145" i="3"/>
  <c r="D56" i="3"/>
  <c r="CJ51" i="8"/>
  <c r="CO56" i="8"/>
  <c r="D141" i="3"/>
  <c r="D311" i="3"/>
  <c r="CZ50" i="8"/>
  <c r="CX53" i="8"/>
  <c r="D282" i="3"/>
  <c r="CZ46" i="8"/>
  <c r="D307" i="3"/>
  <c r="CJ47" i="8"/>
  <c r="D52" i="3"/>
  <c r="D167" i="3"/>
  <c r="CQ50" i="8"/>
  <c r="CN46" i="8"/>
  <c r="D115" i="3"/>
  <c r="DB49" i="8"/>
  <c r="D342" i="3"/>
  <c r="CP52" i="8"/>
  <c r="D153" i="3"/>
  <c r="DA47" i="8"/>
  <c r="D324" i="3"/>
  <c r="CO43" i="8"/>
  <c r="D128" i="3"/>
  <c r="CY50" i="8"/>
  <c r="D295" i="3"/>
  <c r="CK49" i="8"/>
  <c r="D70" i="3"/>
  <c r="CY52" i="8"/>
  <c r="D297" i="3"/>
  <c r="CP46" i="8"/>
  <c r="D147" i="3"/>
  <c r="CL53" i="8"/>
  <c r="D90" i="3"/>
  <c r="CU44" i="8"/>
  <c r="D225" i="3"/>
  <c r="CL46" i="8"/>
  <c r="D83" i="3"/>
  <c r="M13" i="17"/>
  <c r="D233" i="17" s="1"/>
  <c r="AS52" i="8"/>
  <c r="CU46" i="8"/>
  <c r="D227" i="3"/>
  <c r="CV52" i="8"/>
  <c r="D249" i="3"/>
  <c r="CJ54" i="8"/>
  <c r="D59" i="3"/>
  <c r="D348" i="3"/>
  <c r="DB55" i="8"/>
  <c r="D158" i="3"/>
  <c r="CQ41" i="8"/>
  <c r="CO48" i="8"/>
  <c r="D133" i="3"/>
  <c r="CR49" i="8"/>
  <c r="D182" i="3"/>
  <c r="CQ54" i="8"/>
  <c r="D171" i="3"/>
  <c r="CR48" i="8"/>
  <c r="D181" i="3"/>
  <c r="CJ56" i="8"/>
  <c r="D61" i="3"/>
  <c r="CQ48" i="8"/>
  <c r="D165" i="3"/>
  <c r="CJ52" i="8"/>
  <c r="D57" i="3"/>
  <c r="D80" i="3"/>
  <c r="CL43" i="8"/>
  <c r="CR52" i="8"/>
  <c r="D185" i="3"/>
  <c r="CX47" i="8"/>
  <c r="D276" i="3"/>
  <c r="DA50" i="8"/>
  <c r="D327" i="3"/>
  <c r="CT55" i="8"/>
  <c r="D220" i="3"/>
  <c r="CW54" i="8"/>
  <c r="D267" i="3"/>
  <c r="CP56" i="8"/>
  <c r="D157" i="3"/>
  <c r="CK52" i="8"/>
  <c r="D73" i="3"/>
  <c r="AB4" i="20"/>
  <c r="AC4" i="20" s="1"/>
  <c r="AB3" i="20"/>
  <c r="AC3" i="20" s="1"/>
  <c r="D299" i="3"/>
  <c r="CY54" i="8"/>
  <c r="CY43" i="8"/>
  <c r="D288" i="3"/>
  <c r="I8" i="17"/>
  <c r="D164" i="17" s="1"/>
  <c r="AO47" i="8"/>
  <c r="CM45" i="8"/>
  <c r="D98" i="3"/>
  <c r="CW48" i="8"/>
  <c r="D261" i="3"/>
  <c r="D222" i="3"/>
  <c r="CU41" i="8"/>
  <c r="CL55" i="8"/>
  <c r="D92" i="3"/>
  <c r="CS47" i="8"/>
  <c r="D196" i="3"/>
  <c r="CK53" i="8"/>
  <c r="D74" i="3"/>
  <c r="D136" i="3"/>
  <c r="CO51" i="8"/>
  <c r="CY47" i="8"/>
  <c r="D292" i="3"/>
  <c r="DB48" i="8"/>
  <c r="D341" i="3"/>
  <c r="CK43" i="8"/>
  <c r="D64" i="3"/>
  <c r="CW46" i="8"/>
  <c r="D259" i="3"/>
  <c r="CL47" i="8"/>
  <c r="D84" i="3"/>
  <c r="I3" i="17"/>
  <c r="D159" i="17" s="1"/>
  <c r="AO42" i="8"/>
  <c r="CS56" i="8"/>
  <c r="D205" i="3"/>
  <c r="CO41" i="8"/>
  <c r="D126" i="3"/>
  <c r="D302" i="3"/>
  <c r="CZ41" i="8"/>
  <c r="CV47" i="8"/>
  <c r="D244" i="3"/>
  <c r="CP43" i="8"/>
  <c r="D144" i="3"/>
  <c r="CQ43" i="8"/>
  <c r="D160" i="3"/>
  <c r="CS54" i="8"/>
  <c r="D203" i="3"/>
  <c r="AG23" i="1"/>
  <c r="AG20" i="1"/>
  <c r="AE20" i="1"/>
  <c r="CJ46" i="8"/>
  <c r="D51" i="3"/>
  <c r="CP54" i="8"/>
  <c r="D155" i="3"/>
  <c r="CZ44" i="8"/>
  <c r="D305" i="3"/>
  <c r="CL56" i="8"/>
  <c r="D93" i="3"/>
  <c r="CU52" i="8"/>
  <c r="D233" i="3"/>
  <c r="D206" i="3"/>
  <c r="CT41" i="8"/>
  <c r="D269" i="3"/>
  <c r="CW56" i="8"/>
  <c r="CU54" i="8"/>
  <c r="D235" i="3"/>
  <c r="DE41" i="8"/>
  <c r="D382" i="3"/>
  <c r="DA52" i="8"/>
  <c r="D329" i="3"/>
  <c r="DA42" i="8"/>
  <c r="D319" i="3"/>
  <c r="CK47" i="8"/>
  <c r="D68" i="3"/>
  <c r="CZ54" i="8"/>
  <c r="D315" i="3"/>
  <c r="D310" i="3"/>
  <c r="CZ49" i="8"/>
  <c r="AK20" i="11"/>
  <c r="CN47" i="8"/>
  <c r="D116" i="3"/>
  <c r="CK44" i="8"/>
  <c r="D65" i="3"/>
  <c r="CQ56" i="8"/>
  <c r="D173" i="3"/>
  <c r="AD7" i="11"/>
  <c r="AC7" i="11"/>
  <c r="CT48" i="8"/>
  <c r="D213" i="3"/>
  <c r="D284" i="3"/>
  <c r="CX55" i="8"/>
  <c r="AB26" i="4"/>
  <c r="AC26" i="4" s="1"/>
  <c r="AB10" i="4"/>
  <c r="AC10" i="4" s="1"/>
  <c r="AB23" i="4"/>
  <c r="AC23" i="4" s="1"/>
  <c r="AB7" i="4"/>
  <c r="AC7" i="4" s="1"/>
  <c r="AB22" i="4"/>
  <c r="AC22" i="4" s="1"/>
  <c r="AB6" i="4"/>
  <c r="AC6" i="4" s="1"/>
  <c r="AB37" i="4"/>
  <c r="AC37" i="4" s="1"/>
  <c r="AB21" i="4"/>
  <c r="AC21" i="4" s="1"/>
  <c r="AB5" i="4"/>
  <c r="AC5" i="4" s="1"/>
  <c r="AB36" i="4"/>
  <c r="AC36" i="4" s="1"/>
  <c r="AB20" i="4"/>
  <c r="AC20" i="4" s="1"/>
  <c r="AB4" i="4"/>
  <c r="AC4" i="4" s="1"/>
  <c r="AB35" i="4"/>
  <c r="AC35" i="4" s="1"/>
  <c r="AB19" i="4"/>
  <c r="AC19" i="4" s="1"/>
  <c r="AB33" i="4"/>
  <c r="AC33" i="4" s="1"/>
  <c r="AB17" i="4"/>
  <c r="AC17" i="4" s="1"/>
  <c r="AB32" i="4"/>
  <c r="AC32" i="4" s="1"/>
  <c r="AB16" i="4"/>
  <c r="AC16" i="4" s="1"/>
  <c r="AB31" i="4"/>
  <c r="AC31" i="4" s="1"/>
  <c r="AB15" i="4"/>
  <c r="AC15" i="4" s="1"/>
  <c r="AB30" i="4"/>
  <c r="AC30" i="4" s="1"/>
  <c r="AB14" i="4"/>
  <c r="AC14" i="4" s="1"/>
  <c r="AB29" i="4"/>
  <c r="AC29" i="4" s="1"/>
  <c r="AB13" i="4"/>
  <c r="AC13" i="4" s="1"/>
  <c r="AB28" i="4"/>
  <c r="AC28" i="4" s="1"/>
  <c r="AB12" i="4"/>
  <c r="AC12" i="4" s="1"/>
  <c r="AB34" i="4"/>
  <c r="AC34" i="4" s="1"/>
  <c r="AB27" i="4"/>
  <c r="AC27" i="4" s="1"/>
  <c r="AB25" i="4"/>
  <c r="AC25" i="4" s="1"/>
  <c r="AB24" i="4"/>
  <c r="AC24" i="4" s="1"/>
  <c r="AB18" i="4"/>
  <c r="AC18" i="4" s="1"/>
  <c r="AB11" i="4"/>
  <c r="AC11" i="4" s="1"/>
  <c r="AB9" i="4"/>
  <c r="AC9" i="4" s="1"/>
  <c r="AB8" i="4"/>
  <c r="AC8" i="4" s="1"/>
  <c r="AB3" i="4"/>
  <c r="AC3" i="4" s="1"/>
  <c r="D142" i="3"/>
  <c r="CP41" i="8"/>
  <c r="CL54" i="8"/>
  <c r="D91" i="3"/>
  <c r="CV55" i="8"/>
  <c r="D252" i="3"/>
  <c r="DA43" i="8"/>
  <c r="D320" i="3"/>
  <c r="CY51" i="8"/>
  <c r="D296" i="3"/>
  <c r="CP45" i="8"/>
  <c r="D146" i="3"/>
  <c r="CM53" i="8"/>
  <c r="D106" i="3"/>
  <c r="CU49" i="8"/>
  <c r="D230" i="3"/>
  <c r="D193" i="3"/>
  <c r="CS44" i="8"/>
  <c r="AG20" i="2"/>
  <c r="AE20" i="2"/>
  <c r="AG23" i="2"/>
  <c r="CN45" i="8"/>
  <c r="D114" i="3"/>
  <c r="CM41" i="8"/>
  <c r="D94" i="3"/>
  <c r="D300" i="3"/>
  <c r="CY55" i="8"/>
  <c r="D168" i="3"/>
  <c r="CQ51" i="8"/>
  <c r="CU50" i="8"/>
  <c r="D231" i="3"/>
  <c r="CM51" i="8"/>
  <c r="D104" i="3"/>
  <c r="CR51" i="8"/>
  <c r="D184" i="3"/>
  <c r="CY41" i="8"/>
  <c r="D286" i="3"/>
  <c r="CO46" i="8"/>
  <c r="D131" i="3"/>
  <c r="CN48" i="8"/>
  <c r="D117" i="3"/>
  <c r="CO47" i="8"/>
  <c r="D132" i="3"/>
  <c r="AB7" i="19" a="1"/>
  <c r="DG41" i="8"/>
  <c r="D414" i="3"/>
  <c r="CL52" i="8"/>
  <c r="D89" i="3"/>
  <c r="CO49" i="8"/>
  <c r="D134" i="3"/>
  <c r="CM50" i="8"/>
  <c r="D103" i="3"/>
  <c r="DB50" i="8"/>
  <c r="D343" i="3"/>
  <c r="CM47" i="8"/>
  <c r="D100" i="3"/>
  <c r="CS53" i="8"/>
  <c r="D202" i="3"/>
  <c r="CJ55" i="8"/>
  <c r="D60" i="3"/>
  <c r="CR56" i="8"/>
  <c r="D189" i="3"/>
  <c r="CN55" i="8"/>
  <c r="D124" i="3"/>
  <c r="CS49" i="8"/>
  <c r="D198" i="3"/>
  <c r="CZ45" i="8"/>
  <c r="D306" i="3"/>
  <c r="CQ53" i="8"/>
  <c r="D170" i="3"/>
  <c r="D346" i="3"/>
  <c r="DB53" i="8"/>
  <c r="D152" i="3"/>
  <c r="CP51" i="8"/>
  <c r="CJ42" i="8"/>
  <c r="D47" i="3"/>
  <c r="CO55" i="8"/>
  <c r="D140" i="3"/>
  <c r="CP53" i="8"/>
  <c r="D154" i="3"/>
  <c r="CO44" i="8"/>
  <c r="D129" i="3"/>
  <c r="CY42" i="8"/>
  <c r="D287" i="3"/>
  <c r="D253" i="3"/>
  <c r="CV56" i="8"/>
  <c r="CZ52" i="8"/>
  <c r="D313" i="3"/>
  <c r="CZ47" i="8"/>
  <c r="D308" i="3"/>
  <c r="CS52" i="8"/>
  <c r="D201" i="3"/>
  <c r="CT51" i="8"/>
  <c r="D216" i="3"/>
  <c r="D318" i="3"/>
  <c r="DA41" i="8"/>
  <c r="CQ55" i="8"/>
  <c r="D172" i="3"/>
  <c r="D270" i="3"/>
  <c r="CX41" i="8"/>
  <c r="CR42" i="8"/>
  <c r="D175" i="3"/>
  <c r="CN53" i="8"/>
  <c r="D122" i="3"/>
  <c r="CL48" i="8"/>
  <c r="D85" i="3"/>
  <c r="CU48" i="8"/>
  <c r="D229" i="3"/>
  <c r="D285" i="3"/>
  <c r="CX56" i="8"/>
  <c r="CR50" i="8"/>
  <c r="D183" i="3"/>
  <c r="CV53" i="8"/>
  <c r="D250" i="3"/>
  <c r="CX46" i="8"/>
  <c r="D275" i="3"/>
  <c r="CP42" i="8"/>
  <c r="D143" i="3"/>
  <c r="D256" i="3"/>
  <c r="CW43" i="8"/>
  <c r="CM55" i="8"/>
  <c r="D108" i="3"/>
  <c r="CT43" i="8"/>
  <c r="D208" i="3"/>
  <c r="CU43" i="8"/>
  <c r="D224" i="3"/>
  <c r="DB45" i="8"/>
  <c r="D338" i="3"/>
  <c r="D215" i="3"/>
  <c r="CT50" i="8"/>
  <c r="D298" i="3"/>
  <c r="CY53" i="8"/>
  <c r="D257" i="3"/>
  <c r="CW44" i="8"/>
  <c r="DA54" i="8"/>
  <c r="D331" i="3"/>
  <c r="D334" i="3"/>
  <c r="DB41" i="8"/>
  <c r="CM46" i="8"/>
  <c r="D99" i="3"/>
  <c r="CY49" i="8"/>
  <c r="D294" i="3"/>
  <c r="CN56" i="8"/>
  <c r="D125" i="3"/>
  <c r="DB46" i="8"/>
  <c r="D339" i="3"/>
  <c r="D111" i="3"/>
  <c r="CN42" i="8"/>
  <c r="CO52" i="8"/>
  <c r="D137" i="3"/>
  <c r="CQ49" i="8"/>
  <c r="D166" i="3"/>
  <c r="CO54" i="8"/>
  <c r="D139" i="3"/>
  <c r="CV42" i="8"/>
  <c r="D239" i="3"/>
  <c r="CS51" i="8"/>
  <c r="D200" i="3"/>
  <c r="CJ53" i="8"/>
  <c r="D58" i="3"/>
  <c r="CJ43" i="8"/>
  <c r="D48" i="3"/>
  <c r="D349" i="3"/>
  <c r="DB56" i="8"/>
  <c r="CZ42" i="8"/>
  <c r="D303" i="3"/>
  <c r="CX49" i="8"/>
  <c r="D278" i="3"/>
  <c r="CU55" i="8"/>
  <c r="D236" i="3"/>
  <c r="CW42" i="8"/>
  <c r="D255" i="3"/>
  <c r="CT53" i="8"/>
  <c r="D218" i="3"/>
  <c r="CU56" i="8"/>
  <c r="D237" i="3"/>
  <c r="CJ50" i="8"/>
  <c r="D55" i="3"/>
  <c r="CZ55" i="8"/>
  <c r="D316" i="3"/>
  <c r="CO50" i="8"/>
  <c r="D135" i="3"/>
  <c r="CM42" i="8"/>
  <c r="D95" i="3"/>
  <c r="DA44" i="8"/>
  <c r="D321" i="3"/>
  <c r="CR46" i="8"/>
  <c r="D179" i="3"/>
  <c r="CW53" i="8"/>
  <c r="D266" i="3"/>
  <c r="AB7" i="18" a="1"/>
  <c r="CL42" i="8"/>
  <c r="D79" i="3"/>
  <c r="CN50" i="8"/>
  <c r="D119" i="3"/>
  <c r="CZ43" i="8"/>
  <c r="D304" i="3"/>
  <c r="D283" i="3"/>
  <c r="CX54" i="8"/>
  <c r="D151" i="3"/>
  <c r="CP50" i="8"/>
  <c r="CT47" i="8"/>
  <c r="D212" i="3"/>
  <c r="CX42" i="8"/>
  <c r="D271" i="3"/>
  <c r="CU51" i="8"/>
  <c r="D232" i="3"/>
  <c r="CL51" i="8"/>
  <c r="D88" i="3"/>
  <c r="CL44" i="8"/>
  <c r="D81" i="3"/>
  <c r="CX48" i="8"/>
  <c r="D277" i="3"/>
  <c r="DF41" i="8"/>
  <c r="D398" i="3"/>
  <c r="CU45" i="8"/>
  <c r="D226" i="3"/>
  <c r="CT52" i="8"/>
  <c r="D217" i="3"/>
  <c r="CZ56" i="8"/>
  <c r="D317" i="3"/>
  <c r="D254" i="3"/>
  <c r="CW41" i="8"/>
  <c r="AB7" i="16" a="1"/>
  <c r="AB7" i="16" s="1"/>
  <c r="CM44" i="8"/>
  <c r="D97" i="3"/>
  <c r="DA49" i="8"/>
  <c r="D326" i="3"/>
  <c r="CN49" i="8"/>
  <c r="D118" i="3"/>
  <c r="D247" i="3"/>
  <c r="CV50" i="8"/>
  <c r="CM48" i="8"/>
  <c r="D101" i="3"/>
  <c r="DB43" i="8"/>
  <c r="D336" i="3"/>
  <c r="CV49" i="8"/>
  <c r="D246" i="3"/>
  <c r="D53" i="3"/>
  <c r="CJ48" i="8"/>
  <c r="CQ52" i="8"/>
  <c r="D169" i="3"/>
  <c r="CK42" i="8"/>
  <c r="D63" i="3"/>
  <c r="CN52" i="8"/>
  <c r="D121" i="3"/>
  <c r="CR55" i="8"/>
  <c r="D188" i="3"/>
  <c r="CL41" i="8"/>
  <c r="D78" i="3"/>
  <c r="CK56" i="8"/>
  <c r="D77" i="3"/>
  <c r="CS48" i="8"/>
  <c r="D197" i="3"/>
  <c r="CS45" i="8"/>
  <c r="D194" i="3"/>
  <c r="CW52" i="8"/>
  <c r="D265" i="3"/>
  <c r="DA48" i="8"/>
  <c r="D325" i="3"/>
  <c r="D347" i="3"/>
  <c r="DB54" i="8"/>
  <c r="CN41" i="8"/>
  <c r="D110" i="3"/>
  <c r="CK50" i="8"/>
  <c r="D71" i="3"/>
  <c r="CZ51" i="8"/>
  <c r="D312" i="3"/>
  <c r="CT45" i="8"/>
  <c r="D210" i="3"/>
  <c r="CK45" i="8"/>
  <c r="D66" i="3"/>
  <c r="CM49" i="8"/>
  <c r="D102" i="3"/>
  <c r="CW47" i="8"/>
  <c r="D260" i="3"/>
  <c r="DB42" i="8"/>
  <c r="D335" i="3"/>
  <c r="D301" i="3"/>
  <c r="CY56" i="8"/>
  <c r="CJ49" i="8"/>
  <c r="D54" i="3"/>
  <c r="DB52" i="8"/>
  <c r="D345" i="3"/>
  <c r="CW50" i="8"/>
  <c r="D263" i="3"/>
  <c r="CP47" i="8"/>
  <c r="D148" i="3"/>
  <c r="CX43" i="8"/>
  <c r="D272" i="3"/>
  <c r="CT56" i="8"/>
  <c r="D221" i="3"/>
  <c r="CM43" i="8"/>
  <c r="D96" i="3"/>
  <c r="D238" i="3"/>
  <c r="CV41" i="8"/>
  <c r="CV45" i="8"/>
  <c r="D242" i="3"/>
  <c r="CP49" i="8"/>
  <c r="D150" i="3"/>
  <c r="CU53" i="8"/>
  <c r="D234" i="3"/>
  <c r="CT49" i="8"/>
  <c r="D214" i="3"/>
  <c r="DA56" i="8"/>
  <c r="D333" i="3"/>
  <c r="D289" i="3"/>
  <c r="CY44" i="8"/>
  <c r="CK55" i="8"/>
  <c r="D76" i="3"/>
  <c r="CS43" i="8"/>
  <c r="D192" i="3"/>
  <c r="D273" i="3"/>
  <c r="CX44" i="8"/>
  <c r="CM56" i="8"/>
  <c r="D109" i="3"/>
  <c r="CL49" i="8"/>
  <c r="D86" i="3"/>
  <c r="D177" i="3"/>
  <c r="CR44" i="8"/>
  <c r="DA45" i="8"/>
  <c r="D322" i="3"/>
  <c r="CN43" i="8"/>
  <c r="D112" i="3"/>
  <c r="CR53" i="8"/>
  <c r="D186" i="3"/>
  <c r="CZ53" i="8"/>
  <c r="D314" i="3"/>
  <c r="D268" i="3"/>
  <c r="CW55" i="8"/>
  <c r="CW49" i="8"/>
  <c r="D262" i="3"/>
  <c r="CU42" i="8"/>
  <c r="D223" i="3"/>
  <c r="CK54" i="8"/>
  <c r="D75" i="3"/>
  <c r="CT46" i="8"/>
  <c r="D211" i="3"/>
  <c r="CR47" i="8"/>
  <c r="D180" i="3"/>
  <c r="DA53" i="8"/>
  <c r="D330" i="3"/>
  <c r="CU47" i="8"/>
  <c r="D228" i="3"/>
  <c r="AB31" i="18" l="1"/>
  <c r="AB15" i="18"/>
  <c r="AB30" i="18"/>
  <c r="AB14" i="18"/>
  <c r="AB29" i="18"/>
  <c r="AB13" i="18"/>
  <c r="AB28" i="18"/>
  <c r="AB12" i="18"/>
  <c r="AB27" i="18"/>
  <c r="AB11" i="18"/>
  <c r="AB26" i="18"/>
  <c r="AB10" i="18"/>
  <c r="AB25" i="18"/>
  <c r="AB9" i="18"/>
  <c r="AB24" i="18"/>
  <c r="AB8" i="18"/>
  <c r="AB39" i="18"/>
  <c r="AB23" i="18"/>
  <c r="AB38" i="18"/>
  <c r="AB22" i="18"/>
  <c r="AB7" i="18"/>
  <c r="AB37" i="18"/>
  <c r="AB21" i="18"/>
  <c r="AB36" i="18"/>
  <c r="AB20" i="18"/>
  <c r="AB33" i="18"/>
  <c r="AB17" i="18"/>
  <c r="AB35" i="18"/>
  <c r="AB34" i="18"/>
  <c r="AB32" i="18"/>
  <c r="AB19" i="18"/>
  <c r="AB18" i="18"/>
  <c r="AB16" i="18"/>
  <c r="AB3" i="3" a="1"/>
  <c r="AE7" i="11"/>
  <c r="AH7" i="11" s="1"/>
  <c r="AL7" i="11"/>
  <c r="K8" i="17"/>
  <c r="D196" i="17" s="1"/>
  <c r="AQ47" i="8"/>
  <c r="O13" i="17"/>
  <c r="D265" i="17" s="1"/>
  <c r="AU52" i="8"/>
  <c r="AG7" i="11"/>
  <c r="AB8" i="19"/>
  <c r="AB7" i="19"/>
  <c r="M2" i="17"/>
  <c r="D222" i="17" s="1"/>
  <c r="AS41" i="8"/>
  <c r="K3" i="17"/>
  <c r="D191" i="17" s="1"/>
  <c r="AQ42" i="8"/>
  <c r="AF7" i="16"/>
  <c r="H14" i="10" s="1"/>
  <c r="AD7" i="16"/>
  <c r="F14" i="10" s="1"/>
  <c r="AC7" i="16"/>
  <c r="E14" i="10" s="1"/>
  <c r="O2" i="17" l="1"/>
  <c r="D254" i="17" s="1"/>
  <c r="AU41" i="8"/>
  <c r="AE32" i="18"/>
  <c r="AD32" i="18"/>
  <c r="AA39" i="10" s="1"/>
  <c r="Y39" i="10"/>
  <c r="AD9" i="18"/>
  <c r="AA16" i="10" s="1"/>
  <c r="AE9" i="18"/>
  <c r="AB16" i="10" s="1"/>
  <c r="Y16" i="10"/>
  <c r="K9" i="10"/>
  <c r="J14" i="10"/>
  <c r="M14" i="10" s="1"/>
  <c r="AI7" i="11" s="1"/>
  <c r="AE38" i="18"/>
  <c r="AD38" i="18"/>
  <c r="AA45" i="10" s="1"/>
  <c r="AC38" i="18"/>
  <c r="Z45" i="10" s="1"/>
  <c r="Y45" i="10"/>
  <c r="M8" i="17"/>
  <c r="D228" i="17" s="1"/>
  <c r="AS47" i="8"/>
  <c r="AE26" i="18"/>
  <c r="AD26" i="18"/>
  <c r="AA33" i="10" s="1"/>
  <c r="Y33" i="10"/>
  <c r="AC34" i="18"/>
  <c r="Z41" i="10" s="1"/>
  <c r="AE34" i="18"/>
  <c r="AD34" i="18"/>
  <c r="AA41" i="10" s="1"/>
  <c r="Y41" i="10"/>
  <c r="AF7" i="11"/>
  <c r="AE11" i="18"/>
  <c r="AB18" i="10" s="1"/>
  <c r="AD11" i="18"/>
  <c r="AA18" i="10" s="1"/>
  <c r="Y18" i="10"/>
  <c r="AD18" i="18"/>
  <c r="AA25" i="10" s="1"/>
  <c r="AE18" i="18"/>
  <c r="AB25" i="10" s="1"/>
  <c r="Y25" i="10"/>
  <c r="AE8" i="18"/>
  <c r="AB15" i="10" s="1"/>
  <c r="AD8" i="18"/>
  <c r="AA15" i="10" s="1"/>
  <c r="Y15" i="10"/>
  <c r="AE24" i="18"/>
  <c r="AD24" i="18"/>
  <c r="AA31" i="10" s="1"/>
  <c r="Y31" i="10"/>
  <c r="AC25" i="18"/>
  <c r="Z32" i="10" s="1"/>
  <c r="AE25" i="18"/>
  <c r="AD25" i="18"/>
  <c r="AA32" i="10" s="1"/>
  <c r="Y32" i="10"/>
  <c r="AE7" i="19"/>
  <c r="AT14" i="10" s="1"/>
  <c r="AU14" i="10" s="1"/>
  <c r="AC7" i="19"/>
  <c r="AQ14" i="10" s="1"/>
  <c r="AS14" i="10" s="1"/>
  <c r="AD7" i="19"/>
  <c r="AR14" i="10" s="1"/>
  <c r="AP14" i="10"/>
  <c r="AE35" i="18"/>
  <c r="AD35" i="18"/>
  <c r="AA42" i="10" s="1"/>
  <c r="Y42" i="10"/>
  <c r="AE10" i="18"/>
  <c r="AB17" i="10" s="1"/>
  <c r="AD10" i="18"/>
  <c r="AA17" i="10" s="1"/>
  <c r="Y17" i="10"/>
  <c r="AE8" i="19"/>
  <c r="AC8" i="19"/>
  <c r="AQ15" i="10" s="1"/>
  <c r="AS15" i="10" s="1"/>
  <c r="AD8" i="19"/>
  <c r="AR15" i="10" s="1"/>
  <c r="AP15" i="10"/>
  <c r="AT15" i="10"/>
  <c r="AU15" i="10" s="1"/>
  <c r="AE17" i="18"/>
  <c r="AB24" i="10" s="1"/>
  <c r="AD17" i="18"/>
  <c r="AA24" i="10" s="1"/>
  <c r="Y24" i="10"/>
  <c r="AE33" i="18"/>
  <c r="AD33" i="18"/>
  <c r="AA40" i="10" s="1"/>
  <c r="Y40" i="10"/>
  <c r="AJ7" i="11"/>
  <c r="AK7" i="11" s="1"/>
  <c r="AE20" i="18"/>
  <c r="AD20" i="18"/>
  <c r="AA27" i="10" s="1"/>
  <c r="AC20" i="18"/>
  <c r="Z27" i="10" s="1"/>
  <c r="Y27" i="10"/>
  <c r="AC27" i="18"/>
  <c r="Z34" i="10" s="1"/>
  <c r="AE27" i="18"/>
  <c r="AD27" i="18"/>
  <c r="AA34" i="10" s="1"/>
  <c r="Y34" i="10"/>
  <c r="AE22" i="18"/>
  <c r="AD22" i="18"/>
  <c r="AA29" i="10" s="1"/>
  <c r="Y29" i="10"/>
  <c r="AE14" i="18"/>
  <c r="AB21" i="10" s="1"/>
  <c r="AD14" i="18"/>
  <c r="AA21" i="10" s="1"/>
  <c r="Y21" i="10"/>
  <c r="AE30" i="18"/>
  <c r="AD30" i="18"/>
  <c r="AA37" i="10" s="1"/>
  <c r="AC30" i="18"/>
  <c r="Z37" i="10" s="1"/>
  <c r="Y37" i="10"/>
  <c r="AC19" i="18"/>
  <c r="Z26" i="10" s="1"/>
  <c r="AE19" i="18"/>
  <c r="AD19" i="18"/>
  <c r="AA26" i="10" s="1"/>
  <c r="Y26" i="10"/>
  <c r="Q13" i="17"/>
  <c r="D297" i="17" s="1"/>
  <c r="AW52" i="8"/>
  <c r="S13" i="17" s="1"/>
  <c r="D329" i="17" s="1"/>
  <c r="AE36" i="18"/>
  <c r="AD36" i="18"/>
  <c r="AA43" i="10" s="1"/>
  <c r="Y43" i="10"/>
  <c r="AE12" i="18"/>
  <c r="AB19" i="10" s="1"/>
  <c r="AD12" i="18"/>
  <c r="AA19" i="10" s="1"/>
  <c r="AC12" i="18"/>
  <c r="Z19" i="10" s="1"/>
  <c r="Y19" i="10"/>
  <c r="AC19" i="10" s="1"/>
  <c r="AE28" i="18"/>
  <c r="AD28" i="18"/>
  <c r="AA35" i="10" s="1"/>
  <c r="Y35" i="10"/>
  <c r="AE37" i="18"/>
  <c r="AD37" i="18"/>
  <c r="AA44" i="10" s="1"/>
  <c r="Y44" i="10"/>
  <c r="AE13" i="18"/>
  <c r="AB20" i="10" s="1"/>
  <c r="AD13" i="18"/>
  <c r="AA20" i="10" s="1"/>
  <c r="AC13" i="18"/>
  <c r="Z20" i="10" s="1"/>
  <c r="Y20" i="10"/>
  <c r="AE7" i="18"/>
  <c r="AB14" i="10" s="1"/>
  <c r="AD7" i="18"/>
  <c r="AA14" i="10" s="1"/>
  <c r="AC7" i="18"/>
  <c r="Z14" i="10" s="1"/>
  <c r="Y14" i="10"/>
  <c r="AE29" i="18"/>
  <c r="AD29" i="18"/>
  <c r="AA36" i="10" s="1"/>
  <c r="Y36" i="10"/>
  <c r="AE7" i="16"/>
  <c r="G14" i="10" s="1"/>
  <c r="AE21" i="18"/>
  <c r="AD21" i="18"/>
  <c r="AA28" i="10" s="1"/>
  <c r="Y28" i="10"/>
  <c r="M3" i="17"/>
  <c r="D223" i="17" s="1"/>
  <c r="AS42" i="8"/>
  <c r="AB22" i="3"/>
  <c r="AC22" i="3" s="1"/>
  <c r="AB6" i="3"/>
  <c r="AC6" i="3" s="1"/>
  <c r="AB35" i="3"/>
  <c r="AC35" i="3" s="1"/>
  <c r="AB19" i="3"/>
  <c r="AC19" i="3" s="1"/>
  <c r="AB34" i="3"/>
  <c r="AC34" i="3" s="1"/>
  <c r="AB18" i="3"/>
  <c r="AC18" i="3" s="1"/>
  <c r="AB3" i="3"/>
  <c r="AC3" i="3" s="1"/>
  <c r="AB32" i="3"/>
  <c r="AC32" i="3" s="1"/>
  <c r="AB16" i="3"/>
  <c r="AC16" i="3" s="1"/>
  <c r="AB31" i="3"/>
  <c r="AC31" i="3" s="1"/>
  <c r="AB15" i="3"/>
  <c r="AC15" i="3" s="1"/>
  <c r="AB30" i="3"/>
  <c r="AC30" i="3" s="1"/>
  <c r="AB14" i="3"/>
  <c r="AC14" i="3" s="1"/>
  <c r="AB29" i="3"/>
  <c r="AC29" i="3" s="1"/>
  <c r="AB13" i="3"/>
  <c r="AC13" i="3" s="1"/>
  <c r="AB27" i="3"/>
  <c r="AC27" i="3" s="1"/>
  <c r="AB11" i="3"/>
  <c r="AC11" i="3" s="1"/>
  <c r="AB33" i="3"/>
  <c r="AC33" i="3" s="1"/>
  <c r="AB28" i="3"/>
  <c r="AC28" i="3" s="1"/>
  <c r="AB26" i="3"/>
  <c r="AC26" i="3" s="1"/>
  <c r="AB25" i="3"/>
  <c r="AC25" i="3" s="1"/>
  <c r="AB24" i="3"/>
  <c r="AC24" i="3" s="1"/>
  <c r="AB23" i="3"/>
  <c r="AC23" i="3" s="1"/>
  <c r="AB21" i="3"/>
  <c r="AC21" i="3" s="1"/>
  <c r="AB20" i="3"/>
  <c r="AC20" i="3" s="1"/>
  <c r="AB17" i="3"/>
  <c r="AC17" i="3" s="1"/>
  <c r="AB36" i="3"/>
  <c r="AC36" i="3" s="1"/>
  <c r="AB12" i="3"/>
  <c r="AC12" i="3" s="1"/>
  <c r="AB10" i="3"/>
  <c r="AC10" i="3" s="1"/>
  <c r="AB9" i="3"/>
  <c r="AC9" i="3" s="1"/>
  <c r="AB8" i="3"/>
  <c r="AC8" i="3" s="1"/>
  <c r="AB4" i="3"/>
  <c r="AC4" i="3" s="1"/>
  <c r="AB7" i="3"/>
  <c r="AC7" i="3" s="1"/>
  <c r="AB5" i="3"/>
  <c r="AC5" i="3" s="1"/>
  <c r="AE23" i="18"/>
  <c r="AD23" i="18"/>
  <c r="AA30" i="10" s="1"/>
  <c r="Y30" i="10"/>
  <c r="AE15" i="18"/>
  <c r="AB22" i="10" s="1"/>
  <c r="AD15" i="18"/>
  <c r="AA22" i="10" s="1"/>
  <c r="Y22" i="10"/>
  <c r="AE16" i="18"/>
  <c r="AB23" i="10" s="1"/>
  <c r="AD16" i="18"/>
  <c r="AA23" i="10" s="1"/>
  <c r="Y23" i="10"/>
  <c r="AE39" i="18"/>
  <c r="AD39" i="18"/>
  <c r="AA46" i="10" s="1"/>
  <c r="Y46" i="10"/>
  <c r="AD31" i="18"/>
  <c r="AA38" i="10" s="1"/>
  <c r="AE31" i="18"/>
  <c r="Y38" i="10"/>
  <c r="AW8" i="10" l="1"/>
  <c r="AX14" i="10"/>
  <c r="AW14" i="10"/>
  <c r="AV14" i="10"/>
  <c r="AG29" i="18"/>
  <c r="AJ29" i="18" s="1"/>
  <c r="AF29" i="18"/>
  <c r="AB36" i="10"/>
  <c r="AN29" i="18"/>
  <c r="AG28" i="18"/>
  <c r="AJ28" i="18" s="1"/>
  <c r="AF28" i="18"/>
  <c r="AB35" i="10"/>
  <c r="AN28" i="18"/>
  <c r="AC11" i="18"/>
  <c r="Z18" i="10" s="1"/>
  <c r="AC29" i="18"/>
  <c r="Z36" i="10" s="1"/>
  <c r="AC28" i="18"/>
  <c r="Z35" i="10" s="1"/>
  <c r="AG25" i="18"/>
  <c r="AJ25" i="18" s="1"/>
  <c r="AF25" i="18"/>
  <c r="AB32" i="10"/>
  <c r="AN25" i="18"/>
  <c r="AG38" i="18"/>
  <c r="AJ38" i="18" s="1"/>
  <c r="AF38" i="18"/>
  <c r="AB45" i="10"/>
  <c r="AN38" i="18"/>
  <c r="AG31" i="18"/>
  <c r="AJ31" i="18" s="1"/>
  <c r="AF31" i="18"/>
  <c r="AB38" i="10"/>
  <c r="AN31" i="18"/>
  <c r="AN19" i="10"/>
  <c r="AM19" i="10"/>
  <c r="AL19" i="10"/>
  <c r="AK19" i="10"/>
  <c r="AJ19" i="10"/>
  <c r="AI19" i="10"/>
  <c r="AH19" i="10"/>
  <c r="AG19" i="10"/>
  <c r="AF23" i="18"/>
  <c r="AG23" i="18"/>
  <c r="AJ23" i="18" s="1"/>
  <c r="AB30" i="10"/>
  <c r="AN23" i="18"/>
  <c r="AG30" i="18"/>
  <c r="AJ30" i="18" s="1"/>
  <c r="AF30" i="18"/>
  <c r="AB37" i="10"/>
  <c r="AN30" i="18"/>
  <c r="AG20" i="18"/>
  <c r="AJ20" i="18" s="1"/>
  <c r="AF20" i="18"/>
  <c r="AB27" i="10"/>
  <c r="AN20" i="18"/>
  <c r="AC10" i="18"/>
  <c r="Z17" i="10" s="1"/>
  <c r="G9" i="10"/>
  <c r="K7" i="10"/>
  <c r="G7" i="10"/>
  <c r="AC31" i="18"/>
  <c r="Z38" i="10" s="1"/>
  <c r="AC23" i="18"/>
  <c r="Z30" i="10" s="1"/>
  <c r="AC24" i="18"/>
  <c r="Z31" i="10" s="1"/>
  <c r="AC14" i="18"/>
  <c r="Z21" i="10" s="1"/>
  <c r="AC9" i="18"/>
  <c r="Z16" i="10" s="1"/>
  <c r="AC15" i="18"/>
  <c r="Z22" i="10" s="1"/>
  <c r="AG24" i="18"/>
  <c r="AJ24" i="18" s="1"/>
  <c r="AF24" i="18"/>
  <c r="AB31" i="10"/>
  <c r="AN24" i="18"/>
  <c r="AG34" i="18"/>
  <c r="AJ34" i="18" s="1"/>
  <c r="AF34" i="18"/>
  <c r="AB41" i="10"/>
  <c r="AN34" i="18"/>
  <c r="O3" i="17"/>
  <c r="D255" i="17" s="1"/>
  <c r="AU42" i="8"/>
  <c r="AG33" i="18"/>
  <c r="AJ33" i="18" s="1"/>
  <c r="AF33" i="18"/>
  <c r="AB40" i="10"/>
  <c r="AN33" i="18"/>
  <c r="AG39" i="18"/>
  <c r="AJ39" i="18" s="1"/>
  <c r="AF39" i="18"/>
  <c r="AB46" i="10"/>
  <c r="AN39" i="18"/>
  <c r="AG36" i="18"/>
  <c r="AJ36" i="18" s="1"/>
  <c r="AF36" i="18"/>
  <c r="AB43" i="10"/>
  <c r="AN36" i="18"/>
  <c r="AC33" i="18"/>
  <c r="Z40" i="10" s="1"/>
  <c r="AG35" i="18"/>
  <c r="AJ35" i="18" s="1"/>
  <c r="AF35" i="18"/>
  <c r="AB42" i="10"/>
  <c r="AN35" i="18"/>
  <c r="AC8" i="18"/>
  <c r="Z15" i="10" s="1"/>
  <c r="AC39" i="18"/>
  <c r="Z46" i="10" s="1"/>
  <c r="AC36" i="18"/>
  <c r="Z43" i="10" s="1"/>
  <c r="AC22" i="18"/>
  <c r="Z29" i="10" s="1"/>
  <c r="AC35" i="18"/>
  <c r="Z42" i="10" s="1"/>
  <c r="AC26" i="18"/>
  <c r="Z33" i="10" s="1"/>
  <c r="AC32" i="18"/>
  <c r="Z39" i="10" s="1"/>
  <c r="AC16" i="18"/>
  <c r="Z23" i="10" s="1"/>
  <c r="AC17" i="18"/>
  <c r="Z24" i="10" s="1"/>
  <c r="AG21" i="18"/>
  <c r="AJ21" i="18" s="1"/>
  <c r="AF21" i="18"/>
  <c r="AB28" i="10"/>
  <c r="AN21" i="18"/>
  <c r="AG22" i="18"/>
  <c r="AJ22" i="18" s="1"/>
  <c r="AF22" i="18"/>
  <c r="AB29" i="10"/>
  <c r="AN22" i="18"/>
  <c r="AG26" i="18"/>
  <c r="AJ26" i="18" s="1"/>
  <c r="AF26" i="18"/>
  <c r="AB33" i="10"/>
  <c r="AN26" i="18"/>
  <c r="AG32" i="18"/>
  <c r="AJ32" i="18" s="1"/>
  <c r="AF32" i="18"/>
  <c r="AB39" i="10"/>
  <c r="AN32" i="18"/>
  <c r="AC21" i="18"/>
  <c r="Z28" i="10" s="1"/>
  <c r="AG37" i="18"/>
  <c r="AJ37" i="18" s="1"/>
  <c r="AF37" i="18"/>
  <c r="AN37" i="18"/>
  <c r="AB44" i="10"/>
  <c r="AC18" i="18"/>
  <c r="Z25" i="10" s="1"/>
  <c r="O8" i="17"/>
  <c r="D260" i="17" s="1"/>
  <c r="AU47" i="8"/>
  <c r="Q2" i="17"/>
  <c r="D286" i="17" s="1"/>
  <c r="AW41" i="8"/>
  <c r="S2" i="17" s="1"/>
  <c r="D318" i="17" s="1"/>
  <c r="K14" i="10"/>
  <c r="I14" i="10"/>
  <c r="L14" i="10" s="1"/>
  <c r="O14" i="10" s="1"/>
  <c r="AC37" i="18"/>
  <c r="Z44" i="10" s="1"/>
  <c r="AX15" i="10"/>
  <c r="AW15" i="10"/>
  <c r="AV15" i="10"/>
  <c r="AG19" i="18"/>
  <c r="AJ19" i="18" s="1"/>
  <c r="AF19" i="18"/>
  <c r="AB26" i="10"/>
  <c r="AN19" i="18"/>
  <c r="AG27" i="18"/>
  <c r="AJ27" i="18" s="1"/>
  <c r="AF27" i="18"/>
  <c r="AB34" i="10"/>
  <c r="AN27" i="18"/>
  <c r="AI26" i="18" l="1"/>
  <c r="AL26" i="18" s="1"/>
  <c r="AM26" i="18" s="1"/>
  <c r="AH26" i="18"/>
  <c r="AM22" i="18"/>
  <c r="AM36" i="18"/>
  <c r="AM31" i="18"/>
  <c r="AI22" i="18"/>
  <c r="AL22" i="18" s="1"/>
  <c r="AH22" i="18"/>
  <c r="AI36" i="18"/>
  <c r="AL36" i="18" s="1"/>
  <c r="AH36" i="18"/>
  <c r="AI34" i="18"/>
  <c r="AL34" i="18" s="1"/>
  <c r="AM34" i="18" s="1"/>
  <c r="AH34" i="18"/>
  <c r="AH32" i="18"/>
  <c r="AI32" i="18"/>
  <c r="AL32" i="18" s="1"/>
  <c r="AM32" i="18" s="1"/>
  <c r="AI19" i="18"/>
  <c r="AL19" i="18" s="1"/>
  <c r="AM19" i="18" s="1"/>
  <c r="AH19" i="18"/>
  <c r="AM37" i="18"/>
  <c r="AH23" i="18"/>
  <c r="AI23" i="18"/>
  <c r="AL23" i="18" s="1"/>
  <c r="AM23" i="18" s="1"/>
  <c r="AI31" i="18"/>
  <c r="AL31" i="18" s="1"/>
  <c r="AH31" i="18"/>
  <c r="AM38" i="18"/>
  <c r="AI28" i="18"/>
  <c r="AL28" i="18" s="1"/>
  <c r="AM28" i="18" s="1"/>
  <c r="AH28" i="18"/>
  <c r="AI21" i="18"/>
  <c r="AL21" i="18" s="1"/>
  <c r="AH21" i="18"/>
  <c r="AI39" i="18"/>
  <c r="AL39" i="18" s="1"/>
  <c r="AM39" i="18" s="1"/>
  <c r="AH39" i="18"/>
  <c r="AI24" i="18"/>
  <c r="AL24" i="18" s="1"/>
  <c r="AM24" i="18" s="1"/>
  <c r="AH24" i="18"/>
  <c r="AI27" i="18"/>
  <c r="AL27" i="18" s="1"/>
  <c r="AM27" i="18" s="1"/>
  <c r="AH27" i="18"/>
  <c r="AI37" i="18"/>
  <c r="AL37" i="18" s="1"/>
  <c r="AH37" i="18"/>
  <c r="AI38" i="18"/>
  <c r="AL38" i="18" s="1"/>
  <c r="AH38" i="18"/>
  <c r="AM21" i="18"/>
  <c r="AM20" i="18"/>
  <c r="AM25" i="18"/>
  <c r="AI29" i="18"/>
  <c r="AL29" i="18" s="1"/>
  <c r="AM29" i="18" s="1"/>
  <c r="AH29" i="18"/>
  <c r="AM35" i="18"/>
  <c r="AH20" i="18"/>
  <c r="AI20" i="18"/>
  <c r="AL20" i="18" s="1"/>
  <c r="AI33" i="18"/>
  <c r="AL33" i="18" s="1"/>
  <c r="AM33" i="18" s="1"/>
  <c r="AH33" i="18"/>
  <c r="AI25" i="18"/>
  <c r="AL25" i="18" s="1"/>
  <c r="AH25" i="18"/>
  <c r="AI35" i="18"/>
  <c r="AL35" i="18" s="1"/>
  <c r="AH35" i="18"/>
  <c r="Q8" i="17"/>
  <c r="D292" i="17" s="1"/>
  <c r="AW47" i="8"/>
  <c r="S8" i="17" s="1"/>
  <c r="D324" i="17" s="1"/>
  <c r="Q3" i="17"/>
  <c r="D287" i="17" s="1"/>
  <c r="AW42" i="8"/>
  <c r="AI30" i="18"/>
  <c r="AL30" i="18" s="1"/>
  <c r="AM30" i="18" s="1"/>
  <c r="AH30" i="18"/>
  <c r="AB3" i="17" l="1" a="1"/>
  <c r="S3" i="17"/>
  <c r="D319" i="17" s="1"/>
  <c r="AD2" i="10" a="1"/>
  <c r="AD2" i="10" s="1"/>
  <c r="AD3" i="10" a="1"/>
  <c r="AD3" i="10" s="1"/>
  <c r="AB11" i="17" l="1"/>
  <c r="AC11" i="17" s="1"/>
  <c r="AB10" i="17"/>
  <c r="AC10" i="17" s="1"/>
  <c r="AB9" i="17"/>
  <c r="AC9" i="17" s="1"/>
  <c r="AB8" i="17"/>
  <c r="AC8" i="17" s="1"/>
  <c r="AB7" i="17"/>
  <c r="AC7" i="17" s="1"/>
  <c r="AB6" i="17"/>
  <c r="AC6" i="17" s="1"/>
  <c r="AB5" i="17"/>
  <c r="AC5" i="17" s="1"/>
  <c r="AB4" i="17"/>
  <c r="AC4" i="17" s="1"/>
  <c r="AB3" i="17"/>
  <c r="AC3" i="17" s="1"/>
  <c r="AL2" i="19"/>
  <c r="AL2" i="18"/>
  <c r="AL2" i="16"/>
  <c r="AL2" i="11"/>
  <c r="AF2" i="10" a="1"/>
  <c r="AF2" i="10" s="1"/>
  <c r="AA9" i="10" s="1"/>
  <c r="AA2" i="10" s="1"/>
  <c r="AF3" i="10" s="1"/>
  <c r="AC41" i="10"/>
  <c r="AC16" i="10"/>
  <c r="AC40" i="10"/>
  <c r="AC44" i="10"/>
  <c r="AC46" i="10"/>
  <c r="AC15" i="10"/>
  <c r="AC33" i="10"/>
  <c r="AC22" i="10"/>
  <c r="AC39" i="10"/>
  <c r="AC45" i="10"/>
  <c r="AC17" i="10"/>
  <c r="AC32" i="10"/>
  <c r="AC31" i="10"/>
  <c r="AC20" i="10"/>
  <c r="AC29" i="10"/>
  <c r="AC18" i="10"/>
  <c r="AC43" i="10"/>
  <c r="AC38" i="10"/>
  <c r="AC23" i="10"/>
  <c r="AC28" i="10"/>
  <c r="AC26" i="10"/>
  <c r="AC36" i="10"/>
  <c r="AC42" i="10"/>
  <c r="AC25" i="10"/>
  <c r="AC37" i="10"/>
  <c r="AC27" i="10"/>
  <c r="AC14" i="10"/>
  <c r="AC21" i="10"/>
  <c r="AC34" i="10"/>
  <c r="AC35" i="10"/>
  <c r="AC30" i="10"/>
  <c r="AC24" i="10"/>
  <c r="AD388" i="10" l="1"/>
  <c r="AD382" i="10"/>
  <c r="AD366" i="10"/>
  <c r="AD350" i="10"/>
  <c r="AD334" i="10"/>
  <c r="AD364" i="10"/>
  <c r="AD354" i="10"/>
  <c r="AD324" i="10"/>
  <c r="AD318" i="10"/>
  <c r="AD302" i="10"/>
  <c r="AD373" i="10"/>
  <c r="AD363" i="10"/>
  <c r="AD353" i="10"/>
  <c r="AD343" i="10"/>
  <c r="AD333" i="10"/>
  <c r="AD397" i="10"/>
  <c r="AD352" i="10"/>
  <c r="AD342" i="10"/>
  <c r="AD396" i="10"/>
  <c r="AD395" i="10"/>
  <c r="AD390" i="10"/>
  <c r="AD372" i="10"/>
  <c r="AD362" i="10"/>
  <c r="AD351" i="10"/>
  <c r="AD341" i="10"/>
  <c r="AD331" i="10"/>
  <c r="AD392" i="10"/>
  <c r="AD391" i="10"/>
  <c r="AD389" i="10"/>
  <c r="AD371" i="10"/>
  <c r="AD311" i="10"/>
  <c r="AD295" i="10"/>
  <c r="AD394" i="10"/>
  <c r="AD393" i="10"/>
  <c r="AD387" i="10"/>
  <c r="AD385" i="10"/>
  <c r="AD361" i="10"/>
  <c r="AD360" i="10"/>
  <c r="AD386" i="10"/>
  <c r="AD384" i="10"/>
  <c r="AD381" i="10"/>
  <c r="AD370" i="10"/>
  <c r="AD349" i="10"/>
  <c r="AD340" i="10"/>
  <c r="AD330" i="10"/>
  <c r="AD383" i="10"/>
  <c r="AD380" i="10"/>
  <c r="AD379" i="10"/>
  <c r="AD369" i="10"/>
  <c r="AD359" i="10"/>
  <c r="AD378" i="10"/>
  <c r="AD367" i="10"/>
  <c r="AD377" i="10"/>
  <c r="AD376" i="10"/>
  <c r="AD375" i="10"/>
  <c r="AD365" i="10"/>
  <c r="AD356" i="10"/>
  <c r="AD291" i="10"/>
  <c r="AD290" i="10"/>
  <c r="AD289" i="10"/>
  <c r="AD273" i="10"/>
  <c r="AD335" i="10"/>
  <c r="AD332" i="10"/>
  <c r="AD327" i="10"/>
  <c r="AD278" i="10"/>
  <c r="AD262" i="10"/>
  <c r="AD246" i="10"/>
  <c r="AD230" i="10"/>
  <c r="AD368" i="10"/>
  <c r="AD357" i="10"/>
  <c r="AD283" i="10"/>
  <c r="AD267" i="10"/>
  <c r="AD251" i="10"/>
  <c r="AD235" i="10"/>
  <c r="AD345" i="10"/>
  <c r="AD288" i="10"/>
  <c r="AD272" i="10"/>
  <c r="AD347" i="10"/>
  <c r="AD277" i="10"/>
  <c r="AD261" i="10"/>
  <c r="AD245" i="10"/>
  <c r="AD338" i="10"/>
  <c r="AD282" i="10"/>
  <c r="AD266" i="10"/>
  <c r="AD250" i="10"/>
  <c r="AD287" i="10"/>
  <c r="AD271" i="10"/>
  <c r="AD323" i="10"/>
  <c r="AD281" i="10"/>
  <c r="AD265" i="10"/>
  <c r="AD249" i="10"/>
  <c r="AD233" i="10"/>
  <c r="AD358" i="10"/>
  <c r="AD322" i="10"/>
  <c r="AD317" i="10"/>
  <c r="AD316" i="10"/>
  <c r="AD315" i="10"/>
  <c r="AD312" i="10"/>
  <c r="AD310" i="10"/>
  <c r="AD286" i="10"/>
  <c r="AD270" i="10"/>
  <c r="AD254" i="10"/>
  <c r="AD238" i="10"/>
  <c r="AD344" i="10"/>
  <c r="AD339" i="10"/>
  <c r="AD314" i="10"/>
  <c r="AD313" i="10"/>
  <c r="AD309" i="10"/>
  <c r="AD275" i="10"/>
  <c r="AD346" i="10"/>
  <c r="AD325" i="10"/>
  <c r="AD355" i="10"/>
  <c r="AD348" i="10"/>
  <c r="AD326" i="10"/>
  <c r="AD306" i="10"/>
  <c r="AD301" i="10"/>
  <c r="AD300" i="10"/>
  <c r="AD299" i="10"/>
  <c r="AD296" i="10"/>
  <c r="AD294" i="10"/>
  <c r="AD274" i="10"/>
  <c r="AD307" i="10"/>
  <c r="AD298" i="10"/>
  <c r="AD260" i="10"/>
  <c r="AD237" i="10"/>
  <c r="AD229" i="10"/>
  <c r="AD220" i="10"/>
  <c r="AD212" i="10"/>
  <c r="AD196" i="10"/>
  <c r="AD276" i="10"/>
  <c r="AD263" i="10"/>
  <c r="AD242" i="10"/>
  <c r="AD219" i="10"/>
  <c r="AD201" i="10"/>
  <c r="AD185" i="10"/>
  <c r="AD169" i="10"/>
  <c r="AD304" i="10"/>
  <c r="AD269" i="10"/>
  <c r="AD258" i="10"/>
  <c r="AD252" i="10"/>
  <c r="AD228" i="10"/>
  <c r="AD255" i="10"/>
  <c r="AD227" i="10"/>
  <c r="AD218" i="10"/>
  <c r="AD211" i="10"/>
  <c r="AD195" i="10"/>
  <c r="AD179" i="10"/>
  <c r="AD374" i="10"/>
  <c r="AD337" i="10"/>
  <c r="AD303" i="10"/>
  <c r="AD264" i="10"/>
  <c r="AD243" i="10"/>
  <c r="AD217" i="10"/>
  <c r="AD200" i="10"/>
  <c r="AD184" i="10"/>
  <c r="AD168" i="10"/>
  <c r="AD336" i="10"/>
  <c r="AD284" i="10"/>
  <c r="AD216" i="10"/>
  <c r="AD205" i="10"/>
  <c r="AD189" i="10"/>
  <c r="AD173" i="10"/>
  <c r="AD157" i="10"/>
  <c r="AD321" i="10"/>
  <c r="AD320" i="10"/>
  <c r="AD319" i="10"/>
  <c r="AD292" i="10"/>
  <c r="AD280" i="10"/>
  <c r="AD239" i="10"/>
  <c r="AD215" i="10"/>
  <c r="AD199" i="10"/>
  <c r="AD183" i="10"/>
  <c r="AD167" i="10"/>
  <c r="AD256" i="10"/>
  <c r="AD247" i="10"/>
  <c r="AD225" i="10"/>
  <c r="AD224" i="10"/>
  <c r="AD204" i="10"/>
  <c r="AD308" i="10"/>
  <c r="AD297" i="10"/>
  <c r="AD240" i="10"/>
  <c r="AD209" i="10"/>
  <c r="AD193" i="10"/>
  <c r="AD223" i="10"/>
  <c r="AD214" i="10"/>
  <c r="AD198" i="10"/>
  <c r="AD182" i="10"/>
  <c r="AD166" i="10"/>
  <c r="AD293" i="10"/>
  <c r="AD268" i="10"/>
  <c r="AD231" i="10"/>
  <c r="AD221" i="10"/>
  <c r="AD213" i="10"/>
  <c r="AD197" i="10"/>
  <c r="AD328" i="10"/>
  <c r="AD305" i="10"/>
  <c r="AD257" i="10"/>
  <c r="AD202" i="10"/>
  <c r="AD244" i="10"/>
  <c r="AD178" i="10"/>
  <c r="AD175" i="10"/>
  <c r="AD329" i="10"/>
  <c r="AD236" i="10"/>
  <c r="AD232" i="10"/>
  <c r="AD191" i="10"/>
  <c r="AD187" i="10"/>
  <c r="AD176" i="10"/>
  <c r="AD144" i="10"/>
  <c r="AD279" i="10"/>
  <c r="AD226" i="10"/>
  <c r="AD172" i="10"/>
  <c r="AD149" i="10"/>
  <c r="AD133" i="10"/>
  <c r="AD117" i="10"/>
  <c r="AD101" i="10"/>
  <c r="AD85" i="10"/>
  <c r="AD285" i="10"/>
  <c r="AD164" i="10"/>
  <c r="AD155" i="10"/>
  <c r="AD154" i="10"/>
  <c r="AD138" i="10"/>
  <c r="AD122" i="10"/>
  <c r="AD106" i="10"/>
  <c r="AD90" i="10"/>
  <c r="AD165" i="10"/>
  <c r="AD163" i="10"/>
  <c r="AD259" i="10"/>
  <c r="AD241" i="10"/>
  <c r="AD208" i="10"/>
  <c r="AD203" i="10"/>
  <c r="AD148" i="10"/>
  <c r="AD132" i="10"/>
  <c r="AD116" i="10"/>
  <c r="AD100" i="10"/>
  <c r="AD84" i="10"/>
  <c r="AD253" i="10"/>
  <c r="AD248" i="10"/>
  <c r="AD234" i="10"/>
  <c r="AD192" i="10"/>
  <c r="AD181" i="10"/>
  <c r="AD177" i="10"/>
  <c r="AD170" i="10"/>
  <c r="AD147" i="10"/>
  <c r="AD131" i="10"/>
  <c r="AD115" i="10"/>
  <c r="AD99" i="10"/>
  <c r="AD161" i="10"/>
  <c r="AD151" i="10"/>
  <c r="AD135" i="10"/>
  <c r="AD119" i="10"/>
  <c r="AD103" i="10"/>
  <c r="AD87" i="10"/>
  <c r="AD71" i="10"/>
  <c r="AD160" i="10"/>
  <c r="AD153" i="10"/>
  <c r="AD136" i="10"/>
  <c r="AD125" i="10"/>
  <c r="AD91" i="10"/>
  <c r="AD65" i="10"/>
  <c r="AD49" i="10"/>
  <c r="AD33" i="10"/>
  <c r="AD206" i="10"/>
  <c r="AD150" i="10"/>
  <c r="AD140" i="10"/>
  <c r="AD130" i="10"/>
  <c r="AD112" i="10"/>
  <c r="AD158" i="10"/>
  <c r="AD121" i="10"/>
  <c r="AD113" i="10"/>
  <c r="AD104" i="10"/>
  <c r="AD92" i="10"/>
  <c r="AD86" i="10"/>
  <c r="AD162" i="10"/>
  <c r="AD64" i="10"/>
  <c r="AD48" i="10"/>
  <c r="AD32" i="10"/>
  <c r="AD156" i="10"/>
  <c r="AD126" i="10"/>
  <c r="AD109" i="10"/>
  <c r="AD69" i="10"/>
  <c r="AD53" i="10"/>
  <c r="AD37" i="10"/>
  <c r="AD21" i="10"/>
  <c r="AD194" i="10"/>
  <c r="AD137" i="10"/>
  <c r="AD118" i="10"/>
  <c r="AD96" i="10"/>
  <c r="AD58" i="10"/>
  <c r="AD188" i="10"/>
  <c r="AD171" i="10"/>
  <c r="AD159" i="10"/>
  <c r="AD93" i="10"/>
  <c r="AD68" i="10"/>
  <c r="AD207" i="10"/>
  <c r="AD174" i="10"/>
  <c r="AD110" i="10"/>
  <c r="AD88" i="10"/>
  <c r="AD57" i="10"/>
  <c r="AD127" i="10"/>
  <c r="AD123" i="10"/>
  <c r="AD102" i="10"/>
  <c r="AD62" i="10"/>
  <c r="AD46" i="10"/>
  <c r="AD180" i="10"/>
  <c r="AD129" i="10"/>
  <c r="AD107" i="10"/>
  <c r="AD79" i="10"/>
  <c r="AD76" i="10"/>
  <c r="AD66" i="10"/>
  <c r="AD50" i="10"/>
  <c r="AD142" i="10"/>
  <c r="AD134" i="10"/>
  <c r="AD111" i="10"/>
  <c r="AD98" i="10"/>
  <c r="AD83" i="10"/>
  <c r="AD59" i="10"/>
  <c r="AD54" i="10"/>
  <c r="AD22" i="10"/>
  <c r="AD19" i="10"/>
  <c r="AD146" i="10"/>
  <c r="AD75" i="10"/>
  <c r="AD36" i="10"/>
  <c r="AD26" i="10"/>
  <c r="AD25" i="10"/>
  <c r="AD24" i="10"/>
  <c r="AD23" i="10"/>
  <c r="AD14" i="10"/>
  <c r="AD139" i="10"/>
  <c r="AD73" i="10"/>
  <c r="AD44" i="10"/>
  <c r="AD27" i="10"/>
  <c r="AD18" i="10"/>
  <c r="AD145" i="10"/>
  <c r="AD141" i="10"/>
  <c r="AD128" i="10"/>
  <c r="AD97" i="10"/>
  <c r="AD95" i="10"/>
  <c r="AD80" i="10"/>
  <c r="AD52" i="10"/>
  <c r="AD41" i="10"/>
  <c r="AD108" i="10"/>
  <c r="AD29" i="10"/>
  <c r="AD28" i="10"/>
  <c r="AD143" i="10"/>
  <c r="AD77" i="10"/>
  <c r="AD60" i="10"/>
  <c r="AD55" i="10"/>
  <c r="AD30" i="10"/>
  <c r="AD17" i="10"/>
  <c r="AD124" i="10"/>
  <c r="AD45" i="10"/>
  <c r="AD42" i="10"/>
  <c r="AD31" i="10"/>
  <c r="AD120" i="10"/>
  <c r="AD89" i="10"/>
  <c r="AD38" i="10"/>
  <c r="AD222" i="10"/>
  <c r="AD82" i="10"/>
  <c r="AD16" i="10"/>
  <c r="AD152" i="10"/>
  <c r="AD61" i="10"/>
  <c r="AD51" i="10"/>
  <c r="AD56" i="10"/>
  <c r="AD186" i="10"/>
  <c r="AD94" i="10"/>
  <c r="AD74" i="10"/>
  <c r="AD70" i="10"/>
  <c r="AD63" i="10"/>
  <c r="AD39" i="10"/>
  <c r="AD34" i="10"/>
  <c r="AD210" i="10"/>
  <c r="AD190" i="10"/>
  <c r="AD81" i="10"/>
  <c r="AD40" i="10"/>
  <c r="AD35" i="10"/>
  <c r="AD105" i="10"/>
  <c r="AD47" i="10"/>
  <c r="AD20" i="10"/>
  <c r="AD114" i="10"/>
  <c r="AD78" i="10"/>
  <c r="AD43" i="10"/>
  <c r="AD15" i="10"/>
  <c r="AD72" i="10"/>
  <c r="AD67" i="10"/>
  <c r="AM43" i="10"/>
  <c r="AI43" i="10"/>
  <c r="AG43" i="10" s="1"/>
  <c r="AH43" i="10" s="1"/>
  <c r="AN43" i="10"/>
  <c r="AL43" i="10"/>
  <c r="AK43" i="10"/>
  <c r="AJ43" i="10"/>
  <c r="AK24" i="10"/>
  <c r="AN24" i="10"/>
  <c r="AM24" i="10"/>
  <c r="AL24" i="10"/>
  <c r="AJ24" i="10"/>
  <c r="AI24" i="10"/>
  <c r="AG24" i="10" s="1"/>
  <c r="AN18" i="10"/>
  <c r="AM18" i="10"/>
  <c r="AL18" i="10"/>
  <c r="AK18" i="10"/>
  <c r="AJ18" i="10"/>
  <c r="AH18" i="10"/>
  <c r="AG18" i="10"/>
  <c r="AI18" i="10"/>
  <c r="AF382" i="10"/>
  <c r="AE382" i="10" s="1"/>
  <c r="AF392" i="10"/>
  <c r="AE392" i="10" s="1"/>
  <c r="AF376" i="10"/>
  <c r="AE376" i="10" s="1"/>
  <c r="AF360" i="10"/>
  <c r="AE360" i="10" s="1"/>
  <c r="AF344" i="10"/>
  <c r="AE344" i="10" s="1"/>
  <c r="AF328" i="10"/>
  <c r="AE328" i="10" s="1"/>
  <c r="AF397" i="10"/>
  <c r="AF352" i="10"/>
  <c r="AE352" i="10" s="1"/>
  <c r="AF342" i="10"/>
  <c r="AE342" i="10" s="1"/>
  <c r="AF323" i="10"/>
  <c r="AE323" i="10" s="1"/>
  <c r="AF312" i="10"/>
  <c r="AE312" i="10" s="1"/>
  <c r="AF296" i="10"/>
  <c r="AE296" i="10" s="1"/>
  <c r="AF396" i="10"/>
  <c r="AF395" i="10"/>
  <c r="AE395" i="10" s="1"/>
  <c r="AF332" i="10"/>
  <c r="AE332" i="10" s="1"/>
  <c r="AF390" i="10"/>
  <c r="AE390" i="10" s="1"/>
  <c r="AF372" i="10"/>
  <c r="AE372" i="10" s="1"/>
  <c r="AF362" i="10"/>
  <c r="AE362" i="10" s="1"/>
  <c r="AF351" i="10"/>
  <c r="AE351" i="10" s="1"/>
  <c r="AF341" i="10"/>
  <c r="AE341" i="10" s="1"/>
  <c r="AF331" i="10"/>
  <c r="AE331" i="10" s="1"/>
  <c r="AF391" i="10"/>
  <c r="AE391" i="10" s="1"/>
  <c r="AF389" i="10"/>
  <c r="AE389" i="10" s="1"/>
  <c r="AF394" i="10"/>
  <c r="AE394" i="10" s="1"/>
  <c r="AF385" i="10"/>
  <c r="AE385" i="10" s="1"/>
  <c r="AF371" i="10"/>
  <c r="AE371" i="10" s="1"/>
  <c r="AF361" i="10"/>
  <c r="AE361" i="10" s="1"/>
  <c r="AF350" i="10"/>
  <c r="AE350" i="10" s="1"/>
  <c r="AF393" i="10"/>
  <c r="AF388" i="10"/>
  <c r="AE388" i="10" s="1"/>
  <c r="AF387" i="10"/>
  <c r="AE387" i="10" s="1"/>
  <c r="AF386" i="10"/>
  <c r="AE386" i="10" s="1"/>
  <c r="AF384" i="10"/>
  <c r="AE384" i="10" s="1"/>
  <c r="AF381" i="10"/>
  <c r="AE381" i="10" s="1"/>
  <c r="AF370" i="10"/>
  <c r="AE370" i="10" s="1"/>
  <c r="AF349" i="10"/>
  <c r="AE349" i="10" s="1"/>
  <c r="AF340" i="10"/>
  <c r="AE340" i="10" s="1"/>
  <c r="AF330" i="10"/>
  <c r="AE330" i="10" s="1"/>
  <c r="AF321" i="10"/>
  <c r="AE321" i="10" s="1"/>
  <c r="AF305" i="10"/>
  <c r="AE305" i="10" s="1"/>
  <c r="AF289" i="10"/>
  <c r="AE289" i="10" s="1"/>
  <c r="AF383" i="10"/>
  <c r="AE383" i="10" s="1"/>
  <c r="AF380" i="10"/>
  <c r="AE380" i="10" s="1"/>
  <c r="AF379" i="10"/>
  <c r="AF369" i="10"/>
  <c r="AE369" i="10" s="1"/>
  <c r="AF359" i="10"/>
  <c r="AE359" i="10" s="1"/>
  <c r="AF368" i="10"/>
  <c r="AE368" i="10" s="1"/>
  <c r="AF358" i="10"/>
  <c r="AE358" i="10" s="1"/>
  <c r="AF348" i="10"/>
  <c r="AE348" i="10" s="1"/>
  <c r="AF339" i="10"/>
  <c r="AE339" i="10" s="1"/>
  <c r="AF329" i="10"/>
  <c r="AE329" i="10" s="1"/>
  <c r="AF347" i="10"/>
  <c r="AE347" i="10" s="1"/>
  <c r="AF378" i="10"/>
  <c r="AE378" i="10" s="1"/>
  <c r="AF377" i="10"/>
  <c r="AE377" i="10" s="1"/>
  <c r="AF366" i="10"/>
  <c r="AE366" i="10" s="1"/>
  <c r="AF375" i="10"/>
  <c r="AE375" i="10" s="1"/>
  <c r="AF365" i="10"/>
  <c r="AE365" i="10" s="1"/>
  <c r="AF356" i="10"/>
  <c r="AE356" i="10" s="1"/>
  <c r="AF364" i="10"/>
  <c r="AE364" i="10" s="1"/>
  <c r="AF355" i="10"/>
  <c r="AF353" i="10"/>
  <c r="AE353" i="10" s="1"/>
  <c r="AF335" i="10"/>
  <c r="AE335" i="10" s="1"/>
  <c r="AF327" i="10"/>
  <c r="AF357" i="10"/>
  <c r="AE357" i="10" s="1"/>
  <c r="AF283" i="10"/>
  <c r="AE283" i="10" s="1"/>
  <c r="AF267" i="10"/>
  <c r="AE267" i="10" s="1"/>
  <c r="AF345" i="10"/>
  <c r="AE345" i="10" s="1"/>
  <c r="AF288" i="10"/>
  <c r="AE288" i="10" s="1"/>
  <c r="AF272" i="10"/>
  <c r="AE272" i="10" s="1"/>
  <c r="AF256" i="10"/>
  <c r="AE256" i="10" s="1"/>
  <c r="AF240" i="10"/>
  <c r="AE240" i="10" s="1"/>
  <c r="AF224" i="10"/>
  <c r="AE224" i="10" s="1"/>
  <c r="AF277" i="10"/>
  <c r="AE277" i="10" s="1"/>
  <c r="AF261" i="10"/>
  <c r="AF245" i="10"/>
  <c r="AE245" i="10" s="1"/>
  <c r="AF343" i="10"/>
  <c r="AE343" i="10" s="1"/>
  <c r="AF338" i="10"/>
  <c r="AE338" i="10" s="1"/>
  <c r="AF282" i="10"/>
  <c r="AE282" i="10" s="1"/>
  <c r="AF266" i="10"/>
  <c r="AE266" i="10" s="1"/>
  <c r="AF354" i="10"/>
  <c r="AE354" i="10" s="1"/>
  <c r="AF287" i="10"/>
  <c r="AE287" i="10" s="1"/>
  <c r="AF271" i="10"/>
  <c r="AE271" i="10" s="1"/>
  <c r="AF255" i="10"/>
  <c r="AE255" i="10" s="1"/>
  <c r="AF239" i="10"/>
  <c r="AE239" i="10" s="1"/>
  <c r="AF336" i="10"/>
  <c r="AE336" i="10" s="1"/>
  <c r="AF320" i="10"/>
  <c r="AE320" i="10" s="1"/>
  <c r="AF319" i="10"/>
  <c r="AE319" i="10" s="1"/>
  <c r="AF276" i="10"/>
  <c r="AE276" i="10" s="1"/>
  <c r="AF260" i="10"/>
  <c r="AE260" i="10" s="1"/>
  <c r="AF244" i="10"/>
  <c r="AE244" i="10" s="1"/>
  <c r="AF367" i="10"/>
  <c r="AE367" i="10" s="1"/>
  <c r="AF333" i="10"/>
  <c r="AE333" i="10" s="1"/>
  <c r="AF318" i="10"/>
  <c r="AE318" i="10" s="1"/>
  <c r="AF281" i="10"/>
  <c r="AE281" i="10" s="1"/>
  <c r="AF265" i="10"/>
  <c r="AE265" i="10" s="1"/>
  <c r="AF373" i="10"/>
  <c r="AE373" i="10" s="1"/>
  <c r="AF324" i="10"/>
  <c r="AE324" i="10" s="1"/>
  <c r="AF316" i="10"/>
  <c r="AF314" i="10"/>
  <c r="AE314" i="10" s="1"/>
  <c r="AF313" i="10"/>
  <c r="AE313" i="10" s="1"/>
  <c r="AF311" i="10"/>
  <c r="AE311" i="10" s="1"/>
  <c r="AF309" i="10"/>
  <c r="AE309" i="10" s="1"/>
  <c r="AF275" i="10"/>
  <c r="AE275" i="10" s="1"/>
  <c r="AF259" i="10"/>
  <c r="AE259" i="10" s="1"/>
  <c r="AF243" i="10"/>
  <c r="AE243" i="10" s="1"/>
  <c r="AF346" i="10"/>
  <c r="AE346" i="10" s="1"/>
  <c r="AF325" i="10"/>
  <c r="AE325" i="10" s="1"/>
  <c r="AF308" i="10"/>
  <c r="AE308" i="10" s="1"/>
  <c r="AF304" i="10"/>
  <c r="AE304" i="10" s="1"/>
  <c r="AF303" i="10"/>
  <c r="AE303" i="10" s="1"/>
  <c r="AF280" i="10"/>
  <c r="AE280" i="10" s="1"/>
  <c r="AF264" i="10"/>
  <c r="AE264" i="10" s="1"/>
  <c r="AF248" i="10"/>
  <c r="AE248" i="10" s="1"/>
  <c r="AF302" i="10"/>
  <c r="AE302" i="10" s="1"/>
  <c r="AF285" i="10"/>
  <c r="AE285" i="10" s="1"/>
  <c r="AF269" i="10"/>
  <c r="AE269" i="10" s="1"/>
  <c r="AF334" i="10"/>
  <c r="AE334" i="10" s="1"/>
  <c r="AF326" i="10"/>
  <c r="AE326" i="10" s="1"/>
  <c r="AF374" i="10"/>
  <c r="AE374" i="10" s="1"/>
  <c r="AF292" i="10"/>
  <c r="AE292" i="10" s="1"/>
  <c r="AF284" i="10"/>
  <c r="AE284" i="10" s="1"/>
  <c r="AF315" i="10"/>
  <c r="AE315" i="10" s="1"/>
  <c r="AF290" i="10"/>
  <c r="AE290" i="10" s="1"/>
  <c r="AF258" i="10"/>
  <c r="AE258" i="10" s="1"/>
  <c r="AF252" i="10"/>
  <c r="AE252" i="10" s="1"/>
  <c r="AF228" i="10"/>
  <c r="AE228" i="10" s="1"/>
  <c r="AF219" i="10"/>
  <c r="AE219" i="10" s="1"/>
  <c r="AF206" i="10"/>
  <c r="AE206" i="10" s="1"/>
  <c r="AF190" i="10"/>
  <c r="AE190" i="10" s="1"/>
  <c r="AF295" i="10"/>
  <c r="AF227" i="10"/>
  <c r="AE227" i="10" s="1"/>
  <c r="AF218" i="10"/>
  <c r="AF211" i="10"/>
  <c r="AE211" i="10" s="1"/>
  <c r="AF195" i="10"/>
  <c r="AE195" i="10" s="1"/>
  <c r="AF179" i="10"/>
  <c r="AE179" i="10" s="1"/>
  <c r="AF163" i="10"/>
  <c r="AE163" i="10" s="1"/>
  <c r="AF249" i="10"/>
  <c r="AE249" i="10" s="1"/>
  <c r="AF246" i="10"/>
  <c r="AE246" i="10" s="1"/>
  <c r="AF238" i="10"/>
  <c r="AE238" i="10" s="1"/>
  <c r="AF337" i="10"/>
  <c r="AE337" i="10" s="1"/>
  <c r="AF216" i="10"/>
  <c r="AE216" i="10" s="1"/>
  <c r="AF205" i="10"/>
  <c r="AF189" i="10"/>
  <c r="AE189" i="10" s="1"/>
  <c r="AF173" i="10"/>
  <c r="AE173" i="10" s="1"/>
  <c r="AF310" i="10"/>
  <c r="AE310" i="10" s="1"/>
  <c r="AF300" i="10"/>
  <c r="AE300" i="10" s="1"/>
  <c r="AF278" i="10"/>
  <c r="AE278" i="10" s="1"/>
  <c r="AF253" i="10"/>
  <c r="AE253" i="10" s="1"/>
  <c r="AF226" i="10"/>
  <c r="AE226" i="10" s="1"/>
  <c r="AF210" i="10"/>
  <c r="AE210" i="10" s="1"/>
  <c r="AF194" i="10"/>
  <c r="AE194" i="10" s="1"/>
  <c r="AF178" i="10"/>
  <c r="AE178" i="10" s="1"/>
  <c r="AF162" i="10"/>
  <c r="AE162" i="10" s="1"/>
  <c r="AF215" i="10"/>
  <c r="AE215" i="10" s="1"/>
  <c r="AF199" i="10"/>
  <c r="AE199" i="10" s="1"/>
  <c r="AF183" i="10"/>
  <c r="AE183" i="10" s="1"/>
  <c r="AF167" i="10"/>
  <c r="AE167" i="10" s="1"/>
  <c r="AF322" i="10"/>
  <c r="AE322" i="10" s="1"/>
  <c r="AF294" i="10"/>
  <c r="AE294" i="10" s="1"/>
  <c r="AF209" i="10"/>
  <c r="AE209" i="10" s="1"/>
  <c r="AF193" i="10"/>
  <c r="AE193" i="10" s="1"/>
  <c r="AF177" i="10"/>
  <c r="AE177" i="10" s="1"/>
  <c r="AF161" i="10"/>
  <c r="AE161" i="10" s="1"/>
  <c r="AF299" i="10"/>
  <c r="AE299" i="10" s="1"/>
  <c r="AF297" i="10"/>
  <c r="AE297" i="10" s="1"/>
  <c r="AF250" i="10"/>
  <c r="AE250" i="10" s="1"/>
  <c r="AF223" i="10"/>
  <c r="AE223" i="10" s="1"/>
  <c r="AF214" i="10"/>
  <c r="AE214" i="10" s="1"/>
  <c r="AF306" i="10"/>
  <c r="AE306" i="10" s="1"/>
  <c r="AF286" i="10"/>
  <c r="AE286" i="10" s="1"/>
  <c r="AF232" i="10"/>
  <c r="AE232" i="10" s="1"/>
  <c r="AF222" i="10"/>
  <c r="AE222" i="10" s="1"/>
  <c r="AF203" i="10"/>
  <c r="AE203" i="10" s="1"/>
  <c r="AF187" i="10"/>
  <c r="AE187" i="10" s="1"/>
  <c r="AF262" i="10"/>
  <c r="AE262" i="10" s="1"/>
  <c r="AF234" i="10"/>
  <c r="AE234" i="10" s="1"/>
  <c r="AF233" i="10"/>
  <c r="AE233" i="10" s="1"/>
  <c r="AF208" i="10"/>
  <c r="AE208" i="10" s="1"/>
  <c r="AF192" i="10"/>
  <c r="AE192" i="10" s="1"/>
  <c r="AF176" i="10"/>
  <c r="AE176" i="10" s="1"/>
  <c r="AF317" i="10"/>
  <c r="AE317" i="10" s="1"/>
  <c r="AF241" i="10"/>
  <c r="AE241" i="10" s="1"/>
  <c r="AF236" i="10"/>
  <c r="AE236" i="10" s="1"/>
  <c r="AF230" i="10"/>
  <c r="AE230" i="10" s="1"/>
  <c r="AF207" i="10"/>
  <c r="AE207" i="10" s="1"/>
  <c r="AF191" i="10"/>
  <c r="AE191" i="10" s="1"/>
  <c r="AF307" i="10"/>
  <c r="AE307" i="10" s="1"/>
  <c r="AF298" i="10"/>
  <c r="AE298" i="10" s="1"/>
  <c r="AF279" i="10"/>
  <c r="AE279" i="10" s="1"/>
  <c r="AF237" i="10"/>
  <c r="AE237" i="10" s="1"/>
  <c r="AF229" i="10"/>
  <c r="AE229" i="10" s="1"/>
  <c r="AF220" i="10"/>
  <c r="AE220" i="10" s="1"/>
  <c r="AF212" i="10"/>
  <c r="AF196" i="10"/>
  <c r="AE196" i="10" s="1"/>
  <c r="AF198" i="10"/>
  <c r="AE198" i="10" s="1"/>
  <c r="AF273" i="10"/>
  <c r="AE273" i="10" s="1"/>
  <c r="AF268" i="10"/>
  <c r="AE268" i="10" s="1"/>
  <c r="AF172" i="10"/>
  <c r="AE172" i="10" s="1"/>
  <c r="AF164" i="10"/>
  <c r="AE164" i="10" s="1"/>
  <c r="AF155" i="10"/>
  <c r="AE155" i="10" s="1"/>
  <c r="AF154" i="10"/>
  <c r="AE154" i="10" s="1"/>
  <c r="AF138" i="10"/>
  <c r="AE138" i="10" s="1"/>
  <c r="AF251" i="10"/>
  <c r="AE251" i="10" s="1"/>
  <c r="AF200" i="10"/>
  <c r="AE200" i="10" s="1"/>
  <c r="AF185" i="10"/>
  <c r="AE185" i="10" s="1"/>
  <c r="AF165" i="10"/>
  <c r="AE165" i="10" s="1"/>
  <c r="AF143" i="10"/>
  <c r="AE143" i="10" s="1"/>
  <c r="AF127" i="10"/>
  <c r="AE127" i="10" s="1"/>
  <c r="AF111" i="10"/>
  <c r="AE111" i="10" s="1"/>
  <c r="AF95" i="10"/>
  <c r="AE95" i="10" s="1"/>
  <c r="AF235" i="10"/>
  <c r="AE235" i="10" s="1"/>
  <c r="AF169" i="10"/>
  <c r="AE169" i="10" s="1"/>
  <c r="AF156" i="10"/>
  <c r="AE156" i="10" s="1"/>
  <c r="AF148" i="10"/>
  <c r="AE148" i="10" s="1"/>
  <c r="AF132" i="10"/>
  <c r="AE132" i="10" s="1"/>
  <c r="AF116" i="10"/>
  <c r="AE116" i="10" s="1"/>
  <c r="AF100" i="10"/>
  <c r="AE100" i="10" s="1"/>
  <c r="AF213" i="10"/>
  <c r="AE213" i="10" s="1"/>
  <c r="AF197" i="10"/>
  <c r="AE197" i="10" s="1"/>
  <c r="AF180" i="10"/>
  <c r="AF254" i="10"/>
  <c r="AE254" i="10" s="1"/>
  <c r="AF221" i="10"/>
  <c r="AF159" i="10"/>
  <c r="AE159" i="10" s="1"/>
  <c r="AF158" i="10"/>
  <c r="AE158" i="10" s="1"/>
  <c r="AF157" i="10"/>
  <c r="AE157" i="10" s="1"/>
  <c r="AF142" i="10"/>
  <c r="AE142" i="10" s="1"/>
  <c r="AF126" i="10"/>
  <c r="AE126" i="10" s="1"/>
  <c r="AF110" i="10"/>
  <c r="AE110" i="10" s="1"/>
  <c r="AF94" i="10"/>
  <c r="AE94" i="10" s="1"/>
  <c r="AF78" i="10"/>
  <c r="AE78" i="10" s="1"/>
  <c r="AF186" i="10"/>
  <c r="AE186" i="10" s="1"/>
  <c r="AF141" i="10"/>
  <c r="AE141" i="10" s="1"/>
  <c r="AF125" i="10"/>
  <c r="AE125" i="10" s="1"/>
  <c r="AF109" i="10"/>
  <c r="AE109" i="10" s="1"/>
  <c r="AF93" i="10"/>
  <c r="AE93" i="10" s="1"/>
  <c r="AF363" i="10"/>
  <c r="AE363" i="10" s="1"/>
  <c r="AF301" i="10"/>
  <c r="AE301" i="10" s="1"/>
  <c r="AF270" i="10"/>
  <c r="AE270" i="10" s="1"/>
  <c r="AF263" i="10"/>
  <c r="AE263" i="10" s="1"/>
  <c r="AF257" i="10"/>
  <c r="AE257" i="10" s="1"/>
  <c r="AF274" i="10"/>
  <c r="AE274" i="10" s="1"/>
  <c r="AF182" i="10"/>
  <c r="AE182" i="10" s="1"/>
  <c r="AF175" i="10"/>
  <c r="AE175" i="10" s="1"/>
  <c r="AF171" i="10"/>
  <c r="AE171" i="10" s="1"/>
  <c r="AF145" i="10"/>
  <c r="AE145" i="10" s="1"/>
  <c r="AF129" i="10"/>
  <c r="AE129" i="10" s="1"/>
  <c r="AF113" i="10"/>
  <c r="AE113" i="10" s="1"/>
  <c r="AF97" i="10"/>
  <c r="AF81" i="10"/>
  <c r="AE81" i="10" s="1"/>
  <c r="AF147" i="10"/>
  <c r="AE147" i="10" s="1"/>
  <c r="AF140" i="10"/>
  <c r="AE140" i="10" s="1"/>
  <c r="AF133" i="10"/>
  <c r="AE133" i="10" s="1"/>
  <c r="AF117" i="10"/>
  <c r="AE117" i="10" s="1"/>
  <c r="AF86" i="10"/>
  <c r="AF59" i="10"/>
  <c r="AE59" i="10" s="1"/>
  <c r="AF43" i="10"/>
  <c r="AE43" i="10" s="1"/>
  <c r="AF27" i="10"/>
  <c r="AE27" i="10" s="1"/>
  <c r="AF231" i="10"/>
  <c r="AE231" i="10" s="1"/>
  <c r="AF181" i="10"/>
  <c r="AF121" i="10"/>
  <c r="AE121" i="10" s="1"/>
  <c r="AF104" i="10"/>
  <c r="AE104" i="10" s="1"/>
  <c r="AF87" i="10"/>
  <c r="AE87" i="10" s="1"/>
  <c r="AF69" i="10"/>
  <c r="AE69" i="10" s="1"/>
  <c r="AF217" i="10"/>
  <c r="AE217" i="10" s="1"/>
  <c r="AF166" i="10"/>
  <c r="AE166" i="10" s="1"/>
  <c r="AF151" i="10"/>
  <c r="AE151" i="10" s="1"/>
  <c r="AF118" i="10"/>
  <c r="AE118" i="10" s="1"/>
  <c r="AF96" i="10"/>
  <c r="AE96" i="10" s="1"/>
  <c r="AF58" i="10"/>
  <c r="AF42" i="10"/>
  <c r="AF144" i="10"/>
  <c r="AF137" i="10"/>
  <c r="AE137" i="10" s="1"/>
  <c r="AF134" i="10"/>
  <c r="AE134" i="10" s="1"/>
  <c r="AF114" i="10"/>
  <c r="AE114" i="10" s="1"/>
  <c r="AF101" i="10"/>
  <c r="AE101" i="10" s="1"/>
  <c r="AF63" i="10"/>
  <c r="AF47" i="10"/>
  <c r="AE47" i="10" s="1"/>
  <c r="AF31" i="10"/>
  <c r="AE31" i="10" s="1"/>
  <c r="AF131" i="10"/>
  <c r="AE131" i="10" s="1"/>
  <c r="AF122" i="10"/>
  <c r="AE122" i="10" s="1"/>
  <c r="AF105" i="10"/>
  <c r="AE105" i="10" s="1"/>
  <c r="AF68" i="10"/>
  <c r="AE68" i="10" s="1"/>
  <c r="AF52" i="10"/>
  <c r="AE52" i="10" s="1"/>
  <c r="AF293" i="10"/>
  <c r="AE293" i="10" s="1"/>
  <c r="AF174" i="10"/>
  <c r="AE174" i="10" s="1"/>
  <c r="AF123" i="10"/>
  <c r="AE123" i="10" s="1"/>
  <c r="AF119" i="10"/>
  <c r="AE119" i="10" s="1"/>
  <c r="AF102" i="10"/>
  <c r="AE102" i="10" s="1"/>
  <c r="AF62" i="10"/>
  <c r="AE62" i="10" s="1"/>
  <c r="AF247" i="10"/>
  <c r="AE247" i="10" s="1"/>
  <c r="AF242" i="10"/>
  <c r="AE242" i="10" s="1"/>
  <c r="AF135" i="10"/>
  <c r="AE135" i="10" s="1"/>
  <c r="AF115" i="10"/>
  <c r="AE115" i="10" s="1"/>
  <c r="AF98" i="10"/>
  <c r="AE98" i="10" s="1"/>
  <c r="AF67" i="10"/>
  <c r="AE67" i="10" s="1"/>
  <c r="AF51" i="10"/>
  <c r="AE51" i="10" s="1"/>
  <c r="AF204" i="10"/>
  <c r="AE204" i="10" s="1"/>
  <c r="AF170" i="10"/>
  <c r="AE170" i="10" s="1"/>
  <c r="AF146" i="10"/>
  <c r="AF106" i="10"/>
  <c r="AE106" i="10" s="1"/>
  <c r="AF89" i="10"/>
  <c r="AE89" i="10" s="1"/>
  <c r="AF56" i="10"/>
  <c r="AE56" i="10" s="1"/>
  <c r="AF40" i="10"/>
  <c r="AE40" i="10" s="1"/>
  <c r="AF291" i="10"/>
  <c r="AE291" i="10" s="1"/>
  <c r="AF139" i="10"/>
  <c r="AE139" i="10" s="1"/>
  <c r="AF120" i="10"/>
  <c r="AE120" i="10" s="1"/>
  <c r="AF90" i="10"/>
  <c r="AF84" i="10"/>
  <c r="AE84" i="10" s="1"/>
  <c r="AF83" i="10"/>
  <c r="AE83" i="10" s="1"/>
  <c r="AF74" i="10"/>
  <c r="AE74" i="10" s="1"/>
  <c r="AF73" i="10"/>
  <c r="AE73" i="10" s="1"/>
  <c r="AF72" i="10"/>
  <c r="AE72" i="10" s="1"/>
  <c r="AF71" i="10"/>
  <c r="AE71" i="10" s="1"/>
  <c r="AF60" i="10"/>
  <c r="AE60" i="10" s="1"/>
  <c r="AF44" i="10"/>
  <c r="AE44" i="10" s="1"/>
  <c r="AF184" i="10"/>
  <c r="AE184" i="10" s="1"/>
  <c r="AF160" i="10"/>
  <c r="AE160" i="10" s="1"/>
  <c r="AF75" i="10"/>
  <c r="AE75" i="10" s="1"/>
  <c r="AF50" i="10"/>
  <c r="AE50" i="10" s="1"/>
  <c r="AF26" i="10"/>
  <c r="AE26" i="10" s="1"/>
  <c r="AF18" i="10"/>
  <c r="AE18" i="10" s="1"/>
  <c r="AA3" i="10"/>
  <c r="AA5" i="10" s="1"/>
  <c r="AF57" i="10"/>
  <c r="AE57" i="10" s="1"/>
  <c r="AF41" i="10"/>
  <c r="AE41" i="10" s="1"/>
  <c r="AF225" i="10"/>
  <c r="AF128" i="10"/>
  <c r="AE128" i="10" s="1"/>
  <c r="AF80" i="10"/>
  <c r="AE80" i="10" s="1"/>
  <c r="AF66" i="10"/>
  <c r="AE66" i="10" s="1"/>
  <c r="AF29" i="10"/>
  <c r="AE29" i="10" s="1"/>
  <c r="AF28" i="10"/>
  <c r="AE28" i="10" s="1"/>
  <c r="AF150" i="10"/>
  <c r="AE150" i="10" s="1"/>
  <c r="AF108" i="10"/>
  <c r="AE108" i="10" s="1"/>
  <c r="AF37" i="10"/>
  <c r="AE37" i="10" s="1"/>
  <c r="AF30" i="10"/>
  <c r="AE30" i="10" s="1"/>
  <c r="AF17" i="10"/>
  <c r="AE17" i="10" s="1"/>
  <c r="AF202" i="10"/>
  <c r="AE202" i="10" s="1"/>
  <c r="AF130" i="10"/>
  <c r="AE130" i="10" s="1"/>
  <c r="AF77" i="10"/>
  <c r="AE77" i="10" s="1"/>
  <c r="AF64" i="10"/>
  <c r="AE64" i="10" s="1"/>
  <c r="AF55" i="10"/>
  <c r="AE55" i="10" s="1"/>
  <c r="AF45" i="10"/>
  <c r="AE45" i="10" s="1"/>
  <c r="AF153" i="10"/>
  <c r="AE153" i="10" s="1"/>
  <c r="AF149" i="10"/>
  <c r="AE149" i="10" s="1"/>
  <c r="AF124" i="10"/>
  <c r="AE124" i="10" s="1"/>
  <c r="AF48" i="10"/>
  <c r="AE48" i="10" s="1"/>
  <c r="AF201" i="10"/>
  <c r="AE201" i="10" s="1"/>
  <c r="AF92" i="10"/>
  <c r="AE92" i="10" s="1"/>
  <c r="AF79" i="10"/>
  <c r="AE79" i="10" s="1"/>
  <c r="AF188" i="10"/>
  <c r="AE188" i="10" s="1"/>
  <c r="AF38" i="10"/>
  <c r="AE38" i="10" s="1"/>
  <c r="AF32" i="10"/>
  <c r="AE32" i="10" s="1"/>
  <c r="AF16" i="10"/>
  <c r="AE16" i="10" s="1"/>
  <c r="AF103" i="10"/>
  <c r="AE103" i="10" s="1"/>
  <c r="AF82" i="10"/>
  <c r="AE82" i="10" s="1"/>
  <c r="AF61" i="10"/>
  <c r="AE61" i="10" s="1"/>
  <c r="AF152" i="10"/>
  <c r="AE152" i="10" s="1"/>
  <c r="AF112" i="10"/>
  <c r="AE112" i="10" s="1"/>
  <c r="AF107" i="10"/>
  <c r="AE107" i="10" s="1"/>
  <c r="AF136" i="10"/>
  <c r="AF76" i="10"/>
  <c r="AE76" i="10" s="1"/>
  <c r="AF65" i="10"/>
  <c r="AE65" i="10" s="1"/>
  <c r="AF53" i="10"/>
  <c r="AE53" i="10" s="1"/>
  <c r="AF49" i="10"/>
  <c r="AE49" i="10" s="1"/>
  <c r="AF39" i="10"/>
  <c r="AE39" i="10" s="1"/>
  <c r="AF34" i="10"/>
  <c r="AE34" i="10" s="1"/>
  <c r="AF33" i="10"/>
  <c r="AE33" i="10" s="1"/>
  <c r="AF99" i="10"/>
  <c r="AE99" i="10" s="1"/>
  <c r="AF70" i="10"/>
  <c r="AE70" i="10" s="1"/>
  <c r="AF46" i="10"/>
  <c r="AE46" i="10" s="1"/>
  <c r="AF15" i="10"/>
  <c r="AF168" i="10"/>
  <c r="AE168" i="10" s="1"/>
  <c r="AF91" i="10"/>
  <c r="AE91" i="10" s="1"/>
  <c r="AF88" i="10"/>
  <c r="AE88" i="10" s="1"/>
  <c r="AF35" i="10"/>
  <c r="AE35" i="10" s="1"/>
  <c r="AF21" i="10"/>
  <c r="AE21" i="10" s="1"/>
  <c r="AF19" i="10"/>
  <c r="AE19" i="10" s="1"/>
  <c r="AF54" i="10"/>
  <c r="AE54" i="10" s="1"/>
  <c r="AF36" i="10"/>
  <c r="AE36" i="10" s="1"/>
  <c r="AF25" i="10"/>
  <c r="AE25" i="10" s="1"/>
  <c r="AF24" i="10"/>
  <c r="AE24" i="10" s="1"/>
  <c r="AF23" i="10"/>
  <c r="AE23" i="10" s="1"/>
  <c r="AF22" i="10"/>
  <c r="AE22" i="10" s="1"/>
  <c r="AF14" i="10"/>
  <c r="AF85" i="10"/>
  <c r="AE85" i="10" s="1"/>
  <c r="AF20" i="10"/>
  <c r="AE20" i="10" s="1"/>
  <c r="AN35" i="10"/>
  <c r="AK35" i="10"/>
  <c r="AJ35" i="10"/>
  <c r="AM35" i="10"/>
  <c r="AL35" i="10"/>
  <c r="AI35" i="10"/>
  <c r="AH35" i="10"/>
  <c r="AG35" i="10"/>
  <c r="AK20" i="10"/>
  <c r="AG20" i="10"/>
  <c r="AN20" i="10"/>
  <c r="AM20" i="10"/>
  <c r="AL20" i="10"/>
  <c r="AJ20" i="10"/>
  <c r="AI20" i="10"/>
  <c r="AH20" i="10" s="1"/>
  <c r="AM30" i="10"/>
  <c r="AJ30" i="10"/>
  <c r="AI30" i="10"/>
  <c r="AG30" i="10" s="1"/>
  <c r="AH30" i="10" s="1"/>
  <c r="AK30" i="10"/>
  <c r="AN30" i="10"/>
  <c r="AL30" i="10"/>
  <c r="AN34" i="10"/>
  <c r="AM34" i="10"/>
  <c r="AL34" i="10"/>
  <c r="AK34" i="10"/>
  <c r="AJ34" i="10"/>
  <c r="AI34" i="10"/>
  <c r="AG34" i="10" s="1"/>
  <c r="AH34" i="10" s="1"/>
  <c r="AJ31" i="10"/>
  <c r="AG31" i="10"/>
  <c r="AM31" i="10"/>
  <c r="AL31" i="10"/>
  <c r="AK31" i="10"/>
  <c r="AI31" i="10"/>
  <c r="AH31" i="10"/>
  <c r="AN31" i="10"/>
  <c r="AN21" i="10"/>
  <c r="AM21" i="10"/>
  <c r="AL21" i="10"/>
  <c r="AK21" i="10"/>
  <c r="AJ21" i="10"/>
  <c r="AI21" i="10"/>
  <c r="AG21" i="10" s="1"/>
  <c r="AH21" i="10" s="1"/>
  <c r="AN32" i="10"/>
  <c r="AM32" i="10"/>
  <c r="AL32" i="10"/>
  <c r="AK32" i="10"/>
  <c r="AJ32" i="10"/>
  <c r="AI32" i="10"/>
  <c r="AM29" i="10"/>
  <c r="AL29" i="10"/>
  <c r="AN29" i="10"/>
  <c r="AJ29" i="10"/>
  <c r="AI29" i="10"/>
  <c r="AK29" i="10"/>
  <c r="AN14" i="10"/>
  <c r="AM14" i="10"/>
  <c r="AL14" i="10"/>
  <c r="AK14" i="10"/>
  <c r="AJ14" i="10"/>
  <c r="AI14" i="10"/>
  <c r="AG14" i="10"/>
  <c r="AH14" i="10" s="1"/>
  <c r="AI17" i="10"/>
  <c r="AN17" i="10"/>
  <c r="AM17" i="10"/>
  <c r="AK17" i="10"/>
  <c r="AJ17" i="10"/>
  <c r="AL17" i="10"/>
  <c r="AN27" i="10"/>
  <c r="AM27" i="10"/>
  <c r="AL27" i="10"/>
  <c r="AK27" i="10"/>
  <c r="AI27" i="10"/>
  <c r="AG27" i="10" s="1"/>
  <c r="AH27" i="10" s="1"/>
  <c r="AJ27" i="10"/>
  <c r="AM45" i="10"/>
  <c r="AL45" i="10"/>
  <c r="AK45" i="10"/>
  <c r="AN45" i="10"/>
  <c r="AJ45" i="10"/>
  <c r="AI45" i="10"/>
  <c r="AG45" i="10" s="1"/>
  <c r="AJ37" i="10"/>
  <c r="AI37" i="10"/>
  <c r="AN37" i="10"/>
  <c r="AL37" i="10"/>
  <c r="AK37" i="10"/>
  <c r="AM37" i="10"/>
  <c r="AN39" i="10"/>
  <c r="AI39" i="10"/>
  <c r="AM39" i="10"/>
  <c r="AL39" i="10"/>
  <c r="AK39" i="10"/>
  <c r="AJ39" i="10"/>
  <c r="AL25" i="10"/>
  <c r="AN25" i="10"/>
  <c r="AM25" i="10"/>
  <c r="AK25" i="10"/>
  <c r="AJ25" i="10"/>
  <c r="AG25" i="10"/>
  <c r="AI25" i="10"/>
  <c r="AH25" i="10" s="1"/>
  <c r="AN22" i="10"/>
  <c r="AM22" i="10"/>
  <c r="AL22" i="10"/>
  <c r="AK22" i="10"/>
  <c r="AJ22" i="10"/>
  <c r="AI22" i="10"/>
  <c r="AG22" i="10" s="1"/>
  <c r="AI42" i="10"/>
  <c r="AL42" i="10"/>
  <c r="AN42" i="10"/>
  <c r="AM42" i="10"/>
  <c r="AK42" i="10"/>
  <c r="AJ42" i="10"/>
  <c r="AH42" i="10"/>
  <c r="AG42" i="10"/>
  <c r="AN33" i="10"/>
  <c r="AM33" i="10"/>
  <c r="AL33" i="10"/>
  <c r="AK33" i="10"/>
  <c r="AJ33" i="10"/>
  <c r="AI33" i="10"/>
  <c r="AN15" i="10"/>
  <c r="AM15" i="10"/>
  <c r="AL15" i="10"/>
  <c r="AK15" i="10"/>
  <c r="AJ15" i="10"/>
  <c r="AI15" i="10"/>
  <c r="AH15" i="10"/>
  <c r="AG15" i="10"/>
  <c r="AL41" i="10"/>
  <c r="AI41" i="10"/>
  <c r="AN41" i="10"/>
  <c r="AK41" i="10"/>
  <c r="AJ41" i="10"/>
  <c r="AM41" i="10"/>
  <c r="AM46" i="10"/>
  <c r="AJ46" i="10"/>
  <c r="AI46" i="10"/>
  <c r="AG46" i="10" s="1"/>
  <c r="AN46" i="10"/>
  <c r="AL46" i="10"/>
  <c r="AK46" i="10"/>
  <c r="AH28" i="10"/>
  <c r="AG28" i="10"/>
  <c r="AN28" i="10"/>
  <c r="AM28" i="10"/>
  <c r="AL28" i="10"/>
  <c r="AJ28" i="10"/>
  <c r="AI28" i="10"/>
  <c r="AK28" i="10"/>
  <c r="AJ44" i="10"/>
  <c r="AN44" i="10"/>
  <c r="AM44" i="10"/>
  <c r="AL44" i="10"/>
  <c r="AI44" i="10"/>
  <c r="AG44" i="10" s="1"/>
  <c r="AH44" i="10" s="1"/>
  <c r="AK44" i="10"/>
  <c r="AK36" i="10"/>
  <c r="AN36" i="10"/>
  <c r="AM36" i="10"/>
  <c r="AL36" i="10"/>
  <c r="AI36" i="10"/>
  <c r="AG36" i="10" s="1"/>
  <c r="AH36" i="10" s="1"/>
  <c r="AJ36" i="10"/>
  <c r="AN23" i="10"/>
  <c r="AM23" i="10"/>
  <c r="AL23" i="10"/>
  <c r="AK23" i="10"/>
  <c r="AJ23" i="10"/>
  <c r="AI23" i="10"/>
  <c r="AG23" i="10"/>
  <c r="AH23" i="10" s="1"/>
  <c r="AL40" i="10"/>
  <c r="AK40" i="10"/>
  <c r="AN40" i="10"/>
  <c r="AM40" i="10"/>
  <c r="AJ40" i="10"/>
  <c r="AI40" i="10"/>
  <c r="AI26" i="10"/>
  <c r="AN26" i="10"/>
  <c r="AM26" i="10"/>
  <c r="AL26" i="10"/>
  <c r="AK26" i="10"/>
  <c r="AG26" i="10"/>
  <c r="AH26" i="10" s="1"/>
  <c r="AJ26" i="10"/>
  <c r="AL38" i="10"/>
  <c r="AN38" i="10"/>
  <c r="AM38" i="10"/>
  <c r="AK38" i="10"/>
  <c r="AJ38" i="10"/>
  <c r="AI38" i="10"/>
  <c r="AM16" i="10"/>
  <c r="AL16" i="10"/>
  <c r="AK16" i="10"/>
  <c r="AJ16" i="10"/>
  <c r="AI16" i="10"/>
  <c r="AN16" i="10"/>
  <c r="AH38" i="10" l="1"/>
  <c r="AH40" i="10"/>
  <c r="AH46" i="10"/>
  <c r="AG37" i="10"/>
  <c r="AH37" i="10" s="1"/>
  <c r="AE225" i="10"/>
  <c r="AE63" i="10"/>
  <c r="AE218" i="10"/>
  <c r="AE90" i="10"/>
  <c r="AE181" i="10"/>
  <c r="AG32" i="10"/>
  <c r="AH32" i="10" s="1"/>
  <c r="AE15" i="10"/>
  <c r="AE295" i="10"/>
  <c r="AE316" i="10"/>
  <c r="AG38" i="10"/>
  <c r="AG40" i="10"/>
  <c r="AG33" i="10"/>
  <c r="AH33" i="10" s="1"/>
  <c r="AH22" i="10"/>
  <c r="AG39" i="10"/>
  <c r="AH39" i="10" s="1"/>
  <c r="AH45" i="10"/>
  <c r="AE212" i="10"/>
  <c r="AE14" i="10"/>
  <c r="AF8" i="10"/>
  <c r="AE144" i="10"/>
  <c r="AE327" i="10"/>
  <c r="AE42" i="10"/>
  <c r="AE86" i="10"/>
  <c r="AE221" i="10"/>
  <c r="AE205" i="10"/>
  <c r="AG41" i="10"/>
  <c r="AH41" i="10" s="1"/>
  <c r="AG29" i="10"/>
  <c r="AH29" i="10" s="1"/>
  <c r="AE58" i="10"/>
  <c r="AE393" i="10"/>
  <c r="AE396" i="10"/>
  <c r="AG17" i="10"/>
  <c r="AH17" i="10" s="1"/>
  <c r="AE180" i="10"/>
  <c r="AE355" i="10"/>
  <c r="AE379" i="10"/>
  <c r="AE146" i="10"/>
  <c r="AE261" i="10"/>
  <c r="AG16" i="10"/>
  <c r="AH16" i="10" s="1"/>
  <c r="AE97" i="10"/>
  <c r="AH24" i="10"/>
  <c r="AI8" i="10"/>
  <c r="AE136" i="10"/>
  <c r="AE397" i="10"/>
  <c r="AF9" i="10" l="1"/>
  <c r="AF10" i="10" s="1"/>
  <c r="AI9" i="10"/>
  <c r="AI10" i="10" s="1"/>
</calcChain>
</file>

<file path=xl/sharedStrings.xml><?xml version="1.0" encoding="utf-8"?>
<sst xmlns="http://schemas.openxmlformats.org/spreadsheetml/2006/main" count="12087" uniqueCount="605">
  <si>
    <t>number of plate replicates</t>
  </si>
  <si>
    <t>Final cell concentration in the wells (cell/mL)</t>
  </si>
  <si>
    <t>Safety factor</t>
  </si>
  <si>
    <t>stock "cell resuspension" (cell/mL) for all plates</t>
  </si>
  <si>
    <t>total number of cells needed for 1 plate</t>
  </si>
  <si>
    <t>total number of cells needed with safety factor for 1 plate</t>
  </si>
  <si>
    <t>V of cell suspension to dilute in the final volume (uL) total for all replicates)</t>
  </si>
  <si>
    <t>Total volume (uL) for 1 plate</t>
  </si>
  <si>
    <t>Total volume (uL) with safety factor for one plate</t>
  </si>
  <si>
    <t>V of medium to add (uL) (total for all replicates</t>
  </si>
  <si>
    <t>Dye for 20 uL/well</t>
  </si>
  <si>
    <t>384 wells x 3 plates = 1152 wells</t>
  </si>
  <si>
    <t>Component C</t>
  </si>
  <si>
    <t>Component B</t>
  </si>
  <si>
    <t>Make an excess: 1300 wells = 32 500 000 cells</t>
  </si>
  <si>
    <t>Ressuspend im: 1300 x 20uL = 26mL</t>
  </si>
  <si>
    <t>Solution B (uL)</t>
  </si>
  <si>
    <t>Solution A (uL)</t>
  </si>
  <si>
    <t>A</t>
  </si>
  <si>
    <t>Condition</t>
  </si>
  <si>
    <t>nb wells</t>
  </si>
  <si>
    <t>B</t>
  </si>
  <si>
    <t>C</t>
  </si>
  <si>
    <t>D</t>
  </si>
  <si>
    <t>E</t>
  </si>
  <si>
    <t>F</t>
  </si>
  <si>
    <t>G</t>
  </si>
  <si>
    <t>H</t>
  </si>
  <si>
    <t>I</t>
  </si>
  <si>
    <t>J</t>
  </si>
  <si>
    <t>K</t>
  </si>
  <si>
    <t>L</t>
  </si>
  <si>
    <t>M</t>
  </si>
  <si>
    <t>N</t>
  </si>
  <si>
    <t>O</t>
  </si>
  <si>
    <t>P</t>
  </si>
  <si>
    <t>Plate the cells in a total volume of 20uL (normal medium with or without FBS)</t>
  </si>
  <si>
    <t>Add 20uL of the dye</t>
  </si>
  <si>
    <t>Incubate 30-45min at 37C, 5% CO2</t>
  </si>
  <si>
    <t>Readout:</t>
  </si>
  <si>
    <t>At time = 1 min do the first addition. At time = 6 min do the second addition. Read for a total time of 10 min.</t>
  </si>
  <si>
    <t>1st addition:</t>
  </si>
  <si>
    <t>A total volume of 10uL will be added to the pre-existing 40uL on the well. Therefore, vercirnon (1st addition) should be 5x concentrated on the compound plate.</t>
  </si>
  <si>
    <t>When preparing the compounds on the compound plate, consider a dead volume of 10uL (irrespectively of which the total volume is).</t>
  </si>
  <si>
    <t>2nd addition:</t>
  </si>
  <si>
    <t>A total volume of 10uL will be added to the pre-existing 50uL on the well. Therefore, XXXX5 (2nd addition) should be 6x concentrated on the compound plate.</t>
  </si>
  <si>
    <t>Vercirnon: 4-fold dilutions, start at 900 nM</t>
  </si>
  <si>
    <t>Chemokine analogs: 2.5-fold dilutoins, start at 900nM</t>
  </si>
  <si>
    <t>Well</t>
  </si>
  <si>
    <t>Row</t>
  </si>
  <si>
    <t>Column</t>
  </si>
  <si>
    <t>Sample Name</t>
  </si>
  <si>
    <t>A1</t>
  </si>
  <si>
    <t>B1</t>
  </si>
  <si>
    <t>C1</t>
  </si>
  <si>
    <t>D1</t>
  </si>
  <si>
    <t>E1</t>
  </si>
  <si>
    <t>F1</t>
  </si>
  <si>
    <t>G1</t>
  </si>
  <si>
    <t>H1</t>
  </si>
  <si>
    <t>I1</t>
  </si>
  <si>
    <t>J1</t>
  </si>
  <si>
    <t>K1</t>
  </si>
  <si>
    <t>L1</t>
  </si>
  <si>
    <t>M1</t>
  </si>
  <si>
    <t>N1</t>
  </si>
  <si>
    <t>O1</t>
  </si>
  <si>
    <t>P1</t>
  </si>
  <si>
    <t>A2</t>
  </si>
  <si>
    <t>B2</t>
  </si>
  <si>
    <t>C2</t>
  </si>
  <si>
    <t>D2</t>
  </si>
  <si>
    <t>E2</t>
  </si>
  <si>
    <t>F2</t>
  </si>
  <si>
    <t>G2</t>
  </si>
  <si>
    <t>H2</t>
  </si>
  <si>
    <t>I2</t>
  </si>
  <si>
    <t>J2</t>
  </si>
  <si>
    <t>K2</t>
  </si>
  <si>
    <t>L2</t>
  </si>
  <si>
    <t>M2</t>
  </si>
  <si>
    <t>N2</t>
  </si>
  <si>
    <t>O2</t>
  </si>
  <si>
    <t>P2</t>
  </si>
  <si>
    <t>A3</t>
  </si>
  <si>
    <t>B3</t>
  </si>
  <si>
    <t>C3</t>
  </si>
  <si>
    <t>D3</t>
  </si>
  <si>
    <t>E3</t>
  </si>
  <si>
    <t>F3</t>
  </si>
  <si>
    <t>G3</t>
  </si>
  <si>
    <t>H3</t>
  </si>
  <si>
    <t>I3</t>
  </si>
  <si>
    <t>J3</t>
  </si>
  <si>
    <t>K3</t>
  </si>
  <si>
    <t>L3</t>
  </si>
  <si>
    <t>M3</t>
  </si>
  <si>
    <t>N3</t>
  </si>
  <si>
    <t>O3</t>
  </si>
  <si>
    <t>P3</t>
  </si>
  <si>
    <t>A4</t>
  </si>
  <si>
    <t>B4</t>
  </si>
  <si>
    <t>C4</t>
  </si>
  <si>
    <t>D4</t>
  </si>
  <si>
    <t>E4</t>
  </si>
  <si>
    <t>F4</t>
  </si>
  <si>
    <t>G4</t>
  </si>
  <si>
    <t>H4</t>
  </si>
  <si>
    <t>I4</t>
  </si>
  <si>
    <t>J4</t>
  </si>
  <si>
    <t>K4</t>
  </si>
  <si>
    <t>L4</t>
  </si>
  <si>
    <t>M4</t>
  </si>
  <si>
    <t>N4</t>
  </si>
  <si>
    <t>O4</t>
  </si>
  <si>
    <t>PX</t>
  </si>
  <si>
    <t>A5</t>
  </si>
  <si>
    <t>B5</t>
  </si>
  <si>
    <t>C5</t>
  </si>
  <si>
    <t>D5</t>
  </si>
  <si>
    <t>E5</t>
  </si>
  <si>
    <t>F5</t>
  </si>
  <si>
    <t>G5</t>
  </si>
  <si>
    <t>H5</t>
  </si>
  <si>
    <t>I5</t>
  </si>
  <si>
    <t>J5</t>
  </si>
  <si>
    <t>K5</t>
  </si>
  <si>
    <t>L5</t>
  </si>
  <si>
    <t>M5</t>
  </si>
  <si>
    <t>N5</t>
  </si>
  <si>
    <t>O5</t>
  </si>
  <si>
    <t>P5</t>
  </si>
  <si>
    <t>A6</t>
  </si>
  <si>
    <t>B6</t>
  </si>
  <si>
    <t>C6</t>
  </si>
  <si>
    <t>D6</t>
  </si>
  <si>
    <t>E6</t>
  </si>
  <si>
    <t>F6</t>
  </si>
  <si>
    <t>G6</t>
  </si>
  <si>
    <t>H6</t>
  </si>
  <si>
    <t>I6</t>
  </si>
  <si>
    <t>J6</t>
  </si>
  <si>
    <t>K6</t>
  </si>
  <si>
    <t>L6</t>
  </si>
  <si>
    <t>M6</t>
  </si>
  <si>
    <t>N6</t>
  </si>
  <si>
    <t>O6</t>
  </si>
  <si>
    <t>P6</t>
  </si>
  <si>
    <t>A7</t>
  </si>
  <si>
    <t>B7</t>
  </si>
  <si>
    <t>C7</t>
  </si>
  <si>
    <t>D7</t>
  </si>
  <si>
    <t>E7</t>
  </si>
  <si>
    <t>F7</t>
  </si>
  <si>
    <t>G7</t>
  </si>
  <si>
    <t>H7</t>
  </si>
  <si>
    <t>I7</t>
  </si>
  <si>
    <t>J7</t>
  </si>
  <si>
    <t>K7</t>
  </si>
  <si>
    <t>L7</t>
  </si>
  <si>
    <t>M7</t>
  </si>
  <si>
    <t>N7</t>
  </si>
  <si>
    <t>O7</t>
  </si>
  <si>
    <t>P7</t>
  </si>
  <si>
    <t>A8</t>
  </si>
  <si>
    <t>B8</t>
  </si>
  <si>
    <t>C8</t>
  </si>
  <si>
    <t>D8</t>
  </si>
  <si>
    <t>E8</t>
  </si>
  <si>
    <t>F8</t>
  </si>
  <si>
    <t>G8</t>
  </si>
  <si>
    <t>H8</t>
  </si>
  <si>
    <t>I8</t>
  </si>
  <si>
    <t>J8</t>
  </si>
  <si>
    <t>K8</t>
  </si>
  <si>
    <t>L8</t>
  </si>
  <si>
    <t>M8</t>
  </si>
  <si>
    <t>N8</t>
  </si>
  <si>
    <t>O8</t>
  </si>
  <si>
    <t>P8</t>
  </si>
  <si>
    <t>A9</t>
  </si>
  <si>
    <t>B9</t>
  </si>
  <si>
    <t>C9</t>
  </si>
  <si>
    <t>D9</t>
  </si>
  <si>
    <t>E9</t>
  </si>
  <si>
    <t>F9</t>
  </si>
  <si>
    <t>G9</t>
  </si>
  <si>
    <t>H9</t>
  </si>
  <si>
    <t>I9</t>
  </si>
  <si>
    <t>J9</t>
  </si>
  <si>
    <t>K9</t>
  </si>
  <si>
    <t>L9</t>
  </si>
  <si>
    <t>M9</t>
  </si>
  <si>
    <t>N9</t>
  </si>
  <si>
    <t>O9</t>
  </si>
  <si>
    <t>P9</t>
  </si>
  <si>
    <t>A10</t>
  </si>
  <si>
    <t>B10</t>
  </si>
  <si>
    <t>C10</t>
  </si>
  <si>
    <t>D10</t>
  </si>
  <si>
    <t>E10</t>
  </si>
  <si>
    <t>F10</t>
  </si>
  <si>
    <t>G10</t>
  </si>
  <si>
    <t>H10</t>
  </si>
  <si>
    <t>I10</t>
  </si>
  <si>
    <t>J10</t>
  </si>
  <si>
    <t>K10</t>
  </si>
  <si>
    <t>L10</t>
  </si>
  <si>
    <t>M10</t>
  </si>
  <si>
    <t>N10</t>
  </si>
  <si>
    <t>O10</t>
  </si>
  <si>
    <t>P10</t>
  </si>
  <si>
    <t>A11</t>
  </si>
  <si>
    <t>B11</t>
  </si>
  <si>
    <t>C11</t>
  </si>
  <si>
    <t>D11</t>
  </si>
  <si>
    <t>E11</t>
  </si>
  <si>
    <t>F11</t>
  </si>
  <si>
    <t>G11</t>
  </si>
  <si>
    <t>H11</t>
  </si>
  <si>
    <t>I11</t>
  </si>
  <si>
    <t>J11</t>
  </si>
  <si>
    <t>K11</t>
  </si>
  <si>
    <t>L11</t>
  </si>
  <si>
    <t>M11</t>
  </si>
  <si>
    <t>N11</t>
  </si>
  <si>
    <t>O11</t>
  </si>
  <si>
    <t>P11</t>
  </si>
  <si>
    <t>A12</t>
  </si>
  <si>
    <t>B12</t>
  </si>
  <si>
    <t>C12</t>
  </si>
  <si>
    <t>D12</t>
  </si>
  <si>
    <t>E12</t>
  </si>
  <si>
    <t>F12</t>
  </si>
  <si>
    <t>G12</t>
  </si>
  <si>
    <t>H12</t>
  </si>
  <si>
    <t>I12</t>
  </si>
  <si>
    <t>J12</t>
  </si>
  <si>
    <t>K12</t>
  </si>
  <si>
    <t>L12</t>
  </si>
  <si>
    <t>M12</t>
  </si>
  <si>
    <t>N12</t>
  </si>
  <si>
    <t>O12</t>
  </si>
  <si>
    <t>P12</t>
  </si>
  <si>
    <t>A13</t>
  </si>
  <si>
    <t>B13</t>
  </si>
  <si>
    <t>C13</t>
  </si>
  <si>
    <t>D13</t>
  </si>
  <si>
    <t>E13</t>
  </si>
  <si>
    <t>F13</t>
  </si>
  <si>
    <t>G13</t>
  </si>
  <si>
    <t>H13</t>
  </si>
  <si>
    <t>I13</t>
  </si>
  <si>
    <t>J13</t>
  </si>
  <si>
    <t>K13</t>
  </si>
  <si>
    <t>L13</t>
  </si>
  <si>
    <t>M13</t>
  </si>
  <si>
    <t>N13</t>
  </si>
  <si>
    <t>O13</t>
  </si>
  <si>
    <t>P13</t>
  </si>
  <si>
    <t>A14</t>
  </si>
  <si>
    <t>B14</t>
  </si>
  <si>
    <t>C14</t>
  </si>
  <si>
    <t>D14</t>
  </si>
  <si>
    <t>E14</t>
  </si>
  <si>
    <t>F14</t>
  </si>
  <si>
    <t>G14</t>
  </si>
  <si>
    <t>H14</t>
  </si>
  <si>
    <t>I14</t>
  </si>
  <si>
    <t>J14</t>
  </si>
  <si>
    <t>K14</t>
  </si>
  <si>
    <t>L14</t>
  </si>
  <si>
    <t>M14</t>
  </si>
  <si>
    <t>N14</t>
  </si>
  <si>
    <t>O14</t>
  </si>
  <si>
    <t>P14</t>
  </si>
  <si>
    <t>A15</t>
  </si>
  <si>
    <t>B15</t>
  </si>
  <si>
    <t>C15</t>
  </si>
  <si>
    <t>D15</t>
  </si>
  <si>
    <t>E15</t>
  </si>
  <si>
    <t>F15</t>
  </si>
  <si>
    <t>G15</t>
  </si>
  <si>
    <t>H15</t>
  </si>
  <si>
    <t>I15</t>
  </si>
  <si>
    <t>J15</t>
  </si>
  <si>
    <t>K15</t>
  </si>
  <si>
    <t>L15</t>
  </si>
  <si>
    <t>M15</t>
  </si>
  <si>
    <t>N15</t>
  </si>
  <si>
    <t>O15</t>
  </si>
  <si>
    <t>P15</t>
  </si>
  <si>
    <t>A16</t>
  </si>
  <si>
    <t>B16</t>
  </si>
  <si>
    <t>C16</t>
  </si>
  <si>
    <t>D16</t>
  </si>
  <si>
    <t>E16</t>
  </si>
  <si>
    <t>F16</t>
  </si>
  <si>
    <t>G16</t>
  </si>
  <si>
    <t>H16</t>
  </si>
  <si>
    <t>I16</t>
  </si>
  <si>
    <t>J16</t>
  </si>
  <si>
    <t>K16</t>
  </si>
  <si>
    <t>L16</t>
  </si>
  <si>
    <t>M16</t>
  </si>
  <si>
    <t>N16</t>
  </si>
  <si>
    <t>O16</t>
  </si>
  <si>
    <t>P16</t>
  </si>
  <si>
    <t>A17</t>
  </si>
  <si>
    <t>B17</t>
  </si>
  <si>
    <t>C17</t>
  </si>
  <si>
    <t>D17</t>
  </si>
  <si>
    <t>E17</t>
  </si>
  <si>
    <t>F17</t>
  </si>
  <si>
    <t>G17</t>
  </si>
  <si>
    <t>H17</t>
  </si>
  <si>
    <t>I17</t>
  </si>
  <si>
    <t>J17</t>
  </si>
  <si>
    <t>K17</t>
  </si>
  <si>
    <t>L17</t>
  </si>
  <si>
    <t>M17</t>
  </si>
  <si>
    <t>N17</t>
  </si>
  <si>
    <t>O17</t>
  </si>
  <si>
    <t>P17</t>
  </si>
  <si>
    <t>A18</t>
  </si>
  <si>
    <t>B18</t>
  </si>
  <si>
    <t>C18</t>
  </si>
  <si>
    <t>D18</t>
  </si>
  <si>
    <t>E18</t>
  </si>
  <si>
    <t>F18</t>
  </si>
  <si>
    <t>G18</t>
  </si>
  <si>
    <t>H18</t>
  </si>
  <si>
    <t>I18</t>
  </si>
  <si>
    <t>J18</t>
  </si>
  <si>
    <t>K18</t>
  </si>
  <si>
    <t>L18</t>
  </si>
  <si>
    <t>M18</t>
  </si>
  <si>
    <t>N18</t>
  </si>
  <si>
    <t>O18</t>
  </si>
  <si>
    <t>P18</t>
  </si>
  <si>
    <t>A19</t>
  </si>
  <si>
    <t>B19</t>
  </si>
  <si>
    <t>C19</t>
  </si>
  <si>
    <t>D19</t>
  </si>
  <si>
    <t>E19</t>
  </si>
  <si>
    <t>F19</t>
  </si>
  <si>
    <t>G19</t>
  </si>
  <si>
    <t>H19</t>
  </si>
  <si>
    <t>I19</t>
  </si>
  <si>
    <t>J19</t>
  </si>
  <si>
    <t>K19</t>
  </si>
  <si>
    <t>L19</t>
  </si>
  <si>
    <t>M19</t>
  </si>
  <si>
    <t>N19</t>
  </si>
  <si>
    <t>O19</t>
  </si>
  <si>
    <t>P19</t>
  </si>
  <si>
    <t>A20</t>
  </si>
  <si>
    <t>B20</t>
  </si>
  <si>
    <t>C20</t>
  </si>
  <si>
    <t>D20</t>
  </si>
  <si>
    <t>E20</t>
  </si>
  <si>
    <t>F20</t>
  </si>
  <si>
    <t>G20</t>
  </si>
  <si>
    <t>H20</t>
  </si>
  <si>
    <t>I20</t>
  </si>
  <si>
    <t>J20</t>
  </si>
  <si>
    <t>K20</t>
  </si>
  <si>
    <t>L20</t>
  </si>
  <si>
    <t>M20</t>
  </si>
  <si>
    <t>N20</t>
  </si>
  <si>
    <t>O20</t>
  </si>
  <si>
    <t>P20</t>
  </si>
  <si>
    <t>A21</t>
  </si>
  <si>
    <t>B21</t>
  </si>
  <si>
    <t>C21</t>
  </si>
  <si>
    <t>D21</t>
  </si>
  <si>
    <t>E21</t>
  </si>
  <si>
    <t>F21</t>
  </si>
  <si>
    <t>G21</t>
  </si>
  <si>
    <t>H21</t>
  </si>
  <si>
    <t>I21</t>
  </si>
  <si>
    <t>J21</t>
  </si>
  <si>
    <t>K21</t>
  </si>
  <si>
    <t>L21</t>
  </si>
  <si>
    <t>M21</t>
  </si>
  <si>
    <t>N21</t>
  </si>
  <si>
    <t>O21</t>
  </si>
  <si>
    <t>P21</t>
  </si>
  <si>
    <t>A22</t>
  </si>
  <si>
    <t>B22</t>
  </si>
  <si>
    <t>C22</t>
  </si>
  <si>
    <t>D22</t>
  </si>
  <si>
    <t>E22</t>
  </si>
  <si>
    <t>F22</t>
  </si>
  <si>
    <t>G22</t>
  </si>
  <si>
    <t>H22</t>
  </si>
  <si>
    <t>I22</t>
  </si>
  <si>
    <t>J22</t>
  </si>
  <si>
    <t>K22</t>
  </si>
  <si>
    <t>L22</t>
  </si>
  <si>
    <t>M22</t>
  </si>
  <si>
    <t>N22</t>
  </si>
  <si>
    <t>O22</t>
  </si>
  <si>
    <t>P22</t>
  </si>
  <si>
    <t>A23</t>
  </si>
  <si>
    <t>B23</t>
  </si>
  <si>
    <t>C23</t>
  </si>
  <si>
    <t>D23</t>
  </si>
  <si>
    <t>E23</t>
  </si>
  <si>
    <t>F23</t>
  </si>
  <si>
    <t>G23</t>
  </si>
  <si>
    <t>H23</t>
  </si>
  <si>
    <t>I23</t>
  </si>
  <si>
    <t>J23</t>
  </si>
  <si>
    <t>K23</t>
  </si>
  <si>
    <t>L23</t>
  </si>
  <si>
    <t>M23</t>
  </si>
  <si>
    <t>N23</t>
  </si>
  <si>
    <t>O23</t>
  </si>
  <si>
    <t>P23</t>
  </si>
  <si>
    <t>A24</t>
  </si>
  <si>
    <t>B24</t>
  </si>
  <si>
    <t>C24</t>
  </si>
  <si>
    <t>D24</t>
  </si>
  <si>
    <t>E24</t>
  </si>
  <si>
    <t>F24</t>
  </si>
  <si>
    <t>G24</t>
  </si>
  <si>
    <t>H24</t>
  </si>
  <si>
    <t>I24</t>
  </si>
  <si>
    <t>J24</t>
  </si>
  <si>
    <t>K24</t>
  </si>
  <si>
    <t>L24</t>
  </si>
  <si>
    <t>M24</t>
  </si>
  <si>
    <t>N24</t>
  </si>
  <si>
    <t>O24</t>
  </si>
  <si>
    <t>P24</t>
  </si>
  <si>
    <t>safety factor</t>
  </si>
  <si>
    <t>Number of plates</t>
  </si>
  <si>
    <t>Initial volume on the cells (uL)</t>
  </si>
  <si>
    <t>Final volume on the cells (uL)</t>
  </si>
  <si>
    <t>Stock concentration (nM)</t>
  </si>
  <si>
    <t>Final concentration in the compound plate (nM)</t>
  </si>
  <si>
    <t>Final Concentration on the cells (nM)</t>
  </si>
  <si>
    <t>XXXX5 100nM (6x concentrated):</t>
  </si>
  <si>
    <t>Volume needed for the additions: ((10uL x 3 plates) + 10uL of dead volume) x 384 wells = 15 360uL</t>
  </si>
  <si>
    <t>Prepare an excess to perform the additions using the multichannel and a container: 16 000 uL</t>
  </si>
  <si>
    <t>Ci.Vi = Cf.Vf</t>
  </si>
  <si>
    <t>100 000nM stock x Vi = (100nM x 6 times concentrated) x 16 000</t>
  </si>
  <si>
    <t>Vi = 96uL</t>
  </si>
  <si>
    <t>1° Cell type</t>
  </si>
  <si>
    <t>Cell passage</t>
  </si>
  <si>
    <t>Cell Number</t>
  </si>
  <si>
    <t>Cell type &amp; nb</t>
  </si>
  <si>
    <t xml:space="preserve"> 3 Plates of cells for 3 technical replicates</t>
  </si>
  <si>
    <t>CellsX</t>
  </si>
  <si>
    <t>Mixt20230321f20220519NCWBt20230322f20211219FC</t>
  </si>
  <si>
    <t>Concentration on cells (1st Stimulation)</t>
  </si>
  <si>
    <t>Well removal</t>
  </si>
  <si>
    <t>2° Compound plate pre-treatment on 384 well</t>
  </si>
  <si>
    <t>controls</t>
  </si>
  <si>
    <t xml:space="preserve"> Only one plate of compounds for all 3 replicates</t>
  </si>
  <si>
    <t>Compound Batch # (1st Stimulation)</t>
  </si>
  <si>
    <t>3° Compound plate 1st treatment on 384 well</t>
  </si>
  <si>
    <t>Buffer</t>
  </si>
  <si>
    <t>XXXX-YYYYY-1P02_Pur-2021Dec</t>
  </si>
  <si>
    <t>XXXX-Nle-L5-13_Multiplex2023Apr</t>
  </si>
  <si>
    <t>XXXX-Nle-L5-14_Multiplex2023Apr</t>
  </si>
  <si>
    <t>XXXX-Nle-L5-15_Multiplex2023Apr</t>
  </si>
  <si>
    <t>XXXX-Nle-L5-16_Multiplex2023Apr</t>
  </si>
  <si>
    <t>XXXX-Nle-L5-17_Multiplex2023Apr</t>
  </si>
  <si>
    <t>XXXX-Nle-L5-18_Multiplex2023Apr</t>
  </si>
  <si>
    <t>XXXX-Nle-L5-19_Multiplex2023Apr</t>
  </si>
  <si>
    <t>XXXX-Nle-L5-20_Multiplex2023Apr</t>
  </si>
  <si>
    <t>XXXX-Nle-L5-21_Multiplex2023Apr</t>
  </si>
  <si>
    <t>XXXX-Nle-L5-22_Multiplex2023Apr</t>
  </si>
  <si>
    <t>XXXX-Nle-L5-23_Multiplex2023Apr</t>
  </si>
  <si>
    <t>XXXX-Nle-L5-24_Multiplex2023Apr</t>
  </si>
  <si>
    <t>XXXX-Nle-L5-01_Multiplex2023Mar</t>
  </si>
  <si>
    <t>XXXX-YYYYY-NGS-MALO-3_Multiplex-2022May</t>
  </si>
  <si>
    <t>XXXX-Nle-L5-02_Multiplex2023Mar</t>
  </si>
  <si>
    <t>XXXX-Nle-L5-03_Multiplex2023Mar</t>
  </si>
  <si>
    <t>XXXX-Nle-L5-04_Multiplex2023Mar</t>
  </si>
  <si>
    <t>XXXX-Nle-L5-05_Multiplex2023Apr</t>
  </si>
  <si>
    <t>XXXX-Nle-L5-06_Multiplex2023Apr</t>
  </si>
  <si>
    <t>XXXX-Nle-L5-07_Multiplex2023Apr</t>
  </si>
  <si>
    <t>XXXX-Nle-L5-08_Multiplex2023Apr</t>
  </si>
  <si>
    <t>XXXX-Nle-L5-09_Multiplex2023Apr</t>
  </si>
  <si>
    <t>XXXX-Nle-L5-10_Multiplex2023Apr</t>
  </si>
  <si>
    <t>XXXX-Nle-L5-11_Multiplex2023Apr</t>
  </si>
  <si>
    <t>XXXX-Nle-L5-12_Multiplex2023Apr</t>
  </si>
  <si>
    <t>XXXX-Nle-L4-13_Multiplex2023Apr</t>
  </si>
  <si>
    <t>XXXX-Nle-L4-14_Multiplex2023Apr</t>
  </si>
  <si>
    <t>XXXX-Nle-L4-15_Multiplex2023Apr</t>
  </si>
  <si>
    <t>XXXX-Nle-L4-16_Multiplex2023Apr</t>
  </si>
  <si>
    <t>XXXX-Nle-L4-17_Multiplex2023Apr</t>
  </si>
  <si>
    <t>XXXX-Nle-L4-18_Multiplex2023Apr</t>
  </si>
  <si>
    <t>XXXX-Nle-L4-19_Multiplex2023Apr</t>
  </si>
  <si>
    <t>XXXX-Nle-L4-20_Multiplex2023Apr</t>
  </si>
  <si>
    <t>XXXX-Nle-L4-21_Multiplex2023Apr</t>
  </si>
  <si>
    <t>XXXX-Nle-L4-22_Multiplex2023Apr</t>
  </si>
  <si>
    <t>XXXX-Nle-L4-23_Multiplex2023Apr</t>
  </si>
  <si>
    <t>XXXX-Nle-L4-24_Multiplex2023Apr</t>
  </si>
  <si>
    <t>Concentration on cells (2st Stimulation) 100nM</t>
  </si>
  <si>
    <t>Compound Batch # (2nd Stimultion)</t>
  </si>
  <si>
    <t>4° Compound plate 2nd Stimulation on 384 well</t>
  </si>
  <si>
    <t xml:space="preserve"> Only one plate of "ligand" for all 3 replicates</t>
  </si>
  <si>
    <t>XXXX-WT-fixed_Pur-2021May</t>
  </si>
  <si>
    <t/>
  </si>
  <si>
    <t>Parameters of the assay to be set up by the user (nb of plates, concentration, etc.)</t>
  </si>
  <si>
    <t>safety factor dilutions</t>
  </si>
  <si>
    <t>Total volume after 1st agonist treatment (uL)</t>
  </si>
  <si>
    <t>Volume of 1st agonist per well of experiment plate (uL) (!!!!! Max 30 uL)</t>
  </si>
  <si>
    <t>Concentration stock agonist (nM)</t>
  </si>
  <si>
    <t>Nb of points per dose response series</t>
  </si>
  <si>
    <t>Volume of 2nd agonist per well of experiment plate (uL) (!!!!! Max 30 uL)</t>
  </si>
  <si>
    <t>Cell counting and dilutions</t>
  </si>
  <si>
    <t>Number of plates (cell plate)</t>
  </si>
  <si>
    <t>Total volume after 2nd agonist treatment (uL)</t>
  </si>
  <si>
    <t>Theoretical total volume of diluted 1st agonist for the highest point of the dose response curve in the compound plate (uL)</t>
  </si>
  <si>
    <t>Highest concentration of the dose response curve, in well (nM)</t>
  </si>
  <si>
    <t>dilution factor of the series</t>
  </si>
  <si>
    <t>dead volume (uL)</t>
  </si>
  <si>
    <t>Volume of cell suspension per well (uL) (!!!!! Min 15 uL if using the Eppendorf electronic pipette)</t>
  </si>
  <si>
    <t>Volume of diluted 1st agonist for the highest point of the dose response curve to dispense in the compound plate (uL) !!!!!!!! TRANSFER the maximum you can without making too much bubbles</t>
  </si>
  <si>
    <t>Lowest concentration of the dose response curve, in well (nM)</t>
  </si>
  <si>
    <t>Volume agonist to dilute in  PBS 1X + 1% BSA + 25mM HEPES from stock for each first well of the dose response series (uL)</t>
  </si>
  <si>
    <t>Preparation of the Calcium labeling dye</t>
  </si>
  <si>
    <t>Volume of Ca labeling mix (uL) /dye</t>
  </si>
  <si>
    <t>Volume of diluted 1st agonist left for the highest point after having made the dose response curve (uL)</t>
  </si>
  <si>
    <t>Calcium Buffer 5x:
(5X PBS + 5% BSA + 125 mM HEPES)</t>
  </si>
  <si>
    <t>Concentration Calcium buffer for the experiment (X)</t>
  </si>
  <si>
    <t>second agonist plate preparation</t>
  </si>
  <si>
    <t>Preparation of the dose response curves - Highest concentration</t>
  </si>
  <si>
    <t>Preparation of the dose response curves - Dilution series</t>
  </si>
  <si>
    <t>Solution B:</t>
  </si>
  <si>
    <t>mix</t>
  </si>
  <si>
    <t>uL of Component B
(Pluronic® F127 Plus)</t>
  </si>
  <si>
    <t>with</t>
  </si>
  <si>
    <t>uL of Component C
(Hanks' buffer with 20 mM Hepes)</t>
  </si>
  <si>
    <t>Volumes for each individual dose response series when performing the dilutions in a 96-well plate</t>
  </si>
  <si>
    <t>Dilution buffer preparation</t>
  </si>
  <si>
    <t>Volume of 2nd agonist to transfer from the 96-well plate to the 384-well plate (uL)</t>
  </si>
  <si>
    <t>Transfer of the dose response curve into the 384 well plate</t>
  </si>
  <si>
    <t>Calcium Buffer 1x Volume to put in each recipient well for the dilution series (uL) (including dead volume and safety factor)</t>
  </si>
  <si>
    <t>Volume Calcium buffer 5X for the whole experiment (uL)</t>
  </si>
  <si>
    <t>Total volume buffer 1st agonist plate (mL)</t>
  </si>
  <si>
    <t>Ca assay buffer:</t>
  </si>
  <si>
    <t>uL of solution A
(Fluo-8 NW in DMSO)</t>
  </si>
  <si>
    <t>into</t>
  </si>
  <si>
    <t>ul of Solution B</t>
  </si>
  <si>
    <t>Volume of the precedent well to mix in the next one of the dilution series (uL)
Must be 15 uL or higher to be compatible with workflow with the Eppendorf electronic pipette. If red, please adjust the dilution factor of the series or the volumes of agonist to add in the well</t>
  </si>
  <si>
    <t>Volume Water for the whole experiment (uL)</t>
  </si>
  <si>
    <t>Preparation of the second stimulation</t>
  </si>
  <si>
    <t>Volume to transfer each well of the 384-well plate for each replicate (uL)</t>
  </si>
  <si>
    <t>Total volume for the whole experiment, with safety factor (uL)</t>
  </si>
  <si>
    <t>safety factor for cell plating (cells in excess)
Use 1.1 if dye and cells mixed together before plating
Use 1.2 if cells plated before the addition of the dye</t>
  </si>
  <si>
    <t>First agonist plate preparation</t>
  </si>
  <si>
    <t>Initial dilution of the agonist from its stock solution for dose response to get the highest dose of the series</t>
  </si>
  <si>
    <t>Initial dilution of the agonist from its stock solution for single dose</t>
  </si>
  <si>
    <t>For dilution series made individually for each replicate
(e.g. in 96-well plates)</t>
  </si>
  <si>
    <t>For dilution series made by pooling all the replicates (e.g. in Eppendorf tubes)</t>
  </si>
  <si>
    <t>Cell type</t>
  </si>
  <si>
    <t>Nb of cells for each well</t>
  </si>
  <si>
    <t>stock "cell resuspension" (cell/mL)</t>
  </si>
  <si>
    <t>Vol of cell suspension to dilute in the final volume (uL) (for all replicates)</t>
  </si>
  <si>
    <t>Dilution factor for cell count</t>
  </si>
  <si>
    <t>Cell count replicate 1</t>
  </si>
  <si>
    <t>Cell count replicate 2</t>
  </si>
  <si>
    <t>Cell count replicate 3</t>
  </si>
  <si>
    <t>Cell count replicate 4</t>
  </si>
  <si>
    <t>Cell count replicate 5</t>
  </si>
  <si>
    <t>Cell count replicate 6</t>
  </si>
  <si>
    <t>Reagent and batch</t>
  </si>
  <si>
    <t>Reagent</t>
  </si>
  <si>
    <t>Batch</t>
  </si>
  <si>
    <t>nb dose response series</t>
  </si>
  <si>
    <t>Volume Dilution buffer (uL)</t>
  </si>
  <si>
    <t>Total volume (uL)</t>
  </si>
  <si>
    <t>Volume Dilution buffer for highest dose of the series (uL)</t>
  </si>
  <si>
    <t>Total volume of diluted agonist (uL)</t>
  </si>
  <si>
    <t>Calcium Buffer 1x  volume to put in each recipient well for the dilution series , for each replicate (uL)</t>
  </si>
  <si>
    <t>Volume of the precedent well to mix in the next one of the dilution series (uL)</t>
  </si>
  <si>
    <t>Calcium Buffer 1x volume to put in each recipient tube for each dilution of the series (uL)</t>
  </si>
  <si>
    <t>Volume to transfer to each well of the 384-well plate for each replicate (uL)</t>
  </si>
  <si>
    <t>Concentration of the 2nd agonist in well (nM)</t>
  </si>
  <si>
    <t>total volume with dead volume and safety factor for all plate replicates</t>
  </si>
  <si>
    <t>V agonist to dilute in the total volume for all plate replicates (uL)</t>
  </si>
  <si>
    <t>Volume Water (uL)</t>
  </si>
  <si>
    <t>V of cell suspension to dilute in the final volume (uL) (for all replicates)</t>
  </si>
  <si>
    <t>V of medium to add (uL) (for all replicates)</t>
  </si>
  <si>
    <t>1. Plate the cells in a total volume of 20uL (normal medium with or without FBS)</t>
  </si>
  <si>
    <t>2. Prepare compound plate and 1h before readout add dye</t>
  </si>
  <si>
    <t>At time = 1 min do the first addition (and read for 6 min). At time = 6 min do the second addition. Read for a total time of 10 min. The current FDSS protocol include a 45 seconds break between the 2 additions that has to be timed by hand</t>
  </si>
  <si>
    <t>Cell nb to put in wells</t>
  </si>
  <si>
    <t xml:space="preserve">XXXX5 and CK analogs (5x concentrated): </t>
  </si>
  <si>
    <t>Volume needed for the additions: (10uL x 3 plates) + 10uL of dead volume = 40uL</t>
  </si>
  <si>
    <t>Prepare an excess: 50uL for each well</t>
  </si>
  <si>
    <t>For the first well (900nM): prepare 100uL (only 83.33uL would be needed to keep 50uL on each well, but for the first we can make an excess to simplify the initial calculation)</t>
  </si>
  <si>
    <t>For the following wells: pre-add 50uL of buffer (PBS-BSA 1%) and add 33.33uL from the previous well. Repeat.</t>
  </si>
  <si>
    <t>Preparation of the 100uL on the first well</t>
  </si>
  <si>
    <t>100 000nM stock x Vi = (900nM x 5 times concentrated) x 100</t>
  </si>
  <si>
    <t>Vi = 4.5uL</t>
  </si>
  <si>
    <t>Vercirnon (5x concentrated):</t>
  </si>
  <si>
    <t>For the first well (900nM): prepare 100uL (only 66.67uL would be needed to keep 50uL on each well, but for the first we can make an excess to simplify the initial calculation)</t>
  </si>
  <si>
    <t>For the following wells: pre-add 50uL of buffer (PBS-BSA 1%) and add 16.67uL from the previous well. Repeat.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</si>
</sst>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 _C_H_F_-;\-* #,##0.00\ _C_H_F_-;_-* &quot;-&quot;??\ _C_H_F_-;_-@_-"/>
    <numFmt numFmtId="165" formatCode="_-* #,##0.000_-;\-* #,##0.000_-;_-* &quot;-&quot;??_-;_-@_-"/>
    <numFmt numFmtId="166" formatCode="0.0%"/>
  </numFmts>
  <fonts count="33" x14ac:knownFonts="1">
    <font>
      <sz val="11"/>
      <color theme="1"/>
      <name val="Calibri"/>
      <family val="2"/>
      <scheme val="minor"/>
    </font>
    <font>
      <b/>
      <sz val="16"/>
      <color rgb="FFFF0000"/>
      <name val="Calibri"/>
      <family val="2"/>
      <scheme val="minor"/>
    </font>
    <font>
      <sz val="16"/>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1"/>
      <color theme="1"/>
      <name val="Calibri"/>
      <family val="2"/>
      <scheme val="minor"/>
    </font>
    <font>
      <sz val="11"/>
      <color theme="0" tint="-0.14999847407452621"/>
      <name val="Calibri"/>
      <family val="2"/>
      <scheme val="minor"/>
    </font>
    <font>
      <b/>
      <sz val="11"/>
      <color theme="1"/>
      <name val="Calibri"/>
      <family val="2"/>
      <scheme val="minor"/>
    </font>
    <font>
      <sz val="12"/>
      <color theme="1"/>
      <name val="Calibri"/>
      <family val="2"/>
      <scheme val="minor"/>
    </font>
    <font>
      <sz val="14"/>
      <color rgb="FFFF0000"/>
      <name val="Calibri"/>
      <family val="2"/>
      <scheme val="minor"/>
    </font>
    <font>
      <sz val="11"/>
      <color rgb="FFFF0000"/>
      <name val="Calibri"/>
      <family val="2"/>
      <scheme val="minor"/>
    </font>
    <font>
      <sz val="11"/>
      <color rgb="FF66FFFF"/>
      <name val="Calibri"/>
      <family val="2"/>
      <scheme val="minor"/>
    </font>
    <font>
      <b/>
      <sz val="20"/>
      <color theme="1"/>
      <name val="Calibri"/>
      <family val="2"/>
      <scheme val="minor"/>
    </font>
    <font>
      <sz val="24"/>
      <color theme="1"/>
      <name val="Calibri"/>
      <family val="2"/>
      <scheme val="minor"/>
    </font>
    <font>
      <sz val="20"/>
      <color theme="1"/>
      <name val="Calibri"/>
      <family val="2"/>
      <scheme val="minor"/>
    </font>
    <font>
      <b/>
      <sz val="24"/>
      <color theme="1"/>
      <name val="Calibri"/>
      <family val="2"/>
      <scheme val="minor"/>
    </font>
    <font>
      <b/>
      <sz val="22"/>
      <color theme="1"/>
      <name val="Calibri"/>
      <family val="2"/>
      <scheme val="minor"/>
    </font>
    <font>
      <b/>
      <sz val="20"/>
      <color rgb="FFFF0000"/>
      <name val="Calibri"/>
      <family val="2"/>
      <scheme val="minor"/>
    </font>
    <font>
      <sz val="18"/>
      <color theme="1"/>
      <name val="Calibri"/>
      <family val="2"/>
      <scheme val="minor"/>
    </font>
    <font>
      <sz val="14"/>
      <name val="Calibri"/>
      <family val="2"/>
      <scheme val="minor"/>
    </font>
    <font>
      <b/>
      <sz val="12"/>
      <color theme="1"/>
      <name val="Calibri"/>
      <family val="2"/>
      <scheme val="minor"/>
    </font>
    <font>
      <sz val="16"/>
      <name val="Calibri"/>
      <family val="2"/>
      <scheme val="minor"/>
    </font>
    <font>
      <b/>
      <sz val="20"/>
      <color rgb="FF0000FF"/>
      <name val="Calibri"/>
      <family val="2"/>
      <scheme val="minor"/>
    </font>
    <font>
      <b/>
      <sz val="20"/>
      <name val="Calibri"/>
      <family val="2"/>
      <scheme val="minor"/>
    </font>
    <font>
      <b/>
      <sz val="48"/>
      <color theme="1"/>
      <name val="Calibri"/>
      <family val="2"/>
      <scheme val="minor"/>
    </font>
    <font>
      <b/>
      <sz val="28"/>
      <color theme="1"/>
      <name val="Calibri"/>
      <family val="2"/>
      <scheme val="minor"/>
    </font>
    <font>
      <sz val="14"/>
      <color theme="6"/>
      <name val="Calibri"/>
      <family val="2"/>
      <scheme val="minor"/>
    </font>
    <font>
      <sz val="11"/>
      <color theme="6"/>
      <name val="Calibri"/>
      <family val="2"/>
      <scheme val="minor"/>
    </font>
    <font>
      <b/>
      <sz val="26"/>
      <color theme="1"/>
      <name val="Calibri"/>
      <family val="2"/>
      <scheme val="minor"/>
    </font>
    <font>
      <b/>
      <sz val="18"/>
      <name val="Calibri"/>
      <family val="2"/>
      <scheme val="minor"/>
    </font>
    <font>
      <b/>
      <sz val="72"/>
      <color theme="1"/>
      <name val="Courier New"/>
      <family val="3"/>
    </font>
    <font>
      <b/>
      <sz val="72"/>
      <name val="Calibri"/>
      <family val="2"/>
      <scheme val="minor"/>
    </font>
  </fonts>
  <fills count="64">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rgb="FFFFFF00"/>
        <bgColor indexed="64"/>
      </patternFill>
    </fill>
    <fill>
      <patternFill patternType="solid">
        <fgColor indexed="40"/>
        <bgColor indexed="64"/>
      </patternFill>
    </fill>
    <fill>
      <patternFill patternType="solid">
        <fgColor indexed="41"/>
        <bgColor indexed="64"/>
      </patternFill>
    </fill>
    <fill>
      <patternFill patternType="solid">
        <fgColor theme="5"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rgb="FFE197BA"/>
        <bgColor indexed="64"/>
      </patternFill>
    </fill>
    <fill>
      <patternFill patternType="solid">
        <fgColor rgb="FF66FFFF"/>
        <bgColor indexed="64"/>
      </patternFill>
    </fill>
    <fill>
      <patternFill patternType="solid">
        <fgColor theme="0" tint="-0.249977111117893"/>
        <bgColor indexed="64"/>
      </patternFill>
    </fill>
    <fill>
      <patternFill patternType="solid">
        <fgColor rgb="FFFFC000"/>
        <bgColor indexed="64"/>
      </patternFill>
    </fill>
    <fill>
      <patternFill patternType="solid">
        <fgColor theme="4" tint="0.39997558519241921"/>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
      <patternFill patternType="solid">
        <fgColor indexed="43"/>
        <bgColor indexed="64"/>
      </patternFill>
    </fill>
    <fill>
      <patternFill patternType="solid">
        <fgColor rgb="FF00CCFF"/>
        <bgColor indexed="64"/>
      </patternFill>
    </fill>
    <fill>
      <patternFill patternType="solid">
        <fgColor rgb="FFCCFFFF"/>
        <bgColor indexed="64"/>
      </patternFill>
    </fill>
    <fill>
      <patternFill patternType="solid">
        <fgColor rgb="FFFF9900"/>
        <bgColor indexed="64"/>
      </patternFill>
    </fill>
    <fill>
      <patternFill patternType="solid">
        <fgColor rgb="FFFFFFCC"/>
        <bgColor indexed="64"/>
      </patternFill>
    </fill>
    <fill>
      <patternFill patternType="solid">
        <fgColor rgb="FFFF99CC"/>
        <bgColor indexed="64"/>
      </patternFill>
    </fill>
    <fill>
      <patternFill patternType="solid">
        <fgColor rgb="FFFFCC00"/>
        <bgColor indexed="64"/>
      </patternFill>
    </fill>
    <fill>
      <patternFill patternType="solid">
        <fgColor rgb="FFCCFFCC"/>
        <bgColor indexed="64"/>
      </patternFill>
    </fill>
    <fill>
      <patternFill patternType="solid">
        <fgColor rgb="FF00FF00"/>
        <bgColor indexed="64"/>
      </patternFill>
    </fill>
    <fill>
      <patternFill patternType="solid">
        <fgColor rgb="FF969696"/>
        <bgColor indexed="64"/>
      </patternFill>
    </fill>
    <fill>
      <patternFill patternType="solid">
        <fgColor rgb="FF33CCCC"/>
        <bgColor indexed="64"/>
      </patternFill>
    </fill>
    <fill>
      <patternFill patternType="solid">
        <fgColor rgb="FF3366FF"/>
        <bgColor indexed="64"/>
      </patternFill>
    </fill>
    <fill>
      <patternFill patternType="solid">
        <fgColor rgb="FFCCCCFF"/>
        <bgColor indexed="64"/>
      </patternFill>
    </fill>
    <fill>
      <patternFill patternType="solid">
        <fgColor rgb="FFFF00FF"/>
        <bgColor indexed="64"/>
      </patternFill>
    </fill>
    <fill>
      <patternFill patternType="solid">
        <fgColor rgb="FFFFCC99"/>
        <bgColor indexed="64"/>
      </patternFill>
    </fill>
    <fill>
      <patternFill patternType="solid">
        <fgColor rgb="FFFFFF99"/>
        <bgColor indexed="64"/>
      </patternFill>
    </fill>
    <fill>
      <patternFill patternType="solid">
        <fgColor rgb="FFFF6600"/>
        <bgColor indexed="64"/>
      </patternFill>
    </fill>
    <fill>
      <patternFill patternType="solid">
        <fgColor rgb="FFC0C0C0"/>
        <bgColor indexed="64"/>
      </patternFill>
    </fill>
    <fill>
      <patternFill patternType="solid">
        <fgColor rgb="FF99CCFF"/>
        <bgColor indexed="64"/>
      </patternFill>
    </fill>
    <fill>
      <patternFill patternType="solid">
        <fgColor rgb="FF99CC00"/>
        <bgColor indexed="64"/>
      </patternFill>
    </fill>
    <fill>
      <patternFill patternType="solid">
        <fgColor rgb="FF808000"/>
        <bgColor indexed="64"/>
      </patternFill>
    </fill>
    <fill>
      <patternFill patternType="solid">
        <fgColor rgb="FFFF8080"/>
        <bgColor indexed="64"/>
      </patternFill>
    </fill>
    <fill>
      <patternFill patternType="solid">
        <fgColor rgb="FF666699"/>
        <bgColor indexed="64"/>
      </patternFill>
    </fill>
    <fill>
      <patternFill patternType="solid">
        <fgColor rgb="FF00FFFF"/>
        <bgColor indexed="64"/>
      </patternFill>
    </fill>
    <fill>
      <patternFill patternType="solid">
        <fgColor rgb="FF339966"/>
        <bgColor indexed="64"/>
      </patternFill>
    </fill>
    <fill>
      <patternFill patternType="solid">
        <fgColor rgb="FF808080"/>
        <bgColor indexed="64"/>
      </patternFill>
    </fill>
    <fill>
      <patternFill patternType="solid">
        <fgColor rgb="FF9999FF"/>
        <bgColor indexed="64"/>
      </patternFill>
    </fill>
    <fill>
      <patternFill patternType="solid">
        <fgColor rgb="FF993366"/>
        <bgColor indexed="64"/>
      </patternFill>
    </fill>
    <fill>
      <patternFill patternType="solid">
        <fgColor rgb="FF0066CC"/>
        <bgColor indexed="64"/>
      </patternFill>
    </fill>
    <fill>
      <patternFill patternType="solid">
        <fgColor rgb="FFCC99FF"/>
        <bgColor indexed="64"/>
      </patternFill>
    </fill>
    <fill>
      <patternFill patternType="solid">
        <fgColor rgb="FF008080"/>
        <bgColor indexed="64"/>
      </patternFill>
    </fill>
    <fill>
      <patternFill patternType="solid">
        <fgColor rgb="FF008000"/>
        <bgColor indexed="64"/>
      </patternFill>
    </fill>
    <fill>
      <patternFill patternType="gray0625">
        <bgColor rgb="FFFFFF00"/>
      </patternFill>
    </fill>
    <fill>
      <patternFill patternType="gray0625">
        <bgColor rgb="FF00CCFF"/>
      </patternFill>
    </fill>
    <fill>
      <patternFill patternType="gray0625">
        <bgColor rgb="FF00FF00"/>
      </patternFill>
    </fill>
    <fill>
      <patternFill patternType="gray0625">
        <bgColor rgb="FFFF9900"/>
      </patternFill>
    </fill>
    <fill>
      <patternFill patternType="gray0625">
        <bgColor rgb="FFFFFFCC"/>
      </patternFill>
    </fill>
    <fill>
      <patternFill patternType="gray0625">
        <bgColor rgb="FFFF99CC"/>
      </patternFill>
    </fill>
    <fill>
      <patternFill patternType="gray0625">
        <bgColor rgb="FFFF0000"/>
      </patternFill>
    </fill>
    <fill>
      <patternFill patternType="gray0625">
        <bgColor rgb="FFFFCC00"/>
      </patternFill>
    </fill>
    <fill>
      <patternFill patternType="gray0625">
        <bgColor rgb="FFCCFFFF"/>
      </patternFill>
    </fill>
    <fill>
      <patternFill patternType="gray0625">
        <bgColor rgb="FFCCFFCC"/>
      </patternFill>
    </fill>
    <fill>
      <patternFill patternType="gray0625">
        <bgColor rgb="FF969696"/>
      </patternFill>
    </fill>
    <fill>
      <patternFill patternType="gray0625">
        <bgColor rgb="FF33CCCC"/>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s>
  <cellStyleXfs count="5">
    <xf numFmtId="0" fontId="0" fillId="0" borderId="0"/>
    <xf numFmtId="43" fontId="6" fillId="0" borderId="0"/>
    <xf numFmtId="9" fontId="6" fillId="0" borderId="0"/>
    <xf numFmtId="0" fontId="9" fillId="0" borderId="0"/>
    <xf numFmtId="43" fontId="6" fillId="0" borderId="0"/>
  </cellStyleXfs>
  <cellXfs count="248">
    <xf numFmtId="0" fontId="0" fillId="0" borderId="0" xfId="0"/>
    <xf numFmtId="0" fontId="1" fillId="0" borderId="0" xfId="0" applyFont="1" applyAlignment="1">
      <alignment horizontal="center"/>
    </xf>
    <xf numFmtId="0" fontId="1" fillId="0" borderId="0" xfId="0" applyFont="1"/>
    <xf numFmtId="0" fontId="2" fillId="0" borderId="0" xfId="0" applyFont="1"/>
    <xf numFmtId="0" fontId="0" fillId="3" borderId="0" xfId="0" applyFill="1"/>
    <xf numFmtId="0" fontId="4" fillId="3" borderId="0" xfId="0" applyFont="1" applyFill="1"/>
    <xf numFmtId="0" fontId="5" fillId="3" borderId="0" xfId="0" applyFont="1" applyFill="1"/>
    <xf numFmtId="0" fontId="2" fillId="3" borderId="0" xfId="0" applyFont="1" applyFill="1"/>
    <xf numFmtId="0" fontId="1" fillId="3" borderId="0" xfId="0" applyFont="1" applyFill="1"/>
    <xf numFmtId="0" fontId="3" fillId="2" borderId="1" xfId="0" applyFont="1" applyFill="1" applyBorder="1"/>
    <xf numFmtId="0" fontId="2" fillId="5" borderId="2" xfId="0" applyFont="1" applyFill="1" applyBorder="1"/>
    <xf numFmtId="0" fontId="2" fillId="4" borderId="2" xfId="0" quotePrefix="1" applyFont="1" applyFill="1" applyBorder="1"/>
    <xf numFmtId="43" fontId="2" fillId="0" borderId="0" xfId="1" applyFont="1"/>
    <xf numFmtId="0" fontId="7" fillId="0" borderId="0" xfId="0" applyFont="1"/>
    <xf numFmtId="0" fontId="8" fillId="0" borderId="3" xfId="0" applyFont="1" applyBorder="1" applyAlignment="1">
      <alignment vertical="center"/>
    </xf>
    <xf numFmtId="0" fontId="8" fillId="0" borderId="4" xfId="0" applyFont="1" applyBorder="1" applyAlignment="1">
      <alignment vertical="center"/>
    </xf>
    <xf numFmtId="0" fontId="0" fillId="0" borderId="5" xfId="0" applyBorder="1"/>
    <xf numFmtId="0" fontId="0" fillId="0" borderId="1" xfId="0" applyBorder="1"/>
    <xf numFmtId="0" fontId="0" fillId="0" borderId="6" xfId="0" applyBorder="1"/>
    <xf numFmtId="0" fontId="8" fillId="0" borderId="0" xfId="0" applyFont="1"/>
    <xf numFmtId="0" fontId="0" fillId="0" borderId="0" xfId="0" quotePrefix="1"/>
    <xf numFmtId="164" fontId="0" fillId="0" borderId="0" xfId="0" applyNumberFormat="1"/>
    <xf numFmtId="11" fontId="0" fillId="0" borderId="0" xfId="0" applyNumberFormat="1"/>
    <xf numFmtId="0" fontId="0" fillId="0" borderId="0" xfId="0" applyAlignment="1">
      <alignment wrapText="1"/>
    </xf>
    <xf numFmtId="0" fontId="8" fillId="0" borderId="0" xfId="0" applyFont="1" applyAlignment="1">
      <alignment wrapText="1"/>
    </xf>
    <xf numFmtId="0" fontId="2" fillId="0" borderId="0" xfId="0" applyFont="1" applyAlignment="1">
      <alignment wrapText="1"/>
    </xf>
    <xf numFmtId="0" fontId="1" fillId="0" borderId="0" xfId="0" applyFont="1" applyAlignment="1">
      <alignment wrapText="1"/>
    </xf>
    <xf numFmtId="43" fontId="0" fillId="0" borderId="0" xfId="1" applyFont="1"/>
    <xf numFmtId="0" fontId="8" fillId="0" borderId="0" xfId="0" applyFont="1" applyAlignment="1">
      <alignment horizontal="center" vertical="center" wrapText="1"/>
    </xf>
    <xf numFmtId="0" fontId="8" fillId="0" borderId="1" xfId="0" applyFont="1" applyBorder="1"/>
    <xf numFmtId="0" fontId="4" fillId="0" borderId="0" xfId="0" applyFont="1"/>
    <xf numFmtId="0" fontId="5" fillId="0" borderId="0" xfId="0" applyFont="1"/>
    <xf numFmtId="0" fontId="3" fillId="0" borderId="0" xfId="0" applyFont="1"/>
    <xf numFmtId="0" fontId="10" fillId="3" borderId="0" xfId="0" applyFont="1" applyFill="1"/>
    <xf numFmtId="43" fontId="0" fillId="0" borderId="0" xfId="1" applyFont="1" applyAlignment="1">
      <alignment horizontal="center" vertical="center" wrapText="1"/>
    </xf>
    <xf numFmtId="0" fontId="0" fillId="0" borderId="8" xfId="0" applyBorder="1"/>
    <xf numFmtId="0" fontId="1" fillId="0" borderId="8" xfId="0" applyFont="1" applyBorder="1"/>
    <xf numFmtId="43" fontId="8" fillId="13" borderId="1" xfId="1" applyFont="1" applyFill="1" applyBorder="1" applyAlignment="1">
      <alignment horizontal="center" vertical="center" wrapText="1"/>
    </xf>
    <xf numFmtId="0" fontId="13" fillId="0" borderId="0" xfId="0" applyFont="1"/>
    <xf numFmtId="0" fontId="0" fillId="0" borderId="0" xfId="0" applyAlignment="1">
      <alignment horizontal="center"/>
    </xf>
    <xf numFmtId="0" fontId="14" fillId="0" borderId="0" xfId="0" applyFont="1" applyAlignment="1">
      <alignment horizontal="center"/>
    </xf>
    <xf numFmtId="0" fontId="13" fillId="0" borderId="0" xfId="0" applyFont="1" applyAlignment="1">
      <alignment horizontal="center"/>
    </xf>
    <xf numFmtId="0" fontId="2" fillId="0" borderId="0" xfId="0" applyFont="1" applyAlignment="1">
      <alignment horizontal="center"/>
    </xf>
    <xf numFmtId="0" fontId="0" fillId="0" borderId="1" xfId="0" applyBorder="1" applyAlignment="1">
      <alignment horizontal="center"/>
    </xf>
    <xf numFmtId="0" fontId="15" fillId="0" borderId="0" xfId="0" applyFont="1" applyAlignment="1">
      <alignment horizontal="center"/>
    </xf>
    <xf numFmtId="0" fontId="15" fillId="0" borderId="0" xfId="0" applyFont="1"/>
    <xf numFmtId="0" fontId="14" fillId="0" borderId="0" xfId="0" applyFont="1"/>
    <xf numFmtId="0" fontId="0" fillId="6" borderId="1" xfId="0" applyFill="1" applyBorder="1"/>
    <xf numFmtId="0" fontId="3" fillId="6" borderId="1" xfId="0" applyFont="1" applyFill="1" applyBorder="1"/>
    <xf numFmtId="0" fontId="18" fillId="6" borderId="1" xfId="0" applyFont="1" applyFill="1" applyBorder="1" applyAlignment="1">
      <alignment horizontal="center"/>
    </xf>
    <xf numFmtId="0" fontId="13" fillId="0" borderId="1" xfId="0" applyFont="1" applyBorder="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vertical="center"/>
    </xf>
    <xf numFmtId="0" fontId="18" fillId="0" borderId="1" xfId="0" applyFont="1" applyBorder="1" applyAlignment="1">
      <alignment horizontal="center" vertical="center"/>
    </xf>
    <xf numFmtId="0" fontId="2" fillId="0" borderId="0" xfId="0" applyFont="1" applyAlignment="1">
      <alignment horizontal="center" vertical="center" wrapText="1"/>
    </xf>
    <xf numFmtId="2" fontId="2" fillId="0" borderId="0" xfId="0" applyNumberFormat="1" applyFont="1" applyAlignment="1">
      <alignment horizontal="center" vertical="center" wrapText="1"/>
    </xf>
    <xf numFmtId="43" fontId="5" fillId="0" borderId="1" xfId="1" applyFont="1" applyBorder="1" applyAlignment="1">
      <alignment horizontal="center" vertical="center" wrapText="1"/>
    </xf>
    <xf numFmtId="43" fontId="5" fillId="0" borderId="1" xfId="1" applyFont="1" applyBorder="1" applyAlignment="1">
      <alignment vertical="center" wrapText="1"/>
    </xf>
    <xf numFmtId="43" fontId="4" fillId="0" borderId="1" xfId="1" applyFont="1" applyBorder="1" applyAlignment="1">
      <alignment vertical="center" wrapText="1"/>
    </xf>
    <xf numFmtId="43" fontId="20" fillId="0" borderId="1" xfId="1" applyFont="1" applyBorder="1" applyAlignment="1">
      <alignment vertical="center" wrapText="1"/>
    </xf>
    <xf numFmtId="0" fontId="21" fillId="0" borderId="1" xfId="0" applyFont="1" applyBorder="1" applyAlignment="1">
      <alignment horizontal="center" vertical="center" wrapText="1"/>
    </xf>
    <xf numFmtId="0" fontId="9" fillId="0" borderId="1" xfId="0" applyFont="1" applyBorder="1" applyAlignment="1">
      <alignment horizontal="center" vertical="center" wrapText="1"/>
    </xf>
    <xf numFmtId="43" fontId="9" fillId="0" borderId="1" xfId="1" applyFont="1" applyBorder="1" applyAlignment="1">
      <alignment horizontal="center" vertical="center" wrapText="1"/>
    </xf>
    <xf numFmtId="0" fontId="13" fillId="0" borderId="0" xfId="0" applyFont="1" applyAlignment="1">
      <alignment horizontal="left" vertical="center"/>
    </xf>
    <xf numFmtId="11" fontId="9" fillId="0" borderId="1" xfId="1" applyNumberFormat="1" applyFont="1" applyBorder="1" applyAlignment="1">
      <alignment horizontal="center" vertical="center" wrapText="1"/>
    </xf>
    <xf numFmtId="43" fontId="2" fillId="0" borderId="0" xfId="1" applyFont="1" applyAlignment="1">
      <alignment horizontal="center" vertical="center" wrapText="1"/>
    </xf>
    <xf numFmtId="0" fontId="9" fillId="0" borderId="0" xfId="3"/>
    <xf numFmtId="0" fontId="3" fillId="0" borderId="0" xfId="0" applyFont="1" applyAlignment="1">
      <alignment horizontal="center" vertical="center" wrapText="1"/>
    </xf>
    <xf numFmtId="11" fontId="2" fillId="0" borderId="0" xfId="0" applyNumberFormat="1" applyFont="1" applyAlignment="1">
      <alignment horizontal="center" vertical="center" wrapText="1"/>
    </xf>
    <xf numFmtId="0" fontId="21" fillId="12" borderId="1" xfId="0" applyFont="1" applyFill="1" applyBorder="1" applyAlignment="1">
      <alignment horizontal="center" vertical="center" wrapText="1"/>
    </xf>
    <xf numFmtId="0" fontId="3" fillId="5" borderId="2" xfId="0" applyFont="1" applyFill="1" applyBorder="1"/>
    <xf numFmtId="43" fontId="5" fillId="15" borderId="1" xfId="1" applyFont="1" applyFill="1" applyBorder="1" applyAlignment="1">
      <alignment horizontal="center" vertical="center" wrapText="1"/>
    </xf>
    <xf numFmtId="43" fontId="8" fillId="0" borderId="1" xfId="1" applyFont="1" applyBorder="1" applyAlignment="1">
      <alignment horizontal="center" vertical="center" wrapText="1"/>
    </xf>
    <xf numFmtId="165" fontId="13" fillId="0" borderId="1" xfId="1" applyNumberFormat="1" applyFont="1" applyBorder="1" applyAlignment="1">
      <alignment horizontal="center" vertical="center"/>
    </xf>
    <xf numFmtId="43" fontId="3" fillId="0" borderId="1" xfId="1" applyFont="1" applyBorder="1" applyAlignment="1">
      <alignment vertical="center" wrapText="1"/>
    </xf>
    <xf numFmtId="43" fontId="3" fillId="0" borderId="1" xfId="1" quotePrefix="1" applyFont="1" applyBorder="1" applyAlignment="1">
      <alignment vertical="center" wrapText="1"/>
    </xf>
    <xf numFmtId="43" fontId="2" fillId="0" borderId="1" xfId="1" applyFont="1" applyBorder="1" applyAlignment="1">
      <alignment vertical="center" wrapText="1"/>
    </xf>
    <xf numFmtId="0" fontId="3" fillId="10"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2" fillId="0" borderId="0" xfId="0" applyFont="1" applyAlignment="1">
      <alignment horizontal="left" vertical="center" wrapText="1"/>
    </xf>
    <xf numFmtId="43" fontId="5" fillId="17" borderId="1" xfId="1" applyFont="1" applyFill="1" applyBorder="1" applyAlignment="1">
      <alignment horizontal="center" vertical="center" wrapText="1"/>
    </xf>
    <xf numFmtId="43" fontId="27" fillId="0" borderId="1" xfId="1" applyFont="1" applyBorder="1" applyAlignment="1">
      <alignment vertical="center" wrapText="1"/>
    </xf>
    <xf numFmtId="0" fontId="18" fillId="0" borderId="0" xfId="0" applyFont="1" applyAlignment="1">
      <alignment horizontal="center" vertical="center" wrapText="1"/>
    </xf>
    <xf numFmtId="0" fontId="13"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165" fontId="13" fillId="18" borderId="1" xfId="1" applyNumberFormat="1" applyFont="1" applyFill="1" applyBorder="1" applyAlignment="1">
      <alignment horizontal="center" vertical="center"/>
    </xf>
    <xf numFmtId="0" fontId="2" fillId="7" borderId="2" xfId="0" applyFont="1" applyFill="1" applyBorder="1"/>
    <xf numFmtId="0" fontId="0" fillId="19" borderId="0" xfId="0" applyFill="1" applyAlignment="1">
      <alignment horizontal="center" vertical="center" wrapText="1"/>
    </xf>
    <xf numFmtId="0" fontId="13" fillId="20" borderId="1" xfId="0" applyFont="1" applyFill="1" applyBorder="1" applyAlignment="1">
      <alignment horizontal="center" vertical="center"/>
    </xf>
    <xf numFmtId="0" fontId="0" fillId="6" borderId="0" xfId="0" applyFill="1" applyAlignment="1">
      <alignment vertical="center" wrapText="1"/>
    </xf>
    <xf numFmtId="0" fontId="0" fillId="0" borderId="0" xfId="0" applyAlignment="1">
      <alignment vertical="center" wrapText="1"/>
    </xf>
    <xf numFmtId="0" fontId="19" fillId="6" borderId="0" xfId="0" applyFont="1" applyFill="1" applyAlignment="1">
      <alignment vertical="center" wrapText="1"/>
    </xf>
    <xf numFmtId="0" fontId="0" fillId="0" borderId="0" xfId="0" applyAlignment="1">
      <alignment vertical="center"/>
    </xf>
    <xf numFmtId="0" fontId="0" fillId="12" borderId="0" xfId="0" applyFill="1" applyAlignment="1">
      <alignment vertical="center" wrapText="1"/>
    </xf>
    <xf numFmtId="43" fontId="0" fillId="0" borderId="0" xfId="1" applyFont="1" applyAlignment="1">
      <alignment vertical="center" wrapText="1"/>
    </xf>
    <xf numFmtId="0" fontId="0" fillId="9" borderId="0" xfId="0" applyFill="1" applyAlignment="1">
      <alignment vertical="center" wrapText="1"/>
    </xf>
    <xf numFmtId="11" fontId="0" fillId="0" borderId="0" xfId="1" applyNumberFormat="1" applyFont="1" applyAlignment="1">
      <alignment vertical="center" wrapText="1"/>
    </xf>
    <xf numFmtId="164" fontId="0" fillId="0" borderId="0" xfId="0" applyNumberFormat="1" applyAlignment="1">
      <alignment vertical="center" wrapText="1"/>
    </xf>
    <xf numFmtId="43" fontId="0" fillId="0" borderId="0" xfId="0" applyNumberFormat="1" applyAlignment="1">
      <alignment vertical="center" wrapText="1"/>
    </xf>
    <xf numFmtId="0" fontId="0" fillId="15" borderId="0" xfId="0" applyFill="1" applyAlignment="1">
      <alignment vertical="center" wrapText="1"/>
    </xf>
    <xf numFmtId="0" fontId="0" fillId="10" borderId="0" xfId="0" applyFill="1" applyAlignment="1">
      <alignment vertical="center" wrapText="1"/>
    </xf>
    <xf numFmtId="0" fontId="0" fillId="11" borderId="0" xfId="0" applyFill="1" applyAlignment="1">
      <alignment vertical="center" wrapText="1"/>
    </xf>
    <xf numFmtId="166" fontId="0" fillId="0" borderId="0" xfId="2" applyNumberFormat="1" applyFont="1" applyAlignment="1">
      <alignment vertical="center" wrapText="1"/>
    </xf>
    <xf numFmtId="0" fontId="12" fillId="13" borderId="0" xfId="0" applyFont="1" applyFill="1" applyAlignment="1">
      <alignment vertical="center" wrapText="1"/>
    </xf>
    <xf numFmtId="0" fontId="13" fillId="0" borderId="0" xfId="0" applyFont="1" applyAlignment="1">
      <alignment vertical="center" wrapText="1"/>
    </xf>
    <xf numFmtId="43" fontId="8" fillId="0" borderId="1" xfId="1" applyFont="1" applyBorder="1" applyAlignment="1">
      <alignment vertical="center" wrapText="1"/>
    </xf>
    <xf numFmtId="0" fontId="0" fillId="0" borderId="1" xfId="0" applyBorder="1" applyAlignment="1">
      <alignment vertical="center" wrapText="1"/>
    </xf>
    <xf numFmtId="43" fontId="0" fillId="0" borderId="1" xfId="1" applyFont="1" applyBorder="1" applyAlignment="1">
      <alignment vertical="center" wrapText="1"/>
    </xf>
    <xf numFmtId="43" fontId="28" fillId="0" borderId="1" xfId="1" applyFont="1" applyBorder="1" applyAlignment="1">
      <alignment vertical="center" wrapText="1"/>
    </xf>
    <xf numFmtId="0" fontId="2" fillId="0" borderId="1" xfId="0" applyFont="1" applyBorder="1" applyAlignment="1">
      <alignment horizontal="center" vertical="center" wrapText="1"/>
    </xf>
    <xf numFmtId="0" fontId="22" fillId="0" borderId="1" xfId="0" applyFont="1" applyBorder="1" applyAlignment="1">
      <alignment horizontal="center" vertical="center" wrapText="1"/>
    </xf>
    <xf numFmtId="2" fontId="2" fillId="0" borderId="1" xfId="0" applyNumberFormat="1" applyFont="1" applyBorder="1" applyAlignment="1">
      <alignment horizontal="center" vertical="center" wrapText="1"/>
    </xf>
    <xf numFmtId="0" fontId="2" fillId="6" borderId="1" xfId="0" applyFont="1" applyFill="1" applyBorder="1" applyAlignment="1">
      <alignment horizontal="center" vertical="center" wrapText="1"/>
    </xf>
    <xf numFmtId="11" fontId="2" fillId="0" borderId="1" xfId="0" applyNumberFormat="1" applyFont="1" applyBorder="1" applyAlignment="1">
      <alignment horizontal="center" vertical="center" wrapText="1"/>
    </xf>
    <xf numFmtId="43" fontId="2" fillId="0" borderId="1" xfId="1" applyFont="1" applyBorder="1" applyAlignment="1">
      <alignment horizontal="right" vertical="center" wrapText="1"/>
    </xf>
    <xf numFmtId="43" fontId="2" fillId="0" borderId="0" xfId="1" applyFont="1" applyAlignment="1">
      <alignment vertical="center" wrapText="1"/>
    </xf>
    <xf numFmtId="0" fontId="2" fillId="9" borderId="0" xfId="0" applyFont="1" applyFill="1" applyAlignment="1">
      <alignment horizontal="center" vertical="center" wrapText="1"/>
    </xf>
    <xf numFmtId="0" fontId="3" fillId="9" borderId="0" xfId="0" applyFont="1" applyFill="1" applyAlignment="1">
      <alignment vertical="center" wrapText="1"/>
    </xf>
    <xf numFmtId="0" fontId="2" fillId="9" borderId="0" xfId="0" quotePrefix="1" applyFont="1" applyFill="1" applyAlignment="1">
      <alignment horizontal="center" vertical="center" wrapText="1"/>
    </xf>
    <xf numFmtId="2" fontId="2" fillId="9" borderId="0" xfId="1" applyNumberFormat="1" applyFont="1" applyFill="1" applyAlignment="1">
      <alignment horizontal="center" vertical="center" wrapText="1"/>
    </xf>
    <xf numFmtId="0" fontId="3" fillId="9" borderId="0" xfId="0" applyFont="1" applyFill="1" applyAlignment="1">
      <alignment horizontal="center" vertical="center" wrapText="1"/>
    </xf>
    <xf numFmtId="165" fontId="2" fillId="0" borderId="1" xfId="1" applyNumberFormat="1" applyFont="1" applyBorder="1" applyAlignment="1">
      <alignment horizontal="center" vertical="center" wrapText="1"/>
    </xf>
    <xf numFmtId="0" fontId="2" fillId="16" borderId="0" xfId="0" applyFont="1" applyFill="1" applyAlignment="1">
      <alignment vertical="center" wrapText="1"/>
    </xf>
    <xf numFmtId="0" fontId="2" fillId="6" borderId="0" xfId="0" applyFont="1" applyFill="1" applyAlignment="1">
      <alignment horizontal="center" vertical="center" wrapText="1"/>
    </xf>
    <xf numFmtId="0" fontId="24" fillId="8"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0" fillId="0" borderId="1" xfId="0" applyBorder="1" applyAlignment="1">
      <alignment horizontal="center" vertical="center"/>
    </xf>
    <xf numFmtId="0" fontId="13" fillId="0" borderId="0" xfId="0" applyFont="1" applyAlignment="1">
      <alignment horizontal="left" vertical="center" wrapText="1"/>
    </xf>
    <xf numFmtId="0" fontId="15" fillId="0" borderId="0" xfId="0" applyFont="1" applyAlignment="1">
      <alignment wrapText="1"/>
    </xf>
    <xf numFmtId="0" fontId="13" fillId="0" borderId="0" xfId="0" applyFont="1" applyAlignment="1">
      <alignment wrapText="1"/>
    </xf>
    <xf numFmtId="0" fontId="9" fillId="0" borderId="1" xfId="0" applyFont="1" applyBorder="1" applyAlignment="1">
      <alignment horizontal="left" vertical="center" wrapText="1"/>
    </xf>
    <xf numFmtId="43" fontId="2" fillId="0" borderId="1" xfId="1" applyFont="1" applyBorder="1" applyAlignment="1">
      <alignment horizontal="center" vertical="center" wrapText="1"/>
    </xf>
    <xf numFmtId="0" fontId="16" fillId="0" borderId="0" xfId="0" applyFont="1"/>
    <xf numFmtId="164" fontId="14" fillId="0" borderId="0" xfId="0" applyNumberFormat="1" applyFont="1" applyAlignment="1">
      <alignment wrapText="1"/>
    </xf>
    <xf numFmtId="0" fontId="3" fillId="0" borderId="1" xfId="0" applyFont="1" applyBorder="1" applyAlignment="1">
      <alignment horizontal="center" vertical="center" wrapText="1"/>
    </xf>
    <xf numFmtId="0" fontId="3" fillId="0" borderId="1" xfId="0" applyFont="1" applyBorder="1" applyAlignment="1">
      <alignment wrapText="1"/>
    </xf>
    <xf numFmtId="0" fontId="1" fillId="6" borderId="1" xfId="0" applyFont="1" applyFill="1" applyBorder="1" applyAlignment="1">
      <alignment horizontal="center" wrapText="1"/>
    </xf>
    <xf numFmtId="43" fontId="0" fillId="0" borderId="0" xfId="1" applyFont="1" applyAlignment="1">
      <alignment wrapText="1"/>
    </xf>
    <xf numFmtId="43" fontId="2" fillId="0" borderId="0" xfId="1" applyFont="1" applyAlignment="1">
      <alignment wrapText="1"/>
    </xf>
    <xf numFmtId="43" fontId="3" fillId="6" borderId="1" xfId="1" applyFont="1" applyFill="1" applyBorder="1" applyAlignment="1">
      <alignment wrapText="1"/>
    </xf>
    <xf numFmtId="0" fontId="30" fillId="24" borderId="1" xfId="0" applyFont="1" applyFill="1" applyBorder="1" applyAlignment="1">
      <alignment horizontal="center" vertical="center" wrapText="1"/>
    </xf>
    <xf numFmtId="0" fontId="13" fillId="0" borderId="0" xfId="0" applyFont="1" applyAlignment="1">
      <alignment horizontal="center" vertical="center" wrapText="1"/>
    </xf>
    <xf numFmtId="0" fontId="13" fillId="0" borderId="1" xfId="0" applyFont="1" applyBorder="1" applyAlignment="1">
      <alignment horizontal="left" vertical="center" wrapText="1"/>
    </xf>
    <xf numFmtId="0" fontId="18" fillId="0" borderId="1" xfId="0" applyFont="1"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6" borderId="1" xfId="0" applyFill="1" applyBorder="1" applyAlignment="1">
      <alignment horizontal="center" vertical="center" wrapText="1"/>
    </xf>
    <xf numFmtId="0" fontId="14" fillId="0" borderId="0" xfId="0" applyFont="1" applyAlignment="1">
      <alignment horizontal="center" vertical="center" wrapText="1"/>
    </xf>
    <xf numFmtId="0" fontId="3" fillId="6" borderId="1" xfId="0" applyFont="1" applyFill="1" applyBorder="1" applyAlignment="1">
      <alignment horizontal="center" vertical="center" wrapText="1"/>
    </xf>
    <xf numFmtId="0" fontId="15" fillId="0" borderId="0" xfId="0" applyFont="1" applyAlignment="1">
      <alignment horizontal="center" vertical="center" wrapText="1"/>
    </xf>
    <xf numFmtId="0" fontId="13" fillId="0" borderId="1" xfId="0" applyFont="1" applyBorder="1" applyAlignment="1">
      <alignment horizontal="left" vertical="center"/>
    </xf>
    <xf numFmtId="0" fontId="13" fillId="14" borderId="1" xfId="0" applyFont="1" applyFill="1" applyBorder="1" applyAlignment="1">
      <alignment horizontal="center" vertical="center"/>
    </xf>
    <xf numFmtId="0" fontId="13" fillId="14" borderId="1" xfId="0" applyFont="1" applyFill="1" applyBorder="1" applyAlignment="1">
      <alignment horizontal="center" vertical="center" wrapText="1"/>
    </xf>
    <xf numFmtId="0" fontId="13" fillId="5" borderId="1" xfId="0" applyFont="1" applyFill="1" applyBorder="1" applyAlignment="1">
      <alignment horizontal="left" vertical="center"/>
    </xf>
    <xf numFmtId="0" fontId="13" fillId="5" borderId="10" xfId="0" applyFont="1" applyFill="1" applyBorder="1" applyAlignment="1">
      <alignment horizontal="left" vertical="center"/>
    </xf>
    <xf numFmtId="0" fontId="13" fillId="5" borderId="2" xfId="0" applyFont="1" applyFill="1" applyBorder="1" applyAlignment="1">
      <alignment horizontal="left" vertical="center"/>
    </xf>
    <xf numFmtId="0" fontId="15" fillId="0" borderId="0" xfId="0" applyFont="1" applyAlignment="1">
      <alignment horizontal="left" vertical="center"/>
    </xf>
    <xf numFmtId="0" fontId="18" fillId="0" borderId="5" xfId="0" applyFont="1" applyBorder="1" applyAlignment="1">
      <alignment horizontal="left" vertical="center" wrapText="1"/>
    </xf>
    <xf numFmtId="0" fontId="24" fillId="0" borderId="1" xfId="0" applyFont="1" applyBorder="1" applyAlignment="1">
      <alignment horizontal="left" vertical="center" wrapText="1"/>
    </xf>
    <xf numFmtId="0" fontId="15" fillId="0" borderId="0" xfId="3" applyFont="1" applyAlignment="1">
      <alignment horizontal="left" vertical="center"/>
    </xf>
    <xf numFmtId="0" fontId="11" fillId="0" borderId="0" xfId="0" applyFont="1" applyAlignment="1">
      <alignment horizontal="center" vertical="center" wrapText="1"/>
    </xf>
    <xf numFmtId="0" fontId="13" fillId="0" borderId="0" xfId="3" applyFont="1" applyAlignment="1">
      <alignment horizontal="center" vertical="center"/>
    </xf>
    <xf numFmtId="0" fontId="17" fillId="0" borderId="0" xfId="0" applyFont="1"/>
    <xf numFmtId="0" fontId="23" fillId="0" borderId="0" xfId="0" applyFont="1" applyAlignment="1">
      <alignment horizontal="center" vertical="center"/>
    </xf>
    <xf numFmtId="0" fontId="18" fillId="0" borderId="0" xfId="0" applyFont="1" applyAlignment="1">
      <alignment horizontal="left" vertical="center"/>
    </xf>
    <xf numFmtId="0" fontId="23" fillId="0" borderId="0" xfId="0" applyFont="1" applyAlignment="1">
      <alignment horizontal="left" vertical="center"/>
    </xf>
    <xf numFmtId="0" fontId="18" fillId="0" borderId="0" xfId="0" applyFont="1" applyAlignment="1">
      <alignment horizontal="center"/>
    </xf>
    <xf numFmtId="0" fontId="24" fillId="0" borderId="0" xfId="0" applyFont="1" applyAlignment="1">
      <alignment horizontal="left" vertical="center"/>
    </xf>
    <xf numFmtId="0" fontId="24" fillId="0" borderId="0" xfId="0" applyFont="1" applyAlignment="1">
      <alignment horizontal="center" vertical="center"/>
    </xf>
    <xf numFmtId="0" fontId="23" fillId="0" borderId="0" xfId="3" applyFont="1" applyAlignment="1">
      <alignment horizontal="left" vertical="center"/>
    </xf>
    <xf numFmtId="0" fontId="18" fillId="0" borderId="0" xfId="0" applyFont="1" applyAlignment="1">
      <alignment horizontal="center" vertical="center"/>
    </xf>
    <xf numFmtId="0" fontId="24" fillId="6" borderId="1" xfId="0" applyFont="1" applyFill="1" applyBorder="1" applyAlignment="1">
      <alignment horizontal="center" vertical="center" textRotation="90" wrapText="1"/>
    </xf>
    <xf numFmtId="0" fontId="13" fillId="28" borderId="1" xfId="0" applyFont="1" applyFill="1" applyBorder="1" applyAlignment="1">
      <alignment horizontal="center" vertical="center" textRotation="90" wrapText="1"/>
    </xf>
    <xf numFmtId="43" fontId="15" fillId="0" borderId="0" xfId="0" applyNumberFormat="1" applyFont="1" applyAlignment="1">
      <alignment horizontal="center" vertical="center"/>
    </xf>
    <xf numFmtId="43" fontId="31" fillId="25" borderId="1" xfId="1" applyFont="1" applyFill="1" applyBorder="1" applyAlignment="1">
      <alignment horizontal="center" vertical="center" wrapText="1"/>
    </xf>
    <xf numFmtId="43" fontId="31" fillId="19" borderId="1" xfId="1" applyFont="1" applyFill="1" applyBorder="1" applyAlignment="1">
      <alignment horizontal="center" vertical="center" wrapText="1"/>
    </xf>
    <xf numFmtId="43" fontId="31" fillId="26" borderId="1" xfId="1" applyFont="1" applyFill="1" applyBorder="1" applyAlignment="1">
      <alignment horizontal="center" vertical="center" wrapText="1"/>
    </xf>
    <xf numFmtId="43" fontId="31" fillId="28" borderId="1" xfId="1" applyFont="1" applyFill="1" applyBorder="1" applyAlignment="1">
      <alignment horizontal="center" vertical="center" wrapText="1"/>
    </xf>
    <xf numFmtId="43" fontId="31" fillId="6" borderId="1" xfId="1" applyFont="1" applyFill="1" applyBorder="1" applyAlignment="1">
      <alignment horizontal="center" vertical="center" wrapText="1"/>
    </xf>
    <xf numFmtId="43" fontId="31" fillId="23" borderId="1" xfId="1" applyFont="1" applyFill="1" applyBorder="1" applyAlignment="1">
      <alignment horizontal="center" vertical="center" wrapText="1"/>
    </xf>
    <xf numFmtId="43" fontId="31" fillId="21" borderId="1" xfId="1" applyFont="1" applyFill="1" applyBorder="1" applyAlignment="1">
      <alignment horizontal="center" vertical="center" wrapText="1"/>
    </xf>
    <xf numFmtId="43" fontId="31" fillId="24" borderId="1" xfId="1" applyFont="1" applyFill="1" applyBorder="1" applyAlignment="1">
      <alignment horizontal="center" vertical="center" wrapText="1"/>
    </xf>
    <xf numFmtId="43" fontId="31" fillId="0" borderId="1" xfId="1" applyFont="1" applyBorder="1" applyAlignment="1">
      <alignment horizontal="center" vertical="center" wrapText="1"/>
    </xf>
    <xf numFmtId="43" fontId="32" fillId="0" borderId="1" xfId="1" applyFont="1" applyBorder="1" applyAlignment="1">
      <alignment horizontal="center" vertical="center" wrapText="1"/>
    </xf>
    <xf numFmtId="43" fontId="31" fillId="22" borderId="1" xfId="1" applyFont="1" applyFill="1" applyBorder="1" applyAlignment="1">
      <alignment horizontal="center" vertical="center" wrapText="1"/>
    </xf>
    <xf numFmtId="0" fontId="13" fillId="21" borderId="1" xfId="0" applyFont="1" applyFill="1" applyBorder="1" applyAlignment="1">
      <alignment horizontal="center" vertical="center" textRotation="90" wrapText="1"/>
    </xf>
    <xf numFmtId="0" fontId="13" fillId="27" borderId="1" xfId="0" applyFont="1" applyFill="1" applyBorder="1" applyAlignment="1">
      <alignment horizontal="center" vertical="center" textRotation="90" wrapText="1"/>
    </xf>
    <xf numFmtId="0" fontId="13" fillId="29" borderId="1" xfId="0" applyFont="1" applyFill="1" applyBorder="1" applyAlignment="1">
      <alignment horizontal="center" vertical="center" textRotation="90" wrapText="1"/>
    </xf>
    <xf numFmtId="0" fontId="13" fillId="30" borderId="1" xfId="0" applyFont="1" applyFill="1" applyBorder="1" applyAlignment="1">
      <alignment horizontal="center" vertical="center" textRotation="90" wrapText="1"/>
    </xf>
    <xf numFmtId="0" fontId="13" fillId="31" borderId="1" xfId="0" applyFont="1" applyFill="1" applyBorder="1" applyAlignment="1">
      <alignment horizontal="center" vertical="center" textRotation="90" wrapText="1"/>
    </xf>
    <xf numFmtId="0" fontId="13" fillId="32" borderId="1" xfId="0" applyFont="1" applyFill="1" applyBorder="1" applyAlignment="1">
      <alignment horizontal="center" vertical="center" textRotation="90" wrapText="1"/>
    </xf>
    <xf numFmtId="0" fontId="13" fillId="45" borderId="1" xfId="0" applyFont="1" applyFill="1" applyBorder="1" applyAlignment="1">
      <alignment horizontal="center" vertical="center" textRotation="90" wrapText="1"/>
    </xf>
    <xf numFmtId="0" fontId="24" fillId="47" borderId="1" xfId="0" applyFont="1" applyFill="1" applyBorder="1" applyAlignment="1">
      <alignment horizontal="center" vertical="center" textRotation="90" wrapText="1"/>
    </xf>
    <xf numFmtId="0" fontId="13" fillId="52" borderId="1" xfId="0" applyFont="1" applyFill="1" applyBorder="1" applyAlignment="1">
      <alignment horizontal="center" vertical="center" textRotation="90" wrapText="1"/>
    </xf>
    <xf numFmtId="0" fontId="13" fillId="53" borderId="1" xfId="0" applyFont="1" applyFill="1" applyBorder="1" applyAlignment="1">
      <alignment horizontal="center" vertical="center" textRotation="90" wrapText="1"/>
    </xf>
    <xf numFmtId="0" fontId="13" fillId="54" borderId="1" xfId="0" applyFont="1" applyFill="1" applyBorder="1" applyAlignment="1">
      <alignment horizontal="center" vertical="center" textRotation="90" wrapText="1"/>
    </xf>
    <xf numFmtId="0" fontId="13" fillId="55" borderId="1" xfId="0" applyFont="1" applyFill="1" applyBorder="1" applyAlignment="1">
      <alignment horizontal="center" vertical="center" textRotation="90" wrapText="1"/>
    </xf>
    <xf numFmtId="0" fontId="13" fillId="56" borderId="1" xfId="0" applyFont="1" applyFill="1" applyBorder="1" applyAlignment="1">
      <alignment horizontal="center" vertical="center" textRotation="90" wrapText="1"/>
    </xf>
    <xf numFmtId="0" fontId="13" fillId="57" borderId="1" xfId="0" applyFont="1" applyFill="1" applyBorder="1" applyAlignment="1">
      <alignment horizontal="center" vertical="center" textRotation="90" wrapText="1"/>
    </xf>
    <xf numFmtId="0" fontId="13" fillId="58" borderId="1" xfId="0" applyFont="1" applyFill="1" applyBorder="1" applyAlignment="1">
      <alignment horizontal="center" vertical="center" textRotation="90" wrapText="1"/>
    </xf>
    <xf numFmtId="0" fontId="13" fillId="59" borderId="1" xfId="0" applyFont="1" applyFill="1" applyBorder="1" applyAlignment="1">
      <alignment horizontal="center" vertical="center" textRotation="90" wrapText="1"/>
    </xf>
    <xf numFmtId="0" fontId="13" fillId="60" borderId="1" xfId="0" applyFont="1" applyFill="1" applyBorder="1" applyAlignment="1">
      <alignment horizontal="center" vertical="center" textRotation="90" wrapText="1"/>
    </xf>
    <xf numFmtId="0" fontId="13" fillId="61" borderId="1" xfId="0" applyFont="1" applyFill="1" applyBorder="1" applyAlignment="1">
      <alignment horizontal="center" vertical="center" textRotation="90" wrapText="1"/>
    </xf>
    <xf numFmtId="0" fontId="13" fillId="62" borderId="1" xfId="0" applyFont="1" applyFill="1" applyBorder="1" applyAlignment="1">
      <alignment horizontal="center" vertical="center" textRotation="90" wrapText="1"/>
    </xf>
    <xf numFmtId="0" fontId="13" fillId="63" borderId="1" xfId="0" applyFont="1" applyFill="1" applyBorder="1" applyAlignment="1">
      <alignment horizontal="center" vertical="center" textRotation="90" wrapText="1"/>
    </xf>
    <xf numFmtId="0" fontId="13" fillId="40" borderId="1" xfId="0" applyFont="1" applyFill="1" applyBorder="1" applyAlignment="1">
      <alignment horizontal="center" vertical="center" textRotation="90" wrapText="1"/>
    </xf>
    <xf numFmtId="0" fontId="13" fillId="41" borderId="1" xfId="0" applyFont="1" applyFill="1" applyBorder="1" applyAlignment="1">
      <alignment horizontal="center" vertical="center" textRotation="90" wrapText="1"/>
    </xf>
    <xf numFmtId="0" fontId="13" fillId="42" borderId="1" xfId="0" applyFont="1" applyFill="1" applyBorder="1" applyAlignment="1">
      <alignment horizontal="center" vertical="center" textRotation="90" wrapText="1"/>
    </xf>
    <xf numFmtId="0" fontId="13" fillId="43" borderId="1" xfId="0" applyFont="1" applyFill="1" applyBorder="1" applyAlignment="1">
      <alignment horizontal="center" vertical="center" textRotation="90" wrapText="1"/>
    </xf>
    <xf numFmtId="0" fontId="13" fillId="44" borderId="1" xfId="0" applyFont="1" applyFill="1" applyBorder="1" applyAlignment="1">
      <alignment horizontal="center" vertical="center" textRotation="90" wrapText="1"/>
    </xf>
    <xf numFmtId="0" fontId="13" fillId="46" borderId="1" xfId="0" applyFont="1" applyFill="1" applyBorder="1" applyAlignment="1">
      <alignment horizontal="center" vertical="center" textRotation="90" wrapText="1"/>
    </xf>
    <xf numFmtId="0" fontId="13" fillId="47" borderId="1" xfId="0" applyFont="1" applyFill="1" applyBorder="1" applyAlignment="1">
      <alignment horizontal="center" vertical="center" textRotation="90" wrapText="1"/>
    </xf>
    <xf numFmtId="0" fontId="13" fillId="48" borderId="1" xfId="0" applyFont="1" applyFill="1" applyBorder="1" applyAlignment="1">
      <alignment horizontal="center" vertical="center" textRotation="90" wrapText="1"/>
    </xf>
    <xf numFmtId="0" fontId="13" fillId="49" borderId="1" xfId="0" applyFont="1" applyFill="1" applyBorder="1" applyAlignment="1">
      <alignment horizontal="center" vertical="center" textRotation="90" wrapText="1"/>
    </xf>
    <xf numFmtId="0" fontId="13" fillId="50" borderId="1" xfId="0" applyFont="1" applyFill="1" applyBorder="1" applyAlignment="1">
      <alignment horizontal="center" vertical="center" textRotation="90" wrapText="1"/>
    </xf>
    <xf numFmtId="0" fontId="13" fillId="51" borderId="1" xfId="0" applyFont="1" applyFill="1" applyBorder="1" applyAlignment="1">
      <alignment horizontal="center" vertical="center" textRotation="90" wrapText="1"/>
    </xf>
    <xf numFmtId="0" fontId="13" fillId="33" borderId="1" xfId="0" applyFont="1" applyFill="1" applyBorder="1" applyAlignment="1">
      <alignment horizontal="center" vertical="center" textRotation="90" wrapText="1"/>
    </xf>
    <xf numFmtId="0" fontId="13" fillId="34" borderId="1" xfId="0" applyFont="1" applyFill="1" applyBorder="1" applyAlignment="1">
      <alignment horizontal="center" vertical="center" textRotation="90" wrapText="1"/>
    </xf>
    <xf numFmtId="0" fontId="13" fillId="35" borderId="1" xfId="0" applyFont="1" applyFill="1" applyBorder="1" applyAlignment="1">
      <alignment horizontal="center" vertical="center" textRotation="90" wrapText="1"/>
    </xf>
    <xf numFmtId="0" fontId="13" fillId="36" borderId="1" xfId="0" applyFont="1" applyFill="1" applyBorder="1" applyAlignment="1">
      <alignment horizontal="center" vertical="center" textRotation="90" wrapText="1"/>
    </xf>
    <xf numFmtId="0" fontId="13" fillId="37" borderId="1" xfId="0" applyFont="1" applyFill="1" applyBorder="1" applyAlignment="1">
      <alignment horizontal="center" vertical="center" textRotation="90" wrapText="1"/>
    </xf>
    <xf numFmtId="0" fontId="13" fillId="38" borderId="1" xfId="0" applyFont="1" applyFill="1" applyBorder="1" applyAlignment="1">
      <alignment horizontal="center" vertical="center" textRotation="90" wrapText="1"/>
    </xf>
    <xf numFmtId="0" fontId="13" fillId="39" borderId="1" xfId="0" applyFont="1" applyFill="1" applyBorder="1" applyAlignment="1">
      <alignment horizontal="center" vertical="center" textRotation="90" wrapText="1"/>
    </xf>
    <xf numFmtId="0" fontId="2" fillId="13" borderId="1" xfId="0" applyFont="1" applyFill="1" applyBorder="1" applyAlignment="1">
      <alignment horizontal="center" vertical="center" wrapText="1"/>
    </xf>
    <xf numFmtId="0" fontId="0" fillId="0" borderId="5" xfId="0" applyBorder="1"/>
    <xf numFmtId="0" fontId="2" fillId="6" borderId="1" xfId="0" applyFont="1" applyFill="1" applyBorder="1" applyAlignment="1">
      <alignment horizontal="center" vertical="center" wrapText="1"/>
    </xf>
    <xf numFmtId="0" fontId="0" fillId="0" borderId="9" xfId="0" applyBorder="1"/>
    <xf numFmtId="0" fontId="2" fillId="10" borderId="1" xfId="0" applyFont="1" applyFill="1" applyBorder="1" applyAlignment="1">
      <alignment horizontal="center" vertical="center" wrapText="1"/>
    </xf>
    <xf numFmtId="43" fontId="5" fillId="17" borderId="1" xfId="1"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xf numFmtId="0" fontId="2" fillId="9" borderId="0" xfId="0" applyFont="1" applyFill="1" applyAlignment="1">
      <alignment horizontal="center" vertical="center" wrapText="1"/>
    </xf>
    <xf numFmtId="0" fontId="17" fillId="6" borderId="0" xfId="0" applyFont="1" applyFill="1" applyAlignment="1">
      <alignment horizontal="center" vertical="center" wrapText="1"/>
    </xf>
    <xf numFmtId="43" fontId="29" fillId="15" borderId="1" xfId="1" applyFont="1" applyFill="1" applyBorder="1" applyAlignment="1">
      <alignment horizontal="center" vertical="center" wrapText="1"/>
    </xf>
    <xf numFmtId="43" fontId="5" fillId="15" borderId="1" xfId="1" applyFont="1" applyFill="1" applyBorder="1" applyAlignment="1">
      <alignment horizontal="center" vertical="center" wrapText="1"/>
    </xf>
    <xf numFmtId="0" fontId="2" fillId="16" borderId="1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2" fillId="0" borderId="1" xfId="0" applyFont="1" applyBorder="1" applyAlignment="1">
      <alignment horizontal="center" vertical="center" wrapText="1"/>
    </xf>
    <xf numFmtId="43" fontId="25" fillId="15" borderId="1" xfId="1" applyFont="1" applyFill="1" applyBorder="1" applyAlignment="1">
      <alignment horizontal="center" vertical="center" wrapText="1"/>
    </xf>
    <xf numFmtId="0" fontId="3" fillId="10" borderId="1" xfId="0" applyFont="1" applyFill="1" applyBorder="1" applyAlignment="1">
      <alignment horizontal="center" vertical="center" wrapText="1"/>
    </xf>
    <xf numFmtId="0" fontId="17" fillId="10" borderId="7" xfId="0" applyFont="1" applyFill="1" applyBorder="1" applyAlignment="1">
      <alignment horizontal="center" vertical="center" wrapText="1"/>
    </xf>
    <xf numFmtId="0" fontId="0" fillId="0" borderId="6" xfId="0" applyBorder="1"/>
    <xf numFmtId="43" fontId="25" fillId="17" borderId="1" xfId="1" applyFont="1" applyFill="1" applyBorder="1" applyAlignment="1">
      <alignment horizontal="center" vertical="center" wrapText="1"/>
    </xf>
    <xf numFmtId="0" fontId="2" fillId="6" borderId="0" xfId="0" applyFont="1" applyFill="1" applyAlignment="1">
      <alignment horizontal="center" vertical="center" wrapText="1"/>
    </xf>
    <xf numFmtId="0" fontId="26" fillId="17" borderId="1" xfId="0" applyFont="1" applyFill="1" applyBorder="1" applyAlignment="1">
      <alignment horizontal="center" vertical="center" wrapText="1"/>
    </xf>
    <xf numFmtId="0" fontId="17" fillId="16" borderId="7" xfId="0" applyFont="1" applyFill="1" applyBorder="1" applyAlignment="1">
      <alignment horizontal="center" vertical="center" wrapText="1"/>
    </xf>
  </cellXfs>
  <cellStyles count="5">
    <cellStyle name="Comma" xfId="1" builtinId="3"/>
    <cellStyle name="Comma 2" xfId="4" xr:uid="{00000000-0005-0000-0000-000004000000}"/>
    <cellStyle name="Normal" xfId="0" builtinId="0"/>
    <cellStyle name="Normal 2" xfId="3" xr:uid="{00000000-0005-0000-0000-000003000000}"/>
    <cellStyle name="Percent" xfId="2" builtinId="5"/>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R41"/>
  <sheetViews>
    <sheetView zoomScale="55" zoomScaleNormal="55" workbookViewId="0">
      <selection activeCell="X11" sqref="X11"/>
    </sheetView>
  </sheetViews>
  <sheetFormatPr defaultColWidth="8.88671875" defaultRowHeight="14.4" x14ac:dyDescent="0.3"/>
  <cols>
    <col min="1" max="1" width="13.6640625" bestFit="1" customWidth="1"/>
    <col min="2" max="2" width="67.6640625" bestFit="1" customWidth="1"/>
    <col min="3" max="25" width="9.44140625" bestFit="1" customWidth="1"/>
    <col min="31" max="31" width="68.6640625" bestFit="1" customWidth="1"/>
    <col min="33" max="33" width="22.44140625" bestFit="1" customWidth="1"/>
    <col min="35" max="35" width="86.88671875" bestFit="1" customWidth="1"/>
    <col min="40" max="40" width="115" bestFit="1" customWidth="1"/>
  </cols>
  <sheetData>
    <row r="1" spans="1:44" ht="21" customHeight="1" x14ac:dyDescent="0.4">
      <c r="A1" t="str">
        <f>'Layout full names (mandatory)'!AE1</f>
        <v>Cell passage</v>
      </c>
      <c r="B1" s="1">
        <f>'Layout full names (mandatory)'!AF1</f>
        <v>1</v>
      </c>
      <c r="C1" s="1">
        <f>'Layout full names (mandatory)'!AG1</f>
        <v>2</v>
      </c>
      <c r="D1" s="1">
        <f>'Layout full names (mandatory)'!AH1</f>
        <v>3</v>
      </c>
      <c r="E1" s="1">
        <f>'Layout full names (mandatory)'!AI1</f>
        <v>4</v>
      </c>
      <c r="F1" s="1">
        <f>'Layout full names (mandatory)'!AJ1</f>
        <v>5</v>
      </c>
      <c r="G1" s="1">
        <f>'Layout full names (mandatory)'!AK1</f>
        <v>6</v>
      </c>
      <c r="H1" s="1">
        <f>'Layout full names (mandatory)'!AL1</f>
        <v>7</v>
      </c>
      <c r="I1" s="1">
        <f>'Layout full names (mandatory)'!AM1</f>
        <v>8</v>
      </c>
      <c r="J1" s="1">
        <f>'Layout full names (mandatory)'!AN1</f>
        <v>9</v>
      </c>
      <c r="K1" s="1">
        <f>'Layout full names (mandatory)'!AO1</f>
        <v>10</v>
      </c>
      <c r="L1" s="1">
        <f>'Layout full names (mandatory)'!AP1</f>
        <v>11</v>
      </c>
      <c r="M1" s="1">
        <f>'Layout full names (mandatory)'!AQ1</f>
        <v>12</v>
      </c>
      <c r="N1" s="1">
        <f>'Layout full names (mandatory)'!AR1</f>
        <v>13</v>
      </c>
      <c r="O1" s="1">
        <f>'Layout full names (mandatory)'!AS1</f>
        <v>14</v>
      </c>
      <c r="P1" s="1">
        <f>'Layout full names (mandatory)'!AT1</f>
        <v>15</v>
      </c>
      <c r="Q1" s="1">
        <f>'Layout full names (mandatory)'!AU1</f>
        <v>16</v>
      </c>
      <c r="R1" s="1">
        <f>'Layout full names (mandatory)'!AV1</f>
        <v>17</v>
      </c>
      <c r="S1" s="1">
        <f>'Layout full names (mandatory)'!AW1</f>
        <v>18</v>
      </c>
      <c r="T1" s="1">
        <f>'Layout full names (mandatory)'!AX1</f>
        <v>19</v>
      </c>
      <c r="U1" s="1">
        <f>'Layout full names (mandatory)'!AY1</f>
        <v>20</v>
      </c>
      <c r="V1" s="1">
        <f>'Layout full names (mandatory)'!AZ1</f>
        <v>21</v>
      </c>
      <c r="W1" s="1">
        <f>'Layout full names (mandatory)'!BA1</f>
        <v>22</v>
      </c>
      <c r="X1" s="1">
        <f>'Layout full names (mandatory)'!BB1</f>
        <v>23</v>
      </c>
      <c r="Y1" s="1">
        <f>'Layout full names (mandatory)'!BC1</f>
        <v>24</v>
      </c>
    </row>
    <row r="2" spans="1:44" ht="21" customHeight="1" x14ac:dyDescent="0.4">
      <c r="A2" s="2" t="str">
        <f>'Layout full names (mandatory)'!AE2</f>
        <v>A</v>
      </c>
      <c r="B2" s="9">
        <f>IF(AND('Layout full names (mandatory)'!D2&lt;&gt;"",'Layout full names (mandatory)'!BI2&lt;&gt;""),'Layout full names (mandatory)'!BI2,"")</f>
        <v>40000</v>
      </c>
      <c r="C2" s="9">
        <f>IF(AND('Layout full names (mandatory)'!E2&lt;&gt;"",'Layout full names (mandatory)'!BJ2&lt;&gt;""),'Layout full names (mandatory)'!BJ2,"")</f>
        <v>40000</v>
      </c>
      <c r="D2" s="9">
        <f>IF(AND('Layout full names (mandatory)'!F2&lt;&gt;"",'Layout full names (mandatory)'!BK2&lt;&gt;""),'Layout full names (mandatory)'!BK2,"")</f>
        <v>40000</v>
      </c>
      <c r="E2" s="9">
        <f>IF(AND('Layout full names (mandatory)'!G2&lt;&gt;"",'Layout full names (mandatory)'!BL2&lt;&gt;""),'Layout full names (mandatory)'!BL2,"")</f>
        <v>40000</v>
      </c>
      <c r="F2" s="9">
        <f>IF(AND('Layout full names (mandatory)'!H2&lt;&gt;"",'Layout full names (mandatory)'!BM2&lt;&gt;""),'Layout full names (mandatory)'!BM2,"")</f>
        <v>40000</v>
      </c>
      <c r="G2" s="9">
        <f>IF(AND('Layout full names (mandatory)'!I2&lt;&gt;"",'Layout full names (mandatory)'!BN2&lt;&gt;""),'Layout full names (mandatory)'!BN2,"")</f>
        <v>40000</v>
      </c>
      <c r="H2" s="9">
        <f>IF(AND('Layout full names (mandatory)'!J2&lt;&gt;"",'Layout full names (mandatory)'!BO2&lt;&gt;""),'Layout full names (mandatory)'!BO2,"")</f>
        <v>40000</v>
      </c>
      <c r="I2" s="9">
        <f>IF(AND('Layout full names (mandatory)'!K2&lt;&gt;"",'Layout full names (mandatory)'!BP2&lt;&gt;""),'Layout full names (mandatory)'!BP2,"")</f>
        <v>40000</v>
      </c>
      <c r="J2" s="9">
        <f>IF(AND('Layout full names (mandatory)'!L2&lt;&gt;"",'Layout full names (mandatory)'!BQ2&lt;&gt;""),'Layout full names (mandatory)'!BQ2,"")</f>
        <v>40000</v>
      </c>
      <c r="K2" s="9">
        <f>IF(AND('Layout full names (mandatory)'!M2&lt;&gt;"",'Layout full names (mandatory)'!BR2&lt;&gt;""),'Layout full names (mandatory)'!BR2,"")</f>
        <v>40000</v>
      </c>
      <c r="L2" s="9">
        <f>IF(AND('Layout full names (mandatory)'!N2&lt;&gt;"",'Layout full names (mandatory)'!BS2&lt;&gt;""),'Layout full names (mandatory)'!BS2,"")</f>
        <v>40000</v>
      </c>
      <c r="M2" s="9">
        <f>IF(AND('Layout full names (mandatory)'!O2&lt;&gt;"",'Layout full names (mandatory)'!BT2&lt;&gt;""),'Layout full names (mandatory)'!BT2,"")</f>
        <v>40000</v>
      </c>
      <c r="N2" s="9">
        <f>IF(AND('Layout full names (mandatory)'!P2&lt;&gt;"",'Layout full names (mandatory)'!BU2&lt;&gt;""),'Layout full names (mandatory)'!BU2,"")</f>
        <v>40000</v>
      </c>
      <c r="O2" s="9">
        <f>IF(AND('Layout full names (mandatory)'!Q2&lt;&gt;"",'Layout full names (mandatory)'!BV2&lt;&gt;""),'Layout full names (mandatory)'!BV2,"")</f>
        <v>40000</v>
      </c>
      <c r="P2" s="9">
        <f>IF(AND('Layout full names (mandatory)'!R2&lt;&gt;"",'Layout full names (mandatory)'!BW2&lt;&gt;""),'Layout full names (mandatory)'!BW2,"")</f>
        <v>40000</v>
      </c>
      <c r="Q2" s="9">
        <f>IF(AND('Layout full names (mandatory)'!S2&lt;&gt;"",'Layout full names (mandatory)'!BX2&lt;&gt;""),'Layout full names (mandatory)'!BX2,"")</f>
        <v>40000</v>
      </c>
      <c r="R2" s="9">
        <f>IF(AND('Layout full names (mandatory)'!T2&lt;&gt;"",'Layout full names (mandatory)'!BY2&lt;&gt;""),'Layout full names (mandatory)'!BY2,"")</f>
        <v>40000</v>
      </c>
      <c r="S2" s="9">
        <f>IF(AND('Layout full names (mandatory)'!U2&lt;&gt;"",'Layout full names (mandatory)'!BZ2&lt;&gt;""),'Layout full names (mandatory)'!BZ2,"")</f>
        <v>40000</v>
      </c>
      <c r="T2" s="9">
        <f>IF(AND('Layout full names (mandatory)'!V2&lt;&gt;"",'Layout full names (mandatory)'!CA2&lt;&gt;""),'Layout full names (mandatory)'!CA2,"")</f>
        <v>40000</v>
      </c>
      <c r="U2" s="9">
        <f>IF(AND('Layout full names (mandatory)'!W2&lt;&gt;"",'Layout full names (mandatory)'!CB2&lt;&gt;""),'Layout full names (mandatory)'!CB2,"")</f>
        <v>40000</v>
      </c>
      <c r="V2" s="9">
        <f>IF(AND('Layout full names (mandatory)'!X2&lt;&gt;"",'Layout full names (mandatory)'!CC2&lt;&gt;""),'Layout full names (mandatory)'!CC2,"")</f>
        <v>40000</v>
      </c>
      <c r="W2" s="9">
        <f>IF(AND('Layout full names (mandatory)'!Y2&lt;&gt;"",'Layout full names (mandatory)'!CD2&lt;&gt;""),'Layout full names (mandatory)'!CD2,"")</f>
        <v>40000</v>
      </c>
      <c r="X2" s="9">
        <f>IF(AND('Layout full names (mandatory)'!Z2&lt;&gt;"",'Layout full names (mandatory)'!CE2&lt;&gt;""),'Layout full names (mandatory)'!CE2,"")</f>
        <v>40000</v>
      </c>
      <c r="Y2" s="9">
        <f>IF(AND('Layout full names (mandatory)'!AA2&lt;&gt;"",'Layout full names (mandatory)'!CF2&lt;&gt;""),'Layout full names (mandatory)'!CF2,"")</f>
        <v>40000</v>
      </c>
      <c r="AE2" s="3" t="s">
        <v>0</v>
      </c>
      <c r="AF2" s="3"/>
      <c r="AR2" s="3"/>
    </row>
    <row r="3" spans="1:44" ht="21" customHeight="1" x14ac:dyDescent="0.4">
      <c r="A3" s="2" t="str">
        <f>'Layout full names (mandatory)'!AE3</f>
        <v>B</v>
      </c>
      <c r="B3" s="9">
        <f>IF(AND('Layout full names (mandatory)'!D3&lt;&gt;"",'Layout full names (mandatory)'!BI3&lt;&gt;""),'Layout full names (mandatory)'!BI3,"")</f>
        <v>40000</v>
      </c>
      <c r="C3" s="9">
        <f>IF(AND('Layout full names (mandatory)'!E3&lt;&gt;"",'Layout full names (mandatory)'!BJ3&lt;&gt;""),'Layout full names (mandatory)'!BJ3,"")</f>
        <v>40000</v>
      </c>
      <c r="D3" s="9">
        <f>IF(AND('Layout full names (mandatory)'!F3&lt;&gt;"",'Layout full names (mandatory)'!BK3&lt;&gt;""),'Layout full names (mandatory)'!BK3,"")</f>
        <v>40000</v>
      </c>
      <c r="E3" s="9">
        <f>IF(AND('Layout full names (mandatory)'!G3&lt;&gt;"",'Layout full names (mandatory)'!BL3&lt;&gt;""),'Layout full names (mandatory)'!BL3,"")</f>
        <v>40000</v>
      </c>
      <c r="F3" s="9">
        <f>IF(AND('Layout full names (mandatory)'!H3&lt;&gt;"",'Layout full names (mandatory)'!BM3&lt;&gt;""),'Layout full names (mandatory)'!BM3,"")</f>
        <v>40000</v>
      </c>
      <c r="G3" s="9">
        <f>IF(AND('Layout full names (mandatory)'!I3&lt;&gt;"",'Layout full names (mandatory)'!BN3&lt;&gt;""),'Layout full names (mandatory)'!BN3,"")</f>
        <v>40000</v>
      </c>
      <c r="H3" s="9">
        <f>IF(AND('Layout full names (mandatory)'!J3&lt;&gt;"",'Layout full names (mandatory)'!BO3&lt;&gt;""),'Layout full names (mandatory)'!BO3,"")</f>
        <v>40000</v>
      </c>
      <c r="I3" s="9">
        <f>IF(AND('Layout full names (mandatory)'!K3&lt;&gt;"",'Layout full names (mandatory)'!BP3&lt;&gt;""),'Layout full names (mandatory)'!BP3,"")</f>
        <v>40000</v>
      </c>
      <c r="J3" s="9">
        <f>IF(AND('Layout full names (mandatory)'!L3&lt;&gt;"",'Layout full names (mandatory)'!BQ3&lt;&gt;""),'Layout full names (mandatory)'!BQ3,"")</f>
        <v>40000</v>
      </c>
      <c r="K3" s="9">
        <f>IF(AND('Layout full names (mandatory)'!M3&lt;&gt;"",'Layout full names (mandatory)'!BR3&lt;&gt;""),'Layout full names (mandatory)'!BR3,"")</f>
        <v>40000</v>
      </c>
      <c r="L3" s="9">
        <f>IF(AND('Layout full names (mandatory)'!N3&lt;&gt;"",'Layout full names (mandatory)'!BS3&lt;&gt;""),'Layout full names (mandatory)'!BS3,"")</f>
        <v>40000</v>
      </c>
      <c r="M3" s="9">
        <f>IF(AND('Layout full names (mandatory)'!O3&lt;&gt;"",'Layout full names (mandatory)'!BT3&lt;&gt;""),'Layout full names (mandatory)'!BT3,"")</f>
        <v>40000</v>
      </c>
      <c r="N3" s="9">
        <f>IF(AND('Layout full names (mandatory)'!P3&lt;&gt;"",'Layout full names (mandatory)'!BU3&lt;&gt;""),'Layout full names (mandatory)'!BU3,"")</f>
        <v>40000</v>
      </c>
      <c r="O3" s="9">
        <f>IF(AND('Layout full names (mandatory)'!Q3&lt;&gt;"",'Layout full names (mandatory)'!BV3&lt;&gt;""),'Layout full names (mandatory)'!BV3,"")</f>
        <v>40000</v>
      </c>
      <c r="P3" s="9">
        <f>IF(AND('Layout full names (mandatory)'!R3&lt;&gt;"",'Layout full names (mandatory)'!BW3&lt;&gt;""),'Layout full names (mandatory)'!BW3,"")</f>
        <v>40000</v>
      </c>
      <c r="Q3" s="9">
        <f>IF(AND('Layout full names (mandatory)'!S3&lt;&gt;"",'Layout full names (mandatory)'!BX3&lt;&gt;""),'Layout full names (mandatory)'!BX3,"")</f>
        <v>40000</v>
      </c>
      <c r="R3" s="9">
        <f>IF(AND('Layout full names (mandatory)'!T3&lt;&gt;"",'Layout full names (mandatory)'!BY3&lt;&gt;""),'Layout full names (mandatory)'!BY3,"")</f>
        <v>40000</v>
      </c>
      <c r="S3" s="9">
        <f>IF(AND('Layout full names (mandatory)'!U3&lt;&gt;"",'Layout full names (mandatory)'!BZ3&lt;&gt;""),'Layout full names (mandatory)'!BZ3,"")</f>
        <v>40000</v>
      </c>
      <c r="T3" s="9">
        <f>IF(AND('Layout full names (mandatory)'!V3&lt;&gt;"",'Layout full names (mandatory)'!CA3&lt;&gt;""),'Layout full names (mandatory)'!CA3,"")</f>
        <v>40000</v>
      </c>
      <c r="U3" s="9">
        <f>IF(AND('Layout full names (mandatory)'!W3&lt;&gt;"",'Layout full names (mandatory)'!CB3&lt;&gt;""),'Layout full names (mandatory)'!CB3,"")</f>
        <v>40000</v>
      </c>
      <c r="V3" s="9">
        <f>IF(AND('Layout full names (mandatory)'!X3&lt;&gt;"",'Layout full names (mandatory)'!CC3&lt;&gt;""),'Layout full names (mandatory)'!CC3,"")</f>
        <v>40000</v>
      </c>
      <c r="W3" s="9">
        <f>IF(AND('Layout full names (mandatory)'!Y3&lt;&gt;"",'Layout full names (mandatory)'!CD3&lt;&gt;""),'Layout full names (mandatory)'!CD3,"")</f>
        <v>40000</v>
      </c>
      <c r="X3" s="9">
        <f>IF(AND('Layout full names (mandatory)'!Z3&lt;&gt;"",'Layout full names (mandatory)'!CE3&lt;&gt;""),'Layout full names (mandatory)'!CE3,"")</f>
        <v>40000</v>
      </c>
      <c r="Y3" s="9">
        <f>IF(AND('Layout full names (mandatory)'!AA3&lt;&gt;"",'Layout full names (mandatory)'!CF3&lt;&gt;""),'Layout full names (mandatory)'!CF3,"")</f>
        <v>40000</v>
      </c>
      <c r="AE3" s="3">
        <f>'Plate preparation Calculations'!G2</f>
        <v>3</v>
      </c>
      <c r="AF3" s="3"/>
      <c r="AR3" s="3"/>
    </row>
    <row r="4" spans="1:44" ht="21" customHeight="1" x14ac:dyDescent="0.4">
      <c r="A4" s="2" t="str">
        <f>'Layout full names (mandatory)'!AE4</f>
        <v>C</v>
      </c>
      <c r="B4" s="9">
        <f>IF(AND('Layout full names (mandatory)'!D4&lt;&gt;"",'Layout full names (mandatory)'!BI4&lt;&gt;""),'Layout full names (mandatory)'!BI4,"")</f>
        <v>40000</v>
      </c>
      <c r="C4" s="9">
        <f>IF(AND('Layout full names (mandatory)'!E4&lt;&gt;"",'Layout full names (mandatory)'!BJ4&lt;&gt;""),'Layout full names (mandatory)'!BJ4,"")</f>
        <v>40000</v>
      </c>
      <c r="D4" s="9">
        <f>IF(AND('Layout full names (mandatory)'!F4&lt;&gt;"",'Layout full names (mandatory)'!BK4&lt;&gt;""),'Layout full names (mandatory)'!BK4,"")</f>
        <v>40000</v>
      </c>
      <c r="E4" s="9">
        <f>IF(AND('Layout full names (mandatory)'!G4&lt;&gt;"",'Layout full names (mandatory)'!BL4&lt;&gt;""),'Layout full names (mandatory)'!BL4,"")</f>
        <v>40000</v>
      </c>
      <c r="F4" s="9">
        <f>IF(AND('Layout full names (mandatory)'!H4&lt;&gt;"",'Layout full names (mandatory)'!BM4&lt;&gt;""),'Layout full names (mandatory)'!BM4,"")</f>
        <v>40000</v>
      </c>
      <c r="G4" s="9">
        <f>IF(AND('Layout full names (mandatory)'!I4&lt;&gt;"",'Layout full names (mandatory)'!BN4&lt;&gt;""),'Layout full names (mandatory)'!BN4,"")</f>
        <v>40000</v>
      </c>
      <c r="H4" s="9">
        <f>IF(AND('Layout full names (mandatory)'!J4&lt;&gt;"",'Layout full names (mandatory)'!BO4&lt;&gt;""),'Layout full names (mandatory)'!BO4,"")</f>
        <v>40000</v>
      </c>
      <c r="I4" s="9">
        <f>IF(AND('Layout full names (mandatory)'!K4&lt;&gt;"",'Layout full names (mandatory)'!BP4&lt;&gt;""),'Layout full names (mandatory)'!BP4,"")</f>
        <v>40000</v>
      </c>
      <c r="J4" s="9">
        <f>IF(AND('Layout full names (mandatory)'!L4&lt;&gt;"",'Layout full names (mandatory)'!BQ4&lt;&gt;""),'Layout full names (mandatory)'!BQ4,"")</f>
        <v>40000</v>
      </c>
      <c r="K4" s="9">
        <f>IF(AND('Layout full names (mandatory)'!M4&lt;&gt;"",'Layout full names (mandatory)'!BR4&lt;&gt;""),'Layout full names (mandatory)'!BR4,"")</f>
        <v>40000</v>
      </c>
      <c r="L4" s="9">
        <f>IF(AND('Layout full names (mandatory)'!N4&lt;&gt;"",'Layout full names (mandatory)'!BS4&lt;&gt;""),'Layout full names (mandatory)'!BS4,"")</f>
        <v>40000</v>
      </c>
      <c r="M4" s="9">
        <f>IF(AND('Layout full names (mandatory)'!O4&lt;&gt;"",'Layout full names (mandatory)'!BT4&lt;&gt;""),'Layout full names (mandatory)'!BT4,"")</f>
        <v>40000</v>
      </c>
      <c r="N4" s="9">
        <f>IF(AND('Layout full names (mandatory)'!P4&lt;&gt;"",'Layout full names (mandatory)'!BU4&lt;&gt;""),'Layout full names (mandatory)'!BU4,"")</f>
        <v>40000</v>
      </c>
      <c r="O4" s="9">
        <f>IF(AND('Layout full names (mandatory)'!Q4&lt;&gt;"",'Layout full names (mandatory)'!BV4&lt;&gt;""),'Layout full names (mandatory)'!BV4,"")</f>
        <v>40000</v>
      </c>
      <c r="P4" s="9">
        <f>IF(AND('Layout full names (mandatory)'!R4&lt;&gt;"",'Layout full names (mandatory)'!BW4&lt;&gt;""),'Layout full names (mandatory)'!BW4,"")</f>
        <v>40000</v>
      </c>
      <c r="Q4" s="9">
        <f>IF(AND('Layout full names (mandatory)'!S4&lt;&gt;"",'Layout full names (mandatory)'!BX4&lt;&gt;""),'Layout full names (mandatory)'!BX4,"")</f>
        <v>40000</v>
      </c>
      <c r="R4" s="9">
        <f>IF(AND('Layout full names (mandatory)'!T4&lt;&gt;"",'Layout full names (mandatory)'!BY4&lt;&gt;""),'Layout full names (mandatory)'!BY4,"")</f>
        <v>40000</v>
      </c>
      <c r="S4" s="9">
        <f>IF(AND('Layout full names (mandatory)'!U4&lt;&gt;"",'Layout full names (mandatory)'!BZ4&lt;&gt;""),'Layout full names (mandatory)'!BZ4,"")</f>
        <v>40000</v>
      </c>
      <c r="T4" s="9">
        <f>IF(AND('Layout full names (mandatory)'!V4&lt;&gt;"",'Layout full names (mandatory)'!CA4&lt;&gt;""),'Layout full names (mandatory)'!CA4,"")</f>
        <v>40000</v>
      </c>
      <c r="U4" s="9">
        <f>IF(AND('Layout full names (mandatory)'!W4&lt;&gt;"",'Layout full names (mandatory)'!CB4&lt;&gt;""),'Layout full names (mandatory)'!CB4,"")</f>
        <v>40000</v>
      </c>
      <c r="V4" s="9">
        <f>IF(AND('Layout full names (mandatory)'!X4&lt;&gt;"",'Layout full names (mandatory)'!CC4&lt;&gt;""),'Layout full names (mandatory)'!CC4,"")</f>
        <v>40000</v>
      </c>
      <c r="W4" s="9">
        <f>IF(AND('Layout full names (mandatory)'!Y4&lt;&gt;"",'Layout full names (mandatory)'!CD4&lt;&gt;""),'Layout full names (mandatory)'!CD4,"")</f>
        <v>40000</v>
      </c>
      <c r="X4" s="9">
        <f>IF(AND('Layout full names (mandatory)'!Z4&lt;&gt;"",'Layout full names (mandatory)'!CE4&lt;&gt;""),'Layout full names (mandatory)'!CE4,"")</f>
        <v>40000</v>
      </c>
      <c r="Y4" s="9">
        <f>IF(AND('Layout full names (mandatory)'!AA4&lt;&gt;"",'Layout full names (mandatory)'!CF4&lt;&gt;""),'Layout full names (mandatory)'!CF4,"")</f>
        <v>40000</v>
      </c>
      <c r="AR4" s="3"/>
    </row>
    <row r="5" spans="1:44" ht="21" customHeight="1" x14ac:dyDescent="0.4">
      <c r="A5" s="2" t="str">
        <f>'Layout full names (mandatory)'!AE5</f>
        <v>D</v>
      </c>
      <c r="B5" s="9">
        <f>IF(AND('Layout full names (mandatory)'!D5&lt;&gt;"",'Layout full names (mandatory)'!BI5&lt;&gt;""),'Layout full names (mandatory)'!BI5,"")</f>
        <v>40000</v>
      </c>
      <c r="C5" s="9">
        <f>IF(AND('Layout full names (mandatory)'!E5&lt;&gt;"",'Layout full names (mandatory)'!BJ5&lt;&gt;""),'Layout full names (mandatory)'!BJ5,"")</f>
        <v>40000</v>
      </c>
      <c r="D5" s="9">
        <f>IF(AND('Layout full names (mandatory)'!F5&lt;&gt;"",'Layout full names (mandatory)'!BK5&lt;&gt;""),'Layout full names (mandatory)'!BK5,"")</f>
        <v>40000</v>
      </c>
      <c r="E5" s="9">
        <f>IF(AND('Layout full names (mandatory)'!G5&lt;&gt;"",'Layout full names (mandatory)'!BL5&lt;&gt;""),'Layout full names (mandatory)'!BL5,"")</f>
        <v>40000</v>
      </c>
      <c r="F5" s="9">
        <f>IF(AND('Layout full names (mandatory)'!H5&lt;&gt;"",'Layout full names (mandatory)'!BM5&lt;&gt;""),'Layout full names (mandatory)'!BM5,"")</f>
        <v>40000</v>
      </c>
      <c r="G5" s="9">
        <f>IF(AND('Layout full names (mandatory)'!I5&lt;&gt;"",'Layout full names (mandatory)'!BN5&lt;&gt;""),'Layout full names (mandatory)'!BN5,"")</f>
        <v>40000</v>
      </c>
      <c r="H5" s="9">
        <f>IF(AND('Layout full names (mandatory)'!J5&lt;&gt;"",'Layout full names (mandatory)'!BO5&lt;&gt;""),'Layout full names (mandatory)'!BO5,"")</f>
        <v>40000</v>
      </c>
      <c r="I5" s="9">
        <f>IF(AND('Layout full names (mandatory)'!K5&lt;&gt;"",'Layout full names (mandatory)'!BP5&lt;&gt;""),'Layout full names (mandatory)'!BP5,"")</f>
        <v>40000</v>
      </c>
      <c r="J5" s="9">
        <f>IF(AND('Layout full names (mandatory)'!L5&lt;&gt;"",'Layout full names (mandatory)'!BQ5&lt;&gt;""),'Layout full names (mandatory)'!BQ5,"")</f>
        <v>40000</v>
      </c>
      <c r="K5" s="9">
        <f>IF(AND('Layout full names (mandatory)'!M5&lt;&gt;"",'Layout full names (mandatory)'!BR5&lt;&gt;""),'Layout full names (mandatory)'!BR5,"")</f>
        <v>40000</v>
      </c>
      <c r="L5" s="9">
        <f>IF(AND('Layout full names (mandatory)'!N5&lt;&gt;"",'Layout full names (mandatory)'!BS5&lt;&gt;""),'Layout full names (mandatory)'!BS5,"")</f>
        <v>40000</v>
      </c>
      <c r="M5" s="9">
        <f>IF(AND('Layout full names (mandatory)'!O5&lt;&gt;"",'Layout full names (mandatory)'!BT5&lt;&gt;""),'Layout full names (mandatory)'!BT5,"")</f>
        <v>40000</v>
      </c>
      <c r="N5" s="9">
        <f>IF(AND('Layout full names (mandatory)'!P5&lt;&gt;"",'Layout full names (mandatory)'!BU5&lt;&gt;""),'Layout full names (mandatory)'!BU5,"")</f>
        <v>40000</v>
      </c>
      <c r="O5" s="9">
        <f>IF(AND('Layout full names (mandatory)'!Q5&lt;&gt;"",'Layout full names (mandatory)'!BV5&lt;&gt;""),'Layout full names (mandatory)'!BV5,"")</f>
        <v>40000</v>
      </c>
      <c r="P5" s="9">
        <f>IF(AND('Layout full names (mandatory)'!R5&lt;&gt;"",'Layout full names (mandatory)'!BW5&lt;&gt;""),'Layout full names (mandatory)'!BW5,"")</f>
        <v>40000</v>
      </c>
      <c r="Q5" s="9">
        <f>IF(AND('Layout full names (mandatory)'!S5&lt;&gt;"",'Layout full names (mandatory)'!BX5&lt;&gt;""),'Layout full names (mandatory)'!BX5,"")</f>
        <v>40000</v>
      </c>
      <c r="R5" s="9">
        <f>IF(AND('Layout full names (mandatory)'!T5&lt;&gt;"",'Layout full names (mandatory)'!BY5&lt;&gt;""),'Layout full names (mandatory)'!BY5,"")</f>
        <v>40000</v>
      </c>
      <c r="S5" s="9">
        <f>IF(AND('Layout full names (mandatory)'!U5&lt;&gt;"",'Layout full names (mandatory)'!BZ5&lt;&gt;""),'Layout full names (mandatory)'!BZ5,"")</f>
        <v>40000</v>
      </c>
      <c r="T5" s="9">
        <f>IF(AND('Layout full names (mandatory)'!V5&lt;&gt;"",'Layout full names (mandatory)'!CA5&lt;&gt;""),'Layout full names (mandatory)'!CA5,"")</f>
        <v>40000</v>
      </c>
      <c r="U5" s="9">
        <f>IF(AND('Layout full names (mandatory)'!W5&lt;&gt;"",'Layout full names (mandatory)'!CB5&lt;&gt;""),'Layout full names (mandatory)'!CB5,"")</f>
        <v>40000</v>
      </c>
      <c r="V5" s="9">
        <f>IF(AND('Layout full names (mandatory)'!X5&lt;&gt;"",'Layout full names (mandatory)'!CC5&lt;&gt;""),'Layout full names (mandatory)'!CC5,"")</f>
        <v>40000</v>
      </c>
      <c r="W5" s="9">
        <f>IF(AND('Layout full names (mandatory)'!Y5&lt;&gt;"",'Layout full names (mandatory)'!CD5&lt;&gt;""),'Layout full names (mandatory)'!CD5,"")</f>
        <v>40000</v>
      </c>
      <c r="X5" s="9">
        <f>IF(AND('Layout full names (mandatory)'!Z5&lt;&gt;"",'Layout full names (mandatory)'!CE5&lt;&gt;""),'Layout full names (mandatory)'!CE5,"")</f>
        <v>40000</v>
      </c>
      <c r="Y5" s="9">
        <f>IF(AND('Layout full names (mandatory)'!AA5&lt;&gt;"",'Layout full names (mandatory)'!CF5&lt;&gt;""),'Layout full names (mandatory)'!CF5,"")</f>
        <v>40000</v>
      </c>
      <c r="AE5" s="3" t="s">
        <v>1</v>
      </c>
      <c r="AF5" s="3"/>
      <c r="AG5" s="3"/>
      <c r="AH5" s="3"/>
      <c r="AI5" s="3" t="s">
        <v>2</v>
      </c>
      <c r="AJ5" s="3"/>
      <c r="AK5" s="3"/>
      <c r="AL5" s="3"/>
      <c r="AM5" s="3"/>
      <c r="AN5" s="3" t="s">
        <v>3</v>
      </c>
      <c r="AO5" s="3"/>
      <c r="AP5" s="3"/>
      <c r="AQ5" s="3"/>
      <c r="AR5" s="3"/>
    </row>
    <row r="6" spans="1:44" ht="21" customHeight="1" x14ac:dyDescent="0.4">
      <c r="A6" s="2" t="str">
        <f>'Layout full names (mandatory)'!AE6</f>
        <v>E</v>
      </c>
      <c r="B6" s="9">
        <f>IF(AND('Layout full names (mandatory)'!D6&lt;&gt;"",'Layout full names (mandatory)'!BI6&lt;&gt;""),'Layout full names (mandatory)'!BI6,"")</f>
        <v>40000</v>
      </c>
      <c r="C6" s="9">
        <f>IF(AND('Layout full names (mandatory)'!E6&lt;&gt;"",'Layout full names (mandatory)'!BJ6&lt;&gt;""),'Layout full names (mandatory)'!BJ6,"")</f>
        <v>40000</v>
      </c>
      <c r="D6" s="9">
        <f>IF(AND('Layout full names (mandatory)'!F6&lt;&gt;"",'Layout full names (mandatory)'!BK6&lt;&gt;""),'Layout full names (mandatory)'!BK6,"")</f>
        <v>40000</v>
      </c>
      <c r="E6" s="9">
        <f>IF(AND('Layout full names (mandatory)'!G6&lt;&gt;"",'Layout full names (mandatory)'!BL6&lt;&gt;""),'Layout full names (mandatory)'!BL6,"")</f>
        <v>40000</v>
      </c>
      <c r="F6" s="9">
        <f>IF(AND('Layout full names (mandatory)'!H6&lt;&gt;"",'Layout full names (mandatory)'!BM6&lt;&gt;""),'Layout full names (mandatory)'!BM6,"")</f>
        <v>40000</v>
      </c>
      <c r="G6" s="9">
        <f>IF(AND('Layout full names (mandatory)'!I6&lt;&gt;"",'Layout full names (mandatory)'!BN6&lt;&gt;""),'Layout full names (mandatory)'!BN6,"")</f>
        <v>40000</v>
      </c>
      <c r="H6" s="9">
        <f>IF(AND('Layout full names (mandatory)'!J6&lt;&gt;"",'Layout full names (mandatory)'!BO6&lt;&gt;""),'Layout full names (mandatory)'!BO6,"")</f>
        <v>40000</v>
      </c>
      <c r="I6" s="9">
        <f>IF(AND('Layout full names (mandatory)'!K6&lt;&gt;"",'Layout full names (mandatory)'!BP6&lt;&gt;""),'Layout full names (mandatory)'!BP6,"")</f>
        <v>40000</v>
      </c>
      <c r="J6" s="9">
        <f>IF(AND('Layout full names (mandatory)'!L6&lt;&gt;"",'Layout full names (mandatory)'!BQ6&lt;&gt;""),'Layout full names (mandatory)'!BQ6,"")</f>
        <v>40000</v>
      </c>
      <c r="K6" s="9">
        <f>IF(AND('Layout full names (mandatory)'!M6&lt;&gt;"",'Layout full names (mandatory)'!BR6&lt;&gt;""),'Layout full names (mandatory)'!BR6,"")</f>
        <v>40000</v>
      </c>
      <c r="L6" s="9">
        <f>IF(AND('Layout full names (mandatory)'!N6&lt;&gt;"",'Layout full names (mandatory)'!BS6&lt;&gt;""),'Layout full names (mandatory)'!BS6,"")</f>
        <v>40000</v>
      </c>
      <c r="M6" s="9">
        <f>IF(AND('Layout full names (mandatory)'!O6&lt;&gt;"",'Layout full names (mandatory)'!BT6&lt;&gt;""),'Layout full names (mandatory)'!BT6,"")</f>
        <v>40000</v>
      </c>
      <c r="N6" s="9">
        <f>IF(AND('Layout full names (mandatory)'!P6&lt;&gt;"",'Layout full names (mandatory)'!BU6&lt;&gt;""),'Layout full names (mandatory)'!BU6,"")</f>
        <v>40000</v>
      </c>
      <c r="O6" s="9">
        <f>IF(AND('Layout full names (mandatory)'!Q6&lt;&gt;"",'Layout full names (mandatory)'!BV6&lt;&gt;""),'Layout full names (mandatory)'!BV6,"")</f>
        <v>40000</v>
      </c>
      <c r="P6" s="9">
        <f>IF(AND('Layout full names (mandatory)'!R6&lt;&gt;"",'Layout full names (mandatory)'!BW6&lt;&gt;""),'Layout full names (mandatory)'!BW6,"")</f>
        <v>40000</v>
      </c>
      <c r="Q6" s="9">
        <f>IF(AND('Layout full names (mandatory)'!S6&lt;&gt;"",'Layout full names (mandatory)'!BX6&lt;&gt;""),'Layout full names (mandatory)'!BX6,"")</f>
        <v>40000</v>
      </c>
      <c r="R6" s="9">
        <f>IF(AND('Layout full names (mandatory)'!T6&lt;&gt;"",'Layout full names (mandatory)'!BY6&lt;&gt;""),'Layout full names (mandatory)'!BY6,"")</f>
        <v>40000</v>
      </c>
      <c r="S6" s="9">
        <f>IF(AND('Layout full names (mandatory)'!U6&lt;&gt;"",'Layout full names (mandatory)'!BZ6&lt;&gt;""),'Layout full names (mandatory)'!BZ6,"")</f>
        <v>40000</v>
      </c>
      <c r="T6" s="9">
        <f>IF(AND('Layout full names (mandatory)'!V6&lt;&gt;"",'Layout full names (mandatory)'!CA6&lt;&gt;""),'Layout full names (mandatory)'!CA6,"")</f>
        <v>40000</v>
      </c>
      <c r="U6" s="9">
        <f>IF(AND('Layout full names (mandatory)'!W6&lt;&gt;"",'Layout full names (mandatory)'!CB6&lt;&gt;""),'Layout full names (mandatory)'!CB6,"")</f>
        <v>40000</v>
      </c>
      <c r="V6" s="9">
        <f>IF(AND('Layout full names (mandatory)'!X6&lt;&gt;"",'Layout full names (mandatory)'!CC6&lt;&gt;""),'Layout full names (mandatory)'!CC6,"")</f>
        <v>40000</v>
      </c>
      <c r="W6" s="9">
        <f>IF(AND('Layout full names (mandatory)'!Y6&lt;&gt;"",'Layout full names (mandatory)'!CD6&lt;&gt;""),'Layout full names (mandatory)'!CD6,"")</f>
        <v>40000</v>
      </c>
      <c r="X6" s="9">
        <f>IF(AND('Layout full names (mandatory)'!Z6&lt;&gt;"",'Layout full names (mandatory)'!CE6&lt;&gt;""),'Layout full names (mandatory)'!CE6,"")</f>
        <v>40000</v>
      </c>
      <c r="Y6" s="9">
        <f>IF(AND('Layout full names (mandatory)'!AA6&lt;&gt;"",'Layout full names (mandatory)'!CF6&lt;&gt;""),'Layout full names (mandatory)'!CF6,"")</f>
        <v>40000</v>
      </c>
      <c r="AE6" s="3">
        <f>AI9*1000/AI12</f>
        <v>2000000</v>
      </c>
      <c r="AF6" s="3"/>
      <c r="AG6" s="3"/>
      <c r="AH6" s="3"/>
      <c r="AI6" s="3">
        <f>'Plate preparation Calculations'!G1</f>
        <v>1.3</v>
      </c>
      <c r="AJ6" s="3"/>
      <c r="AK6" s="3"/>
      <c r="AL6" s="3"/>
      <c r="AM6" s="3"/>
      <c r="AN6" s="12">
        <v>1267500</v>
      </c>
      <c r="AO6" s="3"/>
      <c r="AP6" s="3"/>
      <c r="AQ6" s="3"/>
      <c r="AR6" s="3"/>
    </row>
    <row r="7" spans="1:44" ht="21" customHeight="1" x14ac:dyDescent="0.4">
      <c r="A7" s="2" t="str">
        <f>'Layout full names (mandatory)'!AE7</f>
        <v>F</v>
      </c>
      <c r="B7" s="9">
        <f>IF(AND('Layout full names (mandatory)'!D7&lt;&gt;"",'Layout full names (mandatory)'!BI7&lt;&gt;""),'Layout full names (mandatory)'!BI7,"")</f>
        <v>40000</v>
      </c>
      <c r="C7" s="9">
        <f>IF(AND('Layout full names (mandatory)'!E7&lt;&gt;"",'Layout full names (mandatory)'!BJ7&lt;&gt;""),'Layout full names (mandatory)'!BJ7,"")</f>
        <v>40000</v>
      </c>
      <c r="D7" s="9">
        <f>IF(AND('Layout full names (mandatory)'!F7&lt;&gt;"",'Layout full names (mandatory)'!BK7&lt;&gt;""),'Layout full names (mandatory)'!BK7,"")</f>
        <v>40000</v>
      </c>
      <c r="E7" s="9">
        <f>IF(AND('Layout full names (mandatory)'!G7&lt;&gt;"",'Layout full names (mandatory)'!BL7&lt;&gt;""),'Layout full names (mandatory)'!BL7,"")</f>
        <v>40000</v>
      </c>
      <c r="F7" s="9">
        <f>IF(AND('Layout full names (mandatory)'!H7&lt;&gt;"",'Layout full names (mandatory)'!BM7&lt;&gt;""),'Layout full names (mandatory)'!BM7,"")</f>
        <v>40000</v>
      </c>
      <c r="G7" s="9">
        <f>IF(AND('Layout full names (mandatory)'!I7&lt;&gt;"",'Layout full names (mandatory)'!BN7&lt;&gt;""),'Layout full names (mandatory)'!BN7,"")</f>
        <v>40000</v>
      </c>
      <c r="H7" s="9">
        <f>IF(AND('Layout full names (mandatory)'!J7&lt;&gt;"",'Layout full names (mandatory)'!BO7&lt;&gt;""),'Layout full names (mandatory)'!BO7,"")</f>
        <v>40000</v>
      </c>
      <c r="I7" s="9">
        <f>IF(AND('Layout full names (mandatory)'!K7&lt;&gt;"",'Layout full names (mandatory)'!BP7&lt;&gt;""),'Layout full names (mandatory)'!BP7,"")</f>
        <v>40000</v>
      </c>
      <c r="J7" s="9">
        <f>IF(AND('Layout full names (mandatory)'!L7&lt;&gt;"",'Layout full names (mandatory)'!BQ7&lt;&gt;""),'Layout full names (mandatory)'!BQ7,"")</f>
        <v>40000</v>
      </c>
      <c r="K7" s="9">
        <f>IF(AND('Layout full names (mandatory)'!M7&lt;&gt;"",'Layout full names (mandatory)'!BR7&lt;&gt;""),'Layout full names (mandatory)'!BR7,"")</f>
        <v>40000</v>
      </c>
      <c r="L7" s="9">
        <f>IF(AND('Layout full names (mandatory)'!N7&lt;&gt;"",'Layout full names (mandatory)'!BS7&lt;&gt;""),'Layout full names (mandatory)'!BS7,"")</f>
        <v>40000</v>
      </c>
      <c r="M7" s="9">
        <f>IF(AND('Layout full names (mandatory)'!O7&lt;&gt;"",'Layout full names (mandatory)'!BT7&lt;&gt;""),'Layout full names (mandatory)'!BT7,"")</f>
        <v>40000</v>
      </c>
      <c r="N7" s="9">
        <f>IF(AND('Layout full names (mandatory)'!P7&lt;&gt;"",'Layout full names (mandatory)'!BU7&lt;&gt;""),'Layout full names (mandatory)'!BU7,"")</f>
        <v>40000</v>
      </c>
      <c r="O7" s="9">
        <f>IF(AND('Layout full names (mandatory)'!Q7&lt;&gt;"",'Layout full names (mandatory)'!BV7&lt;&gt;""),'Layout full names (mandatory)'!BV7,"")</f>
        <v>40000</v>
      </c>
      <c r="P7" s="9">
        <f>IF(AND('Layout full names (mandatory)'!R7&lt;&gt;"",'Layout full names (mandatory)'!BW7&lt;&gt;""),'Layout full names (mandatory)'!BW7,"")</f>
        <v>40000</v>
      </c>
      <c r="Q7" s="9">
        <f>IF(AND('Layout full names (mandatory)'!S7&lt;&gt;"",'Layout full names (mandatory)'!BX7&lt;&gt;""),'Layout full names (mandatory)'!BX7,"")</f>
        <v>40000</v>
      </c>
      <c r="R7" s="9">
        <f>IF(AND('Layout full names (mandatory)'!T7&lt;&gt;"",'Layout full names (mandatory)'!BY7&lt;&gt;""),'Layout full names (mandatory)'!BY7,"")</f>
        <v>40000</v>
      </c>
      <c r="S7" s="9">
        <f>IF(AND('Layout full names (mandatory)'!U7&lt;&gt;"",'Layout full names (mandatory)'!BZ7&lt;&gt;""),'Layout full names (mandatory)'!BZ7,"")</f>
        <v>40000</v>
      </c>
      <c r="T7" s="9">
        <f>IF(AND('Layout full names (mandatory)'!V7&lt;&gt;"",'Layout full names (mandatory)'!CA7&lt;&gt;""),'Layout full names (mandatory)'!CA7,"")</f>
        <v>40000</v>
      </c>
      <c r="U7" s="9">
        <f>IF(AND('Layout full names (mandatory)'!W7&lt;&gt;"",'Layout full names (mandatory)'!CB7&lt;&gt;""),'Layout full names (mandatory)'!CB7,"")</f>
        <v>40000</v>
      </c>
      <c r="V7" s="9">
        <f>IF(AND('Layout full names (mandatory)'!X7&lt;&gt;"",'Layout full names (mandatory)'!CC7&lt;&gt;""),'Layout full names (mandatory)'!CC7,"")</f>
        <v>40000</v>
      </c>
      <c r="W7" s="9">
        <f>IF(AND('Layout full names (mandatory)'!Y7&lt;&gt;"",'Layout full names (mandatory)'!CD7&lt;&gt;""),'Layout full names (mandatory)'!CD7,"")</f>
        <v>40000</v>
      </c>
      <c r="X7" s="9">
        <f>IF(AND('Layout full names (mandatory)'!Z7&lt;&gt;"",'Layout full names (mandatory)'!CE7&lt;&gt;""),'Layout full names (mandatory)'!CE7,"")</f>
        <v>40000</v>
      </c>
      <c r="Y7" s="9">
        <f>IF(AND('Layout full names (mandatory)'!AA7&lt;&gt;"",'Layout full names (mandatory)'!CF7&lt;&gt;""),'Layout full names (mandatory)'!CF7,"")</f>
        <v>40000</v>
      </c>
      <c r="AE7" s="3"/>
      <c r="AF7" s="3"/>
      <c r="AG7" s="3"/>
      <c r="AH7" s="3"/>
      <c r="AI7" s="3"/>
      <c r="AJ7" s="3"/>
      <c r="AK7" s="3"/>
      <c r="AL7" s="3"/>
      <c r="AM7" s="3"/>
      <c r="AN7" s="3"/>
      <c r="AO7" s="3"/>
      <c r="AP7" s="3"/>
      <c r="AQ7" s="3"/>
      <c r="AR7" s="3"/>
    </row>
    <row r="8" spans="1:44" ht="21" customHeight="1" x14ac:dyDescent="0.4">
      <c r="A8" s="2" t="str">
        <f>'Layout full names (mandatory)'!AE8</f>
        <v>G</v>
      </c>
      <c r="B8" s="9">
        <f>IF(AND('Layout full names (mandatory)'!D8&lt;&gt;"",'Layout full names (mandatory)'!BI8&lt;&gt;""),'Layout full names (mandatory)'!BI8,"")</f>
        <v>40000</v>
      </c>
      <c r="C8" s="9">
        <f>IF(AND('Layout full names (mandatory)'!E8&lt;&gt;"",'Layout full names (mandatory)'!BJ8&lt;&gt;""),'Layout full names (mandatory)'!BJ8,"")</f>
        <v>40000</v>
      </c>
      <c r="D8" s="9">
        <f>IF(AND('Layout full names (mandatory)'!F8&lt;&gt;"",'Layout full names (mandatory)'!BK8&lt;&gt;""),'Layout full names (mandatory)'!BK8,"")</f>
        <v>40000</v>
      </c>
      <c r="E8" s="9">
        <f>IF(AND('Layout full names (mandatory)'!G8&lt;&gt;"",'Layout full names (mandatory)'!BL8&lt;&gt;""),'Layout full names (mandatory)'!BL8,"")</f>
        <v>40000</v>
      </c>
      <c r="F8" s="9">
        <f>IF(AND('Layout full names (mandatory)'!H8&lt;&gt;"",'Layout full names (mandatory)'!BM8&lt;&gt;""),'Layout full names (mandatory)'!BM8,"")</f>
        <v>40000</v>
      </c>
      <c r="G8" s="9">
        <f>IF(AND('Layout full names (mandatory)'!I8&lt;&gt;"",'Layout full names (mandatory)'!BN8&lt;&gt;""),'Layout full names (mandatory)'!BN8,"")</f>
        <v>40000</v>
      </c>
      <c r="H8" s="9">
        <f>IF(AND('Layout full names (mandatory)'!J8&lt;&gt;"",'Layout full names (mandatory)'!BO8&lt;&gt;""),'Layout full names (mandatory)'!BO8,"")</f>
        <v>40000</v>
      </c>
      <c r="I8" s="9">
        <f>IF(AND('Layout full names (mandatory)'!K8&lt;&gt;"",'Layout full names (mandatory)'!BP8&lt;&gt;""),'Layout full names (mandatory)'!BP8,"")</f>
        <v>40000</v>
      </c>
      <c r="J8" s="9">
        <f>IF(AND('Layout full names (mandatory)'!L8&lt;&gt;"",'Layout full names (mandatory)'!BQ8&lt;&gt;""),'Layout full names (mandatory)'!BQ8,"")</f>
        <v>40000</v>
      </c>
      <c r="K8" s="9">
        <f>IF(AND('Layout full names (mandatory)'!M8&lt;&gt;"",'Layout full names (mandatory)'!BR8&lt;&gt;""),'Layout full names (mandatory)'!BR8,"")</f>
        <v>40000</v>
      </c>
      <c r="L8" s="9">
        <f>IF(AND('Layout full names (mandatory)'!N8&lt;&gt;"",'Layout full names (mandatory)'!BS8&lt;&gt;""),'Layout full names (mandatory)'!BS8,"")</f>
        <v>40000</v>
      </c>
      <c r="M8" s="9">
        <f>IF(AND('Layout full names (mandatory)'!O8&lt;&gt;"",'Layout full names (mandatory)'!BT8&lt;&gt;""),'Layout full names (mandatory)'!BT8,"")</f>
        <v>40000</v>
      </c>
      <c r="N8" s="9">
        <f>IF(AND('Layout full names (mandatory)'!P8&lt;&gt;"",'Layout full names (mandatory)'!BU8&lt;&gt;""),'Layout full names (mandatory)'!BU8,"")</f>
        <v>40000</v>
      </c>
      <c r="O8" s="9">
        <f>IF(AND('Layout full names (mandatory)'!Q8&lt;&gt;"",'Layout full names (mandatory)'!BV8&lt;&gt;""),'Layout full names (mandatory)'!BV8,"")</f>
        <v>40000</v>
      </c>
      <c r="P8" s="9">
        <f>IF(AND('Layout full names (mandatory)'!R8&lt;&gt;"",'Layout full names (mandatory)'!BW8&lt;&gt;""),'Layout full names (mandatory)'!BW8,"")</f>
        <v>40000</v>
      </c>
      <c r="Q8" s="9">
        <f>IF(AND('Layout full names (mandatory)'!S8&lt;&gt;"",'Layout full names (mandatory)'!BX8&lt;&gt;""),'Layout full names (mandatory)'!BX8,"")</f>
        <v>40000</v>
      </c>
      <c r="R8" s="9">
        <f>IF(AND('Layout full names (mandatory)'!T8&lt;&gt;"",'Layout full names (mandatory)'!BY8&lt;&gt;""),'Layout full names (mandatory)'!BY8,"")</f>
        <v>40000</v>
      </c>
      <c r="S8" s="9">
        <f>IF(AND('Layout full names (mandatory)'!U8&lt;&gt;"",'Layout full names (mandatory)'!BZ8&lt;&gt;""),'Layout full names (mandatory)'!BZ8,"")</f>
        <v>40000</v>
      </c>
      <c r="T8" s="9">
        <f>IF(AND('Layout full names (mandatory)'!V8&lt;&gt;"",'Layout full names (mandatory)'!CA8&lt;&gt;""),'Layout full names (mandatory)'!CA8,"")</f>
        <v>40000</v>
      </c>
      <c r="U8" s="9">
        <f>IF(AND('Layout full names (mandatory)'!W8&lt;&gt;"",'Layout full names (mandatory)'!CB8&lt;&gt;""),'Layout full names (mandatory)'!CB8,"")</f>
        <v>40000</v>
      </c>
      <c r="V8" s="9">
        <f>IF(AND('Layout full names (mandatory)'!X8&lt;&gt;"",'Layout full names (mandatory)'!CC8&lt;&gt;""),'Layout full names (mandatory)'!CC8,"")</f>
        <v>40000</v>
      </c>
      <c r="W8" s="9">
        <f>IF(AND('Layout full names (mandatory)'!Y8&lt;&gt;"",'Layout full names (mandatory)'!CD8&lt;&gt;""),'Layout full names (mandatory)'!CD8,"")</f>
        <v>40000</v>
      </c>
      <c r="X8" s="9">
        <f>IF(AND('Layout full names (mandatory)'!Z8&lt;&gt;"",'Layout full names (mandatory)'!CE8&lt;&gt;""),'Layout full names (mandatory)'!CE8,"")</f>
        <v>40000</v>
      </c>
      <c r="Y8" s="9">
        <f>IF(AND('Layout full names (mandatory)'!AA8&lt;&gt;"",'Layout full names (mandatory)'!CF8&lt;&gt;""),'Layout full names (mandatory)'!CF8,"")</f>
        <v>40000</v>
      </c>
      <c r="AE8" s="3" t="s">
        <v>4</v>
      </c>
      <c r="AF8" s="3"/>
      <c r="AG8" s="3"/>
      <c r="AH8" s="3"/>
      <c r="AI8" s="3" t="s">
        <v>5</v>
      </c>
      <c r="AJ8" s="3"/>
      <c r="AK8" s="3"/>
      <c r="AL8" s="3"/>
      <c r="AM8" s="3"/>
      <c r="AN8" s="3" t="s">
        <v>6</v>
      </c>
      <c r="AO8" s="3"/>
      <c r="AP8" s="3"/>
      <c r="AQ8" s="3"/>
      <c r="AR8" s="3"/>
    </row>
    <row r="9" spans="1:44" ht="21" customHeight="1" x14ac:dyDescent="0.4">
      <c r="A9" s="2" t="str">
        <f>'Layout full names (mandatory)'!AE9</f>
        <v>H</v>
      </c>
      <c r="B9" s="9">
        <f>IF(AND('Layout full names (mandatory)'!D9&lt;&gt;"",'Layout full names (mandatory)'!BI9&lt;&gt;""),'Layout full names (mandatory)'!BI9,"")</f>
        <v>40000</v>
      </c>
      <c r="C9" s="9">
        <f>IF(AND('Layout full names (mandatory)'!E9&lt;&gt;"",'Layout full names (mandatory)'!BJ9&lt;&gt;""),'Layout full names (mandatory)'!BJ9,"")</f>
        <v>40000</v>
      </c>
      <c r="D9" s="9">
        <f>IF(AND('Layout full names (mandatory)'!F9&lt;&gt;"",'Layout full names (mandatory)'!BK9&lt;&gt;""),'Layout full names (mandatory)'!BK9,"")</f>
        <v>40000</v>
      </c>
      <c r="E9" s="9">
        <f>IF(AND('Layout full names (mandatory)'!G9&lt;&gt;"",'Layout full names (mandatory)'!BL9&lt;&gt;""),'Layout full names (mandatory)'!BL9,"")</f>
        <v>40000</v>
      </c>
      <c r="F9" s="9">
        <f>IF(AND('Layout full names (mandatory)'!H9&lt;&gt;"",'Layout full names (mandatory)'!BM9&lt;&gt;""),'Layout full names (mandatory)'!BM9,"")</f>
        <v>40000</v>
      </c>
      <c r="G9" s="9">
        <f>IF(AND('Layout full names (mandatory)'!I9&lt;&gt;"",'Layout full names (mandatory)'!BN9&lt;&gt;""),'Layout full names (mandatory)'!BN9,"")</f>
        <v>40000</v>
      </c>
      <c r="H9" s="9">
        <f>IF(AND('Layout full names (mandatory)'!J9&lt;&gt;"",'Layout full names (mandatory)'!BO9&lt;&gt;""),'Layout full names (mandatory)'!BO9,"")</f>
        <v>40000</v>
      </c>
      <c r="I9" s="9">
        <f>IF(AND('Layout full names (mandatory)'!K9&lt;&gt;"",'Layout full names (mandatory)'!BP9&lt;&gt;""),'Layout full names (mandatory)'!BP9,"")</f>
        <v>40000</v>
      </c>
      <c r="J9" s="9">
        <f>IF(AND('Layout full names (mandatory)'!L9&lt;&gt;"",'Layout full names (mandatory)'!BQ9&lt;&gt;""),'Layout full names (mandatory)'!BQ9,"")</f>
        <v>40000</v>
      </c>
      <c r="K9" s="9">
        <f>IF(AND('Layout full names (mandatory)'!M9&lt;&gt;"",'Layout full names (mandatory)'!BR9&lt;&gt;""),'Layout full names (mandatory)'!BR9,"")</f>
        <v>40000</v>
      </c>
      <c r="L9" s="9">
        <f>IF(AND('Layout full names (mandatory)'!N9&lt;&gt;"",'Layout full names (mandatory)'!BS9&lt;&gt;""),'Layout full names (mandatory)'!BS9,"")</f>
        <v>40000</v>
      </c>
      <c r="M9" s="9">
        <f>IF(AND('Layout full names (mandatory)'!O9&lt;&gt;"",'Layout full names (mandatory)'!BT9&lt;&gt;""),'Layout full names (mandatory)'!BT9,"")</f>
        <v>40000</v>
      </c>
      <c r="N9" s="9">
        <f>IF(AND('Layout full names (mandatory)'!P9&lt;&gt;"",'Layout full names (mandatory)'!BU9&lt;&gt;""),'Layout full names (mandatory)'!BU9,"")</f>
        <v>40000</v>
      </c>
      <c r="O9" s="9">
        <f>IF(AND('Layout full names (mandatory)'!Q9&lt;&gt;"",'Layout full names (mandatory)'!BV9&lt;&gt;""),'Layout full names (mandatory)'!BV9,"")</f>
        <v>40000</v>
      </c>
      <c r="P9" s="9">
        <f>IF(AND('Layout full names (mandatory)'!R9&lt;&gt;"",'Layout full names (mandatory)'!BW9&lt;&gt;""),'Layout full names (mandatory)'!BW9,"")</f>
        <v>40000</v>
      </c>
      <c r="Q9" s="9">
        <f>IF(AND('Layout full names (mandatory)'!S9&lt;&gt;"",'Layout full names (mandatory)'!BX9&lt;&gt;""),'Layout full names (mandatory)'!BX9,"")</f>
        <v>40000</v>
      </c>
      <c r="R9" s="9">
        <f>IF(AND('Layout full names (mandatory)'!T9&lt;&gt;"",'Layout full names (mandatory)'!BY9&lt;&gt;""),'Layout full names (mandatory)'!BY9,"")</f>
        <v>40000</v>
      </c>
      <c r="S9" s="9">
        <f>IF(AND('Layout full names (mandatory)'!U9&lt;&gt;"",'Layout full names (mandatory)'!BZ9&lt;&gt;""),'Layout full names (mandatory)'!BZ9,"")</f>
        <v>40000</v>
      </c>
      <c r="T9" s="9">
        <f>IF(AND('Layout full names (mandatory)'!V9&lt;&gt;"",'Layout full names (mandatory)'!CA9&lt;&gt;""),'Layout full names (mandatory)'!CA9,"")</f>
        <v>40000</v>
      </c>
      <c r="U9" s="9">
        <f>IF(AND('Layout full names (mandatory)'!W9&lt;&gt;"",'Layout full names (mandatory)'!CB9&lt;&gt;""),'Layout full names (mandatory)'!CB9,"")</f>
        <v>40000</v>
      </c>
      <c r="V9" s="9">
        <f>IF(AND('Layout full names (mandatory)'!X9&lt;&gt;"",'Layout full names (mandatory)'!CC9&lt;&gt;""),'Layout full names (mandatory)'!CC9,"")</f>
        <v>40000</v>
      </c>
      <c r="W9" s="9">
        <f>IF(AND('Layout full names (mandatory)'!Y9&lt;&gt;"",'Layout full names (mandatory)'!CD9&lt;&gt;""),'Layout full names (mandatory)'!CD9,"")</f>
        <v>40000</v>
      </c>
      <c r="X9" s="9">
        <f>IF(AND('Layout full names (mandatory)'!Z9&lt;&gt;"",'Layout full names (mandatory)'!CE9&lt;&gt;""),'Layout full names (mandatory)'!CE9,"")</f>
        <v>40000</v>
      </c>
      <c r="Y9" s="9">
        <f>IF(AND('Layout full names (mandatory)'!AA9&lt;&gt;"",'Layout full names (mandatory)'!CF9&lt;&gt;""),'Layout full names (mandatory)'!CF9,"")</f>
        <v>40000</v>
      </c>
      <c r="AE9" s="3">
        <f>SUM(B2:Y17)</f>
        <v>15360000</v>
      </c>
      <c r="AF9" s="3"/>
      <c r="AG9" s="3"/>
      <c r="AH9" s="3"/>
      <c r="AI9" s="3">
        <f>AE9*AI6</f>
        <v>19968000</v>
      </c>
      <c r="AJ9" s="3"/>
      <c r="AK9" s="3"/>
      <c r="AL9" s="3"/>
      <c r="AM9" s="3"/>
      <c r="AN9" s="12">
        <f>AE3*AI12*AE6/AN6</f>
        <v>47261.538461538461</v>
      </c>
      <c r="AO9" s="3"/>
      <c r="AP9" s="3"/>
      <c r="AQ9" s="3"/>
      <c r="AR9" s="3"/>
    </row>
    <row r="10" spans="1:44" ht="21" customHeight="1" x14ac:dyDescent="0.4">
      <c r="A10" s="2" t="str">
        <f>'Layout full names (mandatory)'!AE10</f>
        <v>I</v>
      </c>
      <c r="B10" s="9">
        <f>IF(AND('Layout full names (mandatory)'!D10&lt;&gt;"",'Layout full names (mandatory)'!BI10&lt;&gt;""),'Layout full names (mandatory)'!BI10,"")</f>
        <v>40000</v>
      </c>
      <c r="C10" s="9">
        <f>IF(AND('Layout full names (mandatory)'!E10&lt;&gt;"",'Layout full names (mandatory)'!BJ10&lt;&gt;""),'Layout full names (mandatory)'!BJ10,"")</f>
        <v>40000</v>
      </c>
      <c r="D10" s="9">
        <f>IF(AND('Layout full names (mandatory)'!F10&lt;&gt;"",'Layout full names (mandatory)'!BK10&lt;&gt;""),'Layout full names (mandatory)'!BK10,"")</f>
        <v>40000</v>
      </c>
      <c r="E10" s="9">
        <f>IF(AND('Layout full names (mandatory)'!G10&lt;&gt;"",'Layout full names (mandatory)'!BL10&lt;&gt;""),'Layout full names (mandatory)'!BL10,"")</f>
        <v>40000</v>
      </c>
      <c r="F10" s="9">
        <f>IF(AND('Layout full names (mandatory)'!H10&lt;&gt;"",'Layout full names (mandatory)'!BM10&lt;&gt;""),'Layout full names (mandatory)'!BM10,"")</f>
        <v>40000</v>
      </c>
      <c r="G10" s="9">
        <f>IF(AND('Layout full names (mandatory)'!I10&lt;&gt;"",'Layout full names (mandatory)'!BN10&lt;&gt;""),'Layout full names (mandatory)'!BN10,"")</f>
        <v>40000</v>
      </c>
      <c r="H10" s="9">
        <f>IF(AND('Layout full names (mandatory)'!J10&lt;&gt;"",'Layout full names (mandatory)'!BO10&lt;&gt;""),'Layout full names (mandatory)'!BO10,"")</f>
        <v>40000</v>
      </c>
      <c r="I10" s="9">
        <f>IF(AND('Layout full names (mandatory)'!K10&lt;&gt;"",'Layout full names (mandatory)'!BP10&lt;&gt;""),'Layout full names (mandatory)'!BP10,"")</f>
        <v>40000</v>
      </c>
      <c r="J10" s="9">
        <f>IF(AND('Layout full names (mandatory)'!L10&lt;&gt;"",'Layout full names (mandatory)'!BQ10&lt;&gt;""),'Layout full names (mandatory)'!BQ10,"")</f>
        <v>40000</v>
      </c>
      <c r="K10" s="9">
        <f>IF(AND('Layout full names (mandatory)'!M10&lt;&gt;"",'Layout full names (mandatory)'!BR10&lt;&gt;""),'Layout full names (mandatory)'!BR10,"")</f>
        <v>40000</v>
      </c>
      <c r="L10" s="9">
        <f>IF(AND('Layout full names (mandatory)'!N10&lt;&gt;"",'Layout full names (mandatory)'!BS10&lt;&gt;""),'Layout full names (mandatory)'!BS10,"")</f>
        <v>40000</v>
      </c>
      <c r="M10" s="9">
        <f>IF(AND('Layout full names (mandatory)'!O10&lt;&gt;"",'Layout full names (mandatory)'!BT10&lt;&gt;""),'Layout full names (mandatory)'!BT10,"")</f>
        <v>40000</v>
      </c>
      <c r="N10" s="9">
        <f>IF(AND('Layout full names (mandatory)'!P10&lt;&gt;"",'Layout full names (mandatory)'!BU10&lt;&gt;""),'Layout full names (mandatory)'!BU10,"")</f>
        <v>40000</v>
      </c>
      <c r="O10" s="9">
        <f>IF(AND('Layout full names (mandatory)'!Q10&lt;&gt;"",'Layout full names (mandatory)'!BV10&lt;&gt;""),'Layout full names (mandatory)'!BV10,"")</f>
        <v>40000</v>
      </c>
      <c r="P10" s="9">
        <f>IF(AND('Layout full names (mandatory)'!R10&lt;&gt;"",'Layout full names (mandatory)'!BW10&lt;&gt;""),'Layout full names (mandatory)'!BW10,"")</f>
        <v>40000</v>
      </c>
      <c r="Q10" s="9">
        <f>IF(AND('Layout full names (mandatory)'!S10&lt;&gt;"",'Layout full names (mandatory)'!BX10&lt;&gt;""),'Layout full names (mandatory)'!BX10,"")</f>
        <v>40000</v>
      </c>
      <c r="R10" s="9">
        <f>IF(AND('Layout full names (mandatory)'!T10&lt;&gt;"",'Layout full names (mandatory)'!BY10&lt;&gt;""),'Layout full names (mandatory)'!BY10,"")</f>
        <v>40000</v>
      </c>
      <c r="S10" s="9">
        <f>IF(AND('Layout full names (mandatory)'!U10&lt;&gt;"",'Layout full names (mandatory)'!BZ10&lt;&gt;""),'Layout full names (mandatory)'!BZ10,"")</f>
        <v>40000</v>
      </c>
      <c r="T10" s="9">
        <f>IF(AND('Layout full names (mandatory)'!V10&lt;&gt;"",'Layout full names (mandatory)'!CA10&lt;&gt;""),'Layout full names (mandatory)'!CA10,"")</f>
        <v>40000</v>
      </c>
      <c r="U10" s="9">
        <f>IF(AND('Layout full names (mandatory)'!W10&lt;&gt;"",'Layout full names (mandatory)'!CB10&lt;&gt;""),'Layout full names (mandatory)'!CB10,"")</f>
        <v>40000</v>
      </c>
      <c r="V10" s="9">
        <f>IF(AND('Layout full names (mandatory)'!X10&lt;&gt;"",'Layout full names (mandatory)'!CC10&lt;&gt;""),'Layout full names (mandatory)'!CC10,"")</f>
        <v>40000</v>
      </c>
      <c r="W10" s="9">
        <f>IF(AND('Layout full names (mandatory)'!Y10&lt;&gt;"",'Layout full names (mandatory)'!CD10&lt;&gt;""),'Layout full names (mandatory)'!CD10,"")</f>
        <v>40000</v>
      </c>
      <c r="X10" s="9">
        <f>IF(AND('Layout full names (mandatory)'!Z10&lt;&gt;"",'Layout full names (mandatory)'!CE10&lt;&gt;""),'Layout full names (mandatory)'!CE10,"")</f>
        <v>40000</v>
      </c>
      <c r="Y10" s="9">
        <f>IF(AND('Layout full names (mandatory)'!AA10&lt;&gt;"",'Layout full names (mandatory)'!CF10&lt;&gt;""),'Layout full names (mandatory)'!CF10,"")</f>
        <v>40000</v>
      </c>
      <c r="AE10" s="3"/>
      <c r="AF10" s="3"/>
      <c r="AG10" s="3"/>
      <c r="AH10" s="3"/>
      <c r="AI10" s="3"/>
      <c r="AJ10" s="3"/>
      <c r="AK10" s="3"/>
      <c r="AL10" s="3"/>
      <c r="AM10" s="3"/>
      <c r="AN10" s="3"/>
      <c r="AO10" s="3"/>
      <c r="AP10" s="3"/>
      <c r="AQ10" s="3"/>
      <c r="AR10" s="3"/>
    </row>
    <row r="11" spans="1:44" ht="21" customHeight="1" x14ac:dyDescent="0.4">
      <c r="A11" s="2" t="str">
        <f>'Layout full names (mandatory)'!AE11</f>
        <v>J</v>
      </c>
      <c r="B11" s="9">
        <f>IF(AND('Layout full names (mandatory)'!D11&lt;&gt;"",'Layout full names (mandatory)'!BI11&lt;&gt;""),'Layout full names (mandatory)'!BI11,"")</f>
        <v>40000</v>
      </c>
      <c r="C11" s="9">
        <f>IF(AND('Layout full names (mandatory)'!E11&lt;&gt;"",'Layout full names (mandatory)'!BJ11&lt;&gt;""),'Layout full names (mandatory)'!BJ11,"")</f>
        <v>40000</v>
      </c>
      <c r="D11" s="9">
        <f>IF(AND('Layout full names (mandatory)'!F11&lt;&gt;"",'Layout full names (mandatory)'!BK11&lt;&gt;""),'Layout full names (mandatory)'!BK11,"")</f>
        <v>40000</v>
      </c>
      <c r="E11" s="9">
        <f>IF(AND('Layout full names (mandatory)'!G11&lt;&gt;"",'Layout full names (mandatory)'!BL11&lt;&gt;""),'Layout full names (mandatory)'!BL11,"")</f>
        <v>40000</v>
      </c>
      <c r="F11" s="9">
        <f>IF(AND('Layout full names (mandatory)'!H11&lt;&gt;"",'Layout full names (mandatory)'!BM11&lt;&gt;""),'Layout full names (mandatory)'!BM11,"")</f>
        <v>40000</v>
      </c>
      <c r="G11" s="9">
        <f>IF(AND('Layout full names (mandatory)'!I11&lt;&gt;"",'Layout full names (mandatory)'!BN11&lt;&gt;""),'Layout full names (mandatory)'!BN11,"")</f>
        <v>40000</v>
      </c>
      <c r="H11" s="9">
        <f>IF(AND('Layout full names (mandatory)'!J11&lt;&gt;"",'Layout full names (mandatory)'!BO11&lt;&gt;""),'Layout full names (mandatory)'!BO11,"")</f>
        <v>40000</v>
      </c>
      <c r="I11" s="9">
        <f>IF(AND('Layout full names (mandatory)'!K11&lt;&gt;"",'Layout full names (mandatory)'!BP11&lt;&gt;""),'Layout full names (mandatory)'!BP11,"")</f>
        <v>40000</v>
      </c>
      <c r="J11" s="9">
        <f>IF(AND('Layout full names (mandatory)'!L11&lt;&gt;"",'Layout full names (mandatory)'!BQ11&lt;&gt;""),'Layout full names (mandatory)'!BQ11,"")</f>
        <v>40000</v>
      </c>
      <c r="K11" s="9">
        <f>IF(AND('Layout full names (mandatory)'!M11&lt;&gt;"",'Layout full names (mandatory)'!BR11&lt;&gt;""),'Layout full names (mandatory)'!BR11,"")</f>
        <v>40000</v>
      </c>
      <c r="L11" s="9">
        <f>IF(AND('Layout full names (mandatory)'!N11&lt;&gt;"",'Layout full names (mandatory)'!BS11&lt;&gt;""),'Layout full names (mandatory)'!BS11,"")</f>
        <v>40000</v>
      </c>
      <c r="M11" s="9">
        <f>IF(AND('Layout full names (mandatory)'!O11&lt;&gt;"",'Layout full names (mandatory)'!BT11&lt;&gt;""),'Layout full names (mandatory)'!BT11,"")</f>
        <v>40000</v>
      </c>
      <c r="N11" s="9">
        <f>IF(AND('Layout full names (mandatory)'!P11&lt;&gt;"",'Layout full names (mandatory)'!BU11&lt;&gt;""),'Layout full names (mandatory)'!BU11,"")</f>
        <v>40000</v>
      </c>
      <c r="O11" s="9">
        <f>IF(AND('Layout full names (mandatory)'!Q11&lt;&gt;"",'Layout full names (mandatory)'!BV11&lt;&gt;""),'Layout full names (mandatory)'!BV11,"")</f>
        <v>40000</v>
      </c>
      <c r="P11" s="9">
        <f>IF(AND('Layout full names (mandatory)'!R11&lt;&gt;"",'Layout full names (mandatory)'!BW11&lt;&gt;""),'Layout full names (mandatory)'!BW11,"")</f>
        <v>40000</v>
      </c>
      <c r="Q11" s="9">
        <f>IF(AND('Layout full names (mandatory)'!S11&lt;&gt;"",'Layout full names (mandatory)'!BX11&lt;&gt;""),'Layout full names (mandatory)'!BX11,"")</f>
        <v>40000</v>
      </c>
      <c r="R11" s="9">
        <f>IF(AND('Layout full names (mandatory)'!T11&lt;&gt;"",'Layout full names (mandatory)'!BY11&lt;&gt;""),'Layout full names (mandatory)'!BY11,"")</f>
        <v>40000</v>
      </c>
      <c r="S11" s="9">
        <f>IF(AND('Layout full names (mandatory)'!U11&lt;&gt;"",'Layout full names (mandatory)'!BZ11&lt;&gt;""),'Layout full names (mandatory)'!BZ11,"")</f>
        <v>40000</v>
      </c>
      <c r="T11" s="9">
        <f>IF(AND('Layout full names (mandatory)'!V11&lt;&gt;"",'Layout full names (mandatory)'!CA11&lt;&gt;""),'Layout full names (mandatory)'!CA11,"")</f>
        <v>40000</v>
      </c>
      <c r="U11" s="9">
        <f>IF(AND('Layout full names (mandatory)'!W11&lt;&gt;"",'Layout full names (mandatory)'!CB11&lt;&gt;""),'Layout full names (mandatory)'!CB11,"")</f>
        <v>40000</v>
      </c>
      <c r="V11" s="9">
        <f>IF(AND('Layout full names (mandatory)'!X11&lt;&gt;"",'Layout full names (mandatory)'!CC11&lt;&gt;""),'Layout full names (mandatory)'!CC11,"")</f>
        <v>40000</v>
      </c>
      <c r="W11" s="9">
        <f>IF(AND('Layout full names (mandatory)'!Y11&lt;&gt;"",'Layout full names (mandatory)'!CD11&lt;&gt;""),'Layout full names (mandatory)'!CD11,"")</f>
        <v>40000</v>
      </c>
      <c r="X11" s="9">
        <f>IF(AND('Layout full names (mandatory)'!Z11&lt;&gt;"",'Layout full names (mandatory)'!CE11&lt;&gt;""),'Layout full names (mandatory)'!CE11,"")</f>
        <v>40000</v>
      </c>
      <c r="Y11" s="9">
        <f>IF(AND('Layout full names (mandatory)'!AA11&lt;&gt;"",'Layout full names (mandatory)'!CF11&lt;&gt;""),'Layout full names (mandatory)'!CF11,"")</f>
        <v>40000</v>
      </c>
      <c r="AE11" s="3" t="s">
        <v>7</v>
      </c>
      <c r="AF11" s="3"/>
      <c r="AG11" s="3"/>
      <c r="AH11" s="3"/>
      <c r="AI11" s="3" t="s">
        <v>8</v>
      </c>
      <c r="AJ11" s="3"/>
      <c r="AK11" s="3"/>
      <c r="AL11" s="3"/>
      <c r="AM11" s="3"/>
      <c r="AN11" s="3" t="s">
        <v>9</v>
      </c>
      <c r="AO11" s="3"/>
      <c r="AP11" s="3"/>
      <c r="AQ11" s="3"/>
      <c r="AR11" s="3"/>
    </row>
    <row r="12" spans="1:44" ht="21" customHeight="1" x14ac:dyDescent="0.4">
      <c r="A12" s="2" t="str">
        <f>'Layout full names (mandatory)'!AE12</f>
        <v>K</v>
      </c>
      <c r="B12" s="9">
        <f>IF(AND('Layout full names (mandatory)'!D12&lt;&gt;"",'Layout full names (mandatory)'!BI12&lt;&gt;""),'Layout full names (mandatory)'!BI12,"")</f>
        <v>40000</v>
      </c>
      <c r="C12" s="9">
        <f>IF(AND('Layout full names (mandatory)'!E12&lt;&gt;"",'Layout full names (mandatory)'!BJ12&lt;&gt;""),'Layout full names (mandatory)'!BJ12,"")</f>
        <v>40000</v>
      </c>
      <c r="D12" s="9">
        <f>IF(AND('Layout full names (mandatory)'!F12&lt;&gt;"",'Layout full names (mandatory)'!BK12&lt;&gt;""),'Layout full names (mandatory)'!BK12,"")</f>
        <v>40000</v>
      </c>
      <c r="E12" s="9">
        <f>IF(AND('Layout full names (mandatory)'!G12&lt;&gt;"",'Layout full names (mandatory)'!BL12&lt;&gt;""),'Layout full names (mandatory)'!BL12,"")</f>
        <v>40000</v>
      </c>
      <c r="F12" s="9">
        <f>IF(AND('Layout full names (mandatory)'!H12&lt;&gt;"",'Layout full names (mandatory)'!BM12&lt;&gt;""),'Layout full names (mandatory)'!BM12,"")</f>
        <v>40000</v>
      </c>
      <c r="G12" s="9">
        <f>IF(AND('Layout full names (mandatory)'!I12&lt;&gt;"",'Layout full names (mandatory)'!BN12&lt;&gt;""),'Layout full names (mandatory)'!BN12,"")</f>
        <v>40000</v>
      </c>
      <c r="H12" s="9">
        <f>IF(AND('Layout full names (mandatory)'!J12&lt;&gt;"",'Layout full names (mandatory)'!BO12&lt;&gt;""),'Layout full names (mandatory)'!BO12,"")</f>
        <v>40000</v>
      </c>
      <c r="I12" s="9">
        <f>IF(AND('Layout full names (mandatory)'!K12&lt;&gt;"",'Layout full names (mandatory)'!BP12&lt;&gt;""),'Layout full names (mandatory)'!BP12,"")</f>
        <v>40000</v>
      </c>
      <c r="J12" s="9">
        <f>IF(AND('Layout full names (mandatory)'!L12&lt;&gt;"",'Layout full names (mandatory)'!BQ12&lt;&gt;""),'Layout full names (mandatory)'!BQ12,"")</f>
        <v>40000</v>
      </c>
      <c r="K12" s="9">
        <f>IF(AND('Layout full names (mandatory)'!M12&lt;&gt;"",'Layout full names (mandatory)'!BR12&lt;&gt;""),'Layout full names (mandatory)'!BR12,"")</f>
        <v>40000</v>
      </c>
      <c r="L12" s="9">
        <f>IF(AND('Layout full names (mandatory)'!N12&lt;&gt;"",'Layout full names (mandatory)'!BS12&lt;&gt;""),'Layout full names (mandatory)'!BS12,"")</f>
        <v>40000</v>
      </c>
      <c r="M12" s="9">
        <f>IF(AND('Layout full names (mandatory)'!O12&lt;&gt;"",'Layout full names (mandatory)'!BT12&lt;&gt;""),'Layout full names (mandatory)'!BT12,"")</f>
        <v>40000</v>
      </c>
      <c r="N12" s="9">
        <f>IF(AND('Layout full names (mandatory)'!P12&lt;&gt;"",'Layout full names (mandatory)'!BU12&lt;&gt;""),'Layout full names (mandatory)'!BU12,"")</f>
        <v>40000</v>
      </c>
      <c r="O12" s="9">
        <f>IF(AND('Layout full names (mandatory)'!Q12&lt;&gt;"",'Layout full names (mandatory)'!BV12&lt;&gt;""),'Layout full names (mandatory)'!BV12,"")</f>
        <v>40000</v>
      </c>
      <c r="P12" s="9">
        <f>IF(AND('Layout full names (mandatory)'!R12&lt;&gt;"",'Layout full names (mandatory)'!BW12&lt;&gt;""),'Layout full names (mandatory)'!BW12,"")</f>
        <v>40000</v>
      </c>
      <c r="Q12" s="9">
        <f>IF(AND('Layout full names (mandatory)'!S12&lt;&gt;"",'Layout full names (mandatory)'!BX12&lt;&gt;""),'Layout full names (mandatory)'!BX12,"")</f>
        <v>40000</v>
      </c>
      <c r="R12" s="9">
        <f>IF(AND('Layout full names (mandatory)'!T12&lt;&gt;"",'Layout full names (mandatory)'!BY12&lt;&gt;""),'Layout full names (mandatory)'!BY12,"")</f>
        <v>40000</v>
      </c>
      <c r="S12" s="9">
        <f>IF(AND('Layout full names (mandatory)'!U12&lt;&gt;"",'Layout full names (mandatory)'!BZ12&lt;&gt;""),'Layout full names (mandatory)'!BZ12,"")</f>
        <v>40000</v>
      </c>
      <c r="T12" s="9">
        <f>IF(AND('Layout full names (mandatory)'!V12&lt;&gt;"",'Layout full names (mandatory)'!CA12&lt;&gt;""),'Layout full names (mandatory)'!CA12,"")</f>
        <v>40000</v>
      </c>
      <c r="U12" s="9">
        <f>IF(AND('Layout full names (mandatory)'!W12&lt;&gt;"",'Layout full names (mandatory)'!CB12&lt;&gt;""),'Layout full names (mandatory)'!CB12,"")</f>
        <v>40000</v>
      </c>
      <c r="V12" s="9">
        <f>IF(AND('Layout full names (mandatory)'!X12&lt;&gt;"",'Layout full names (mandatory)'!CC12&lt;&gt;""),'Layout full names (mandatory)'!CC12,"")</f>
        <v>40000</v>
      </c>
      <c r="W12" s="9">
        <f>IF(AND('Layout full names (mandatory)'!Y12&lt;&gt;"",'Layout full names (mandatory)'!CD12&lt;&gt;""),'Layout full names (mandatory)'!CD12,"")</f>
        <v>40000</v>
      </c>
      <c r="X12" s="9">
        <f>IF(AND('Layout full names (mandatory)'!Z12&lt;&gt;"",'Layout full names (mandatory)'!CE12&lt;&gt;""),'Layout full names (mandatory)'!CE12,"")</f>
        <v>40000</v>
      </c>
      <c r="Y12" s="9">
        <f>IF(AND('Layout full names (mandatory)'!AA12&lt;&gt;"",'Layout full names (mandatory)'!CF12&lt;&gt;""),'Layout full names (mandatory)'!CF12,"")</f>
        <v>40000</v>
      </c>
      <c r="AE12" s="3">
        <f>COUNT(B2:Y17)*'Plate preparation Calculations'!M3</f>
        <v>7680</v>
      </c>
      <c r="AF12" s="3"/>
      <c r="AG12" s="3"/>
      <c r="AH12" s="3"/>
      <c r="AI12" s="3">
        <f>AE12*AI6</f>
        <v>9984</v>
      </c>
      <c r="AJ12" s="3"/>
      <c r="AK12" s="3"/>
      <c r="AL12" s="3"/>
      <c r="AM12" s="3"/>
      <c r="AN12" s="12">
        <f>(AI12*AE3-AN9)</f>
        <v>-17309.538461538461</v>
      </c>
      <c r="AO12" s="3"/>
      <c r="AP12" s="3"/>
      <c r="AQ12" s="3"/>
      <c r="AR12" s="3"/>
    </row>
    <row r="13" spans="1:44" ht="21" customHeight="1" x14ac:dyDescent="0.4">
      <c r="A13" s="2" t="str">
        <f>'Layout full names (mandatory)'!AE13</f>
        <v>L</v>
      </c>
      <c r="B13" s="9">
        <f>IF(AND('Layout full names (mandatory)'!D13&lt;&gt;"",'Layout full names (mandatory)'!BI13&lt;&gt;""),'Layout full names (mandatory)'!BI13,"")</f>
        <v>40000</v>
      </c>
      <c r="C13" s="9">
        <f>IF(AND('Layout full names (mandatory)'!E13&lt;&gt;"",'Layout full names (mandatory)'!BJ13&lt;&gt;""),'Layout full names (mandatory)'!BJ13,"")</f>
        <v>40000</v>
      </c>
      <c r="D13" s="9">
        <f>IF(AND('Layout full names (mandatory)'!F13&lt;&gt;"",'Layout full names (mandatory)'!BK13&lt;&gt;""),'Layout full names (mandatory)'!BK13,"")</f>
        <v>40000</v>
      </c>
      <c r="E13" s="9">
        <f>IF(AND('Layout full names (mandatory)'!G13&lt;&gt;"",'Layout full names (mandatory)'!BL13&lt;&gt;""),'Layout full names (mandatory)'!BL13,"")</f>
        <v>40000</v>
      </c>
      <c r="F13" s="9">
        <f>IF(AND('Layout full names (mandatory)'!H13&lt;&gt;"",'Layout full names (mandatory)'!BM13&lt;&gt;""),'Layout full names (mandatory)'!BM13,"")</f>
        <v>40000</v>
      </c>
      <c r="G13" s="9">
        <f>IF(AND('Layout full names (mandatory)'!I13&lt;&gt;"",'Layout full names (mandatory)'!BN13&lt;&gt;""),'Layout full names (mandatory)'!BN13,"")</f>
        <v>40000</v>
      </c>
      <c r="H13" s="9">
        <f>IF(AND('Layout full names (mandatory)'!J13&lt;&gt;"",'Layout full names (mandatory)'!BO13&lt;&gt;""),'Layout full names (mandatory)'!BO13,"")</f>
        <v>40000</v>
      </c>
      <c r="I13" s="9">
        <f>IF(AND('Layout full names (mandatory)'!K13&lt;&gt;"",'Layout full names (mandatory)'!BP13&lt;&gt;""),'Layout full names (mandatory)'!BP13,"")</f>
        <v>40000</v>
      </c>
      <c r="J13" s="9">
        <f>IF(AND('Layout full names (mandatory)'!L13&lt;&gt;"",'Layout full names (mandatory)'!BQ13&lt;&gt;""),'Layout full names (mandatory)'!BQ13,"")</f>
        <v>40000</v>
      </c>
      <c r="K13" s="9">
        <f>IF(AND('Layout full names (mandatory)'!M13&lt;&gt;"",'Layout full names (mandatory)'!BR13&lt;&gt;""),'Layout full names (mandatory)'!BR13,"")</f>
        <v>40000</v>
      </c>
      <c r="L13" s="9">
        <f>IF(AND('Layout full names (mandatory)'!N13&lt;&gt;"",'Layout full names (mandatory)'!BS13&lt;&gt;""),'Layout full names (mandatory)'!BS13,"")</f>
        <v>40000</v>
      </c>
      <c r="M13" s="9">
        <f>IF(AND('Layout full names (mandatory)'!O13&lt;&gt;"",'Layout full names (mandatory)'!BT13&lt;&gt;""),'Layout full names (mandatory)'!BT13,"")</f>
        <v>40000</v>
      </c>
      <c r="N13" s="9">
        <f>IF(AND('Layout full names (mandatory)'!P13&lt;&gt;"",'Layout full names (mandatory)'!BU13&lt;&gt;""),'Layout full names (mandatory)'!BU13,"")</f>
        <v>40000</v>
      </c>
      <c r="O13" s="9">
        <f>IF(AND('Layout full names (mandatory)'!Q13&lt;&gt;"",'Layout full names (mandatory)'!BV13&lt;&gt;""),'Layout full names (mandatory)'!BV13,"")</f>
        <v>40000</v>
      </c>
      <c r="P13" s="9">
        <f>IF(AND('Layout full names (mandatory)'!R13&lt;&gt;"",'Layout full names (mandatory)'!BW13&lt;&gt;""),'Layout full names (mandatory)'!BW13,"")</f>
        <v>40000</v>
      </c>
      <c r="Q13" s="9">
        <f>IF(AND('Layout full names (mandatory)'!S13&lt;&gt;"",'Layout full names (mandatory)'!BX13&lt;&gt;""),'Layout full names (mandatory)'!BX13,"")</f>
        <v>40000</v>
      </c>
      <c r="R13" s="9">
        <f>IF(AND('Layout full names (mandatory)'!T13&lt;&gt;"",'Layout full names (mandatory)'!BY13&lt;&gt;""),'Layout full names (mandatory)'!BY13,"")</f>
        <v>40000</v>
      </c>
      <c r="S13" s="9">
        <f>IF(AND('Layout full names (mandatory)'!U13&lt;&gt;"",'Layout full names (mandatory)'!BZ13&lt;&gt;""),'Layout full names (mandatory)'!BZ13,"")</f>
        <v>40000</v>
      </c>
      <c r="T13" s="9">
        <f>IF(AND('Layout full names (mandatory)'!V13&lt;&gt;"",'Layout full names (mandatory)'!CA13&lt;&gt;""),'Layout full names (mandatory)'!CA13,"")</f>
        <v>40000</v>
      </c>
      <c r="U13" s="9">
        <f>IF(AND('Layout full names (mandatory)'!W13&lt;&gt;"",'Layout full names (mandatory)'!CB13&lt;&gt;""),'Layout full names (mandatory)'!CB13,"")</f>
        <v>40000</v>
      </c>
      <c r="V13" s="9">
        <f>IF(AND('Layout full names (mandatory)'!X13&lt;&gt;"",'Layout full names (mandatory)'!CC13&lt;&gt;""),'Layout full names (mandatory)'!CC13,"")</f>
        <v>40000</v>
      </c>
      <c r="W13" s="9">
        <f>IF(AND('Layout full names (mandatory)'!Y13&lt;&gt;"",'Layout full names (mandatory)'!CD13&lt;&gt;""),'Layout full names (mandatory)'!CD13,"")</f>
        <v>40000</v>
      </c>
      <c r="X13" s="9">
        <f>IF(AND('Layout full names (mandatory)'!Z13&lt;&gt;"",'Layout full names (mandatory)'!CE13&lt;&gt;""),'Layout full names (mandatory)'!CE13,"")</f>
        <v>40000</v>
      </c>
      <c r="Y13" s="9">
        <f>IF(AND('Layout full names (mandatory)'!AA13&lt;&gt;"",'Layout full names (mandatory)'!CF13&lt;&gt;""),'Layout full names (mandatory)'!CF13,"")</f>
        <v>40000</v>
      </c>
      <c r="AE13" s="3"/>
      <c r="AF13" s="3"/>
      <c r="AG13" s="3"/>
      <c r="AH13" s="3"/>
      <c r="AI13" s="3"/>
      <c r="AJ13" s="3"/>
      <c r="AK13" s="3"/>
      <c r="AL13" s="3"/>
      <c r="AM13" s="3"/>
      <c r="AN13" s="3"/>
      <c r="AO13" s="3"/>
      <c r="AP13" s="3"/>
      <c r="AQ13" s="3"/>
      <c r="AR13" s="3"/>
    </row>
    <row r="14" spans="1:44" ht="21" customHeight="1" x14ac:dyDescent="0.4">
      <c r="A14" s="2" t="str">
        <f>'Layout full names (mandatory)'!AE14</f>
        <v>M</v>
      </c>
      <c r="B14" s="9">
        <f>IF(AND('Layout full names (mandatory)'!D14&lt;&gt;"",'Layout full names (mandatory)'!BI14&lt;&gt;""),'Layout full names (mandatory)'!BI14,"")</f>
        <v>40000</v>
      </c>
      <c r="C14" s="9">
        <f>IF(AND('Layout full names (mandatory)'!E14&lt;&gt;"",'Layout full names (mandatory)'!BJ14&lt;&gt;""),'Layout full names (mandatory)'!BJ14,"")</f>
        <v>40000</v>
      </c>
      <c r="D14" s="9">
        <f>IF(AND('Layout full names (mandatory)'!F14&lt;&gt;"",'Layout full names (mandatory)'!BK14&lt;&gt;""),'Layout full names (mandatory)'!BK14,"")</f>
        <v>40000</v>
      </c>
      <c r="E14" s="9">
        <f>IF(AND('Layout full names (mandatory)'!G14&lt;&gt;"",'Layout full names (mandatory)'!BL14&lt;&gt;""),'Layout full names (mandatory)'!BL14,"")</f>
        <v>40000</v>
      </c>
      <c r="F14" s="9">
        <f>IF(AND('Layout full names (mandatory)'!H14&lt;&gt;"",'Layout full names (mandatory)'!BM14&lt;&gt;""),'Layout full names (mandatory)'!BM14,"")</f>
        <v>40000</v>
      </c>
      <c r="G14" s="9">
        <f>IF(AND('Layout full names (mandatory)'!I14&lt;&gt;"",'Layout full names (mandatory)'!BN14&lt;&gt;""),'Layout full names (mandatory)'!BN14,"")</f>
        <v>40000</v>
      </c>
      <c r="H14" s="9">
        <f>IF(AND('Layout full names (mandatory)'!J14&lt;&gt;"",'Layout full names (mandatory)'!BO14&lt;&gt;""),'Layout full names (mandatory)'!BO14,"")</f>
        <v>40000</v>
      </c>
      <c r="I14" s="9">
        <f>IF(AND('Layout full names (mandatory)'!K14&lt;&gt;"",'Layout full names (mandatory)'!BP14&lt;&gt;""),'Layout full names (mandatory)'!BP14,"")</f>
        <v>40000</v>
      </c>
      <c r="J14" s="9">
        <f>IF(AND('Layout full names (mandatory)'!L14&lt;&gt;"",'Layout full names (mandatory)'!BQ14&lt;&gt;""),'Layout full names (mandatory)'!BQ14,"")</f>
        <v>40000</v>
      </c>
      <c r="K14" s="9">
        <f>IF(AND('Layout full names (mandatory)'!M14&lt;&gt;"",'Layout full names (mandatory)'!BR14&lt;&gt;""),'Layout full names (mandatory)'!BR14,"")</f>
        <v>40000</v>
      </c>
      <c r="L14" s="9">
        <f>IF(AND('Layout full names (mandatory)'!N14&lt;&gt;"",'Layout full names (mandatory)'!BS14&lt;&gt;""),'Layout full names (mandatory)'!BS14,"")</f>
        <v>40000</v>
      </c>
      <c r="M14" s="9">
        <f>IF(AND('Layout full names (mandatory)'!O14&lt;&gt;"",'Layout full names (mandatory)'!BT14&lt;&gt;""),'Layout full names (mandatory)'!BT14,"")</f>
        <v>40000</v>
      </c>
      <c r="N14" s="9">
        <f>IF(AND('Layout full names (mandatory)'!P14&lt;&gt;"",'Layout full names (mandatory)'!BU14&lt;&gt;""),'Layout full names (mandatory)'!BU14,"")</f>
        <v>40000</v>
      </c>
      <c r="O14" s="9">
        <f>IF(AND('Layout full names (mandatory)'!Q14&lt;&gt;"",'Layout full names (mandatory)'!BV14&lt;&gt;""),'Layout full names (mandatory)'!BV14,"")</f>
        <v>40000</v>
      </c>
      <c r="P14" s="9">
        <f>IF(AND('Layout full names (mandatory)'!R14&lt;&gt;"",'Layout full names (mandatory)'!BW14&lt;&gt;""),'Layout full names (mandatory)'!BW14,"")</f>
        <v>40000</v>
      </c>
      <c r="Q14" s="9">
        <f>IF(AND('Layout full names (mandatory)'!S14&lt;&gt;"",'Layout full names (mandatory)'!BX14&lt;&gt;""),'Layout full names (mandatory)'!BX14,"")</f>
        <v>40000</v>
      </c>
      <c r="R14" s="9">
        <f>IF(AND('Layout full names (mandatory)'!T14&lt;&gt;"",'Layout full names (mandatory)'!BY14&lt;&gt;""),'Layout full names (mandatory)'!BY14,"")</f>
        <v>40000</v>
      </c>
      <c r="S14" s="9">
        <f>IF(AND('Layout full names (mandatory)'!U14&lt;&gt;"",'Layout full names (mandatory)'!BZ14&lt;&gt;""),'Layout full names (mandatory)'!BZ14,"")</f>
        <v>40000</v>
      </c>
      <c r="T14" s="9">
        <f>IF(AND('Layout full names (mandatory)'!V14&lt;&gt;"",'Layout full names (mandatory)'!CA14&lt;&gt;""),'Layout full names (mandatory)'!CA14,"")</f>
        <v>40000</v>
      </c>
      <c r="U14" s="9">
        <f>IF(AND('Layout full names (mandatory)'!W14&lt;&gt;"",'Layout full names (mandatory)'!CB14&lt;&gt;""),'Layout full names (mandatory)'!CB14,"")</f>
        <v>40000</v>
      </c>
      <c r="V14" s="9">
        <f>IF(AND('Layout full names (mandatory)'!X14&lt;&gt;"",'Layout full names (mandatory)'!CC14&lt;&gt;""),'Layout full names (mandatory)'!CC14,"")</f>
        <v>40000</v>
      </c>
      <c r="W14" s="9">
        <f>IF(AND('Layout full names (mandatory)'!Y14&lt;&gt;"",'Layout full names (mandatory)'!CD14&lt;&gt;""),'Layout full names (mandatory)'!CD14,"")</f>
        <v>40000</v>
      </c>
      <c r="X14" s="9">
        <f>IF(AND('Layout full names (mandatory)'!Z14&lt;&gt;"",'Layout full names (mandatory)'!CE14&lt;&gt;""),'Layout full names (mandatory)'!CE14,"")</f>
        <v>40000</v>
      </c>
      <c r="Y14" s="9">
        <f>IF(AND('Layout full names (mandatory)'!AA14&lt;&gt;"",'Layout full names (mandatory)'!CF14&lt;&gt;""),'Layout full names (mandatory)'!CF14,"")</f>
        <v>40000</v>
      </c>
      <c r="AE14" s="3"/>
      <c r="AF14" s="3"/>
      <c r="AG14" s="3"/>
      <c r="AH14" s="3"/>
      <c r="AI14" s="3"/>
      <c r="AJ14" s="3"/>
      <c r="AK14" s="3"/>
      <c r="AL14" s="3"/>
      <c r="AM14" s="3"/>
      <c r="AN14" s="3"/>
      <c r="AO14" s="3"/>
      <c r="AP14" s="3"/>
      <c r="AQ14" s="3"/>
      <c r="AR14" s="3"/>
    </row>
    <row r="15" spans="1:44" ht="21" customHeight="1" x14ac:dyDescent="0.4">
      <c r="A15" s="2" t="str">
        <f>'Layout full names (mandatory)'!AE15</f>
        <v>N</v>
      </c>
      <c r="B15" s="9">
        <f>IF(AND('Layout full names (mandatory)'!D15&lt;&gt;"",'Layout full names (mandatory)'!BI15&lt;&gt;""),'Layout full names (mandatory)'!BI15,"")</f>
        <v>40000</v>
      </c>
      <c r="C15" s="9">
        <f>IF(AND('Layout full names (mandatory)'!E15&lt;&gt;"",'Layout full names (mandatory)'!BJ15&lt;&gt;""),'Layout full names (mandatory)'!BJ15,"")</f>
        <v>40000</v>
      </c>
      <c r="D15" s="9">
        <f>IF(AND('Layout full names (mandatory)'!F15&lt;&gt;"",'Layout full names (mandatory)'!BK15&lt;&gt;""),'Layout full names (mandatory)'!BK15,"")</f>
        <v>40000</v>
      </c>
      <c r="E15" s="9">
        <f>IF(AND('Layout full names (mandatory)'!G15&lt;&gt;"",'Layout full names (mandatory)'!BL15&lt;&gt;""),'Layout full names (mandatory)'!BL15,"")</f>
        <v>40000</v>
      </c>
      <c r="F15" s="9">
        <f>IF(AND('Layout full names (mandatory)'!H15&lt;&gt;"",'Layout full names (mandatory)'!BM15&lt;&gt;""),'Layout full names (mandatory)'!BM15,"")</f>
        <v>40000</v>
      </c>
      <c r="G15" s="9">
        <f>IF(AND('Layout full names (mandatory)'!I15&lt;&gt;"",'Layout full names (mandatory)'!BN15&lt;&gt;""),'Layout full names (mandatory)'!BN15,"")</f>
        <v>40000</v>
      </c>
      <c r="H15" s="9">
        <f>IF(AND('Layout full names (mandatory)'!J15&lt;&gt;"",'Layout full names (mandatory)'!BO15&lt;&gt;""),'Layout full names (mandatory)'!BO15,"")</f>
        <v>40000</v>
      </c>
      <c r="I15" s="9">
        <f>IF(AND('Layout full names (mandatory)'!K15&lt;&gt;"",'Layout full names (mandatory)'!BP15&lt;&gt;""),'Layout full names (mandatory)'!BP15,"")</f>
        <v>40000</v>
      </c>
      <c r="J15" s="9">
        <f>IF(AND('Layout full names (mandatory)'!L15&lt;&gt;"",'Layout full names (mandatory)'!BQ15&lt;&gt;""),'Layout full names (mandatory)'!BQ15,"")</f>
        <v>40000</v>
      </c>
      <c r="K15" s="9">
        <f>IF(AND('Layout full names (mandatory)'!M15&lt;&gt;"",'Layout full names (mandatory)'!BR15&lt;&gt;""),'Layout full names (mandatory)'!BR15,"")</f>
        <v>40000</v>
      </c>
      <c r="L15" s="9">
        <f>IF(AND('Layout full names (mandatory)'!N15&lt;&gt;"",'Layout full names (mandatory)'!BS15&lt;&gt;""),'Layout full names (mandatory)'!BS15,"")</f>
        <v>40000</v>
      </c>
      <c r="M15" s="9">
        <f>IF(AND('Layout full names (mandatory)'!O15&lt;&gt;"",'Layout full names (mandatory)'!BT15&lt;&gt;""),'Layout full names (mandatory)'!BT15,"")</f>
        <v>40000</v>
      </c>
      <c r="N15" s="9">
        <f>IF(AND('Layout full names (mandatory)'!P15&lt;&gt;"",'Layout full names (mandatory)'!BU15&lt;&gt;""),'Layout full names (mandatory)'!BU15,"")</f>
        <v>40000</v>
      </c>
      <c r="O15" s="9">
        <f>IF(AND('Layout full names (mandatory)'!Q15&lt;&gt;"",'Layout full names (mandatory)'!BV15&lt;&gt;""),'Layout full names (mandatory)'!BV15,"")</f>
        <v>40000</v>
      </c>
      <c r="P15" s="9">
        <f>IF(AND('Layout full names (mandatory)'!R15&lt;&gt;"",'Layout full names (mandatory)'!BW15&lt;&gt;""),'Layout full names (mandatory)'!BW15,"")</f>
        <v>40000</v>
      </c>
      <c r="Q15" s="9">
        <f>IF(AND('Layout full names (mandatory)'!S15&lt;&gt;"",'Layout full names (mandatory)'!BX15&lt;&gt;""),'Layout full names (mandatory)'!BX15,"")</f>
        <v>40000</v>
      </c>
      <c r="R15" s="9">
        <f>IF(AND('Layout full names (mandatory)'!T15&lt;&gt;"",'Layout full names (mandatory)'!BY15&lt;&gt;""),'Layout full names (mandatory)'!BY15,"")</f>
        <v>40000</v>
      </c>
      <c r="S15" s="9">
        <f>IF(AND('Layout full names (mandatory)'!U15&lt;&gt;"",'Layout full names (mandatory)'!BZ15&lt;&gt;""),'Layout full names (mandatory)'!BZ15,"")</f>
        <v>40000</v>
      </c>
      <c r="T15" s="9">
        <f>IF(AND('Layout full names (mandatory)'!V15&lt;&gt;"",'Layout full names (mandatory)'!CA15&lt;&gt;""),'Layout full names (mandatory)'!CA15,"")</f>
        <v>40000</v>
      </c>
      <c r="U15" s="9">
        <f>IF(AND('Layout full names (mandatory)'!W15&lt;&gt;"",'Layout full names (mandatory)'!CB15&lt;&gt;""),'Layout full names (mandatory)'!CB15,"")</f>
        <v>40000</v>
      </c>
      <c r="V15" s="9">
        <f>IF(AND('Layout full names (mandatory)'!X15&lt;&gt;"",'Layout full names (mandatory)'!CC15&lt;&gt;""),'Layout full names (mandatory)'!CC15,"")</f>
        <v>40000</v>
      </c>
      <c r="W15" s="9">
        <f>IF(AND('Layout full names (mandatory)'!Y15&lt;&gt;"",'Layout full names (mandatory)'!CD15&lt;&gt;""),'Layout full names (mandatory)'!CD15,"")</f>
        <v>40000</v>
      </c>
      <c r="X15" s="9">
        <f>IF(AND('Layout full names (mandatory)'!Z15&lt;&gt;"",'Layout full names (mandatory)'!CE15&lt;&gt;""),'Layout full names (mandatory)'!CE15,"")</f>
        <v>40000</v>
      </c>
      <c r="Y15" s="9">
        <f>IF(AND('Layout full names (mandatory)'!AA15&lt;&gt;"",'Layout full names (mandatory)'!CF15&lt;&gt;""),'Layout full names (mandatory)'!CF15,"")</f>
        <v>40000</v>
      </c>
      <c r="AE15" s="3"/>
      <c r="AF15" s="3"/>
      <c r="AG15" s="3"/>
      <c r="AH15" s="3"/>
      <c r="AI15" s="3"/>
      <c r="AJ15" s="3"/>
      <c r="AK15" s="3"/>
      <c r="AL15" s="3"/>
      <c r="AM15" s="3"/>
      <c r="AN15" s="3"/>
      <c r="AO15" s="3"/>
      <c r="AP15" s="3"/>
      <c r="AQ15" s="3"/>
      <c r="AR15" s="3"/>
    </row>
    <row r="16" spans="1:44" ht="21" customHeight="1" x14ac:dyDescent="0.4">
      <c r="A16" s="2" t="str">
        <f>'Layout full names (mandatory)'!AE16</f>
        <v>O</v>
      </c>
      <c r="B16" s="9">
        <f>IF(AND('Layout full names (mandatory)'!D16&lt;&gt;"",'Layout full names (mandatory)'!BI16&lt;&gt;""),'Layout full names (mandatory)'!BI16,"")</f>
        <v>40000</v>
      </c>
      <c r="C16" s="9">
        <f>IF(AND('Layout full names (mandatory)'!E16&lt;&gt;"",'Layout full names (mandatory)'!BJ16&lt;&gt;""),'Layout full names (mandatory)'!BJ16,"")</f>
        <v>40000</v>
      </c>
      <c r="D16" s="9">
        <f>IF(AND('Layout full names (mandatory)'!F16&lt;&gt;"",'Layout full names (mandatory)'!BK16&lt;&gt;""),'Layout full names (mandatory)'!BK16,"")</f>
        <v>40000</v>
      </c>
      <c r="E16" s="9">
        <f>IF(AND('Layout full names (mandatory)'!G16&lt;&gt;"",'Layout full names (mandatory)'!BL16&lt;&gt;""),'Layout full names (mandatory)'!BL16,"")</f>
        <v>40000</v>
      </c>
      <c r="F16" s="9">
        <f>IF(AND('Layout full names (mandatory)'!H16&lt;&gt;"",'Layout full names (mandatory)'!BM16&lt;&gt;""),'Layout full names (mandatory)'!BM16,"")</f>
        <v>40000</v>
      </c>
      <c r="G16" s="9">
        <f>IF(AND('Layout full names (mandatory)'!I16&lt;&gt;"",'Layout full names (mandatory)'!BN16&lt;&gt;""),'Layout full names (mandatory)'!BN16,"")</f>
        <v>40000</v>
      </c>
      <c r="H16" s="9">
        <f>IF(AND('Layout full names (mandatory)'!J16&lt;&gt;"",'Layout full names (mandatory)'!BO16&lt;&gt;""),'Layout full names (mandatory)'!BO16,"")</f>
        <v>40000</v>
      </c>
      <c r="I16" s="9">
        <f>IF(AND('Layout full names (mandatory)'!K16&lt;&gt;"",'Layout full names (mandatory)'!BP16&lt;&gt;""),'Layout full names (mandatory)'!BP16,"")</f>
        <v>40000</v>
      </c>
      <c r="J16" s="9">
        <f>IF(AND('Layout full names (mandatory)'!L16&lt;&gt;"",'Layout full names (mandatory)'!BQ16&lt;&gt;""),'Layout full names (mandatory)'!BQ16,"")</f>
        <v>40000</v>
      </c>
      <c r="K16" s="9">
        <f>IF(AND('Layout full names (mandatory)'!M16&lt;&gt;"",'Layout full names (mandatory)'!BR16&lt;&gt;""),'Layout full names (mandatory)'!BR16,"")</f>
        <v>40000</v>
      </c>
      <c r="L16" s="9">
        <f>IF(AND('Layout full names (mandatory)'!N16&lt;&gt;"",'Layout full names (mandatory)'!BS16&lt;&gt;""),'Layout full names (mandatory)'!BS16,"")</f>
        <v>40000</v>
      </c>
      <c r="M16" s="9">
        <f>IF(AND('Layout full names (mandatory)'!O16&lt;&gt;"",'Layout full names (mandatory)'!BT16&lt;&gt;""),'Layout full names (mandatory)'!BT16,"")</f>
        <v>40000</v>
      </c>
      <c r="N16" s="9">
        <f>IF(AND('Layout full names (mandatory)'!P16&lt;&gt;"",'Layout full names (mandatory)'!BU16&lt;&gt;""),'Layout full names (mandatory)'!BU16,"")</f>
        <v>40000</v>
      </c>
      <c r="O16" s="9">
        <f>IF(AND('Layout full names (mandatory)'!Q16&lt;&gt;"",'Layout full names (mandatory)'!BV16&lt;&gt;""),'Layout full names (mandatory)'!BV16,"")</f>
        <v>40000</v>
      </c>
      <c r="P16" s="9">
        <f>IF(AND('Layout full names (mandatory)'!R16&lt;&gt;"",'Layout full names (mandatory)'!BW16&lt;&gt;""),'Layout full names (mandatory)'!BW16,"")</f>
        <v>40000</v>
      </c>
      <c r="Q16" s="9">
        <f>IF(AND('Layout full names (mandatory)'!S16&lt;&gt;"",'Layout full names (mandatory)'!BX16&lt;&gt;""),'Layout full names (mandatory)'!BX16,"")</f>
        <v>40000</v>
      </c>
      <c r="R16" s="9">
        <f>IF(AND('Layout full names (mandatory)'!T16&lt;&gt;"",'Layout full names (mandatory)'!BY16&lt;&gt;""),'Layout full names (mandatory)'!BY16,"")</f>
        <v>40000</v>
      </c>
      <c r="S16" s="9">
        <f>IF(AND('Layout full names (mandatory)'!U16&lt;&gt;"",'Layout full names (mandatory)'!BZ16&lt;&gt;""),'Layout full names (mandatory)'!BZ16,"")</f>
        <v>40000</v>
      </c>
      <c r="T16" s="9">
        <f>IF(AND('Layout full names (mandatory)'!V16&lt;&gt;"",'Layout full names (mandatory)'!CA16&lt;&gt;""),'Layout full names (mandatory)'!CA16,"")</f>
        <v>40000</v>
      </c>
      <c r="U16" s="9">
        <f>IF(AND('Layout full names (mandatory)'!W16&lt;&gt;"",'Layout full names (mandatory)'!CB16&lt;&gt;""),'Layout full names (mandatory)'!CB16,"")</f>
        <v>40000</v>
      </c>
      <c r="V16" s="9">
        <f>IF(AND('Layout full names (mandatory)'!X16&lt;&gt;"",'Layout full names (mandatory)'!CC16&lt;&gt;""),'Layout full names (mandatory)'!CC16,"")</f>
        <v>40000</v>
      </c>
      <c r="W16" s="9">
        <f>IF(AND('Layout full names (mandatory)'!Y16&lt;&gt;"",'Layout full names (mandatory)'!CD16&lt;&gt;""),'Layout full names (mandatory)'!CD16,"")</f>
        <v>40000</v>
      </c>
      <c r="X16" s="9">
        <f>IF(AND('Layout full names (mandatory)'!Z16&lt;&gt;"",'Layout full names (mandatory)'!CE16&lt;&gt;""),'Layout full names (mandatory)'!CE16,"")</f>
        <v>40000</v>
      </c>
      <c r="Y16" s="9">
        <f>IF(AND('Layout full names (mandatory)'!AA16&lt;&gt;"",'Layout full names (mandatory)'!CF16&lt;&gt;""),'Layout full names (mandatory)'!CF16,"")</f>
        <v>40000</v>
      </c>
      <c r="AE16" s="3" t="s">
        <v>10</v>
      </c>
      <c r="AF16" s="3"/>
      <c r="AG16" s="3"/>
      <c r="AH16" s="3"/>
      <c r="AI16" s="3"/>
      <c r="AJ16" s="3"/>
      <c r="AK16" s="3"/>
      <c r="AL16" s="3"/>
      <c r="AM16" s="3"/>
      <c r="AN16" s="3"/>
      <c r="AO16" s="3"/>
      <c r="AP16" s="3"/>
      <c r="AQ16" s="3"/>
      <c r="AR16" s="3"/>
    </row>
    <row r="17" spans="1:44" ht="21" customHeight="1" x14ac:dyDescent="0.4">
      <c r="A17" s="2" t="str">
        <f>'Layout full names (mandatory)'!AE17</f>
        <v>P</v>
      </c>
      <c r="B17" s="9">
        <f>IF(AND('Layout full names (mandatory)'!D17&lt;&gt;"",'Layout full names (mandatory)'!BI17&lt;&gt;""),'Layout full names (mandatory)'!BI17,"")</f>
        <v>40000</v>
      </c>
      <c r="C17" s="9">
        <f>IF(AND('Layout full names (mandatory)'!E17&lt;&gt;"",'Layout full names (mandatory)'!BJ17&lt;&gt;""),'Layout full names (mandatory)'!BJ17,"")</f>
        <v>40000</v>
      </c>
      <c r="D17" s="9">
        <f>IF(AND('Layout full names (mandatory)'!F17&lt;&gt;"",'Layout full names (mandatory)'!BK17&lt;&gt;""),'Layout full names (mandatory)'!BK17,"")</f>
        <v>40000</v>
      </c>
      <c r="E17" s="9">
        <f>IF(AND('Layout full names (mandatory)'!G17&lt;&gt;"",'Layout full names (mandatory)'!BL17&lt;&gt;""),'Layout full names (mandatory)'!BL17,"")</f>
        <v>40000</v>
      </c>
      <c r="F17" s="9">
        <f>IF(AND('Layout full names (mandatory)'!H17&lt;&gt;"",'Layout full names (mandatory)'!BM17&lt;&gt;""),'Layout full names (mandatory)'!BM17,"")</f>
        <v>40000</v>
      </c>
      <c r="G17" s="9">
        <f>IF(AND('Layout full names (mandatory)'!I17&lt;&gt;"",'Layout full names (mandatory)'!BN17&lt;&gt;""),'Layout full names (mandatory)'!BN17,"")</f>
        <v>40000</v>
      </c>
      <c r="H17" s="9">
        <f>IF(AND('Layout full names (mandatory)'!J17&lt;&gt;"",'Layout full names (mandatory)'!BO17&lt;&gt;""),'Layout full names (mandatory)'!BO17,"")</f>
        <v>40000</v>
      </c>
      <c r="I17" s="9">
        <f>IF(AND('Layout full names (mandatory)'!K17&lt;&gt;"",'Layout full names (mandatory)'!BP17&lt;&gt;""),'Layout full names (mandatory)'!BP17,"")</f>
        <v>40000</v>
      </c>
      <c r="J17" s="9">
        <f>IF(AND('Layout full names (mandatory)'!L17&lt;&gt;"",'Layout full names (mandatory)'!BQ17&lt;&gt;""),'Layout full names (mandatory)'!BQ17,"")</f>
        <v>40000</v>
      </c>
      <c r="K17" s="9">
        <f>IF(AND('Layout full names (mandatory)'!M17&lt;&gt;"",'Layout full names (mandatory)'!BR17&lt;&gt;""),'Layout full names (mandatory)'!BR17,"")</f>
        <v>40000</v>
      </c>
      <c r="L17" s="9">
        <f>IF(AND('Layout full names (mandatory)'!N17&lt;&gt;"",'Layout full names (mandatory)'!BS17&lt;&gt;""),'Layout full names (mandatory)'!BS17,"")</f>
        <v>40000</v>
      </c>
      <c r="M17" s="9">
        <f>IF(AND('Layout full names (mandatory)'!O17&lt;&gt;"",'Layout full names (mandatory)'!BT17&lt;&gt;""),'Layout full names (mandatory)'!BT17,"")</f>
        <v>40000</v>
      </c>
      <c r="N17" s="9">
        <f>IF(AND('Layout full names (mandatory)'!P17&lt;&gt;"",'Layout full names (mandatory)'!BU17&lt;&gt;""),'Layout full names (mandatory)'!BU17,"")</f>
        <v>40000</v>
      </c>
      <c r="O17" s="9">
        <f>IF(AND('Layout full names (mandatory)'!Q17&lt;&gt;"",'Layout full names (mandatory)'!BV17&lt;&gt;""),'Layout full names (mandatory)'!BV17,"")</f>
        <v>40000</v>
      </c>
      <c r="P17" s="9">
        <f>IF(AND('Layout full names (mandatory)'!R17&lt;&gt;"",'Layout full names (mandatory)'!BW17&lt;&gt;""),'Layout full names (mandatory)'!BW17,"")</f>
        <v>40000</v>
      </c>
      <c r="Q17" s="9">
        <f>IF(AND('Layout full names (mandatory)'!S17&lt;&gt;"",'Layout full names (mandatory)'!BX17&lt;&gt;""),'Layout full names (mandatory)'!BX17,"")</f>
        <v>40000</v>
      </c>
      <c r="R17" s="9">
        <f>IF(AND('Layout full names (mandatory)'!T17&lt;&gt;"",'Layout full names (mandatory)'!BY17&lt;&gt;""),'Layout full names (mandatory)'!BY17,"")</f>
        <v>40000</v>
      </c>
      <c r="S17" s="9">
        <f>IF(AND('Layout full names (mandatory)'!U17&lt;&gt;"",'Layout full names (mandatory)'!BZ17&lt;&gt;""),'Layout full names (mandatory)'!BZ17,"")</f>
        <v>40000</v>
      </c>
      <c r="T17" s="9">
        <f>IF(AND('Layout full names (mandatory)'!V17&lt;&gt;"",'Layout full names (mandatory)'!CA17&lt;&gt;""),'Layout full names (mandatory)'!CA17,"")</f>
        <v>40000</v>
      </c>
      <c r="U17" s="9">
        <f>IF(AND('Layout full names (mandatory)'!W17&lt;&gt;"",'Layout full names (mandatory)'!CB17&lt;&gt;""),'Layout full names (mandatory)'!CB17,"")</f>
        <v>40000</v>
      </c>
      <c r="V17" s="9">
        <f>IF(AND('Layout full names (mandatory)'!X17&lt;&gt;"",'Layout full names (mandatory)'!CC17&lt;&gt;""),'Layout full names (mandatory)'!CC17,"")</f>
        <v>40000</v>
      </c>
      <c r="W17" s="9">
        <f>IF(AND('Layout full names (mandatory)'!Y17&lt;&gt;"",'Layout full names (mandatory)'!CD17&lt;&gt;""),'Layout full names (mandatory)'!CD17,"")</f>
        <v>40000</v>
      </c>
      <c r="X17" s="9">
        <f>IF(AND('Layout full names (mandatory)'!Z17&lt;&gt;"",'Layout full names (mandatory)'!CE17&lt;&gt;""),'Layout full names (mandatory)'!CE17,"")</f>
        <v>40000</v>
      </c>
      <c r="Y17" s="9">
        <f>IF(AND('Layout full names (mandatory)'!AA17&lt;&gt;"",'Layout full names (mandatory)'!CF17&lt;&gt;""),'Layout full names (mandatory)'!CF17,"")</f>
        <v>40000</v>
      </c>
      <c r="AE17" s="3"/>
      <c r="AF17" s="3"/>
      <c r="AG17" s="3"/>
      <c r="AH17" s="3"/>
      <c r="AI17" s="3"/>
      <c r="AJ17" s="3"/>
      <c r="AK17" s="3"/>
      <c r="AL17" s="3"/>
      <c r="AM17" s="3"/>
      <c r="AN17" s="3"/>
      <c r="AO17" s="3"/>
      <c r="AP17" s="3"/>
      <c r="AQ17" s="3"/>
      <c r="AR17" s="3"/>
    </row>
    <row r="18" spans="1:44" ht="21" customHeight="1" x14ac:dyDescent="0.4">
      <c r="B18" s="4"/>
      <c r="C18" s="4"/>
      <c r="D18" s="4"/>
      <c r="E18" s="4"/>
      <c r="F18" s="4"/>
      <c r="G18" s="4"/>
      <c r="H18" s="4"/>
      <c r="I18" s="4"/>
      <c r="J18" s="4"/>
      <c r="K18" s="4"/>
      <c r="L18" s="4"/>
      <c r="M18" s="4"/>
      <c r="N18" s="4"/>
      <c r="O18" s="4"/>
      <c r="P18" s="4"/>
      <c r="Q18" s="4"/>
      <c r="R18" s="4"/>
      <c r="S18" s="4"/>
      <c r="T18" s="4"/>
      <c r="U18" s="4"/>
      <c r="V18" s="4"/>
      <c r="W18" s="4"/>
      <c r="X18" s="4"/>
      <c r="Y18" s="4"/>
      <c r="AH18" s="3"/>
      <c r="AI18" s="3"/>
      <c r="AJ18" s="3"/>
      <c r="AK18" s="3"/>
      <c r="AL18" s="3"/>
      <c r="AM18" s="3"/>
      <c r="AN18" s="3"/>
      <c r="AO18" s="3"/>
      <c r="AP18" s="3"/>
      <c r="AQ18" s="3"/>
      <c r="AR18" s="3"/>
    </row>
    <row r="19" spans="1:44" ht="21" customHeight="1" x14ac:dyDescent="0.4">
      <c r="B19" s="7" t="s">
        <v>11</v>
      </c>
      <c r="C19" s="4"/>
      <c r="D19" s="4"/>
      <c r="E19" s="4"/>
      <c r="F19" s="4"/>
      <c r="G19" s="4"/>
      <c r="H19" s="4"/>
      <c r="I19" s="4"/>
      <c r="J19" s="4"/>
      <c r="K19" s="4"/>
      <c r="L19" s="4"/>
      <c r="M19" s="4"/>
      <c r="N19" s="4"/>
      <c r="O19" s="4"/>
      <c r="P19" s="4"/>
      <c r="Q19" s="4"/>
      <c r="R19" s="4"/>
      <c r="S19" s="4"/>
      <c r="T19" s="4"/>
      <c r="U19" s="4"/>
      <c r="V19" s="4"/>
      <c r="W19" s="4"/>
      <c r="X19" s="4"/>
      <c r="Y19" s="4"/>
      <c r="AE19" s="3" t="s">
        <v>12</v>
      </c>
      <c r="AF19" s="3"/>
      <c r="AG19" s="3" t="s">
        <v>13</v>
      </c>
      <c r="AH19" s="3"/>
      <c r="AI19" s="3"/>
      <c r="AJ19" s="3"/>
      <c r="AK19" s="3"/>
      <c r="AL19" s="3"/>
      <c r="AM19" s="3"/>
      <c r="AN19" s="3"/>
      <c r="AO19" s="3"/>
      <c r="AP19" s="3"/>
      <c r="AQ19" s="3"/>
      <c r="AR19" s="3"/>
    </row>
    <row r="20" spans="1:44" ht="21" customHeight="1" x14ac:dyDescent="0.4">
      <c r="B20" s="7" t="s">
        <v>14</v>
      </c>
      <c r="C20" s="4"/>
      <c r="D20" s="4"/>
      <c r="E20" s="4"/>
      <c r="F20" s="4"/>
      <c r="G20" s="4"/>
      <c r="H20" s="4"/>
      <c r="I20" s="4"/>
      <c r="J20" s="4"/>
      <c r="K20" s="4"/>
      <c r="L20" s="4"/>
      <c r="M20" s="4"/>
      <c r="N20" s="4"/>
      <c r="O20" s="4"/>
      <c r="P20" s="4"/>
      <c r="Q20" s="4"/>
      <c r="R20" s="4"/>
      <c r="S20" s="4"/>
      <c r="T20" s="4"/>
      <c r="U20" s="4"/>
      <c r="V20" s="4"/>
      <c r="W20" s="4"/>
      <c r="X20" s="4"/>
      <c r="Y20" s="4"/>
      <c r="AE20" s="3">
        <f>0.9*AE23</f>
        <v>8985.6</v>
      </c>
      <c r="AF20" s="3"/>
      <c r="AG20" s="3">
        <f>0.1*AE23</f>
        <v>998.40000000000009</v>
      </c>
      <c r="AH20" s="3"/>
      <c r="AI20" s="3"/>
      <c r="AJ20" s="3"/>
      <c r="AK20" s="3"/>
      <c r="AL20" s="3"/>
      <c r="AM20" s="3"/>
      <c r="AN20" s="3"/>
      <c r="AO20" s="3"/>
      <c r="AP20" s="3"/>
      <c r="AQ20" s="3"/>
      <c r="AR20" s="3"/>
    </row>
    <row r="21" spans="1:44" ht="21" customHeight="1" x14ac:dyDescent="0.4">
      <c r="B21" s="7" t="s">
        <v>15</v>
      </c>
      <c r="C21" s="4"/>
      <c r="D21" s="4"/>
      <c r="E21" s="4"/>
      <c r="F21" s="4"/>
      <c r="G21" s="4"/>
      <c r="H21" s="4"/>
      <c r="I21" s="4"/>
      <c r="J21" s="4"/>
      <c r="K21" s="4"/>
      <c r="L21" s="4"/>
      <c r="M21" s="4"/>
      <c r="N21" s="4"/>
      <c r="O21" s="4"/>
      <c r="P21" s="4"/>
      <c r="Q21" s="4"/>
      <c r="R21" s="4"/>
      <c r="S21" s="4"/>
      <c r="T21" s="4"/>
      <c r="U21" s="4"/>
      <c r="V21" s="4"/>
      <c r="W21" s="4"/>
      <c r="X21" s="4"/>
      <c r="Y21" s="4"/>
      <c r="AI21" s="3"/>
      <c r="AJ21" s="3"/>
      <c r="AK21" s="3"/>
      <c r="AL21" s="3"/>
      <c r="AM21" s="3"/>
      <c r="AN21" s="3"/>
      <c r="AO21" s="3"/>
      <c r="AP21" s="3"/>
      <c r="AQ21" s="3"/>
      <c r="AR21" s="3"/>
    </row>
    <row r="22" spans="1:44" ht="21" customHeight="1" x14ac:dyDescent="0.4">
      <c r="B22" s="7"/>
      <c r="C22" s="4"/>
      <c r="D22" s="4"/>
      <c r="E22" s="4"/>
      <c r="F22" s="4"/>
      <c r="G22" s="4"/>
      <c r="H22" s="4"/>
      <c r="I22" s="4"/>
      <c r="J22" s="4"/>
      <c r="K22" s="4"/>
      <c r="L22" s="4"/>
      <c r="M22" s="4"/>
      <c r="N22" s="4"/>
      <c r="O22" s="4"/>
      <c r="P22" s="4"/>
      <c r="Q22" s="4"/>
      <c r="R22" s="4"/>
      <c r="S22" s="4"/>
      <c r="T22" s="4"/>
      <c r="U22" s="4"/>
      <c r="V22" s="4"/>
      <c r="W22" s="4"/>
      <c r="X22" s="4"/>
      <c r="Y22" s="4"/>
      <c r="AE22" s="3" t="s">
        <v>16</v>
      </c>
      <c r="AG22" s="3" t="s">
        <v>17</v>
      </c>
      <c r="AH22" s="3"/>
      <c r="AI22" s="3"/>
      <c r="AJ22" s="3"/>
      <c r="AK22" s="3"/>
      <c r="AL22" s="3"/>
      <c r="AM22" s="3"/>
      <c r="AN22" s="3"/>
      <c r="AO22" s="3"/>
      <c r="AP22" s="3"/>
      <c r="AQ22" s="3"/>
      <c r="AR22" s="3"/>
    </row>
    <row r="23" spans="1:44" ht="21" customHeight="1" x14ac:dyDescent="0.4">
      <c r="B23" s="4"/>
      <c r="C23" s="4"/>
      <c r="D23" s="4"/>
      <c r="E23" s="4"/>
      <c r="F23" s="4"/>
      <c r="G23" s="4"/>
      <c r="H23" s="4"/>
      <c r="I23" s="4"/>
      <c r="J23" s="4"/>
      <c r="K23" s="4"/>
      <c r="L23" s="4"/>
      <c r="M23" s="4"/>
      <c r="N23" s="4"/>
      <c r="O23" s="4"/>
      <c r="P23" s="4"/>
      <c r="Q23" s="4"/>
      <c r="R23" s="4"/>
      <c r="S23" s="4"/>
      <c r="T23" s="4"/>
      <c r="U23" s="4"/>
      <c r="V23" s="4"/>
      <c r="W23" s="4"/>
      <c r="X23" s="4"/>
      <c r="Y23" s="4"/>
      <c r="AE23" s="3">
        <f>AI12</f>
        <v>9984</v>
      </c>
      <c r="AG23" s="3">
        <f>AE23*20/10000</f>
        <v>19.968</v>
      </c>
      <c r="AH23" s="3"/>
      <c r="AI23" s="3"/>
      <c r="AJ23" s="3"/>
      <c r="AK23" s="3"/>
      <c r="AL23" s="3"/>
      <c r="AM23" s="3"/>
      <c r="AN23" s="3"/>
      <c r="AO23" s="3"/>
      <c r="AP23" s="3"/>
      <c r="AQ23" s="3"/>
      <c r="AR23" s="3"/>
    </row>
    <row r="24" spans="1:44" x14ac:dyDescent="0.3">
      <c r="B24" s="4"/>
      <c r="C24" s="4"/>
      <c r="D24" s="4"/>
      <c r="E24" s="4"/>
      <c r="F24" s="4"/>
      <c r="G24" s="4"/>
      <c r="H24" s="4"/>
      <c r="I24" s="4"/>
      <c r="J24" s="4"/>
      <c r="K24" s="4"/>
      <c r="L24" s="4"/>
      <c r="M24" s="4"/>
      <c r="N24" s="4"/>
      <c r="O24" s="4"/>
      <c r="P24" s="4"/>
      <c r="Q24" s="4"/>
      <c r="R24" s="4"/>
      <c r="S24" s="4"/>
      <c r="T24" s="4"/>
      <c r="U24" s="4"/>
      <c r="V24" s="4"/>
      <c r="W24" s="4"/>
      <c r="X24" s="4"/>
      <c r="Y24" s="4"/>
    </row>
    <row r="25" spans="1:44" x14ac:dyDescent="0.3">
      <c r="B25" s="4"/>
      <c r="C25" s="4"/>
      <c r="D25" s="4"/>
      <c r="E25" s="4"/>
      <c r="F25" s="4"/>
      <c r="G25" s="4"/>
      <c r="H25" s="4"/>
      <c r="I25" s="4"/>
      <c r="J25" s="4"/>
      <c r="K25" s="4"/>
      <c r="L25" s="4"/>
      <c r="M25" s="4"/>
      <c r="N25" s="4"/>
      <c r="O25" s="4"/>
      <c r="P25" s="4"/>
      <c r="Q25" s="4"/>
      <c r="R25" s="4"/>
      <c r="S25" s="4"/>
      <c r="T25" s="4"/>
      <c r="U25" s="4"/>
      <c r="V25" s="4"/>
      <c r="W25" s="4"/>
      <c r="X25" s="4"/>
      <c r="Y25" s="4"/>
    </row>
    <row r="26" spans="1:44" x14ac:dyDescent="0.3">
      <c r="B26" s="4"/>
      <c r="C26" s="4"/>
      <c r="D26" s="4"/>
      <c r="E26" s="4"/>
      <c r="F26" s="4"/>
      <c r="G26" s="4"/>
      <c r="H26" s="4"/>
      <c r="I26" s="4"/>
      <c r="J26" s="4"/>
      <c r="K26" s="4"/>
      <c r="L26" s="4"/>
      <c r="M26" s="4"/>
      <c r="N26" s="4"/>
      <c r="O26" s="4"/>
      <c r="P26" s="4"/>
      <c r="Q26" s="4"/>
      <c r="R26" s="4"/>
      <c r="S26" s="4"/>
      <c r="T26" s="4"/>
      <c r="U26" s="4"/>
      <c r="V26" s="4"/>
      <c r="W26" s="4"/>
      <c r="X26" s="4"/>
      <c r="Y26" s="4"/>
    </row>
    <row r="27" spans="1:44" x14ac:dyDescent="0.3">
      <c r="B27" s="4"/>
      <c r="C27" s="4"/>
      <c r="D27" s="4"/>
      <c r="E27" s="4"/>
      <c r="F27" s="4"/>
      <c r="G27" s="4"/>
      <c r="H27" s="4"/>
      <c r="I27" s="4"/>
      <c r="J27" s="4"/>
      <c r="K27" s="4"/>
      <c r="L27" s="4"/>
      <c r="M27" s="4"/>
      <c r="N27" s="4"/>
      <c r="O27" s="4"/>
      <c r="P27" s="4"/>
      <c r="Q27" s="4"/>
      <c r="R27" s="4"/>
      <c r="S27" s="4"/>
      <c r="T27" s="4"/>
      <c r="U27" s="4"/>
      <c r="V27" s="4"/>
      <c r="W27" s="4"/>
      <c r="X27" s="4"/>
      <c r="Y27" s="4"/>
    </row>
    <row r="28" spans="1:44" x14ac:dyDescent="0.3">
      <c r="B28" s="4"/>
      <c r="C28" s="4"/>
      <c r="D28" s="4"/>
      <c r="E28" s="4"/>
      <c r="F28" s="4"/>
      <c r="G28" s="4"/>
      <c r="H28" s="4"/>
      <c r="I28" s="4"/>
      <c r="J28" s="4"/>
      <c r="K28" s="4"/>
      <c r="L28" s="4"/>
      <c r="M28" s="4"/>
      <c r="N28" s="4"/>
      <c r="O28" s="4"/>
      <c r="P28" s="4"/>
      <c r="Q28" s="4"/>
      <c r="R28" s="4"/>
      <c r="S28" s="4"/>
      <c r="T28" s="4"/>
      <c r="U28" s="4"/>
      <c r="V28" s="4"/>
      <c r="W28" s="4"/>
      <c r="X28" s="4"/>
      <c r="Y28" s="4"/>
    </row>
    <row r="29" spans="1:44" x14ac:dyDescent="0.3">
      <c r="B29" s="4"/>
      <c r="C29" s="4"/>
      <c r="D29" s="4"/>
      <c r="E29" s="4"/>
      <c r="F29" s="4"/>
      <c r="G29" s="4"/>
      <c r="H29" s="4"/>
      <c r="I29" s="4"/>
      <c r="J29" s="4"/>
      <c r="K29" s="4"/>
      <c r="L29" s="4"/>
      <c r="M29" s="4"/>
      <c r="N29" s="4"/>
      <c r="O29" s="4"/>
      <c r="P29" s="4"/>
      <c r="Q29" s="4"/>
      <c r="R29" s="4"/>
      <c r="S29" s="4"/>
      <c r="T29" s="4"/>
      <c r="U29" s="4"/>
      <c r="V29" s="4"/>
      <c r="W29" s="4"/>
      <c r="X29" s="4"/>
      <c r="Y29" s="4"/>
    </row>
    <row r="30" spans="1:44" x14ac:dyDescent="0.3">
      <c r="B30" s="4"/>
      <c r="C30" s="4"/>
      <c r="D30" s="4"/>
      <c r="E30" s="4"/>
      <c r="F30" s="4"/>
      <c r="G30" s="4"/>
      <c r="H30" s="4"/>
      <c r="I30" s="4"/>
      <c r="J30" s="4"/>
      <c r="K30" s="4"/>
      <c r="L30" s="4"/>
      <c r="M30" s="4"/>
      <c r="N30" s="4"/>
      <c r="O30" s="4"/>
      <c r="P30" s="4"/>
      <c r="Q30" s="4"/>
      <c r="R30" s="4"/>
      <c r="S30" s="4"/>
      <c r="T30" s="4"/>
      <c r="U30" s="4"/>
      <c r="V30" s="4"/>
      <c r="W30" s="4"/>
      <c r="X30" s="4"/>
      <c r="Y30" s="4"/>
    </row>
    <row r="31" spans="1:44" x14ac:dyDescent="0.3">
      <c r="B31" s="4"/>
      <c r="C31" s="4"/>
      <c r="D31" s="4"/>
      <c r="E31" s="4"/>
      <c r="F31" s="4"/>
      <c r="G31" s="4"/>
      <c r="H31" s="4"/>
      <c r="I31" s="4"/>
      <c r="J31" s="4"/>
      <c r="K31" s="4"/>
      <c r="L31" s="4"/>
      <c r="M31" s="4"/>
      <c r="N31" s="4"/>
      <c r="O31" s="4"/>
      <c r="P31" s="4"/>
      <c r="Q31" s="4"/>
      <c r="R31" s="4"/>
      <c r="S31" s="4"/>
      <c r="T31" s="4"/>
      <c r="U31" s="4"/>
      <c r="V31" s="4"/>
      <c r="W31" s="4"/>
      <c r="X31" s="4"/>
      <c r="Y31" s="4"/>
    </row>
    <row r="32" spans="1:44" x14ac:dyDescent="0.3">
      <c r="B32" s="4"/>
      <c r="C32" s="4"/>
      <c r="D32" s="4"/>
      <c r="E32" s="4"/>
      <c r="F32" s="4"/>
      <c r="G32" s="4"/>
      <c r="H32" s="4"/>
      <c r="I32" s="4"/>
      <c r="J32" s="4"/>
      <c r="K32" s="4"/>
      <c r="L32" s="4"/>
      <c r="M32" s="4"/>
      <c r="N32" s="4"/>
      <c r="O32" s="4"/>
      <c r="P32" s="4"/>
      <c r="Q32" s="4"/>
      <c r="R32" s="4"/>
      <c r="S32" s="4"/>
      <c r="T32" s="4"/>
      <c r="U32" s="4"/>
      <c r="V32" s="4"/>
      <c r="W32" s="4"/>
      <c r="X32" s="4"/>
      <c r="Y32" s="4"/>
    </row>
    <row r="33" spans="2:25" x14ac:dyDescent="0.3">
      <c r="B33" s="4"/>
      <c r="C33" s="4"/>
      <c r="D33" s="4"/>
      <c r="E33" s="4"/>
      <c r="F33" s="4"/>
      <c r="G33" s="4"/>
      <c r="H33" s="4"/>
      <c r="I33" s="4"/>
      <c r="J33" s="4"/>
      <c r="K33" s="4"/>
      <c r="L33" s="4"/>
      <c r="M33" s="4"/>
      <c r="N33" s="4"/>
      <c r="O33" s="4"/>
      <c r="P33" s="4"/>
      <c r="Q33" s="4"/>
      <c r="R33" s="4"/>
      <c r="S33" s="4"/>
      <c r="T33" s="4"/>
      <c r="U33" s="4"/>
      <c r="V33" s="4"/>
      <c r="W33" s="4"/>
      <c r="X33" s="4"/>
      <c r="Y33" s="4"/>
    </row>
    <row r="34" spans="2:25" x14ac:dyDescent="0.3">
      <c r="B34" s="4"/>
      <c r="C34" s="4"/>
      <c r="D34" s="4"/>
      <c r="E34" s="4"/>
      <c r="F34" s="4"/>
      <c r="G34" s="4"/>
      <c r="H34" s="4"/>
      <c r="I34" s="4"/>
      <c r="J34" s="4"/>
      <c r="K34" s="4"/>
      <c r="L34" s="4"/>
      <c r="M34" s="4"/>
      <c r="N34" s="4"/>
      <c r="O34" s="4"/>
      <c r="P34" s="4"/>
      <c r="Q34" s="4"/>
      <c r="R34" s="4"/>
      <c r="S34" s="4"/>
      <c r="T34" s="4"/>
      <c r="U34" s="4"/>
      <c r="V34" s="4"/>
      <c r="W34" s="4"/>
      <c r="X34" s="4"/>
      <c r="Y34" s="4"/>
    </row>
    <row r="35" spans="2:25" x14ac:dyDescent="0.3">
      <c r="B35" s="4"/>
      <c r="C35" s="4"/>
      <c r="D35" s="4"/>
      <c r="E35" s="4"/>
      <c r="F35" s="4"/>
      <c r="G35" s="4"/>
      <c r="H35" s="4"/>
      <c r="I35" s="4"/>
      <c r="J35" s="4"/>
      <c r="K35" s="4"/>
      <c r="L35" s="4"/>
      <c r="M35" s="4"/>
      <c r="N35" s="4"/>
      <c r="O35" s="4"/>
      <c r="P35" s="4"/>
      <c r="Q35" s="4"/>
      <c r="R35" s="4"/>
      <c r="S35" s="4"/>
      <c r="T35" s="4"/>
      <c r="U35" s="4"/>
      <c r="V35" s="4"/>
      <c r="W35" s="4"/>
      <c r="X35" s="4"/>
      <c r="Y35" s="4"/>
    </row>
    <row r="36" spans="2:25" x14ac:dyDescent="0.3">
      <c r="B36" s="4"/>
      <c r="C36" s="4"/>
      <c r="D36" s="4"/>
      <c r="E36" s="4"/>
      <c r="F36" s="4"/>
      <c r="G36" s="4"/>
      <c r="H36" s="4"/>
      <c r="I36" s="4"/>
      <c r="J36" s="4"/>
      <c r="K36" s="4"/>
      <c r="L36" s="4"/>
      <c r="M36" s="4"/>
      <c r="N36" s="4"/>
      <c r="O36" s="4"/>
      <c r="P36" s="4"/>
      <c r="Q36" s="4"/>
      <c r="R36" s="4"/>
      <c r="S36" s="4"/>
      <c r="T36" s="4"/>
      <c r="U36" s="4"/>
      <c r="V36" s="4"/>
      <c r="W36" s="4"/>
      <c r="X36" s="4"/>
      <c r="Y36" s="4"/>
    </row>
    <row r="37" spans="2:25" x14ac:dyDescent="0.3">
      <c r="B37" s="4"/>
      <c r="C37" s="4"/>
      <c r="D37" s="4"/>
      <c r="E37" s="4"/>
      <c r="F37" s="4"/>
      <c r="G37" s="4"/>
      <c r="H37" s="4"/>
      <c r="I37" s="4"/>
      <c r="J37" s="4"/>
      <c r="K37" s="4"/>
      <c r="L37" s="4"/>
      <c r="M37" s="4"/>
      <c r="N37" s="4"/>
      <c r="O37" s="4"/>
      <c r="P37" s="4"/>
      <c r="Q37" s="4"/>
      <c r="R37" s="4"/>
      <c r="S37" s="4"/>
      <c r="T37" s="4"/>
      <c r="U37" s="4"/>
      <c r="V37" s="4"/>
      <c r="W37" s="4"/>
      <c r="X37" s="4"/>
      <c r="Y37" s="4"/>
    </row>
    <row r="38" spans="2:25" x14ac:dyDescent="0.3">
      <c r="B38" s="4"/>
      <c r="C38" s="4"/>
      <c r="D38" s="4"/>
      <c r="E38" s="4"/>
      <c r="F38" s="4"/>
      <c r="G38" s="4"/>
      <c r="H38" s="4"/>
      <c r="I38" s="4"/>
      <c r="J38" s="4"/>
      <c r="K38" s="4"/>
      <c r="L38" s="4"/>
      <c r="M38" s="4"/>
      <c r="N38" s="4"/>
      <c r="O38" s="4"/>
      <c r="P38" s="4"/>
      <c r="Q38" s="4"/>
      <c r="R38" s="4"/>
      <c r="S38" s="4"/>
      <c r="T38" s="4"/>
      <c r="U38" s="4"/>
      <c r="V38" s="4"/>
      <c r="W38" s="4"/>
      <c r="X38" s="4"/>
      <c r="Y38" s="4"/>
    </row>
    <row r="39" spans="2:25" x14ac:dyDescent="0.3">
      <c r="B39" s="4"/>
      <c r="C39" s="4"/>
      <c r="D39" s="4"/>
      <c r="E39" s="4"/>
      <c r="F39" s="4"/>
      <c r="G39" s="4"/>
      <c r="H39" s="4"/>
      <c r="I39" s="4"/>
      <c r="J39" s="4"/>
      <c r="K39" s="4"/>
      <c r="L39" s="4"/>
      <c r="M39" s="4"/>
      <c r="N39" s="4"/>
      <c r="O39" s="4"/>
      <c r="P39" s="4"/>
      <c r="Q39" s="4"/>
      <c r="R39" s="4"/>
      <c r="S39" s="4"/>
      <c r="T39" s="4"/>
      <c r="U39" s="4"/>
      <c r="V39" s="4"/>
      <c r="W39" s="4"/>
      <c r="X39" s="4"/>
      <c r="Y39" s="4"/>
    </row>
    <row r="40" spans="2:25" x14ac:dyDescent="0.3">
      <c r="B40" s="4"/>
      <c r="C40" s="4"/>
      <c r="D40" s="4"/>
      <c r="E40" s="4"/>
      <c r="F40" s="4"/>
      <c r="G40" s="4"/>
      <c r="H40" s="4"/>
      <c r="I40" s="4"/>
      <c r="J40" s="4"/>
      <c r="K40" s="4"/>
      <c r="L40" s="4"/>
      <c r="M40" s="4"/>
      <c r="N40" s="4"/>
      <c r="O40" s="4"/>
      <c r="P40" s="4"/>
      <c r="Q40" s="4"/>
      <c r="R40" s="4"/>
      <c r="S40" s="4"/>
      <c r="T40" s="4"/>
      <c r="U40" s="4"/>
      <c r="V40" s="4"/>
      <c r="W40" s="4"/>
      <c r="X40" s="4"/>
      <c r="Y40" s="4"/>
    </row>
    <row r="41" spans="2:25" x14ac:dyDescent="0.3">
      <c r="B41" s="4"/>
      <c r="C41" s="4"/>
      <c r="D41" s="4"/>
      <c r="E41" s="4"/>
      <c r="F41" s="4"/>
      <c r="G41" s="4"/>
      <c r="H41" s="4"/>
      <c r="I41" s="4"/>
      <c r="J41" s="4"/>
      <c r="K41" s="4"/>
      <c r="L41" s="4"/>
      <c r="M41" s="4"/>
      <c r="N41" s="4"/>
      <c r="O41" s="4"/>
      <c r="P41" s="4"/>
      <c r="Q41" s="4"/>
      <c r="R41" s="4"/>
      <c r="S41" s="4"/>
      <c r="T41" s="4"/>
      <c r="U41" s="4"/>
      <c r="V41" s="4"/>
      <c r="W41" s="4"/>
      <c r="X41" s="4"/>
      <c r="Y41" s="4"/>
    </row>
  </sheetData>
  <pageMargins left="0.7" right="0.7" top="0.75" bottom="0.75" header="0.3" footer="0.3"/>
  <pageSetup paperSize="9" scale="6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1"/>
  <sheetViews>
    <sheetView zoomScale="40" zoomScaleNormal="40" workbookViewId="0">
      <selection activeCell="B2" sqref="B2"/>
    </sheetView>
  </sheetViews>
  <sheetFormatPr defaultColWidth="8.88671875" defaultRowHeight="14.4" x14ac:dyDescent="0.3"/>
  <cols>
    <col min="1" max="11" width="10.88671875" customWidth="1"/>
    <col min="31" max="31" width="60.109375" bestFit="1" customWidth="1"/>
    <col min="33" max="33" width="19.44140625" bestFit="1" customWidth="1"/>
    <col min="35" max="35" width="76" bestFit="1" customWidth="1"/>
    <col min="40" max="40" width="69.44140625" customWidth="1"/>
  </cols>
  <sheetData>
    <row r="1" spans="1:44" ht="21" customHeight="1" x14ac:dyDescent="0.4">
      <c r="A1" t="str">
        <f>'Layout full names (mandatory)'!AE1</f>
        <v>Cell passage</v>
      </c>
      <c r="B1" s="1">
        <f>'Layout full names (mandatory)'!AF1</f>
        <v>1</v>
      </c>
      <c r="C1" s="1">
        <f>'Layout full names (mandatory)'!AG1</f>
        <v>2</v>
      </c>
      <c r="D1" s="1">
        <f>'Layout full names (mandatory)'!AH1</f>
        <v>3</v>
      </c>
      <c r="E1" s="1">
        <f>'Layout full names (mandatory)'!AI1</f>
        <v>4</v>
      </c>
      <c r="F1" s="1">
        <f>'Layout full names (mandatory)'!AJ1</f>
        <v>5</v>
      </c>
      <c r="G1" s="1">
        <f>'Layout full names (mandatory)'!AK1</f>
        <v>6</v>
      </c>
      <c r="H1" s="1">
        <f>'Layout full names (mandatory)'!AL1</f>
        <v>7</v>
      </c>
      <c r="I1" s="1">
        <f>'Layout full names (mandatory)'!AM1</f>
        <v>8</v>
      </c>
      <c r="J1" s="1">
        <f>'Layout full names (mandatory)'!AN1</f>
        <v>9</v>
      </c>
      <c r="K1" s="1">
        <f>'Layout full names (mandatory)'!AO1</f>
        <v>10</v>
      </c>
      <c r="L1" s="1">
        <f>'Layout full names (mandatory)'!AP1</f>
        <v>11</v>
      </c>
      <c r="M1" s="1">
        <f>'Layout full names (mandatory)'!AQ1</f>
        <v>12</v>
      </c>
      <c r="N1" s="1">
        <f>'Layout full names (mandatory)'!AR1</f>
        <v>13</v>
      </c>
      <c r="O1" s="1">
        <f>'Layout full names (mandatory)'!AS1</f>
        <v>14</v>
      </c>
      <c r="P1" s="1">
        <f>'Layout full names (mandatory)'!AT1</f>
        <v>15</v>
      </c>
      <c r="Q1" s="1">
        <f>'Layout full names (mandatory)'!AU1</f>
        <v>16</v>
      </c>
      <c r="R1" s="1">
        <f>'Layout full names (mandatory)'!AV1</f>
        <v>17</v>
      </c>
      <c r="S1" s="1">
        <f>'Layout full names (mandatory)'!AW1</f>
        <v>18</v>
      </c>
      <c r="T1" s="1">
        <f>'Layout full names (mandatory)'!AX1</f>
        <v>19</v>
      </c>
      <c r="U1" s="1">
        <f>'Layout full names (mandatory)'!AY1</f>
        <v>20</v>
      </c>
      <c r="V1" s="1">
        <f>'Layout full names (mandatory)'!AZ1</f>
        <v>21</v>
      </c>
      <c r="W1" s="1">
        <f>'Layout full names (mandatory)'!BA1</f>
        <v>22</v>
      </c>
      <c r="X1" s="1">
        <f>'Layout full names (mandatory)'!BB1</f>
        <v>23</v>
      </c>
      <c r="Y1" s="1">
        <f>'Layout full names (mandatory)'!BC1</f>
        <v>24</v>
      </c>
    </row>
    <row r="2" spans="1:44" ht="21" customHeight="1" x14ac:dyDescent="0.4">
      <c r="A2" s="2" t="str">
        <f>'Layout full names (mandatory)'!AE2</f>
        <v>A</v>
      </c>
      <c r="B2" s="9" t="str">
        <f>IF(AND('Layout full names (mandatory)'!D2&lt;&gt;"",'Layout full names (mandatory)'!AF2&lt;&gt;""),'Layout full names (mandatory)'!AF2,"")</f>
        <v>Mixt20230321f20220519NCWBt20230322f20211219FC</v>
      </c>
      <c r="C2" s="9" t="str">
        <f>IF(AND('Layout full names (mandatory)'!E2&lt;&gt;"",'Layout full names (mandatory)'!AG2&lt;&gt;""),'Layout full names (mandatory)'!AG2,"")</f>
        <v>Mixt20230321f20220519NCWBt20230322f20211219FC</v>
      </c>
      <c r="D2" s="9" t="str">
        <f>IF(AND('Layout full names (mandatory)'!F2&lt;&gt;"",'Layout full names (mandatory)'!AH2&lt;&gt;""),'Layout full names (mandatory)'!AH2,"")</f>
        <v>Mixt20230321f20220519NCWBt20230322f20211219FC</v>
      </c>
      <c r="E2" s="9" t="str">
        <f>IF(AND('Layout full names (mandatory)'!G2&lt;&gt;"",'Layout full names (mandatory)'!AI2&lt;&gt;""),'Layout full names (mandatory)'!AI2,"")</f>
        <v>Mixt20230321f20220519NCWBt20230322f20211219FC</v>
      </c>
      <c r="F2" s="9" t="str">
        <f>IF(AND('Layout full names (mandatory)'!H2&lt;&gt;"",'Layout full names (mandatory)'!AJ2&lt;&gt;""),'Layout full names (mandatory)'!AJ2,"")</f>
        <v>Mixt20230321f20220519NCWBt20230322f20211219FC</v>
      </c>
      <c r="G2" s="9" t="str">
        <f>IF(AND('Layout full names (mandatory)'!I2&lt;&gt;"",'Layout full names (mandatory)'!AK2&lt;&gt;""),'Layout full names (mandatory)'!AK2,"")</f>
        <v>Mixt20230321f20220519NCWBt20230322f20211219FC</v>
      </c>
      <c r="H2" s="9" t="str">
        <f>IF(AND('Layout full names (mandatory)'!J2&lt;&gt;"",'Layout full names (mandatory)'!AL2&lt;&gt;""),'Layout full names (mandatory)'!AL2,"")</f>
        <v>Mixt20230321f20220519NCWBt20230322f20211219FC</v>
      </c>
      <c r="I2" s="9" t="str">
        <f>IF(AND('Layout full names (mandatory)'!K2&lt;&gt;"",'Layout full names (mandatory)'!AM2&lt;&gt;""),'Layout full names (mandatory)'!AM2,"")</f>
        <v>Mixt20230321f20220519NCWBt20230322f20211219FC</v>
      </c>
      <c r="J2" s="9" t="str">
        <f>IF(AND('Layout full names (mandatory)'!L2&lt;&gt;"",'Layout full names (mandatory)'!AN2&lt;&gt;""),'Layout full names (mandatory)'!AN2,"")</f>
        <v>Mixt20230321f20220519NCWBt20230322f20211219FC</v>
      </c>
      <c r="K2" s="9" t="str">
        <f>IF(AND('Layout full names (mandatory)'!M2&lt;&gt;"",'Layout full names (mandatory)'!AO2&lt;&gt;""),'Layout full names (mandatory)'!AO2,"")</f>
        <v>Mixt20230321f20220519NCWBt20230322f20211219FC</v>
      </c>
      <c r="L2" s="9" t="str">
        <f>IF(AND('Layout full names (mandatory)'!N2&lt;&gt;"",'Layout full names (mandatory)'!AP2&lt;&gt;""),'Layout full names (mandatory)'!AP2,"")</f>
        <v>Mixt20230321f20220519NCWBt20230322f20211219FC</v>
      </c>
      <c r="M2" s="9" t="str">
        <f>IF(AND('Layout full names (mandatory)'!O2&lt;&gt;"",'Layout full names (mandatory)'!AQ2&lt;&gt;""),'Layout full names (mandatory)'!AQ2,"")</f>
        <v>Mixt20230321f20220519NCWBt20230322f20211219FC</v>
      </c>
      <c r="N2" s="9" t="str">
        <f>IF(AND('Layout full names (mandatory)'!P2&lt;&gt;"",'Layout full names (mandatory)'!AR2&lt;&gt;""),'Layout full names (mandatory)'!AR2,"")</f>
        <v>Mixt20230321f20220519NCWBt20230322f20211219FC</v>
      </c>
      <c r="O2" s="9" t="str">
        <f>IF(AND('Layout full names (mandatory)'!Q2&lt;&gt;"",'Layout full names (mandatory)'!AS2&lt;&gt;""),'Layout full names (mandatory)'!AS2,"")</f>
        <v>Mixt20230321f20220519NCWBt20230322f20211219FC</v>
      </c>
      <c r="P2" s="9" t="str">
        <f>IF(AND('Layout full names (mandatory)'!R2&lt;&gt;"",'Layout full names (mandatory)'!AT2&lt;&gt;""),'Layout full names (mandatory)'!AT2,"")</f>
        <v>Mixt20230321f20220519NCWBt20230322f20211219FC</v>
      </c>
      <c r="Q2" s="9" t="str">
        <f>IF(AND('Layout full names (mandatory)'!S2&lt;&gt;"",'Layout full names (mandatory)'!AU2&lt;&gt;""),'Layout full names (mandatory)'!AU2,"")</f>
        <v>Mixt20230321f20220519NCWBt20230322f20211219FC</v>
      </c>
      <c r="R2" s="9" t="str">
        <f>IF(AND('Layout full names (mandatory)'!T2&lt;&gt;"",'Layout full names (mandatory)'!AV2&lt;&gt;""),'Layout full names (mandatory)'!AV2,"")</f>
        <v>Mixt20230321f20220519NCWBt20230322f20211219FC</v>
      </c>
      <c r="S2" s="9" t="str">
        <f>IF(AND('Layout full names (mandatory)'!U2&lt;&gt;"",'Layout full names (mandatory)'!AW2&lt;&gt;""),'Layout full names (mandatory)'!AW2,"")</f>
        <v>Mixt20230321f20220519NCWBt20230322f20211219FC</v>
      </c>
      <c r="T2" s="9" t="str">
        <f>IF(AND('Layout full names (mandatory)'!V2&lt;&gt;"",'Layout full names (mandatory)'!AX2&lt;&gt;""),'Layout full names (mandatory)'!AX2,"")</f>
        <v>Mixt20230321f20220519NCWBt20230322f20211219FC</v>
      </c>
      <c r="U2" s="9" t="str">
        <f>IF(AND('Layout full names (mandatory)'!W2&lt;&gt;"",'Layout full names (mandatory)'!AY2&lt;&gt;""),'Layout full names (mandatory)'!AY2,"")</f>
        <v>Mixt20230321f20220519NCWBt20230322f20211219FC</v>
      </c>
      <c r="V2" s="9" t="str">
        <f>IF(AND('Layout full names (mandatory)'!X2&lt;&gt;"",'Layout full names (mandatory)'!AZ2&lt;&gt;""),'Layout full names (mandatory)'!AZ2,"")</f>
        <v>Mixt20230321f20220519NCWBt20230322f20211219FC</v>
      </c>
      <c r="W2" s="9" t="str">
        <f>IF(AND('Layout full names (mandatory)'!Y2&lt;&gt;"",'Layout full names (mandatory)'!BA2&lt;&gt;""),'Layout full names (mandatory)'!BA2,"")</f>
        <v>Mixt20230321f20220519NCWBt20230322f20211219FC</v>
      </c>
      <c r="X2" s="9" t="str">
        <f>IF(AND('Layout full names (mandatory)'!Z2&lt;&gt;"",'Layout full names (mandatory)'!BB2&lt;&gt;""),'Layout full names (mandatory)'!BB2,"")</f>
        <v>Mixt20230321f20220519NCWBt20230322f20211219FC</v>
      </c>
      <c r="Y2" s="9" t="str">
        <f>IF(AND('Layout full names (mandatory)'!AA2&lt;&gt;"",'Layout full names (mandatory)'!BC2&lt;&gt;""),'Layout full names (mandatory)'!BC2,"")</f>
        <v>Mixt20230321f20220519NCWBt20230322f20211219FC</v>
      </c>
      <c r="AE2" s="3" t="s">
        <v>0</v>
      </c>
      <c r="AF2" s="3"/>
      <c r="AR2" s="3"/>
    </row>
    <row r="3" spans="1:44" ht="21" customHeight="1" x14ac:dyDescent="0.4">
      <c r="A3" s="2" t="str">
        <f>'Layout full names (mandatory)'!AE3</f>
        <v>B</v>
      </c>
      <c r="B3" s="9" t="str">
        <f>IF(AND('Layout full names (mandatory)'!D3&lt;&gt;"",'Layout full names (mandatory)'!AF3&lt;&gt;""),'Layout full names (mandatory)'!AF3,"")</f>
        <v>Mixt20230321f20220519NCWBt20230322f20211219FC</v>
      </c>
      <c r="C3" s="9" t="str">
        <f>IF(AND('Layout full names (mandatory)'!E3&lt;&gt;"",'Layout full names (mandatory)'!AG3&lt;&gt;""),'Layout full names (mandatory)'!AG3,"")</f>
        <v>Mixt20230321f20220519NCWBt20230322f20211219FC</v>
      </c>
      <c r="D3" s="9" t="str">
        <f>IF(AND('Layout full names (mandatory)'!F3&lt;&gt;"",'Layout full names (mandatory)'!AH3&lt;&gt;""),'Layout full names (mandatory)'!AH3,"")</f>
        <v>Mixt20230321f20220519NCWBt20230322f20211219FC</v>
      </c>
      <c r="E3" s="9" t="str">
        <f>IF(AND('Layout full names (mandatory)'!G3&lt;&gt;"",'Layout full names (mandatory)'!AI3&lt;&gt;""),'Layout full names (mandatory)'!AI3,"")</f>
        <v>Mixt20230321f20220519NCWBt20230322f20211219FC</v>
      </c>
      <c r="F3" s="9" t="str">
        <f>IF(AND('Layout full names (mandatory)'!H3&lt;&gt;"",'Layout full names (mandatory)'!AJ3&lt;&gt;""),'Layout full names (mandatory)'!AJ3,"")</f>
        <v>Mixt20230321f20220519NCWBt20230322f20211219FC</v>
      </c>
      <c r="G3" s="9" t="str">
        <f>IF(AND('Layout full names (mandatory)'!I3&lt;&gt;"",'Layout full names (mandatory)'!AK3&lt;&gt;""),'Layout full names (mandatory)'!AK3,"")</f>
        <v>Mixt20230321f20220519NCWBt20230322f20211219FC</v>
      </c>
      <c r="H3" s="9" t="str">
        <f>IF(AND('Layout full names (mandatory)'!J3&lt;&gt;"",'Layout full names (mandatory)'!AL3&lt;&gt;""),'Layout full names (mandatory)'!AL3,"")</f>
        <v>Mixt20230321f20220519NCWBt20230322f20211219FC</v>
      </c>
      <c r="I3" s="9" t="str">
        <f>IF(AND('Layout full names (mandatory)'!K3&lt;&gt;"",'Layout full names (mandatory)'!AM3&lt;&gt;""),'Layout full names (mandatory)'!AM3,"")</f>
        <v>Mixt20230321f20220519NCWBt20230322f20211219FC</v>
      </c>
      <c r="J3" s="9" t="str">
        <f>IF(AND('Layout full names (mandatory)'!L3&lt;&gt;"",'Layout full names (mandatory)'!AN3&lt;&gt;""),'Layout full names (mandatory)'!AN3,"")</f>
        <v>Mixt20230321f20220519NCWBt20230322f20211219FC</v>
      </c>
      <c r="K3" s="9" t="str">
        <f>IF(AND('Layout full names (mandatory)'!M3&lt;&gt;"",'Layout full names (mandatory)'!AO3&lt;&gt;""),'Layout full names (mandatory)'!AO3,"")</f>
        <v>Mixt20230321f20220519NCWBt20230322f20211219FC</v>
      </c>
      <c r="L3" s="9" t="str">
        <f>IF(AND('Layout full names (mandatory)'!N3&lt;&gt;"",'Layout full names (mandatory)'!AP3&lt;&gt;""),'Layout full names (mandatory)'!AP3,"")</f>
        <v>Mixt20230321f20220519NCWBt20230322f20211219FC</v>
      </c>
      <c r="M3" s="9" t="str">
        <f>IF(AND('Layout full names (mandatory)'!O3&lt;&gt;"",'Layout full names (mandatory)'!AQ3&lt;&gt;""),'Layout full names (mandatory)'!AQ3,"")</f>
        <v>Mixt20230321f20220519NCWBt20230322f20211219FC</v>
      </c>
      <c r="N3" s="9" t="str">
        <f>IF(AND('Layout full names (mandatory)'!P3&lt;&gt;"",'Layout full names (mandatory)'!AR3&lt;&gt;""),'Layout full names (mandatory)'!AR3,"")</f>
        <v>Mixt20230321f20220519NCWBt20230322f20211219FC</v>
      </c>
      <c r="O3" s="9" t="str">
        <f>IF(AND('Layout full names (mandatory)'!Q3&lt;&gt;"",'Layout full names (mandatory)'!AS3&lt;&gt;""),'Layout full names (mandatory)'!AS3,"")</f>
        <v>Mixt20230321f20220519NCWBt20230322f20211219FC</v>
      </c>
      <c r="P3" s="9" t="str">
        <f>IF(AND('Layout full names (mandatory)'!R3&lt;&gt;"",'Layout full names (mandatory)'!AT3&lt;&gt;""),'Layout full names (mandatory)'!AT3,"")</f>
        <v>Mixt20230321f20220519NCWBt20230322f20211219FC</v>
      </c>
      <c r="Q3" s="9" t="str">
        <f>IF(AND('Layout full names (mandatory)'!S3&lt;&gt;"",'Layout full names (mandatory)'!AU3&lt;&gt;""),'Layout full names (mandatory)'!AU3,"")</f>
        <v>Mixt20230321f20220519NCWBt20230322f20211219FC</v>
      </c>
      <c r="R3" s="9" t="str">
        <f>IF(AND('Layout full names (mandatory)'!T3&lt;&gt;"",'Layout full names (mandatory)'!AV3&lt;&gt;""),'Layout full names (mandatory)'!AV3,"")</f>
        <v>Mixt20230321f20220519NCWBt20230322f20211219FC</v>
      </c>
      <c r="S3" s="9" t="str">
        <f>IF(AND('Layout full names (mandatory)'!U3&lt;&gt;"",'Layout full names (mandatory)'!AW3&lt;&gt;""),'Layout full names (mandatory)'!AW3,"")</f>
        <v>Mixt20230321f20220519NCWBt20230322f20211219FC</v>
      </c>
      <c r="T3" s="9" t="str">
        <f>IF(AND('Layout full names (mandatory)'!V3&lt;&gt;"",'Layout full names (mandatory)'!AX3&lt;&gt;""),'Layout full names (mandatory)'!AX3,"")</f>
        <v>Mixt20230321f20220519NCWBt20230322f20211219FC</v>
      </c>
      <c r="U3" s="9" t="str">
        <f>IF(AND('Layout full names (mandatory)'!W3&lt;&gt;"",'Layout full names (mandatory)'!AY3&lt;&gt;""),'Layout full names (mandatory)'!AY3,"")</f>
        <v>Mixt20230321f20220519NCWBt20230322f20211219FC</v>
      </c>
      <c r="V3" s="9" t="str">
        <f>IF(AND('Layout full names (mandatory)'!X3&lt;&gt;"",'Layout full names (mandatory)'!AZ3&lt;&gt;""),'Layout full names (mandatory)'!AZ3,"")</f>
        <v>Mixt20230321f20220519NCWBt20230322f20211219FC</v>
      </c>
      <c r="W3" s="9" t="str">
        <f>IF(AND('Layout full names (mandatory)'!Y3&lt;&gt;"",'Layout full names (mandatory)'!BA3&lt;&gt;""),'Layout full names (mandatory)'!BA3,"")</f>
        <v>Mixt20230321f20220519NCWBt20230322f20211219FC</v>
      </c>
      <c r="X3" s="9" t="str">
        <f>IF(AND('Layout full names (mandatory)'!Z3&lt;&gt;"",'Layout full names (mandatory)'!BB3&lt;&gt;""),'Layout full names (mandatory)'!BB3,"")</f>
        <v>Mixt20230321f20220519NCWBt20230322f20211219FC</v>
      </c>
      <c r="Y3" s="9" t="str">
        <f>IF(AND('Layout full names (mandatory)'!AA3&lt;&gt;"",'Layout full names (mandatory)'!BC3&lt;&gt;""),'Layout full names (mandatory)'!BC3,"")</f>
        <v>Mixt20230321f20220519NCWBt20230322f20211219FC</v>
      </c>
      <c r="AE3" s="3">
        <f>'Plate preparation Calculations'!G2</f>
        <v>3</v>
      </c>
      <c r="AF3" s="3"/>
      <c r="AR3" s="3"/>
    </row>
    <row r="4" spans="1:44" ht="21" customHeight="1" x14ac:dyDescent="0.4">
      <c r="A4" s="2" t="str">
        <f>'Layout full names (mandatory)'!AE4</f>
        <v>C</v>
      </c>
      <c r="B4" s="9" t="str">
        <f>IF(AND('Layout full names (mandatory)'!D4&lt;&gt;"",'Layout full names (mandatory)'!AF4&lt;&gt;""),'Layout full names (mandatory)'!AF4,"")</f>
        <v>Mixt20230321f20220519NCWBt20230322f20211219FC</v>
      </c>
      <c r="C4" s="9" t="str">
        <f>IF(AND('Layout full names (mandatory)'!E4&lt;&gt;"",'Layout full names (mandatory)'!AG4&lt;&gt;""),'Layout full names (mandatory)'!AG4,"")</f>
        <v>Mixt20230321f20220519NCWBt20230322f20211219FC</v>
      </c>
      <c r="D4" s="9" t="str">
        <f>IF(AND('Layout full names (mandatory)'!F4&lt;&gt;"",'Layout full names (mandatory)'!AH4&lt;&gt;""),'Layout full names (mandatory)'!AH4,"")</f>
        <v>Mixt20230321f20220519NCWBt20230322f20211219FC</v>
      </c>
      <c r="E4" s="9" t="str">
        <f>IF(AND('Layout full names (mandatory)'!G4&lt;&gt;"",'Layout full names (mandatory)'!AI4&lt;&gt;""),'Layout full names (mandatory)'!AI4,"")</f>
        <v>Mixt20230321f20220519NCWBt20230322f20211219FC</v>
      </c>
      <c r="F4" s="9" t="str">
        <f>IF(AND('Layout full names (mandatory)'!H4&lt;&gt;"",'Layout full names (mandatory)'!AJ4&lt;&gt;""),'Layout full names (mandatory)'!AJ4,"")</f>
        <v>Mixt20230321f20220519NCWBt20230322f20211219FC</v>
      </c>
      <c r="G4" s="9" t="str">
        <f>IF(AND('Layout full names (mandatory)'!I4&lt;&gt;"",'Layout full names (mandatory)'!AK4&lt;&gt;""),'Layout full names (mandatory)'!AK4,"")</f>
        <v>Mixt20230321f20220519NCWBt20230322f20211219FC</v>
      </c>
      <c r="H4" s="9" t="str">
        <f>IF(AND('Layout full names (mandatory)'!J4&lt;&gt;"",'Layout full names (mandatory)'!AL4&lt;&gt;""),'Layout full names (mandatory)'!AL4,"")</f>
        <v>Mixt20230321f20220519NCWBt20230322f20211219FC</v>
      </c>
      <c r="I4" s="9" t="str">
        <f>IF(AND('Layout full names (mandatory)'!K4&lt;&gt;"",'Layout full names (mandatory)'!AM4&lt;&gt;""),'Layout full names (mandatory)'!AM4,"")</f>
        <v>Mixt20230321f20220519NCWBt20230322f20211219FC</v>
      </c>
      <c r="J4" s="9" t="str">
        <f>IF(AND('Layout full names (mandatory)'!L4&lt;&gt;"",'Layout full names (mandatory)'!AN4&lt;&gt;""),'Layout full names (mandatory)'!AN4,"")</f>
        <v>Mixt20230321f20220519NCWBt20230322f20211219FC</v>
      </c>
      <c r="K4" s="9" t="str">
        <f>IF(AND('Layout full names (mandatory)'!M4&lt;&gt;"",'Layout full names (mandatory)'!AO4&lt;&gt;""),'Layout full names (mandatory)'!AO4,"")</f>
        <v>Mixt20230321f20220519NCWBt20230322f20211219FC</v>
      </c>
      <c r="L4" s="9" t="str">
        <f>IF(AND('Layout full names (mandatory)'!N4&lt;&gt;"",'Layout full names (mandatory)'!AP4&lt;&gt;""),'Layout full names (mandatory)'!AP4,"")</f>
        <v>Mixt20230321f20220519NCWBt20230322f20211219FC</v>
      </c>
      <c r="M4" s="9" t="str">
        <f>IF(AND('Layout full names (mandatory)'!O4&lt;&gt;"",'Layout full names (mandatory)'!AQ4&lt;&gt;""),'Layout full names (mandatory)'!AQ4,"")</f>
        <v>Mixt20230321f20220519NCWBt20230322f20211219FC</v>
      </c>
      <c r="N4" s="9" t="str">
        <f>IF(AND('Layout full names (mandatory)'!P4&lt;&gt;"",'Layout full names (mandatory)'!AR4&lt;&gt;""),'Layout full names (mandatory)'!AR4,"")</f>
        <v>Mixt20230321f20220519NCWBt20230322f20211219FC</v>
      </c>
      <c r="O4" s="9" t="str">
        <f>IF(AND('Layout full names (mandatory)'!Q4&lt;&gt;"",'Layout full names (mandatory)'!AS4&lt;&gt;""),'Layout full names (mandatory)'!AS4,"")</f>
        <v>Mixt20230321f20220519NCWBt20230322f20211219FC</v>
      </c>
      <c r="P4" s="9" t="str">
        <f>IF(AND('Layout full names (mandatory)'!R4&lt;&gt;"",'Layout full names (mandatory)'!AT4&lt;&gt;""),'Layout full names (mandatory)'!AT4,"")</f>
        <v>Mixt20230321f20220519NCWBt20230322f20211219FC</v>
      </c>
      <c r="Q4" s="9" t="str">
        <f>IF(AND('Layout full names (mandatory)'!S4&lt;&gt;"",'Layout full names (mandatory)'!AU4&lt;&gt;""),'Layout full names (mandatory)'!AU4,"")</f>
        <v>Mixt20230321f20220519NCWBt20230322f20211219FC</v>
      </c>
      <c r="R4" s="9" t="str">
        <f>IF(AND('Layout full names (mandatory)'!T4&lt;&gt;"",'Layout full names (mandatory)'!AV4&lt;&gt;""),'Layout full names (mandatory)'!AV4,"")</f>
        <v>Mixt20230321f20220519NCWBt20230322f20211219FC</v>
      </c>
      <c r="S4" s="9" t="str">
        <f>IF(AND('Layout full names (mandatory)'!U4&lt;&gt;"",'Layout full names (mandatory)'!AW4&lt;&gt;""),'Layout full names (mandatory)'!AW4,"")</f>
        <v>Mixt20230321f20220519NCWBt20230322f20211219FC</v>
      </c>
      <c r="T4" s="9" t="str">
        <f>IF(AND('Layout full names (mandatory)'!V4&lt;&gt;"",'Layout full names (mandatory)'!AX4&lt;&gt;""),'Layout full names (mandatory)'!AX4,"")</f>
        <v>Mixt20230321f20220519NCWBt20230322f20211219FC</v>
      </c>
      <c r="U4" s="9" t="str">
        <f>IF(AND('Layout full names (mandatory)'!W4&lt;&gt;"",'Layout full names (mandatory)'!AY4&lt;&gt;""),'Layout full names (mandatory)'!AY4,"")</f>
        <v>Mixt20230321f20220519NCWBt20230322f20211219FC</v>
      </c>
      <c r="V4" s="9" t="str">
        <f>IF(AND('Layout full names (mandatory)'!X4&lt;&gt;"",'Layout full names (mandatory)'!AZ4&lt;&gt;""),'Layout full names (mandatory)'!AZ4,"")</f>
        <v>Mixt20230321f20220519NCWBt20230322f20211219FC</v>
      </c>
      <c r="W4" s="9" t="str">
        <f>IF(AND('Layout full names (mandatory)'!Y4&lt;&gt;"",'Layout full names (mandatory)'!BA4&lt;&gt;""),'Layout full names (mandatory)'!BA4,"")</f>
        <v>Mixt20230321f20220519NCWBt20230322f20211219FC</v>
      </c>
      <c r="X4" s="9" t="str">
        <f>IF(AND('Layout full names (mandatory)'!Z4&lt;&gt;"",'Layout full names (mandatory)'!BB4&lt;&gt;""),'Layout full names (mandatory)'!BB4,"")</f>
        <v>Mixt20230321f20220519NCWBt20230322f20211219FC</v>
      </c>
      <c r="Y4" s="9" t="str">
        <f>IF(AND('Layout full names (mandatory)'!AA4&lt;&gt;"",'Layout full names (mandatory)'!BC4&lt;&gt;""),'Layout full names (mandatory)'!BC4,"")</f>
        <v>Mixt20230321f20220519NCWBt20230322f20211219FC</v>
      </c>
      <c r="AR4" s="3"/>
    </row>
    <row r="5" spans="1:44" ht="21" customHeight="1" x14ac:dyDescent="0.4">
      <c r="A5" s="2" t="str">
        <f>'Layout full names (mandatory)'!AE5</f>
        <v>D</v>
      </c>
      <c r="B5" s="9" t="str">
        <f>IF(AND('Layout full names (mandatory)'!D5&lt;&gt;"",'Layout full names (mandatory)'!AF5&lt;&gt;""),'Layout full names (mandatory)'!AF5,"")</f>
        <v>Mixt20230321f20220519NCWBt20230322f20211219FC</v>
      </c>
      <c r="C5" s="9" t="str">
        <f>IF(AND('Layout full names (mandatory)'!E5&lt;&gt;"",'Layout full names (mandatory)'!AG5&lt;&gt;""),'Layout full names (mandatory)'!AG5,"")</f>
        <v>Mixt20230321f20220519NCWBt20230322f20211219FC</v>
      </c>
      <c r="D5" s="9" t="str">
        <f>IF(AND('Layout full names (mandatory)'!F5&lt;&gt;"",'Layout full names (mandatory)'!AH5&lt;&gt;""),'Layout full names (mandatory)'!AH5,"")</f>
        <v>Mixt20230321f20220519NCWBt20230322f20211219FC</v>
      </c>
      <c r="E5" s="9" t="str">
        <f>IF(AND('Layout full names (mandatory)'!G5&lt;&gt;"",'Layout full names (mandatory)'!AI5&lt;&gt;""),'Layout full names (mandatory)'!AI5,"")</f>
        <v>Mixt20230321f20220519NCWBt20230322f20211219FC</v>
      </c>
      <c r="F5" s="9" t="str">
        <f>IF(AND('Layout full names (mandatory)'!H5&lt;&gt;"",'Layout full names (mandatory)'!AJ5&lt;&gt;""),'Layout full names (mandatory)'!AJ5,"")</f>
        <v>Mixt20230321f20220519NCWBt20230322f20211219FC</v>
      </c>
      <c r="G5" s="9" t="str">
        <f>IF(AND('Layout full names (mandatory)'!I5&lt;&gt;"",'Layout full names (mandatory)'!AK5&lt;&gt;""),'Layout full names (mandatory)'!AK5,"")</f>
        <v>Mixt20230321f20220519NCWBt20230322f20211219FC</v>
      </c>
      <c r="H5" s="9" t="str">
        <f>IF(AND('Layout full names (mandatory)'!J5&lt;&gt;"",'Layout full names (mandatory)'!AL5&lt;&gt;""),'Layout full names (mandatory)'!AL5,"")</f>
        <v>Mixt20230321f20220519NCWBt20230322f20211219FC</v>
      </c>
      <c r="I5" s="9" t="str">
        <f>IF(AND('Layout full names (mandatory)'!K5&lt;&gt;"",'Layout full names (mandatory)'!AM5&lt;&gt;""),'Layout full names (mandatory)'!AM5,"")</f>
        <v>Mixt20230321f20220519NCWBt20230322f20211219FC</v>
      </c>
      <c r="J5" s="9" t="str">
        <f>IF(AND('Layout full names (mandatory)'!L5&lt;&gt;"",'Layout full names (mandatory)'!AN5&lt;&gt;""),'Layout full names (mandatory)'!AN5,"")</f>
        <v>Mixt20230321f20220519NCWBt20230322f20211219FC</v>
      </c>
      <c r="K5" s="9" t="str">
        <f>IF(AND('Layout full names (mandatory)'!M5&lt;&gt;"",'Layout full names (mandatory)'!AO5&lt;&gt;""),'Layout full names (mandatory)'!AO5,"")</f>
        <v>Mixt20230321f20220519NCWBt20230322f20211219FC</v>
      </c>
      <c r="L5" s="9" t="str">
        <f>IF(AND('Layout full names (mandatory)'!N5&lt;&gt;"",'Layout full names (mandatory)'!AP5&lt;&gt;""),'Layout full names (mandatory)'!AP5,"")</f>
        <v>Mixt20230321f20220519NCWBt20230322f20211219FC</v>
      </c>
      <c r="M5" s="9" t="str">
        <f>IF(AND('Layout full names (mandatory)'!O5&lt;&gt;"",'Layout full names (mandatory)'!AQ5&lt;&gt;""),'Layout full names (mandatory)'!AQ5,"")</f>
        <v>Mixt20230321f20220519NCWBt20230322f20211219FC</v>
      </c>
      <c r="N5" s="9" t="str">
        <f>IF(AND('Layout full names (mandatory)'!P5&lt;&gt;"",'Layout full names (mandatory)'!AR5&lt;&gt;""),'Layout full names (mandatory)'!AR5,"")</f>
        <v>Mixt20230321f20220519NCWBt20230322f20211219FC</v>
      </c>
      <c r="O5" s="9" t="str">
        <f>IF(AND('Layout full names (mandatory)'!Q5&lt;&gt;"",'Layout full names (mandatory)'!AS5&lt;&gt;""),'Layout full names (mandatory)'!AS5,"")</f>
        <v>Mixt20230321f20220519NCWBt20230322f20211219FC</v>
      </c>
      <c r="P5" s="9" t="str">
        <f>IF(AND('Layout full names (mandatory)'!R5&lt;&gt;"",'Layout full names (mandatory)'!AT5&lt;&gt;""),'Layout full names (mandatory)'!AT5,"")</f>
        <v>Mixt20230321f20220519NCWBt20230322f20211219FC</v>
      </c>
      <c r="Q5" s="9" t="str">
        <f>IF(AND('Layout full names (mandatory)'!S5&lt;&gt;"",'Layout full names (mandatory)'!AU5&lt;&gt;""),'Layout full names (mandatory)'!AU5,"")</f>
        <v>Mixt20230321f20220519NCWBt20230322f20211219FC</v>
      </c>
      <c r="R5" s="9" t="str">
        <f>IF(AND('Layout full names (mandatory)'!T5&lt;&gt;"",'Layout full names (mandatory)'!AV5&lt;&gt;""),'Layout full names (mandatory)'!AV5,"")</f>
        <v>Mixt20230321f20220519NCWBt20230322f20211219FC</v>
      </c>
      <c r="S5" s="9" t="str">
        <f>IF(AND('Layout full names (mandatory)'!U5&lt;&gt;"",'Layout full names (mandatory)'!AW5&lt;&gt;""),'Layout full names (mandatory)'!AW5,"")</f>
        <v>Mixt20230321f20220519NCWBt20230322f20211219FC</v>
      </c>
      <c r="T5" s="9" t="str">
        <f>IF(AND('Layout full names (mandatory)'!V5&lt;&gt;"",'Layout full names (mandatory)'!AX5&lt;&gt;""),'Layout full names (mandatory)'!AX5,"")</f>
        <v>Mixt20230321f20220519NCWBt20230322f20211219FC</v>
      </c>
      <c r="U5" s="9" t="str">
        <f>IF(AND('Layout full names (mandatory)'!W5&lt;&gt;"",'Layout full names (mandatory)'!AY5&lt;&gt;""),'Layout full names (mandatory)'!AY5,"")</f>
        <v>Mixt20230321f20220519NCWBt20230322f20211219FC</v>
      </c>
      <c r="V5" s="9" t="str">
        <f>IF(AND('Layout full names (mandatory)'!X5&lt;&gt;"",'Layout full names (mandatory)'!AZ5&lt;&gt;""),'Layout full names (mandatory)'!AZ5,"")</f>
        <v>Mixt20230321f20220519NCWBt20230322f20211219FC</v>
      </c>
      <c r="W5" s="9" t="str">
        <f>IF(AND('Layout full names (mandatory)'!Y5&lt;&gt;"",'Layout full names (mandatory)'!BA5&lt;&gt;""),'Layout full names (mandatory)'!BA5,"")</f>
        <v>Mixt20230321f20220519NCWBt20230322f20211219FC</v>
      </c>
      <c r="X5" s="9" t="str">
        <f>IF(AND('Layout full names (mandatory)'!Z5&lt;&gt;"",'Layout full names (mandatory)'!BB5&lt;&gt;""),'Layout full names (mandatory)'!BB5,"")</f>
        <v>Mixt20230321f20220519NCWBt20230322f20211219FC</v>
      </c>
      <c r="Y5" s="9" t="str">
        <f>IF(AND('Layout full names (mandatory)'!AA5&lt;&gt;"",'Layout full names (mandatory)'!BC5&lt;&gt;""),'Layout full names (mandatory)'!BC5,"")</f>
        <v>Mixt20230321f20220519NCWBt20230322f20211219FC</v>
      </c>
      <c r="AE5" s="3" t="s">
        <v>1</v>
      </c>
      <c r="AF5" s="3"/>
      <c r="AG5" s="3"/>
      <c r="AH5" s="3"/>
      <c r="AI5" s="3" t="s">
        <v>2</v>
      </c>
      <c r="AJ5" s="3"/>
      <c r="AK5" s="3"/>
      <c r="AL5" s="3"/>
      <c r="AM5" s="3"/>
      <c r="AN5" s="3" t="s">
        <v>3</v>
      </c>
      <c r="AO5" s="3"/>
      <c r="AP5" s="3"/>
      <c r="AQ5" s="3"/>
      <c r="AR5" s="3"/>
    </row>
    <row r="6" spans="1:44" ht="21" customHeight="1" x14ac:dyDescent="0.4">
      <c r="A6" s="2" t="str">
        <f>'Layout full names (mandatory)'!AE6</f>
        <v>E</v>
      </c>
      <c r="B6" s="9" t="str">
        <f>IF(AND('Layout full names (mandatory)'!D6&lt;&gt;"",'Layout full names (mandatory)'!AF6&lt;&gt;""),'Layout full names (mandatory)'!AF6,"")</f>
        <v>Mixt20230321f20220519NCWBt20230322f20211219FC</v>
      </c>
      <c r="C6" s="9" t="str">
        <f>IF(AND('Layout full names (mandatory)'!E6&lt;&gt;"",'Layout full names (mandatory)'!AG6&lt;&gt;""),'Layout full names (mandatory)'!AG6,"")</f>
        <v>Mixt20230321f20220519NCWBt20230322f20211219FC</v>
      </c>
      <c r="D6" s="9" t="str">
        <f>IF(AND('Layout full names (mandatory)'!F6&lt;&gt;"",'Layout full names (mandatory)'!AH6&lt;&gt;""),'Layout full names (mandatory)'!AH6,"")</f>
        <v>Mixt20230321f20220519NCWBt20230322f20211219FC</v>
      </c>
      <c r="E6" s="9" t="str">
        <f>IF(AND('Layout full names (mandatory)'!G6&lt;&gt;"",'Layout full names (mandatory)'!AI6&lt;&gt;""),'Layout full names (mandatory)'!AI6,"")</f>
        <v>Mixt20230321f20220519NCWBt20230322f20211219FC</v>
      </c>
      <c r="F6" s="9" t="str">
        <f>IF(AND('Layout full names (mandatory)'!H6&lt;&gt;"",'Layout full names (mandatory)'!AJ6&lt;&gt;""),'Layout full names (mandatory)'!AJ6,"")</f>
        <v>Mixt20230321f20220519NCWBt20230322f20211219FC</v>
      </c>
      <c r="G6" s="9" t="str">
        <f>IF(AND('Layout full names (mandatory)'!I6&lt;&gt;"",'Layout full names (mandatory)'!AK6&lt;&gt;""),'Layout full names (mandatory)'!AK6,"")</f>
        <v>Mixt20230321f20220519NCWBt20230322f20211219FC</v>
      </c>
      <c r="H6" s="9" t="str">
        <f>IF(AND('Layout full names (mandatory)'!J6&lt;&gt;"",'Layout full names (mandatory)'!AL6&lt;&gt;""),'Layout full names (mandatory)'!AL6,"")</f>
        <v>Mixt20230321f20220519NCWBt20230322f20211219FC</v>
      </c>
      <c r="I6" s="9" t="str">
        <f>IF(AND('Layout full names (mandatory)'!K6&lt;&gt;"",'Layout full names (mandatory)'!AM6&lt;&gt;""),'Layout full names (mandatory)'!AM6,"")</f>
        <v>Mixt20230321f20220519NCWBt20230322f20211219FC</v>
      </c>
      <c r="J6" s="9" t="str">
        <f>IF(AND('Layout full names (mandatory)'!L6&lt;&gt;"",'Layout full names (mandatory)'!AN6&lt;&gt;""),'Layout full names (mandatory)'!AN6,"")</f>
        <v>Mixt20230321f20220519NCWBt20230322f20211219FC</v>
      </c>
      <c r="K6" s="9" t="str">
        <f>IF(AND('Layout full names (mandatory)'!M6&lt;&gt;"",'Layout full names (mandatory)'!AO6&lt;&gt;""),'Layout full names (mandatory)'!AO6,"")</f>
        <v>Mixt20230321f20220519NCWBt20230322f20211219FC</v>
      </c>
      <c r="L6" s="9" t="str">
        <f>IF(AND('Layout full names (mandatory)'!N6&lt;&gt;"",'Layout full names (mandatory)'!AP6&lt;&gt;""),'Layout full names (mandatory)'!AP6,"")</f>
        <v>Mixt20230321f20220519NCWBt20230322f20211219FC</v>
      </c>
      <c r="M6" s="9" t="str">
        <f>IF(AND('Layout full names (mandatory)'!O6&lt;&gt;"",'Layout full names (mandatory)'!AQ6&lt;&gt;""),'Layout full names (mandatory)'!AQ6,"")</f>
        <v>Mixt20230321f20220519NCWBt20230322f20211219FC</v>
      </c>
      <c r="N6" s="9" t="str">
        <f>IF(AND('Layout full names (mandatory)'!P6&lt;&gt;"",'Layout full names (mandatory)'!AR6&lt;&gt;""),'Layout full names (mandatory)'!AR6,"")</f>
        <v>Mixt20230321f20220519NCWBt20230322f20211219FC</v>
      </c>
      <c r="O6" s="9" t="str">
        <f>IF(AND('Layout full names (mandatory)'!Q6&lt;&gt;"",'Layout full names (mandatory)'!AS6&lt;&gt;""),'Layout full names (mandatory)'!AS6,"")</f>
        <v>Mixt20230321f20220519NCWBt20230322f20211219FC</v>
      </c>
      <c r="P6" s="9" t="str">
        <f>IF(AND('Layout full names (mandatory)'!R6&lt;&gt;"",'Layout full names (mandatory)'!AT6&lt;&gt;""),'Layout full names (mandatory)'!AT6,"")</f>
        <v>Mixt20230321f20220519NCWBt20230322f20211219FC</v>
      </c>
      <c r="Q6" s="9" t="str">
        <f>IF(AND('Layout full names (mandatory)'!S6&lt;&gt;"",'Layout full names (mandatory)'!AU6&lt;&gt;""),'Layout full names (mandatory)'!AU6,"")</f>
        <v>Mixt20230321f20220519NCWBt20230322f20211219FC</v>
      </c>
      <c r="R6" s="9" t="str">
        <f>IF(AND('Layout full names (mandatory)'!T6&lt;&gt;"",'Layout full names (mandatory)'!AV6&lt;&gt;""),'Layout full names (mandatory)'!AV6,"")</f>
        <v>Mixt20230321f20220519NCWBt20230322f20211219FC</v>
      </c>
      <c r="S6" s="9" t="str">
        <f>IF(AND('Layout full names (mandatory)'!U6&lt;&gt;"",'Layout full names (mandatory)'!AW6&lt;&gt;""),'Layout full names (mandatory)'!AW6,"")</f>
        <v>Mixt20230321f20220519NCWBt20230322f20211219FC</v>
      </c>
      <c r="T6" s="9" t="str">
        <f>IF(AND('Layout full names (mandatory)'!V6&lt;&gt;"",'Layout full names (mandatory)'!AX6&lt;&gt;""),'Layout full names (mandatory)'!AX6,"")</f>
        <v>Mixt20230321f20220519NCWBt20230322f20211219FC</v>
      </c>
      <c r="U6" s="9" t="str">
        <f>IF(AND('Layout full names (mandatory)'!W6&lt;&gt;"",'Layout full names (mandatory)'!AY6&lt;&gt;""),'Layout full names (mandatory)'!AY6,"")</f>
        <v>Mixt20230321f20220519NCWBt20230322f20211219FC</v>
      </c>
      <c r="V6" s="9" t="str">
        <f>IF(AND('Layout full names (mandatory)'!X6&lt;&gt;"",'Layout full names (mandatory)'!AZ6&lt;&gt;""),'Layout full names (mandatory)'!AZ6,"")</f>
        <v>Mixt20230321f20220519NCWBt20230322f20211219FC</v>
      </c>
      <c r="W6" s="9" t="str">
        <f>IF(AND('Layout full names (mandatory)'!Y6&lt;&gt;"",'Layout full names (mandatory)'!BA6&lt;&gt;""),'Layout full names (mandatory)'!BA6,"")</f>
        <v>Mixt20230321f20220519NCWBt20230322f20211219FC</v>
      </c>
      <c r="X6" s="9" t="str">
        <f>IF(AND('Layout full names (mandatory)'!Z6&lt;&gt;"",'Layout full names (mandatory)'!BB6&lt;&gt;""),'Layout full names (mandatory)'!BB6,"")</f>
        <v>Mixt20230321f20220519NCWBt20230322f20211219FC</v>
      </c>
      <c r="Y6" s="9" t="str">
        <f>IF(AND('Layout full names (mandatory)'!AA6&lt;&gt;"",'Layout full names (mandatory)'!BC6&lt;&gt;""),'Layout full names (mandatory)'!BC6,"")</f>
        <v>Mixt20230321f20220519NCWBt20230322f20211219FC</v>
      </c>
      <c r="AE6" s="3" t="e">
        <f>AI9*1000/AI12</f>
        <v>#DIV/0!</v>
      </c>
      <c r="AF6" s="3"/>
      <c r="AG6" s="3"/>
      <c r="AH6" s="3"/>
      <c r="AI6" s="3">
        <f>'Plate preparation Calculations'!G1</f>
        <v>1.3</v>
      </c>
      <c r="AJ6" s="3"/>
      <c r="AK6" s="3"/>
      <c r="AL6" s="3"/>
      <c r="AM6" s="3"/>
      <c r="AN6" s="12">
        <v>1267500</v>
      </c>
      <c r="AO6" s="3"/>
      <c r="AP6" s="3"/>
      <c r="AQ6" s="3"/>
      <c r="AR6" s="3"/>
    </row>
    <row r="7" spans="1:44" ht="21" customHeight="1" x14ac:dyDescent="0.4">
      <c r="A7" s="2" t="str">
        <f>'Layout full names (mandatory)'!AE7</f>
        <v>F</v>
      </c>
      <c r="B7" s="9" t="str">
        <f>IF(AND('Layout full names (mandatory)'!D7&lt;&gt;"",'Layout full names (mandatory)'!AF7&lt;&gt;""),'Layout full names (mandatory)'!AF7,"")</f>
        <v>Mixt20230321f20220519NCWBt20230322f20211219FC</v>
      </c>
      <c r="C7" s="9" t="str">
        <f>IF(AND('Layout full names (mandatory)'!E7&lt;&gt;"",'Layout full names (mandatory)'!AG7&lt;&gt;""),'Layout full names (mandatory)'!AG7,"")</f>
        <v>Mixt20230321f20220519NCWBt20230322f20211219FC</v>
      </c>
      <c r="D7" s="9" t="str">
        <f>IF(AND('Layout full names (mandatory)'!F7&lt;&gt;"",'Layout full names (mandatory)'!AH7&lt;&gt;""),'Layout full names (mandatory)'!AH7,"")</f>
        <v>Mixt20230321f20220519NCWBt20230322f20211219FC</v>
      </c>
      <c r="E7" s="9" t="str">
        <f>IF(AND('Layout full names (mandatory)'!G7&lt;&gt;"",'Layout full names (mandatory)'!AI7&lt;&gt;""),'Layout full names (mandatory)'!AI7,"")</f>
        <v>Mixt20230321f20220519NCWBt20230322f20211219FC</v>
      </c>
      <c r="F7" s="9" t="str">
        <f>IF(AND('Layout full names (mandatory)'!H7&lt;&gt;"",'Layout full names (mandatory)'!AJ7&lt;&gt;""),'Layout full names (mandatory)'!AJ7,"")</f>
        <v>Mixt20230321f20220519NCWBt20230322f20211219FC</v>
      </c>
      <c r="G7" s="9" t="str">
        <f>IF(AND('Layout full names (mandatory)'!I7&lt;&gt;"",'Layout full names (mandatory)'!AK7&lt;&gt;""),'Layout full names (mandatory)'!AK7,"")</f>
        <v>Mixt20230321f20220519NCWBt20230322f20211219FC</v>
      </c>
      <c r="H7" s="9" t="str">
        <f>IF(AND('Layout full names (mandatory)'!J7&lt;&gt;"",'Layout full names (mandatory)'!AL7&lt;&gt;""),'Layout full names (mandatory)'!AL7,"")</f>
        <v>Mixt20230321f20220519NCWBt20230322f20211219FC</v>
      </c>
      <c r="I7" s="9" t="str">
        <f>IF(AND('Layout full names (mandatory)'!K7&lt;&gt;"",'Layout full names (mandatory)'!AM7&lt;&gt;""),'Layout full names (mandatory)'!AM7,"")</f>
        <v>Mixt20230321f20220519NCWBt20230322f20211219FC</v>
      </c>
      <c r="J7" s="9" t="str">
        <f>IF(AND('Layout full names (mandatory)'!L7&lt;&gt;"",'Layout full names (mandatory)'!AN7&lt;&gt;""),'Layout full names (mandatory)'!AN7,"")</f>
        <v>Mixt20230321f20220519NCWBt20230322f20211219FC</v>
      </c>
      <c r="K7" s="9" t="str">
        <f>IF(AND('Layout full names (mandatory)'!M7&lt;&gt;"",'Layout full names (mandatory)'!AO7&lt;&gt;""),'Layout full names (mandatory)'!AO7,"")</f>
        <v>Mixt20230321f20220519NCWBt20230322f20211219FC</v>
      </c>
      <c r="L7" s="9" t="str">
        <f>IF(AND('Layout full names (mandatory)'!N7&lt;&gt;"",'Layout full names (mandatory)'!AP7&lt;&gt;""),'Layout full names (mandatory)'!AP7,"")</f>
        <v>Mixt20230321f20220519NCWBt20230322f20211219FC</v>
      </c>
      <c r="M7" s="9" t="str">
        <f>IF(AND('Layout full names (mandatory)'!O7&lt;&gt;"",'Layout full names (mandatory)'!AQ7&lt;&gt;""),'Layout full names (mandatory)'!AQ7,"")</f>
        <v>Mixt20230321f20220519NCWBt20230322f20211219FC</v>
      </c>
      <c r="N7" s="9" t="str">
        <f>IF(AND('Layout full names (mandatory)'!P7&lt;&gt;"",'Layout full names (mandatory)'!AR7&lt;&gt;""),'Layout full names (mandatory)'!AR7,"")</f>
        <v>Mixt20230321f20220519NCWBt20230322f20211219FC</v>
      </c>
      <c r="O7" s="9" t="str">
        <f>IF(AND('Layout full names (mandatory)'!Q7&lt;&gt;"",'Layout full names (mandatory)'!AS7&lt;&gt;""),'Layout full names (mandatory)'!AS7,"")</f>
        <v>Mixt20230321f20220519NCWBt20230322f20211219FC</v>
      </c>
      <c r="P7" s="9" t="str">
        <f>IF(AND('Layout full names (mandatory)'!R7&lt;&gt;"",'Layout full names (mandatory)'!AT7&lt;&gt;""),'Layout full names (mandatory)'!AT7,"")</f>
        <v>Mixt20230321f20220519NCWBt20230322f20211219FC</v>
      </c>
      <c r="Q7" s="9" t="str">
        <f>IF(AND('Layout full names (mandatory)'!S7&lt;&gt;"",'Layout full names (mandatory)'!AU7&lt;&gt;""),'Layout full names (mandatory)'!AU7,"")</f>
        <v>Mixt20230321f20220519NCWBt20230322f20211219FC</v>
      </c>
      <c r="R7" s="9" t="str">
        <f>IF(AND('Layout full names (mandatory)'!T7&lt;&gt;"",'Layout full names (mandatory)'!AV7&lt;&gt;""),'Layout full names (mandatory)'!AV7,"")</f>
        <v>Mixt20230321f20220519NCWBt20230322f20211219FC</v>
      </c>
      <c r="S7" s="9" t="str">
        <f>IF(AND('Layout full names (mandatory)'!U7&lt;&gt;"",'Layout full names (mandatory)'!AW7&lt;&gt;""),'Layout full names (mandatory)'!AW7,"")</f>
        <v>Mixt20230321f20220519NCWBt20230322f20211219FC</v>
      </c>
      <c r="T7" s="9" t="str">
        <f>IF(AND('Layout full names (mandatory)'!V7&lt;&gt;"",'Layout full names (mandatory)'!AX7&lt;&gt;""),'Layout full names (mandatory)'!AX7,"")</f>
        <v>Mixt20230321f20220519NCWBt20230322f20211219FC</v>
      </c>
      <c r="U7" s="9" t="str">
        <f>IF(AND('Layout full names (mandatory)'!W7&lt;&gt;"",'Layout full names (mandatory)'!AY7&lt;&gt;""),'Layout full names (mandatory)'!AY7,"")</f>
        <v>Mixt20230321f20220519NCWBt20230322f20211219FC</v>
      </c>
      <c r="V7" s="9" t="str">
        <f>IF(AND('Layout full names (mandatory)'!X7&lt;&gt;"",'Layout full names (mandatory)'!AZ7&lt;&gt;""),'Layout full names (mandatory)'!AZ7,"")</f>
        <v>Mixt20230321f20220519NCWBt20230322f20211219FC</v>
      </c>
      <c r="W7" s="9" t="str">
        <f>IF(AND('Layout full names (mandatory)'!Y7&lt;&gt;"",'Layout full names (mandatory)'!BA7&lt;&gt;""),'Layout full names (mandatory)'!BA7,"")</f>
        <v>Mixt20230321f20220519NCWBt20230322f20211219FC</v>
      </c>
      <c r="X7" s="9" t="str">
        <f>IF(AND('Layout full names (mandatory)'!Z7&lt;&gt;"",'Layout full names (mandatory)'!BB7&lt;&gt;""),'Layout full names (mandatory)'!BB7,"")</f>
        <v>Mixt20230321f20220519NCWBt20230322f20211219FC</v>
      </c>
      <c r="Y7" s="9" t="str">
        <f>IF(AND('Layout full names (mandatory)'!AA7&lt;&gt;"",'Layout full names (mandatory)'!BC7&lt;&gt;""),'Layout full names (mandatory)'!BC7,"")</f>
        <v>Mixt20230321f20220519NCWBt20230322f20211219FC</v>
      </c>
      <c r="AE7" s="3"/>
      <c r="AF7" s="3"/>
      <c r="AG7" s="3"/>
      <c r="AH7" s="3"/>
      <c r="AI7" s="3"/>
      <c r="AJ7" s="3"/>
      <c r="AK7" s="3"/>
      <c r="AL7" s="3"/>
      <c r="AM7" s="3"/>
      <c r="AN7" s="3"/>
      <c r="AO7" s="3"/>
      <c r="AP7" s="3"/>
      <c r="AQ7" s="3"/>
      <c r="AR7" s="3"/>
    </row>
    <row r="8" spans="1:44" ht="21" customHeight="1" x14ac:dyDescent="0.4">
      <c r="A8" s="2" t="str">
        <f>'Layout full names (mandatory)'!AE8</f>
        <v>G</v>
      </c>
      <c r="B8" s="9" t="str">
        <f>IF(AND('Layout full names (mandatory)'!D8&lt;&gt;"",'Layout full names (mandatory)'!AF8&lt;&gt;""),'Layout full names (mandatory)'!AF8,"")</f>
        <v>Mixt20230321f20220519NCWBt20230322f20211219FC</v>
      </c>
      <c r="C8" s="9" t="str">
        <f>IF(AND('Layout full names (mandatory)'!E8&lt;&gt;"",'Layout full names (mandatory)'!AG8&lt;&gt;""),'Layout full names (mandatory)'!AG8,"")</f>
        <v>Mixt20230321f20220519NCWBt20230322f20211219FC</v>
      </c>
      <c r="D8" s="9" t="str">
        <f>IF(AND('Layout full names (mandatory)'!F8&lt;&gt;"",'Layout full names (mandatory)'!AH8&lt;&gt;""),'Layout full names (mandatory)'!AH8,"")</f>
        <v>Mixt20230321f20220519NCWBt20230322f20211219FC</v>
      </c>
      <c r="E8" s="9" t="str">
        <f>IF(AND('Layout full names (mandatory)'!G8&lt;&gt;"",'Layout full names (mandatory)'!AI8&lt;&gt;""),'Layout full names (mandatory)'!AI8,"")</f>
        <v>Mixt20230321f20220519NCWBt20230322f20211219FC</v>
      </c>
      <c r="F8" s="9" t="str">
        <f>IF(AND('Layout full names (mandatory)'!H8&lt;&gt;"",'Layout full names (mandatory)'!AJ8&lt;&gt;""),'Layout full names (mandatory)'!AJ8,"")</f>
        <v>Mixt20230321f20220519NCWBt20230322f20211219FC</v>
      </c>
      <c r="G8" s="9" t="str">
        <f>IF(AND('Layout full names (mandatory)'!I8&lt;&gt;"",'Layout full names (mandatory)'!AK8&lt;&gt;""),'Layout full names (mandatory)'!AK8,"")</f>
        <v>Mixt20230321f20220519NCWBt20230322f20211219FC</v>
      </c>
      <c r="H8" s="9" t="str">
        <f>IF(AND('Layout full names (mandatory)'!J8&lt;&gt;"",'Layout full names (mandatory)'!AL8&lt;&gt;""),'Layout full names (mandatory)'!AL8,"")</f>
        <v>Mixt20230321f20220519NCWBt20230322f20211219FC</v>
      </c>
      <c r="I8" s="9" t="str">
        <f>IF(AND('Layout full names (mandatory)'!K8&lt;&gt;"",'Layout full names (mandatory)'!AM8&lt;&gt;""),'Layout full names (mandatory)'!AM8,"")</f>
        <v>Mixt20230321f20220519NCWBt20230322f20211219FC</v>
      </c>
      <c r="J8" s="9" t="str">
        <f>IF(AND('Layout full names (mandatory)'!L8&lt;&gt;"",'Layout full names (mandatory)'!AN8&lt;&gt;""),'Layout full names (mandatory)'!AN8,"")</f>
        <v>Mixt20230321f20220519NCWBt20230322f20211219FC</v>
      </c>
      <c r="K8" s="9" t="str">
        <f>IF(AND('Layout full names (mandatory)'!M8&lt;&gt;"",'Layout full names (mandatory)'!AO8&lt;&gt;""),'Layout full names (mandatory)'!AO8,"")</f>
        <v>Mixt20230321f20220519NCWBt20230322f20211219FC</v>
      </c>
      <c r="L8" s="9" t="str">
        <f>IF(AND('Layout full names (mandatory)'!N8&lt;&gt;"",'Layout full names (mandatory)'!AP8&lt;&gt;""),'Layout full names (mandatory)'!AP8,"")</f>
        <v>Mixt20230321f20220519NCWBt20230322f20211219FC</v>
      </c>
      <c r="M8" s="9" t="str">
        <f>IF(AND('Layout full names (mandatory)'!O8&lt;&gt;"",'Layout full names (mandatory)'!AQ8&lt;&gt;""),'Layout full names (mandatory)'!AQ8,"")</f>
        <v>Mixt20230321f20220519NCWBt20230322f20211219FC</v>
      </c>
      <c r="N8" s="9" t="str">
        <f>IF(AND('Layout full names (mandatory)'!P8&lt;&gt;"",'Layout full names (mandatory)'!AR8&lt;&gt;""),'Layout full names (mandatory)'!AR8,"")</f>
        <v>Mixt20230321f20220519NCWBt20230322f20211219FC</v>
      </c>
      <c r="O8" s="9" t="str">
        <f>IF(AND('Layout full names (mandatory)'!Q8&lt;&gt;"",'Layout full names (mandatory)'!AS8&lt;&gt;""),'Layout full names (mandatory)'!AS8,"")</f>
        <v>Mixt20230321f20220519NCWBt20230322f20211219FC</v>
      </c>
      <c r="P8" s="9" t="str">
        <f>IF(AND('Layout full names (mandatory)'!R8&lt;&gt;"",'Layout full names (mandatory)'!AT8&lt;&gt;""),'Layout full names (mandatory)'!AT8,"")</f>
        <v>Mixt20230321f20220519NCWBt20230322f20211219FC</v>
      </c>
      <c r="Q8" s="9" t="str">
        <f>IF(AND('Layout full names (mandatory)'!S8&lt;&gt;"",'Layout full names (mandatory)'!AU8&lt;&gt;""),'Layout full names (mandatory)'!AU8,"")</f>
        <v>Mixt20230321f20220519NCWBt20230322f20211219FC</v>
      </c>
      <c r="R8" s="9" t="str">
        <f>IF(AND('Layout full names (mandatory)'!T8&lt;&gt;"",'Layout full names (mandatory)'!AV8&lt;&gt;""),'Layout full names (mandatory)'!AV8,"")</f>
        <v>Mixt20230321f20220519NCWBt20230322f20211219FC</v>
      </c>
      <c r="S8" s="9" t="str">
        <f>IF(AND('Layout full names (mandatory)'!U8&lt;&gt;"",'Layout full names (mandatory)'!AW8&lt;&gt;""),'Layout full names (mandatory)'!AW8,"")</f>
        <v>Mixt20230321f20220519NCWBt20230322f20211219FC</v>
      </c>
      <c r="T8" s="9" t="str">
        <f>IF(AND('Layout full names (mandatory)'!V8&lt;&gt;"",'Layout full names (mandatory)'!AX8&lt;&gt;""),'Layout full names (mandatory)'!AX8,"")</f>
        <v>Mixt20230321f20220519NCWBt20230322f20211219FC</v>
      </c>
      <c r="U8" s="9" t="str">
        <f>IF(AND('Layout full names (mandatory)'!W8&lt;&gt;"",'Layout full names (mandatory)'!AY8&lt;&gt;""),'Layout full names (mandatory)'!AY8,"")</f>
        <v>Mixt20230321f20220519NCWBt20230322f20211219FC</v>
      </c>
      <c r="V8" s="9" t="str">
        <f>IF(AND('Layout full names (mandatory)'!X8&lt;&gt;"",'Layout full names (mandatory)'!AZ8&lt;&gt;""),'Layout full names (mandatory)'!AZ8,"")</f>
        <v>Mixt20230321f20220519NCWBt20230322f20211219FC</v>
      </c>
      <c r="W8" s="9" t="str">
        <f>IF(AND('Layout full names (mandatory)'!Y8&lt;&gt;"",'Layout full names (mandatory)'!BA8&lt;&gt;""),'Layout full names (mandatory)'!BA8,"")</f>
        <v>Mixt20230321f20220519NCWBt20230322f20211219FC</v>
      </c>
      <c r="X8" s="9" t="str">
        <f>IF(AND('Layout full names (mandatory)'!Z8&lt;&gt;"",'Layout full names (mandatory)'!BB8&lt;&gt;""),'Layout full names (mandatory)'!BB8,"")</f>
        <v>Mixt20230321f20220519NCWBt20230322f20211219FC</v>
      </c>
      <c r="Y8" s="9" t="str">
        <f>IF(AND('Layout full names (mandatory)'!AA8&lt;&gt;"",'Layout full names (mandatory)'!BC8&lt;&gt;""),'Layout full names (mandatory)'!BC8,"")</f>
        <v>Mixt20230321f20220519NCWBt20230322f20211219FC</v>
      </c>
      <c r="AE8" s="3" t="s">
        <v>4</v>
      </c>
      <c r="AF8" s="3"/>
      <c r="AG8" s="3"/>
      <c r="AH8" s="3"/>
      <c r="AI8" s="3" t="s">
        <v>5</v>
      </c>
      <c r="AJ8" s="3"/>
      <c r="AK8" s="3"/>
      <c r="AL8" s="3"/>
      <c r="AM8" s="3"/>
      <c r="AN8" s="3" t="s">
        <v>6</v>
      </c>
      <c r="AO8" s="3"/>
      <c r="AP8" s="3"/>
      <c r="AQ8" s="3"/>
      <c r="AR8" s="3"/>
    </row>
    <row r="9" spans="1:44" ht="21" customHeight="1" x14ac:dyDescent="0.4">
      <c r="A9" s="2" t="str">
        <f>'Layout full names (mandatory)'!AE9</f>
        <v>H</v>
      </c>
      <c r="B9" s="9" t="str">
        <f>IF(AND('Layout full names (mandatory)'!D9&lt;&gt;"",'Layout full names (mandatory)'!AF9&lt;&gt;""),'Layout full names (mandatory)'!AF9,"")</f>
        <v>Mixt20230321f20220519NCWBt20230322f20211219FC</v>
      </c>
      <c r="C9" s="9" t="str">
        <f>IF(AND('Layout full names (mandatory)'!E9&lt;&gt;"",'Layout full names (mandatory)'!AG9&lt;&gt;""),'Layout full names (mandatory)'!AG9,"")</f>
        <v>Mixt20230321f20220519NCWBt20230322f20211219FC</v>
      </c>
      <c r="D9" s="9" t="str">
        <f>IF(AND('Layout full names (mandatory)'!F9&lt;&gt;"",'Layout full names (mandatory)'!AH9&lt;&gt;""),'Layout full names (mandatory)'!AH9,"")</f>
        <v>Mixt20230321f20220519NCWBt20230322f20211219FC</v>
      </c>
      <c r="E9" s="9" t="str">
        <f>IF(AND('Layout full names (mandatory)'!G9&lt;&gt;"",'Layout full names (mandatory)'!AI9&lt;&gt;""),'Layout full names (mandatory)'!AI9,"")</f>
        <v>Mixt20230321f20220519NCWBt20230322f20211219FC</v>
      </c>
      <c r="F9" s="9" t="str">
        <f>IF(AND('Layout full names (mandatory)'!H9&lt;&gt;"",'Layout full names (mandatory)'!AJ9&lt;&gt;""),'Layout full names (mandatory)'!AJ9,"")</f>
        <v>Mixt20230321f20220519NCWBt20230322f20211219FC</v>
      </c>
      <c r="G9" s="9" t="str">
        <f>IF(AND('Layout full names (mandatory)'!I9&lt;&gt;"",'Layout full names (mandatory)'!AK9&lt;&gt;""),'Layout full names (mandatory)'!AK9,"")</f>
        <v>Mixt20230321f20220519NCWBt20230322f20211219FC</v>
      </c>
      <c r="H9" s="9" t="str">
        <f>IF(AND('Layout full names (mandatory)'!J9&lt;&gt;"",'Layout full names (mandatory)'!AL9&lt;&gt;""),'Layout full names (mandatory)'!AL9,"")</f>
        <v>Mixt20230321f20220519NCWBt20230322f20211219FC</v>
      </c>
      <c r="I9" s="9" t="str">
        <f>IF(AND('Layout full names (mandatory)'!K9&lt;&gt;"",'Layout full names (mandatory)'!AM9&lt;&gt;""),'Layout full names (mandatory)'!AM9,"")</f>
        <v>Mixt20230321f20220519NCWBt20230322f20211219FC</v>
      </c>
      <c r="J9" s="9" t="str">
        <f>IF(AND('Layout full names (mandatory)'!L9&lt;&gt;"",'Layout full names (mandatory)'!AN9&lt;&gt;""),'Layout full names (mandatory)'!AN9,"")</f>
        <v>Mixt20230321f20220519NCWBt20230322f20211219FC</v>
      </c>
      <c r="K9" s="9" t="str">
        <f>IF(AND('Layout full names (mandatory)'!M9&lt;&gt;"",'Layout full names (mandatory)'!AO9&lt;&gt;""),'Layout full names (mandatory)'!AO9,"")</f>
        <v>Mixt20230321f20220519NCWBt20230322f20211219FC</v>
      </c>
      <c r="L9" s="9" t="str">
        <f>IF(AND('Layout full names (mandatory)'!N9&lt;&gt;"",'Layout full names (mandatory)'!AP9&lt;&gt;""),'Layout full names (mandatory)'!AP9,"")</f>
        <v>Mixt20230321f20220519NCWBt20230322f20211219FC</v>
      </c>
      <c r="M9" s="9" t="str">
        <f>IF(AND('Layout full names (mandatory)'!O9&lt;&gt;"",'Layout full names (mandatory)'!AQ9&lt;&gt;""),'Layout full names (mandatory)'!AQ9,"")</f>
        <v>Mixt20230321f20220519NCWBt20230322f20211219FC</v>
      </c>
      <c r="N9" s="9" t="str">
        <f>IF(AND('Layout full names (mandatory)'!P9&lt;&gt;"",'Layout full names (mandatory)'!AR9&lt;&gt;""),'Layout full names (mandatory)'!AR9,"")</f>
        <v>Mixt20230321f20220519NCWBt20230322f20211219FC</v>
      </c>
      <c r="O9" s="9" t="str">
        <f>IF(AND('Layout full names (mandatory)'!Q9&lt;&gt;"",'Layout full names (mandatory)'!AS9&lt;&gt;""),'Layout full names (mandatory)'!AS9,"")</f>
        <v>Mixt20230321f20220519NCWBt20230322f20211219FC</v>
      </c>
      <c r="P9" s="9" t="str">
        <f>IF(AND('Layout full names (mandatory)'!R9&lt;&gt;"",'Layout full names (mandatory)'!AT9&lt;&gt;""),'Layout full names (mandatory)'!AT9,"")</f>
        <v>Mixt20230321f20220519NCWBt20230322f20211219FC</v>
      </c>
      <c r="Q9" s="9" t="str">
        <f>IF(AND('Layout full names (mandatory)'!S9&lt;&gt;"",'Layout full names (mandatory)'!AU9&lt;&gt;""),'Layout full names (mandatory)'!AU9,"")</f>
        <v>Mixt20230321f20220519NCWBt20230322f20211219FC</v>
      </c>
      <c r="R9" s="9" t="str">
        <f>IF(AND('Layout full names (mandatory)'!T9&lt;&gt;"",'Layout full names (mandatory)'!AV9&lt;&gt;""),'Layout full names (mandatory)'!AV9,"")</f>
        <v>Mixt20230321f20220519NCWBt20230322f20211219FC</v>
      </c>
      <c r="S9" s="9" t="str">
        <f>IF(AND('Layout full names (mandatory)'!U9&lt;&gt;"",'Layout full names (mandatory)'!AW9&lt;&gt;""),'Layout full names (mandatory)'!AW9,"")</f>
        <v>Mixt20230321f20220519NCWBt20230322f20211219FC</v>
      </c>
      <c r="T9" s="9" t="str">
        <f>IF(AND('Layout full names (mandatory)'!V9&lt;&gt;"",'Layout full names (mandatory)'!AX9&lt;&gt;""),'Layout full names (mandatory)'!AX9,"")</f>
        <v>Mixt20230321f20220519NCWBt20230322f20211219FC</v>
      </c>
      <c r="U9" s="9" t="str">
        <f>IF(AND('Layout full names (mandatory)'!W9&lt;&gt;"",'Layout full names (mandatory)'!AY9&lt;&gt;""),'Layout full names (mandatory)'!AY9,"")</f>
        <v>Mixt20230321f20220519NCWBt20230322f20211219FC</v>
      </c>
      <c r="V9" s="9" t="str">
        <f>IF(AND('Layout full names (mandatory)'!X9&lt;&gt;"",'Layout full names (mandatory)'!AZ9&lt;&gt;""),'Layout full names (mandatory)'!AZ9,"")</f>
        <v>Mixt20230321f20220519NCWBt20230322f20211219FC</v>
      </c>
      <c r="W9" s="9" t="str">
        <f>IF(AND('Layout full names (mandatory)'!Y9&lt;&gt;"",'Layout full names (mandatory)'!BA9&lt;&gt;""),'Layout full names (mandatory)'!BA9,"")</f>
        <v>Mixt20230321f20220519NCWBt20230322f20211219FC</v>
      </c>
      <c r="X9" s="9" t="str">
        <f>IF(AND('Layout full names (mandatory)'!Z9&lt;&gt;"",'Layout full names (mandatory)'!BB9&lt;&gt;""),'Layout full names (mandatory)'!BB9,"")</f>
        <v>Mixt20230321f20220519NCWBt20230322f20211219FC</v>
      </c>
      <c r="Y9" s="9" t="str">
        <f>IF(AND('Layout full names (mandatory)'!AA9&lt;&gt;"",'Layout full names (mandatory)'!BC9&lt;&gt;""),'Layout full names (mandatory)'!BC9,"")</f>
        <v>Mixt20230321f20220519NCWBt20230322f20211219FC</v>
      </c>
      <c r="AE9" s="3">
        <f>SUM(B2:Y17)</f>
        <v>0</v>
      </c>
      <c r="AF9" s="3"/>
      <c r="AG9" s="3"/>
      <c r="AH9" s="3"/>
      <c r="AI9" s="3">
        <f>AE9*AI6</f>
        <v>0</v>
      </c>
      <c r="AJ9" s="3"/>
      <c r="AK9" s="3"/>
      <c r="AL9" s="3"/>
      <c r="AM9" s="3"/>
      <c r="AN9" s="12" t="e">
        <f>AE3*AI12*AE6/AN6</f>
        <v>#DIV/0!</v>
      </c>
      <c r="AO9" s="3"/>
      <c r="AP9" s="3"/>
      <c r="AQ9" s="3"/>
      <c r="AR9" s="3"/>
    </row>
    <row r="10" spans="1:44" ht="21" customHeight="1" x14ac:dyDescent="0.4">
      <c r="A10" s="2" t="str">
        <f>'Layout full names (mandatory)'!AE10</f>
        <v>I</v>
      </c>
      <c r="B10" s="9" t="str">
        <f>IF(AND('Layout full names (mandatory)'!D10&lt;&gt;"",'Layout full names (mandatory)'!AF10&lt;&gt;""),'Layout full names (mandatory)'!AF10,"")</f>
        <v>Mixt20230321f20220519NCWBt20230322f20211219FC</v>
      </c>
      <c r="C10" s="9" t="str">
        <f>IF(AND('Layout full names (mandatory)'!E10&lt;&gt;"",'Layout full names (mandatory)'!AG10&lt;&gt;""),'Layout full names (mandatory)'!AG10,"")</f>
        <v>Mixt20230321f20220519NCWBt20230322f20211219FC</v>
      </c>
      <c r="D10" s="9" t="str">
        <f>IF(AND('Layout full names (mandatory)'!F10&lt;&gt;"",'Layout full names (mandatory)'!AH10&lt;&gt;""),'Layout full names (mandatory)'!AH10,"")</f>
        <v>Mixt20230321f20220519NCWBt20230322f20211219FC</v>
      </c>
      <c r="E10" s="9" t="str">
        <f>IF(AND('Layout full names (mandatory)'!G10&lt;&gt;"",'Layout full names (mandatory)'!AI10&lt;&gt;""),'Layout full names (mandatory)'!AI10,"")</f>
        <v>Mixt20230321f20220519NCWBt20230322f20211219FC</v>
      </c>
      <c r="F10" s="9" t="str">
        <f>IF(AND('Layout full names (mandatory)'!H10&lt;&gt;"",'Layout full names (mandatory)'!AJ10&lt;&gt;""),'Layout full names (mandatory)'!AJ10,"")</f>
        <v>Mixt20230321f20220519NCWBt20230322f20211219FC</v>
      </c>
      <c r="G10" s="9" t="str">
        <f>IF(AND('Layout full names (mandatory)'!I10&lt;&gt;"",'Layout full names (mandatory)'!AK10&lt;&gt;""),'Layout full names (mandatory)'!AK10,"")</f>
        <v>Mixt20230321f20220519NCWBt20230322f20211219FC</v>
      </c>
      <c r="H10" s="9" t="str">
        <f>IF(AND('Layout full names (mandatory)'!J10&lt;&gt;"",'Layout full names (mandatory)'!AL10&lt;&gt;""),'Layout full names (mandatory)'!AL10,"")</f>
        <v>Mixt20230321f20220519NCWBt20230322f20211219FC</v>
      </c>
      <c r="I10" s="9" t="str">
        <f>IF(AND('Layout full names (mandatory)'!K10&lt;&gt;"",'Layout full names (mandatory)'!AM10&lt;&gt;""),'Layout full names (mandatory)'!AM10,"")</f>
        <v>Mixt20230321f20220519NCWBt20230322f20211219FC</v>
      </c>
      <c r="J10" s="9" t="str">
        <f>IF(AND('Layout full names (mandatory)'!L10&lt;&gt;"",'Layout full names (mandatory)'!AN10&lt;&gt;""),'Layout full names (mandatory)'!AN10,"")</f>
        <v>Mixt20230321f20220519NCWBt20230322f20211219FC</v>
      </c>
      <c r="K10" s="9" t="str">
        <f>IF(AND('Layout full names (mandatory)'!M10&lt;&gt;"",'Layout full names (mandatory)'!AO10&lt;&gt;""),'Layout full names (mandatory)'!AO10,"")</f>
        <v>Mixt20230321f20220519NCWBt20230322f20211219FC</v>
      </c>
      <c r="L10" s="9" t="str">
        <f>IF(AND('Layout full names (mandatory)'!N10&lt;&gt;"",'Layout full names (mandatory)'!AP10&lt;&gt;""),'Layout full names (mandatory)'!AP10,"")</f>
        <v>Mixt20230321f20220519NCWBt20230322f20211219FC</v>
      </c>
      <c r="M10" s="9" t="str">
        <f>IF(AND('Layout full names (mandatory)'!O10&lt;&gt;"",'Layout full names (mandatory)'!AQ10&lt;&gt;""),'Layout full names (mandatory)'!AQ10,"")</f>
        <v>Mixt20230321f20220519NCWBt20230322f20211219FC</v>
      </c>
      <c r="N10" s="9" t="str">
        <f>IF(AND('Layout full names (mandatory)'!P10&lt;&gt;"",'Layout full names (mandatory)'!AR10&lt;&gt;""),'Layout full names (mandatory)'!AR10,"")</f>
        <v>Mixt20230321f20220519NCWBt20230322f20211219FC</v>
      </c>
      <c r="O10" s="9" t="str">
        <f>IF(AND('Layout full names (mandatory)'!Q10&lt;&gt;"",'Layout full names (mandatory)'!AS10&lt;&gt;""),'Layout full names (mandatory)'!AS10,"")</f>
        <v>Mixt20230321f20220519NCWBt20230322f20211219FC</v>
      </c>
      <c r="P10" s="9" t="str">
        <f>IF(AND('Layout full names (mandatory)'!R10&lt;&gt;"",'Layout full names (mandatory)'!AT10&lt;&gt;""),'Layout full names (mandatory)'!AT10,"")</f>
        <v>Mixt20230321f20220519NCWBt20230322f20211219FC</v>
      </c>
      <c r="Q10" s="9" t="str">
        <f>IF(AND('Layout full names (mandatory)'!S10&lt;&gt;"",'Layout full names (mandatory)'!AU10&lt;&gt;""),'Layout full names (mandatory)'!AU10,"")</f>
        <v>Mixt20230321f20220519NCWBt20230322f20211219FC</v>
      </c>
      <c r="R10" s="9" t="str">
        <f>IF(AND('Layout full names (mandatory)'!T10&lt;&gt;"",'Layout full names (mandatory)'!AV10&lt;&gt;""),'Layout full names (mandatory)'!AV10,"")</f>
        <v>Mixt20230321f20220519NCWBt20230322f20211219FC</v>
      </c>
      <c r="S10" s="9" t="str">
        <f>IF(AND('Layout full names (mandatory)'!U10&lt;&gt;"",'Layout full names (mandatory)'!AW10&lt;&gt;""),'Layout full names (mandatory)'!AW10,"")</f>
        <v>Mixt20230321f20220519NCWBt20230322f20211219FC</v>
      </c>
      <c r="T10" s="9" t="str">
        <f>IF(AND('Layout full names (mandatory)'!V10&lt;&gt;"",'Layout full names (mandatory)'!AX10&lt;&gt;""),'Layout full names (mandatory)'!AX10,"")</f>
        <v>Mixt20230321f20220519NCWBt20230322f20211219FC</v>
      </c>
      <c r="U10" s="9" t="str">
        <f>IF(AND('Layout full names (mandatory)'!W10&lt;&gt;"",'Layout full names (mandatory)'!AY10&lt;&gt;""),'Layout full names (mandatory)'!AY10,"")</f>
        <v>Mixt20230321f20220519NCWBt20230322f20211219FC</v>
      </c>
      <c r="V10" s="9" t="str">
        <f>IF(AND('Layout full names (mandatory)'!X10&lt;&gt;"",'Layout full names (mandatory)'!AZ10&lt;&gt;""),'Layout full names (mandatory)'!AZ10,"")</f>
        <v>Mixt20230321f20220519NCWBt20230322f20211219FC</v>
      </c>
      <c r="W10" s="9" t="str">
        <f>IF(AND('Layout full names (mandatory)'!Y10&lt;&gt;"",'Layout full names (mandatory)'!BA10&lt;&gt;""),'Layout full names (mandatory)'!BA10,"")</f>
        <v>Mixt20230321f20220519NCWBt20230322f20211219FC</v>
      </c>
      <c r="X10" s="9" t="str">
        <f>IF(AND('Layout full names (mandatory)'!Z10&lt;&gt;"",'Layout full names (mandatory)'!BB10&lt;&gt;""),'Layout full names (mandatory)'!BB10,"")</f>
        <v>Mixt20230321f20220519NCWBt20230322f20211219FC</v>
      </c>
      <c r="Y10" s="9" t="str">
        <f>IF(AND('Layout full names (mandatory)'!AA10&lt;&gt;"",'Layout full names (mandatory)'!BC10&lt;&gt;""),'Layout full names (mandatory)'!BC10,"")</f>
        <v>Mixt20230321f20220519NCWBt20230322f20211219FC</v>
      </c>
      <c r="AE10" s="3"/>
      <c r="AF10" s="3"/>
      <c r="AG10" s="3"/>
      <c r="AH10" s="3"/>
      <c r="AI10" s="3"/>
      <c r="AJ10" s="3"/>
      <c r="AK10" s="3"/>
      <c r="AL10" s="3"/>
      <c r="AM10" s="3"/>
      <c r="AN10" s="3"/>
      <c r="AO10" s="3"/>
      <c r="AP10" s="3"/>
      <c r="AQ10" s="3"/>
      <c r="AR10" s="3"/>
    </row>
    <row r="11" spans="1:44" ht="21" customHeight="1" x14ac:dyDescent="0.4">
      <c r="A11" s="2" t="str">
        <f>'Layout full names (mandatory)'!AE11</f>
        <v>J</v>
      </c>
      <c r="B11" s="9" t="str">
        <f>IF(AND('Layout full names (mandatory)'!D11&lt;&gt;"",'Layout full names (mandatory)'!AF11&lt;&gt;""),'Layout full names (mandatory)'!AF11,"")</f>
        <v>Mixt20230321f20220519NCWBt20230322f20211219FC</v>
      </c>
      <c r="C11" s="9" t="str">
        <f>IF(AND('Layout full names (mandatory)'!E11&lt;&gt;"",'Layout full names (mandatory)'!AG11&lt;&gt;""),'Layout full names (mandatory)'!AG11,"")</f>
        <v>Mixt20230321f20220519NCWBt20230322f20211219FC</v>
      </c>
      <c r="D11" s="9" t="str">
        <f>IF(AND('Layout full names (mandatory)'!F11&lt;&gt;"",'Layout full names (mandatory)'!AH11&lt;&gt;""),'Layout full names (mandatory)'!AH11,"")</f>
        <v>Mixt20230321f20220519NCWBt20230322f20211219FC</v>
      </c>
      <c r="E11" s="9" t="str">
        <f>IF(AND('Layout full names (mandatory)'!G11&lt;&gt;"",'Layout full names (mandatory)'!AI11&lt;&gt;""),'Layout full names (mandatory)'!AI11,"")</f>
        <v>Mixt20230321f20220519NCWBt20230322f20211219FC</v>
      </c>
      <c r="F11" s="9" t="str">
        <f>IF(AND('Layout full names (mandatory)'!H11&lt;&gt;"",'Layout full names (mandatory)'!AJ11&lt;&gt;""),'Layout full names (mandatory)'!AJ11,"")</f>
        <v>Mixt20230321f20220519NCWBt20230322f20211219FC</v>
      </c>
      <c r="G11" s="9" t="str">
        <f>IF(AND('Layout full names (mandatory)'!I11&lt;&gt;"",'Layout full names (mandatory)'!AK11&lt;&gt;""),'Layout full names (mandatory)'!AK11,"")</f>
        <v>Mixt20230321f20220519NCWBt20230322f20211219FC</v>
      </c>
      <c r="H11" s="9" t="str">
        <f>IF(AND('Layout full names (mandatory)'!J11&lt;&gt;"",'Layout full names (mandatory)'!AL11&lt;&gt;""),'Layout full names (mandatory)'!AL11,"")</f>
        <v>Mixt20230321f20220519NCWBt20230322f20211219FC</v>
      </c>
      <c r="I11" s="9" t="str">
        <f>IF(AND('Layout full names (mandatory)'!K11&lt;&gt;"",'Layout full names (mandatory)'!AM11&lt;&gt;""),'Layout full names (mandatory)'!AM11,"")</f>
        <v>Mixt20230321f20220519NCWBt20230322f20211219FC</v>
      </c>
      <c r="J11" s="9" t="str">
        <f>IF(AND('Layout full names (mandatory)'!L11&lt;&gt;"",'Layout full names (mandatory)'!AN11&lt;&gt;""),'Layout full names (mandatory)'!AN11,"")</f>
        <v>Mixt20230321f20220519NCWBt20230322f20211219FC</v>
      </c>
      <c r="K11" s="9" t="str">
        <f>IF(AND('Layout full names (mandatory)'!M11&lt;&gt;"",'Layout full names (mandatory)'!AO11&lt;&gt;""),'Layout full names (mandatory)'!AO11,"")</f>
        <v>Mixt20230321f20220519NCWBt20230322f20211219FC</v>
      </c>
      <c r="L11" s="9" t="str">
        <f>IF(AND('Layout full names (mandatory)'!N11&lt;&gt;"",'Layout full names (mandatory)'!AP11&lt;&gt;""),'Layout full names (mandatory)'!AP11,"")</f>
        <v>Mixt20230321f20220519NCWBt20230322f20211219FC</v>
      </c>
      <c r="M11" s="9" t="str">
        <f>IF(AND('Layout full names (mandatory)'!O11&lt;&gt;"",'Layout full names (mandatory)'!AQ11&lt;&gt;""),'Layout full names (mandatory)'!AQ11,"")</f>
        <v>Mixt20230321f20220519NCWBt20230322f20211219FC</v>
      </c>
      <c r="N11" s="9" t="str">
        <f>IF(AND('Layout full names (mandatory)'!P11&lt;&gt;"",'Layout full names (mandatory)'!AR11&lt;&gt;""),'Layout full names (mandatory)'!AR11,"")</f>
        <v>Mixt20230321f20220519NCWBt20230322f20211219FC</v>
      </c>
      <c r="O11" s="9" t="str">
        <f>IF(AND('Layout full names (mandatory)'!Q11&lt;&gt;"",'Layout full names (mandatory)'!AS11&lt;&gt;""),'Layout full names (mandatory)'!AS11,"")</f>
        <v>Mixt20230321f20220519NCWBt20230322f20211219FC</v>
      </c>
      <c r="P11" s="9" t="str">
        <f>IF(AND('Layout full names (mandatory)'!R11&lt;&gt;"",'Layout full names (mandatory)'!AT11&lt;&gt;""),'Layout full names (mandatory)'!AT11,"")</f>
        <v>Mixt20230321f20220519NCWBt20230322f20211219FC</v>
      </c>
      <c r="Q11" s="9" t="str">
        <f>IF(AND('Layout full names (mandatory)'!S11&lt;&gt;"",'Layout full names (mandatory)'!AU11&lt;&gt;""),'Layout full names (mandatory)'!AU11,"")</f>
        <v>Mixt20230321f20220519NCWBt20230322f20211219FC</v>
      </c>
      <c r="R11" s="9" t="str">
        <f>IF(AND('Layout full names (mandatory)'!T11&lt;&gt;"",'Layout full names (mandatory)'!AV11&lt;&gt;""),'Layout full names (mandatory)'!AV11,"")</f>
        <v>Mixt20230321f20220519NCWBt20230322f20211219FC</v>
      </c>
      <c r="S11" s="9" t="str">
        <f>IF(AND('Layout full names (mandatory)'!U11&lt;&gt;"",'Layout full names (mandatory)'!AW11&lt;&gt;""),'Layout full names (mandatory)'!AW11,"")</f>
        <v>Mixt20230321f20220519NCWBt20230322f20211219FC</v>
      </c>
      <c r="T11" s="9" t="str">
        <f>IF(AND('Layout full names (mandatory)'!V11&lt;&gt;"",'Layout full names (mandatory)'!AX11&lt;&gt;""),'Layout full names (mandatory)'!AX11,"")</f>
        <v>Mixt20230321f20220519NCWBt20230322f20211219FC</v>
      </c>
      <c r="U11" s="9" t="str">
        <f>IF(AND('Layout full names (mandatory)'!W11&lt;&gt;"",'Layout full names (mandatory)'!AY11&lt;&gt;""),'Layout full names (mandatory)'!AY11,"")</f>
        <v>Mixt20230321f20220519NCWBt20230322f20211219FC</v>
      </c>
      <c r="V11" s="9" t="str">
        <f>IF(AND('Layout full names (mandatory)'!X11&lt;&gt;"",'Layout full names (mandatory)'!AZ11&lt;&gt;""),'Layout full names (mandatory)'!AZ11,"")</f>
        <v>Mixt20230321f20220519NCWBt20230322f20211219FC</v>
      </c>
      <c r="W11" s="9" t="str">
        <f>IF(AND('Layout full names (mandatory)'!Y11&lt;&gt;"",'Layout full names (mandatory)'!BA11&lt;&gt;""),'Layout full names (mandatory)'!BA11,"")</f>
        <v>Mixt20230321f20220519NCWBt20230322f20211219FC</v>
      </c>
      <c r="X11" s="9" t="str">
        <f>IF(AND('Layout full names (mandatory)'!Z11&lt;&gt;"",'Layout full names (mandatory)'!BB11&lt;&gt;""),'Layout full names (mandatory)'!BB11,"")</f>
        <v>Mixt20230321f20220519NCWBt20230322f20211219FC</v>
      </c>
      <c r="Y11" s="9" t="str">
        <f>IF(AND('Layout full names (mandatory)'!AA11&lt;&gt;"",'Layout full names (mandatory)'!BC11&lt;&gt;""),'Layout full names (mandatory)'!BC11,"")</f>
        <v>Mixt20230321f20220519NCWBt20230322f20211219FC</v>
      </c>
      <c r="AE11" s="3" t="s">
        <v>7</v>
      </c>
      <c r="AF11" s="3"/>
      <c r="AG11" s="3"/>
      <c r="AH11" s="3"/>
      <c r="AI11" s="3" t="s">
        <v>8</v>
      </c>
      <c r="AJ11" s="3"/>
      <c r="AK11" s="3"/>
      <c r="AL11" s="3"/>
      <c r="AM11" s="3"/>
      <c r="AN11" s="3" t="s">
        <v>9</v>
      </c>
      <c r="AO11" s="3"/>
      <c r="AP11" s="3"/>
      <c r="AQ11" s="3"/>
      <c r="AR11" s="3"/>
    </row>
    <row r="12" spans="1:44" ht="21" customHeight="1" x14ac:dyDescent="0.4">
      <c r="A12" s="2" t="str">
        <f>'Layout full names (mandatory)'!AE12</f>
        <v>K</v>
      </c>
      <c r="B12" s="9" t="str">
        <f>IF(AND('Layout full names (mandatory)'!D12&lt;&gt;"",'Layout full names (mandatory)'!AF12&lt;&gt;""),'Layout full names (mandatory)'!AF12,"")</f>
        <v>Mixt20230321f20220519NCWBt20230322f20211219FC</v>
      </c>
      <c r="C12" s="9" t="str">
        <f>IF(AND('Layout full names (mandatory)'!E12&lt;&gt;"",'Layout full names (mandatory)'!AG12&lt;&gt;""),'Layout full names (mandatory)'!AG12,"")</f>
        <v>Mixt20230321f20220519NCWBt20230322f20211219FC</v>
      </c>
      <c r="D12" s="9" t="str">
        <f>IF(AND('Layout full names (mandatory)'!F12&lt;&gt;"",'Layout full names (mandatory)'!AH12&lt;&gt;""),'Layout full names (mandatory)'!AH12,"")</f>
        <v>Mixt20230321f20220519NCWBt20230322f20211219FC</v>
      </c>
      <c r="E12" s="9" t="str">
        <f>IF(AND('Layout full names (mandatory)'!G12&lt;&gt;"",'Layout full names (mandatory)'!AI12&lt;&gt;""),'Layout full names (mandatory)'!AI12,"")</f>
        <v>Mixt20230321f20220519NCWBt20230322f20211219FC</v>
      </c>
      <c r="F12" s="9" t="str">
        <f>IF(AND('Layout full names (mandatory)'!H12&lt;&gt;"",'Layout full names (mandatory)'!AJ12&lt;&gt;""),'Layout full names (mandatory)'!AJ12,"")</f>
        <v>Mixt20230321f20220519NCWBt20230322f20211219FC</v>
      </c>
      <c r="G12" s="9" t="str">
        <f>IF(AND('Layout full names (mandatory)'!I12&lt;&gt;"",'Layout full names (mandatory)'!AK12&lt;&gt;""),'Layout full names (mandatory)'!AK12,"")</f>
        <v>Mixt20230321f20220519NCWBt20230322f20211219FC</v>
      </c>
      <c r="H12" s="9" t="str">
        <f>IF(AND('Layout full names (mandatory)'!J12&lt;&gt;"",'Layout full names (mandatory)'!AL12&lt;&gt;""),'Layout full names (mandatory)'!AL12,"")</f>
        <v>Mixt20230321f20220519NCWBt20230322f20211219FC</v>
      </c>
      <c r="I12" s="9" t="str">
        <f>IF(AND('Layout full names (mandatory)'!K12&lt;&gt;"",'Layout full names (mandatory)'!AM12&lt;&gt;""),'Layout full names (mandatory)'!AM12,"")</f>
        <v>Mixt20230321f20220519NCWBt20230322f20211219FC</v>
      </c>
      <c r="J12" s="9" t="str">
        <f>IF(AND('Layout full names (mandatory)'!L12&lt;&gt;"",'Layout full names (mandatory)'!AN12&lt;&gt;""),'Layout full names (mandatory)'!AN12,"")</f>
        <v>Mixt20230321f20220519NCWBt20230322f20211219FC</v>
      </c>
      <c r="K12" s="9" t="str">
        <f>IF(AND('Layout full names (mandatory)'!M12&lt;&gt;"",'Layout full names (mandatory)'!AO12&lt;&gt;""),'Layout full names (mandatory)'!AO12,"")</f>
        <v>Mixt20230321f20220519NCWBt20230322f20211219FC</v>
      </c>
      <c r="L12" s="9" t="str">
        <f>IF(AND('Layout full names (mandatory)'!N12&lt;&gt;"",'Layout full names (mandatory)'!AP12&lt;&gt;""),'Layout full names (mandatory)'!AP12,"")</f>
        <v>Mixt20230321f20220519NCWBt20230322f20211219FC</v>
      </c>
      <c r="M12" s="9" t="str">
        <f>IF(AND('Layout full names (mandatory)'!O12&lt;&gt;"",'Layout full names (mandatory)'!AQ12&lt;&gt;""),'Layout full names (mandatory)'!AQ12,"")</f>
        <v>Mixt20230321f20220519NCWBt20230322f20211219FC</v>
      </c>
      <c r="N12" s="9" t="str">
        <f>IF(AND('Layout full names (mandatory)'!P12&lt;&gt;"",'Layout full names (mandatory)'!AR12&lt;&gt;""),'Layout full names (mandatory)'!AR12,"")</f>
        <v>Mixt20230321f20220519NCWBt20230322f20211219FC</v>
      </c>
      <c r="O12" s="9" t="str">
        <f>IF(AND('Layout full names (mandatory)'!Q12&lt;&gt;"",'Layout full names (mandatory)'!AS12&lt;&gt;""),'Layout full names (mandatory)'!AS12,"")</f>
        <v>Mixt20230321f20220519NCWBt20230322f20211219FC</v>
      </c>
      <c r="P12" s="9" t="str">
        <f>IF(AND('Layout full names (mandatory)'!R12&lt;&gt;"",'Layout full names (mandatory)'!AT12&lt;&gt;""),'Layout full names (mandatory)'!AT12,"")</f>
        <v>Mixt20230321f20220519NCWBt20230322f20211219FC</v>
      </c>
      <c r="Q12" s="9" t="str">
        <f>IF(AND('Layout full names (mandatory)'!S12&lt;&gt;"",'Layout full names (mandatory)'!AU12&lt;&gt;""),'Layout full names (mandatory)'!AU12,"")</f>
        <v>Mixt20230321f20220519NCWBt20230322f20211219FC</v>
      </c>
      <c r="R12" s="9" t="str">
        <f>IF(AND('Layout full names (mandatory)'!T12&lt;&gt;"",'Layout full names (mandatory)'!AV12&lt;&gt;""),'Layout full names (mandatory)'!AV12,"")</f>
        <v>Mixt20230321f20220519NCWBt20230322f20211219FC</v>
      </c>
      <c r="S12" s="9" t="str">
        <f>IF(AND('Layout full names (mandatory)'!U12&lt;&gt;"",'Layout full names (mandatory)'!AW12&lt;&gt;""),'Layout full names (mandatory)'!AW12,"")</f>
        <v>Mixt20230321f20220519NCWBt20230322f20211219FC</v>
      </c>
      <c r="T12" s="9" t="str">
        <f>IF(AND('Layout full names (mandatory)'!V12&lt;&gt;"",'Layout full names (mandatory)'!AX12&lt;&gt;""),'Layout full names (mandatory)'!AX12,"")</f>
        <v>Mixt20230321f20220519NCWBt20230322f20211219FC</v>
      </c>
      <c r="U12" s="9" t="str">
        <f>IF(AND('Layout full names (mandatory)'!W12&lt;&gt;"",'Layout full names (mandatory)'!AY12&lt;&gt;""),'Layout full names (mandatory)'!AY12,"")</f>
        <v>Mixt20230321f20220519NCWBt20230322f20211219FC</v>
      </c>
      <c r="V12" s="9" t="str">
        <f>IF(AND('Layout full names (mandatory)'!X12&lt;&gt;"",'Layout full names (mandatory)'!AZ12&lt;&gt;""),'Layout full names (mandatory)'!AZ12,"")</f>
        <v>Mixt20230321f20220519NCWBt20230322f20211219FC</v>
      </c>
      <c r="W12" s="9" t="str">
        <f>IF(AND('Layout full names (mandatory)'!Y12&lt;&gt;"",'Layout full names (mandatory)'!BA12&lt;&gt;""),'Layout full names (mandatory)'!BA12,"")</f>
        <v>Mixt20230321f20220519NCWBt20230322f20211219FC</v>
      </c>
      <c r="X12" s="9" t="str">
        <f>IF(AND('Layout full names (mandatory)'!Z12&lt;&gt;"",'Layout full names (mandatory)'!BB12&lt;&gt;""),'Layout full names (mandatory)'!BB12,"")</f>
        <v>Mixt20230321f20220519NCWBt20230322f20211219FC</v>
      </c>
      <c r="Y12" s="9" t="str">
        <f>IF(AND('Layout full names (mandatory)'!AA12&lt;&gt;"",'Layout full names (mandatory)'!BC12&lt;&gt;""),'Layout full names (mandatory)'!BC12,"")</f>
        <v>Mixt20230321f20220519NCWBt20230322f20211219FC</v>
      </c>
      <c r="AE12" s="3">
        <f>COUNT(B2:Y17)*'Plate preparation Calculations'!M3</f>
        <v>0</v>
      </c>
      <c r="AF12" s="3"/>
      <c r="AG12" s="3"/>
      <c r="AH12" s="3"/>
      <c r="AI12" s="3">
        <f>AE12*AI6</f>
        <v>0</v>
      </c>
      <c r="AJ12" s="3"/>
      <c r="AK12" s="3"/>
      <c r="AL12" s="3"/>
      <c r="AM12" s="3"/>
      <c r="AN12" s="12" t="e">
        <f>(AI12*AE3-AN9)</f>
        <v>#DIV/0!</v>
      </c>
      <c r="AO12" s="3"/>
      <c r="AP12" s="3"/>
      <c r="AQ12" s="3"/>
      <c r="AR12" s="3"/>
    </row>
    <row r="13" spans="1:44" ht="21" customHeight="1" x14ac:dyDescent="0.4">
      <c r="A13" s="2" t="str">
        <f>'Layout full names (mandatory)'!AE13</f>
        <v>L</v>
      </c>
      <c r="B13" s="9" t="str">
        <f>IF(AND('Layout full names (mandatory)'!D13&lt;&gt;"",'Layout full names (mandatory)'!AF13&lt;&gt;""),'Layout full names (mandatory)'!AF13,"")</f>
        <v>Mixt20230321f20220519NCWBt20230322f20211219FC</v>
      </c>
      <c r="C13" s="9" t="str">
        <f>IF(AND('Layout full names (mandatory)'!E13&lt;&gt;"",'Layout full names (mandatory)'!AG13&lt;&gt;""),'Layout full names (mandatory)'!AG13,"")</f>
        <v>Mixt20230321f20220519NCWBt20230322f20211219FC</v>
      </c>
      <c r="D13" s="9" t="str">
        <f>IF(AND('Layout full names (mandatory)'!F13&lt;&gt;"",'Layout full names (mandatory)'!AH13&lt;&gt;""),'Layout full names (mandatory)'!AH13,"")</f>
        <v>Mixt20230321f20220519NCWBt20230322f20211219FC</v>
      </c>
      <c r="E13" s="9" t="str">
        <f>IF(AND('Layout full names (mandatory)'!G13&lt;&gt;"",'Layout full names (mandatory)'!AI13&lt;&gt;""),'Layout full names (mandatory)'!AI13,"")</f>
        <v>Mixt20230321f20220519NCWBt20230322f20211219FC</v>
      </c>
      <c r="F13" s="9" t="str">
        <f>IF(AND('Layout full names (mandatory)'!H13&lt;&gt;"",'Layout full names (mandatory)'!AJ13&lt;&gt;""),'Layout full names (mandatory)'!AJ13,"")</f>
        <v>Mixt20230321f20220519NCWBt20230322f20211219FC</v>
      </c>
      <c r="G13" s="9" t="str">
        <f>IF(AND('Layout full names (mandatory)'!I13&lt;&gt;"",'Layout full names (mandatory)'!AK13&lt;&gt;""),'Layout full names (mandatory)'!AK13,"")</f>
        <v>Mixt20230321f20220519NCWBt20230322f20211219FC</v>
      </c>
      <c r="H13" s="9" t="str">
        <f>IF(AND('Layout full names (mandatory)'!J13&lt;&gt;"",'Layout full names (mandatory)'!AL13&lt;&gt;""),'Layout full names (mandatory)'!AL13,"")</f>
        <v>Mixt20230321f20220519NCWBt20230322f20211219FC</v>
      </c>
      <c r="I13" s="9" t="str">
        <f>IF(AND('Layout full names (mandatory)'!K13&lt;&gt;"",'Layout full names (mandatory)'!AM13&lt;&gt;""),'Layout full names (mandatory)'!AM13,"")</f>
        <v>Mixt20230321f20220519NCWBt20230322f20211219FC</v>
      </c>
      <c r="J13" s="9" t="str">
        <f>IF(AND('Layout full names (mandatory)'!L13&lt;&gt;"",'Layout full names (mandatory)'!AN13&lt;&gt;""),'Layout full names (mandatory)'!AN13,"")</f>
        <v>Mixt20230321f20220519NCWBt20230322f20211219FC</v>
      </c>
      <c r="K13" s="9" t="str">
        <f>IF(AND('Layout full names (mandatory)'!M13&lt;&gt;"",'Layout full names (mandatory)'!AO13&lt;&gt;""),'Layout full names (mandatory)'!AO13,"")</f>
        <v>Mixt20230321f20220519NCWBt20230322f20211219FC</v>
      </c>
      <c r="L13" s="9" t="str">
        <f>IF(AND('Layout full names (mandatory)'!N13&lt;&gt;"",'Layout full names (mandatory)'!AP13&lt;&gt;""),'Layout full names (mandatory)'!AP13,"")</f>
        <v>Mixt20230321f20220519NCWBt20230322f20211219FC</v>
      </c>
      <c r="M13" s="9" t="str">
        <f>IF(AND('Layout full names (mandatory)'!O13&lt;&gt;"",'Layout full names (mandatory)'!AQ13&lt;&gt;""),'Layout full names (mandatory)'!AQ13,"")</f>
        <v>Mixt20230321f20220519NCWBt20230322f20211219FC</v>
      </c>
      <c r="N13" s="9" t="str">
        <f>IF(AND('Layout full names (mandatory)'!P13&lt;&gt;"",'Layout full names (mandatory)'!AR13&lt;&gt;""),'Layout full names (mandatory)'!AR13,"")</f>
        <v>Mixt20230321f20220519NCWBt20230322f20211219FC</v>
      </c>
      <c r="O13" s="9" t="str">
        <f>IF(AND('Layout full names (mandatory)'!Q13&lt;&gt;"",'Layout full names (mandatory)'!AS13&lt;&gt;""),'Layout full names (mandatory)'!AS13,"")</f>
        <v>Mixt20230321f20220519NCWBt20230322f20211219FC</v>
      </c>
      <c r="P13" s="9" t="str">
        <f>IF(AND('Layout full names (mandatory)'!R13&lt;&gt;"",'Layout full names (mandatory)'!AT13&lt;&gt;""),'Layout full names (mandatory)'!AT13,"")</f>
        <v>Mixt20230321f20220519NCWBt20230322f20211219FC</v>
      </c>
      <c r="Q13" s="9" t="str">
        <f>IF(AND('Layout full names (mandatory)'!S13&lt;&gt;"",'Layout full names (mandatory)'!AU13&lt;&gt;""),'Layout full names (mandatory)'!AU13,"")</f>
        <v>Mixt20230321f20220519NCWBt20230322f20211219FC</v>
      </c>
      <c r="R13" s="9" t="str">
        <f>IF(AND('Layout full names (mandatory)'!T13&lt;&gt;"",'Layout full names (mandatory)'!AV13&lt;&gt;""),'Layout full names (mandatory)'!AV13,"")</f>
        <v>Mixt20230321f20220519NCWBt20230322f20211219FC</v>
      </c>
      <c r="S13" s="9" t="str">
        <f>IF(AND('Layout full names (mandatory)'!U13&lt;&gt;"",'Layout full names (mandatory)'!AW13&lt;&gt;""),'Layout full names (mandatory)'!AW13,"")</f>
        <v>Mixt20230321f20220519NCWBt20230322f20211219FC</v>
      </c>
      <c r="T13" s="9" t="str">
        <f>IF(AND('Layout full names (mandatory)'!V13&lt;&gt;"",'Layout full names (mandatory)'!AX13&lt;&gt;""),'Layout full names (mandatory)'!AX13,"")</f>
        <v>Mixt20230321f20220519NCWBt20230322f20211219FC</v>
      </c>
      <c r="U13" s="9" t="str">
        <f>IF(AND('Layout full names (mandatory)'!W13&lt;&gt;"",'Layout full names (mandatory)'!AY13&lt;&gt;""),'Layout full names (mandatory)'!AY13,"")</f>
        <v>Mixt20230321f20220519NCWBt20230322f20211219FC</v>
      </c>
      <c r="V13" s="9" t="str">
        <f>IF(AND('Layout full names (mandatory)'!X13&lt;&gt;"",'Layout full names (mandatory)'!AZ13&lt;&gt;""),'Layout full names (mandatory)'!AZ13,"")</f>
        <v>Mixt20230321f20220519NCWBt20230322f20211219FC</v>
      </c>
      <c r="W13" s="9" t="str">
        <f>IF(AND('Layout full names (mandatory)'!Y13&lt;&gt;"",'Layout full names (mandatory)'!BA13&lt;&gt;""),'Layout full names (mandatory)'!BA13,"")</f>
        <v>Mixt20230321f20220519NCWBt20230322f20211219FC</v>
      </c>
      <c r="X13" s="9" t="str">
        <f>IF(AND('Layout full names (mandatory)'!Z13&lt;&gt;"",'Layout full names (mandatory)'!BB13&lt;&gt;""),'Layout full names (mandatory)'!BB13,"")</f>
        <v>Mixt20230321f20220519NCWBt20230322f20211219FC</v>
      </c>
      <c r="Y13" s="9" t="str">
        <f>IF(AND('Layout full names (mandatory)'!AA13&lt;&gt;"",'Layout full names (mandatory)'!BC13&lt;&gt;""),'Layout full names (mandatory)'!BC13,"")</f>
        <v>Mixt20230321f20220519NCWBt20230322f20211219FC</v>
      </c>
      <c r="AE13" s="3"/>
      <c r="AF13" s="3"/>
      <c r="AG13" s="3"/>
      <c r="AH13" s="3"/>
      <c r="AI13" s="3"/>
      <c r="AJ13" s="3"/>
      <c r="AK13" s="3"/>
      <c r="AL13" s="3"/>
      <c r="AM13" s="3"/>
      <c r="AN13" s="3"/>
      <c r="AO13" s="3"/>
      <c r="AP13" s="3"/>
      <c r="AQ13" s="3"/>
      <c r="AR13" s="3"/>
    </row>
    <row r="14" spans="1:44" ht="21" customHeight="1" x14ac:dyDescent="0.4">
      <c r="A14" s="2" t="str">
        <f>'Layout full names (mandatory)'!AE14</f>
        <v>M</v>
      </c>
      <c r="B14" s="9" t="str">
        <f>IF(AND('Layout full names (mandatory)'!D14&lt;&gt;"",'Layout full names (mandatory)'!AF14&lt;&gt;""),'Layout full names (mandatory)'!AF14,"")</f>
        <v>Mixt20230321f20220519NCWBt20230322f20211219FC</v>
      </c>
      <c r="C14" s="9" t="str">
        <f>IF(AND('Layout full names (mandatory)'!E14&lt;&gt;"",'Layout full names (mandatory)'!AG14&lt;&gt;""),'Layout full names (mandatory)'!AG14,"")</f>
        <v>Mixt20230321f20220519NCWBt20230322f20211219FC</v>
      </c>
      <c r="D14" s="9" t="str">
        <f>IF(AND('Layout full names (mandatory)'!F14&lt;&gt;"",'Layout full names (mandatory)'!AH14&lt;&gt;""),'Layout full names (mandatory)'!AH14,"")</f>
        <v>Mixt20230321f20220519NCWBt20230322f20211219FC</v>
      </c>
      <c r="E14" s="9" t="str">
        <f>IF(AND('Layout full names (mandatory)'!G14&lt;&gt;"",'Layout full names (mandatory)'!AI14&lt;&gt;""),'Layout full names (mandatory)'!AI14,"")</f>
        <v>Mixt20230321f20220519NCWBt20230322f20211219FC</v>
      </c>
      <c r="F14" s="9" t="str">
        <f>IF(AND('Layout full names (mandatory)'!H14&lt;&gt;"",'Layout full names (mandatory)'!AJ14&lt;&gt;""),'Layout full names (mandatory)'!AJ14,"")</f>
        <v>Mixt20230321f20220519NCWBt20230322f20211219FC</v>
      </c>
      <c r="G14" s="9" t="str">
        <f>IF(AND('Layout full names (mandatory)'!I14&lt;&gt;"",'Layout full names (mandatory)'!AK14&lt;&gt;""),'Layout full names (mandatory)'!AK14,"")</f>
        <v>Mixt20230321f20220519NCWBt20230322f20211219FC</v>
      </c>
      <c r="H14" s="9" t="str">
        <f>IF(AND('Layout full names (mandatory)'!J14&lt;&gt;"",'Layout full names (mandatory)'!AL14&lt;&gt;""),'Layout full names (mandatory)'!AL14,"")</f>
        <v>Mixt20230321f20220519NCWBt20230322f20211219FC</v>
      </c>
      <c r="I14" s="9" t="str">
        <f>IF(AND('Layout full names (mandatory)'!K14&lt;&gt;"",'Layout full names (mandatory)'!AM14&lt;&gt;""),'Layout full names (mandatory)'!AM14,"")</f>
        <v>Mixt20230321f20220519NCWBt20230322f20211219FC</v>
      </c>
      <c r="J14" s="9" t="str">
        <f>IF(AND('Layout full names (mandatory)'!L14&lt;&gt;"",'Layout full names (mandatory)'!AN14&lt;&gt;""),'Layout full names (mandatory)'!AN14,"")</f>
        <v>Mixt20230321f20220519NCWBt20230322f20211219FC</v>
      </c>
      <c r="K14" s="9" t="str">
        <f>IF(AND('Layout full names (mandatory)'!M14&lt;&gt;"",'Layout full names (mandatory)'!AO14&lt;&gt;""),'Layout full names (mandatory)'!AO14,"")</f>
        <v>Mixt20230321f20220519NCWBt20230322f20211219FC</v>
      </c>
      <c r="L14" s="9" t="str">
        <f>IF(AND('Layout full names (mandatory)'!N14&lt;&gt;"",'Layout full names (mandatory)'!AP14&lt;&gt;""),'Layout full names (mandatory)'!AP14,"")</f>
        <v>Mixt20230321f20220519NCWBt20230322f20211219FC</v>
      </c>
      <c r="M14" s="9" t="str">
        <f>IF(AND('Layout full names (mandatory)'!O14&lt;&gt;"",'Layout full names (mandatory)'!AQ14&lt;&gt;""),'Layout full names (mandatory)'!AQ14,"")</f>
        <v>Mixt20230321f20220519NCWBt20230322f20211219FC</v>
      </c>
      <c r="N14" s="9" t="str">
        <f>IF(AND('Layout full names (mandatory)'!P14&lt;&gt;"",'Layout full names (mandatory)'!AR14&lt;&gt;""),'Layout full names (mandatory)'!AR14,"")</f>
        <v>Mixt20230321f20220519NCWBt20230322f20211219FC</v>
      </c>
      <c r="O14" s="9" t="str">
        <f>IF(AND('Layout full names (mandatory)'!Q14&lt;&gt;"",'Layout full names (mandatory)'!AS14&lt;&gt;""),'Layout full names (mandatory)'!AS14,"")</f>
        <v>Mixt20230321f20220519NCWBt20230322f20211219FC</v>
      </c>
      <c r="P14" s="9" t="str">
        <f>IF(AND('Layout full names (mandatory)'!R14&lt;&gt;"",'Layout full names (mandatory)'!AT14&lt;&gt;""),'Layout full names (mandatory)'!AT14,"")</f>
        <v>Mixt20230321f20220519NCWBt20230322f20211219FC</v>
      </c>
      <c r="Q14" s="9" t="str">
        <f>IF(AND('Layout full names (mandatory)'!S14&lt;&gt;"",'Layout full names (mandatory)'!AU14&lt;&gt;""),'Layout full names (mandatory)'!AU14,"")</f>
        <v>Mixt20230321f20220519NCWBt20230322f20211219FC</v>
      </c>
      <c r="R14" s="9" t="str">
        <f>IF(AND('Layout full names (mandatory)'!T14&lt;&gt;"",'Layout full names (mandatory)'!AV14&lt;&gt;""),'Layout full names (mandatory)'!AV14,"")</f>
        <v>Mixt20230321f20220519NCWBt20230322f20211219FC</v>
      </c>
      <c r="S14" s="9" t="str">
        <f>IF(AND('Layout full names (mandatory)'!U14&lt;&gt;"",'Layout full names (mandatory)'!AW14&lt;&gt;""),'Layout full names (mandatory)'!AW14,"")</f>
        <v>Mixt20230321f20220519NCWBt20230322f20211219FC</v>
      </c>
      <c r="T14" s="9" t="str">
        <f>IF(AND('Layout full names (mandatory)'!V14&lt;&gt;"",'Layout full names (mandatory)'!AX14&lt;&gt;""),'Layout full names (mandatory)'!AX14,"")</f>
        <v>Mixt20230321f20220519NCWBt20230322f20211219FC</v>
      </c>
      <c r="U14" s="9" t="str">
        <f>IF(AND('Layout full names (mandatory)'!W14&lt;&gt;"",'Layout full names (mandatory)'!AY14&lt;&gt;""),'Layout full names (mandatory)'!AY14,"")</f>
        <v>Mixt20230321f20220519NCWBt20230322f20211219FC</v>
      </c>
      <c r="V14" s="9" t="str">
        <f>IF(AND('Layout full names (mandatory)'!X14&lt;&gt;"",'Layout full names (mandatory)'!AZ14&lt;&gt;""),'Layout full names (mandatory)'!AZ14,"")</f>
        <v>Mixt20230321f20220519NCWBt20230322f20211219FC</v>
      </c>
      <c r="W14" s="9" t="str">
        <f>IF(AND('Layout full names (mandatory)'!Y14&lt;&gt;"",'Layout full names (mandatory)'!BA14&lt;&gt;""),'Layout full names (mandatory)'!BA14,"")</f>
        <v>Mixt20230321f20220519NCWBt20230322f20211219FC</v>
      </c>
      <c r="X14" s="9" t="str">
        <f>IF(AND('Layout full names (mandatory)'!Z14&lt;&gt;"",'Layout full names (mandatory)'!BB14&lt;&gt;""),'Layout full names (mandatory)'!BB14,"")</f>
        <v>Mixt20230321f20220519NCWBt20230322f20211219FC</v>
      </c>
      <c r="Y14" s="9" t="str">
        <f>IF(AND('Layout full names (mandatory)'!AA14&lt;&gt;"",'Layout full names (mandatory)'!BC14&lt;&gt;""),'Layout full names (mandatory)'!BC14,"")</f>
        <v>Mixt20230321f20220519NCWBt20230322f20211219FC</v>
      </c>
      <c r="AE14" s="3"/>
      <c r="AF14" s="3"/>
      <c r="AG14" s="3"/>
      <c r="AH14" s="3"/>
      <c r="AI14" s="3"/>
      <c r="AJ14" s="3"/>
      <c r="AK14" s="3"/>
      <c r="AL14" s="3"/>
      <c r="AM14" s="3"/>
      <c r="AN14" s="3"/>
      <c r="AO14" s="3"/>
      <c r="AP14" s="3"/>
      <c r="AQ14" s="3"/>
      <c r="AR14" s="3"/>
    </row>
    <row r="15" spans="1:44" ht="21" customHeight="1" x14ac:dyDescent="0.4">
      <c r="A15" s="2" t="str">
        <f>'Layout full names (mandatory)'!AE15</f>
        <v>N</v>
      </c>
      <c r="B15" s="9" t="str">
        <f>IF(AND('Layout full names (mandatory)'!D15&lt;&gt;"",'Layout full names (mandatory)'!AF15&lt;&gt;""),'Layout full names (mandatory)'!AF15,"")</f>
        <v>Mixt20230321f20220519NCWBt20230322f20211219FC</v>
      </c>
      <c r="C15" s="9" t="str">
        <f>IF(AND('Layout full names (mandatory)'!E15&lt;&gt;"",'Layout full names (mandatory)'!AG15&lt;&gt;""),'Layout full names (mandatory)'!AG15,"")</f>
        <v>Mixt20230321f20220519NCWBt20230322f20211219FC</v>
      </c>
      <c r="D15" s="9" t="str">
        <f>IF(AND('Layout full names (mandatory)'!F15&lt;&gt;"",'Layout full names (mandatory)'!AH15&lt;&gt;""),'Layout full names (mandatory)'!AH15,"")</f>
        <v>Mixt20230321f20220519NCWBt20230322f20211219FC</v>
      </c>
      <c r="E15" s="9" t="str">
        <f>IF(AND('Layout full names (mandatory)'!G15&lt;&gt;"",'Layout full names (mandatory)'!AI15&lt;&gt;""),'Layout full names (mandatory)'!AI15,"")</f>
        <v>Mixt20230321f20220519NCWBt20230322f20211219FC</v>
      </c>
      <c r="F15" s="9" t="str">
        <f>IF(AND('Layout full names (mandatory)'!H15&lt;&gt;"",'Layout full names (mandatory)'!AJ15&lt;&gt;""),'Layout full names (mandatory)'!AJ15,"")</f>
        <v>Mixt20230321f20220519NCWBt20230322f20211219FC</v>
      </c>
      <c r="G15" s="9" t="str">
        <f>IF(AND('Layout full names (mandatory)'!I15&lt;&gt;"",'Layout full names (mandatory)'!AK15&lt;&gt;""),'Layout full names (mandatory)'!AK15,"")</f>
        <v>Mixt20230321f20220519NCWBt20230322f20211219FC</v>
      </c>
      <c r="H15" s="9" t="str">
        <f>IF(AND('Layout full names (mandatory)'!J15&lt;&gt;"",'Layout full names (mandatory)'!AL15&lt;&gt;""),'Layout full names (mandatory)'!AL15,"")</f>
        <v>Mixt20230321f20220519NCWBt20230322f20211219FC</v>
      </c>
      <c r="I15" s="9" t="str">
        <f>IF(AND('Layout full names (mandatory)'!K15&lt;&gt;"",'Layout full names (mandatory)'!AM15&lt;&gt;""),'Layout full names (mandatory)'!AM15,"")</f>
        <v>Mixt20230321f20220519NCWBt20230322f20211219FC</v>
      </c>
      <c r="J15" s="9" t="str">
        <f>IF(AND('Layout full names (mandatory)'!L15&lt;&gt;"",'Layout full names (mandatory)'!AN15&lt;&gt;""),'Layout full names (mandatory)'!AN15,"")</f>
        <v>Mixt20230321f20220519NCWBt20230322f20211219FC</v>
      </c>
      <c r="K15" s="9" t="str">
        <f>IF(AND('Layout full names (mandatory)'!M15&lt;&gt;"",'Layout full names (mandatory)'!AO15&lt;&gt;""),'Layout full names (mandatory)'!AO15,"")</f>
        <v>Mixt20230321f20220519NCWBt20230322f20211219FC</v>
      </c>
      <c r="L15" s="9" t="str">
        <f>IF(AND('Layout full names (mandatory)'!N15&lt;&gt;"",'Layout full names (mandatory)'!AP15&lt;&gt;""),'Layout full names (mandatory)'!AP15,"")</f>
        <v>Mixt20230321f20220519NCWBt20230322f20211219FC</v>
      </c>
      <c r="M15" s="9" t="str">
        <f>IF(AND('Layout full names (mandatory)'!O15&lt;&gt;"",'Layout full names (mandatory)'!AQ15&lt;&gt;""),'Layout full names (mandatory)'!AQ15,"")</f>
        <v>Mixt20230321f20220519NCWBt20230322f20211219FC</v>
      </c>
      <c r="N15" s="9" t="str">
        <f>IF(AND('Layout full names (mandatory)'!P15&lt;&gt;"",'Layout full names (mandatory)'!AR15&lt;&gt;""),'Layout full names (mandatory)'!AR15,"")</f>
        <v>Mixt20230321f20220519NCWBt20230322f20211219FC</v>
      </c>
      <c r="O15" s="9" t="str">
        <f>IF(AND('Layout full names (mandatory)'!Q15&lt;&gt;"",'Layout full names (mandatory)'!AS15&lt;&gt;""),'Layout full names (mandatory)'!AS15,"")</f>
        <v>Mixt20230321f20220519NCWBt20230322f20211219FC</v>
      </c>
      <c r="P15" s="9" t="str">
        <f>IF(AND('Layout full names (mandatory)'!R15&lt;&gt;"",'Layout full names (mandatory)'!AT15&lt;&gt;""),'Layout full names (mandatory)'!AT15,"")</f>
        <v>Mixt20230321f20220519NCWBt20230322f20211219FC</v>
      </c>
      <c r="Q15" s="9" t="str">
        <f>IF(AND('Layout full names (mandatory)'!S15&lt;&gt;"",'Layout full names (mandatory)'!AU15&lt;&gt;""),'Layout full names (mandatory)'!AU15,"")</f>
        <v>Mixt20230321f20220519NCWBt20230322f20211219FC</v>
      </c>
      <c r="R15" s="9" t="str">
        <f>IF(AND('Layout full names (mandatory)'!T15&lt;&gt;"",'Layout full names (mandatory)'!AV15&lt;&gt;""),'Layout full names (mandatory)'!AV15,"")</f>
        <v>Mixt20230321f20220519NCWBt20230322f20211219FC</v>
      </c>
      <c r="S15" s="9" t="str">
        <f>IF(AND('Layout full names (mandatory)'!U15&lt;&gt;"",'Layout full names (mandatory)'!AW15&lt;&gt;""),'Layout full names (mandatory)'!AW15,"")</f>
        <v>Mixt20230321f20220519NCWBt20230322f20211219FC</v>
      </c>
      <c r="T15" s="9" t="str">
        <f>IF(AND('Layout full names (mandatory)'!V15&lt;&gt;"",'Layout full names (mandatory)'!AX15&lt;&gt;""),'Layout full names (mandatory)'!AX15,"")</f>
        <v>Mixt20230321f20220519NCWBt20230322f20211219FC</v>
      </c>
      <c r="U15" s="9" t="str">
        <f>IF(AND('Layout full names (mandatory)'!W15&lt;&gt;"",'Layout full names (mandatory)'!AY15&lt;&gt;""),'Layout full names (mandatory)'!AY15,"")</f>
        <v>Mixt20230321f20220519NCWBt20230322f20211219FC</v>
      </c>
      <c r="V15" s="9" t="str">
        <f>IF(AND('Layout full names (mandatory)'!X15&lt;&gt;"",'Layout full names (mandatory)'!AZ15&lt;&gt;""),'Layout full names (mandatory)'!AZ15,"")</f>
        <v>Mixt20230321f20220519NCWBt20230322f20211219FC</v>
      </c>
      <c r="W15" s="9" t="str">
        <f>IF(AND('Layout full names (mandatory)'!Y15&lt;&gt;"",'Layout full names (mandatory)'!BA15&lt;&gt;""),'Layout full names (mandatory)'!BA15,"")</f>
        <v>Mixt20230321f20220519NCWBt20230322f20211219FC</v>
      </c>
      <c r="X15" s="9" t="str">
        <f>IF(AND('Layout full names (mandatory)'!Z15&lt;&gt;"",'Layout full names (mandatory)'!BB15&lt;&gt;""),'Layout full names (mandatory)'!BB15,"")</f>
        <v>Mixt20230321f20220519NCWBt20230322f20211219FC</v>
      </c>
      <c r="Y15" s="9" t="str">
        <f>IF(AND('Layout full names (mandatory)'!AA15&lt;&gt;"",'Layout full names (mandatory)'!BC15&lt;&gt;""),'Layout full names (mandatory)'!BC15,"")</f>
        <v>Mixt20230321f20220519NCWBt20230322f20211219FC</v>
      </c>
      <c r="AE15" s="3"/>
      <c r="AF15" s="3"/>
      <c r="AG15" s="3"/>
      <c r="AH15" s="3"/>
      <c r="AI15" s="3"/>
      <c r="AJ15" s="3"/>
      <c r="AK15" s="3"/>
      <c r="AL15" s="3"/>
      <c r="AM15" s="3"/>
      <c r="AN15" s="3"/>
      <c r="AO15" s="3"/>
      <c r="AP15" s="3"/>
      <c r="AQ15" s="3"/>
      <c r="AR15" s="3"/>
    </row>
    <row r="16" spans="1:44" ht="21" customHeight="1" x14ac:dyDescent="0.4">
      <c r="A16" s="2" t="str">
        <f>'Layout full names (mandatory)'!AE16</f>
        <v>O</v>
      </c>
      <c r="B16" s="9" t="str">
        <f>IF(AND('Layout full names (mandatory)'!D16&lt;&gt;"",'Layout full names (mandatory)'!AF16&lt;&gt;""),'Layout full names (mandatory)'!AF16,"")</f>
        <v>Mixt20230321f20220519NCWBt20230322f20211219FC</v>
      </c>
      <c r="C16" s="9" t="str">
        <f>IF(AND('Layout full names (mandatory)'!E16&lt;&gt;"",'Layout full names (mandatory)'!AG16&lt;&gt;""),'Layout full names (mandatory)'!AG16,"")</f>
        <v>Mixt20230321f20220519NCWBt20230322f20211219FC</v>
      </c>
      <c r="D16" s="9" t="str">
        <f>IF(AND('Layout full names (mandatory)'!F16&lt;&gt;"",'Layout full names (mandatory)'!AH16&lt;&gt;""),'Layout full names (mandatory)'!AH16,"")</f>
        <v>Mixt20230321f20220519NCWBt20230322f20211219FC</v>
      </c>
      <c r="E16" s="9" t="str">
        <f>IF(AND('Layout full names (mandatory)'!G16&lt;&gt;"",'Layout full names (mandatory)'!AI16&lt;&gt;""),'Layout full names (mandatory)'!AI16,"")</f>
        <v>Mixt20230321f20220519NCWBt20230322f20211219FC</v>
      </c>
      <c r="F16" s="9" t="str">
        <f>IF(AND('Layout full names (mandatory)'!H16&lt;&gt;"",'Layout full names (mandatory)'!AJ16&lt;&gt;""),'Layout full names (mandatory)'!AJ16,"")</f>
        <v>Mixt20230321f20220519NCWBt20230322f20211219FC</v>
      </c>
      <c r="G16" s="9" t="str">
        <f>IF(AND('Layout full names (mandatory)'!I16&lt;&gt;"",'Layout full names (mandatory)'!AK16&lt;&gt;""),'Layout full names (mandatory)'!AK16,"")</f>
        <v>Mixt20230321f20220519NCWBt20230322f20211219FC</v>
      </c>
      <c r="H16" s="9" t="str">
        <f>IF(AND('Layout full names (mandatory)'!J16&lt;&gt;"",'Layout full names (mandatory)'!AL16&lt;&gt;""),'Layout full names (mandatory)'!AL16,"")</f>
        <v>Mixt20230321f20220519NCWBt20230322f20211219FC</v>
      </c>
      <c r="I16" s="9" t="str">
        <f>IF(AND('Layout full names (mandatory)'!K16&lt;&gt;"",'Layout full names (mandatory)'!AM16&lt;&gt;""),'Layout full names (mandatory)'!AM16,"")</f>
        <v>Mixt20230321f20220519NCWBt20230322f20211219FC</v>
      </c>
      <c r="J16" s="9" t="str">
        <f>IF(AND('Layout full names (mandatory)'!L16&lt;&gt;"",'Layout full names (mandatory)'!AN16&lt;&gt;""),'Layout full names (mandatory)'!AN16,"")</f>
        <v>Mixt20230321f20220519NCWBt20230322f20211219FC</v>
      </c>
      <c r="K16" s="9" t="str">
        <f>IF(AND('Layout full names (mandatory)'!M16&lt;&gt;"",'Layout full names (mandatory)'!AO16&lt;&gt;""),'Layout full names (mandatory)'!AO16,"")</f>
        <v>Mixt20230321f20220519NCWBt20230322f20211219FC</v>
      </c>
      <c r="L16" s="9" t="str">
        <f>IF(AND('Layout full names (mandatory)'!N16&lt;&gt;"",'Layout full names (mandatory)'!AP16&lt;&gt;""),'Layout full names (mandatory)'!AP16,"")</f>
        <v>Mixt20230321f20220519NCWBt20230322f20211219FC</v>
      </c>
      <c r="M16" s="9" t="str">
        <f>IF(AND('Layout full names (mandatory)'!O16&lt;&gt;"",'Layout full names (mandatory)'!AQ16&lt;&gt;""),'Layout full names (mandatory)'!AQ16,"")</f>
        <v>Mixt20230321f20220519NCWBt20230322f20211219FC</v>
      </c>
      <c r="N16" s="9" t="str">
        <f>IF(AND('Layout full names (mandatory)'!P16&lt;&gt;"",'Layout full names (mandatory)'!AR16&lt;&gt;""),'Layout full names (mandatory)'!AR16,"")</f>
        <v>Mixt20230321f20220519NCWBt20230322f20211219FC</v>
      </c>
      <c r="O16" s="9" t="str">
        <f>IF(AND('Layout full names (mandatory)'!Q16&lt;&gt;"",'Layout full names (mandatory)'!AS16&lt;&gt;""),'Layout full names (mandatory)'!AS16,"")</f>
        <v>Mixt20230321f20220519NCWBt20230322f20211219FC</v>
      </c>
      <c r="P16" s="9" t="str">
        <f>IF(AND('Layout full names (mandatory)'!R16&lt;&gt;"",'Layout full names (mandatory)'!AT16&lt;&gt;""),'Layout full names (mandatory)'!AT16,"")</f>
        <v>Mixt20230321f20220519NCWBt20230322f20211219FC</v>
      </c>
      <c r="Q16" s="9" t="str">
        <f>IF(AND('Layout full names (mandatory)'!S16&lt;&gt;"",'Layout full names (mandatory)'!AU16&lt;&gt;""),'Layout full names (mandatory)'!AU16,"")</f>
        <v>Mixt20230321f20220519NCWBt20230322f20211219FC</v>
      </c>
      <c r="R16" s="9" t="str">
        <f>IF(AND('Layout full names (mandatory)'!T16&lt;&gt;"",'Layout full names (mandatory)'!AV16&lt;&gt;""),'Layout full names (mandatory)'!AV16,"")</f>
        <v>Mixt20230321f20220519NCWBt20230322f20211219FC</v>
      </c>
      <c r="S16" s="9" t="str">
        <f>IF(AND('Layout full names (mandatory)'!U16&lt;&gt;"",'Layout full names (mandatory)'!AW16&lt;&gt;""),'Layout full names (mandatory)'!AW16,"")</f>
        <v>Mixt20230321f20220519NCWBt20230322f20211219FC</v>
      </c>
      <c r="T16" s="9" t="str">
        <f>IF(AND('Layout full names (mandatory)'!V16&lt;&gt;"",'Layout full names (mandatory)'!AX16&lt;&gt;""),'Layout full names (mandatory)'!AX16,"")</f>
        <v>Mixt20230321f20220519NCWBt20230322f20211219FC</v>
      </c>
      <c r="U16" s="9" t="str">
        <f>IF(AND('Layout full names (mandatory)'!W16&lt;&gt;"",'Layout full names (mandatory)'!AY16&lt;&gt;""),'Layout full names (mandatory)'!AY16,"")</f>
        <v>Mixt20230321f20220519NCWBt20230322f20211219FC</v>
      </c>
      <c r="V16" s="9" t="str">
        <f>IF(AND('Layout full names (mandatory)'!X16&lt;&gt;"",'Layout full names (mandatory)'!AZ16&lt;&gt;""),'Layout full names (mandatory)'!AZ16,"")</f>
        <v>Mixt20230321f20220519NCWBt20230322f20211219FC</v>
      </c>
      <c r="W16" s="9" t="str">
        <f>IF(AND('Layout full names (mandatory)'!Y16&lt;&gt;"",'Layout full names (mandatory)'!BA16&lt;&gt;""),'Layout full names (mandatory)'!BA16,"")</f>
        <v>Mixt20230321f20220519NCWBt20230322f20211219FC</v>
      </c>
      <c r="X16" s="9" t="str">
        <f>IF(AND('Layout full names (mandatory)'!Z16&lt;&gt;"",'Layout full names (mandatory)'!BB16&lt;&gt;""),'Layout full names (mandatory)'!BB16,"")</f>
        <v>Mixt20230321f20220519NCWBt20230322f20211219FC</v>
      </c>
      <c r="Y16" s="9" t="str">
        <f>IF(AND('Layout full names (mandatory)'!AA16&lt;&gt;"",'Layout full names (mandatory)'!BC16&lt;&gt;""),'Layout full names (mandatory)'!BC16,"")</f>
        <v>Mixt20230321f20220519NCWBt20230322f20211219FC</v>
      </c>
      <c r="AE16" s="3" t="s">
        <v>10</v>
      </c>
      <c r="AF16" s="3"/>
      <c r="AG16" s="3"/>
      <c r="AH16" s="3"/>
      <c r="AI16" s="3"/>
      <c r="AJ16" s="3"/>
      <c r="AK16" s="3"/>
      <c r="AL16" s="3"/>
      <c r="AM16" s="3"/>
      <c r="AN16" s="3"/>
      <c r="AO16" s="3"/>
      <c r="AP16" s="3"/>
      <c r="AQ16" s="3"/>
      <c r="AR16" s="3"/>
    </row>
    <row r="17" spans="1:44" ht="21" customHeight="1" x14ac:dyDescent="0.4">
      <c r="A17" s="2" t="str">
        <f>'Layout full names (mandatory)'!AE17</f>
        <v>P</v>
      </c>
      <c r="B17" s="9" t="str">
        <f>IF(AND('Layout full names (mandatory)'!D17&lt;&gt;"",'Layout full names (mandatory)'!AF17&lt;&gt;""),'Layout full names (mandatory)'!AF17,"")</f>
        <v>Mixt20230321f20220519NCWBt20230322f20211219FC</v>
      </c>
      <c r="C17" s="9" t="str">
        <f>IF(AND('Layout full names (mandatory)'!E17&lt;&gt;"",'Layout full names (mandatory)'!AG17&lt;&gt;""),'Layout full names (mandatory)'!AG17,"")</f>
        <v>Mixt20230321f20220519NCWBt20230322f20211219FC</v>
      </c>
      <c r="D17" s="9" t="str">
        <f>IF(AND('Layout full names (mandatory)'!F17&lt;&gt;"",'Layout full names (mandatory)'!AH17&lt;&gt;""),'Layout full names (mandatory)'!AH17,"")</f>
        <v>Mixt20230321f20220519NCWBt20230322f20211219FC</v>
      </c>
      <c r="E17" s="9" t="str">
        <f>IF(AND('Layout full names (mandatory)'!G17&lt;&gt;"",'Layout full names (mandatory)'!AI17&lt;&gt;""),'Layout full names (mandatory)'!AI17,"")</f>
        <v>Mixt20230321f20220519NCWBt20230322f20211219FC</v>
      </c>
      <c r="F17" s="9" t="str">
        <f>IF(AND('Layout full names (mandatory)'!H17&lt;&gt;"",'Layout full names (mandatory)'!AJ17&lt;&gt;""),'Layout full names (mandatory)'!AJ17,"")</f>
        <v>Mixt20230321f20220519NCWBt20230322f20211219FC</v>
      </c>
      <c r="G17" s="9" t="str">
        <f>IF(AND('Layout full names (mandatory)'!I17&lt;&gt;"",'Layout full names (mandatory)'!AK17&lt;&gt;""),'Layout full names (mandatory)'!AK17,"")</f>
        <v>Mixt20230321f20220519NCWBt20230322f20211219FC</v>
      </c>
      <c r="H17" s="9" t="str">
        <f>IF(AND('Layout full names (mandatory)'!J17&lt;&gt;"",'Layout full names (mandatory)'!AL17&lt;&gt;""),'Layout full names (mandatory)'!AL17,"")</f>
        <v>Mixt20230321f20220519NCWBt20230322f20211219FC</v>
      </c>
      <c r="I17" s="9" t="str">
        <f>IF(AND('Layout full names (mandatory)'!K17&lt;&gt;"",'Layout full names (mandatory)'!AM17&lt;&gt;""),'Layout full names (mandatory)'!AM17,"")</f>
        <v>Mixt20230321f20220519NCWBt20230322f20211219FC</v>
      </c>
      <c r="J17" s="9" t="str">
        <f>IF(AND('Layout full names (mandatory)'!L17&lt;&gt;"",'Layout full names (mandatory)'!AN17&lt;&gt;""),'Layout full names (mandatory)'!AN17,"")</f>
        <v>Mixt20230321f20220519NCWBt20230322f20211219FC</v>
      </c>
      <c r="K17" s="9" t="str">
        <f>IF(AND('Layout full names (mandatory)'!M17&lt;&gt;"",'Layout full names (mandatory)'!AO17&lt;&gt;""),'Layout full names (mandatory)'!AO17,"")</f>
        <v>Mixt20230321f20220519NCWBt20230322f20211219FC</v>
      </c>
      <c r="L17" s="9" t="str">
        <f>IF(AND('Layout full names (mandatory)'!N17&lt;&gt;"",'Layout full names (mandatory)'!AP17&lt;&gt;""),'Layout full names (mandatory)'!AP17,"")</f>
        <v>Mixt20230321f20220519NCWBt20230322f20211219FC</v>
      </c>
      <c r="M17" s="9" t="str">
        <f>IF(AND('Layout full names (mandatory)'!O17&lt;&gt;"",'Layout full names (mandatory)'!AQ17&lt;&gt;""),'Layout full names (mandatory)'!AQ17,"")</f>
        <v>Mixt20230321f20220519NCWBt20230322f20211219FC</v>
      </c>
      <c r="N17" s="9" t="str">
        <f>IF(AND('Layout full names (mandatory)'!P17&lt;&gt;"",'Layout full names (mandatory)'!AR17&lt;&gt;""),'Layout full names (mandatory)'!AR17,"")</f>
        <v>Mixt20230321f20220519NCWBt20230322f20211219FC</v>
      </c>
      <c r="O17" s="9" t="str">
        <f>IF(AND('Layout full names (mandatory)'!Q17&lt;&gt;"",'Layout full names (mandatory)'!AS17&lt;&gt;""),'Layout full names (mandatory)'!AS17,"")</f>
        <v>Mixt20230321f20220519NCWBt20230322f20211219FC</v>
      </c>
      <c r="P17" s="9" t="str">
        <f>IF(AND('Layout full names (mandatory)'!R17&lt;&gt;"",'Layout full names (mandatory)'!AT17&lt;&gt;""),'Layout full names (mandatory)'!AT17,"")</f>
        <v>Mixt20230321f20220519NCWBt20230322f20211219FC</v>
      </c>
      <c r="Q17" s="9" t="str">
        <f>IF(AND('Layout full names (mandatory)'!S17&lt;&gt;"",'Layout full names (mandatory)'!AU17&lt;&gt;""),'Layout full names (mandatory)'!AU17,"")</f>
        <v>Mixt20230321f20220519NCWBt20230322f20211219FC</v>
      </c>
      <c r="R17" s="9" t="str">
        <f>IF(AND('Layout full names (mandatory)'!T17&lt;&gt;"",'Layout full names (mandatory)'!AV17&lt;&gt;""),'Layout full names (mandatory)'!AV17,"")</f>
        <v>Mixt20230321f20220519NCWBt20230322f20211219FC</v>
      </c>
      <c r="S17" s="9" t="str">
        <f>IF(AND('Layout full names (mandatory)'!U17&lt;&gt;"",'Layout full names (mandatory)'!AW17&lt;&gt;""),'Layout full names (mandatory)'!AW17,"")</f>
        <v>Mixt20230321f20220519NCWBt20230322f20211219FC</v>
      </c>
      <c r="T17" s="9" t="str">
        <f>IF(AND('Layout full names (mandatory)'!V17&lt;&gt;"",'Layout full names (mandatory)'!AX17&lt;&gt;""),'Layout full names (mandatory)'!AX17,"")</f>
        <v>Mixt20230321f20220519NCWBt20230322f20211219FC</v>
      </c>
      <c r="U17" s="9" t="str">
        <f>IF(AND('Layout full names (mandatory)'!W17&lt;&gt;"",'Layout full names (mandatory)'!AY17&lt;&gt;""),'Layout full names (mandatory)'!AY17,"")</f>
        <v>Mixt20230321f20220519NCWBt20230322f20211219FC</v>
      </c>
      <c r="V17" s="9" t="str">
        <f>IF(AND('Layout full names (mandatory)'!X17&lt;&gt;"",'Layout full names (mandatory)'!AZ17&lt;&gt;""),'Layout full names (mandatory)'!AZ17,"")</f>
        <v>Mixt20230321f20220519NCWBt20230322f20211219FC</v>
      </c>
      <c r="W17" s="9" t="str">
        <f>IF(AND('Layout full names (mandatory)'!Y17&lt;&gt;"",'Layout full names (mandatory)'!BA17&lt;&gt;""),'Layout full names (mandatory)'!BA17,"")</f>
        <v>Mixt20230321f20220519NCWBt20230322f20211219FC</v>
      </c>
      <c r="X17" s="9" t="str">
        <f>IF(AND('Layout full names (mandatory)'!Z17&lt;&gt;"",'Layout full names (mandatory)'!BB17&lt;&gt;""),'Layout full names (mandatory)'!BB17,"")</f>
        <v>Mixt20230321f20220519NCWBt20230322f20211219FC</v>
      </c>
      <c r="Y17" s="9" t="str">
        <f>IF(AND('Layout full names (mandatory)'!AA17&lt;&gt;"",'Layout full names (mandatory)'!BC17&lt;&gt;""),'Layout full names (mandatory)'!BC17,"")</f>
        <v>Mixt20230321f20220519NCWBt20230322f20211219FC</v>
      </c>
      <c r="AE17" s="3"/>
      <c r="AF17" s="3"/>
      <c r="AG17" s="3"/>
      <c r="AH17" s="3"/>
      <c r="AI17" s="3"/>
      <c r="AJ17" s="3"/>
      <c r="AK17" s="3"/>
      <c r="AL17" s="3"/>
      <c r="AM17" s="3"/>
      <c r="AN17" s="3"/>
      <c r="AO17" s="3"/>
      <c r="AP17" s="3"/>
      <c r="AQ17" s="3"/>
      <c r="AR17" s="3"/>
    </row>
    <row r="18" spans="1:44" ht="21" customHeight="1" x14ac:dyDescent="0.4">
      <c r="B18" s="4"/>
      <c r="C18" s="4"/>
      <c r="D18" s="4"/>
      <c r="E18" s="4"/>
      <c r="F18" s="4"/>
      <c r="G18" s="4"/>
      <c r="H18" s="4"/>
      <c r="I18" s="4"/>
      <c r="J18" s="4"/>
      <c r="K18" s="4"/>
      <c r="L18" s="4"/>
      <c r="M18" s="4"/>
      <c r="N18" s="4"/>
      <c r="O18" s="4"/>
      <c r="P18" s="4"/>
      <c r="Q18" s="4"/>
      <c r="R18" s="4"/>
      <c r="S18" s="4"/>
      <c r="T18" s="4"/>
      <c r="U18" s="4"/>
      <c r="V18" s="4"/>
      <c r="W18" s="4"/>
      <c r="X18" s="4"/>
      <c r="Y18" s="4"/>
      <c r="AH18" s="3"/>
      <c r="AI18" s="3"/>
      <c r="AJ18" s="3"/>
      <c r="AK18" s="3"/>
      <c r="AL18" s="3"/>
      <c r="AM18" s="3"/>
      <c r="AN18" s="3"/>
      <c r="AO18" s="3"/>
      <c r="AP18" s="3"/>
      <c r="AQ18" s="3"/>
      <c r="AR18" s="3"/>
    </row>
    <row r="19" spans="1:44" ht="21" customHeight="1" x14ac:dyDescent="0.4">
      <c r="B19" s="7" t="s">
        <v>11</v>
      </c>
      <c r="C19" s="4"/>
      <c r="D19" s="4"/>
      <c r="E19" s="4"/>
      <c r="F19" s="4"/>
      <c r="G19" s="4"/>
      <c r="H19" s="4"/>
      <c r="I19" s="4"/>
      <c r="J19" s="4"/>
      <c r="K19" s="4"/>
      <c r="L19" s="4"/>
      <c r="M19" s="4"/>
      <c r="N19" s="4"/>
      <c r="O19" s="4"/>
      <c r="P19" s="4"/>
      <c r="Q19" s="4"/>
      <c r="R19" s="4"/>
      <c r="S19" s="4"/>
      <c r="T19" s="4"/>
      <c r="U19" s="4"/>
      <c r="V19" s="4"/>
      <c r="W19" s="4"/>
      <c r="X19" s="4"/>
      <c r="Y19" s="4"/>
      <c r="AE19" s="3" t="s">
        <v>12</v>
      </c>
      <c r="AF19" s="3"/>
      <c r="AG19" s="3" t="s">
        <v>13</v>
      </c>
      <c r="AH19" s="3"/>
      <c r="AI19" s="3"/>
      <c r="AJ19" s="3"/>
      <c r="AK19" s="3"/>
      <c r="AL19" s="3"/>
      <c r="AM19" s="3"/>
      <c r="AN19" s="3"/>
      <c r="AO19" s="3"/>
      <c r="AP19" s="3"/>
      <c r="AQ19" s="3"/>
      <c r="AR19" s="3"/>
    </row>
    <row r="20" spans="1:44" ht="21" customHeight="1" x14ac:dyDescent="0.4">
      <c r="B20" s="7" t="s">
        <v>14</v>
      </c>
      <c r="C20" s="4"/>
      <c r="D20" s="4"/>
      <c r="E20" s="4"/>
      <c r="F20" s="4"/>
      <c r="G20" s="4"/>
      <c r="H20" s="4"/>
      <c r="I20" s="4"/>
      <c r="J20" s="4"/>
      <c r="K20" s="4"/>
      <c r="L20" s="4"/>
      <c r="M20" s="4"/>
      <c r="N20" s="4"/>
      <c r="O20" s="4"/>
      <c r="P20" s="4"/>
      <c r="Q20" s="4"/>
      <c r="R20" s="4"/>
      <c r="S20" s="4"/>
      <c r="T20" s="4"/>
      <c r="U20" s="4"/>
      <c r="V20" s="4"/>
      <c r="W20" s="4"/>
      <c r="X20" s="4"/>
      <c r="Y20" s="4"/>
      <c r="AE20" s="3">
        <f>0.9*AE23</f>
        <v>0</v>
      </c>
      <c r="AF20" s="3"/>
      <c r="AG20" s="3">
        <f>0.1*AE23</f>
        <v>0</v>
      </c>
      <c r="AH20" s="3"/>
      <c r="AI20" s="3"/>
      <c r="AJ20" s="3"/>
      <c r="AK20" s="3"/>
      <c r="AL20" s="3"/>
      <c r="AM20" s="3"/>
      <c r="AN20" s="3"/>
      <c r="AO20" s="3"/>
      <c r="AP20" s="3"/>
      <c r="AQ20" s="3"/>
      <c r="AR20" s="3"/>
    </row>
    <row r="21" spans="1:44" ht="21" customHeight="1" x14ac:dyDescent="0.4">
      <c r="B21" s="7" t="s">
        <v>15</v>
      </c>
      <c r="C21" s="4"/>
      <c r="D21" s="4"/>
      <c r="E21" s="4"/>
      <c r="F21" s="4"/>
      <c r="G21" s="4"/>
      <c r="H21" s="4"/>
      <c r="I21" s="4"/>
      <c r="J21" s="4"/>
      <c r="K21" s="4"/>
      <c r="L21" s="4"/>
      <c r="M21" s="4"/>
      <c r="N21" s="4"/>
      <c r="O21" s="4"/>
      <c r="P21" s="4"/>
      <c r="Q21" s="4"/>
      <c r="R21" s="4"/>
      <c r="S21" s="4"/>
      <c r="T21" s="4"/>
      <c r="U21" s="4"/>
      <c r="V21" s="4"/>
      <c r="W21" s="4"/>
      <c r="X21" s="4"/>
      <c r="Y21" s="4"/>
      <c r="AI21" s="3"/>
      <c r="AJ21" s="3"/>
      <c r="AK21" s="3"/>
      <c r="AL21" s="3"/>
      <c r="AM21" s="3"/>
      <c r="AN21" s="3"/>
      <c r="AO21" s="3"/>
      <c r="AP21" s="3"/>
      <c r="AQ21" s="3"/>
      <c r="AR21" s="3"/>
    </row>
    <row r="22" spans="1:44" ht="21" customHeight="1" x14ac:dyDescent="0.4">
      <c r="B22" s="7"/>
      <c r="C22" s="4"/>
      <c r="D22" s="4"/>
      <c r="E22" s="4"/>
      <c r="F22" s="4"/>
      <c r="G22" s="4"/>
      <c r="H22" s="4"/>
      <c r="I22" s="4"/>
      <c r="J22" s="4"/>
      <c r="K22" s="4"/>
      <c r="L22" s="4"/>
      <c r="M22" s="4"/>
      <c r="N22" s="4"/>
      <c r="O22" s="4"/>
      <c r="P22" s="4"/>
      <c r="Q22" s="4"/>
      <c r="R22" s="4"/>
      <c r="S22" s="4"/>
      <c r="T22" s="4"/>
      <c r="U22" s="4"/>
      <c r="V22" s="4"/>
      <c r="W22" s="4"/>
      <c r="X22" s="4"/>
      <c r="Y22" s="4"/>
      <c r="AE22" s="3" t="s">
        <v>16</v>
      </c>
      <c r="AG22" s="3" t="s">
        <v>17</v>
      </c>
      <c r="AH22" s="3"/>
      <c r="AI22" s="3"/>
      <c r="AJ22" s="3"/>
      <c r="AK22" s="3"/>
      <c r="AL22" s="3"/>
      <c r="AM22" s="3"/>
      <c r="AN22" s="3"/>
      <c r="AO22" s="3"/>
      <c r="AP22" s="3"/>
      <c r="AQ22" s="3"/>
      <c r="AR22" s="3"/>
    </row>
    <row r="23" spans="1:44" ht="21" customHeight="1" x14ac:dyDescent="0.4">
      <c r="B23" s="4"/>
      <c r="C23" s="4"/>
      <c r="D23" s="4"/>
      <c r="E23" s="4"/>
      <c r="F23" s="4"/>
      <c r="G23" s="4"/>
      <c r="H23" s="4"/>
      <c r="I23" s="4"/>
      <c r="J23" s="4"/>
      <c r="K23" s="4"/>
      <c r="L23" s="4"/>
      <c r="M23" s="4"/>
      <c r="N23" s="4"/>
      <c r="O23" s="4"/>
      <c r="P23" s="4"/>
      <c r="Q23" s="4"/>
      <c r="R23" s="4"/>
      <c r="S23" s="4"/>
      <c r="T23" s="4"/>
      <c r="U23" s="4"/>
      <c r="V23" s="4"/>
      <c r="W23" s="4"/>
      <c r="X23" s="4"/>
      <c r="Y23" s="4"/>
      <c r="AE23" s="3">
        <f>AI12</f>
        <v>0</v>
      </c>
      <c r="AG23" s="3">
        <f>AE23*20/10000</f>
        <v>0</v>
      </c>
      <c r="AH23" s="3"/>
      <c r="AI23" s="3"/>
      <c r="AJ23" s="3"/>
      <c r="AK23" s="3"/>
      <c r="AL23" s="3"/>
      <c r="AM23" s="3"/>
      <c r="AN23" s="3"/>
      <c r="AO23" s="3"/>
      <c r="AP23" s="3"/>
      <c r="AQ23" s="3"/>
      <c r="AR23" s="3"/>
    </row>
    <row r="24" spans="1:44" x14ac:dyDescent="0.3">
      <c r="B24" s="4"/>
      <c r="C24" s="4"/>
      <c r="D24" s="4"/>
      <c r="E24" s="4"/>
      <c r="F24" s="4"/>
      <c r="G24" s="4"/>
      <c r="H24" s="4"/>
      <c r="I24" s="4"/>
      <c r="J24" s="4"/>
      <c r="K24" s="4"/>
      <c r="L24" s="4"/>
      <c r="M24" s="4"/>
      <c r="N24" s="4"/>
      <c r="O24" s="4"/>
      <c r="P24" s="4"/>
      <c r="Q24" s="4"/>
      <c r="R24" s="4"/>
      <c r="S24" s="4"/>
      <c r="T24" s="4"/>
      <c r="U24" s="4"/>
      <c r="V24" s="4"/>
      <c r="W24" s="4"/>
      <c r="X24" s="4"/>
      <c r="Y24" s="4"/>
    </row>
    <row r="25" spans="1:44" x14ac:dyDescent="0.3">
      <c r="B25" s="4"/>
      <c r="C25" s="4"/>
      <c r="D25" s="4"/>
      <c r="E25" s="4"/>
      <c r="F25" s="4"/>
      <c r="G25" s="4"/>
      <c r="H25" s="4"/>
      <c r="I25" s="4"/>
      <c r="J25" s="4"/>
      <c r="K25" s="4"/>
      <c r="L25" s="4"/>
      <c r="M25" s="4"/>
      <c r="N25" s="4"/>
      <c r="O25" s="4"/>
      <c r="P25" s="4"/>
      <c r="Q25" s="4"/>
      <c r="R25" s="4"/>
      <c r="S25" s="4"/>
      <c r="T25" s="4"/>
      <c r="U25" s="4"/>
      <c r="V25" s="4"/>
      <c r="W25" s="4"/>
      <c r="X25" s="4"/>
      <c r="Y25" s="4"/>
    </row>
    <row r="26" spans="1:44" x14ac:dyDescent="0.3">
      <c r="B26" s="4"/>
      <c r="C26" s="4"/>
      <c r="D26" s="4"/>
      <c r="E26" s="4"/>
      <c r="F26" s="4"/>
      <c r="G26" s="4"/>
      <c r="H26" s="4"/>
      <c r="I26" s="4"/>
      <c r="J26" s="4"/>
      <c r="K26" s="4"/>
      <c r="L26" s="4"/>
      <c r="M26" s="4"/>
      <c r="N26" s="4"/>
      <c r="O26" s="4"/>
      <c r="P26" s="4"/>
      <c r="Q26" s="4"/>
      <c r="R26" s="4"/>
      <c r="S26" s="4"/>
      <c r="T26" s="4"/>
      <c r="U26" s="4"/>
      <c r="V26" s="4"/>
      <c r="W26" s="4"/>
      <c r="X26" s="4"/>
      <c r="Y26" s="4"/>
    </row>
    <row r="27" spans="1:44" x14ac:dyDescent="0.3">
      <c r="B27" s="4"/>
      <c r="C27" s="4"/>
      <c r="D27" s="4"/>
      <c r="E27" s="4"/>
      <c r="F27" s="4"/>
      <c r="G27" s="4"/>
      <c r="H27" s="4"/>
      <c r="I27" s="4"/>
      <c r="J27" s="4"/>
      <c r="K27" s="4"/>
      <c r="L27" s="4"/>
      <c r="M27" s="4"/>
      <c r="N27" s="4"/>
      <c r="O27" s="4"/>
      <c r="P27" s="4"/>
      <c r="Q27" s="4"/>
      <c r="R27" s="4"/>
      <c r="S27" s="4"/>
      <c r="T27" s="4"/>
      <c r="U27" s="4"/>
      <c r="V27" s="4"/>
      <c r="W27" s="4"/>
      <c r="X27" s="4"/>
      <c r="Y27" s="4"/>
    </row>
    <row r="28" spans="1:44" x14ac:dyDescent="0.3">
      <c r="B28" s="4"/>
      <c r="C28" s="4"/>
      <c r="D28" s="4"/>
      <c r="E28" s="4"/>
      <c r="F28" s="4"/>
      <c r="G28" s="4"/>
      <c r="H28" s="4"/>
      <c r="I28" s="4"/>
      <c r="J28" s="4"/>
      <c r="K28" s="4"/>
      <c r="L28" s="4"/>
      <c r="M28" s="4"/>
      <c r="N28" s="4"/>
      <c r="O28" s="4"/>
      <c r="P28" s="4"/>
      <c r="Q28" s="4"/>
      <c r="R28" s="4"/>
      <c r="S28" s="4"/>
      <c r="T28" s="4"/>
      <c r="U28" s="4"/>
      <c r="V28" s="4"/>
      <c r="W28" s="4"/>
      <c r="X28" s="4"/>
      <c r="Y28" s="4"/>
    </row>
    <row r="29" spans="1:44" x14ac:dyDescent="0.3">
      <c r="B29" s="4"/>
      <c r="C29" s="4"/>
      <c r="D29" s="4"/>
      <c r="E29" s="4"/>
      <c r="F29" s="4"/>
      <c r="G29" s="4"/>
      <c r="H29" s="4"/>
      <c r="I29" s="4"/>
      <c r="J29" s="4"/>
      <c r="K29" s="4"/>
      <c r="L29" s="4"/>
      <c r="M29" s="4"/>
      <c r="N29" s="4"/>
      <c r="O29" s="4"/>
      <c r="P29" s="4"/>
      <c r="Q29" s="4"/>
      <c r="R29" s="4"/>
      <c r="S29" s="4"/>
      <c r="T29" s="4"/>
      <c r="U29" s="4"/>
      <c r="V29" s="4"/>
      <c r="W29" s="4"/>
      <c r="X29" s="4"/>
      <c r="Y29" s="4"/>
    </row>
    <row r="30" spans="1:44" x14ac:dyDescent="0.3">
      <c r="B30" s="4"/>
      <c r="C30" s="4"/>
      <c r="D30" s="4"/>
      <c r="E30" s="4"/>
      <c r="F30" s="4"/>
      <c r="G30" s="4"/>
      <c r="H30" s="4"/>
      <c r="I30" s="4"/>
      <c r="J30" s="4"/>
      <c r="K30" s="4"/>
      <c r="L30" s="4"/>
      <c r="M30" s="4"/>
      <c r="N30" s="4"/>
      <c r="O30" s="4"/>
      <c r="P30" s="4"/>
      <c r="Q30" s="4"/>
      <c r="R30" s="4"/>
      <c r="S30" s="4"/>
      <c r="T30" s="4"/>
      <c r="U30" s="4"/>
      <c r="V30" s="4"/>
      <c r="W30" s="4"/>
      <c r="X30" s="4"/>
      <c r="Y30" s="4"/>
    </row>
    <row r="31" spans="1:44" x14ac:dyDescent="0.3">
      <c r="B31" s="4"/>
      <c r="C31" s="4"/>
      <c r="D31" s="4"/>
      <c r="E31" s="4"/>
      <c r="F31" s="4"/>
      <c r="G31" s="4"/>
      <c r="H31" s="4"/>
      <c r="I31" s="4"/>
      <c r="J31" s="4"/>
      <c r="K31" s="4"/>
      <c r="L31" s="4"/>
      <c r="M31" s="4"/>
      <c r="N31" s="4"/>
      <c r="O31" s="4"/>
      <c r="P31" s="4"/>
      <c r="Q31" s="4"/>
      <c r="R31" s="4"/>
      <c r="S31" s="4"/>
      <c r="T31" s="4"/>
      <c r="U31" s="4"/>
      <c r="V31" s="4"/>
      <c r="W31" s="4"/>
      <c r="X31" s="4"/>
      <c r="Y31" s="4"/>
    </row>
    <row r="32" spans="1:44" x14ac:dyDescent="0.3">
      <c r="B32" s="4"/>
      <c r="C32" s="4"/>
      <c r="D32" s="4"/>
      <c r="E32" s="4"/>
      <c r="F32" s="4"/>
      <c r="G32" s="4"/>
      <c r="H32" s="4"/>
      <c r="I32" s="4"/>
      <c r="J32" s="4"/>
      <c r="K32" s="4"/>
      <c r="L32" s="4"/>
      <c r="M32" s="4"/>
      <c r="N32" s="4"/>
      <c r="O32" s="4"/>
      <c r="P32" s="4"/>
      <c r="Q32" s="4"/>
      <c r="R32" s="4"/>
      <c r="S32" s="4"/>
      <c r="T32" s="4"/>
      <c r="U32" s="4"/>
      <c r="V32" s="4"/>
      <c r="W32" s="4"/>
      <c r="X32" s="4"/>
      <c r="Y32" s="4"/>
    </row>
    <row r="33" spans="2:25" x14ac:dyDescent="0.3">
      <c r="B33" s="4"/>
      <c r="C33" s="4"/>
      <c r="D33" s="4"/>
      <c r="E33" s="4"/>
      <c r="F33" s="4"/>
      <c r="G33" s="4"/>
      <c r="H33" s="4"/>
      <c r="I33" s="4"/>
      <c r="J33" s="4"/>
      <c r="K33" s="4"/>
      <c r="L33" s="4"/>
      <c r="M33" s="4"/>
      <c r="N33" s="4"/>
      <c r="O33" s="4"/>
      <c r="P33" s="4"/>
      <c r="Q33" s="4"/>
      <c r="R33" s="4"/>
      <c r="S33" s="4"/>
      <c r="T33" s="4"/>
      <c r="U33" s="4"/>
      <c r="V33" s="4"/>
      <c r="W33" s="4"/>
      <c r="X33" s="4"/>
      <c r="Y33" s="4"/>
    </row>
    <row r="34" spans="2:25" x14ac:dyDescent="0.3">
      <c r="B34" s="4"/>
      <c r="C34" s="4"/>
      <c r="D34" s="4"/>
      <c r="E34" s="4"/>
      <c r="F34" s="4"/>
      <c r="G34" s="4"/>
      <c r="H34" s="4"/>
      <c r="I34" s="4"/>
      <c r="J34" s="4"/>
      <c r="K34" s="4"/>
      <c r="L34" s="4"/>
      <c r="M34" s="4"/>
      <c r="N34" s="4"/>
      <c r="O34" s="4"/>
      <c r="P34" s="4"/>
      <c r="Q34" s="4"/>
      <c r="R34" s="4"/>
      <c r="S34" s="4"/>
      <c r="T34" s="4"/>
      <c r="U34" s="4"/>
      <c r="V34" s="4"/>
      <c r="W34" s="4"/>
      <c r="X34" s="4"/>
      <c r="Y34" s="4"/>
    </row>
    <row r="35" spans="2:25" x14ac:dyDescent="0.3">
      <c r="B35" s="4"/>
      <c r="C35" s="4"/>
      <c r="D35" s="4"/>
      <c r="E35" s="4"/>
      <c r="F35" s="4"/>
      <c r="G35" s="4"/>
      <c r="H35" s="4"/>
      <c r="I35" s="4"/>
      <c r="J35" s="4"/>
      <c r="K35" s="4"/>
      <c r="L35" s="4"/>
      <c r="M35" s="4"/>
      <c r="N35" s="4"/>
      <c r="O35" s="4"/>
      <c r="P35" s="4"/>
      <c r="Q35" s="4"/>
      <c r="R35" s="4"/>
      <c r="S35" s="4"/>
      <c r="T35" s="4"/>
      <c r="U35" s="4"/>
      <c r="V35" s="4"/>
      <c r="W35" s="4"/>
      <c r="X35" s="4"/>
      <c r="Y35" s="4"/>
    </row>
    <row r="36" spans="2:25" x14ac:dyDescent="0.3">
      <c r="B36" s="4"/>
      <c r="C36" s="4"/>
      <c r="D36" s="4"/>
      <c r="E36" s="4"/>
      <c r="F36" s="4"/>
      <c r="G36" s="4"/>
      <c r="H36" s="4"/>
      <c r="I36" s="4"/>
      <c r="J36" s="4"/>
      <c r="K36" s="4"/>
      <c r="L36" s="4"/>
      <c r="M36" s="4"/>
      <c r="N36" s="4"/>
      <c r="O36" s="4"/>
      <c r="P36" s="4"/>
      <c r="Q36" s="4"/>
      <c r="R36" s="4"/>
      <c r="S36" s="4"/>
      <c r="T36" s="4"/>
      <c r="U36" s="4"/>
      <c r="V36" s="4"/>
      <c r="W36" s="4"/>
      <c r="X36" s="4"/>
      <c r="Y36" s="4"/>
    </row>
    <row r="37" spans="2:25" x14ac:dyDescent="0.3">
      <c r="B37" s="4"/>
      <c r="C37" s="4"/>
      <c r="D37" s="4"/>
      <c r="E37" s="4"/>
      <c r="F37" s="4"/>
      <c r="G37" s="4"/>
      <c r="H37" s="4"/>
      <c r="I37" s="4"/>
      <c r="J37" s="4"/>
      <c r="K37" s="4"/>
      <c r="L37" s="4"/>
      <c r="M37" s="4"/>
      <c r="N37" s="4"/>
      <c r="O37" s="4"/>
      <c r="P37" s="4"/>
      <c r="Q37" s="4"/>
      <c r="R37" s="4"/>
      <c r="S37" s="4"/>
      <c r="T37" s="4"/>
      <c r="U37" s="4"/>
      <c r="V37" s="4"/>
      <c r="W37" s="4"/>
      <c r="X37" s="4"/>
      <c r="Y37" s="4"/>
    </row>
    <row r="38" spans="2:25" x14ac:dyDescent="0.3">
      <c r="B38" s="4"/>
      <c r="C38" s="4"/>
      <c r="D38" s="4"/>
      <c r="E38" s="4"/>
      <c r="F38" s="4"/>
      <c r="G38" s="4"/>
      <c r="H38" s="4"/>
      <c r="I38" s="4"/>
      <c r="J38" s="4"/>
      <c r="K38" s="4"/>
      <c r="L38" s="4"/>
      <c r="M38" s="4"/>
      <c r="N38" s="4"/>
      <c r="O38" s="4"/>
      <c r="P38" s="4"/>
      <c r="Q38" s="4"/>
      <c r="R38" s="4"/>
      <c r="S38" s="4"/>
      <c r="T38" s="4"/>
      <c r="U38" s="4"/>
      <c r="V38" s="4"/>
      <c r="W38" s="4"/>
      <c r="X38" s="4"/>
      <c r="Y38" s="4"/>
    </row>
    <row r="39" spans="2:25" x14ac:dyDescent="0.3">
      <c r="B39" s="4"/>
      <c r="C39" s="4"/>
      <c r="D39" s="4"/>
      <c r="E39" s="4"/>
      <c r="F39" s="4"/>
      <c r="G39" s="4"/>
      <c r="H39" s="4"/>
      <c r="I39" s="4"/>
      <c r="J39" s="4"/>
      <c r="K39" s="4"/>
      <c r="L39" s="4"/>
      <c r="M39" s="4"/>
      <c r="N39" s="4"/>
      <c r="O39" s="4"/>
      <c r="P39" s="4"/>
      <c r="Q39" s="4"/>
      <c r="R39" s="4"/>
      <c r="S39" s="4"/>
      <c r="T39" s="4"/>
      <c r="U39" s="4"/>
      <c r="V39" s="4"/>
      <c r="W39" s="4"/>
      <c r="X39" s="4"/>
      <c r="Y39" s="4"/>
    </row>
    <row r="40" spans="2:25" x14ac:dyDescent="0.3">
      <c r="B40" s="4"/>
      <c r="C40" s="4"/>
      <c r="D40" s="4"/>
      <c r="E40" s="4"/>
      <c r="F40" s="4"/>
      <c r="G40" s="4"/>
      <c r="H40" s="4"/>
      <c r="I40" s="4"/>
      <c r="J40" s="4"/>
      <c r="K40" s="4"/>
      <c r="L40" s="4"/>
      <c r="M40" s="4"/>
      <c r="N40" s="4"/>
      <c r="O40" s="4"/>
      <c r="P40" s="4"/>
      <c r="Q40" s="4"/>
      <c r="R40" s="4"/>
      <c r="S40" s="4"/>
      <c r="T40" s="4"/>
      <c r="U40" s="4"/>
      <c r="V40" s="4"/>
      <c r="W40" s="4"/>
      <c r="X40" s="4"/>
      <c r="Y40" s="4"/>
    </row>
    <row r="41" spans="2:25" x14ac:dyDescent="0.3">
      <c r="B41" s="4"/>
      <c r="C41" s="4"/>
      <c r="D41" s="4"/>
      <c r="E41" s="4"/>
      <c r="F41" s="4"/>
      <c r="G41" s="4"/>
      <c r="H41" s="4"/>
      <c r="I41" s="4"/>
      <c r="J41" s="4"/>
      <c r="K41" s="4"/>
      <c r="L41" s="4"/>
      <c r="M41" s="4"/>
      <c r="N41" s="4"/>
      <c r="O41" s="4"/>
      <c r="P41" s="4"/>
      <c r="Q41" s="4"/>
      <c r="R41" s="4"/>
      <c r="S41" s="4"/>
      <c r="T41" s="4"/>
      <c r="U41" s="4"/>
      <c r="V41" s="4"/>
      <c r="W41" s="4"/>
      <c r="X41" s="4"/>
      <c r="Y41" s="4"/>
    </row>
  </sheetData>
  <pageMargins left="0.7" right="0.7" top="0.75" bottom="0.75" header="0.3" footer="0.3"/>
  <pageSetup paperSize="9" scale="6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429"/>
  <sheetViews>
    <sheetView zoomScale="70" zoomScaleNormal="70" workbookViewId="0">
      <selection activeCell="J11" sqref="J11"/>
    </sheetView>
  </sheetViews>
  <sheetFormatPr defaultColWidth="8.88671875" defaultRowHeight="14.4" x14ac:dyDescent="0.3"/>
  <cols>
    <col min="2" max="2" width="59.44140625" customWidth="1"/>
    <col min="3" max="3" width="30.44140625" customWidth="1"/>
    <col min="9" max="9" width="32.88671875" bestFit="1" customWidth="1"/>
    <col min="20" max="20" width="15.33203125" customWidth="1"/>
    <col min="25" max="25" width="19.109375" customWidth="1"/>
    <col min="28" max="28" width="48" bestFit="1" customWidth="1"/>
  </cols>
  <sheetData>
    <row r="1" spans="1:29" ht="21.75" customHeight="1" thickBot="1" x14ac:dyDescent="0.45">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row>
    <row r="2" spans="1:29" ht="21.75" customHeight="1" thickBot="1" x14ac:dyDescent="0.45">
      <c r="A2" s="2" t="s">
        <v>18</v>
      </c>
      <c r="B2" s="11" t="str">
        <f>IF(AND('1st plate agonist &amp; batch'!B2 &lt;&gt; "",'2nd plate agonist &amp; batch'!B2&lt;&gt;""),_xlfn.CONCAT('1st plate agonist &amp; batch'!B2," + ",'2nd plate agonist &amp; batch'!B2,""),"")</f>
        <v>Buffer + Buffer</v>
      </c>
      <c r="C2" s="11" t="str">
        <f>IF(AND('1st plate agonist &amp; batch'!C2 &lt;&gt; "",'2nd plate agonist &amp; batch'!C2&lt;&gt;""),_xlfn.CONCAT('1st plate agonist &amp; batch'!C2," + ",'2nd plate agonist &amp; batch'!C2,""),"")</f>
        <v>XXXX-YYYYY-1P02_Pur-2021Dec - Pur-2021Dec + XXXX-WT-fixed_Pur-2021May - Pur-2021May</v>
      </c>
      <c r="D2" s="11" t="str">
        <f>IF(AND('1st plate agonist &amp; batch'!D2 &lt;&gt; "",'2nd plate agonist &amp; batch'!D2&lt;&gt;""),_xlfn.CONCAT('1st plate agonist &amp; batch'!D2," + ",'2nd plate agonist &amp; batch'!D2,""),"")</f>
        <v>Buffer + Buffer</v>
      </c>
      <c r="E2" s="11" t="str">
        <f>IF(AND('1st plate agonist &amp; batch'!E2 &lt;&gt; "",'2nd plate agonist &amp; batch'!E2&lt;&gt;""),_xlfn.CONCAT('1st plate agonist &amp; batch'!E2," + ",'2nd plate agonist &amp; batch'!E2,""),"")</f>
        <v>XXXX-YYYYY-1P02_Pur-2021Dec - Pur-2021Dec + XXXX-WT-fixed_Pur-2021May - Pur-2021May</v>
      </c>
      <c r="F2" s="11" t="str">
        <f>IF(AND('1st plate agonist &amp; batch'!F2 &lt;&gt; "",'2nd plate agonist &amp; batch'!F2&lt;&gt;""),_xlfn.CONCAT('1st plate agonist &amp; batch'!F2," + ",'2nd plate agonist &amp; batch'!F2,""),"")</f>
        <v>Buffer + Buffer</v>
      </c>
      <c r="G2" s="11" t="str">
        <f>IF(AND('1st plate agonist &amp; batch'!G2 &lt;&gt; "",'2nd plate agonist &amp; batch'!G2&lt;&gt;""),_xlfn.CONCAT('1st plate agonist &amp; batch'!G2," + ",'2nd plate agonist &amp; batch'!G2,""),"")</f>
        <v>XXXX-YYYYY-1P02_Pur-2021Dec - Pur-2021Dec + XXXX-WT-fixed_Pur-2021May - Pur-2021May</v>
      </c>
      <c r="H2" s="11" t="str">
        <f>IF(AND('1st plate agonist &amp; batch'!H2 &lt;&gt; "",'2nd plate agonist &amp; batch'!H2&lt;&gt;""),_xlfn.CONCAT('1st plate agonist &amp; batch'!H2," + ",'2nd plate agonist &amp; batch'!H2,""),"")</f>
        <v>Buffer + Buffer</v>
      </c>
      <c r="I2" s="11" t="str">
        <f>IF(AND('1st plate agonist &amp; batch'!I2 &lt;&gt; "",'2nd plate agonist &amp; batch'!I2&lt;&gt;""),_xlfn.CONCAT('1st plate agonist &amp; batch'!I2," + ",'2nd plate agonist &amp; batch'!I2,""),"")</f>
        <v>XXXX-YYYYY-1P02_Pur-2021Dec - Pur-2021Dec + XXXX-WT-fixed_Pur-2021May - Pur-2021May</v>
      </c>
      <c r="J2" s="11" t="str">
        <f>IF(AND('1st plate agonist &amp; batch'!J2 &lt;&gt; "",'2nd plate agonist &amp; batch'!J2&lt;&gt;""),_xlfn.CONCAT('1st plate agonist &amp; batch'!J2," + ",'2nd plate agonist &amp; batch'!J2,""),"")</f>
        <v>Buffer + Buffer</v>
      </c>
      <c r="K2" s="11" t="str">
        <f>IF(AND('1st plate agonist &amp; batch'!K2 &lt;&gt; "",'2nd plate agonist &amp; batch'!K2&lt;&gt;""),_xlfn.CONCAT('1st plate agonist &amp; batch'!K2," + ",'2nd plate agonist &amp; batch'!K2,""),"")</f>
        <v>XXXX-YYYYY-1P02_Pur-2021Dec - Pur-2021Dec + XXXX-WT-fixed_Pur-2021May - Pur-2021May</v>
      </c>
      <c r="L2" s="11" t="str">
        <f>IF(AND('1st plate agonist &amp; batch'!L2 &lt;&gt; "",'2nd plate agonist &amp; batch'!L2&lt;&gt;""),_xlfn.CONCAT('1st plate agonist &amp; batch'!L2," + ",'2nd plate agonist &amp; batch'!L2,""),"")</f>
        <v>Buffer + Buffer</v>
      </c>
      <c r="M2" s="11" t="str">
        <f>IF(AND('1st plate agonist &amp; batch'!M2 &lt;&gt; "",'2nd plate agonist &amp; batch'!M2&lt;&gt;""),_xlfn.CONCAT('1st plate agonist &amp; batch'!M2," + ",'2nd plate agonist &amp; batch'!M2,""),"")</f>
        <v>XXXX-YYYYY-1P02_Pur-2021Dec - Pur-2021Dec + XXXX-WT-fixed_Pur-2021May - Pur-2021May</v>
      </c>
      <c r="N2" s="11" t="str">
        <f>IF(AND('1st plate agonist &amp; batch'!N2 &lt;&gt; "",'2nd plate agonist &amp; batch'!N2&lt;&gt;""),_xlfn.CONCAT('1st plate agonist &amp; batch'!N2," + ",'2nd plate agonist &amp; batch'!N2,""),"")</f>
        <v>Buffer + Buffer</v>
      </c>
      <c r="O2" s="11" t="str">
        <f>IF(AND('1st plate agonist &amp; batch'!O2 &lt;&gt; "",'2nd plate agonist &amp; batch'!O2&lt;&gt;""),_xlfn.CONCAT('1st plate agonist &amp; batch'!O2," + ",'2nd plate agonist &amp; batch'!O2,""),"")</f>
        <v>XXXX-YYYYY-1P02_Pur-2021Dec - Pur-2021Dec + XXXX-WT-fixed_Pur-2021May - Pur-2021May</v>
      </c>
      <c r="P2" s="11" t="str">
        <f>IF(AND('1st plate agonist &amp; batch'!P2 &lt;&gt; "",'2nd plate agonist &amp; batch'!P2&lt;&gt;""),_xlfn.CONCAT('1st plate agonist &amp; batch'!P2," + ",'2nd plate agonist &amp; batch'!P2,""),"")</f>
        <v>Buffer + Buffer</v>
      </c>
      <c r="Q2" s="11" t="str">
        <f>IF(AND('1st plate agonist &amp; batch'!Q2 &lt;&gt; "",'2nd plate agonist &amp; batch'!Q2&lt;&gt;""),_xlfn.CONCAT('1st plate agonist &amp; batch'!Q2," + ",'2nd plate agonist &amp; batch'!Q2,""),"")</f>
        <v>XXXX-YYYYY-1P02_Pur-2021Dec - Pur-2021Dec + XXXX-WT-fixed_Pur-2021May - Pur-2021May</v>
      </c>
      <c r="R2" s="11" t="str">
        <f>IF(AND('1st plate agonist &amp; batch'!R2 &lt;&gt; "",'2nd plate agonist &amp; batch'!R2&lt;&gt;""),_xlfn.CONCAT('1st plate agonist &amp; batch'!R2," + ",'2nd plate agonist &amp; batch'!R2,""),"")</f>
        <v>Buffer + Buffer</v>
      </c>
      <c r="S2" s="11" t="str">
        <f>IF(AND('1st plate agonist &amp; batch'!S2 &lt;&gt; "",'2nd plate agonist &amp; batch'!S2&lt;&gt;""),_xlfn.CONCAT('1st plate agonist &amp; batch'!S2," + ",'2nd plate agonist &amp; batch'!S2,""),"")</f>
        <v>XXXX-YYYYY-1P02_Pur-2021Dec - Pur-2021Dec + XXXX-WT-fixed_Pur-2021May - Pur-2021May</v>
      </c>
      <c r="T2" s="11" t="str">
        <f>IF(AND('1st plate agonist &amp; batch'!T2 &lt;&gt; "",'2nd plate agonist &amp; batch'!T2&lt;&gt;""),_xlfn.CONCAT('1st plate agonist &amp; batch'!T2," + ",'2nd plate agonist &amp; batch'!T2,""),"")</f>
        <v>Buffer + Buffer</v>
      </c>
      <c r="U2" s="11" t="str">
        <f>IF(AND('1st plate agonist &amp; batch'!U2 &lt;&gt; "",'2nd plate agonist &amp; batch'!U2&lt;&gt;""),_xlfn.CONCAT('1st plate agonist &amp; batch'!U2," + ",'2nd plate agonist &amp; batch'!U2,""),"")</f>
        <v>Buffer + XXXX-WT-fixed_Pur-2021May - Pur-2021May</v>
      </c>
      <c r="V2" s="11" t="str">
        <f>IF(AND('1st plate agonist &amp; batch'!V2 &lt;&gt; "",'2nd plate agonist &amp; batch'!V2&lt;&gt;""),_xlfn.CONCAT('1st plate agonist &amp; batch'!V2," + ",'2nd plate agonist &amp; batch'!V2,""),"")</f>
        <v>Buffer + Buffer</v>
      </c>
      <c r="W2" s="11" t="str">
        <f>IF(AND('1st plate agonist &amp; batch'!W2 &lt;&gt; "",'2nd plate agonist &amp; batch'!W2&lt;&gt;""),_xlfn.CONCAT('1st plate agonist &amp; batch'!W2," + ",'2nd plate agonist &amp; batch'!W2,""),"")</f>
        <v>Buffer + XXXX-WT-fixed_Pur-2021May - Pur-2021May</v>
      </c>
      <c r="X2" s="11" t="str">
        <f>IF(AND('1st plate agonist &amp; batch'!X2 &lt;&gt; "",'2nd plate agonist &amp; batch'!X2&lt;&gt;""),_xlfn.CONCAT('1st plate agonist &amp; batch'!X2," + ",'2nd plate agonist &amp; batch'!X2,""),"")</f>
        <v>Buffer + Buffer</v>
      </c>
      <c r="Y2" s="11" t="str">
        <f>IF(AND('1st plate agonist &amp; batch'!Y2 &lt;&gt; "",'2nd plate agonist &amp; batch'!Y2&lt;&gt;""),_xlfn.CONCAT('1st plate agonist &amp; batch'!Y2," + ",'2nd plate agonist &amp; batch'!Y2,""),"")</f>
        <v>Buffer + XXXX-WT-fixed_Pur-2021May - Pur-2021May</v>
      </c>
      <c r="AB2" s="19" t="s">
        <v>19</v>
      </c>
      <c r="AC2" s="19" t="s">
        <v>20</v>
      </c>
    </row>
    <row r="3" spans="1:29" ht="21.75" customHeight="1" thickBot="1" x14ac:dyDescent="0.45">
      <c r="A3" s="2" t="s">
        <v>21</v>
      </c>
      <c r="B3" s="11" t="str">
        <f>IF(AND('1st plate agonist &amp; batch'!B3 &lt;&gt; "",'2nd plate agonist &amp; batch'!B3&lt;&gt;""),_xlfn.CONCAT('1st plate agonist &amp; batch'!B3," + ",'2nd plate agonist &amp; batch'!B3,""),"")</f>
        <v>XXXX-Nle-L5-13_Multiplex2023Apr - Multiplex2023Apr + XXXX-WT-fixed_Pur-2021May - Pur-2021May</v>
      </c>
      <c r="C3" s="11" t="str">
        <f>IF(AND('1st plate agonist &amp; batch'!C3 &lt;&gt; "",'2nd plate agonist &amp; batch'!C3&lt;&gt;""),_xlfn.CONCAT('1st plate agonist &amp; batch'!C3," + ",'2nd plate agonist &amp; batch'!C3,""),"")</f>
        <v>XXXX-YYYYY-1P02_Pur-2021Dec - Pur-2021Dec + XXXX-WT-fixed_Pur-2021May - Pur-2021May</v>
      </c>
      <c r="D3" s="11" t="str">
        <f>IF(AND('1st plate agonist &amp; batch'!D3 &lt;&gt; "",'2nd plate agonist &amp; batch'!D3&lt;&gt;""),_xlfn.CONCAT('1st plate agonist &amp; batch'!D3," + ",'2nd plate agonist &amp; batch'!D3,""),"")</f>
        <v>XXXX-Nle-L5-14_Multiplex2023Apr - Multiplex2023Apr + XXXX-WT-fixed_Pur-2021May - Pur-2021May</v>
      </c>
      <c r="E3" s="11" t="str">
        <f>IF(AND('1st plate agonist &amp; batch'!E3 &lt;&gt; "",'2nd plate agonist &amp; batch'!E3&lt;&gt;""),_xlfn.CONCAT('1st plate agonist &amp; batch'!E3," + ",'2nd plate agonist &amp; batch'!E3,""),"")</f>
        <v>XXXX-YYYYY-1P02_Pur-2021Dec - Pur-2021Dec + XXXX-WT-fixed_Pur-2021May - Pur-2021May</v>
      </c>
      <c r="F3" s="11" t="str">
        <f>IF(AND('1st plate agonist &amp; batch'!F3 &lt;&gt; "",'2nd plate agonist &amp; batch'!F3&lt;&gt;""),_xlfn.CONCAT('1st plate agonist &amp; batch'!F3," + ",'2nd plate agonist &amp; batch'!F3,""),"")</f>
        <v>XXXX-Nle-L5-15_Multiplex2023Apr - Multiplex2023Apr + XXXX-WT-fixed_Pur-2021May - Pur-2021May</v>
      </c>
      <c r="G3" s="11" t="str">
        <f>IF(AND('1st plate agonist &amp; batch'!G3 &lt;&gt; "",'2nd plate agonist &amp; batch'!G3&lt;&gt;""),_xlfn.CONCAT('1st plate agonist &amp; batch'!G3," + ",'2nd plate agonist &amp; batch'!G3,""),"")</f>
        <v>XXXX-YYYYY-1P02_Pur-2021Dec - Pur-2021Dec + XXXX-WT-fixed_Pur-2021May - Pur-2021May</v>
      </c>
      <c r="H3" s="11" t="str">
        <f>IF(AND('1st plate agonist &amp; batch'!H3 &lt;&gt; "",'2nd plate agonist &amp; batch'!H3&lt;&gt;""),_xlfn.CONCAT('1st plate agonist &amp; batch'!H3," + ",'2nd plate agonist &amp; batch'!H3,""),"")</f>
        <v>XXXX-Nle-L5-16_Multiplex2023Apr - Multiplex2023Apr + XXXX-WT-fixed_Pur-2021May - Pur-2021May</v>
      </c>
      <c r="I3" s="11" t="str">
        <f>IF(AND('1st plate agonist &amp; batch'!I3 &lt;&gt; "",'2nd plate agonist &amp; batch'!I3&lt;&gt;""),_xlfn.CONCAT('1st plate agonist &amp; batch'!I3," + ",'2nd plate agonist &amp; batch'!I3,""),"")</f>
        <v>XXXX-YYYYY-1P02_Pur-2021Dec - Pur-2021Dec + XXXX-WT-fixed_Pur-2021May - Pur-2021May</v>
      </c>
      <c r="J3" s="11" t="str">
        <f>IF(AND('1st plate agonist &amp; batch'!J3 &lt;&gt; "",'2nd plate agonist &amp; batch'!J3&lt;&gt;""),_xlfn.CONCAT('1st plate agonist &amp; batch'!J3," + ",'2nd plate agonist &amp; batch'!J3,""),"")</f>
        <v>XXXX-Nle-L5-17_Multiplex2023Apr - Multiplex2023Apr + XXXX-WT-fixed_Pur-2021May - Pur-2021May</v>
      </c>
      <c r="K3" s="11" t="str">
        <f>IF(AND('1st plate agonist &amp; batch'!K3 &lt;&gt; "",'2nd plate agonist &amp; batch'!K3&lt;&gt;""),_xlfn.CONCAT('1st plate agonist &amp; batch'!K3," + ",'2nd plate agonist &amp; batch'!K3,""),"")</f>
        <v>XXXX-YYYYY-1P02_Pur-2021Dec - Pur-2021Dec + XXXX-WT-fixed_Pur-2021May - Pur-2021May</v>
      </c>
      <c r="L3" s="11" t="str">
        <f>IF(AND('1st plate agonist &amp; batch'!L3 &lt;&gt; "",'2nd plate agonist &amp; batch'!L3&lt;&gt;""),_xlfn.CONCAT('1st plate agonist &amp; batch'!L3," + ",'2nd plate agonist &amp; batch'!L3,""),"")</f>
        <v>XXXX-Nle-L5-18_Multiplex2023Apr - Multiplex2023Apr + XXXX-WT-fixed_Pur-2021May - Pur-2021May</v>
      </c>
      <c r="M3" s="11" t="str">
        <f>IF(AND('1st plate agonist &amp; batch'!M3 &lt;&gt; "",'2nd plate agonist &amp; batch'!M3&lt;&gt;""),_xlfn.CONCAT('1st plate agonist &amp; batch'!M3," + ",'2nd plate agonist &amp; batch'!M3,""),"")</f>
        <v>XXXX-YYYYY-1P02_Pur-2021Dec - Pur-2021Dec + XXXX-WT-fixed_Pur-2021May - Pur-2021May</v>
      </c>
      <c r="N3" s="11" t="str">
        <f>IF(AND('1st plate agonist &amp; batch'!N3 &lt;&gt; "",'2nd plate agonist &amp; batch'!N3&lt;&gt;""),_xlfn.CONCAT('1st plate agonist &amp; batch'!N3," + ",'2nd plate agonist &amp; batch'!N3,""),"")</f>
        <v>XXXX-Nle-L5-19_Multiplex2023Apr - Multiplex2023Apr + XXXX-WT-fixed_Pur-2021May - Pur-2021May</v>
      </c>
      <c r="O3" s="11" t="str">
        <f>IF(AND('1st plate agonist &amp; batch'!O3 &lt;&gt; "",'2nd plate agonist &amp; batch'!O3&lt;&gt;""),_xlfn.CONCAT('1st plate agonist &amp; batch'!O3," + ",'2nd plate agonist &amp; batch'!O3,""),"")</f>
        <v>XXXX-YYYYY-1P02_Pur-2021Dec - Pur-2021Dec + XXXX-WT-fixed_Pur-2021May - Pur-2021May</v>
      </c>
      <c r="P3" s="11" t="str">
        <f>IF(AND('1st plate agonist &amp; batch'!P3 &lt;&gt; "",'2nd plate agonist &amp; batch'!P3&lt;&gt;""),_xlfn.CONCAT('1st plate agonist &amp; batch'!P3," + ",'2nd plate agonist &amp; batch'!P3,""),"")</f>
        <v>XXXX-Nle-L5-20_Multiplex2023Apr - Multiplex2023Apr + XXXX-WT-fixed_Pur-2021May - Pur-2021May</v>
      </c>
      <c r="Q3" s="11" t="str">
        <f>IF(AND('1st plate agonist &amp; batch'!Q3 &lt;&gt; "",'2nd plate agonist &amp; batch'!Q3&lt;&gt;""),_xlfn.CONCAT('1st plate agonist &amp; batch'!Q3," + ",'2nd plate agonist &amp; batch'!Q3,""),"")</f>
        <v>XXXX-YYYYY-1P02_Pur-2021Dec - Pur-2021Dec + XXXX-WT-fixed_Pur-2021May - Pur-2021May</v>
      </c>
      <c r="R3" s="11" t="str">
        <f>IF(AND('1st plate agonist &amp; batch'!R3 &lt;&gt; "",'2nd plate agonist &amp; batch'!R3&lt;&gt;""),_xlfn.CONCAT('1st plate agonist &amp; batch'!R3," + ",'2nd plate agonist &amp; batch'!R3,""),"")</f>
        <v>XXXX-Nle-L5-21_Multiplex2023Apr - Multiplex2023Apr + XXXX-WT-fixed_Pur-2021May - Pur-2021May</v>
      </c>
      <c r="S3" s="11" t="str">
        <f>IF(AND('1st plate agonist &amp; batch'!S3 &lt;&gt; "",'2nd plate agonist &amp; batch'!S3&lt;&gt;""),_xlfn.CONCAT('1st plate agonist &amp; batch'!S3," + ",'2nd plate agonist &amp; batch'!S3,""),"")</f>
        <v>XXXX-YYYYY-1P02_Pur-2021Dec - Pur-2021Dec + XXXX-WT-fixed_Pur-2021May - Pur-2021May</v>
      </c>
      <c r="T3" s="11" t="str">
        <f>IF(AND('1st plate agonist &amp; batch'!T3 &lt;&gt; "",'2nd plate agonist &amp; batch'!T3&lt;&gt;""),_xlfn.CONCAT('1st plate agonist &amp; batch'!T3," + ",'2nd plate agonist &amp; batch'!T3,""),"")</f>
        <v>XXXX-Nle-L5-22_Multiplex2023Apr - Multiplex2023Apr + XXXX-WT-fixed_Pur-2021May - Pur-2021May</v>
      </c>
      <c r="U3" s="11" t="str">
        <f>IF(AND('1st plate agonist &amp; batch'!U3 &lt;&gt; "",'2nd plate agonist &amp; batch'!U3&lt;&gt;""),_xlfn.CONCAT('1st plate agonist &amp; batch'!U3," + ",'2nd plate agonist &amp; batch'!U3,""),"")</f>
        <v>Buffer + XXXX-WT-fixed_Pur-2021May - Pur-2021May</v>
      </c>
      <c r="V3" s="11" t="str">
        <f>IF(AND('1st plate agonist &amp; batch'!V3 &lt;&gt; "",'2nd plate agonist &amp; batch'!V3&lt;&gt;""),_xlfn.CONCAT('1st plate agonist &amp; batch'!V3," + ",'2nd plate agonist &amp; batch'!V3,""),"")</f>
        <v>XXXX-Nle-L5-23_Multiplex2023Apr - Multiplex2023Apr + XXXX-WT-fixed_Pur-2021May - Pur-2021May</v>
      </c>
      <c r="W3" s="11" t="str">
        <f>IF(AND('1st plate agonist &amp; batch'!W3 &lt;&gt; "",'2nd plate agonist &amp; batch'!W3&lt;&gt;""),_xlfn.CONCAT('1st plate agonist &amp; batch'!W3," + ",'2nd plate agonist &amp; batch'!W3,""),"")</f>
        <v>Buffer + XXXX-WT-fixed_Pur-2021May - Pur-2021May</v>
      </c>
      <c r="X3" s="11" t="str">
        <f>IF(AND('1st plate agonist &amp; batch'!X3 &lt;&gt; "",'2nd plate agonist &amp; batch'!X3&lt;&gt;""),_xlfn.CONCAT('1st plate agonist &amp; batch'!X3," + ",'2nd plate agonist &amp; batch'!X3,""),"")</f>
        <v>XXXX-Nle-L5-24_Multiplex2023Apr - Multiplex2023Apr + XXXX-WT-fixed_Pur-2021May - Pur-2021May</v>
      </c>
      <c r="Y3" s="11" t="str">
        <f>IF(AND('1st plate agonist &amp; batch'!Y3 &lt;&gt; "",'2nd plate agonist &amp; batch'!Y3&lt;&gt;""),_xlfn.CONCAT('1st plate agonist &amp; batch'!Y3," + ",'2nd plate agonist &amp; batch'!Y3,""),"")</f>
        <v>Buffer + XXXX-WT-fixed_Pur-2021May - Pur-2021May</v>
      </c>
      <c r="AB3" t="str">
        <f t="array" ref="AB3:AB36">_xlfn.UNIQUE(_xlfn._xlws.FILTER(D47:D429,D47:D429&lt;&gt;"",""))</f>
        <v>XXXX-Nle-L5-13_Multiplex2023Apr - Multiplex2023Apr + XXXX-WT-fixed_Pur-2021May - Pur-2021May</v>
      </c>
      <c r="AC3">
        <f t="shared" ref="AC3:AC34" si="0">IF(AB3&lt;&gt;"",COUNTIF($B$2:$Y$17,AB3),"")</f>
        <v>9</v>
      </c>
    </row>
    <row r="4" spans="1:29" ht="21.75" customHeight="1" thickBot="1" x14ac:dyDescent="0.45">
      <c r="A4" s="2" t="s">
        <v>22</v>
      </c>
      <c r="B4" s="11" t="str">
        <f>IF(AND('1st plate agonist &amp; batch'!B4 &lt;&gt; "",'2nd plate agonist &amp; batch'!B4&lt;&gt;""),_xlfn.CONCAT('1st plate agonist &amp; batch'!B4," + ",'2nd plate agonist &amp; batch'!B4,""),"")</f>
        <v>XXXX-Nle-L5-13_Multiplex2023Apr - Multiplex2023Apr + XXXX-WT-fixed_Pur-2021May - Pur-2021May</v>
      </c>
      <c r="C4" s="11" t="str">
        <f>IF(AND('1st plate agonist &amp; batch'!C4 &lt;&gt; "",'2nd plate agonist &amp; batch'!C4&lt;&gt;""),_xlfn.CONCAT('1st plate agonist &amp; batch'!C4," + ",'2nd plate agonist &amp; batch'!C4,""),"")</f>
        <v>XXXX-Nle-L5-13_Multiplex2023Apr - Multiplex2023Apr + XXXX-WT-fixed_Pur-2021May - Pur-2021May</v>
      </c>
      <c r="D4" s="11" t="str">
        <f>IF(AND('1st plate agonist &amp; batch'!D4 &lt;&gt; "",'2nd plate agonist &amp; batch'!D4&lt;&gt;""),_xlfn.CONCAT('1st plate agonist &amp; batch'!D4," + ",'2nd plate agonist &amp; batch'!D4,""),"")</f>
        <v>XXXX-Nle-L5-14_Multiplex2023Apr - Multiplex2023Apr + XXXX-WT-fixed_Pur-2021May - Pur-2021May</v>
      </c>
      <c r="E4" s="11" t="str">
        <f>IF(AND('1st plate agonist &amp; batch'!E4 &lt;&gt; "",'2nd plate agonist &amp; batch'!E4&lt;&gt;""),_xlfn.CONCAT('1st plate agonist &amp; batch'!E4," + ",'2nd plate agonist &amp; batch'!E4,""),"")</f>
        <v>XXXX-Nle-L5-14_Multiplex2023Apr - Multiplex2023Apr + XXXX-WT-fixed_Pur-2021May - Pur-2021May</v>
      </c>
      <c r="F4" s="11" t="str">
        <f>IF(AND('1st plate agonist &amp; batch'!F4 &lt;&gt; "",'2nd plate agonist &amp; batch'!F4&lt;&gt;""),_xlfn.CONCAT('1st plate agonist &amp; batch'!F4," + ",'2nd plate agonist &amp; batch'!F4,""),"")</f>
        <v>XXXX-Nle-L5-15_Multiplex2023Apr - Multiplex2023Apr + XXXX-WT-fixed_Pur-2021May - Pur-2021May</v>
      </c>
      <c r="G4" s="11" t="str">
        <f>IF(AND('1st plate agonist &amp; batch'!G4 &lt;&gt; "",'2nd plate agonist &amp; batch'!G4&lt;&gt;""),_xlfn.CONCAT('1st plate agonist &amp; batch'!G4," + ",'2nd plate agonist &amp; batch'!G4,""),"")</f>
        <v>XXXX-Nle-L5-15_Multiplex2023Apr - Multiplex2023Apr + XXXX-WT-fixed_Pur-2021May - Pur-2021May</v>
      </c>
      <c r="H4" s="11" t="str">
        <f>IF(AND('1st plate agonist &amp; batch'!H4 &lt;&gt; "",'2nd plate agonist &amp; batch'!H4&lt;&gt;""),_xlfn.CONCAT('1st plate agonist &amp; batch'!H4," + ",'2nd plate agonist &amp; batch'!H4,""),"")</f>
        <v>XXXX-Nle-L5-16_Multiplex2023Apr - Multiplex2023Apr + XXXX-WT-fixed_Pur-2021May - Pur-2021May</v>
      </c>
      <c r="I4" s="11" t="str">
        <f>IF(AND('1st plate agonist &amp; batch'!I4 &lt;&gt; "",'2nd plate agonist &amp; batch'!I4&lt;&gt;""),_xlfn.CONCAT('1st plate agonist &amp; batch'!I4," + ",'2nd plate agonist &amp; batch'!I4,""),"")</f>
        <v>XXXX-Nle-L5-16_Multiplex2023Apr - Multiplex2023Apr + XXXX-WT-fixed_Pur-2021May - Pur-2021May</v>
      </c>
      <c r="J4" s="11" t="str">
        <f>IF(AND('1st plate agonist &amp; batch'!J4 &lt;&gt; "",'2nd plate agonist &amp; batch'!J4&lt;&gt;""),_xlfn.CONCAT('1st plate agonist &amp; batch'!J4," + ",'2nd plate agonist &amp; batch'!J4,""),"")</f>
        <v>XXXX-Nle-L5-17_Multiplex2023Apr - Multiplex2023Apr + XXXX-WT-fixed_Pur-2021May - Pur-2021May</v>
      </c>
      <c r="K4" s="11" t="str">
        <f>IF(AND('1st plate agonist &amp; batch'!K4 &lt;&gt; "",'2nd plate agonist &amp; batch'!K4&lt;&gt;""),_xlfn.CONCAT('1st plate agonist &amp; batch'!K4," + ",'2nd plate agonist &amp; batch'!K4,""),"")</f>
        <v>XXXX-Nle-L5-17_Multiplex2023Apr - Multiplex2023Apr + XXXX-WT-fixed_Pur-2021May - Pur-2021May</v>
      </c>
      <c r="L4" s="11" t="str">
        <f>IF(AND('1st plate agonist &amp; batch'!L4 &lt;&gt; "",'2nd plate agonist &amp; batch'!L4&lt;&gt;""),_xlfn.CONCAT('1st plate agonist &amp; batch'!L4," + ",'2nd plate agonist &amp; batch'!L4,""),"")</f>
        <v>XXXX-Nle-L5-18_Multiplex2023Apr - Multiplex2023Apr + XXXX-WT-fixed_Pur-2021May - Pur-2021May</v>
      </c>
      <c r="M4" s="11" t="str">
        <f>IF(AND('1st plate agonist &amp; batch'!M4 &lt;&gt; "",'2nd plate agonist &amp; batch'!M4&lt;&gt;""),_xlfn.CONCAT('1st plate agonist &amp; batch'!M4," + ",'2nd plate agonist &amp; batch'!M4,""),"")</f>
        <v>XXXX-Nle-L5-18_Multiplex2023Apr - Multiplex2023Apr + XXXX-WT-fixed_Pur-2021May - Pur-2021May</v>
      </c>
      <c r="N4" s="11" t="str">
        <f>IF(AND('1st plate agonist &amp; batch'!N4 &lt;&gt; "",'2nd plate agonist &amp; batch'!N4&lt;&gt;""),_xlfn.CONCAT('1st plate agonist &amp; batch'!N4," + ",'2nd plate agonist &amp; batch'!N4,""),"")</f>
        <v>XXXX-Nle-L5-19_Multiplex2023Apr - Multiplex2023Apr + XXXX-WT-fixed_Pur-2021May - Pur-2021May</v>
      </c>
      <c r="O4" s="11" t="str">
        <f>IF(AND('1st plate agonist &amp; batch'!O4 &lt;&gt; "",'2nd plate agonist &amp; batch'!O4&lt;&gt;""),_xlfn.CONCAT('1st plate agonist &amp; batch'!O4," + ",'2nd plate agonist &amp; batch'!O4,""),"")</f>
        <v>XXXX-Nle-L5-19_Multiplex2023Apr - Multiplex2023Apr + XXXX-WT-fixed_Pur-2021May - Pur-2021May</v>
      </c>
      <c r="P4" s="11" t="str">
        <f>IF(AND('1st plate agonist &amp; batch'!P4 &lt;&gt; "",'2nd plate agonist &amp; batch'!P4&lt;&gt;""),_xlfn.CONCAT('1st plate agonist &amp; batch'!P4," + ",'2nd plate agonist &amp; batch'!P4,""),"")</f>
        <v>XXXX-Nle-L5-20_Multiplex2023Apr - Multiplex2023Apr + XXXX-WT-fixed_Pur-2021May - Pur-2021May</v>
      </c>
      <c r="Q4" s="11" t="str">
        <f>IF(AND('1st plate agonist &amp; batch'!Q4 &lt;&gt; "",'2nd plate agonist &amp; batch'!Q4&lt;&gt;""),_xlfn.CONCAT('1st plate agonist &amp; batch'!Q4," + ",'2nd plate agonist &amp; batch'!Q4,""),"")</f>
        <v>XXXX-Nle-L5-20_Multiplex2023Apr - Multiplex2023Apr + XXXX-WT-fixed_Pur-2021May - Pur-2021May</v>
      </c>
      <c r="R4" s="11" t="str">
        <f>IF(AND('1st plate agonist &amp; batch'!R4 &lt;&gt; "",'2nd plate agonist &amp; batch'!R4&lt;&gt;""),_xlfn.CONCAT('1st plate agonist &amp; batch'!R4," + ",'2nd plate agonist &amp; batch'!R4,""),"")</f>
        <v>XXXX-Nle-L5-21_Multiplex2023Apr - Multiplex2023Apr + XXXX-WT-fixed_Pur-2021May - Pur-2021May</v>
      </c>
      <c r="S4" s="11" t="str">
        <f>IF(AND('1st plate agonist &amp; batch'!S4 &lt;&gt; "",'2nd plate agonist &amp; batch'!S4&lt;&gt;""),_xlfn.CONCAT('1st plate agonist &amp; batch'!S4," + ",'2nd plate agonist &amp; batch'!S4,""),"")</f>
        <v>XXXX-Nle-L5-21_Multiplex2023Apr - Multiplex2023Apr + XXXX-WT-fixed_Pur-2021May - Pur-2021May</v>
      </c>
      <c r="T4" s="11" t="str">
        <f>IF(AND('1st plate agonist &amp; batch'!T4 &lt;&gt; "",'2nd plate agonist &amp; batch'!T4&lt;&gt;""),_xlfn.CONCAT('1st plate agonist &amp; batch'!T4," + ",'2nd plate agonist &amp; batch'!T4,""),"")</f>
        <v>XXXX-Nle-L5-22_Multiplex2023Apr - Multiplex2023Apr + XXXX-WT-fixed_Pur-2021May - Pur-2021May</v>
      </c>
      <c r="U4" s="11" t="str">
        <f>IF(AND('1st plate agonist &amp; batch'!U4 &lt;&gt; "",'2nd plate agonist &amp; batch'!U4&lt;&gt;""),_xlfn.CONCAT('1st plate agonist &amp; batch'!U4," + ",'2nd plate agonist &amp; batch'!U4,""),"")</f>
        <v>XXXX-Nle-L5-22_Multiplex2023Apr - Multiplex2023Apr + XXXX-WT-fixed_Pur-2021May - Pur-2021May</v>
      </c>
      <c r="V4" s="11" t="str">
        <f>IF(AND('1st plate agonist &amp; batch'!V4 &lt;&gt; "",'2nd plate agonist &amp; batch'!V4&lt;&gt;""),_xlfn.CONCAT('1st plate agonist &amp; batch'!V4," + ",'2nd plate agonist &amp; batch'!V4,""),"")</f>
        <v>XXXX-Nle-L5-23_Multiplex2023Apr - Multiplex2023Apr + XXXX-WT-fixed_Pur-2021May - Pur-2021May</v>
      </c>
      <c r="W4" s="11" t="str">
        <f>IF(AND('1st plate agonist &amp; batch'!W4 &lt;&gt; "",'2nd plate agonist &amp; batch'!W4&lt;&gt;""),_xlfn.CONCAT('1st plate agonist &amp; batch'!W4," + ",'2nd plate agonist &amp; batch'!W4,""),"")</f>
        <v>XXXX-Nle-L5-23_Multiplex2023Apr - Multiplex2023Apr + XXXX-WT-fixed_Pur-2021May - Pur-2021May</v>
      </c>
      <c r="X4" s="11" t="str">
        <f>IF(AND('1st plate agonist &amp; batch'!X4 &lt;&gt; "",'2nd plate agonist &amp; batch'!X4&lt;&gt;""),_xlfn.CONCAT('1st plate agonist &amp; batch'!X4," + ",'2nd plate agonist &amp; batch'!X4,""),"")</f>
        <v>XXXX-Nle-L5-24_Multiplex2023Apr - Multiplex2023Apr + XXXX-WT-fixed_Pur-2021May - Pur-2021May</v>
      </c>
      <c r="Y4" s="11" t="str">
        <f>IF(AND('1st plate agonist &amp; batch'!Y4 &lt;&gt; "",'2nd plate agonist &amp; batch'!Y4&lt;&gt;""),_xlfn.CONCAT('1st plate agonist &amp; batch'!Y4," + ",'2nd plate agonist &amp; batch'!Y4,""),"")</f>
        <v>XXXX-Nle-L5-24_Multiplex2023Apr - Multiplex2023Apr + XXXX-WT-fixed_Pur-2021May - Pur-2021May</v>
      </c>
      <c r="Z4" s="3"/>
      <c r="AB4" t="str">
        <v>XXXX-Nle-L5-01_Multiplex2023Mar - Multiplex2023Mar + XXXX-WT-fixed_Pur-2021May - Pur-2021May</v>
      </c>
      <c r="AC4">
        <f t="shared" si="0"/>
        <v>9</v>
      </c>
    </row>
    <row r="5" spans="1:29" ht="21.75" customHeight="1" thickBot="1" x14ac:dyDescent="0.45">
      <c r="A5" s="2" t="s">
        <v>23</v>
      </c>
      <c r="B5" s="11" t="str">
        <f>IF(AND('1st plate agonist &amp; batch'!B5 &lt;&gt; "",'2nd plate agonist &amp; batch'!B5&lt;&gt;""),_xlfn.CONCAT('1st plate agonist &amp; batch'!B5," + ",'2nd plate agonist &amp; batch'!B5,""),"")</f>
        <v>XXXX-Nle-L5-13_Multiplex2023Apr - Multiplex2023Apr + XXXX-WT-fixed_Pur-2021May - Pur-2021May</v>
      </c>
      <c r="C5" s="11" t="str">
        <f>IF(AND('1st plate agonist &amp; batch'!C5 &lt;&gt; "",'2nd plate agonist &amp; batch'!C5&lt;&gt;""),_xlfn.CONCAT('1st plate agonist &amp; batch'!C5," + ",'2nd plate agonist &amp; batch'!C5,""),"")</f>
        <v>XXXX-Nle-L5-13_Multiplex2023Apr - Multiplex2023Apr + XXXX-WT-fixed_Pur-2021May - Pur-2021May</v>
      </c>
      <c r="D5" s="11" t="str">
        <f>IF(AND('1st plate agonist &amp; batch'!D5 &lt;&gt; "",'2nd plate agonist &amp; batch'!D5&lt;&gt;""),_xlfn.CONCAT('1st plate agonist &amp; batch'!D5," + ",'2nd plate agonist &amp; batch'!D5,""),"")</f>
        <v>XXXX-Nle-L5-14_Multiplex2023Apr - Multiplex2023Apr + XXXX-WT-fixed_Pur-2021May - Pur-2021May</v>
      </c>
      <c r="E5" s="11" t="str">
        <f>IF(AND('1st plate agonist &amp; batch'!E5 &lt;&gt; "",'2nd plate agonist &amp; batch'!E5&lt;&gt;""),_xlfn.CONCAT('1st plate agonist &amp; batch'!E5," + ",'2nd plate agonist &amp; batch'!E5,""),"")</f>
        <v>XXXX-Nle-L5-14_Multiplex2023Apr - Multiplex2023Apr + XXXX-WT-fixed_Pur-2021May - Pur-2021May</v>
      </c>
      <c r="F5" s="11" t="str">
        <f>IF(AND('1st plate agonist &amp; batch'!F5 &lt;&gt; "",'2nd plate agonist &amp; batch'!F5&lt;&gt;""),_xlfn.CONCAT('1st plate agonist &amp; batch'!F5," + ",'2nd plate agonist &amp; batch'!F5,""),"")</f>
        <v>XXXX-Nle-L5-15_Multiplex2023Apr - Multiplex2023Apr + XXXX-WT-fixed_Pur-2021May - Pur-2021May</v>
      </c>
      <c r="G5" s="11" t="str">
        <f>IF(AND('1st plate agonist &amp; batch'!G5 &lt;&gt; "",'2nd plate agonist &amp; batch'!G5&lt;&gt;""),_xlfn.CONCAT('1st plate agonist &amp; batch'!G5," + ",'2nd plate agonist &amp; batch'!G5,""),"")</f>
        <v>XXXX-Nle-L5-15_Multiplex2023Apr - Multiplex2023Apr + XXXX-WT-fixed_Pur-2021May - Pur-2021May</v>
      </c>
      <c r="H5" s="11" t="str">
        <f>IF(AND('1st plate agonist &amp; batch'!H5 &lt;&gt; "",'2nd plate agonist &amp; batch'!H5&lt;&gt;""),_xlfn.CONCAT('1st plate agonist &amp; batch'!H5," + ",'2nd plate agonist &amp; batch'!H5,""),"")</f>
        <v>XXXX-Nle-L5-16_Multiplex2023Apr - Multiplex2023Apr + XXXX-WT-fixed_Pur-2021May - Pur-2021May</v>
      </c>
      <c r="I5" s="11" t="str">
        <f>IF(AND('1st plate agonist &amp; batch'!I5 &lt;&gt; "",'2nd plate agonist &amp; batch'!I5&lt;&gt;""),_xlfn.CONCAT('1st plate agonist &amp; batch'!I5," + ",'2nd plate agonist &amp; batch'!I5,""),"")</f>
        <v>XXXX-Nle-L5-16_Multiplex2023Apr - Multiplex2023Apr + XXXX-WT-fixed_Pur-2021May - Pur-2021May</v>
      </c>
      <c r="J5" s="11" t="str">
        <f>IF(AND('1st plate agonist &amp; batch'!J5 &lt;&gt; "",'2nd plate agonist &amp; batch'!J5&lt;&gt;""),_xlfn.CONCAT('1st plate agonist &amp; batch'!J5," + ",'2nd plate agonist &amp; batch'!J5,""),"")</f>
        <v>XXXX-Nle-L5-17_Multiplex2023Apr - Multiplex2023Apr + XXXX-WT-fixed_Pur-2021May - Pur-2021May</v>
      </c>
      <c r="K5" s="11" t="str">
        <f>IF(AND('1st plate agonist &amp; batch'!K5 &lt;&gt; "",'2nd plate agonist &amp; batch'!K5&lt;&gt;""),_xlfn.CONCAT('1st plate agonist &amp; batch'!K5," + ",'2nd plate agonist &amp; batch'!K5,""),"")</f>
        <v>XXXX-Nle-L5-17_Multiplex2023Apr - Multiplex2023Apr + XXXX-WT-fixed_Pur-2021May - Pur-2021May</v>
      </c>
      <c r="L5" s="11" t="str">
        <f>IF(AND('1st plate agonist &amp; batch'!L5 &lt;&gt; "",'2nd plate agonist &amp; batch'!L5&lt;&gt;""),_xlfn.CONCAT('1st plate agonist &amp; batch'!L5," + ",'2nd plate agonist &amp; batch'!L5,""),"")</f>
        <v>XXXX-Nle-L5-18_Multiplex2023Apr - Multiplex2023Apr + XXXX-WT-fixed_Pur-2021May - Pur-2021May</v>
      </c>
      <c r="M5" s="11" t="str">
        <f>IF(AND('1st plate agonist &amp; batch'!M5 &lt;&gt; "",'2nd plate agonist &amp; batch'!M5&lt;&gt;""),_xlfn.CONCAT('1st plate agonist &amp; batch'!M5," + ",'2nd plate agonist &amp; batch'!M5,""),"")</f>
        <v>XXXX-Nle-L5-18_Multiplex2023Apr - Multiplex2023Apr + XXXX-WT-fixed_Pur-2021May - Pur-2021May</v>
      </c>
      <c r="N5" s="11" t="str">
        <f>IF(AND('1st plate agonist &amp; batch'!N5 &lt;&gt; "",'2nd plate agonist &amp; batch'!N5&lt;&gt;""),_xlfn.CONCAT('1st plate agonist &amp; batch'!N5," + ",'2nd plate agonist &amp; batch'!N5,""),"")</f>
        <v>XXXX-Nle-L5-19_Multiplex2023Apr - Multiplex2023Apr + XXXX-WT-fixed_Pur-2021May - Pur-2021May</v>
      </c>
      <c r="O5" s="11" t="str">
        <f>IF(AND('1st plate agonist &amp; batch'!O5 &lt;&gt; "",'2nd plate agonist &amp; batch'!O5&lt;&gt;""),_xlfn.CONCAT('1st plate agonist &amp; batch'!O5," + ",'2nd plate agonist &amp; batch'!O5,""),"")</f>
        <v>XXXX-Nle-L5-19_Multiplex2023Apr - Multiplex2023Apr + XXXX-WT-fixed_Pur-2021May - Pur-2021May</v>
      </c>
      <c r="P5" s="11" t="str">
        <f>IF(AND('1st plate agonist &amp; batch'!P5 &lt;&gt; "",'2nd plate agonist &amp; batch'!P5&lt;&gt;""),_xlfn.CONCAT('1st plate agonist &amp; batch'!P5," + ",'2nd plate agonist &amp; batch'!P5,""),"")</f>
        <v>XXXX-Nle-L5-20_Multiplex2023Apr - Multiplex2023Apr + XXXX-WT-fixed_Pur-2021May - Pur-2021May</v>
      </c>
      <c r="Q5" s="11" t="str">
        <f>IF(AND('1st plate agonist &amp; batch'!Q5 &lt;&gt; "",'2nd plate agonist &amp; batch'!Q5&lt;&gt;""),_xlfn.CONCAT('1st plate agonist &amp; batch'!Q5," + ",'2nd plate agonist &amp; batch'!Q5,""),"")</f>
        <v>XXXX-Nle-L5-20_Multiplex2023Apr - Multiplex2023Apr + XXXX-WT-fixed_Pur-2021May - Pur-2021May</v>
      </c>
      <c r="R5" s="11" t="str">
        <f>IF(AND('1st plate agonist &amp; batch'!R5 &lt;&gt; "",'2nd plate agonist &amp; batch'!R5&lt;&gt;""),_xlfn.CONCAT('1st plate agonist &amp; batch'!R5," + ",'2nd plate agonist &amp; batch'!R5,""),"")</f>
        <v>XXXX-Nle-L5-21_Multiplex2023Apr - Multiplex2023Apr + XXXX-WT-fixed_Pur-2021May - Pur-2021May</v>
      </c>
      <c r="S5" s="11" t="str">
        <f>IF(AND('1st plate agonist &amp; batch'!S5 &lt;&gt; "",'2nd plate agonist &amp; batch'!S5&lt;&gt;""),_xlfn.CONCAT('1st plate agonist &amp; batch'!S5," + ",'2nd plate agonist &amp; batch'!S5,""),"")</f>
        <v>XXXX-Nle-L5-21_Multiplex2023Apr - Multiplex2023Apr + XXXX-WT-fixed_Pur-2021May - Pur-2021May</v>
      </c>
      <c r="T5" s="11" t="str">
        <f>IF(AND('1st plate agonist &amp; batch'!T5 &lt;&gt; "",'2nd plate agonist &amp; batch'!T5&lt;&gt;""),_xlfn.CONCAT('1st plate agonist &amp; batch'!T5," + ",'2nd plate agonist &amp; batch'!T5,""),"")</f>
        <v>XXXX-Nle-L5-22_Multiplex2023Apr - Multiplex2023Apr + XXXX-WT-fixed_Pur-2021May - Pur-2021May</v>
      </c>
      <c r="U5" s="11" t="str">
        <f>IF(AND('1st plate agonist &amp; batch'!U5 &lt;&gt; "",'2nd plate agonist &amp; batch'!U5&lt;&gt;""),_xlfn.CONCAT('1st plate agonist &amp; batch'!U5," + ",'2nd plate agonist &amp; batch'!U5,""),"")</f>
        <v>XXXX-Nle-L5-22_Multiplex2023Apr - Multiplex2023Apr + XXXX-WT-fixed_Pur-2021May - Pur-2021May</v>
      </c>
      <c r="V5" s="11" t="str">
        <f>IF(AND('1st plate agonist &amp; batch'!V5 &lt;&gt; "",'2nd plate agonist &amp; batch'!V5&lt;&gt;""),_xlfn.CONCAT('1st plate agonist &amp; batch'!V5," + ",'2nd plate agonist &amp; batch'!V5,""),"")</f>
        <v>XXXX-Nle-L5-23_Multiplex2023Apr - Multiplex2023Apr + XXXX-WT-fixed_Pur-2021May - Pur-2021May</v>
      </c>
      <c r="W5" s="11" t="str">
        <f>IF(AND('1st plate agonist &amp; batch'!W5 &lt;&gt; "",'2nd plate agonist &amp; batch'!W5&lt;&gt;""),_xlfn.CONCAT('1st plate agonist &amp; batch'!W5," + ",'2nd plate agonist &amp; batch'!W5,""),"")</f>
        <v>XXXX-Nle-L5-23_Multiplex2023Apr - Multiplex2023Apr + XXXX-WT-fixed_Pur-2021May - Pur-2021May</v>
      </c>
      <c r="X5" s="11" t="str">
        <f>IF(AND('1st plate agonist &amp; batch'!X5 &lt;&gt; "",'2nd plate agonist &amp; batch'!X5&lt;&gt;""),_xlfn.CONCAT('1st plate agonist &amp; batch'!X5," + ",'2nd plate agonist &amp; batch'!X5,""),"")</f>
        <v>XXXX-Nle-L5-24_Multiplex2023Apr - Multiplex2023Apr + XXXX-WT-fixed_Pur-2021May - Pur-2021May</v>
      </c>
      <c r="Y5" s="11" t="str">
        <f>IF(AND('1st plate agonist &amp; batch'!Y5 &lt;&gt; "",'2nd plate agonist &amp; batch'!Y5&lt;&gt;""),_xlfn.CONCAT('1st plate agonist &amp; batch'!Y5," + ",'2nd plate agonist &amp; batch'!Y5,""),"")</f>
        <v>XXXX-Nle-L5-24_Multiplex2023Apr - Multiplex2023Apr + XXXX-WT-fixed_Pur-2021May - Pur-2021May</v>
      </c>
      <c r="Z5" s="3"/>
      <c r="AB5" t="str">
        <v>XXXX-Nle-L4-13_Multiplex2023Apr - Multiplex2023Apr + XXXX-WT-fixed_Pur-2021May - Pur-2021May</v>
      </c>
      <c r="AC5">
        <f t="shared" si="0"/>
        <v>9</v>
      </c>
    </row>
    <row r="6" spans="1:29" ht="21.75" customHeight="1" thickBot="1" x14ac:dyDescent="0.45">
      <c r="A6" s="2" t="s">
        <v>24</v>
      </c>
      <c r="B6" s="11" t="str">
        <f>IF(AND('1st plate agonist &amp; batch'!B6 &lt;&gt; "",'2nd plate agonist &amp; batch'!B6&lt;&gt;""),_xlfn.CONCAT('1st plate agonist &amp; batch'!B6," + ",'2nd plate agonist &amp; batch'!B6,""),"")</f>
        <v>XXXX-Nle-L5-13_Multiplex2023Apr - Multiplex2023Apr + XXXX-WT-fixed_Pur-2021May - Pur-2021May</v>
      </c>
      <c r="C6" s="11" t="str">
        <f>IF(AND('1st plate agonist &amp; batch'!C6 &lt;&gt; "",'2nd plate agonist &amp; batch'!C6&lt;&gt;""),_xlfn.CONCAT('1st plate agonist &amp; batch'!C6," + ",'2nd plate agonist &amp; batch'!C6,""),"")</f>
        <v>XXXX-Nle-L5-13_Multiplex2023Apr - Multiplex2023Apr + XXXX-WT-fixed_Pur-2021May - Pur-2021May</v>
      </c>
      <c r="D6" s="11" t="str">
        <f>IF(AND('1st plate agonist &amp; batch'!D6 &lt;&gt; "",'2nd plate agonist &amp; batch'!D6&lt;&gt;""),_xlfn.CONCAT('1st plate agonist &amp; batch'!D6," + ",'2nd plate agonist &amp; batch'!D6,""),"")</f>
        <v>XXXX-Nle-L5-14_Multiplex2023Apr - Multiplex2023Apr + XXXX-WT-fixed_Pur-2021May - Pur-2021May</v>
      </c>
      <c r="E6" s="11" t="str">
        <f>IF(AND('1st plate agonist &amp; batch'!E6 &lt;&gt; "",'2nd plate agonist &amp; batch'!E6&lt;&gt;""),_xlfn.CONCAT('1st plate agonist &amp; batch'!E6," + ",'2nd plate agonist &amp; batch'!E6,""),"")</f>
        <v>XXXX-Nle-L5-14_Multiplex2023Apr - Multiplex2023Apr + XXXX-WT-fixed_Pur-2021May - Pur-2021May</v>
      </c>
      <c r="F6" s="11" t="str">
        <f>IF(AND('1st plate agonist &amp; batch'!F6 &lt;&gt; "",'2nd plate agonist &amp; batch'!F6&lt;&gt;""),_xlfn.CONCAT('1st plate agonist &amp; batch'!F6," + ",'2nd plate agonist &amp; batch'!F6,""),"")</f>
        <v>XXXX-Nle-L5-15_Multiplex2023Apr - Multiplex2023Apr + XXXX-WT-fixed_Pur-2021May - Pur-2021May</v>
      </c>
      <c r="G6" s="11" t="str">
        <f>IF(AND('1st plate agonist &amp; batch'!G6 &lt;&gt; "",'2nd plate agonist &amp; batch'!G6&lt;&gt;""),_xlfn.CONCAT('1st plate agonist &amp; batch'!G6," + ",'2nd plate agonist &amp; batch'!G6,""),"")</f>
        <v>XXXX-Nle-L5-15_Multiplex2023Apr - Multiplex2023Apr + XXXX-WT-fixed_Pur-2021May - Pur-2021May</v>
      </c>
      <c r="H6" s="11" t="str">
        <f>IF(AND('1st plate agonist &amp; batch'!H6 &lt;&gt; "",'2nd plate agonist &amp; batch'!H6&lt;&gt;""),_xlfn.CONCAT('1st plate agonist &amp; batch'!H6," + ",'2nd plate agonist &amp; batch'!H6,""),"")</f>
        <v>XXXX-Nle-L5-16_Multiplex2023Apr - Multiplex2023Apr + XXXX-WT-fixed_Pur-2021May - Pur-2021May</v>
      </c>
      <c r="I6" s="11" t="str">
        <f>IF(AND('1st plate agonist &amp; batch'!I6 &lt;&gt; "",'2nd plate agonist &amp; batch'!I6&lt;&gt;""),_xlfn.CONCAT('1st plate agonist &amp; batch'!I6," + ",'2nd plate agonist &amp; batch'!I6,""),"")</f>
        <v>XXXX-Nle-L5-16_Multiplex2023Apr - Multiplex2023Apr + XXXX-WT-fixed_Pur-2021May - Pur-2021May</v>
      </c>
      <c r="J6" s="11" t="str">
        <f>IF(AND('1st plate agonist &amp; batch'!J6 &lt;&gt; "",'2nd plate agonist &amp; batch'!J6&lt;&gt;""),_xlfn.CONCAT('1st plate agonist &amp; batch'!J6," + ",'2nd plate agonist &amp; batch'!J6,""),"")</f>
        <v>XXXX-Nle-L5-17_Multiplex2023Apr - Multiplex2023Apr + XXXX-WT-fixed_Pur-2021May - Pur-2021May</v>
      </c>
      <c r="K6" s="11" t="str">
        <f>IF(AND('1st plate agonist &amp; batch'!K6 &lt;&gt; "",'2nd plate agonist &amp; batch'!K6&lt;&gt;""),_xlfn.CONCAT('1st plate agonist &amp; batch'!K6," + ",'2nd plate agonist &amp; batch'!K6,""),"")</f>
        <v>XXXX-Nle-L5-17_Multiplex2023Apr - Multiplex2023Apr + XXXX-WT-fixed_Pur-2021May - Pur-2021May</v>
      </c>
      <c r="L6" s="11" t="str">
        <f>IF(AND('1st plate agonist &amp; batch'!L6 &lt;&gt; "",'2nd plate agonist &amp; batch'!L6&lt;&gt;""),_xlfn.CONCAT('1st plate agonist &amp; batch'!L6," + ",'2nd plate agonist &amp; batch'!L6,""),"")</f>
        <v>XXXX-Nle-L5-18_Multiplex2023Apr - Multiplex2023Apr + XXXX-WT-fixed_Pur-2021May - Pur-2021May</v>
      </c>
      <c r="M6" s="11" t="str">
        <f>IF(AND('1st plate agonist &amp; batch'!M6 &lt;&gt; "",'2nd plate agonist &amp; batch'!M6&lt;&gt;""),_xlfn.CONCAT('1st plate agonist &amp; batch'!M6," + ",'2nd plate agonist &amp; batch'!M6,""),"")</f>
        <v>XXXX-Nle-L5-18_Multiplex2023Apr - Multiplex2023Apr + XXXX-WT-fixed_Pur-2021May - Pur-2021May</v>
      </c>
      <c r="N6" s="11" t="str">
        <f>IF(AND('1st plate agonist &amp; batch'!N6 &lt;&gt; "",'2nd plate agonist &amp; batch'!N6&lt;&gt;""),_xlfn.CONCAT('1st plate agonist &amp; batch'!N6," + ",'2nd plate agonist &amp; batch'!N6,""),"")</f>
        <v>XXXX-Nle-L5-19_Multiplex2023Apr - Multiplex2023Apr + XXXX-WT-fixed_Pur-2021May - Pur-2021May</v>
      </c>
      <c r="O6" s="11" t="str">
        <f>IF(AND('1st plate agonist &amp; batch'!O6 &lt;&gt; "",'2nd plate agonist &amp; batch'!O6&lt;&gt;""),_xlfn.CONCAT('1st plate agonist &amp; batch'!O6," + ",'2nd plate agonist &amp; batch'!O6,""),"")</f>
        <v>XXXX-Nle-L5-19_Multiplex2023Apr - Multiplex2023Apr + XXXX-WT-fixed_Pur-2021May - Pur-2021May</v>
      </c>
      <c r="P6" s="11" t="str">
        <f>IF(AND('1st plate agonist &amp; batch'!P6 &lt;&gt; "",'2nd plate agonist &amp; batch'!P6&lt;&gt;""),_xlfn.CONCAT('1st plate agonist &amp; batch'!P6," + ",'2nd plate agonist &amp; batch'!P6,""),"")</f>
        <v>XXXX-Nle-L5-20_Multiplex2023Apr - Multiplex2023Apr + XXXX-WT-fixed_Pur-2021May - Pur-2021May</v>
      </c>
      <c r="Q6" s="11" t="str">
        <f>IF(AND('1st plate agonist &amp; batch'!Q6 &lt;&gt; "",'2nd plate agonist &amp; batch'!Q6&lt;&gt;""),_xlfn.CONCAT('1st plate agonist &amp; batch'!Q6," + ",'2nd plate agonist &amp; batch'!Q6,""),"")</f>
        <v>XXXX-Nle-L5-20_Multiplex2023Apr - Multiplex2023Apr + XXXX-WT-fixed_Pur-2021May - Pur-2021May</v>
      </c>
      <c r="R6" s="11" t="str">
        <f>IF(AND('1st plate agonist &amp; batch'!R6 &lt;&gt; "",'2nd plate agonist &amp; batch'!R6&lt;&gt;""),_xlfn.CONCAT('1st plate agonist &amp; batch'!R6," + ",'2nd plate agonist &amp; batch'!R6,""),"")</f>
        <v>XXXX-Nle-L5-21_Multiplex2023Apr - Multiplex2023Apr + XXXX-WT-fixed_Pur-2021May - Pur-2021May</v>
      </c>
      <c r="S6" s="11" t="str">
        <f>IF(AND('1st plate agonist &amp; batch'!S6 &lt;&gt; "",'2nd plate agonist &amp; batch'!S6&lt;&gt;""),_xlfn.CONCAT('1st plate agonist &amp; batch'!S6," + ",'2nd plate agonist &amp; batch'!S6,""),"")</f>
        <v>XXXX-Nle-L5-21_Multiplex2023Apr - Multiplex2023Apr + XXXX-WT-fixed_Pur-2021May - Pur-2021May</v>
      </c>
      <c r="T6" s="11" t="str">
        <f>IF(AND('1st plate agonist &amp; batch'!T6 &lt;&gt; "",'2nd plate agonist &amp; batch'!T6&lt;&gt;""),_xlfn.CONCAT('1st plate agonist &amp; batch'!T6," + ",'2nd plate agonist &amp; batch'!T6,""),"")</f>
        <v>XXXX-Nle-L5-22_Multiplex2023Apr - Multiplex2023Apr + XXXX-WT-fixed_Pur-2021May - Pur-2021May</v>
      </c>
      <c r="U6" s="11" t="str">
        <f>IF(AND('1st plate agonist &amp; batch'!U6 &lt;&gt; "",'2nd plate agonist &amp; batch'!U6&lt;&gt;""),_xlfn.CONCAT('1st plate agonist &amp; batch'!U6," + ",'2nd plate agonist &amp; batch'!U6,""),"")</f>
        <v>XXXX-Nle-L5-22_Multiplex2023Apr - Multiplex2023Apr + XXXX-WT-fixed_Pur-2021May - Pur-2021May</v>
      </c>
      <c r="V6" s="11" t="str">
        <f>IF(AND('1st plate agonist &amp; batch'!V6 &lt;&gt; "",'2nd plate agonist &amp; batch'!V6&lt;&gt;""),_xlfn.CONCAT('1st plate agonist &amp; batch'!V6," + ",'2nd plate agonist &amp; batch'!V6,""),"")</f>
        <v>XXXX-Nle-L5-23_Multiplex2023Apr - Multiplex2023Apr + XXXX-WT-fixed_Pur-2021May - Pur-2021May</v>
      </c>
      <c r="W6" s="11" t="str">
        <f>IF(AND('1st plate agonist &amp; batch'!W6 &lt;&gt; "",'2nd plate agonist &amp; batch'!W6&lt;&gt;""),_xlfn.CONCAT('1st plate agonist &amp; batch'!W6," + ",'2nd plate agonist &amp; batch'!W6,""),"")</f>
        <v>XXXX-Nle-L5-23_Multiplex2023Apr - Multiplex2023Apr + XXXX-WT-fixed_Pur-2021May - Pur-2021May</v>
      </c>
      <c r="X6" s="11" t="str">
        <f>IF(AND('1st plate agonist &amp; batch'!X6 &lt;&gt; "",'2nd plate agonist &amp; batch'!X6&lt;&gt;""),_xlfn.CONCAT('1st plate agonist &amp; batch'!X6," + ",'2nd plate agonist &amp; batch'!X6,""),"")</f>
        <v>XXXX-Nle-L5-24_Multiplex2023Apr - Multiplex2023Apr + XXXX-WT-fixed_Pur-2021May - Pur-2021May</v>
      </c>
      <c r="Y6" s="11" t="str">
        <f>IF(AND('1st plate agonist &amp; batch'!Y6 &lt;&gt; "",'2nd plate agonist &amp; batch'!Y6&lt;&gt;""),_xlfn.CONCAT('1st plate agonist &amp; batch'!Y6," + ",'2nd plate agonist &amp; batch'!Y6,""),"")</f>
        <v>XXXX-Nle-L5-24_Multiplex2023Apr - Multiplex2023Apr + XXXX-WT-fixed_Pur-2021May - Pur-2021May</v>
      </c>
      <c r="Z6" s="3"/>
      <c r="AB6" t="str">
        <v>XXXX-YYYYY-1P02_Pur-2021Dec - Pur-2021Dec + XXXX-WT-fixed_Pur-2021May - Pur-2021May</v>
      </c>
      <c r="AC6">
        <f t="shared" si="0"/>
        <v>18</v>
      </c>
    </row>
    <row r="7" spans="1:29" ht="21.75" customHeight="1" thickBot="1" x14ac:dyDescent="0.45">
      <c r="A7" s="2" t="s">
        <v>25</v>
      </c>
      <c r="B7" s="11" t="str">
        <f>IF(AND('1st plate agonist &amp; batch'!B7 &lt;&gt; "",'2nd plate agonist &amp; batch'!B7&lt;&gt;""),_xlfn.CONCAT('1st plate agonist &amp; batch'!B7," + ",'2nd plate agonist &amp; batch'!B7,""),"")</f>
        <v>XXXX-Nle-L5-13_Multiplex2023Apr - Multiplex2023Apr + XXXX-WT-fixed_Pur-2021May - Pur-2021May</v>
      </c>
      <c r="C7" s="11" t="str">
        <f>IF(AND('1st plate agonist &amp; batch'!C7 &lt;&gt; "",'2nd plate agonist &amp; batch'!C7&lt;&gt;""),_xlfn.CONCAT('1st plate agonist &amp; batch'!C7," + ",'2nd plate agonist &amp; batch'!C7,""),"")</f>
        <v>XXXX-Nle-L5-13_Multiplex2023Apr - Multiplex2023Apr + XXXX-WT-fixed_Pur-2021May - Pur-2021May</v>
      </c>
      <c r="D7" s="11" t="str">
        <f>IF(AND('1st plate agonist &amp; batch'!D7 &lt;&gt; "",'2nd plate agonist &amp; batch'!D7&lt;&gt;""),_xlfn.CONCAT('1st plate agonist &amp; batch'!D7," + ",'2nd plate agonist &amp; batch'!D7,""),"")</f>
        <v>XXXX-Nle-L5-14_Multiplex2023Apr - Multiplex2023Apr + XXXX-WT-fixed_Pur-2021May - Pur-2021May</v>
      </c>
      <c r="E7" s="11" t="str">
        <f>IF(AND('1st plate agonist &amp; batch'!E7 &lt;&gt; "",'2nd plate agonist &amp; batch'!E7&lt;&gt;""),_xlfn.CONCAT('1st plate agonist &amp; batch'!E7," + ",'2nd plate agonist &amp; batch'!E7,""),"")</f>
        <v>XXXX-Nle-L5-14_Multiplex2023Apr - Multiplex2023Apr + XXXX-WT-fixed_Pur-2021May - Pur-2021May</v>
      </c>
      <c r="F7" s="11" t="str">
        <f>IF(AND('1st plate agonist &amp; batch'!F7 &lt;&gt; "",'2nd plate agonist &amp; batch'!F7&lt;&gt;""),_xlfn.CONCAT('1st plate agonist &amp; batch'!F7," + ",'2nd plate agonist &amp; batch'!F7,""),"")</f>
        <v>XXXX-Nle-L5-15_Multiplex2023Apr - Multiplex2023Apr + XXXX-WT-fixed_Pur-2021May - Pur-2021May</v>
      </c>
      <c r="G7" s="11" t="str">
        <f>IF(AND('1st plate agonist &amp; batch'!G7 &lt;&gt; "",'2nd plate agonist &amp; batch'!G7&lt;&gt;""),_xlfn.CONCAT('1st plate agonist &amp; batch'!G7," + ",'2nd plate agonist &amp; batch'!G7,""),"")</f>
        <v>XXXX-Nle-L5-15_Multiplex2023Apr - Multiplex2023Apr + XXXX-WT-fixed_Pur-2021May - Pur-2021May</v>
      </c>
      <c r="H7" s="11" t="str">
        <f>IF(AND('1st plate agonist &amp; batch'!H7 &lt;&gt; "",'2nd plate agonist &amp; batch'!H7&lt;&gt;""),_xlfn.CONCAT('1st plate agonist &amp; batch'!H7," + ",'2nd plate agonist &amp; batch'!H7,""),"")</f>
        <v>XXXX-Nle-L5-16_Multiplex2023Apr - Multiplex2023Apr + XXXX-WT-fixed_Pur-2021May - Pur-2021May</v>
      </c>
      <c r="I7" s="11" t="str">
        <f>IF(AND('1st plate agonist &amp; batch'!I7 &lt;&gt; "",'2nd plate agonist &amp; batch'!I7&lt;&gt;""),_xlfn.CONCAT('1st plate agonist &amp; batch'!I7," + ",'2nd plate agonist &amp; batch'!I7,""),"")</f>
        <v>XXXX-Nle-L5-16_Multiplex2023Apr - Multiplex2023Apr + XXXX-WT-fixed_Pur-2021May - Pur-2021May</v>
      </c>
      <c r="J7" s="11" t="str">
        <f>IF(AND('1st plate agonist &amp; batch'!J7 &lt;&gt; "",'2nd plate agonist &amp; batch'!J7&lt;&gt;""),_xlfn.CONCAT('1st plate agonist &amp; batch'!J7," + ",'2nd plate agonist &amp; batch'!J7,""),"")</f>
        <v>XXXX-Nle-L5-17_Multiplex2023Apr - Multiplex2023Apr + XXXX-WT-fixed_Pur-2021May - Pur-2021May</v>
      </c>
      <c r="K7" s="11" t="str">
        <f>IF(AND('1st plate agonist &amp; batch'!K7 &lt;&gt; "",'2nd plate agonist &amp; batch'!K7&lt;&gt;""),_xlfn.CONCAT('1st plate agonist &amp; batch'!K7," + ",'2nd plate agonist &amp; batch'!K7,""),"")</f>
        <v>XXXX-Nle-L5-17_Multiplex2023Apr - Multiplex2023Apr + XXXX-WT-fixed_Pur-2021May - Pur-2021May</v>
      </c>
      <c r="L7" s="11" t="str">
        <f>IF(AND('1st plate agonist &amp; batch'!L7 &lt;&gt; "",'2nd plate agonist &amp; batch'!L7&lt;&gt;""),_xlfn.CONCAT('1st plate agonist &amp; batch'!L7," + ",'2nd plate agonist &amp; batch'!L7,""),"")</f>
        <v>XXXX-Nle-L5-18_Multiplex2023Apr - Multiplex2023Apr + XXXX-WT-fixed_Pur-2021May - Pur-2021May</v>
      </c>
      <c r="M7" s="11" t="str">
        <f>IF(AND('1st plate agonist &amp; batch'!M7 &lt;&gt; "",'2nd plate agonist &amp; batch'!M7&lt;&gt;""),_xlfn.CONCAT('1st plate agonist &amp; batch'!M7," + ",'2nd plate agonist &amp; batch'!M7,""),"")</f>
        <v>XXXX-Nle-L5-18_Multiplex2023Apr - Multiplex2023Apr + XXXX-WT-fixed_Pur-2021May - Pur-2021May</v>
      </c>
      <c r="N7" s="11" t="str">
        <f>IF(AND('1st plate agonist &amp; batch'!N7 &lt;&gt; "",'2nd plate agonist &amp; batch'!N7&lt;&gt;""),_xlfn.CONCAT('1st plate agonist &amp; batch'!N7," + ",'2nd plate agonist &amp; batch'!N7,""),"")</f>
        <v>XXXX-Nle-L5-19_Multiplex2023Apr - Multiplex2023Apr + XXXX-WT-fixed_Pur-2021May - Pur-2021May</v>
      </c>
      <c r="O7" s="11" t="str">
        <f>IF(AND('1st plate agonist &amp; batch'!O7 &lt;&gt; "",'2nd plate agonist &amp; batch'!O7&lt;&gt;""),_xlfn.CONCAT('1st plate agonist &amp; batch'!O7," + ",'2nd plate agonist &amp; batch'!O7,""),"")</f>
        <v>XXXX-Nle-L5-19_Multiplex2023Apr - Multiplex2023Apr + XXXX-WT-fixed_Pur-2021May - Pur-2021May</v>
      </c>
      <c r="P7" s="11" t="str">
        <f>IF(AND('1st plate agonist &amp; batch'!P7 &lt;&gt; "",'2nd plate agonist &amp; batch'!P7&lt;&gt;""),_xlfn.CONCAT('1st plate agonist &amp; batch'!P7," + ",'2nd plate agonist &amp; batch'!P7,""),"")</f>
        <v>XXXX-Nle-L5-20_Multiplex2023Apr - Multiplex2023Apr + XXXX-WT-fixed_Pur-2021May - Pur-2021May</v>
      </c>
      <c r="Q7" s="11" t="str">
        <f>IF(AND('1st plate agonist &amp; batch'!Q7 &lt;&gt; "",'2nd plate agonist &amp; batch'!Q7&lt;&gt;""),_xlfn.CONCAT('1st plate agonist &amp; batch'!Q7," + ",'2nd plate agonist &amp; batch'!Q7,""),"")</f>
        <v>XXXX-Nle-L5-20_Multiplex2023Apr - Multiplex2023Apr + XXXX-WT-fixed_Pur-2021May - Pur-2021May</v>
      </c>
      <c r="R7" s="11" t="str">
        <f>IF(AND('1st plate agonist &amp; batch'!R7 &lt;&gt; "",'2nd plate agonist &amp; batch'!R7&lt;&gt;""),_xlfn.CONCAT('1st plate agonist &amp; batch'!R7," + ",'2nd plate agonist &amp; batch'!R7,""),"")</f>
        <v>XXXX-Nle-L5-21_Multiplex2023Apr - Multiplex2023Apr + XXXX-WT-fixed_Pur-2021May - Pur-2021May</v>
      </c>
      <c r="S7" s="11" t="str">
        <f>IF(AND('1st plate agonist &amp; batch'!S7 &lt;&gt; "",'2nd plate agonist &amp; batch'!S7&lt;&gt;""),_xlfn.CONCAT('1st plate agonist &amp; batch'!S7," + ",'2nd plate agonist &amp; batch'!S7,""),"")</f>
        <v>XXXX-Nle-L5-21_Multiplex2023Apr - Multiplex2023Apr + XXXX-WT-fixed_Pur-2021May - Pur-2021May</v>
      </c>
      <c r="T7" s="11" t="str">
        <f>IF(AND('1st plate agonist &amp; batch'!T7 &lt;&gt; "",'2nd plate agonist &amp; batch'!T7&lt;&gt;""),_xlfn.CONCAT('1st plate agonist &amp; batch'!T7," + ",'2nd plate agonist &amp; batch'!T7,""),"")</f>
        <v>XXXX-Nle-L5-22_Multiplex2023Apr - Multiplex2023Apr + XXXX-WT-fixed_Pur-2021May - Pur-2021May</v>
      </c>
      <c r="U7" s="11" t="str">
        <f>IF(AND('1st plate agonist &amp; batch'!U7 &lt;&gt; "",'2nd plate agonist &amp; batch'!U7&lt;&gt;""),_xlfn.CONCAT('1st plate agonist &amp; batch'!U7," + ",'2nd plate agonist &amp; batch'!U7,""),"")</f>
        <v>XXXX-Nle-L5-22_Multiplex2023Apr - Multiplex2023Apr + XXXX-WT-fixed_Pur-2021May - Pur-2021May</v>
      </c>
      <c r="V7" s="11" t="str">
        <f>IF(AND('1st plate agonist &amp; batch'!V7 &lt;&gt; "",'2nd plate agonist &amp; batch'!V7&lt;&gt;""),_xlfn.CONCAT('1st plate agonist &amp; batch'!V7," + ",'2nd plate agonist &amp; batch'!V7,""),"")</f>
        <v>XXXX-Nle-L5-23_Multiplex2023Apr - Multiplex2023Apr + XXXX-WT-fixed_Pur-2021May - Pur-2021May</v>
      </c>
      <c r="W7" s="11" t="str">
        <f>IF(AND('1st plate agonist &amp; batch'!W7 &lt;&gt; "",'2nd plate agonist &amp; batch'!W7&lt;&gt;""),_xlfn.CONCAT('1st plate agonist &amp; batch'!W7," + ",'2nd plate agonist &amp; batch'!W7,""),"")</f>
        <v>XXXX-Nle-L5-23_Multiplex2023Apr - Multiplex2023Apr + XXXX-WT-fixed_Pur-2021May - Pur-2021May</v>
      </c>
      <c r="X7" s="11" t="str">
        <f>IF(AND('1st plate agonist &amp; batch'!X7 &lt;&gt; "",'2nd plate agonist &amp; batch'!X7&lt;&gt;""),_xlfn.CONCAT('1st plate agonist &amp; batch'!X7," + ",'2nd plate agonist &amp; batch'!X7,""),"")</f>
        <v>XXXX-Nle-L5-24_Multiplex2023Apr - Multiplex2023Apr + XXXX-WT-fixed_Pur-2021May - Pur-2021May</v>
      </c>
      <c r="Y7" s="11" t="str">
        <f>IF(AND('1st plate agonist &amp; batch'!Y7 &lt;&gt; "",'2nd plate agonist &amp; batch'!Y7&lt;&gt;""),_xlfn.CONCAT('1st plate agonist &amp; batch'!Y7," + ",'2nd plate agonist &amp; batch'!Y7,""),"")</f>
        <v>XXXX-Nle-L5-24_Multiplex2023Apr - Multiplex2023Apr + XXXX-WT-fixed_Pur-2021May - Pur-2021May</v>
      </c>
      <c r="Z7" s="3"/>
      <c r="AB7" s="20" t="str">
        <v>XXXX-YYYYY-NGS-MALO-3_Multiplex-2022May - Multiplex-2022May + XXXX-WT-fixed_Pur-2021May - Pur-2021May</v>
      </c>
      <c r="AC7">
        <f t="shared" si="0"/>
        <v>18</v>
      </c>
    </row>
    <row r="8" spans="1:29" ht="21.75" customHeight="1" thickBot="1" x14ac:dyDescent="0.45">
      <c r="A8" s="2" t="s">
        <v>26</v>
      </c>
      <c r="B8" s="11" t="str">
        <f>IF(AND('1st plate agonist &amp; batch'!B8 &lt;&gt; "",'2nd plate agonist &amp; batch'!B8&lt;&gt;""),_xlfn.CONCAT('1st plate agonist &amp; batch'!B8," + ",'2nd plate agonist &amp; batch'!B8,""),"")</f>
        <v>XXXX-Nle-L5-01_Multiplex2023Mar - Multiplex2023Mar + XXXX-WT-fixed_Pur-2021May - Pur-2021May</v>
      </c>
      <c r="C8" s="11" t="str">
        <f>IF(AND('1st plate agonist &amp; batch'!C8 &lt;&gt; "",'2nd plate agonist &amp; batch'!C8&lt;&gt;""),_xlfn.CONCAT('1st plate agonist &amp; batch'!C8," + ",'2nd plate agonist &amp; batch'!C8,""),"")</f>
        <v>XXXX-YYYYY-NGS-MALO-3_Multiplex-2022May - Multiplex-2022May + XXXX-WT-fixed_Pur-2021May - Pur-2021May</v>
      </c>
      <c r="D8" s="11" t="str">
        <f>IF(AND('1st plate agonist &amp; batch'!D8 &lt;&gt; "",'2nd plate agonist &amp; batch'!D8&lt;&gt;""),_xlfn.CONCAT('1st plate agonist &amp; batch'!D8," + ",'2nd plate agonist &amp; batch'!D8,""),"")</f>
        <v>XXXX-Nle-L5-02_Multiplex2023Mar - Multiplex2023Mar + XXXX-WT-fixed_Pur-2021May - Pur-2021May</v>
      </c>
      <c r="E8" s="11" t="str">
        <f>IF(AND('1st plate agonist &amp; batch'!E8 &lt;&gt; "",'2nd plate agonist &amp; batch'!E8&lt;&gt;""),_xlfn.CONCAT('1st plate agonist &amp; batch'!E8," + ",'2nd plate agonist &amp; batch'!E8,""),"")</f>
        <v>XXXX-YYYYY-NGS-MALO-3_Multiplex-2022May - Multiplex-2022May + XXXX-WT-fixed_Pur-2021May - Pur-2021May</v>
      </c>
      <c r="F8" s="11" t="str">
        <f>IF(AND('1st plate agonist &amp; batch'!F8 &lt;&gt; "",'2nd plate agonist &amp; batch'!F8&lt;&gt;""),_xlfn.CONCAT('1st plate agonist &amp; batch'!F8," + ",'2nd plate agonist &amp; batch'!F8,""),"")</f>
        <v>XXXX-Nle-L5-03_Multiplex2023Mar - Multiplex2023Mar + XXXX-WT-fixed_Pur-2021May - Pur-2021May</v>
      </c>
      <c r="G8" s="11" t="str">
        <f>IF(AND('1st plate agonist &amp; batch'!G8 &lt;&gt; "",'2nd plate agonist &amp; batch'!G8&lt;&gt;""),_xlfn.CONCAT('1st plate agonist &amp; batch'!G8," + ",'2nd plate agonist &amp; batch'!G8,""),"")</f>
        <v>XXXX-YYYYY-NGS-MALO-3_Multiplex-2022May - Multiplex-2022May + XXXX-WT-fixed_Pur-2021May - Pur-2021May</v>
      </c>
      <c r="H8" s="11" t="str">
        <f>IF(AND('1st plate agonist &amp; batch'!H8 &lt;&gt; "",'2nd plate agonist &amp; batch'!H8&lt;&gt;""),_xlfn.CONCAT('1st plate agonist &amp; batch'!H8," + ",'2nd plate agonist &amp; batch'!H8,""),"")</f>
        <v>XXXX-Nle-L5-04_Multiplex2023Mar - Multiplex2023Mar + XXXX-WT-fixed_Pur-2021May - Pur-2021May</v>
      </c>
      <c r="I8" s="11" t="str">
        <f>IF(AND('1st plate agonist &amp; batch'!I8 &lt;&gt; "",'2nd plate agonist &amp; batch'!I8&lt;&gt;""),_xlfn.CONCAT('1st plate agonist &amp; batch'!I8," + ",'2nd plate agonist &amp; batch'!I8,""),"")</f>
        <v>XXXX-YYYYY-NGS-MALO-3_Multiplex-2022May - Multiplex-2022May + XXXX-WT-fixed_Pur-2021May - Pur-2021May</v>
      </c>
      <c r="J8" s="11" t="str">
        <f>IF(AND('1st plate agonist &amp; batch'!J8 &lt;&gt; "",'2nd plate agonist &amp; batch'!J8&lt;&gt;""),_xlfn.CONCAT('1st plate agonist &amp; batch'!J8," + ",'2nd plate agonist &amp; batch'!J8,""),"")</f>
        <v>XXXX-Nle-L5-05_Multiplex2023Apr - Multiplex2023Apr + XXXX-WT-fixed_Pur-2021May - Pur-2021May</v>
      </c>
      <c r="K8" s="11" t="str">
        <f>IF(AND('1st plate agonist &amp; batch'!K8 &lt;&gt; "",'2nd plate agonist &amp; batch'!K8&lt;&gt;""),_xlfn.CONCAT('1st plate agonist &amp; batch'!K8," + ",'2nd plate agonist &amp; batch'!K8,""),"")</f>
        <v>XXXX-YYYYY-NGS-MALO-3_Multiplex-2022May - Multiplex-2022May + XXXX-WT-fixed_Pur-2021May - Pur-2021May</v>
      </c>
      <c r="L8" s="11" t="str">
        <f>IF(AND('1st plate agonist &amp; batch'!L8 &lt;&gt; "",'2nd plate agonist &amp; batch'!L8&lt;&gt;""),_xlfn.CONCAT('1st plate agonist &amp; batch'!L8," + ",'2nd plate agonist &amp; batch'!L8,""),"")</f>
        <v>XXXX-Nle-L5-06_Multiplex2023Apr - Multiplex2023Apr + XXXX-WT-fixed_Pur-2021May - Pur-2021May</v>
      </c>
      <c r="M8" s="11" t="str">
        <f>IF(AND('1st plate agonist &amp; batch'!M8 &lt;&gt; "",'2nd plate agonist &amp; batch'!M8&lt;&gt;""),_xlfn.CONCAT('1st plate agonist &amp; batch'!M8," + ",'2nd plate agonist &amp; batch'!M8,""),"")</f>
        <v>XXXX-YYYYY-NGS-MALO-3_Multiplex-2022May - Multiplex-2022May + XXXX-WT-fixed_Pur-2021May - Pur-2021May</v>
      </c>
      <c r="N8" s="11" t="str">
        <f>IF(AND('1st plate agonist &amp; batch'!N8 &lt;&gt; "",'2nd plate agonist &amp; batch'!N8&lt;&gt;""),_xlfn.CONCAT('1st plate agonist &amp; batch'!N8," + ",'2nd plate agonist &amp; batch'!N8,""),"")</f>
        <v>XXXX-Nle-L5-07_Multiplex2023Apr - Multiplex2023Apr + XXXX-WT-fixed_Pur-2021May - Pur-2021May</v>
      </c>
      <c r="O8" s="11" t="str">
        <f>IF(AND('1st plate agonist &amp; batch'!O8 &lt;&gt; "",'2nd plate agonist &amp; batch'!O8&lt;&gt;""),_xlfn.CONCAT('1st plate agonist &amp; batch'!O8," + ",'2nd plate agonist &amp; batch'!O8,""),"")</f>
        <v>XXXX-YYYYY-NGS-MALO-3_Multiplex-2022May - Multiplex-2022May + XXXX-WT-fixed_Pur-2021May - Pur-2021May</v>
      </c>
      <c r="P8" s="11" t="str">
        <f>IF(AND('1st plate agonist &amp; batch'!P8 &lt;&gt; "",'2nd plate agonist &amp; batch'!P8&lt;&gt;""),_xlfn.CONCAT('1st plate agonist &amp; batch'!P8," + ",'2nd plate agonist &amp; batch'!P8,""),"")</f>
        <v>XXXX-Nle-L5-08_Multiplex2023Apr - Multiplex2023Apr + XXXX-WT-fixed_Pur-2021May - Pur-2021May</v>
      </c>
      <c r="Q8" s="11" t="str">
        <f>IF(AND('1st plate agonist &amp; batch'!Q8 &lt;&gt; "",'2nd plate agonist &amp; batch'!Q8&lt;&gt;""),_xlfn.CONCAT('1st plate agonist &amp; batch'!Q8," + ",'2nd plate agonist &amp; batch'!Q8,""),"")</f>
        <v>XXXX-YYYYY-NGS-MALO-3_Multiplex-2022May - Multiplex-2022May + XXXX-WT-fixed_Pur-2021May - Pur-2021May</v>
      </c>
      <c r="R8" s="11" t="str">
        <f>IF(AND('1st plate agonist &amp; batch'!R8 &lt;&gt; "",'2nd plate agonist &amp; batch'!R8&lt;&gt;""),_xlfn.CONCAT('1st plate agonist &amp; batch'!R8," + ",'2nd plate agonist &amp; batch'!R8,""),"")</f>
        <v>XXXX-Nle-L5-09_Multiplex2023Apr - Multiplex2023Apr + XXXX-WT-fixed_Pur-2021May - Pur-2021May</v>
      </c>
      <c r="S8" s="11" t="str">
        <f>IF(AND('1st plate agonist &amp; batch'!S8 &lt;&gt; "",'2nd plate agonist &amp; batch'!S8&lt;&gt;""),_xlfn.CONCAT('1st plate agonist &amp; batch'!S8," + ",'2nd plate agonist &amp; batch'!S8,""),"")</f>
        <v>XXXX-YYYYY-NGS-MALO-3_Multiplex-2022May - Multiplex-2022May + XXXX-WT-fixed_Pur-2021May - Pur-2021May</v>
      </c>
      <c r="T8" s="11" t="str">
        <f>IF(AND('1st plate agonist &amp; batch'!T8 &lt;&gt; "",'2nd plate agonist &amp; batch'!T8&lt;&gt;""),_xlfn.CONCAT('1st plate agonist &amp; batch'!T8," + ",'2nd plate agonist &amp; batch'!T8,""),"")</f>
        <v>XXXX-Nle-L5-10_Multiplex2023Apr - Multiplex2023Apr + XXXX-WT-fixed_Pur-2021May - Pur-2021May</v>
      </c>
      <c r="U8" s="11" t="str">
        <f>IF(AND('1st plate agonist &amp; batch'!U8 &lt;&gt; "",'2nd plate agonist &amp; batch'!U8&lt;&gt;""),_xlfn.CONCAT('1st plate agonist &amp; batch'!U8," + ",'2nd plate agonist &amp; batch'!U8,""),"")</f>
        <v>Buffer + XXXX-WT-fixed_Pur-2021May - Pur-2021May</v>
      </c>
      <c r="V8" s="11" t="str">
        <f>IF(AND('1st plate agonist &amp; batch'!V8 &lt;&gt; "",'2nd plate agonist &amp; batch'!V8&lt;&gt;""),_xlfn.CONCAT('1st plate agonist &amp; batch'!V8," + ",'2nd plate agonist &amp; batch'!V8,""),"")</f>
        <v>XXXX-Nle-L5-11_Multiplex2023Apr - Multiplex2023Apr + XXXX-WT-fixed_Pur-2021May - Pur-2021May</v>
      </c>
      <c r="W8" s="11" t="str">
        <f>IF(AND('1st plate agonist &amp; batch'!W8 &lt;&gt; "",'2nd plate agonist &amp; batch'!W8&lt;&gt;""),_xlfn.CONCAT('1st plate agonist &amp; batch'!W8," + ",'2nd plate agonist &amp; batch'!W8,""),"")</f>
        <v>Buffer + XXXX-WT-fixed_Pur-2021May - Pur-2021May</v>
      </c>
      <c r="X8" s="11" t="str">
        <f>IF(AND('1st plate agonist &amp; batch'!X8 &lt;&gt; "",'2nd plate agonist &amp; batch'!X8&lt;&gt;""),_xlfn.CONCAT('1st plate agonist &amp; batch'!X8," + ",'2nd plate agonist &amp; batch'!X8,""),"")</f>
        <v>XXXX-Nle-L5-12_Multiplex2023Apr - Multiplex2023Apr + XXXX-WT-fixed_Pur-2021May - Pur-2021May</v>
      </c>
      <c r="Y8" s="11" t="str">
        <f>IF(AND('1st plate agonist &amp; batch'!Y8 &lt;&gt; "",'2nd plate agonist &amp; batch'!Y8&lt;&gt;""),_xlfn.CONCAT('1st plate agonist &amp; batch'!Y8," + ",'2nd plate agonist &amp; batch'!Y8,""),"")</f>
        <v>Buffer + XXXX-WT-fixed_Pur-2021May - Pur-2021May</v>
      </c>
      <c r="Z8" s="3"/>
      <c r="AB8" s="20" t="str">
        <v>Buffer + Buffer</v>
      </c>
      <c r="AC8">
        <f t="shared" si="0"/>
        <v>12</v>
      </c>
    </row>
    <row r="9" spans="1:29" ht="21.75" customHeight="1" thickBot="1" x14ac:dyDescent="0.45">
      <c r="A9" s="2" t="s">
        <v>27</v>
      </c>
      <c r="B9" s="11" t="str">
        <f>IF(AND('1st plate agonist &amp; batch'!B9 &lt;&gt; "",'2nd plate agonist &amp; batch'!B9&lt;&gt;""),_xlfn.CONCAT('1st plate agonist &amp; batch'!B9," + ",'2nd plate agonist &amp; batch'!B9,""),"")</f>
        <v>XXXX-Nle-L5-01_Multiplex2023Mar - Multiplex2023Mar + XXXX-WT-fixed_Pur-2021May - Pur-2021May</v>
      </c>
      <c r="C9" s="11" t="str">
        <f>IF(AND('1st plate agonist &amp; batch'!C9 &lt;&gt; "",'2nd plate agonist &amp; batch'!C9&lt;&gt;""),_xlfn.CONCAT('1st plate agonist &amp; batch'!C9," + ",'2nd plate agonist &amp; batch'!C9,""),"")</f>
        <v>XXXX-Nle-L5-01_Multiplex2023Mar - Multiplex2023Mar + XXXX-WT-fixed_Pur-2021May - Pur-2021May</v>
      </c>
      <c r="D9" s="11" t="str">
        <f>IF(AND('1st plate agonist &amp; batch'!D9 &lt;&gt; "",'2nd plate agonist &amp; batch'!D9&lt;&gt;""),_xlfn.CONCAT('1st plate agonist &amp; batch'!D9," + ",'2nd plate agonist &amp; batch'!D9,""),"")</f>
        <v>XXXX-Nle-L5-02_Multiplex2023Mar - Multiplex2023Mar + XXXX-WT-fixed_Pur-2021May - Pur-2021May</v>
      </c>
      <c r="E9" s="11" t="str">
        <f>IF(AND('1st plate agonist &amp; batch'!E9 &lt;&gt; "",'2nd plate agonist &amp; batch'!E9&lt;&gt;""),_xlfn.CONCAT('1st plate agonist &amp; batch'!E9," + ",'2nd plate agonist &amp; batch'!E9,""),"")</f>
        <v>XXXX-Nle-L5-02_Multiplex2023Mar - Multiplex2023Mar + XXXX-WT-fixed_Pur-2021May - Pur-2021May</v>
      </c>
      <c r="F9" s="11" t="str">
        <f>IF(AND('1st plate agonist &amp; batch'!F9 &lt;&gt; "",'2nd plate agonist &amp; batch'!F9&lt;&gt;""),_xlfn.CONCAT('1st plate agonist &amp; batch'!F9," + ",'2nd plate agonist &amp; batch'!F9,""),"")</f>
        <v>XXXX-Nle-L5-03_Multiplex2023Mar - Multiplex2023Mar + XXXX-WT-fixed_Pur-2021May - Pur-2021May</v>
      </c>
      <c r="G9" s="11" t="str">
        <f>IF(AND('1st plate agonist &amp; batch'!G9 &lt;&gt; "",'2nd plate agonist &amp; batch'!G9&lt;&gt;""),_xlfn.CONCAT('1st plate agonist &amp; batch'!G9," + ",'2nd plate agonist &amp; batch'!G9,""),"")</f>
        <v>XXXX-Nle-L5-03_Multiplex2023Mar - Multiplex2023Mar + XXXX-WT-fixed_Pur-2021May - Pur-2021May</v>
      </c>
      <c r="H9" s="11" t="str">
        <f>IF(AND('1st plate agonist &amp; batch'!H9 &lt;&gt; "",'2nd plate agonist &amp; batch'!H9&lt;&gt;""),_xlfn.CONCAT('1st plate agonist &amp; batch'!H9," + ",'2nd plate agonist &amp; batch'!H9,""),"")</f>
        <v>XXXX-Nle-L5-04_Multiplex2023Mar - Multiplex2023Mar + XXXX-WT-fixed_Pur-2021May - Pur-2021May</v>
      </c>
      <c r="I9" s="11" t="str">
        <f>IF(AND('1st plate agonist &amp; batch'!I9 &lt;&gt; "",'2nd plate agonist &amp; batch'!I9&lt;&gt;""),_xlfn.CONCAT('1st plate agonist &amp; batch'!I9," + ",'2nd plate agonist &amp; batch'!I9,""),"")</f>
        <v>XXXX-Nle-L5-04_Multiplex2023Mar - Multiplex2023Mar + XXXX-WT-fixed_Pur-2021May - Pur-2021May</v>
      </c>
      <c r="J9" s="11" t="str">
        <f>IF(AND('1st plate agonist &amp; batch'!J9 &lt;&gt; "",'2nd plate agonist &amp; batch'!J9&lt;&gt;""),_xlfn.CONCAT('1st plate agonist &amp; batch'!J9," + ",'2nd plate agonist &amp; batch'!J9,""),"")</f>
        <v>XXXX-Nle-L5-05_Multiplex2023Apr - Multiplex2023Apr + XXXX-WT-fixed_Pur-2021May - Pur-2021May</v>
      </c>
      <c r="K9" s="11" t="str">
        <f>IF(AND('1st plate agonist &amp; batch'!K9 &lt;&gt; "",'2nd plate agonist &amp; batch'!K9&lt;&gt;""),_xlfn.CONCAT('1st plate agonist &amp; batch'!K9," + ",'2nd plate agonist &amp; batch'!K9,""),"")</f>
        <v>XXXX-Nle-L5-05_Multiplex2023Apr - Multiplex2023Apr + XXXX-WT-fixed_Pur-2021May - Pur-2021May</v>
      </c>
      <c r="L9" s="11" t="str">
        <f>IF(AND('1st plate agonist &amp; batch'!L9 &lt;&gt; "",'2nd plate agonist &amp; batch'!L9&lt;&gt;""),_xlfn.CONCAT('1st plate agonist &amp; batch'!L9," + ",'2nd plate agonist &amp; batch'!L9,""),"")</f>
        <v>XXXX-Nle-L5-06_Multiplex2023Apr - Multiplex2023Apr + XXXX-WT-fixed_Pur-2021May - Pur-2021May</v>
      </c>
      <c r="M9" s="11" t="str">
        <f>IF(AND('1st plate agonist &amp; batch'!M9 &lt;&gt; "",'2nd plate agonist &amp; batch'!M9&lt;&gt;""),_xlfn.CONCAT('1st plate agonist &amp; batch'!M9," + ",'2nd plate agonist &amp; batch'!M9,""),"")</f>
        <v>XXXX-Nle-L5-06_Multiplex2023Apr - Multiplex2023Apr + XXXX-WT-fixed_Pur-2021May - Pur-2021May</v>
      </c>
      <c r="N9" s="11" t="str">
        <f>IF(AND('1st plate agonist &amp; batch'!N9 &lt;&gt; "",'2nd plate agonist &amp; batch'!N9&lt;&gt;""),_xlfn.CONCAT('1st plate agonist &amp; batch'!N9," + ",'2nd plate agonist &amp; batch'!N9,""),"")</f>
        <v>XXXX-Nle-L5-07_Multiplex2023Apr - Multiplex2023Apr + XXXX-WT-fixed_Pur-2021May - Pur-2021May</v>
      </c>
      <c r="O9" s="11" t="str">
        <f>IF(AND('1st plate agonist &amp; batch'!O9 &lt;&gt; "",'2nd plate agonist &amp; batch'!O9&lt;&gt;""),_xlfn.CONCAT('1st plate agonist &amp; batch'!O9," + ",'2nd plate agonist &amp; batch'!O9,""),"")</f>
        <v>XXXX-Nle-L5-07_Multiplex2023Apr - Multiplex2023Apr + XXXX-WT-fixed_Pur-2021May - Pur-2021May</v>
      </c>
      <c r="P9" s="11" t="str">
        <f>IF(AND('1st plate agonist &amp; batch'!P9 &lt;&gt; "",'2nd plate agonist &amp; batch'!P9&lt;&gt;""),_xlfn.CONCAT('1st plate agonist &amp; batch'!P9," + ",'2nd plate agonist &amp; batch'!P9,""),"")</f>
        <v>XXXX-Nle-L5-08_Multiplex2023Apr - Multiplex2023Apr + XXXX-WT-fixed_Pur-2021May - Pur-2021May</v>
      </c>
      <c r="Q9" s="11" t="str">
        <f>IF(AND('1st plate agonist &amp; batch'!Q9 &lt;&gt; "",'2nd plate agonist &amp; batch'!Q9&lt;&gt;""),_xlfn.CONCAT('1st plate agonist &amp; batch'!Q9," + ",'2nd plate agonist &amp; batch'!Q9,""),"")</f>
        <v>XXXX-Nle-L5-08_Multiplex2023Apr - Multiplex2023Apr + XXXX-WT-fixed_Pur-2021May - Pur-2021May</v>
      </c>
      <c r="R9" s="11" t="str">
        <f>IF(AND('1st plate agonist &amp; batch'!R9 &lt;&gt; "",'2nd plate agonist &amp; batch'!R9&lt;&gt;""),_xlfn.CONCAT('1st plate agonist &amp; batch'!R9," + ",'2nd plate agonist &amp; batch'!R9,""),"")</f>
        <v>XXXX-Nle-L5-09_Multiplex2023Apr - Multiplex2023Apr + XXXX-WT-fixed_Pur-2021May - Pur-2021May</v>
      </c>
      <c r="S9" s="11" t="str">
        <f>IF(AND('1st plate agonist &amp; batch'!S9 &lt;&gt; "",'2nd plate agonist &amp; batch'!S9&lt;&gt;""),_xlfn.CONCAT('1st plate agonist &amp; batch'!S9," + ",'2nd plate agonist &amp; batch'!S9,""),"")</f>
        <v>XXXX-Nle-L5-09_Multiplex2023Apr - Multiplex2023Apr + XXXX-WT-fixed_Pur-2021May - Pur-2021May</v>
      </c>
      <c r="T9" s="11" t="str">
        <f>IF(AND('1st plate agonist &amp; batch'!T9 &lt;&gt; "",'2nd plate agonist &amp; batch'!T9&lt;&gt;""),_xlfn.CONCAT('1st plate agonist &amp; batch'!T9," + ",'2nd plate agonist &amp; batch'!T9,""),"")</f>
        <v>XXXX-Nle-L5-10_Multiplex2023Apr - Multiplex2023Apr + XXXX-WT-fixed_Pur-2021May - Pur-2021May</v>
      </c>
      <c r="U9" s="11" t="str">
        <f>IF(AND('1st plate agonist &amp; batch'!U9 &lt;&gt; "",'2nd plate agonist &amp; batch'!U9&lt;&gt;""),_xlfn.CONCAT('1st plate agonist &amp; batch'!U9," + ",'2nd plate agonist &amp; batch'!U9,""),"")</f>
        <v>XXXX-Nle-L5-10_Multiplex2023Apr - Multiplex2023Apr + XXXX-WT-fixed_Pur-2021May - Pur-2021May</v>
      </c>
      <c r="V9" s="11" t="str">
        <f>IF(AND('1st plate agonist &amp; batch'!V9 &lt;&gt; "",'2nd plate agonist &amp; batch'!V9&lt;&gt;""),_xlfn.CONCAT('1st plate agonist &amp; batch'!V9," + ",'2nd plate agonist &amp; batch'!V9,""),"")</f>
        <v>XXXX-Nle-L5-11_Multiplex2023Apr - Multiplex2023Apr + XXXX-WT-fixed_Pur-2021May - Pur-2021May</v>
      </c>
      <c r="W9" s="11" t="str">
        <f>IF(AND('1st plate agonist &amp; batch'!W9 &lt;&gt; "",'2nd plate agonist &amp; batch'!W9&lt;&gt;""),_xlfn.CONCAT('1st plate agonist &amp; batch'!W9," + ",'2nd plate agonist &amp; batch'!W9,""),"")</f>
        <v>XXXX-Nle-L5-11_Multiplex2023Apr - Multiplex2023Apr + XXXX-WT-fixed_Pur-2021May - Pur-2021May</v>
      </c>
      <c r="X9" s="11" t="str">
        <f>IF(AND('1st plate agonist &amp; batch'!X9 &lt;&gt; "",'2nd plate agonist &amp; batch'!X9&lt;&gt;""),_xlfn.CONCAT('1st plate agonist &amp; batch'!X9," + ",'2nd plate agonist &amp; batch'!X9,""),"")</f>
        <v>XXXX-Nle-L5-12_Multiplex2023Apr - Multiplex2023Apr + XXXX-WT-fixed_Pur-2021May - Pur-2021May</v>
      </c>
      <c r="Y9" s="11" t="str">
        <f>IF(AND('1st plate agonist &amp; batch'!Y9 &lt;&gt; "",'2nd plate agonist &amp; batch'!Y9&lt;&gt;""),_xlfn.CONCAT('1st plate agonist &amp; batch'!Y9," + ",'2nd plate agonist &amp; batch'!Y9,""),"")</f>
        <v>XXXX-Nle-L5-12_Multiplex2023Apr - Multiplex2023Apr + XXXX-WT-fixed_Pur-2021May - Pur-2021May</v>
      </c>
      <c r="Z9" s="3"/>
      <c r="AB9" s="20" t="str">
        <v>XXXX-Nle-L5-14_Multiplex2023Apr - Multiplex2023Apr + XXXX-WT-fixed_Pur-2021May - Pur-2021May</v>
      </c>
      <c r="AC9">
        <f t="shared" si="0"/>
        <v>9</v>
      </c>
    </row>
    <row r="10" spans="1:29" ht="21.75" customHeight="1" thickBot="1" x14ac:dyDescent="0.45">
      <c r="A10" s="2" t="s">
        <v>28</v>
      </c>
      <c r="B10" s="11" t="str">
        <f>IF(AND('1st plate agonist &amp; batch'!B10 &lt;&gt; "",'2nd plate agonist &amp; batch'!B10&lt;&gt;""),_xlfn.CONCAT('1st plate agonist &amp; batch'!B10," + ",'2nd plate agonist &amp; batch'!B10,""),"")</f>
        <v>XXXX-Nle-L5-01_Multiplex2023Mar - Multiplex2023Mar + XXXX-WT-fixed_Pur-2021May - Pur-2021May</v>
      </c>
      <c r="C10" s="11" t="str">
        <f>IF(AND('1st plate agonist &amp; batch'!C10 &lt;&gt; "",'2nd plate agonist &amp; batch'!C10&lt;&gt;""),_xlfn.CONCAT('1st plate agonist &amp; batch'!C10," + ",'2nd plate agonist &amp; batch'!C10,""),"")</f>
        <v>XXXX-Nle-L5-01_Multiplex2023Mar - Multiplex2023Mar + XXXX-WT-fixed_Pur-2021May - Pur-2021May</v>
      </c>
      <c r="D10" s="11" t="str">
        <f>IF(AND('1st plate agonist &amp; batch'!D10 &lt;&gt; "",'2nd plate agonist &amp; batch'!D10&lt;&gt;""),_xlfn.CONCAT('1st plate agonist &amp; batch'!D10," + ",'2nd plate agonist &amp; batch'!D10,""),"")</f>
        <v>XXXX-Nle-L5-02_Multiplex2023Mar - Multiplex2023Mar + XXXX-WT-fixed_Pur-2021May - Pur-2021May</v>
      </c>
      <c r="E10" s="11" t="str">
        <f>IF(AND('1st plate agonist &amp; batch'!E10 &lt;&gt; "",'2nd plate agonist &amp; batch'!E10&lt;&gt;""),_xlfn.CONCAT('1st plate agonist &amp; batch'!E10," + ",'2nd plate agonist &amp; batch'!E10,""),"")</f>
        <v>XXXX-Nle-L5-02_Multiplex2023Mar - Multiplex2023Mar + XXXX-WT-fixed_Pur-2021May - Pur-2021May</v>
      </c>
      <c r="F10" s="11" t="str">
        <f>IF(AND('1st plate agonist &amp; batch'!F10 &lt;&gt; "",'2nd plate agonist &amp; batch'!F10&lt;&gt;""),_xlfn.CONCAT('1st plate agonist &amp; batch'!F10," + ",'2nd plate agonist &amp; batch'!F10,""),"")</f>
        <v>XXXX-Nle-L5-03_Multiplex2023Mar - Multiplex2023Mar + XXXX-WT-fixed_Pur-2021May - Pur-2021May</v>
      </c>
      <c r="G10" s="11" t="str">
        <f>IF(AND('1st plate agonist &amp; batch'!G10 &lt;&gt; "",'2nd plate agonist &amp; batch'!G10&lt;&gt;""),_xlfn.CONCAT('1st plate agonist &amp; batch'!G10," + ",'2nd plate agonist &amp; batch'!G10,""),"")</f>
        <v>XXXX-Nle-L5-03_Multiplex2023Mar - Multiplex2023Mar + XXXX-WT-fixed_Pur-2021May - Pur-2021May</v>
      </c>
      <c r="H10" s="11" t="str">
        <f>IF(AND('1st plate agonist &amp; batch'!H10 &lt;&gt; "",'2nd plate agonist &amp; batch'!H10&lt;&gt;""),_xlfn.CONCAT('1st plate agonist &amp; batch'!H10," + ",'2nd plate agonist &amp; batch'!H10,""),"")</f>
        <v>XXXX-Nle-L5-04_Multiplex2023Mar - Multiplex2023Mar + XXXX-WT-fixed_Pur-2021May - Pur-2021May</v>
      </c>
      <c r="I10" s="11" t="str">
        <f>IF(AND('1st plate agonist &amp; batch'!I10 &lt;&gt; "",'2nd plate agonist &amp; batch'!I10&lt;&gt;""),_xlfn.CONCAT('1st plate agonist &amp; batch'!I10," + ",'2nd plate agonist &amp; batch'!I10,""),"")</f>
        <v>XXXX-Nle-L5-04_Multiplex2023Mar - Multiplex2023Mar + XXXX-WT-fixed_Pur-2021May - Pur-2021May</v>
      </c>
      <c r="J10" s="11" t="str">
        <f>IF(AND('1st plate agonist &amp; batch'!J10 &lt;&gt; "",'2nd plate agonist &amp; batch'!J10&lt;&gt;""),_xlfn.CONCAT('1st plate agonist &amp; batch'!J10," + ",'2nd plate agonist &amp; batch'!J10,""),"")</f>
        <v>XXXX-Nle-L5-05_Multiplex2023Apr - Multiplex2023Apr + XXXX-WT-fixed_Pur-2021May - Pur-2021May</v>
      </c>
      <c r="K10" s="11" t="str">
        <f>IF(AND('1st plate agonist &amp; batch'!K10 &lt;&gt; "",'2nd plate agonist &amp; batch'!K10&lt;&gt;""),_xlfn.CONCAT('1st plate agonist &amp; batch'!K10," + ",'2nd plate agonist &amp; batch'!K10,""),"")</f>
        <v>XXXX-Nle-L5-05_Multiplex2023Apr - Multiplex2023Apr + XXXX-WT-fixed_Pur-2021May - Pur-2021May</v>
      </c>
      <c r="L10" s="11" t="str">
        <f>IF(AND('1st plate agonist &amp; batch'!L10 &lt;&gt; "",'2nd plate agonist &amp; batch'!L10&lt;&gt;""),_xlfn.CONCAT('1st plate agonist &amp; batch'!L10," + ",'2nd plate agonist &amp; batch'!L10,""),"")</f>
        <v>XXXX-Nle-L5-06_Multiplex2023Apr - Multiplex2023Apr + XXXX-WT-fixed_Pur-2021May - Pur-2021May</v>
      </c>
      <c r="M10" s="11" t="str">
        <f>IF(AND('1st plate agonist &amp; batch'!M10 &lt;&gt; "",'2nd plate agonist &amp; batch'!M10&lt;&gt;""),_xlfn.CONCAT('1st plate agonist &amp; batch'!M10," + ",'2nd plate agonist &amp; batch'!M10,""),"")</f>
        <v>XXXX-Nle-L5-06_Multiplex2023Apr - Multiplex2023Apr + XXXX-WT-fixed_Pur-2021May - Pur-2021May</v>
      </c>
      <c r="N10" s="11" t="str">
        <f>IF(AND('1st plate agonist &amp; batch'!N10 &lt;&gt; "",'2nd plate agonist &amp; batch'!N10&lt;&gt;""),_xlfn.CONCAT('1st plate agonist &amp; batch'!N10," + ",'2nd plate agonist &amp; batch'!N10,""),"")</f>
        <v>XXXX-Nle-L5-07_Multiplex2023Apr - Multiplex2023Apr + XXXX-WT-fixed_Pur-2021May - Pur-2021May</v>
      </c>
      <c r="O10" s="11" t="str">
        <f>IF(AND('1st plate agonist &amp; batch'!O10 &lt;&gt; "",'2nd plate agonist &amp; batch'!O10&lt;&gt;""),_xlfn.CONCAT('1st plate agonist &amp; batch'!O10," + ",'2nd plate agonist &amp; batch'!O10,""),"")</f>
        <v>XXXX-Nle-L5-07_Multiplex2023Apr - Multiplex2023Apr + XXXX-WT-fixed_Pur-2021May - Pur-2021May</v>
      </c>
      <c r="P10" s="11" t="str">
        <f>IF(AND('1st plate agonist &amp; batch'!P10 &lt;&gt; "",'2nd plate agonist &amp; batch'!P10&lt;&gt;""),_xlfn.CONCAT('1st plate agonist &amp; batch'!P10," + ",'2nd plate agonist &amp; batch'!P10,""),"")</f>
        <v>XXXX-Nle-L5-08_Multiplex2023Apr - Multiplex2023Apr + XXXX-WT-fixed_Pur-2021May - Pur-2021May</v>
      </c>
      <c r="Q10" s="11" t="str">
        <f>IF(AND('1st plate agonist &amp; batch'!Q10 &lt;&gt; "",'2nd plate agonist &amp; batch'!Q10&lt;&gt;""),_xlfn.CONCAT('1st plate agonist &amp; batch'!Q10," + ",'2nd plate agonist &amp; batch'!Q10,""),"")</f>
        <v>XXXX-Nle-L5-08_Multiplex2023Apr - Multiplex2023Apr + XXXX-WT-fixed_Pur-2021May - Pur-2021May</v>
      </c>
      <c r="R10" s="11" t="str">
        <f>IF(AND('1st plate agonist &amp; batch'!R10 &lt;&gt; "",'2nd plate agonist &amp; batch'!R10&lt;&gt;""),_xlfn.CONCAT('1st plate agonist &amp; batch'!R10," + ",'2nd plate agonist &amp; batch'!R10,""),"")</f>
        <v>XXXX-Nle-L5-09_Multiplex2023Apr - Multiplex2023Apr + XXXX-WT-fixed_Pur-2021May - Pur-2021May</v>
      </c>
      <c r="S10" s="11" t="str">
        <f>IF(AND('1st plate agonist &amp; batch'!S10 &lt;&gt; "",'2nd plate agonist &amp; batch'!S10&lt;&gt;""),_xlfn.CONCAT('1st plate agonist &amp; batch'!S10," + ",'2nd plate agonist &amp; batch'!S10,""),"")</f>
        <v>XXXX-Nle-L5-09_Multiplex2023Apr - Multiplex2023Apr + XXXX-WT-fixed_Pur-2021May - Pur-2021May</v>
      </c>
      <c r="T10" s="11" t="str">
        <f>IF(AND('1st plate agonist &amp; batch'!T10 &lt;&gt; "",'2nd plate agonist &amp; batch'!T10&lt;&gt;""),_xlfn.CONCAT('1st plate agonist &amp; batch'!T10," + ",'2nd plate agonist &amp; batch'!T10,""),"")</f>
        <v>XXXX-Nle-L5-10_Multiplex2023Apr - Multiplex2023Apr + XXXX-WT-fixed_Pur-2021May - Pur-2021May</v>
      </c>
      <c r="U10" s="11" t="str">
        <f>IF(AND('1st plate agonist &amp; batch'!U10 &lt;&gt; "",'2nd plate agonist &amp; batch'!U10&lt;&gt;""),_xlfn.CONCAT('1st plate agonist &amp; batch'!U10," + ",'2nd plate agonist &amp; batch'!U10,""),"")</f>
        <v>XXXX-Nle-L5-10_Multiplex2023Apr - Multiplex2023Apr + XXXX-WT-fixed_Pur-2021May - Pur-2021May</v>
      </c>
      <c r="V10" s="11" t="str">
        <f>IF(AND('1st plate agonist &amp; batch'!V10 &lt;&gt; "",'2nd plate agonist &amp; batch'!V10&lt;&gt;""),_xlfn.CONCAT('1st plate agonist &amp; batch'!V10," + ",'2nd plate agonist &amp; batch'!V10,""),"")</f>
        <v>XXXX-Nle-L5-11_Multiplex2023Apr - Multiplex2023Apr + XXXX-WT-fixed_Pur-2021May - Pur-2021May</v>
      </c>
      <c r="W10" s="11" t="str">
        <f>IF(AND('1st plate agonist &amp; batch'!W10 &lt;&gt; "",'2nd plate agonist &amp; batch'!W10&lt;&gt;""),_xlfn.CONCAT('1st plate agonist &amp; batch'!W10," + ",'2nd plate agonist &amp; batch'!W10,""),"")</f>
        <v>XXXX-Nle-L5-11_Multiplex2023Apr - Multiplex2023Apr + XXXX-WT-fixed_Pur-2021May - Pur-2021May</v>
      </c>
      <c r="X10" s="11" t="str">
        <f>IF(AND('1st plate agonist &amp; batch'!X10 &lt;&gt; "",'2nd plate agonist &amp; batch'!X10&lt;&gt;""),_xlfn.CONCAT('1st plate agonist &amp; batch'!X10," + ",'2nd plate agonist &amp; batch'!X10,""),"")</f>
        <v>XXXX-Nle-L5-12_Multiplex2023Apr - Multiplex2023Apr + XXXX-WT-fixed_Pur-2021May - Pur-2021May</v>
      </c>
      <c r="Y10" s="11" t="str">
        <f>IF(AND('1st plate agonist &amp; batch'!Y10 &lt;&gt; "",'2nd plate agonist &amp; batch'!Y10&lt;&gt;""),_xlfn.CONCAT('1st plate agonist &amp; batch'!Y10," + ",'2nd plate agonist &amp; batch'!Y10,""),"")</f>
        <v>XXXX-Nle-L5-12_Multiplex2023Apr - Multiplex2023Apr + XXXX-WT-fixed_Pur-2021May - Pur-2021May</v>
      </c>
      <c r="Z10" s="3"/>
      <c r="AB10" s="20" t="str">
        <v>XXXX-Nle-L5-02_Multiplex2023Mar - Multiplex2023Mar + XXXX-WT-fixed_Pur-2021May - Pur-2021May</v>
      </c>
      <c r="AC10">
        <f t="shared" si="0"/>
        <v>9</v>
      </c>
    </row>
    <row r="11" spans="1:29" ht="21.75" customHeight="1" thickBot="1" x14ac:dyDescent="0.45">
      <c r="A11" s="2" t="s">
        <v>29</v>
      </c>
      <c r="B11" s="11" t="str">
        <f>IF(AND('1st plate agonist &amp; batch'!B11 &lt;&gt; "",'2nd plate agonist &amp; batch'!B11&lt;&gt;""),_xlfn.CONCAT('1st plate agonist &amp; batch'!B11," + ",'2nd plate agonist &amp; batch'!B11,""),"")</f>
        <v>XXXX-Nle-L5-01_Multiplex2023Mar - Multiplex2023Mar + XXXX-WT-fixed_Pur-2021May - Pur-2021May</v>
      </c>
      <c r="C11" s="11" t="str">
        <f>IF(AND('1st plate agonist &amp; batch'!C11 &lt;&gt; "",'2nd plate agonist &amp; batch'!C11&lt;&gt;""),_xlfn.CONCAT('1st plate agonist &amp; batch'!C11," + ",'2nd plate agonist &amp; batch'!C11,""),"")</f>
        <v>XXXX-Nle-L5-01_Multiplex2023Mar - Multiplex2023Mar + XXXX-WT-fixed_Pur-2021May - Pur-2021May</v>
      </c>
      <c r="D11" s="11" t="str">
        <f>IF(AND('1st plate agonist &amp; batch'!D11 &lt;&gt; "",'2nd plate agonist &amp; batch'!D11&lt;&gt;""),_xlfn.CONCAT('1st plate agonist &amp; batch'!D11," + ",'2nd plate agonist &amp; batch'!D11,""),"")</f>
        <v>XXXX-Nle-L5-02_Multiplex2023Mar - Multiplex2023Mar + XXXX-WT-fixed_Pur-2021May - Pur-2021May</v>
      </c>
      <c r="E11" s="11" t="str">
        <f>IF(AND('1st plate agonist &amp; batch'!E11 &lt;&gt; "",'2nd plate agonist &amp; batch'!E11&lt;&gt;""),_xlfn.CONCAT('1st plate agonist &amp; batch'!E11," + ",'2nd plate agonist &amp; batch'!E11,""),"")</f>
        <v>XXXX-Nle-L5-02_Multiplex2023Mar - Multiplex2023Mar + XXXX-WT-fixed_Pur-2021May - Pur-2021May</v>
      </c>
      <c r="F11" s="11" t="str">
        <f>IF(AND('1st plate agonist &amp; batch'!F11 &lt;&gt; "",'2nd plate agonist &amp; batch'!F11&lt;&gt;""),_xlfn.CONCAT('1st plate agonist &amp; batch'!F11," + ",'2nd plate agonist &amp; batch'!F11,""),"")</f>
        <v>XXXX-Nle-L5-03_Multiplex2023Mar - Multiplex2023Mar + XXXX-WT-fixed_Pur-2021May - Pur-2021May</v>
      </c>
      <c r="G11" s="11" t="str">
        <f>IF(AND('1st plate agonist &amp; batch'!G11 &lt;&gt; "",'2nd plate agonist &amp; batch'!G11&lt;&gt;""),_xlfn.CONCAT('1st plate agonist &amp; batch'!G11," + ",'2nd plate agonist &amp; batch'!G11,""),"")</f>
        <v>XXXX-Nle-L5-03_Multiplex2023Mar - Multiplex2023Mar + XXXX-WT-fixed_Pur-2021May - Pur-2021May</v>
      </c>
      <c r="H11" s="11" t="str">
        <f>IF(AND('1st plate agonist &amp; batch'!H11 &lt;&gt; "",'2nd plate agonist &amp; batch'!H11&lt;&gt;""),_xlfn.CONCAT('1st plate agonist &amp; batch'!H11," + ",'2nd plate agonist &amp; batch'!H11,""),"")</f>
        <v>XXXX-Nle-L5-04_Multiplex2023Mar - Multiplex2023Mar + XXXX-WT-fixed_Pur-2021May - Pur-2021May</v>
      </c>
      <c r="I11" s="11" t="str">
        <f>IF(AND('1st plate agonist &amp; batch'!I11 &lt;&gt; "",'2nd plate agonist &amp; batch'!I11&lt;&gt;""),_xlfn.CONCAT('1st plate agonist &amp; batch'!I11," + ",'2nd plate agonist &amp; batch'!I11,""),"")</f>
        <v>XXXX-Nle-L5-04_Multiplex2023Mar - Multiplex2023Mar + XXXX-WT-fixed_Pur-2021May - Pur-2021May</v>
      </c>
      <c r="J11" s="11" t="str">
        <f>IF(AND('1st plate agonist &amp; batch'!J11 &lt;&gt; "",'2nd plate agonist &amp; batch'!J11&lt;&gt;""),_xlfn.CONCAT('1st plate agonist &amp; batch'!J11," + ",'2nd plate agonist &amp; batch'!J11,""),"")</f>
        <v>XXXX-Nle-L5-05_Multiplex2023Apr - Multiplex2023Apr + XXXX-WT-fixed_Pur-2021May - Pur-2021May</v>
      </c>
      <c r="K11" s="11" t="str">
        <f>IF(AND('1st plate agonist &amp; batch'!K11 &lt;&gt; "",'2nd plate agonist &amp; batch'!K11&lt;&gt;""),_xlfn.CONCAT('1st plate agonist &amp; batch'!K11," + ",'2nd plate agonist &amp; batch'!K11,""),"")</f>
        <v>XXXX-Nle-L5-05_Multiplex2023Apr - Multiplex2023Apr + XXXX-WT-fixed_Pur-2021May - Pur-2021May</v>
      </c>
      <c r="L11" s="11" t="str">
        <f>IF(AND('1st plate agonist &amp; batch'!L11 &lt;&gt; "",'2nd plate agonist &amp; batch'!L11&lt;&gt;""),_xlfn.CONCAT('1st plate agonist &amp; batch'!L11," + ",'2nd plate agonist &amp; batch'!L11,""),"")</f>
        <v>XXXX-Nle-L5-06_Multiplex2023Apr - Multiplex2023Apr + XXXX-WT-fixed_Pur-2021May - Pur-2021May</v>
      </c>
      <c r="M11" s="11" t="str">
        <f>IF(AND('1st plate agonist &amp; batch'!M11 &lt;&gt; "",'2nd plate agonist &amp; batch'!M11&lt;&gt;""),_xlfn.CONCAT('1st plate agonist &amp; batch'!M11," + ",'2nd plate agonist &amp; batch'!M11,""),"")</f>
        <v>XXXX-Nle-L5-06_Multiplex2023Apr - Multiplex2023Apr + XXXX-WT-fixed_Pur-2021May - Pur-2021May</v>
      </c>
      <c r="N11" s="11" t="str">
        <f>IF(AND('1st plate agonist &amp; batch'!N11 &lt;&gt; "",'2nd plate agonist &amp; batch'!N11&lt;&gt;""),_xlfn.CONCAT('1st plate agonist &amp; batch'!N11," + ",'2nd plate agonist &amp; batch'!N11,""),"")</f>
        <v>XXXX-Nle-L5-07_Multiplex2023Apr - Multiplex2023Apr + XXXX-WT-fixed_Pur-2021May - Pur-2021May</v>
      </c>
      <c r="O11" s="11" t="str">
        <f>IF(AND('1st plate agonist &amp; batch'!O11 &lt;&gt; "",'2nd plate agonist &amp; batch'!O11&lt;&gt;""),_xlfn.CONCAT('1st plate agonist &amp; batch'!O11," + ",'2nd plate agonist &amp; batch'!O11,""),"")</f>
        <v>XXXX-Nle-L5-07_Multiplex2023Apr - Multiplex2023Apr + XXXX-WT-fixed_Pur-2021May - Pur-2021May</v>
      </c>
      <c r="P11" s="11" t="str">
        <f>IF(AND('1st plate agonist &amp; batch'!P11 &lt;&gt; "",'2nd plate agonist &amp; batch'!P11&lt;&gt;""),_xlfn.CONCAT('1st plate agonist &amp; batch'!P11," + ",'2nd plate agonist &amp; batch'!P11,""),"")</f>
        <v>XXXX-Nle-L5-08_Multiplex2023Apr - Multiplex2023Apr + XXXX-WT-fixed_Pur-2021May - Pur-2021May</v>
      </c>
      <c r="Q11" s="11" t="str">
        <f>IF(AND('1st plate agonist &amp; batch'!Q11 &lt;&gt; "",'2nd plate agonist &amp; batch'!Q11&lt;&gt;""),_xlfn.CONCAT('1st plate agonist &amp; batch'!Q11," + ",'2nd plate agonist &amp; batch'!Q11,""),"")</f>
        <v>XXXX-Nle-L5-08_Multiplex2023Apr - Multiplex2023Apr + XXXX-WT-fixed_Pur-2021May - Pur-2021May</v>
      </c>
      <c r="R11" s="11" t="str">
        <f>IF(AND('1st plate agonist &amp; batch'!R11 &lt;&gt; "",'2nd plate agonist &amp; batch'!R11&lt;&gt;""),_xlfn.CONCAT('1st plate agonist &amp; batch'!R11," + ",'2nd plate agonist &amp; batch'!R11,""),"")</f>
        <v>XXXX-Nle-L5-09_Multiplex2023Apr - Multiplex2023Apr + XXXX-WT-fixed_Pur-2021May - Pur-2021May</v>
      </c>
      <c r="S11" s="11" t="str">
        <f>IF(AND('1st plate agonist &amp; batch'!S11 &lt;&gt; "",'2nd plate agonist &amp; batch'!S11&lt;&gt;""),_xlfn.CONCAT('1st plate agonist &amp; batch'!S11," + ",'2nd plate agonist &amp; batch'!S11,""),"")</f>
        <v>XXXX-Nle-L5-09_Multiplex2023Apr - Multiplex2023Apr + XXXX-WT-fixed_Pur-2021May - Pur-2021May</v>
      </c>
      <c r="T11" s="11" t="str">
        <f>IF(AND('1st plate agonist &amp; batch'!T11 &lt;&gt; "",'2nd plate agonist &amp; batch'!T11&lt;&gt;""),_xlfn.CONCAT('1st plate agonist &amp; batch'!T11," + ",'2nd plate agonist &amp; batch'!T11,""),"")</f>
        <v>XXXX-Nle-L5-10_Multiplex2023Apr - Multiplex2023Apr + XXXX-WT-fixed_Pur-2021May - Pur-2021May</v>
      </c>
      <c r="U11" s="11" t="str">
        <f>IF(AND('1st plate agonist &amp; batch'!U11 &lt;&gt; "",'2nd plate agonist &amp; batch'!U11&lt;&gt;""),_xlfn.CONCAT('1st plate agonist &amp; batch'!U11," + ",'2nd plate agonist &amp; batch'!U11,""),"")</f>
        <v>XXXX-Nle-L5-10_Multiplex2023Apr - Multiplex2023Apr + XXXX-WT-fixed_Pur-2021May - Pur-2021May</v>
      </c>
      <c r="V11" s="11" t="str">
        <f>IF(AND('1st plate agonist &amp; batch'!V11 &lt;&gt; "",'2nd plate agonist &amp; batch'!V11&lt;&gt;""),_xlfn.CONCAT('1st plate agonist &amp; batch'!V11," + ",'2nd plate agonist &amp; batch'!V11,""),"")</f>
        <v>XXXX-Nle-L5-11_Multiplex2023Apr - Multiplex2023Apr + XXXX-WT-fixed_Pur-2021May - Pur-2021May</v>
      </c>
      <c r="W11" s="11" t="str">
        <f>IF(AND('1st plate agonist &amp; batch'!W11 &lt;&gt; "",'2nd plate agonist &amp; batch'!W11&lt;&gt;""),_xlfn.CONCAT('1st plate agonist &amp; batch'!W11," + ",'2nd plate agonist &amp; batch'!W11,""),"")</f>
        <v>XXXX-Nle-L5-11_Multiplex2023Apr - Multiplex2023Apr + XXXX-WT-fixed_Pur-2021May - Pur-2021May</v>
      </c>
      <c r="X11" s="11" t="str">
        <f>IF(AND('1st plate agonist &amp; batch'!X11 &lt;&gt; "",'2nd plate agonist &amp; batch'!X11&lt;&gt;""),_xlfn.CONCAT('1st plate agonist &amp; batch'!X11," + ",'2nd plate agonist &amp; batch'!X11,""),"")</f>
        <v>XXXX-Nle-L5-12_Multiplex2023Apr - Multiplex2023Apr + XXXX-WT-fixed_Pur-2021May - Pur-2021May</v>
      </c>
      <c r="Y11" s="11" t="str">
        <f>IF(AND('1st plate agonist &amp; batch'!Y11 &lt;&gt; "",'2nd plate agonist &amp; batch'!Y11&lt;&gt;""),_xlfn.CONCAT('1st plate agonist &amp; batch'!Y11," + ",'2nd plate agonist &amp; batch'!Y11,""),"")</f>
        <v>XXXX-Nle-L5-12_Multiplex2023Apr - Multiplex2023Apr + XXXX-WT-fixed_Pur-2021May - Pur-2021May</v>
      </c>
      <c r="Z11" s="3"/>
      <c r="AB11" s="20" t="str">
        <v>XXXX-Nle-L4-14_Multiplex2023Apr - Multiplex2023Apr + XXXX-WT-fixed_Pur-2021May - Pur-2021May</v>
      </c>
      <c r="AC11">
        <f t="shared" si="0"/>
        <v>9</v>
      </c>
    </row>
    <row r="12" spans="1:29" ht="21.75" customHeight="1" thickBot="1" x14ac:dyDescent="0.45">
      <c r="A12" s="2" t="s">
        <v>30</v>
      </c>
      <c r="B12" s="11" t="str">
        <f>IF(AND('1st plate agonist &amp; batch'!B12 &lt;&gt; "",'2nd plate agonist &amp; batch'!B12&lt;&gt;""),_xlfn.CONCAT('1st plate agonist &amp; batch'!B12," + ",'2nd plate agonist &amp; batch'!B12,""),"")</f>
        <v>XXXX-Nle-L5-01_Multiplex2023Mar - Multiplex2023Mar + XXXX-WT-fixed_Pur-2021May - Pur-2021May</v>
      </c>
      <c r="C12" s="11" t="str">
        <f>IF(AND('1st plate agonist &amp; batch'!C12 &lt;&gt; "",'2nd plate agonist &amp; batch'!C12&lt;&gt;""),_xlfn.CONCAT('1st plate agonist &amp; batch'!C12," + ",'2nd plate agonist &amp; batch'!C12,""),"")</f>
        <v>XXXX-Nle-L5-01_Multiplex2023Mar - Multiplex2023Mar + XXXX-WT-fixed_Pur-2021May - Pur-2021May</v>
      </c>
      <c r="D12" s="11" t="str">
        <f>IF(AND('1st plate agonist &amp; batch'!D12 &lt;&gt; "",'2nd plate agonist &amp; batch'!D12&lt;&gt;""),_xlfn.CONCAT('1st plate agonist &amp; batch'!D12," + ",'2nd plate agonist &amp; batch'!D12,""),"")</f>
        <v>XXXX-Nle-L5-02_Multiplex2023Mar - Multiplex2023Mar + XXXX-WT-fixed_Pur-2021May - Pur-2021May</v>
      </c>
      <c r="E12" s="11" t="str">
        <f>IF(AND('1st plate agonist &amp; batch'!E12 &lt;&gt; "",'2nd plate agonist &amp; batch'!E12&lt;&gt;""),_xlfn.CONCAT('1st plate agonist &amp; batch'!E12," + ",'2nd plate agonist &amp; batch'!E12,""),"")</f>
        <v>XXXX-Nle-L5-02_Multiplex2023Mar - Multiplex2023Mar + XXXX-WT-fixed_Pur-2021May - Pur-2021May</v>
      </c>
      <c r="F12" s="11" t="str">
        <f>IF(AND('1st plate agonist &amp; batch'!F12 &lt;&gt; "",'2nd plate agonist &amp; batch'!F12&lt;&gt;""),_xlfn.CONCAT('1st plate agonist &amp; batch'!F12," + ",'2nd plate agonist &amp; batch'!F12,""),"")</f>
        <v>XXXX-Nle-L5-03_Multiplex2023Mar - Multiplex2023Mar + XXXX-WT-fixed_Pur-2021May - Pur-2021May</v>
      </c>
      <c r="G12" s="11" t="str">
        <f>IF(AND('1st plate agonist &amp; batch'!G12 &lt;&gt; "",'2nd plate agonist &amp; batch'!G12&lt;&gt;""),_xlfn.CONCAT('1st plate agonist &amp; batch'!G12," + ",'2nd plate agonist &amp; batch'!G12,""),"")</f>
        <v>XXXX-Nle-L5-03_Multiplex2023Mar - Multiplex2023Mar + XXXX-WT-fixed_Pur-2021May - Pur-2021May</v>
      </c>
      <c r="H12" s="11" t="str">
        <f>IF(AND('1st plate agonist &amp; batch'!H12 &lt;&gt; "",'2nd plate agonist &amp; batch'!H12&lt;&gt;""),_xlfn.CONCAT('1st plate agonist &amp; batch'!H12," + ",'2nd plate agonist &amp; batch'!H12,""),"")</f>
        <v>XXXX-Nle-L5-04_Multiplex2023Mar - Multiplex2023Mar + XXXX-WT-fixed_Pur-2021May - Pur-2021May</v>
      </c>
      <c r="I12" s="11" t="str">
        <f>IF(AND('1st plate agonist &amp; batch'!I12 &lt;&gt; "",'2nd plate agonist &amp; batch'!I12&lt;&gt;""),_xlfn.CONCAT('1st plate agonist &amp; batch'!I12," + ",'2nd plate agonist &amp; batch'!I12,""),"")</f>
        <v>XXXX-Nle-L5-04_Multiplex2023Mar - Multiplex2023Mar + XXXX-WT-fixed_Pur-2021May - Pur-2021May</v>
      </c>
      <c r="J12" s="11" t="str">
        <f>IF(AND('1st plate agonist &amp; batch'!J12 &lt;&gt; "",'2nd plate agonist &amp; batch'!J12&lt;&gt;""),_xlfn.CONCAT('1st plate agonist &amp; batch'!J12," + ",'2nd plate agonist &amp; batch'!J12,""),"")</f>
        <v>XXXX-Nle-L5-05_Multiplex2023Apr - Multiplex2023Apr + XXXX-WT-fixed_Pur-2021May - Pur-2021May</v>
      </c>
      <c r="K12" s="11" t="str">
        <f>IF(AND('1st plate agonist &amp; batch'!K12 &lt;&gt; "",'2nd plate agonist &amp; batch'!K12&lt;&gt;""),_xlfn.CONCAT('1st plate agonist &amp; batch'!K12," + ",'2nd plate agonist &amp; batch'!K12,""),"")</f>
        <v>XXXX-Nle-L5-05_Multiplex2023Apr - Multiplex2023Apr + XXXX-WT-fixed_Pur-2021May - Pur-2021May</v>
      </c>
      <c r="L12" s="11" t="str">
        <f>IF(AND('1st plate agonist &amp; batch'!L12 &lt;&gt; "",'2nd plate agonist &amp; batch'!L12&lt;&gt;""),_xlfn.CONCAT('1st plate agonist &amp; batch'!L12," + ",'2nd plate agonist &amp; batch'!L12,""),"")</f>
        <v>XXXX-Nle-L5-06_Multiplex2023Apr - Multiplex2023Apr + XXXX-WT-fixed_Pur-2021May - Pur-2021May</v>
      </c>
      <c r="M12" s="11" t="str">
        <f>IF(AND('1st plate agonist &amp; batch'!M12 &lt;&gt; "",'2nd plate agonist &amp; batch'!M12&lt;&gt;""),_xlfn.CONCAT('1st plate agonist &amp; batch'!M12," + ",'2nd plate agonist &amp; batch'!M12,""),"")</f>
        <v>XXXX-Nle-L5-06_Multiplex2023Apr - Multiplex2023Apr + XXXX-WT-fixed_Pur-2021May - Pur-2021May</v>
      </c>
      <c r="N12" s="11" t="str">
        <f>IF(AND('1st plate agonist &amp; batch'!N12 &lt;&gt; "",'2nd plate agonist &amp; batch'!N12&lt;&gt;""),_xlfn.CONCAT('1st plate agonist &amp; batch'!N12," + ",'2nd plate agonist &amp; batch'!N12,""),"")</f>
        <v>XXXX-Nle-L5-07_Multiplex2023Apr - Multiplex2023Apr + XXXX-WT-fixed_Pur-2021May - Pur-2021May</v>
      </c>
      <c r="O12" s="11" t="str">
        <f>IF(AND('1st plate agonist &amp; batch'!O12 &lt;&gt; "",'2nd plate agonist &amp; batch'!O12&lt;&gt;""),_xlfn.CONCAT('1st plate agonist &amp; batch'!O12," + ",'2nd plate agonist &amp; batch'!O12,""),"")</f>
        <v>XXXX-Nle-L5-07_Multiplex2023Apr - Multiplex2023Apr + XXXX-WT-fixed_Pur-2021May - Pur-2021May</v>
      </c>
      <c r="P12" s="11" t="str">
        <f>IF(AND('1st plate agonist &amp; batch'!P12 &lt;&gt; "",'2nd plate agonist &amp; batch'!P12&lt;&gt;""),_xlfn.CONCAT('1st plate agonist &amp; batch'!P12," + ",'2nd plate agonist &amp; batch'!P12,""),"")</f>
        <v>XXXX-Nle-L5-08_Multiplex2023Apr - Multiplex2023Apr + XXXX-WT-fixed_Pur-2021May - Pur-2021May</v>
      </c>
      <c r="Q12" s="11" t="str">
        <f>IF(AND('1st plate agonist &amp; batch'!Q12 &lt;&gt; "",'2nd plate agonist &amp; batch'!Q12&lt;&gt;""),_xlfn.CONCAT('1st plate agonist &amp; batch'!Q12," + ",'2nd plate agonist &amp; batch'!Q12,""),"")</f>
        <v>XXXX-Nle-L5-08_Multiplex2023Apr - Multiplex2023Apr + XXXX-WT-fixed_Pur-2021May - Pur-2021May</v>
      </c>
      <c r="R12" s="11" t="str">
        <f>IF(AND('1st plate agonist &amp; batch'!R12 &lt;&gt; "",'2nd plate agonist &amp; batch'!R12&lt;&gt;""),_xlfn.CONCAT('1st plate agonist &amp; batch'!R12," + ",'2nd plate agonist &amp; batch'!R12,""),"")</f>
        <v>XXXX-Nle-L5-09_Multiplex2023Apr - Multiplex2023Apr + XXXX-WT-fixed_Pur-2021May - Pur-2021May</v>
      </c>
      <c r="S12" s="11" t="str">
        <f>IF(AND('1st plate agonist &amp; batch'!S12 &lt;&gt; "",'2nd plate agonist &amp; batch'!S12&lt;&gt;""),_xlfn.CONCAT('1st plate agonist &amp; batch'!S12," + ",'2nd plate agonist &amp; batch'!S12,""),"")</f>
        <v>XXXX-Nle-L5-09_Multiplex2023Apr - Multiplex2023Apr + XXXX-WT-fixed_Pur-2021May - Pur-2021May</v>
      </c>
      <c r="T12" s="11" t="str">
        <f>IF(AND('1st plate agonist &amp; batch'!T12 &lt;&gt; "",'2nd plate agonist &amp; batch'!T12&lt;&gt;""),_xlfn.CONCAT('1st plate agonist &amp; batch'!T12," + ",'2nd plate agonist &amp; batch'!T12,""),"")</f>
        <v>XXXX-Nle-L5-10_Multiplex2023Apr - Multiplex2023Apr + XXXX-WT-fixed_Pur-2021May - Pur-2021May</v>
      </c>
      <c r="U12" s="11" t="str">
        <f>IF(AND('1st plate agonist &amp; batch'!U12 &lt;&gt; "",'2nd plate agonist &amp; batch'!U12&lt;&gt;""),_xlfn.CONCAT('1st plate agonist &amp; batch'!U12," + ",'2nd plate agonist &amp; batch'!U12,""),"")</f>
        <v>XXXX-Nle-L5-10_Multiplex2023Apr - Multiplex2023Apr + XXXX-WT-fixed_Pur-2021May - Pur-2021May</v>
      </c>
      <c r="V12" s="11" t="str">
        <f>IF(AND('1st plate agonist &amp; batch'!V12 &lt;&gt; "",'2nd plate agonist &amp; batch'!V12&lt;&gt;""),_xlfn.CONCAT('1st plate agonist &amp; batch'!V12," + ",'2nd plate agonist &amp; batch'!V12,""),"")</f>
        <v>XXXX-Nle-L5-11_Multiplex2023Apr - Multiplex2023Apr + XXXX-WT-fixed_Pur-2021May - Pur-2021May</v>
      </c>
      <c r="W12" s="11" t="str">
        <f>IF(AND('1st plate agonist &amp; batch'!W12 &lt;&gt; "",'2nd plate agonist &amp; batch'!W12&lt;&gt;""),_xlfn.CONCAT('1st plate agonist &amp; batch'!W12," + ",'2nd plate agonist &amp; batch'!W12,""),"")</f>
        <v>XXXX-Nle-L5-11_Multiplex2023Apr - Multiplex2023Apr + XXXX-WT-fixed_Pur-2021May - Pur-2021May</v>
      </c>
      <c r="X12" s="11" t="str">
        <f>IF(AND('1st plate agonist &amp; batch'!X12 &lt;&gt; "",'2nd plate agonist &amp; batch'!X12&lt;&gt;""),_xlfn.CONCAT('1st plate agonist &amp; batch'!X12," + ",'2nd plate agonist &amp; batch'!X12,""),"")</f>
        <v>XXXX-Nle-L5-12_Multiplex2023Apr - Multiplex2023Apr + XXXX-WT-fixed_Pur-2021May - Pur-2021May</v>
      </c>
      <c r="Y12" s="11" t="str">
        <f>IF(AND('1st plate agonist &amp; batch'!Y12 &lt;&gt; "",'2nd plate agonist &amp; batch'!Y12&lt;&gt;""),_xlfn.CONCAT('1st plate agonist &amp; batch'!Y12," + ",'2nd plate agonist &amp; batch'!Y12,""),"")</f>
        <v>XXXX-Nle-L5-12_Multiplex2023Apr - Multiplex2023Apr + XXXX-WT-fixed_Pur-2021May - Pur-2021May</v>
      </c>
      <c r="Z12" s="3"/>
      <c r="AB12" t="str">
        <v>XXXX-Nle-L5-15_Multiplex2023Apr - Multiplex2023Apr + XXXX-WT-fixed_Pur-2021May - Pur-2021May</v>
      </c>
      <c r="AC12">
        <f t="shared" si="0"/>
        <v>9</v>
      </c>
    </row>
    <row r="13" spans="1:29" ht="21.75" customHeight="1" thickBot="1" x14ac:dyDescent="0.45">
      <c r="A13" s="2" t="s">
        <v>31</v>
      </c>
      <c r="B13" s="11" t="str">
        <f>IF(AND('1st plate agonist &amp; batch'!B13 &lt;&gt; "",'2nd plate agonist &amp; batch'!B13&lt;&gt;""),_xlfn.CONCAT('1st plate agonist &amp; batch'!B13," + ",'2nd plate agonist &amp; batch'!B13,""),"")</f>
        <v>XXXX-Nle-L4-13_Multiplex2023Apr - Multiplex2023Apr + XXXX-WT-fixed_Pur-2021May - Pur-2021May</v>
      </c>
      <c r="C13" s="11" t="str">
        <f>IF(AND('1st plate agonist &amp; batch'!C13 &lt;&gt; "",'2nd plate agonist &amp; batch'!C13&lt;&gt;""),_xlfn.CONCAT('1st plate agonist &amp; batch'!C13," + ",'2nd plate agonist &amp; batch'!C13,""),"")</f>
        <v>XXXX-YYYYY-NGS-MALO-3_Multiplex-2022May - Multiplex-2022May + XXXX-WT-fixed_Pur-2021May - Pur-2021May</v>
      </c>
      <c r="D13" s="11" t="str">
        <f>IF(AND('1st plate agonist &amp; batch'!D13 &lt;&gt; "",'2nd plate agonist &amp; batch'!D13&lt;&gt;""),_xlfn.CONCAT('1st plate agonist &amp; batch'!D13," + ",'2nd plate agonist &amp; batch'!D13,""),"")</f>
        <v>XXXX-Nle-L4-14_Multiplex2023Apr - Multiplex2023Apr + XXXX-WT-fixed_Pur-2021May - Pur-2021May</v>
      </c>
      <c r="E13" s="11" t="str">
        <f>IF(AND('1st plate agonist &amp; batch'!E13 &lt;&gt; "",'2nd plate agonist &amp; batch'!E13&lt;&gt;""),_xlfn.CONCAT('1st plate agonist &amp; batch'!E13," + ",'2nd plate agonist &amp; batch'!E13,""),"")</f>
        <v>XXXX-YYYYY-NGS-MALO-3_Multiplex-2022May - Multiplex-2022May + XXXX-WT-fixed_Pur-2021May - Pur-2021May</v>
      </c>
      <c r="F13" s="11" t="str">
        <f>IF(AND('1st plate agonist &amp; batch'!F13 &lt;&gt; "",'2nd plate agonist &amp; batch'!F13&lt;&gt;""),_xlfn.CONCAT('1st plate agonist &amp; batch'!F13," + ",'2nd plate agonist &amp; batch'!F13,""),"")</f>
        <v>XXXX-Nle-L4-15_Multiplex2023Apr - Multiplex2023Apr + XXXX-WT-fixed_Pur-2021May - Pur-2021May</v>
      </c>
      <c r="G13" s="11" t="str">
        <f>IF(AND('1st plate agonist &amp; batch'!G13 &lt;&gt; "",'2nd plate agonist &amp; batch'!G13&lt;&gt;""),_xlfn.CONCAT('1st plate agonist &amp; batch'!G13," + ",'2nd plate agonist &amp; batch'!G13,""),"")</f>
        <v>XXXX-YYYYY-NGS-MALO-3_Multiplex-2022May - Multiplex-2022May + XXXX-WT-fixed_Pur-2021May - Pur-2021May</v>
      </c>
      <c r="H13" s="11" t="str">
        <f>IF(AND('1st plate agonist &amp; batch'!H13 &lt;&gt; "",'2nd plate agonist &amp; batch'!H13&lt;&gt;""),_xlfn.CONCAT('1st plate agonist &amp; batch'!H13," + ",'2nd plate agonist &amp; batch'!H13,""),"")</f>
        <v>XXXX-Nle-L4-16_Multiplex2023Apr - Multiplex2023Apr + XXXX-WT-fixed_Pur-2021May - Pur-2021May</v>
      </c>
      <c r="I13" s="11" t="str">
        <f>IF(AND('1st plate agonist &amp; batch'!I13 &lt;&gt; "",'2nd plate agonist &amp; batch'!I13&lt;&gt;""),_xlfn.CONCAT('1st plate agonist &amp; batch'!I13," + ",'2nd plate agonist &amp; batch'!I13,""),"")</f>
        <v>XXXX-YYYYY-NGS-MALO-3_Multiplex-2022May - Multiplex-2022May + XXXX-WT-fixed_Pur-2021May - Pur-2021May</v>
      </c>
      <c r="J13" s="11" t="str">
        <f>IF(AND('1st plate agonist &amp; batch'!J13 &lt;&gt; "",'2nd plate agonist &amp; batch'!J13&lt;&gt;""),_xlfn.CONCAT('1st plate agonist &amp; batch'!J13," + ",'2nd plate agonist &amp; batch'!J13,""),"")</f>
        <v>XXXX-Nle-L4-17_Multiplex2023Apr - Multiplex2023Apr + XXXX-WT-fixed_Pur-2021May - Pur-2021May</v>
      </c>
      <c r="K13" s="11" t="str">
        <f>IF(AND('1st plate agonist &amp; batch'!K13 &lt;&gt; "",'2nd plate agonist &amp; batch'!K13&lt;&gt;""),_xlfn.CONCAT('1st plate agonist &amp; batch'!K13," + ",'2nd plate agonist &amp; batch'!K13,""),"")</f>
        <v>XXXX-YYYYY-NGS-MALO-3_Multiplex-2022May - Multiplex-2022May + XXXX-WT-fixed_Pur-2021May - Pur-2021May</v>
      </c>
      <c r="L13" s="11" t="str">
        <f>IF(AND('1st plate agonist &amp; batch'!L13 &lt;&gt; "",'2nd plate agonist &amp; batch'!L13&lt;&gt;""),_xlfn.CONCAT('1st plate agonist &amp; batch'!L13," + ",'2nd plate agonist &amp; batch'!L13,""),"")</f>
        <v>XXXX-Nle-L4-18_Multiplex2023Apr - Multiplex2023Apr + XXXX-WT-fixed_Pur-2021May - Pur-2021May</v>
      </c>
      <c r="M13" s="11" t="str">
        <f>IF(AND('1st plate agonist &amp; batch'!M13 &lt;&gt; "",'2nd plate agonist &amp; batch'!M13&lt;&gt;""),_xlfn.CONCAT('1st plate agonist &amp; batch'!M13," + ",'2nd plate agonist &amp; batch'!M13,""),"")</f>
        <v>XXXX-YYYYY-NGS-MALO-3_Multiplex-2022May - Multiplex-2022May + XXXX-WT-fixed_Pur-2021May - Pur-2021May</v>
      </c>
      <c r="N13" s="11" t="str">
        <f>IF(AND('1st plate agonist &amp; batch'!N13 &lt;&gt; "",'2nd plate agonist &amp; batch'!N13&lt;&gt;""),_xlfn.CONCAT('1st plate agonist &amp; batch'!N13," + ",'2nd plate agonist &amp; batch'!N13,""),"")</f>
        <v>XXXX-Nle-L4-19_Multiplex2023Apr - Multiplex2023Apr + XXXX-WT-fixed_Pur-2021May - Pur-2021May</v>
      </c>
      <c r="O13" s="11" t="str">
        <f>IF(AND('1st plate agonist &amp; batch'!O13 &lt;&gt; "",'2nd plate agonist &amp; batch'!O13&lt;&gt;""),_xlfn.CONCAT('1st plate agonist &amp; batch'!O13," + ",'2nd plate agonist &amp; batch'!O13,""),"")</f>
        <v>XXXX-YYYYY-NGS-MALO-3_Multiplex-2022May - Multiplex-2022May + XXXX-WT-fixed_Pur-2021May - Pur-2021May</v>
      </c>
      <c r="P13" s="11" t="str">
        <f>IF(AND('1st plate agonist &amp; batch'!P13 &lt;&gt; "",'2nd plate agonist &amp; batch'!P13&lt;&gt;""),_xlfn.CONCAT('1st plate agonist &amp; batch'!P13," + ",'2nd plate agonist &amp; batch'!P13,""),"")</f>
        <v>XXXX-Nle-L4-20_Multiplex2023Apr - Multiplex2023Apr + XXXX-WT-fixed_Pur-2021May - Pur-2021May</v>
      </c>
      <c r="Q13" s="11" t="str">
        <f>IF(AND('1st plate agonist &amp; batch'!Q13 &lt;&gt; "",'2nd plate agonist &amp; batch'!Q13&lt;&gt;""),_xlfn.CONCAT('1st plate agonist &amp; batch'!Q13," + ",'2nd plate agonist &amp; batch'!Q13,""),"")</f>
        <v>XXXX-YYYYY-NGS-MALO-3_Multiplex-2022May - Multiplex-2022May + XXXX-WT-fixed_Pur-2021May - Pur-2021May</v>
      </c>
      <c r="R13" s="11" t="str">
        <f>IF(AND('1st plate agonist &amp; batch'!R13 &lt;&gt; "",'2nd plate agonist &amp; batch'!R13&lt;&gt;""),_xlfn.CONCAT('1st plate agonist &amp; batch'!R13," + ",'2nd plate agonist &amp; batch'!R13,""),"")</f>
        <v>XXXX-Nle-L4-21_Multiplex2023Apr - Multiplex2023Apr + XXXX-WT-fixed_Pur-2021May - Pur-2021May</v>
      </c>
      <c r="S13" s="11" t="str">
        <f>IF(AND('1st plate agonist &amp; batch'!S13 &lt;&gt; "",'2nd plate agonist &amp; batch'!S13&lt;&gt;""),_xlfn.CONCAT('1st plate agonist &amp; batch'!S13," + ",'2nd plate agonist &amp; batch'!S13,""),"")</f>
        <v>XXXX-YYYYY-NGS-MALO-3_Multiplex-2022May - Multiplex-2022May + XXXX-WT-fixed_Pur-2021May - Pur-2021May</v>
      </c>
      <c r="T13" s="11" t="str">
        <f>IF(AND('1st plate agonist &amp; batch'!T13 &lt;&gt; "",'2nd plate agonist &amp; batch'!T13&lt;&gt;""),_xlfn.CONCAT('1st plate agonist &amp; batch'!T13," + ",'2nd plate agonist &amp; batch'!T13,""),"")</f>
        <v>XXXX-Nle-L4-22_Multiplex2023Apr - Multiplex2023Apr + XXXX-WT-fixed_Pur-2021May - Pur-2021May</v>
      </c>
      <c r="U13" s="11" t="str">
        <f>IF(AND('1st plate agonist &amp; batch'!U13 &lt;&gt; "",'2nd plate agonist &amp; batch'!U13&lt;&gt;""),_xlfn.CONCAT('1st plate agonist &amp; batch'!U13," + ",'2nd plate agonist &amp; batch'!U13,""),"")</f>
        <v>Buffer + XXXX-WT-fixed_Pur-2021May - Pur-2021May</v>
      </c>
      <c r="V13" s="11" t="str">
        <f>IF(AND('1st plate agonist &amp; batch'!V13 &lt;&gt; "",'2nd plate agonist &amp; batch'!V13&lt;&gt;""),_xlfn.CONCAT('1st plate agonist &amp; batch'!V13," + ",'2nd plate agonist &amp; batch'!V13,""),"")</f>
        <v>XXXX-Nle-L4-23_Multiplex2023Apr - Multiplex2023Apr + XXXX-WT-fixed_Pur-2021May - Pur-2021May</v>
      </c>
      <c r="W13" s="11" t="str">
        <f>IF(AND('1st plate agonist &amp; batch'!W13 &lt;&gt; "",'2nd plate agonist &amp; batch'!W13&lt;&gt;""),_xlfn.CONCAT('1st plate agonist &amp; batch'!W13," + ",'2nd plate agonist &amp; batch'!W13,""),"")</f>
        <v>Buffer + XXXX-WT-fixed_Pur-2021May - Pur-2021May</v>
      </c>
      <c r="X13" s="11" t="str">
        <f>IF(AND('1st plate agonist &amp; batch'!X13 &lt;&gt; "",'2nd plate agonist &amp; batch'!X13&lt;&gt;""),_xlfn.CONCAT('1st plate agonist &amp; batch'!X13," + ",'2nd plate agonist &amp; batch'!X13,""),"")</f>
        <v>XXXX-Nle-L4-24_Multiplex2023Apr - Multiplex2023Apr + XXXX-WT-fixed_Pur-2021May - Pur-2021May</v>
      </c>
      <c r="Y13" s="11" t="str">
        <f>IF(AND('1st plate agonist &amp; batch'!Y13 &lt;&gt; "",'2nd plate agonist &amp; batch'!Y13&lt;&gt;""),_xlfn.CONCAT('1st plate agonist &amp; batch'!Y13," + ",'2nd plate agonist &amp; batch'!Y13,""),"")</f>
        <v>Buffer + XXXX-WT-fixed_Pur-2021May - Pur-2021May</v>
      </c>
      <c r="Z13" s="3"/>
      <c r="AB13" t="str">
        <v>XXXX-Nle-L5-03_Multiplex2023Mar - Multiplex2023Mar + XXXX-WT-fixed_Pur-2021May - Pur-2021May</v>
      </c>
      <c r="AC13">
        <f t="shared" si="0"/>
        <v>9</v>
      </c>
    </row>
    <row r="14" spans="1:29" ht="21.75" customHeight="1" thickBot="1" x14ac:dyDescent="0.45">
      <c r="A14" s="2" t="s">
        <v>32</v>
      </c>
      <c r="B14" s="11" t="str">
        <f>IF(AND('1st plate agonist &amp; batch'!B14 &lt;&gt; "",'2nd plate agonist &amp; batch'!B14&lt;&gt;""),_xlfn.CONCAT('1st plate agonist &amp; batch'!B14," + ",'2nd plate agonist &amp; batch'!B14,""),"")</f>
        <v>XXXX-Nle-L4-13_Multiplex2023Apr - Multiplex2023Apr + XXXX-WT-fixed_Pur-2021May - Pur-2021May</v>
      </c>
      <c r="C14" s="11" t="str">
        <f>IF(AND('1st plate agonist &amp; batch'!C14 &lt;&gt; "",'2nd plate agonist &amp; batch'!C14&lt;&gt;""),_xlfn.CONCAT('1st plate agonist &amp; batch'!C14," + ",'2nd plate agonist &amp; batch'!C14,""),"")</f>
        <v>XXXX-Nle-L4-13_Multiplex2023Apr - Multiplex2023Apr + XXXX-WT-fixed_Pur-2021May - Pur-2021May</v>
      </c>
      <c r="D14" s="11" t="str">
        <f>IF(AND('1st plate agonist &amp; batch'!D14 &lt;&gt; "",'2nd plate agonist &amp; batch'!D14&lt;&gt;""),_xlfn.CONCAT('1st plate agonist &amp; batch'!D14," + ",'2nd plate agonist &amp; batch'!D14,""),"")</f>
        <v>XXXX-Nle-L4-14_Multiplex2023Apr - Multiplex2023Apr + XXXX-WT-fixed_Pur-2021May - Pur-2021May</v>
      </c>
      <c r="E14" s="11" t="str">
        <f>IF(AND('1st plate agonist &amp; batch'!E14 &lt;&gt; "",'2nd plate agonist &amp; batch'!E14&lt;&gt;""),_xlfn.CONCAT('1st plate agonist &amp; batch'!E14," + ",'2nd plate agonist &amp; batch'!E14,""),"")</f>
        <v>XXXX-Nle-L4-14_Multiplex2023Apr - Multiplex2023Apr + XXXX-WT-fixed_Pur-2021May - Pur-2021May</v>
      </c>
      <c r="F14" s="11" t="str">
        <f>IF(AND('1st plate agonist &amp; batch'!F14 &lt;&gt; "",'2nd plate agonist &amp; batch'!F14&lt;&gt;""),_xlfn.CONCAT('1st plate agonist &amp; batch'!F14," + ",'2nd plate agonist &amp; batch'!F14,""),"")</f>
        <v>XXXX-Nle-L4-15_Multiplex2023Apr - Multiplex2023Apr + XXXX-WT-fixed_Pur-2021May - Pur-2021May</v>
      </c>
      <c r="G14" s="11" t="str">
        <f>IF(AND('1st plate agonist &amp; batch'!G14 &lt;&gt; "",'2nd plate agonist &amp; batch'!G14&lt;&gt;""),_xlfn.CONCAT('1st plate agonist &amp; batch'!G14," + ",'2nd plate agonist &amp; batch'!G14,""),"")</f>
        <v>XXXX-Nle-L4-15_Multiplex2023Apr - Multiplex2023Apr + XXXX-WT-fixed_Pur-2021May - Pur-2021May</v>
      </c>
      <c r="H14" s="11" t="str">
        <f>IF(AND('1st plate agonist &amp; batch'!H14 &lt;&gt; "",'2nd plate agonist &amp; batch'!H14&lt;&gt;""),_xlfn.CONCAT('1st plate agonist &amp; batch'!H14," + ",'2nd plate agonist &amp; batch'!H14,""),"")</f>
        <v>XXXX-Nle-L4-16_Multiplex2023Apr - Multiplex2023Apr + XXXX-WT-fixed_Pur-2021May - Pur-2021May</v>
      </c>
      <c r="I14" s="11" t="str">
        <f>IF(AND('1st plate agonist &amp; batch'!I14 &lt;&gt; "",'2nd plate agonist &amp; batch'!I14&lt;&gt;""),_xlfn.CONCAT('1st plate agonist &amp; batch'!I14," + ",'2nd plate agonist &amp; batch'!I14,""),"")</f>
        <v>XXXX-Nle-L4-16_Multiplex2023Apr - Multiplex2023Apr + XXXX-WT-fixed_Pur-2021May - Pur-2021May</v>
      </c>
      <c r="J14" s="11" t="str">
        <f>IF(AND('1st plate agonist &amp; batch'!J14 &lt;&gt; "",'2nd plate agonist &amp; batch'!J14&lt;&gt;""),_xlfn.CONCAT('1st plate agonist &amp; batch'!J14," + ",'2nd plate agonist &amp; batch'!J14,""),"")</f>
        <v>XXXX-Nle-L4-17_Multiplex2023Apr - Multiplex2023Apr + XXXX-WT-fixed_Pur-2021May - Pur-2021May</v>
      </c>
      <c r="K14" s="11" t="str">
        <f>IF(AND('1st plate agonist &amp; batch'!K14 &lt;&gt; "",'2nd plate agonist &amp; batch'!K14&lt;&gt;""),_xlfn.CONCAT('1st plate agonist &amp; batch'!K14," + ",'2nd plate agonist &amp; batch'!K14,""),"")</f>
        <v>XXXX-Nle-L4-17_Multiplex2023Apr - Multiplex2023Apr + XXXX-WT-fixed_Pur-2021May - Pur-2021May</v>
      </c>
      <c r="L14" s="11" t="str">
        <f>IF(AND('1st plate agonist &amp; batch'!L14 &lt;&gt; "",'2nd plate agonist &amp; batch'!L14&lt;&gt;""),_xlfn.CONCAT('1st plate agonist &amp; batch'!L14," + ",'2nd plate agonist &amp; batch'!L14,""),"")</f>
        <v>XXXX-Nle-L4-18_Multiplex2023Apr - Multiplex2023Apr + XXXX-WT-fixed_Pur-2021May - Pur-2021May</v>
      </c>
      <c r="M14" s="11" t="str">
        <f>IF(AND('1st plate agonist &amp; batch'!M14 &lt;&gt; "",'2nd plate agonist &amp; batch'!M14&lt;&gt;""),_xlfn.CONCAT('1st plate agonist &amp; batch'!M14," + ",'2nd plate agonist &amp; batch'!M14,""),"")</f>
        <v>XXXX-Nle-L4-18_Multiplex2023Apr - Multiplex2023Apr + XXXX-WT-fixed_Pur-2021May - Pur-2021May</v>
      </c>
      <c r="N14" s="11" t="str">
        <f>IF(AND('1st plate agonist &amp; batch'!N14 &lt;&gt; "",'2nd plate agonist &amp; batch'!N14&lt;&gt;""),_xlfn.CONCAT('1st plate agonist &amp; batch'!N14," + ",'2nd plate agonist &amp; batch'!N14,""),"")</f>
        <v>XXXX-Nle-L4-19_Multiplex2023Apr - Multiplex2023Apr + XXXX-WT-fixed_Pur-2021May - Pur-2021May</v>
      </c>
      <c r="O14" s="11" t="str">
        <f>IF(AND('1st plate agonist &amp; batch'!O14 &lt;&gt; "",'2nd plate agonist &amp; batch'!O14&lt;&gt;""),_xlfn.CONCAT('1st plate agonist &amp; batch'!O14," + ",'2nd plate agonist &amp; batch'!O14,""),"")</f>
        <v>XXXX-Nle-L4-19_Multiplex2023Apr - Multiplex2023Apr + XXXX-WT-fixed_Pur-2021May - Pur-2021May</v>
      </c>
      <c r="P14" s="11" t="str">
        <f>IF(AND('1st plate agonist &amp; batch'!P14 &lt;&gt; "",'2nd plate agonist &amp; batch'!P14&lt;&gt;""),_xlfn.CONCAT('1st plate agonist &amp; batch'!P14," + ",'2nd plate agonist &amp; batch'!P14,""),"")</f>
        <v>XXXX-Nle-L4-20_Multiplex2023Apr - Multiplex2023Apr + XXXX-WT-fixed_Pur-2021May - Pur-2021May</v>
      </c>
      <c r="Q14" s="11" t="str">
        <f>IF(AND('1st plate agonist &amp; batch'!Q14 &lt;&gt; "",'2nd plate agonist &amp; batch'!Q14&lt;&gt;""),_xlfn.CONCAT('1st plate agonist &amp; batch'!Q14," + ",'2nd plate agonist &amp; batch'!Q14,""),"")</f>
        <v>XXXX-Nle-L4-20_Multiplex2023Apr - Multiplex2023Apr + XXXX-WT-fixed_Pur-2021May - Pur-2021May</v>
      </c>
      <c r="R14" s="11" t="str">
        <f>IF(AND('1st plate agonist &amp; batch'!R14 &lt;&gt; "",'2nd plate agonist &amp; batch'!R14&lt;&gt;""),_xlfn.CONCAT('1st plate agonist &amp; batch'!R14," + ",'2nd plate agonist &amp; batch'!R14,""),"")</f>
        <v>XXXX-Nle-L4-21_Multiplex2023Apr - Multiplex2023Apr + XXXX-WT-fixed_Pur-2021May - Pur-2021May</v>
      </c>
      <c r="S14" s="11" t="str">
        <f>IF(AND('1st plate agonist &amp; batch'!S14 &lt;&gt; "",'2nd plate agonist &amp; batch'!S14&lt;&gt;""),_xlfn.CONCAT('1st plate agonist &amp; batch'!S14," + ",'2nd plate agonist &amp; batch'!S14,""),"")</f>
        <v>XXXX-Nle-L4-21_Multiplex2023Apr - Multiplex2023Apr + XXXX-WT-fixed_Pur-2021May - Pur-2021May</v>
      </c>
      <c r="T14" s="11" t="str">
        <f>IF(AND('1st plate agonist &amp; batch'!T14 &lt;&gt; "",'2nd plate agonist &amp; batch'!T14&lt;&gt;""),_xlfn.CONCAT('1st plate agonist &amp; batch'!T14," + ",'2nd plate agonist &amp; batch'!T14,""),"")</f>
        <v>XXXX-Nle-L4-22_Multiplex2023Apr - Multiplex2023Apr + XXXX-WT-fixed_Pur-2021May - Pur-2021May</v>
      </c>
      <c r="U14" s="11" t="str">
        <f>IF(AND('1st plate agonist &amp; batch'!U14 &lt;&gt; "",'2nd plate agonist &amp; batch'!U14&lt;&gt;""),_xlfn.CONCAT('1st plate agonist &amp; batch'!U14," + ",'2nd plate agonist &amp; batch'!U14,""),"")</f>
        <v>XXXX-Nle-L4-22_Multiplex2023Apr - Multiplex2023Apr + XXXX-WT-fixed_Pur-2021May - Pur-2021May</v>
      </c>
      <c r="V14" s="11" t="str">
        <f>IF(AND('1st plate agonist &amp; batch'!V14 &lt;&gt; "",'2nd plate agonist &amp; batch'!V14&lt;&gt;""),_xlfn.CONCAT('1st plate agonist &amp; batch'!V14," + ",'2nd plate agonist &amp; batch'!V14,""),"")</f>
        <v>XXXX-Nle-L4-23_Multiplex2023Apr - Multiplex2023Apr + XXXX-WT-fixed_Pur-2021May - Pur-2021May</v>
      </c>
      <c r="W14" s="11" t="str">
        <f>IF(AND('1st plate agonist &amp; batch'!W14 &lt;&gt; "",'2nd plate agonist &amp; batch'!W14&lt;&gt;""),_xlfn.CONCAT('1st plate agonist &amp; batch'!W14," + ",'2nd plate agonist &amp; batch'!W14,""),"")</f>
        <v>XXXX-Nle-L4-23_Multiplex2023Apr - Multiplex2023Apr + XXXX-WT-fixed_Pur-2021May - Pur-2021May</v>
      </c>
      <c r="X14" s="11" t="str">
        <f>IF(AND('1st plate agonist &amp; batch'!X14 &lt;&gt; "",'2nd plate agonist &amp; batch'!X14&lt;&gt;""),_xlfn.CONCAT('1st plate agonist &amp; batch'!X14," + ",'2nd plate agonist &amp; batch'!X14,""),"")</f>
        <v>XXXX-Nle-L4-24_Multiplex2023Apr - Multiplex2023Apr + XXXX-WT-fixed_Pur-2021May - Pur-2021May</v>
      </c>
      <c r="Y14" s="11" t="str">
        <f>IF(AND('1st plate agonist &amp; batch'!Y14 &lt;&gt; "",'2nd plate agonist &amp; batch'!Y14&lt;&gt;""),_xlfn.CONCAT('1st plate agonist &amp; batch'!Y14," + ",'2nd plate agonist &amp; batch'!Y14,""),"")</f>
        <v>XXXX-Nle-L4-24_Multiplex2023Apr - Multiplex2023Apr + XXXX-WT-fixed_Pur-2021May - Pur-2021May</v>
      </c>
      <c r="Z14" s="3"/>
      <c r="AB14" t="str">
        <v>XXXX-Nle-L4-15_Multiplex2023Apr - Multiplex2023Apr + XXXX-WT-fixed_Pur-2021May - Pur-2021May</v>
      </c>
      <c r="AC14">
        <f t="shared" si="0"/>
        <v>9</v>
      </c>
    </row>
    <row r="15" spans="1:29" ht="21.75" customHeight="1" thickBot="1" x14ac:dyDescent="0.45">
      <c r="A15" s="2" t="s">
        <v>33</v>
      </c>
      <c r="B15" s="11" t="str">
        <f>IF(AND('1st plate agonist &amp; batch'!B15 &lt;&gt; "",'2nd plate agonist &amp; batch'!B15&lt;&gt;""),_xlfn.CONCAT('1st plate agonist &amp; batch'!B15," + ",'2nd plate agonist &amp; batch'!B15,""),"")</f>
        <v>XXXX-Nle-L4-13_Multiplex2023Apr - Multiplex2023Apr + XXXX-WT-fixed_Pur-2021May - Pur-2021May</v>
      </c>
      <c r="C15" s="11" t="str">
        <f>IF(AND('1st plate agonist &amp; batch'!C15 &lt;&gt; "",'2nd plate agonist &amp; batch'!C15&lt;&gt;""),_xlfn.CONCAT('1st plate agonist &amp; batch'!C15," + ",'2nd plate agonist &amp; batch'!C15,""),"")</f>
        <v>XXXX-Nle-L4-13_Multiplex2023Apr - Multiplex2023Apr + XXXX-WT-fixed_Pur-2021May - Pur-2021May</v>
      </c>
      <c r="D15" s="11" t="str">
        <f>IF(AND('1st plate agonist &amp; batch'!D15 &lt;&gt; "",'2nd plate agonist &amp; batch'!D15&lt;&gt;""),_xlfn.CONCAT('1st plate agonist &amp; batch'!D15," + ",'2nd plate agonist &amp; batch'!D15,""),"")</f>
        <v>XXXX-Nle-L4-14_Multiplex2023Apr - Multiplex2023Apr + XXXX-WT-fixed_Pur-2021May - Pur-2021May</v>
      </c>
      <c r="E15" s="11" t="str">
        <f>IF(AND('1st plate agonist &amp; batch'!E15 &lt;&gt; "",'2nd plate agonist &amp; batch'!E15&lt;&gt;""),_xlfn.CONCAT('1st plate agonist &amp; batch'!E15," + ",'2nd plate agonist &amp; batch'!E15,""),"")</f>
        <v>XXXX-Nle-L4-14_Multiplex2023Apr - Multiplex2023Apr + XXXX-WT-fixed_Pur-2021May - Pur-2021May</v>
      </c>
      <c r="F15" s="11" t="str">
        <f>IF(AND('1st plate agonist &amp; batch'!F15 &lt;&gt; "",'2nd plate agonist &amp; batch'!F15&lt;&gt;""),_xlfn.CONCAT('1st plate agonist &amp; batch'!F15," + ",'2nd plate agonist &amp; batch'!F15,""),"")</f>
        <v>XXXX-Nle-L4-15_Multiplex2023Apr - Multiplex2023Apr + XXXX-WT-fixed_Pur-2021May - Pur-2021May</v>
      </c>
      <c r="G15" s="11" t="str">
        <f>IF(AND('1st plate agonist &amp; batch'!G15 &lt;&gt; "",'2nd plate agonist &amp; batch'!G15&lt;&gt;""),_xlfn.CONCAT('1st plate agonist &amp; batch'!G15," + ",'2nd plate agonist &amp; batch'!G15,""),"")</f>
        <v>XXXX-Nle-L4-15_Multiplex2023Apr - Multiplex2023Apr + XXXX-WT-fixed_Pur-2021May - Pur-2021May</v>
      </c>
      <c r="H15" s="11" t="str">
        <f>IF(AND('1st plate agonist &amp; batch'!H15 &lt;&gt; "",'2nd plate agonist &amp; batch'!H15&lt;&gt;""),_xlfn.CONCAT('1st plate agonist &amp; batch'!H15," + ",'2nd plate agonist &amp; batch'!H15,""),"")</f>
        <v>XXXX-Nle-L4-16_Multiplex2023Apr - Multiplex2023Apr + XXXX-WT-fixed_Pur-2021May - Pur-2021May</v>
      </c>
      <c r="I15" s="11" t="str">
        <f>IF(AND('1st plate agonist &amp; batch'!I15 &lt;&gt; "",'2nd plate agonist &amp; batch'!I15&lt;&gt;""),_xlfn.CONCAT('1st plate agonist &amp; batch'!I15," + ",'2nd plate agonist &amp; batch'!I15,""),"")</f>
        <v>XXXX-Nle-L4-16_Multiplex2023Apr - Multiplex2023Apr + XXXX-WT-fixed_Pur-2021May - Pur-2021May</v>
      </c>
      <c r="J15" s="11" t="str">
        <f>IF(AND('1st plate agonist &amp; batch'!J15 &lt;&gt; "",'2nd plate agonist &amp; batch'!J15&lt;&gt;""),_xlfn.CONCAT('1st plate agonist &amp; batch'!J15," + ",'2nd plate agonist &amp; batch'!J15,""),"")</f>
        <v>XXXX-Nle-L4-17_Multiplex2023Apr - Multiplex2023Apr + XXXX-WT-fixed_Pur-2021May - Pur-2021May</v>
      </c>
      <c r="K15" s="11" t="str">
        <f>IF(AND('1st plate agonist &amp; batch'!K15 &lt;&gt; "",'2nd plate agonist &amp; batch'!K15&lt;&gt;""),_xlfn.CONCAT('1st plate agonist &amp; batch'!K15," + ",'2nd plate agonist &amp; batch'!K15,""),"")</f>
        <v>XXXX-Nle-L4-17_Multiplex2023Apr - Multiplex2023Apr + XXXX-WT-fixed_Pur-2021May - Pur-2021May</v>
      </c>
      <c r="L15" s="11" t="str">
        <f>IF(AND('1st plate agonist &amp; batch'!L15 &lt;&gt; "",'2nd plate agonist &amp; batch'!L15&lt;&gt;""),_xlfn.CONCAT('1st plate agonist &amp; batch'!L15," + ",'2nd plate agonist &amp; batch'!L15,""),"")</f>
        <v>XXXX-Nle-L4-18_Multiplex2023Apr - Multiplex2023Apr + XXXX-WT-fixed_Pur-2021May - Pur-2021May</v>
      </c>
      <c r="M15" s="11" t="str">
        <f>IF(AND('1st plate agonist &amp; batch'!M15 &lt;&gt; "",'2nd plate agonist &amp; batch'!M15&lt;&gt;""),_xlfn.CONCAT('1st plate agonist &amp; batch'!M15," + ",'2nd plate agonist &amp; batch'!M15,""),"")</f>
        <v>XXXX-Nle-L4-18_Multiplex2023Apr - Multiplex2023Apr + XXXX-WT-fixed_Pur-2021May - Pur-2021May</v>
      </c>
      <c r="N15" s="11" t="str">
        <f>IF(AND('1st plate agonist &amp; batch'!N15 &lt;&gt; "",'2nd plate agonist &amp; batch'!N15&lt;&gt;""),_xlfn.CONCAT('1st plate agonist &amp; batch'!N15," + ",'2nd plate agonist &amp; batch'!N15,""),"")</f>
        <v>XXXX-Nle-L4-19_Multiplex2023Apr - Multiplex2023Apr + XXXX-WT-fixed_Pur-2021May - Pur-2021May</v>
      </c>
      <c r="O15" s="11" t="str">
        <f>IF(AND('1st plate agonist &amp; batch'!O15 &lt;&gt; "",'2nd plate agonist &amp; batch'!O15&lt;&gt;""),_xlfn.CONCAT('1st plate agonist &amp; batch'!O15," + ",'2nd plate agonist &amp; batch'!O15,""),"")</f>
        <v>XXXX-Nle-L4-19_Multiplex2023Apr - Multiplex2023Apr + XXXX-WT-fixed_Pur-2021May - Pur-2021May</v>
      </c>
      <c r="P15" s="11" t="str">
        <f>IF(AND('1st plate agonist &amp; batch'!P15 &lt;&gt; "",'2nd plate agonist &amp; batch'!P15&lt;&gt;""),_xlfn.CONCAT('1st plate agonist &amp; batch'!P15," + ",'2nd plate agonist &amp; batch'!P15,""),"")</f>
        <v>XXXX-Nle-L4-20_Multiplex2023Apr - Multiplex2023Apr + XXXX-WT-fixed_Pur-2021May - Pur-2021May</v>
      </c>
      <c r="Q15" s="11" t="str">
        <f>IF(AND('1st plate agonist &amp; batch'!Q15 &lt;&gt; "",'2nd plate agonist &amp; batch'!Q15&lt;&gt;""),_xlfn.CONCAT('1st plate agonist &amp; batch'!Q15," + ",'2nd plate agonist &amp; batch'!Q15,""),"")</f>
        <v>XXXX-Nle-L4-20_Multiplex2023Apr - Multiplex2023Apr + XXXX-WT-fixed_Pur-2021May - Pur-2021May</v>
      </c>
      <c r="R15" s="11" t="str">
        <f>IF(AND('1st plate agonist &amp; batch'!R15 &lt;&gt; "",'2nd plate agonist &amp; batch'!R15&lt;&gt;""),_xlfn.CONCAT('1st plate agonist &amp; batch'!R15," + ",'2nd plate agonist &amp; batch'!R15,""),"")</f>
        <v>XXXX-Nle-L4-21_Multiplex2023Apr - Multiplex2023Apr + XXXX-WT-fixed_Pur-2021May - Pur-2021May</v>
      </c>
      <c r="S15" s="11" t="str">
        <f>IF(AND('1st plate agonist &amp; batch'!S15 &lt;&gt; "",'2nd plate agonist &amp; batch'!S15&lt;&gt;""),_xlfn.CONCAT('1st plate agonist &amp; batch'!S15," + ",'2nd plate agonist &amp; batch'!S15,""),"")</f>
        <v>XXXX-Nle-L4-21_Multiplex2023Apr - Multiplex2023Apr + XXXX-WT-fixed_Pur-2021May - Pur-2021May</v>
      </c>
      <c r="T15" s="11" t="str">
        <f>IF(AND('1st plate agonist &amp; batch'!T15 &lt;&gt; "",'2nd plate agonist &amp; batch'!T15&lt;&gt;""),_xlfn.CONCAT('1st plate agonist &amp; batch'!T15," + ",'2nd plate agonist &amp; batch'!T15,""),"")</f>
        <v>XXXX-Nle-L4-22_Multiplex2023Apr - Multiplex2023Apr + XXXX-WT-fixed_Pur-2021May - Pur-2021May</v>
      </c>
      <c r="U15" s="11" t="str">
        <f>IF(AND('1st plate agonist &amp; batch'!U15 &lt;&gt; "",'2nd plate agonist &amp; batch'!U15&lt;&gt;""),_xlfn.CONCAT('1st plate agonist &amp; batch'!U15," + ",'2nd plate agonist &amp; batch'!U15,""),"")</f>
        <v>XXXX-Nle-L4-22_Multiplex2023Apr - Multiplex2023Apr + XXXX-WT-fixed_Pur-2021May - Pur-2021May</v>
      </c>
      <c r="V15" s="11" t="str">
        <f>IF(AND('1st plate agonist &amp; batch'!V15 &lt;&gt; "",'2nd plate agonist &amp; batch'!V15&lt;&gt;""),_xlfn.CONCAT('1st plate agonist &amp; batch'!V15," + ",'2nd plate agonist &amp; batch'!V15,""),"")</f>
        <v>XXXX-Nle-L4-23_Multiplex2023Apr - Multiplex2023Apr + XXXX-WT-fixed_Pur-2021May - Pur-2021May</v>
      </c>
      <c r="W15" s="11" t="str">
        <f>IF(AND('1st plate agonist &amp; batch'!W15 &lt;&gt; "",'2nd plate agonist &amp; batch'!W15&lt;&gt;""),_xlfn.CONCAT('1st plate agonist &amp; batch'!W15," + ",'2nd plate agonist &amp; batch'!W15,""),"")</f>
        <v>XXXX-Nle-L4-23_Multiplex2023Apr - Multiplex2023Apr + XXXX-WT-fixed_Pur-2021May - Pur-2021May</v>
      </c>
      <c r="X15" s="11" t="str">
        <f>IF(AND('1st plate agonist &amp; batch'!X15 &lt;&gt; "",'2nd plate agonist &amp; batch'!X15&lt;&gt;""),_xlfn.CONCAT('1st plate agonist &amp; batch'!X15," + ",'2nd plate agonist &amp; batch'!X15,""),"")</f>
        <v>XXXX-Nle-L4-24_Multiplex2023Apr - Multiplex2023Apr + XXXX-WT-fixed_Pur-2021May - Pur-2021May</v>
      </c>
      <c r="Y15" s="11" t="str">
        <f>IF(AND('1st plate agonist &amp; batch'!Y15 &lt;&gt; "",'2nd plate agonist &amp; batch'!Y15&lt;&gt;""),_xlfn.CONCAT('1st plate agonist &amp; batch'!Y15," + ",'2nd plate agonist &amp; batch'!Y15,""),"")</f>
        <v>XXXX-Nle-L4-24_Multiplex2023Apr - Multiplex2023Apr + XXXX-WT-fixed_Pur-2021May - Pur-2021May</v>
      </c>
      <c r="Z15" s="3"/>
      <c r="AB15" t="str">
        <v>XXXX-Nle-L5-16_Multiplex2023Apr - Multiplex2023Apr + XXXX-WT-fixed_Pur-2021May - Pur-2021May</v>
      </c>
      <c r="AC15">
        <f t="shared" si="0"/>
        <v>9</v>
      </c>
    </row>
    <row r="16" spans="1:29" ht="21.75" customHeight="1" thickBot="1" x14ac:dyDescent="0.45">
      <c r="A16" s="2" t="s">
        <v>34</v>
      </c>
      <c r="B16" s="11" t="str">
        <f>IF(AND('1st plate agonist &amp; batch'!B16 &lt;&gt; "",'2nd plate agonist &amp; batch'!B16&lt;&gt;""),_xlfn.CONCAT('1st plate agonist &amp; batch'!B16," + ",'2nd plate agonist &amp; batch'!B16,""),"")</f>
        <v>XXXX-Nle-L4-13_Multiplex2023Apr - Multiplex2023Apr + XXXX-WT-fixed_Pur-2021May - Pur-2021May</v>
      </c>
      <c r="C16" s="11" t="str">
        <f>IF(AND('1st plate agonist &amp; batch'!C16 &lt;&gt; "",'2nd plate agonist &amp; batch'!C16&lt;&gt;""),_xlfn.CONCAT('1st plate agonist &amp; batch'!C16," + ",'2nd plate agonist &amp; batch'!C16,""),"")</f>
        <v>XXXX-Nle-L4-13_Multiplex2023Apr - Multiplex2023Apr + XXXX-WT-fixed_Pur-2021May - Pur-2021May</v>
      </c>
      <c r="D16" s="11" t="str">
        <f>IF(AND('1st plate agonist &amp; batch'!D16 &lt;&gt; "",'2nd plate agonist &amp; batch'!D16&lt;&gt;""),_xlfn.CONCAT('1st plate agonist &amp; batch'!D16," + ",'2nd plate agonist &amp; batch'!D16,""),"")</f>
        <v>XXXX-Nle-L4-14_Multiplex2023Apr - Multiplex2023Apr + XXXX-WT-fixed_Pur-2021May - Pur-2021May</v>
      </c>
      <c r="E16" s="11" t="str">
        <f>IF(AND('1st plate agonist &amp; batch'!E16 &lt;&gt; "",'2nd plate agonist &amp; batch'!E16&lt;&gt;""),_xlfn.CONCAT('1st plate agonist &amp; batch'!E16," + ",'2nd plate agonist &amp; batch'!E16,""),"")</f>
        <v>XXXX-Nle-L4-14_Multiplex2023Apr - Multiplex2023Apr + XXXX-WT-fixed_Pur-2021May - Pur-2021May</v>
      </c>
      <c r="F16" s="11" t="str">
        <f>IF(AND('1st plate agonist &amp; batch'!F16 &lt;&gt; "",'2nd plate agonist &amp; batch'!F16&lt;&gt;""),_xlfn.CONCAT('1st plate agonist &amp; batch'!F16," + ",'2nd plate agonist &amp; batch'!F16,""),"")</f>
        <v>XXXX-Nle-L4-15_Multiplex2023Apr - Multiplex2023Apr + XXXX-WT-fixed_Pur-2021May - Pur-2021May</v>
      </c>
      <c r="G16" s="11" t="str">
        <f>IF(AND('1st plate agonist &amp; batch'!G16 &lt;&gt; "",'2nd plate agonist &amp; batch'!G16&lt;&gt;""),_xlfn.CONCAT('1st plate agonist &amp; batch'!G16," + ",'2nd plate agonist &amp; batch'!G16,""),"")</f>
        <v>XXXX-Nle-L4-15_Multiplex2023Apr - Multiplex2023Apr + XXXX-WT-fixed_Pur-2021May - Pur-2021May</v>
      </c>
      <c r="H16" s="11" t="str">
        <f>IF(AND('1st plate agonist &amp; batch'!H16 &lt;&gt; "",'2nd plate agonist &amp; batch'!H16&lt;&gt;""),_xlfn.CONCAT('1st plate agonist &amp; batch'!H16," + ",'2nd plate agonist &amp; batch'!H16,""),"")</f>
        <v>XXXX-Nle-L4-16_Multiplex2023Apr - Multiplex2023Apr + XXXX-WT-fixed_Pur-2021May - Pur-2021May</v>
      </c>
      <c r="I16" s="11" t="str">
        <f>IF(AND('1st plate agonist &amp; batch'!I16 &lt;&gt; "",'2nd plate agonist &amp; batch'!I16&lt;&gt;""),_xlfn.CONCAT('1st plate agonist &amp; batch'!I16," + ",'2nd plate agonist &amp; batch'!I16,""),"")</f>
        <v>XXXX-Nle-L4-16_Multiplex2023Apr - Multiplex2023Apr + XXXX-WT-fixed_Pur-2021May - Pur-2021May</v>
      </c>
      <c r="J16" s="11" t="str">
        <f>IF(AND('1st plate agonist &amp; batch'!J16 &lt;&gt; "",'2nd plate agonist &amp; batch'!J16&lt;&gt;""),_xlfn.CONCAT('1st plate agonist &amp; batch'!J16," + ",'2nd plate agonist &amp; batch'!J16,""),"")</f>
        <v>XXXX-Nle-L4-17_Multiplex2023Apr - Multiplex2023Apr + XXXX-WT-fixed_Pur-2021May - Pur-2021May</v>
      </c>
      <c r="K16" s="11" t="str">
        <f>IF(AND('1st plate agonist &amp; batch'!K16 &lt;&gt; "",'2nd plate agonist &amp; batch'!K16&lt;&gt;""),_xlfn.CONCAT('1st plate agonist &amp; batch'!K16," + ",'2nd plate agonist &amp; batch'!K16,""),"")</f>
        <v>XXXX-Nle-L4-17_Multiplex2023Apr - Multiplex2023Apr + XXXX-WT-fixed_Pur-2021May - Pur-2021May</v>
      </c>
      <c r="L16" s="11" t="str">
        <f>IF(AND('1st plate agonist &amp; batch'!L16 &lt;&gt; "",'2nd plate agonist &amp; batch'!L16&lt;&gt;""),_xlfn.CONCAT('1st plate agonist &amp; batch'!L16," + ",'2nd plate agonist &amp; batch'!L16,""),"")</f>
        <v>XXXX-Nle-L4-18_Multiplex2023Apr - Multiplex2023Apr + XXXX-WT-fixed_Pur-2021May - Pur-2021May</v>
      </c>
      <c r="M16" s="11" t="str">
        <f>IF(AND('1st plate agonist &amp; batch'!M16 &lt;&gt; "",'2nd plate agonist &amp; batch'!M16&lt;&gt;""),_xlfn.CONCAT('1st plate agonist &amp; batch'!M16," + ",'2nd plate agonist &amp; batch'!M16,""),"")</f>
        <v>XXXX-Nle-L4-18_Multiplex2023Apr - Multiplex2023Apr + XXXX-WT-fixed_Pur-2021May - Pur-2021May</v>
      </c>
      <c r="N16" s="11" t="str">
        <f>IF(AND('1st plate agonist &amp; batch'!N16 &lt;&gt; "",'2nd plate agonist &amp; batch'!N16&lt;&gt;""),_xlfn.CONCAT('1st plate agonist &amp; batch'!N16," + ",'2nd plate agonist &amp; batch'!N16,""),"")</f>
        <v>XXXX-Nle-L4-19_Multiplex2023Apr - Multiplex2023Apr + XXXX-WT-fixed_Pur-2021May - Pur-2021May</v>
      </c>
      <c r="O16" s="11" t="str">
        <f>IF(AND('1st plate agonist &amp; batch'!O16 &lt;&gt; "",'2nd plate agonist &amp; batch'!O16&lt;&gt;""),_xlfn.CONCAT('1st plate agonist &amp; batch'!O16," + ",'2nd plate agonist &amp; batch'!O16,""),"")</f>
        <v>XXXX-Nle-L4-19_Multiplex2023Apr - Multiplex2023Apr + XXXX-WT-fixed_Pur-2021May - Pur-2021May</v>
      </c>
      <c r="P16" s="11" t="str">
        <f>IF(AND('1st plate agonist &amp; batch'!P16 &lt;&gt; "",'2nd plate agonist &amp; batch'!P16&lt;&gt;""),_xlfn.CONCAT('1st plate agonist &amp; batch'!P16," + ",'2nd plate agonist &amp; batch'!P16,""),"")</f>
        <v>XXXX-Nle-L4-20_Multiplex2023Apr - Multiplex2023Apr + XXXX-WT-fixed_Pur-2021May - Pur-2021May</v>
      </c>
      <c r="Q16" s="11" t="str">
        <f>IF(AND('1st plate agonist &amp; batch'!Q16 &lt;&gt; "",'2nd plate agonist &amp; batch'!Q16&lt;&gt;""),_xlfn.CONCAT('1st plate agonist &amp; batch'!Q16," + ",'2nd plate agonist &amp; batch'!Q16,""),"")</f>
        <v>XXXX-Nle-L4-20_Multiplex2023Apr - Multiplex2023Apr + XXXX-WT-fixed_Pur-2021May - Pur-2021May</v>
      </c>
      <c r="R16" s="11" t="str">
        <f>IF(AND('1st plate agonist &amp; batch'!R16 &lt;&gt; "",'2nd plate agonist &amp; batch'!R16&lt;&gt;""),_xlfn.CONCAT('1st plate agonist &amp; batch'!R16," + ",'2nd plate agonist &amp; batch'!R16,""),"")</f>
        <v>XXXX-Nle-L4-21_Multiplex2023Apr - Multiplex2023Apr + XXXX-WT-fixed_Pur-2021May - Pur-2021May</v>
      </c>
      <c r="S16" s="11" t="str">
        <f>IF(AND('1st plate agonist &amp; batch'!S16 &lt;&gt; "",'2nd plate agonist &amp; batch'!S16&lt;&gt;""),_xlfn.CONCAT('1st plate agonist &amp; batch'!S16," + ",'2nd plate agonist &amp; batch'!S16,""),"")</f>
        <v>XXXX-Nle-L4-21_Multiplex2023Apr - Multiplex2023Apr + XXXX-WT-fixed_Pur-2021May - Pur-2021May</v>
      </c>
      <c r="T16" s="11" t="str">
        <f>IF(AND('1st plate agonist &amp; batch'!T16 &lt;&gt; "",'2nd plate agonist &amp; batch'!T16&lt;&gt;""),_xlfn.CONCAT('1st plate agonist &amp; batch'!T16," + ",'2nd plate agonist &amp; batch'!T16,""),"")</f>
        <v>XXXX-Nle-L4-22_Multiplex2023Apr - Multiplex2023Apr + XXXX-WT-fixed_Pur-2021May - Pur-2021May</v>
      </c>
      <c r="U16" s="11" t="str">
        <f>IF(AND('1st plate agonist &amp; batch'!U16 &lt;&gt; "",'2nd plate agonist &amp; batch'!U16&lt;&gt;""),_xlfn.CONCAT('1st plate agonist &amp; batch'!U16," + ",'2nd plate agonist &amp; batch'!U16,""),"")</f>
        <v>XXXX-Nle-L4-22_Multiplex2023Apr - Multiplex2023Apr + XXXX-WT-fixed_Pur-2021May - Pur-2021May</v>
      </c>
      <c r="V16" s="11" t="str">
        <f>IF(AND('1st plate agonist &amp; batch'!V16 &lt;&gt; "",'2nd plate agonist &amp; batch'!V16&lt;&gt;""),_xlfn.CONCAT('1st plate agonist &amp; batch'!V16," + ",'2nd plate agonist &amp; batch'!V16,""),"")</f>
        <v>XXXX-Nle-L4-23_Multiplex2023Apr - Multiplex2023Apr + XXXX-WT-fixed_Pur-2021May - Pur-2021May</v>
      </c>
      <c r="W16" s="11" t="str">
        <f>IF(AND('1st plate agonist &amp; batch'!W16 &lt;&gt; "",'2nd plate agonist &amp; batch'!W16&lt;&gt;""),_xlfn.CONCAT('1st plate agonist &amp; batch'!W16," + ",'2nd plate agonist &amp; batch'!W16,""),"")</f>
        <v>XXXX-Nle-L4-23_Multiplex2023Apr - Multiplex2023Apr + XXXX-WT-fixed_Pur-2021May - Pur-2021May</v>
      </c>
      <c r="X16" s="11" t="str">
        <f>IF(AND('1st plate agonist &amp; batch'!X16 &lt;&gt; "",'2nd plate agonist &amp; batch'!X16&lt;&gt;""),_xlfn.CONCAT('1st plate agonist &amp; batch'!X16," + ",'2nd plate agonist &amp; batch'!X16,""),"")</f>
        <v>XXXX-Nle-L4-24_Multiplex2023Apr - Multiplex2023Apr + XXXX-WT-fixed_Pur-2021May - Pur-2021May</v>
      </c>
      <c r="Y16" s="11" t="str">
        <f>IF(AND('1st plate agonist &amp; batch'!Y16 &lt;&gt; "",'2nd plate agonist &amp; batch'!Y16&lt;&gt;""),_xlfn.CONCAT('1st plate agonist &amp; batch'!Y16," + ",'2nd plate agonist &amp; batch'!Y16,""),"")</f>
        <v>XXXX-Nle-L4-24_Multiplex2023Apr - Multiplex2023Apr + XXXX-WT-fixed_Pur-2021May - Pur-2021May</v>
      </c>
      <c r="AB16" t="str">
        <v>XXXX-Nle-L5-04_Multiplex2023Mar - Multiplex2023Mar + XXXX-WT-fixed_Pur-2021May - Pur-2021May</v>
      </c>
      <c r="AC16">
        <f t="shared" si="0"/>
        <v>9</v>
      </c>
    </row>
    <row r="17" spans="1:29" ht="21" customHeight="1" x14ac:dyDescent="0.4">
      <c r="A17" s="2" t="s">
        <v>35</v>
      </c>
      <c r="B17" s="11" t="str">
        <f>IF(AND('1st plate agonist &amp; batch'!B17 &lt;&gt; "",'2nd plate agonist &amp; batch'!B17&lt;&gt;""),_xlfn.CONCAT('1st plate agonist &amp; batch'!B17," + ",'2nd plate agonist &amp; batch'!B17,""),"")</f>
        <v>XXXX-Nle-L4-13_Multiplex2023Apr - Multiplex2023Apr + XXXX-WT-fixed_Pur-2021May - Pur-2021May</v>
      </c>
      <c r="C17" s="11" t="str">
        <f>IF(AND('1st plate agonist &amp; batch'!C17 &lt;&gt; "",'2nd plate agonist &amp; batch'!C17&lt;&gt;""),_xlfn.CONCAT('1st plate agonist &amp; batch'!C17," + ",'2nd plate agonist &amp; batch'!C17,""),"")</f>
        <v>XXXX-Nle-L4-13_Multiplex2023Apr - Multiplex2023Apr + XXXX-WT-fixed_Pur-2021May - Pur-2021May</v>
      </c>
      <c r="D17" s="11" t="str">
        <f>IF(AND('1st plate agonist &amp; batch'!D17 &lt;&gt; "",'2nd plate agonist &amp; batch'!D17&lt;&gt;""),_xlfn.CONCAT('1st plate agonist &amp; batch'!D17," + ",'2nd plate agonist &amp; batch'!D17,""),"")</f>
        <v>XXXX-Nle-L4-14_Multiplex2023Apr - Multiplex2023Apr + XXXX-WT-fixed_Pur-2021May - Pur-2021May</v>
      </c>
      <c r="E17" s="11" t="str">
        <f>IF(AND('1st plate agonist &amp; batch'!E17 &lt;&gt; "",'2nd plate agonist &amp; batch'!E17&lt;&gt;""),_xlfn.CONCAT('1st plate agonist &amp; batch'!E17," + ",'2nd plate agonist &amp; batch'!E17,""),"")</f>
        <v>XXXX-Nle-L4-14_Multiplex2023Apr - Multiplex2023Apr + XXXX-WT-fixed_Pur-2021May - Pur-2021May</v>
      </c>
      <c r="F17" s="11" t="str">
        <f>IF(AND('1st plate agonist &amp; batch'!F17 &lt;&gt; "",'2nd plate agonist &amp; batch'!F17&lt;&gt;""),_xlfn.CONCAT('1st plate agonist &amp; batch'!F17," + ",'2nd plate agonist &amp; batch'!F17,""),"")</f>
        <v>XXXX-Nle-L4-15_Multiplex2023Apr - Multiplex2023Apr + XXXX-WT-fixed_Pur-2021May - Pur-2021May</v>
      </c>
      <c r="G17" s="11" t="str">
        <f>IF(AND('1st plate agonist &amp; batch'!G17 &lt;&gt; "",'2nd plate agonist &amp; batch'!G17&lt;&gt;""),_xlfn.CONCAT('1st plate agonist &amp; batch'!G17," + ",'2nd plate agonist &amp; batch'!G17,""),"")</f>
        <v>XXXX-Nle-L4-15_Multiplex2023Apr - Multiplex2023Apr + XXXX-WT-fixed_Pur-2021May - Pur-2021May</v>
      </c>
      <c r="H17" s="11" t="str">
        <f>IF(AND('1st plate agonist &amp; batch'!H17 &lt;&gt; "",'2nd plate agonist &amp; batch'!H17&lt;&gt;""),_xlfn.CONCAT('1st plate agonist &amp; batch'!H17," + ",'2nd plate agonist &amp; batch'!H17,""),"")</f>
        <v>XXXX-Nle-L4-16_Multiplex2023Apr - Multiplex2023Apr + XXXX-WT-fixed_Pur-2021May - Pur-2021May</v>
      </c>
      <c r="I17" s="11" t="str">
        <f>IF(AND('1st plate agonist &amp; batch'!I17 &lt;&gt; "",'2nd plate agonist &amp; batch'!I17&lt;&gt;""),_xlfn.CONCAT('1st plate agonist &amp; batch'!I17," + ",'2nd plate agonist &amp; batch'!I17,""),"")</f>
        <v>XXXX-Nle-L4-16_Multiplex2023Apr - Multiplex2023Apr + XXXX-WT-fixed_Pur-2021May - Pur-2021May</v>
      </c>
      <c r="J17" s="11" t="str">
        <f>IF(AND('1st plate agonist &amp; batch'!J17 &lt;&gt; "",'2nd plate agonist &amp; batch'!J17&lt;&gt;""),_xlfn.CONCAT('1st plate agonist &amp; batch'!J17," + ",'2nd plate agonist &amp; batch'!J17,""),"")</f>
        <v>XXXX-Nle-L4-17_Multiplex2023Apr - Multiplex2023Apr + XXXX-WT-fixed_Pur-2021May - Pur-2021May</v>
      </c>
      <c r="K17" s="11" t="str">
        <f>IF(AND('1st plate agonist &amp; batch'!K17 &lt;&gt; "",'2nd plate agonist &amp; batch'!K17&lt;&gt;""),_xlfn.CONCAT('1st plate agonist &amp; batch'!K17," + ",'2nd plate agonist &amp; batch'!K17,""),"")</f>
        <v>XXXX-Nle-L4-17_Multiplex2023Apr - Multiplex2023Apr + XXXX-WT-fixed_Pur-2021May - Pur-2021May</v>
      </c>
      <c r="L17" s="11" t="str">
        <f>IF(AND('1st plate agonist &amp; batch'!L17 &lt;&gt; "",'2nd plate agonist &amp; batch'!L17&lt;&gt;""),_xlfn.CONCAT('1st plate agonist &amp; batch'!L17," + ",'2nd plate agonist &amp; batch'!L17,""),"")</f>
        <v>XXXX-Nle-L4-18_Multiplex2023Apr - Multiplex2023Apr + XXXX-WT-fixed_Pur-2021May - Pur-2021May</v>
      </c>
      <c r="M17" s="11" t="str">
        <f>IF(AND('1st plate agonist &amp; batch'!M17 &lt;&gt; "",'2nd plate agonist &amp; batch'!M17&lt;&gt;""),_xlfn.CONCAT('1st plate agonist &amp; batch'!M17," + ",'2nd plate agonist &amp; batch'!M17,""),"")</f>
        <v>XXXX-Nle-L4-18_Multiplex2023Apr - Multiplex2023Apr + XXXX-WT-fixed_Pur-2021May - Pur-2021May</v>
      </c>
      <c r="N17" s="11" t="str">
        <f>IF(AND('1st plate agonist &amp; batch'!N17 &lt;&gt; "",'2nd plate agonist &amp; batch'!N17&lt;&gt;""),_xlfn.CONCAT('1st plate agonist &amp; batch'!N17," + ",'2nd plate agonist &amp; batch'!N17,""),"")</f>
        <v>XXXX-Nle-L4-19_Multiplex2023Apr - Multiplex2023Apr + XXXX-WT-fixed_Pur-2021May - Pur-2021May</v>
      </c>
      <c r="O17" s="11" t="str">
        <f>IF(AND('1st plate agonist &amp; batch'!O17 &lt;&gt; "",'2nd plate agonist &amp; batch'!O17&lt;&gt;""),_xlfn.CONCAT('1st plate agonist &amp; batch'!O17," + ",'2nd plate agonist &amp; batch'!O17,""),"")</f>
        <v>XXXX-Nle-L4-19_Multiplex2023Apr - Multiplex2023Apr + XXXX-WT-fixed_Pur-2021May - Pur-2021May</v>
      </c>
      <c r="P17" s="11" t="str">
        <f>IF(AND('1st plate agonist &amp; batch'!P17 &lt;&gt; "",'2nd plate agonist &amp; batch'!P17&lt;&gt;""),_xlfn.CONCAT('1st plate agonist &amp; batch'!P17," + ",'2nd plate agonist &amp; batch'!P17,""),"")</f>
        <v>XXXX-Nle-L4-20_Multiplex2023Apr - Multiplex2023Apr + XXXX-WT-fixed_Pur-2021May - Pur-2021May</v>
      </c>
      <c r="Q17" s="11" t="str">
        <f>IF(AND('1st plate agonist &amp; batch'!Q17 &lt;&gt; "",'2nd plate agonist &amp; batch'!Q17&lt;&gt;""),_xlfn.CONCAT('1st plate agonist &amp; batch'!Q17," + ",'2nd plate agonist &amp; batch'!Q17,""),"")</f>
        <v>XXXX-Nle-L4-20_Multiplex2023Apr - Multiplex2023Apr + XXXX-WT-fixed_Pur-2021May - Pur-2021May</v>
      </c>
      <c r="R17" s="11" t="str">
        <f>IF(AND('1st plate agonist &amp; batch'!R17 &lt;&gt; "",'2nd plate agonist &amp; batch'!R17&lt;&gt;""),_xlfn.CONCAT('1st plate agonist &amp; batch'!R17," + ",'2nd plate agonist &amp; batch'!R17,""),"")</f>
        <v>XXXX-Nle-L4-21_Multiplex2023Apr - Multiplex2023Apr + XXXX-WT-fixed_Pur-2021May - Pur-2021May</v>
      </c>
      <c r="S17" s="11" t="str">
        <f>IF(AND('1st plate agonist &amp; batch'!S17 &lt;&gt; "",'2nd plate agonist &amp; batch'!S17&lt;&gt;""),_xlfn.CONCAT('1st plate agonist &amp; batch'!S17," + ",'2nd plate agonist &amp; batch'!S17,""),"")</f>
        <v>XXXX-Nle-L4-21_Multiplex2023Apr - Multiplex2023Apr + XXXX-WT-fixed_Pur-2021May - Pur-2021May</v>
      </c>
      <c r="T17" s="11" t="str">
        <f>IF(AND('1st plate agonist &amp; batch'!T17 &lt;&gt; "",'2nd plate agonist &amp; batch'!T17&lt;&gt;""),_xlfn.CONCAT('1st plate agonist &amp; batch'!T17," + ",'2nd plate agonist &amp; batch'!T17,""),"")</f>
        <v>XXXX-Nle-L4-22_Multiplex2023Apr - Multiplex2023Apr + XXXX-WT-fixed_Pur-2021May - Pur-2021May</v>
      </c>
      <c r="U17" s="11" t="str">
        <f>IF(AND('1st plate agonist &amp; batch'!U17 &lt;&gt; "",'2nd plate agonist &amp; batch'!U17&lt;&gt;""),_xlfn.CONCAT('1st plate agonist &amp; batch'!U17," + ",'2nd plate agonist &amp; batch'!U17,""),"")</f>
        <v>XXXX-Nle-L4-22_Multiplex2023Apr - Multiplex2023Apr + XXXX-WT-fixed_Pur-2021May - Pur-2021May</v>
      </c>
      <c r="V17" s="11" t="str">
        <f>IF(AND('1st plate agonist &amp; batch'!V17 &lt;&gt; "",'2nd plate agonist &amp; batch'!V17&lt;&gt;""),_xlfn.CONCAT('1st plate agonist &amp; batch'!V17," + ",'2nd plate agonist &amp; batch'!V17,""),"")</f>
        <v>XXXX-Nle-L4-23_Multiplex2023Apr - Multiplex2023Apr + XXXX-WT-fixed_Pur-2021May - Pur-2021May</v>
      </c>
      <c r="W17" s="11" t="str">
        <f>IF(AND('1st plate agonist &amp; batch'!W17 &lt;&gt; "",'2nd plate agonist &amp; batch'!W17&lt;&gt;""),_xlfn.CONCAT('1st plate agonist &amp; batch'!W17," + ",'2nd plate agonist &amp; batch'!W17,""),"")</f>
        <v>XXXX-Nle-L4-23_Multiplex2023Apr - Multiplex2023Apr + XXXX-WT-fixed_Pur-2021May - Pur-2021May</v>
      </c>
      <c r="X17" s="11" t="str">
        <f>IF(AND('1st plate agonist &amp; batch'!X17 &lt;&gt; "",'2nd plate agonist &amp; batch'!X17&lt;&gt;""),_xlfn.CONCAT('1st plate agonist &amp; batch'!X17," + ",'2nd plate agonist &amp; batch'!X17,""),"")</f>
        <v>XXXX-Nle-L4-24_Multiplex2023Apr - Multiplex2023Apr + XXXX-WT-fixed_Pur-2021May - Pur-2021May</v>
      </c>
      <c r="Y17" s="11" t="str">
        <f>IF(AND('1st plate agonist &amp; batch'!Y17 &lt;&gt; "",'2nd plate agonist &amp; batch'!Y17&lt;&gt;""),_xlfn.CONCAT('1st plate agonist &amp; batch'!Y17," + ",'2nd plate agonist &amp; batch'!Y17,""),"")</f>
        <v>XXXX-Nle-L4-24_Multiplex2023Apr - Multiplex2023Apr + XXXX-WT-fixed_Pur-2021May - Pur-2021May</v>
      </c>
      <c r="AB17" t="str">
        <v>XXXX-Nle-L4-16_Multiplex2023Apr - Multiplex2023Apr + XXXX-WT-fixed_Pur-2021May - Pur-2021May</v>
      </c>
      <c r="AC17">
        <f t="shared" si="0"/>
        <v>9</v>
      </c>
    </row>
    <row r="18" spans="1:29" ht="18.75" customHeight="1" x14ac:dyDescent="0.35">
      <c r="B18" s="5"/>
      <c r="C18" s="5"/>
      <c r="D18" s="5"/>
      <c r="E18" s="5"/>
      <c r="F18" s="5"/>
      <c r="G18" s="5"/>
      <c r="H18" s="5"/>
      <c r="I18" s="5"/>
      <c r="J18" s="5"/>
      <c r="K18" s="5"/>
      <c r="L18" s="5"/>
      <c r="M18" s="5"/>
      <c r="N18" s="5"/>
      <c r="O18" s="5"/>
      <c r="P18" s="5"/>
      <c r="Q18" s="5"/>
      <c r="R18" s="5"/>
      <c r="S18" s="5"/>
      <c r="T18" s="5"/>
      <c r="U18" s="5"/>
      <c r="V18" s="5"/>
      <c r="W18" s="5"/>
      <c r="X18" s="5"/>
      <c r="Y18" s="5"/>
      <c r="AB18" t="str">
        <v>XXXX-Nle-L5-17_Multiplex2023Apr - Multiplex2023Apr + XXXX-WT-fixed_Pur-2021May - Pur-2021May</v>
      </c>
      <c r="AC18">
        <f t="shared" si="0"/>
        <v>9</v>
      </c>
    </row>
    <row r="19" spans="1:29" ht="18.75" customHeight="1" x14ac:dyDescent="0.35">
      <c r="B19" s="5" t="s">
        <v>36</v>
      </c>
      <c r="C19" s="5"/>
      <c r="D19" s="5"/>
      <c r="E19" s="5"/>
      <c r="F19" s="5"/>
      <c r="G19" s="5"/>
      <c r="H19" s="5"/>
      <c r="I19" s="5"/>
      <c r="J19" s="5"/>
      <c r="K19" s="5"/>
      <c r="L19" s="5"/>
      <c r="M19" s="5"/>
      <c r="N19" s="5"/>
      <c r="O19" s="5"/>
      <c r="P19" s="5"/>
      <c r="Q19" s="5"/>
      <c r="R19" s="5"/>
      <c r="S19" s="5"/>
      <c r="T19" s="5"/>
      <c r="U19" s="5"/>
      <c r="V19" s="5"/>
      <c r="W19" s="5"/>
      <c r="X19" s="5"/>
      <c r="Y19" s="5"/>
      <c r="AB19" t="str">
        <v>XXXX-Nle-L5-05_Multiplex2023Apr - Multiplex2023Apr + XXXX-WT-fixed_Pur-2021May - Pur-2021May</v>
      </c>
      <c r="AC19">
        <f t="shared" si="0"/>
        <v>9</v>
      </c>
    </row>
    <row r="20" spans="1:29" ht="18.75" customHeight="1" x14ac:dyDescent="0.35">
      <c r="B20" s="5" t="s">
        <v>37</v>
      </c>
      <c r="C20" s="5"/>
      <c r="D20" s="5"/>
      <c r="E20" s="5"/>
      <c r="F20" s="5"/>
      <c r="G20" s="5"/>
      <c r="H20" s="5"/>
      <c r="I20" s="5"/>
      <c r="J20" s="5"/>
      <c r="K20" s="5"/>
      <c r="L20" s="5"/>
      <c r="M20" s="5"/>
      <c r="N20" s="5"/>
      <c r="O20" s="5"/>
      <c r="P20" s="5"/>
      <c r="Q20" s="5"/>
      <c r="R20" s="5"/>
      <c r="S20" s="5"/>
      <c r="T20" s="5"/>
      <c r="U20" s="5"/>
      <c r="V20" s="5"/>
      <c r="W20" s="5"/>
      <c r="X20" s="5"/>
      <c r="Y20" s="5"/>
      <c r="AB20" t="str">
        <v>XXXX-Nle-L4-17_Multiplex2023Apr - Multiplex2023Apr + XXXX-WT-fixed_Pur-2021May - Pur-2021May</v>
      </c>
      <c r="AC20">
        <f t="shared" si="0"/>
        <v>9</v>
      </c>
    </row>
    <row r="21" spans="1:29" ht="18.75" customHeight="1" x14ac:dyDescent="0.35">
      <c r="B21" s="5" t="s">
        <v>38</v>
      </c>
      <c r="C21" s="5"/>
      <c r="D21" s="5"/>
      <c r="E21" s="5"/>
      <c r="F21" s="5"/>
      <c r="G21" s="5"/>
      <c r="H21" s="5"/>
      <c r="I21" s="5"/>
      <c r="J21" s="5"/>
      <c r="K21" s="5"/>
      <c r="L21" s="5"/>
      <c r="M21" s="5"/>
      <c r="N21" s="5"/>
      <c r="O21" s="5"/>
      <c r="P21" s="5"/>
      <c r="Q21" s="5"/>
      <c r="R21" s="5"/>
      <c r="S21" s="5"/>
      <c r="T21" s="5"/>
      <c r="U21" s="5"/>
      <c r="V21" s="5"/>
      <c r="W21" s="5"/>
      <c r="X21" s="5"/>
      <c r="Y21" s="5"/>
      <c r="AB21" t="str">
        <v>XXXX-Nle-L5-18_Multiplex2023Apr - Multiplex2023Apr + XXXX-WT-fixed_Pur-2021May - Pur-2021May</v>
      </c>
      <c r="AC21">
        <f t="shared" si="0"/>
        <v>9</v>
      </c>
    </row>
    <row r="22" spans="1:29" ht="18.75" customHeight="1" x14ac:dyDescent="0.35">
      <c r="B22" s="5"/>
      <c r="C22" s="5"/>
      <c r="D22" s="5"/>
      <c r="E22" s="5"/>
      <c r="F22" s="5"/>
      <c r="G22" s="5"/>
      <c r="H22" s="5"/>
      <c r="I22" s="5"/>
      <c r="J22" s="5"/>
      <c r="K22" s="5"/>
      <c r="L22" s="5"/>
      <c r="M22" s="5"/>
      <c r="N22" s="5"/>
      <c r="O22" s="5"/>
      <c r="P22" s="5"/>
      <c r="Q22" s="5"/>
      <c r="R22" s="5"/>
      <c r="S22" s="5"/>
      <c r="T22" s="5"/>
      <c r="U22" s="5"/>
      <c r="V22" s="5"/>
      <c r="W22" s="5"/>
      <c r="X22" s="5"/>
      <c r="Y22" s="5"/>
      <c r="AB22" t="str">
        <v>XXXX-Nle-L5-06_Multiplex2023Apr - Multiplex2023Apr + XXXX-WT-fixed_Pur-2021May - Pur-2021May</v>
      </c>
      <c r="AC22">
        <f t="shared" si="0"/>
        <v>9</v>
      </c>
    </row>
    <row r="23" spans="1:29" ht="18.75" customHeight="1" x14ac:dyDescent="0.35">
      <c r="B23" s="6" t="s">
        <v>39</v>
      </c>
      <c r="C23" s="5"/>
      <c r="D23" s="5"/>
      <c r="E23" s="5"/>
      <c r="F23" s="5"/>
      <c r="G23" s="5"/>
      <c r="H23" s="5"/>
      <c r="I23" s="5"/>
      <c r="J23" s="5"/>
      <c r="K23" s="5"/>
      <c r="L23" s="5"/>
      <c r="M23" s="5"/>
      <c r="N23" s="5"/>
      <c r="O23" s="5"/>
      <c r="P23" s="5"/>
      <c r="Q23" s="5"/>
      <c r="R23" s="5"/>
      <c r="S23" s="5"/>
      <c r="T23" s="5"/>
      <c r="U23" s="5"/>
      <c r="V23" s="5"/>
      <c r="W23" s="5"/>
      <c r="X23" s="5"/>
      <c r="Y23" s="5"/>
      <c r="AB23" t="str">
        <v>XXXX-Nle-L4-18_Multiplex2023Apr - Multiplex2023Apr + XXXX-WT-fixed_Pur-2021May - Pur-2021May</v>
      </c>
      <c r="AC23">
        <f t="shared" si="0"/>
        <v>9</v>
      </c>
    </row>
    <row r="24" spans="1:29" ht="18.75" customHeight="1" x14ac:dyDescent="0.35">
      <c r="B24" s="5" t="s">
        <v>40</v>
      </c>
      <c r="C24" s="5"/>
      <c r="D24" s="5"/>
      <c r="E24" s="5"/>
      <c r="F24" s="5"/>
      <c r="G24" s="5"/>
      <c r="H24" s="5"/>
      <c r="I24" s="5"/>
      <c r="J24" s="5"/>
      <c r="K24" s="5"/>
      <c r="L24" s="5"/>
      <c r="M24" s="5"/>
      <c r="N24" s="5"/>
      <c r="O24" s="5"/>
      <c r="P24" s="5"/>
      <c r="Q24" s="5"/>
      <c r="R24" s="5"/>
      <c r="S24" s="5"/>
      <c r="T24" s="5"/>
      <c r="U24" s="5"/>
      <c r="V24" s="5"/>
      <c r="W24" s="5"/>
      <c r="X24" s="5"/>
      <c r="Y24" s="5"/>
      <c r="AB24" t="str">
        <v>XXXX-Nle-L5-19_Multiplex2023Apr - Multiplex2023Apr + XXXX-WT-fixed_Pur-2021May - Pur-2021May</v>
      </c>
      <c r="AC24">
        <f t="shared" si="0"/>
        <v>9</v>
      </c>
    </row>
    <row r="25" spans="1:29" ht="18.75" customHeight="1" x14ac:dyDescent="0.35">
      <c r="B25" s="5"/>
      <c r="C25" s="5"/>
      <c r="D25" s="5"/>
      <c r="E25" s="5"/>
      <c r="F25" s="5"/>
      <c r="G25" s="5"/>
      <c r="H25" s="5"/>
      <c r="I25" s="5"/>
      <c r="J25" s="5"/>
      <c r="K25" s="5"/>
      <c r="L25" s="5"/>
      <c r="M25" s="5"/>
      <c r="N25" s="5"/>
      <c r="O25" s="5"/>
      <c r="P25" s="5"/>
      <c r="Q25" s="5"/>
      <c r="R25" s="5"/>
      <c r="S25" s="5"/>
      <c r="T25" s="5"/>
      <c r="U25" s="5"/>
      <c r="V25" s="5"/>
      <c r="W25" s="5"/>
      <c r="X25" s="5"/>
      <c r="Y25" s="5"/>
      <c r="AB25" t="str">
        <v>XXXX-Nle-L5-07_Multiplex2023Apr - Multiplex2023Apr + XXXX-WT-fixed_Pur-2021May - Pur-2021May</v>
      </c>
      <c r="AC25">
        <f t="shared" si="0"/>
        <v>9</v>
      </c>
    </row>
    <row r="26" spans="1:29" ht="18.75" customHeight="1" x14ac:dyDescent="0.35">
      <c r="B26" s="6" t="s">
        <v>41</v>
      </c>
      <c r="C26" s="5"/>
      <c r="D26" s="5"/>
      <c r="E26" s="5"/>
      <c r="F26" s="5"/>
      <c r="G26" s="5"/>
      <c r="H26" s="5"/>
      <c r="I26" s="5"/>
      <c r="J26" s="5"/>
      <c r="K26" s="5"/>
      <c r="L26" s="5"/>
      <c r="M26" s="5"/>
      <c r="N26" s="5"/>
      <c r="O26" s="5"/>
      <c r="P26" s="5"/>
      <c r="Q26" s="5"/>
      <c r="R26" s="5"/>
      <c r="S26" s="5"/>
      <c r="T26" s="5"/>
      <c r="U26" s="5"/>
      <c r="V26" s="5"/>
      <c r="W26" s="5"/>
      <c r="X26" s="5"/>
      <c r="Y26" s="5"/>
      <c r="AB26" t="str">
        <v>XXXX-Nle-L4-19_Multiplex2023Apr - Multiplex2023Apr + XXXX-WT-fixed_Pur-2021May - Pur-2021May</v>
      </c>
      <c r="AC26">
        <f t="shared" si="0"/>
        <v>9</v>
      </c>
    </row>
    <row r="27" spans="1:29" ht="18.75" customHeight="1" x14ac:dyDescent="0.35">
      <c r="B27" s="5" t="s">
        <v>42</v>
      </c>
      <c r="C27" s="5"/>
      <c r="D27" s="5"/>
      <c r="E27" s="5"/>
      <c r="F27" s="5"/>
      <c r="G27" s="5"/>
      <c r="H27" s="5"/>
      <c r="I27" s="5"/>
      <c r="J27" s="5"/>
      <c r="K27" s="5"/>
      <c r="L27" s="5"/>
      <c r="M27" s="5"/>
      <c r="N27" s="5"/>
      <c r="O27" s="5"/>
      <c r="P27" s="5"/>
      <c r="Q27" s="5"/>
      <c r="R27" s="5"/>
      <c r="S27" s="5"/>
      <c r="T27" s="5"/>
      <c r="U27" s="5"/>
      <c r="V27" s="5"/>
      <c r="W27" s="5"/>
      <c r="X27" s="5"/>
      <c r="Y27" s="5"/>
      <c r="AB27" t="str">
        <v>XXXX-Nle-L5-20_Multiplex2023Apr - Multiplex2023Apr + XXXX-WT-fixed_Pur-2021May - Pur-2021May</v>
      </c>
      <c r="AC27">
        <f t="shared" si="0"/>
        <v>9</v>
      </c>
    </row>
    <row r="28" spans="1:29" ht="18.75" customHeight="1" x14ac:dyDescent="0.35">
      <c r="B28" s="5" t="s">
        <v>43</v>
      </c>
      <c r="C28" s="5"/>
      <c r="D28" s="5"/>
      <c r="E28" s="5"/>
      <c r="F28" s="5"/>
      <c r="G28" s="5"/>
      <c r="H28" s="5"/>
      <c r="I28" s="5"/>
      <c r="J28" s="5"/>
      <c r="K28" s="5"/>
      <c r="L28" s="5"/>
      <c r="M28" s="5"/>
      <c r="N28" s="5"/>
      <c r="O28" s="5"/>
      <c r="P28" s="5"/>
      <c r="Q28" s="5"/>
      <c r="R28" s="5"/>
      <c r="S28" s="5"/>
      <c r="T28" s="5"/>
      <c r="U28" s="5"/>
      <c r="V28" s="5"/>
      <c r="W28" s="5"/>
      <c r="X28" s="5"/>
      <c r="Y28" s="5"/>
      <c r="AB28" t="str">
        <v>XXXX-Nle-L5-08_Multiplex2023Apr - Multiplex2023Apr + XXXX-WT-fixed_Pur-2021May - Pur-2021May</v>
      </c>
      <c r="AC28">
        <f t="shared" si="0"/>
        <v>9</v>
      </c>
    </row>
    <row r="29" spans="1:29" ht="18.75" customHeight="1" x14ac:dyDescent="0.35">
      <c r="B29" s="5"/>
      <c r="C29" s="5"/>
      <c r="D29" s="5"/>
      <c r="E29" s="5"/>
      <c r="F29" s="5"/>
      <c r="G29" s="5"/>
      <c r="H29" s="5"/>
      <c r="I29" s="5"/>
      <c r="J29" s="5"/>
      <c r="K29" s="5"/>
      <c r="L29" s="5"/>
      <c r="M29" s="5"/>
      <c r="N29" s="5"/>
      <c r="O29" s="5"/>
      <c r="P29" s="5"/>
      <c r="Q29" s="5"/>
      <c r="R29" s="5"/>
      <c r="S29" s="5"/>
      <c r="T29" s="5"/>
      <c r="U29" s="5"/>
      <c r="V29" s="5"/>
      <c r="W29" s="5"/>
      <c r="X29" s="5"/>
      <c r="Y29" s="5"/>
      <c r="AB29" t="str">
        <v>XXXX-Nle-L4-20_Multiplex2023Apr - Multiplex2023Apr + XXXX-WT-fixed_Pur-2021May - Pur-2021May</v>
      </c>
      <c r="AC29">
        <f t="shared" si="0"/>
        <v>9</v>
      </c>
    </row>
    <row r="30" spans="1:29" ht="18.75" customHeight="1" x14ac:dyDescent="0.35">
      <c r="B30" s="6" t="s">
        <v>44</v>
      </c>
      <c r="C30" s="5"/>
      <c r="D30" s="5"/>
      <c r="E30" s="5"/>
      <c r="F30" s="5"/>
      <c r="G30" s="5"/>
      <c r="H30" s="5"/>
      <c r="I30" s="5"/>
      <c r="J30" s="5"/>
      <c r="K30" s="5"/>
      <c r="L30" s="5"/>
      <c r="M30" s="5"/>
      <c r="N30" s="5"/>
      <c r="O30" s="5"/>
      <c r="P30" s="5"/>
      <c r="Q30" s="5"/>
      <c r="R30" s="5"/>
      <c r="S30" s="5"/>
      <c r="T30" s="5"/>
      <c r="U30" s="5"/>
      <c r="V30" s="5"/>
      <c r="W30" s="5"/>
      <c r="X30" s="5"/>
      <c r="Y30" s="5"/>
      <c r="AB30" t="str">
        <v>XXXX-Nle-L5-21_Multiplex2023Apr - Multiplex2023Apr + XXXX-WT-fixed_Pur-2021May - Pur-2021May</v>
      </c>
      <c r="AC30">
        <f t="shared" si="0"/>
        <v>9</v>
      </c>
    </row>
    <row r="31" spans="1:29" ht="18.75" customHeight="1" x14ac:dyDescent="0.35">
      <c r="B31" s="5" t="s">
        <v>45</v>
      </c>
      <c r="C31" s="5"/>
      <c r="D31" s="5"/>
      <c r="E31" s="5"/>
      <c r="F31" s="5"/>
      <c r="G31" s="5"/>
      <c r="H31" s="5"/>
      <c r="I31" s="5"/>
      <c r="J31" s="5"/>
      <c r="K31" s="5"/>
      <c r="L31" s="5"/>
      <c r="M31" s="5"/>
      <c r="N31" s="5"/>
      <c r="O31" s="5"/>
      <c r="P31" s="5"/>
      <c r="Q31" s="5"/>
      <c r="R31" s="5"/>
      <c r="S31" s="5"/>
      <c r="T31" s="5"/>
      <c r="U31" s="5"/>
      <c r="V31" s="5"/>
      <c r="W31" s="5"/>
      <c r="X31" s="5"/>
      <c r="Y31" s="5"/>
      <c r="AB31" t="str">
        <v>XXXX-Nle-L5-09_Multiplex2023Apr - Multiplex2023Apr + XXXX-WT-fixed_Pur-2021May - Pur-2021May</v>
      </c>
      <c r="AC31">
        <f t="shared" si="0"/>
        <v>9</v>
      </c>
    </row>
    <row r="32" spans="1:29" ht="18.75" customHeight="1" x14ac:dyDescent="0.35">
      <c r="B32" s="5"/>
      <c r="C32" s="5"/>
      <c r="D32" s="5"/>
      <c r="E32" s="5"/>
      <c r="F32" s="5"/>
      <c r="G32" s="5"/>
      <c r="H32" s="5"/>
      <c r="I32" s="5"/>
      <c r="J32" s="5"/>
      <c r="K32" s="5"/>
      <c r="L32" s="5"/>
      <c r="M32" s="5"/>
      <c r="N32" s="5"/>
      <c r="O32" s="5"/>
      <c r="P32" s="5"/>
      <c r="Q32" s="5"/>
      <c r="R32" s="5"/>
      <c r="S32" s="5"/>
      <c r="T32" s="5"/>
      <c r="U32" s="5"/>
      <c r="V32" s="5"/>
      <c r="W32" s="5"/>
      <c r="X32" s="5"/>
      <c r="Y32" s="5"/>
      <c r="AB32" t="str">
        <v>XXXX-Nle-L4-21_Multiplex2023Apr - Multiplex2023Apr + XXXX-WT-fixed_Pur-2021May - Pur-2021May</v>
      </c>
      <c r="AC32">
        <f t="shared" si="0"/>
        <v>9</v>
      </c>
    </row>
    <row r="33" spans="1:29" ht="18.75" customHeight="1" x14ac:dyDescent="0.35">
      <c r="B33" s="6" t="s">
        <v>46</v>
      </c>
      <c r="C33" s="5"/>
      <c r="D33" s="5"/>
      <c r="E33" s="5"/>
      <c r="F33" s="5"/>
      <c r="G33" s="5"/>
      <c r="H33" s="5"/>
      <c r="I33" s="5"/>
      <c r="J33" s="5"/>
      <c r="K33" s="5"/>
      <c r="L33" s="5"/>
      <c r="M33" s="5"/>
      <c r="N33" s="5"/>
      <c r="O33" s="5"/>
      <c r="P33" s="5"/>
      <c r="Q33" s="5"/>
      <c r="R33" s="5"/>
      <c r="S33" s="5"/>
      <c r="T33" s="5"/>
      <c r="U33" s="5"/>
      <c r="V33" s="5"/>
      <c r="W33" s="5"/>
      <c r="X33" s="5"/>
      <c r="Y33" s="5"/>
      <c r="AB33" t="str">
        <v>XXXX-Nle-L5-22_Multiplex2023Apr - Multiplex2023Apr + XXXX-WT-fixed_Pur-2021May - Pur-2021May</v>
      </c>
      <c r="AC33">
        <f t="shared" si="0"/>
        <v>9</v>
      </c>
    </row>
    <row r="34" spans="1:29" ht="18.75" customHeight="1" x14ac:dyDescent="0.35">
      <c r="B34" s="5" t="s">
        <v>47</v>
      </c>
      <c r="C34" s="5"/>
      <c r="D34" s="5"/>
      <c r="E34" s="5"/>
      <c r="F34" s="5"/>
      <c r="G34" s="5"/>
      <c r="H34" s="5"/>
      <c r="I34" s="5"/>
      <c r="J34" s="5"/>
      <c r="K34" s="5"/>
      <c r="L34" s="5"/>
      <c r="M34" s="5"/>
      <c r="N34" s="5"/>
      <c r="O34" s="5"/>
      <c r="P34" s="5"/>
      <c r="Q34" s="5"/>
      <c r="R34" s="5"/>
      <c r="S34" s="5"/>
      <c r="T34" s="5"/>
      <c r="U34" s="5"/>
      <c r="V34" s="5"/>
      <c r="W34" s="5"/>
      <c r="X34" s="5"/>
      <c r="Y34" s="5"/>
      <c r="AB34" t="str">
        <v>XXXX-Nle-L5-10_Multiplex2023Apr - Multiplex2023Apr + XXXX-WT-fixed_Pur-2021May - Pur-2021May</v>
      </c>
      <c r="AC34">
        <f t="shared" si="0"/>
        <v>9</v>
      </c>
    </row>
    <row r="35" spans="1:29" ht="18.75" customHeight="1" x14ac:dyDescent="0.35">
      <c r="B35" s="5"/>
      <c r="C35" s="5"/>
      <c r="D35" s="5"/>
      <c r="E35" s="5"/>
      <c r="F35" s="5"/>
      <c r="G35" s="5"/>
      <c r="H35" s="5"/>
      <c r="I35" s="5"/>
      <c r="J35" s="5"/>
      <c r="K35" s="5"/>
      <c r="L35" s="5"/>
      <c r="M35" s="5"/>
      <c r="N35" s="5"/>
      <c r="O35" s="5"/>
      <c r="P35" s="5"/>
      <c r="Q35" s="5"/>
      <c r="R35" s="5"/>
      <c r="S35" s="5"/>
      <c r="T35" s="5"/>
      <c r="U35" s="5"/>
      <c r="V35" s="5"/>
      <c r="W35" s="5"/>
      <c r="X35" s="5"/>
      <c r="Y35" s="5"/>
      <c r="AB35" t="str">
        <v>XXXX-Nle-L4-22_Multiplex2023Apr - Multiplex2023Apr + XXXX-WT-fixed_Pur-2021May - Pur-2021May</v>
      </c>
      <c r="AC35">
        <f t="shared" ref="AC35:AC66" si="1">IF(AB35&lt;&gt;"",COUNTIF($B$2:$Y$17,AB35),"")</f>
        <v>9</v>
      </c>
    </row>
    <row r="36" spans="1:29" x14ac:dyDescent="0.3">
      <c r="AB36" t="str">
        <v>Buffer + XXXX-WT-fixed_Pur-2021May - Pur-2021May</v>
      </c>
      <c r="AC36">
        <f t="shared" si="1"/>
        <v>12</v>
      </c>
    </row>
    <row r="37" spans="1:29" x14ac:dyDescent="0.3">
      <c r="AC37" t="str">
        <f t="shared" si="1"/>
        <v/>
      </c>
    </row>
    <row r="38" spans="1:29" x14ac:dyDescent="0.3">
      <c r="AC38" t="str">
        <f t="shared" si="1"/>
        <v/>
      </c>
    </row>
    <row r="39" spans="1:29" ht="83.1" customHeight="1" x14ac:dyDescent="0.3">
      <c r="AC39" t="str">
        <f t="shared" si="1"/>
        <v/>
      </c>
    </row>
    <row r="40" spans="1:29" ht="21" customHeight="1" x14ac:dyDescent="0.4">
      <c r="A40" s="14"/>
      <c r="B40" s="19"/>
      <c r="C40" s="19"/>
      <c r="D40" s="15"/>
      <c r="P40" s="3"/>
      <c r="Q40" s="3"/>
      <c r="R40" s="3"/>
      <c r="AC40" t="str">
        <f t="shared" si="1"/>
        <v/>
      </c>
    </row>
    <row r="41" spans="1:29" ht="21" customHeight="1" x14ac:dyDescent="0.4">
      <c r="A41" s="16"/>
      <c r="D41" s="17"/>
      <c r="P41" s="3"/>
      <c r="Q41" s="3"/>
      <c r="R41" s="3"/>
      <c r="AC41" t="str">
        <f t="shared" si="1"/>
        <v/>
      </c>
    </row>
    <row r="42" spans="1:29" ht="21" customHeight="1" x14ac:dyDescent="0.4">
      <c r="A42" s="16"/>
      <c r="D42" s="17"/>
      <c r="P42" s="3"/>
      <c r="Q42" s="3"/>
      <c r="R42" s="3"/>
      <c r="AC42" t="str">
        <f t="shared" si="1"/>
        <v/>
      </c>
    </row>
    <row r="43" spans="1:29" ht="21" customHeight="1" x14ac:dyDescent="0.4">
      <c r="A43" s="16"/>
      <c r="D43" s="17"/>
      <c r="P43" s="3"/>
      <c r="Q43" s="3"/>
      <c r="R43" s="3"/>
      <c r="AC43" t="str">
        <f t="shared" si="1"/>
        <v/>
      </c>
    </row>
    <row r="44" spans="1:29" ht="21" customHeight="1" x14ac:dyDescent="0.4">
      <c r="A44" s="16"/>
      <c r="D44" s="17"/>
      <c r="P44" s="3"/>
      <c r="Q44" s="3"/>
      <c r="R44" s="3"/>
      <c r="AC44" t="str">
        <f t="shared" si="1"/>
        <v/>
      </c>
    </row>
    <row r="45" spans="1:29" ht="21" hidden="1" customHeight="1" x14ac:dyDescent="0.4">
      <c r="A45" s="14" t="s">
        <v>48</v>
      </c>
      <c r="B45" s="19" t="s">
        <v>49</v>
      </c>
      <c r="C45" s="19" t="s">
        <v>50</v>
      </c>
      <c r="D45" s="15" t="s">
        <v>51</v>
      </c>
      <c r="P45" s="3"/>
      <c r="Q45" s="3"/>
      <c r="R45" s="3"/>
      <c r="AC45" t="str">
        <f t="shared" si="1"/>
        <v/>
      </c>
    </row>
    <row r="46" spans="1:29" ht="21" hidden="1" customHeight="1" x14ac:dyDescent="0.4">
      <c r="A46" s="16" t="s">
        <v>52</v>
      </c>
      <c r="B46" t="s">
        <v>18</v>
      </c>
      <c r="C46">
        <v>1</v>
      </c>
      <c r="D46" s="17" t="str">
        <f t="shared" ref="D46:D61" si="2">IF(B2&lt;&gt;"",B2,"")</f>
        <v>Buffer + Buffer</v>
      </c>
      <c r="P46" s="3"/>
      <c r="Q46" s="3"/>
      <c r="R46" s="3"/>
      <c r="AC46" t="str">
        <f t="shared" si="1"/>
        <v/>
      </c>
    </row>
    <row r="47" spans="1:29" ht="21" hidden="1" customHeight="1" x14ac:dyDescent="0.4">
      <c r="A47" s="16" t="s">
        <v>53</v>
      </c>
      <c r="B47" t="s">
        <v>21</v>
      </c>
      <c r="C47">
        <v>1</v>
      </c>
      <c r="D47" s="17" t="str">
        <f t="shared" si="2"/>
        <v>XXXX-Nle-L5-13_Multiplex2023Apr - Multiplex2023Apr + XXXX-WT-fixed_Pur-2021May - Pur-2021May</v>
      </c>
      <c r="P47" s="3"/>
      <c r="Q47" s="3"/>
      <c r="R47" s="3"/>
      <c r="AC47" t="str">
        <f t="shared" si="1"/>
        <v/>
      </c>
    </row>
    <row r="48" spans="1:29" ht="21" hidden="1" customHeight="1" x14ac:dyDescent="0.4">
      <c r="A48" s="16" t="s">
        <v>54</v>
      </c>
      <c r="B48" t="s">
        <v>22</v>
      </c>
      <c r="C48">
        <v>1</v>
      </c>
      <c r="D48" s="17" t="str">
        <f t="shared" si="2"/>
        <v>XXXX-Nle-L5-13_Multiplex2023Apr - Multiplex2023Apr + XXXX-WT-fixed_Pur-2021May - Pur-2021May</v>
      </c>
      <c r="P48" s="3"/>
      <c r="Q48" s="3"/>
      <c r="R48" s="3"/>
      <c r="AC48" t="str">
        <f t="shared" si="1"/>
        <v/>
      </c>
    </row>
    <row r="49" spans="1:29" ht="21" hidden="1" customHeight="1" x14ac:dyDescent="0.4">
      <c r="A49" s="16" t="s">
        <v>55</v>
      </c>
      <c r="B49" t="s">
        <v>23</v>
      </c>
      <c r="C49">
        <v>1</v>
      </c>
      <c r="D49" s="17" t="str">
        <f t="shared" si="2"/>
        <v>XXXX-Nle-L5-13_Multiplex2023Apr - Multiplex2023Apr + XXXX-WT-fixed_Pur-2021May - Pur-2021May</v>
      </c>
      <c r="P49" s="3"/>
      <c r="Q49" s="3"/>
      <c r="R49" s="3"/>
      <c r="AC49" t="str">
        <f t="shared" si="1"/>
        <v/>
      </c>
    </row>
    <row r="50" spans="1:29" ht="21" hidden="1" customHeight="1" x14ac:dyDescent="0.4">
      <c r="A50" s="16" t="s">
        <v>56</v>
      </c>
      <c r="B50" t="s">
        <v>24</v>
      </c>
      <c r="C50">
        <v>1</v>
      </c>
      <c r="D50" s="17" t="str">
        <f t="shared" si="2"/>
        <v>XXXX-Nle-L5-13_Multiplex2023Apr - Multiplex2023Apr + XXXX-WT-fixed_Pur-2021May - Pur-2021May</v>
      </c>
      <c r="P50" s="3"/>
      <c r="Q50" s="3"/>
      <c r="R50" s="3"/>
      <c r="AC50" t="str">
        <f t="shared" si="1"/>
        <v/>
      </c>
    </row>
    <row r="51" spans="1:29" ht="21" hidden="1" customHeight="1" x14ac:dyDescent="0.4">
      <c r="A51" s="16" t="s">
        <v>57</v>
      </c>
      <c r="B51" t="s">
        <v>25</v>
      </c>
      <c r="C51">
        <v>1</v>
      </c>
      <c r="D51" s="17" t="str">
        <f t="shared" si="2"/>
        <v>XXXX-Nle-L5-13_Multiplex2023Apr - Multiplex2023Apr + XXXX-WT-fixed_Pur-2021May - Pur-2021May</v>
      </c>
      <c r="P51" s="3"/>
      <c r="Q51" s="3"/>
      <c r="R51" s="3"/>
      <c r="AC51" t="str">
        <f t="shared" si="1"/>
        <v/>
      </c>
    </row>
    <row r="52" spans="1:29" ht="21" hidden="1" customHeight="1" x14ac:dyDescent="0.4">
      <c r="A52" s="16" t="s">
        <v>58</v>
      </c>
      <c r="B52" t="s">
        <v>26</v>
      </c>
      <c r="C52">
        <v>1</v>
      </c>
      <c r="D52" s="17" t="str">
        <f t="shared" si="2"/>
        <v>XXXX-Nle-L5-01_Multiplex2023Mar - Multiplex2023Mar + XXXX-WT-fixed_Pur-2021May - Pur-2021May</v>
      </c>
      <c r="P52" s="3"/>
      <c r="Q52" s="3"/>
      <c r="R52" s="3"/>
      <c r="AC52" t="str">
        <f t="shared" si="1"/>
        <v/>
      </c>
    </row>
    <row r="53" spans="1:29" ht="21" hidden="1" customHeight="1" x14ac:dyDescent="0.4">
      <c r="A53" s="16" t="s">
        <v>59</v>
      </c>
      <c r="B53" t="s">
        <v>27</v>
      </c>
      <c r="C53">
        <v>1</v>
      </c>
      <c r="D53" s="17" t="str">
        <f t="shared" si="2"/>
        <v>XXXX-Nle-L5-01_Multiplex2023Mar - Multiplex2023Mar + XXXX-WT-fixed_Pur-2021May - Pur-2021May</v>
      </c>
      <c r="P53" s="3"/>
      <c r="Q53" s="3"/>
      <c r="R53" s="3"/>
      <c r="AC53" t="str">
        <f t="shared" si="1"/>
        <v/>
      </c>
    </row>
    <row r="54" spans="1:29" ht="21" hidden="1" customHeight="1" x14ac:dyDescent="0.4">
      <c r="A54" s="16" t="s">
        <v>60</v>
      </c>
      <c r="B54" t="s">
        <v>28</v>
      </c>
      <c r="C54">
        <v>1</v>
      </c>
      <c r="D54" s="17" t="str">
        <f t="shared" si="2"/>
        <v>XXXX-Nle-L5-01_Multiplex2023Mar - Multiplex2023Mar + XXXX-WT-fixed_Pur-2021May - Pur-2021May</v>
      </c>
      <c r="P54" s="3"/>
      <c r="Q54" s="3"/>
      <c r="R54" s="3"/>
      <c r="AC54" t="str">
        <f t="shared" si="1"/>
        <v/>
      </c>
    </row>
    <row r="55" spans="1:29" ht="21" hidden="1" customHeight="1" x14ac:dyDescent="0.4">
      <c r="A55" s="16" t="s">
        <v>61</v>
      </c>
      <c r="B55" t="s">
        <v>29</v>
      </c>
      <c r="C55">
        <v>1</v>
      </c>
      <c r="D55" s="17" t="str">
        <f t="shared" si="2"/>
        <v>XXXX-Nle-L5-01_Multiplex2023Mar - Multiplex2023Mar + XXXX-WT-fixed_Pur-2021May - Pur-2021May</v>
      </c>
      <c r="P55" s="3"/>
      <c r="Q55" s="3"/>
      <c r="R55" s="3"/>
      <c r="AC55" t="str">
        <f t="shared" si="1"/>
        <v/>
      </c>
    </row>
    <row r="56" spans="1:29" ht="21" hidden="1" customHeight="1" x14ac:dyDescent="0.4">
      <c r="A56" s="16" t="s">
        <v>62</v>
      </c>
      <c r="B56" t="s">
        <v>30</v>
      </c>
      <c r="C56">
        <v>1</v>
      </c>
      <c r="D56" s="17" t="str">
        <f t="shared" si="2"/>
        <v>XXXX-Nle-L5-01_Multiplex2023Mar - Multiplex2023Mar + XXXX-WT-fixed_Pur-2021May - Pur-2021May</v>
      </c>
      <c r="P56" s="3"/>
      <c r="Q56" s="3"/>
      <c r="R56" s="3"/>
      <c r="AC56" t="str">
        <f t="shared" si="1"/>
        <v/>
      </c>
    </row>
    <row r="57" spans="1:29" ht="21" hidden="1" customHeight="1" x14ac:dyDescent="0.4">
      <c r="A57" s="16" t="s">
        <v>63</v>
      </c>
      <c r="B57" t="s">
        <v>31</v>
      </c>
      <c r="C57">
        <v>1</v>
      </c>
      <c r="D57" s="17" t="str">
        <f t="shared" si="2"/>
        <v>XXXX-Nle-L4-13_Multiplex2023Apr - Multiplex2023Apr + XXXX-WT-fixed_Pur-2021May - Pur-2021May</v>
      </c>
      <c r="P57" s="3"/>
      <c r="Q57" s="3"/>
      <c r="R57" s="3"/>
      <c r="AC57" t="str">
        <f t="shared" si="1"/>
        <v/>
      </c>
    </row>
    <row r="58" spans="1:29" ht="21" hidden="1" customHeight="1" x14ac:dyDescent="0.4">
      <c r="A58" s="16" t="s">
        <v>64</v>
      </c>
      <c r="B58" t="s">
        <v>32</v>
      </c>
      <c r="C58">
        <v>1</v>
      </c>
      <c r="D58" s="17" t="str">
        <f t="shared" si="2"/>
        <v>XXXX-Nle-L4-13_Multiplex2023Apr - Multiplex2023Apr + XXXX-WT-fixed_Pur-2021May - Pur-2021May</v>
      </c>
      <c r="P58" s="3"/>
      <c r="Q58" s="3"/>
      <c r="R58" s="3"/>
      <c r="AC58" t="str">
        <f t="shared" si="1"/>
        <v/>
      </c>
    </row>
    <row r="59" spans="1:29" ht="21" hidden="1" customHeight="1" x14ac:dyDescent="0.4">
      <c r="A59" s="16" t="s">
        <v>65</v>
      </c>
      <c r="B59" t="s">
        <v>33</v>
      </c>
      <c r="C59">
        <v>1</v>
      </c>
      <c r="D59" s="17" t="str">
        <f t="shared" si="2"/>
        <v>XXXX-Nle-L4-13_Multiplex2023Apr - Multiplex2023Apr + XXXX-WT-fixed_Pur-2021May - Pur-2021May</v>
      </c>
      <c r="P59" s="3"/>
      <c r="Q59" s="3"/>
      <c r="R59" s="3"/>
      <c r="AC59" t="str">
        <f t="shared" si="1"/>
        <v/>
      </c>
    </row>
    <row r="60" spans="1:29" ht="21" hidden="1" customHeight="1" x14ac:dyDescent="0.4">
      <c r="A60" s="16" t="s">
        <v>66</v>
      </c>
      <c r="B60" t="s">
        <v>34</v>
      </c>
      <c r="C60">
        <v>1</v>
      </c>
      <c r="D60" s="17" t="str">
        <f t="shared" si="2"/>
        <v>XXXX-Nle-L4-13_Multiplex2023Apr - Multiplex2023Apr + XXXX-WT-fixed_Pur-2021May - Pur-2021May</v>
      </c>
      <c r="P60" s="3"/>
      <c r="Q60" s="3"/>
      <c r="R60" s="3"/>
      <c r="AC60" t="str">
        <f t="shared" si="1"/>
        <v/>
      </c>
    </row>
    <row r="61" spans="1:29" ht="21" hidden="1" customHeight="1" x14ac:dyDescent="0.4">
      <c r="A61" s="16" t="s">
        <v>67</v>
      </c>
      <c r="B61" t="s">
        <v>35</v>
      </c>
      <c r="C61">
        <v>1</v>
      </c>
      <c r="D61" s="17" t="str">
        <f t="shared" si="2"/>
        <v>XXXX-Nle-L4-13_Multiplex2023Apr - Multiplex2023Apr + XXXX-WT-fixed_Pur-2021May - Pur-2021May</v>
      </c>
      <c r="P61" s="3"/>
      <c r="Q61" s="3"/>
      <c r="R61" s="3"/>
      <c r="AC61" t="str">
        <f t="shared" si="1"/>
        <v/>
      </c>
    </row>
    <row r="62" spans="1:29" ht="21" hidden="1" customHeight="1" x14ac:dyDescent="0.4">
      <c r="A62" s="16" t="s">
        <v>68</v>
      </c>
      <c r="B62" t="s">
        <v>18</v>
      </c>
      <c r="C62">
        <v>2</v>
      </c>
      <c r="D62" s="17" t="str">
        <f t="shared" ref="D62:D77" si="3">IF(C2&lt;&gt;"",C2,"")</f>
        <v>XXXX-YYYYY-1P02_Pur-2021Dec - Pur-2021Dec + XXXX-WT-fixed_Pur-2021May - Pur-2021May</v>
      </c>
      <c r="P62" s="3"/>
      <c r="Q62" s="3"/>
      <c r="R62" s="3"/>
      <c r="AC62" t="str">
        <f t="shared" si="1"/>
        <v/>
      </c>
    </row>
    <row r="63" spans="1:29" ht="21" hidden="1" customHeight="1" x14ac:dyDescent="0.4">
      <c r="A63" s="16" t="s">
        <v>69</v>
      </c>
      <c r="B63" t="s">
        <v>21</v>
      </c>
      <c r="C63">
        <v>2</v>
      </c>
      <c r="D63" s="17" t="str">
        <f t="shared" si="3"/>
        <v>XXXX-YYYYY-1P02_Pur-2021Dec - Pur-2021Dec + XXXX-WT-fixed_Pur-2021May - Pur-2021May</v>
      </c>
      <c r="P63" s="3"/>
      <c r="Q63" s="3"/>
      <c r="R63" s="3"/>
      <c r="AC63" t="str">
        <f t="shared" si="1"/>
        <v/>
      </c>
    </row>
    <row r="64" spans="1:29" ht="21" hidden="1" customHeight="1" x14ac:dyDescent="0.4">
      <c r="A64" s="16" t="s">
        <v>70</v>
      </c>
      <c r="B64" t="s">
        <v>22</v>
      </c>
      <c r="C64">
        <v>2</v>
      </c>
      <c r="D64" s="17" t="str">
        <f t="shared" si="3"/>
        <v>XXXX-Nle-L5-13_Multiplex2023Apr - Multiplex2023Apr + XXXX-WT-fixed_Pur-2021May - Pur-2021May</v>
      </c>
      <c r="P64" s="3"/>
      <c r="Q64" s="3"/>
      <c r="R64" s="3"/>
      <c r="AC64" t="str">
        <f t="shared" si="1"/>
        <v/>
      </c>
    </row>
    <row r="65" spans="1:29" hidden="1" x14ac:dyDescent="0.3">
      <c r="A65" s="16" t="s">
        <v>71</v>
      </c>
      <c r="B65" t="s">
        <v>23</v>
      </c>
      <c r="C65">
        <v>2</v>
      </c>
      <c r="D65" s="17" t="str">
        <f t="shared" si="3"/>
        <v>XXXX-Nle-L5-13_Multiplex2023Apr - Multiplex2023Apr + XXXX-WT-fixed_Pur-2021May - Pur-2021May</v>
      </c>
      <c r="AC65" t="str">
        <f t="shared" si="1"/>
        <v/>
      </c>
    </row>
    <row r="66" spans="1:29" hidden="1" x14ac:dyDescent="0.3">
      <c r="A66" s="16" t="s">
        <v>72</v>
      </c>
      <c r="B66" t="s">
        <v>24</v>
      </c>
      <c r="C66">
        <v>2</v>
      </c>
      <c r="D66" s="17" t="str">
        <f t="shared" si="3"/>
        <v>XXXX-Nle-L5-13_Multiplex2023Apr - Multiplex2023Apr + XXXX-WT-fixed_Pur-2021May - Pur-2021May</v>
      </c>
      <c r="AC66" t="str">
        <f t="shared" si="1"/>
        <v/>
      </c>
    </row>
    <row r="67" spans="1:29" hidden="1" x14ac:dyDescent="0.3">
      <c r="A67" s="16" t="s">
        <v>73</v>
      </c>
      <c r="B67" t="s">
        <v>25</v>
      </c>
      <c r="C67">
        <v>2</v>
      </c>
      <c r="D67" s="17" t="str">
        <f t="shared" si="3"/>
        <v>XXXX-Nle-L5-13_Multiplex2023Apr - Multiplex2023Apr + XXXX-WT-fixed_Pur-2021May - Pur-2021May</v>
      </c>
      <c r="AC67" t="str">
        <f t="shared" ref="AC67:AC83" si="4">IF(AB67&lt;&gt;"",COUNTIF($B$2:$Y$17,AB67),"")</f>
        <v/>
      </c>
    </row>
    <row r="68" spans="1:29" hidden="1" x14ac:dyDescent="0.3">
      <c r="A68" s="16" t="s">
        <v>74</v>
      </c>
      <c r="B68" t="s">
        <v>26</v>
      </c>
      <c r="C68">
        <v>2</v>
      </c>
      <c r="D68" s="17" t="str">
        <f t="shared" si="3"/>
        <v>XXXX-YYYYY-NGS-MALO-3_Multiplex-2022May - Multiplex-2022May + XXXX-WT-fixed_Pur-2021May - Pur-2021May</v>
      </c>
      <c r="AC68" t="str">
        <f t="shared" si="4"/>
        <v/>
      </c>
    </row>
    <row r="69" spans="1:29" hidden="1" x14ac:dyDescent="0.3">
      <c r="A69" s="16" t="s">
        <v>75</v>
      </c>
      <c r="B69" t="s">
        <v>27</v>
      </c>
      <c r="C69">
        <v>2</v>
      </c>
      <c r="D69" s="17" t="str">
        <f t="shared" si="3"/>
        <v>XXXX-Nle-L5-01_Multiplex2023Mar - Multiplex2023Mar + XXXX-WT-fixed_Pur-2021May - Pur-2021May</v>
      </c>
      <c r="AC69" t="str">
        <f t="shared" si="4"/>
        <v/>
      </c>
    </row>
    <row r="70" spans="1:29" hidden="1" x14ac:dyDescent="0.3">
      <c r="A70" s="16" t="s">
        <v>76</v>
      </c>
      <c r="B70" t="s">
        <v>28</v>
      </c>
      <c r="C70">
        <v>2</v>
      </c>
      <c r="D70" s="17" t="str">
        <f t="shared" si="3"/>
        <v>XXXX-Nle-L5-01_Multiplex2023Mar - Multiplex2023Mar + XXXX-WT-fixed_Pur-2021May - Pur-2021May</v>
      </c>
      <c r="AC70" t="str">
        <f t="shared" si="4"/>
        <v/>
      </c>
    </row>
    <row r="71" spans="1:29" hidden="1" x14ac:dyDescent="0.3">
      <c r="A71" s="16" t="s">
        <v>77</v>
      </c>
      <c r="B71" t="s">
        <v>29</v>
      </c>
      <c r="C71">
        <v>2</v>
      </c>
      <c r="D71" s="17" t="str">
        <f t="shared" si="3"/>
        <v>XXXX-Nle-L5-01_Multiplex2023Mar - Multiplex2023Mar + XXXX-WT-fixed_Pur-2021May - Pur-2021May</v>
      </c>
      <c r="AC71" t="str">
        <f t="shared" si="4"/>
        <v/>
      </c>
    </row>
    <row r="72" spans="1:29" hidden="1" x14ac:dyDescent="0.3">
      <c r="A72" s="16" t="s">
        <v>78</v>
      </c>
      <c r="B72" t="s">
        <v>30</v>
      </c>
      <c r="C72">
        <v>2</v>
      </c>
      <c r="D72" s="17" t="str">
        <f t="shared" si="3"/>
        <v>XXXX-Nle-L5-01_Multiplex2023Mar - Multiplex2023Mar + XXXX-WT-fixed_Pur-2021May - Pur-2021May</v>
      </c>
      <c r="AC72" t="str">
        <f t="shared" si="4"/>
        <v/>
      </c>
    </row>
    <row r="73" spans="1:29" hidden="1" x14ac:dyDescent="0.3">
      <c r="A73" s="16" t="s">
        <v>79</v>
      </c>
      <c r="B73" t="s">
        <v>31</v>
      </c>
      <c r="C73">
        <v>2</v>
      </c>
      <c r="D73" s="17" t="str">
        <f t="shared" si="3"/>
        <v>XXXX-YYYYY-NGS-MALO-3_Multiplex-2022May - Multiplex-2022May + XXXX-WT-fixed_Pur-2021May - Pur-2021May</v>
      </c>
      <c r="AC73" t="str">
        <f t="shared" si="4"/>
        <v/>
      </c>
    </row>
    <row r="74" spans="1:29" hidden="1" x14ac:dyDescent="0.3">
      <c r="A74" s="16" t="s">
        <v>80</v>
      </c>
      <c r="B74" t="s">
        <v>32</v>
      </c>
      <c r="C74">
        <v>2</v>
      </c>
      <c r="D74" s="17" t="str">
        <f t="shared" si="3"/>
        <v>XXXX-Nle-L4-13_Multiplex2023Apr - Multiplex2023Apr + XXXX-WT-fixed_Pur-2021May - Pur-2021May</v>
      </c>
      <c r="AC74" t="str">
        <f t="shared" si="4"/>
        <v/>
      </c>
    </row>
    <row r="75" spans="1:29" hidden="1" x14ac:dyDescent="0.3">
      <c r="A75" s="16" t="s">
        <v>81</v>
      </c>
      <c r="B75" t="s">
        <v>33</v>
      </c>
      <c r="C75">
        <v>2</v>
      </c>
      <c r="D75" s="17" t="str">
        <f t="shared" si="3"/>
        <v>XXXX-Nle-L4-13_Multiplex2023Apr - Multiplex2023Apr + XXXX-WT-fixed_Pur-2021May - Pur-2021May</v>
      </c>
      <c r="AC75" t="str">
        <f t="shared" si="4"/>
        <v/>
      </c>
    </row>
    <row r="76" spans="1:29" hidden="1" x14ac:dyDescent="0.3">
      <c r="A76" s="16" t="s">
        <v>82</v>
      </c>
      <c r="B76" t="s">
        <v>34</v>
      </c>
      <c r="C76">
        <v>2</v>
      </c>
      <c r="D76" s="17" t="str">
        <f t="shared" si="3"/>
        <v>XXXX-Nle-L4-13_Multiplex2023Apr - Multiplex2023Apr + XXXX-WT-fixed_Pur-2021May - Pur-2021May</v>
      </c>
      <c r="AC76" t="str">
        <f t="shared" si="4"/>
        <v/>
      </c>
    </row>
    <row r="77" spans="1:29" hidden="1" x14ac:dyDescent="0.3">
      <c r="A77" s="16" t="s">
        <v>83</v>
      </c>
      <c r="B77" t="s">
        <v>35</v>
      </c>
      <c r="C77">
        <v>2</v>
      </c>
      <c r="D77" s="17" t="str">
        <f t="shared" si="3"/>
        <v>XXXX-Nle-L4-13_Multiplex2023Apr - Multiplex2023Apr + XXXX-WT-fixed_Pur-2021May - Pur-2021May</v>
      </c>
      <c r="AC77" t="str">
        <f t="shared" si="4"/>
        <v/>
      </c>
    </row>
    <row r="78" spans="1:29" hidden="1" x14ac:dyDescent="0.3">
      <c r="A78" s="16" t="s">
        <v>84</v>
      </c>
      <c r="B78" t="s">
        <v>18</v>
      </c>
      <c r="C78">
        <v>3</v>
      </c>
      <c r="D78" s="17" t="str">
        <f t="shared" ref="D78:D93" si="5">IF(D2&lt;&gt;"",D2,"")</f>
        <v>Buffer + Buffer</v>
      </c>
      <c r="AC78" t="str">
        <f t="shared" si="4"/>
        <v/>
      </c>
    </row>
    <row r="79" spans="1:29" hidden="1" x14ac:dyDescent="0.3">
      <c r="A79" s="16" t="s">
        <v>85</v>
      </c>
      <c r="B79" t="s">
        <v>21</v>
      </c>
      <c r="C79">
        <v>3</v>
      </c>
      <c r="D79" s="17" t="str">
        <f t="shared" si="5"/>
        <v>XXXX-Nle-L5-14_Multiplex2023Apr - Multiplex2023Apr + XXXX-WT-fixed_Pur-2021May - Pur-2021May</v>
      </c>
      <c r="AC79" t="str">
        <f t="shared" si="4"/>
        <v/>
      </c>
    </row>
    <row r="80" spans="1:29" hidden="1" x14ac:dyDescent="0.3">
      <c r="A80" s="16" t="s">
        <v>86</v>
      </c>
      <c r="B80" t="s">
        <v>22</v>
      </c>
      <c r="C80">
        <v>3</v>
      </c>
      <c r="D80" s="17" t="str">
        <f t="shared" si="5"/>
        <v>XXXX-Nle-L5-14_Multiplex2023Apr - Multiplex2023Apr + XXXX-WT-fixed_Pur-2021May - Pur-2021May</v>
      </c>
      <c r="AC80" t="str">
        <f t="shared" si="4"/>
        <v/>
      </c>
    </row>
    <row r="81" spans="1:29" hidden="1" x14ac:dyDescent="0.3">
      <c r="A81" s="16" t="s">
        <v>87</v>
      </c>
      <c r="B81" t="s">
        <v>23</v>
      </c>
      <c r="C81">
        <v>3</v>
      </c>
      <c r="D81" s="17" t="str">
        <f t="shared" si="5"/>
        <v>XXXX-Nle-L5-14_Multiplex2023Apr - Multiplex2023Apr + XXXX-WT-fixed_Pur-2021May - Pur-2021May</v>
      </c>
      <c r="AC81" t="str">
        <f t="shared" si="4"/>
        <v/>
      </c>
    </row>
    <row r="82" spans="1:29" hidden="1" x14ac:dyDescent="0.3">
      <c r="A82" s="16" t="s">
        <v>88</v>
      </c>
      <c r="B82" t="s">
        <v>24</v>
      </c>
      <c r="C82">
        <v>3</v>
      </c>
      <c r="D82" s="17" t="str">
        <f t="shared" si="5"/>
        <v>XXXX-Nle-L5-14_Multiplex2023Apr - Multiplex2023Apr + XXXX-WT-fixed_Pur-2021May - Pur-2021May</v>
      </c>
      <c r="AC82" t="str">
        <f t="shared" si="4"/>
        <v/>
      </c>
    </row>
    <row r="83" spans="1:29" hidden="1" x14ac:dyDescent="0.3">
      <c r="A83" s="16" t="s">
        <v>89</v>
      </c>
      <c r="B83" t="s">
        <v>25</v>
      </c>
      <c r="C83">
        <v>3</v>
      </c>
      <c r="D83" s="17" t="str">
        <f t="shared" si="5"/>
        <v>XXXX-Nle-L5-14_Multiplex2023Apr - Multiplex2023Apr + XXXX-WT-fixed_Pur-2021May - Pur-2021May</v>
      </c>
      <c r="AC83" t="str">
        <f t="shared" si="4"/>
        <v/>
      </c>
    </row>
    <row r="84" spans="1:29" hidden="1" x14ac:dyDescent="0.3">
      <c r="A84" s="16" t="s">
        <v>90</v>
      </c>
      <c r="B84" t="s">
        <v>26</v>
      </c>
      <c r="C84">
        <v>3</v>
      </c>
      <c r="D84" s="17" t="str">
        <f t="shared" si="5"/>
        <v>XXXX-Nle-L5-02_Multiplex2023Mar - Multiplex2023Mar + XXXX-WT-fixed_Pur-2021May - Pur-2021May</v>
      </c>
    </row>
    <row r="85" spans="1:29" hidden="1" x14ac:dyDescent="0.3">
      <c r="A85" s="16" t="s">
        <v>91</v>
      </c>
      <c r="B85" t="s">
        <v>27</v>
      </c>
      <c r="C85">
        <v>3</v>
      </c>
      <c r="D85" s="17" t="str">
        <f t="shared" si="5"/>
        <v>XXXX-Nle-L5-02_Multiplex2023Mar - Multiplex2023Mar + XXXX-WT-fixed_Pur-2021May - Pur-2021May</v>
      </c>
    </row>
    <row r="86" spans="1:29" hidden="1" x14ac:dyDescent="0.3">
      <c r="A86" s="16" t="s">
        <v>92</v>
      </c>
      <c r="B86" t="s">
        <v>28</v>
      </c>
      <c r="C86">
        <v>3</v>
      </c>
      <c r="D86" s="17" t="str">
        <f t="shared" si="5"/>
        <v>XXXX-Nle-L5-02_Multiplex2023Mar - Multiplex2023Mar + XXXX-WT-fixed_Pur-2021May - Pur-2021May</v>
      </c>
    </row>
    <row r="87" spans="1:29" hidden="1" x14ac:dyDescent="0.3">
      <c r="A87" s="16" t="s">
        <v>93</v>
      </c>
      <c r="B87" t="s">
        <v>29</v>
      </c>
      <c r="C87">
        <v>3</v>
      </c>
      <c r="D87" s="17" t="str">
        <f t="shared" si="5"/>
        <v>XXXX-Nle-L5-02_Multiplex2023Mar - Multiplex2023Mar + XXXX-WT-fixed_Pur-2021May - Pur-2021May</v>
      </c>
    </row>
    <row r="88" spans="1:29" hidden="1" x14ac:dyDescent="0.3">
      <c r="A88" s="16" t="s">
        <v>94</v>
      </c>
      <c r="B88" t="s">
        <v>30</v>
      </c>
      <c r="C88">
        <v>3</v>
      </c>
      <c r="D88" s="17" t="str">
        <f t="shared" si="5"/>
        <v>XXXX-Nle-L5-02_Multiplex2023Mar - Multiplex2023Mar + XXXX-WT-fixed_Pur-2021May - Pur-2021May</v>
      </c>
    </row>
    <row r="89" spans="1:29" hidden="1" x14ac:dyDescent="0.3">
      <c r="A89" s="16" t="s">
        <v>95</v>
      </c>
      <c r="B89" t="s">
        <v>31</v>
      </c>
      <c r="C89">
        <v>3</v>
      </c>
      <c r="D89" s="17" t="str">
        <f t="shared" si="5"/>
        <v>XXXX-Nle-L4-14_Multiplex2023Apr - Multiplex2023Apr + XXXX-WT-fixed_Pur-2021May - Pur-2021May</v>
      </c>
    </row>
    <row r="90" spans="1:29" hidden="1" x14ac:dyDescent="0.3">
      <c r="A90" s="16" t="s">
        <v>96</v>
      </c>
      <c r="B90" t="s">
        <v>32</v>
      </c>
      <c r="C90">
        <v>3</v>
      </c>
      <c r="D90" s="17" t="str">
        <f t="shared" si="5"/>
        <v>XXXX-Nle-L4-14_Multiplex2023Apr - Multiplex2023Apr + XXXX-WT-fixed_Pur-2021May - Pur-2021May</v>
      </c>
    </row>
    <row r="91" spans="1:29" hidden="1" x14ac:dyDescent="0.3">
      <c r="A91" s="16" t="s">
        <v>97</v>
      </c>
      <c r="B91" t="s">
        <v>33</v>
      </c>
      <c r="C91">
        <v>3</v>
      </c>
      <c r="D91" s="17" t="str">
        <f t="shared" si="5"/>
        <v>XXXX-Nle-L4-14_Multiplex2023Apr - Multiplex2023Apr + XXXX-WT-fixed_Pur-2021May - Pur-2021May</v>
      </c>
    </row>
    <row r="92" spans="1:29" hidden="1" x14ac:dyDescent="0.3">
      <c r="A92" s="16" t="s">
        <v>98</v>
      </c>
      <c r="B92" t="s">
        <v>34</v>
      </c>
      <c r="C92">
        <v>3</v>
      </c>
      <c r="D92" s="17" t="str">
        <f t="shared" si="5"/>
        <v>XXXX-Nle-L4-14_Multiplex2023Apr - Multiplex2023Apr + XXXX-WT-fixed_Pur-2021May - Pur-2021May</v>
      </c>
    </row>
    <row r="93" spans="1:29" hidden="1" x14ac:dyDescent="0.3">
      <c r="A93" s="16" t="s">
        <v>99</v>
      </c>
      <c r="B93" t="s">
        <v>35</v>
      </c>
      <c r="C93">
        <v>3</v>
      </c>
      <c r="D93" s="17" t="str">
        <f t="shared" si="5"/>
        <v>XXXX-Nle-L4-14_Multiplex2023Apr - Multiplex2023Apr + XXXX-WT-fixed_Pur-2021May - Pur-2021May</v>
      </c>
    </row>
    <row r="94" spans="1:29" hidden="1" x14ac:dyDescent="0.3">
      <c r="A94" s="16" t="s">
        <v>100</v>
      </c>
      <c r="B94" t="s">
        <v>18</v>
      </c>
      <c r="C94">
        <v>4</v>
      </c>
      <c r="D94" s="17" t="str">
        <f t="shared" ref="D94:D109" si="6">IF(E2&lt;&gt;"",E2,"")</f>
        <v>XXXX-YYYYY-1P02_Pur-2021Dec - Pur-2021Dec + XXXX-WT-fixed_Pur-2021May - Pur-2021May</v>
      </c>
    </row>
    <row r="95" spans="1:29" hidden="1" x14ac:dyDescent="0.3">
      <c r="A95" s="16" t="s">
        <v>101</v>
      </c>
      <c r="B95" t="s">
        <v>21</v>
      </c>
      <c r="C95">
        <v>4</v>
      </c>
      <c r="D95" s="17" t="str">
        <f t="shared" si="6"/>
        <v>XXXX-YYYYY-1P02_Pur-2021Dec - Pur-2021Dec + XXXX-WT-fixed_Pur-2021May - Pur-2021May</v>
      </c>
    </row>
    <row r="96" spans="1:29" hidden="1" x14ac:dyDescent="0.3">
      <c r="A96" s="16" t="s">
        <v>102</v>
      </c>
      <c r="B96" t="s">
        <v>22</v>
      </c>
      <c r="C96">
        <v>4</v>
      </c>
      <c r="D96" s="17" t="str">
        <f t="shared" si="6"/>
        <v>XXXX-Nle-L5-14_Multiplex2023Apr - Multiplex2023Apr + XXXX-WT-fixed_Pur-2021May - Pur-2021May</v>
      </c>
    </row>
    <row r="97" spans="1:4" hidden="1" x14ac:dyDescent="0.3">
      <c r="A97" s="16" t="s">
        <v>103</v>
      </c>
      <c r="B97" t="s">
        <v>23</v>
      </c>
      <c r="C97">
        <v>4</v>
      </c>
      <c r="D97" s="17" t="str">
        <f t="shared" si="6"/>
        <v>XXXX-Nle-L5-14_Multiplex2023Apr - Multiplex2023Apr + XXXX-WT-fixed_Pur-2021May - Pur-2021May</v>
      </c>
    </row>
    <row r="98" spans="1:4" hidden="1" x14ac:dyDescent="0.3">
      <c r="A98" s="16" t="s">
        <v>104</v>
      </c>
      <c r="B98" t="s">
        <v>24</v>
      </c>
      <c r="C98">
        <v>4</v>
      </c>
      <c r="D98" s="17" t="str">
        <f t="shared" si="6"/>
        <v>XXXX-Nle-L5-14_Multiplex2023Apr - Multiplex2023Apr + XXXX-WT-fixed_Pur-2021May - Pur-2021May</v>
      </c>
    </row>
    <row r="99" spans="1:4" hidden="1" x14ac:dyDescent="0.3">
      <c r="A99" s="16" t="s">
        <v>105</v>
      </c>
      <c r="B99" t="s">
        <v>25</v>
      </c>
      <c r="C99">
        <v>4</v>
      </c>
      <c r="D99" s="17" t="str">
        <f t="shared" si="6"/>
        <v>XXXX-Nle-L5-14_Multiplex2023Apr - Multiplex2023Apr + XXXX-WT-fixed_Pur-2021May - Pur-2021May</v>
      </c>
    </row>
    <row r="100" spans="1:4" hidden="1" x14ac:dyDescent="0.3">
      <c r="A100" s="16" t="s">
        <v>106</v>
      </c>
      <c r="B100" t="s">
        <v>26</v>
      </c>
      <c r="C100">
        <v>4</v>
      </c>
      <c r="D100" s="17" t="str">
        <f t="shared" si="6"/>
        <v>XXXX-YYYYY-NGS-MALO-3_Multiplex-2022May - Multiplex-2022May + XXXX-WT-fixed_Pur-2021May - Pur-2021May</v>
      </c>
    </row>
    <row r="101" spans="1:4" hidden="1" x14ac:dyDescent="0.3">
      <c r="A101" s="16" t="s">
        <v>107</v>
      </c>
      <c r="B101" t="s">
        <v>27</v>
      </c>
      <c r="C101">
        <v>4</v>
      </c>
      <c r="D101" s="17" t="str">
        <f t="shared" si="6"/>
        <v>XXXX-Nle-L5-02_Multiplex2023Mar - Multiplex2023Mar + XXXX-WT-fixed_Pur-2021May - Pur-2021May</v>
      </c>
    </row>
    <row r="102" spans="1:4" hidden="1" x14ac:dyDescent="0.3">
      <c r="A102" s="16" t="s">
        <v>108</v>
      </c>
      <c r="B102" t="s">
        <v>28</v>
      </c>
      <c r="C102">
        <v>4</v>
      </c>
      <c r="D102" s="17" t="str">
        <f t="shared" si="6"/>
        <v>XXXX-Nle-L5-02_Multiplex2023Mar - Multiplex2023Mar + XXXX-WT-fixed_Pur-2021May - Pur-2021May</v>
      </c>
    </row>
    <row r="103" spans="1:4" hidden="1" x14ac:dyDescent="0.3">
      <c r="A103" s="16" t="s">
        <v>109</v>
      </c>
      <c r="B103" t="s">
        <v>29</v>
      </c>
      <c r="C103">
        <v>4</v>
      </c>
      <c r="D103" s="17" t="str">
        <f t="shared" si="6"/>
        <v>XXXX-Nle-L5-02_Multiplex2023Mar - Multiplex2023Mar + XXXX-WT-fixed_Pur-2021May - Pur-2021May</v>
      </c>
    </row>
    <row r="104" spans="1:4" hidden="1" x14ac:dyDescent="0.3">
      <c r="A104" s="16" t="s">
        <v>110</v>
      </c>
      <c r="B104" t="s">
        <v>30</v>
      </c>
      <c r="C104">
        <v>4</v>
      </c>
      <c r="D104" s="17" t="str">
        <f t="shared" si="6"/>
        <v>XXXX-Nle-L5-02_Multiplex2023Mar - Multiplex2023Mar + XXXX-WT-fixed_Pur-2021May - Pur-2021May</v>
      </c>
    </row>
    <row r="105" spans="1:4" hidden="1" x14ac:dyDescent="0.3">
      <c r="A105" s="16" t="s">
        <v>111</v>
      </c>
      <c r="B105" t="s">
        <v>31</v>
      </c>
      <c r="C105">
        <v>4</v>
      </c>
      <c r="D105" s="17" t="str">
        <f t="shared" si="6"/>
        <v>XXXX-YYYYY-NGS-MALO-3_Multiplex-2022May - Multiplex-2022May + XXXX-WT-fixed_Pur-2021May - Pur-2021May</v>
      </c>
    </row>
    <row r="106" spans="1:4" hidden="1" x14ac:dyDescent="0.3">
      <c r="A106" s="16" t="s">
        <v>112</v>
      </c>
      <c r="B106" t="s">
        <v>32</v>
      </c>
      <c r="C106">
        <v>4</v>
      </c>
      <c r="D106" s="17" t="str">
        <f t="shared" si="6"/>
        <v>XXXX-Nle-L4-14_Multiplex2023Apr - Multiplex2023Apr + XXXX-WT-fixed_Pur-2021May - Pur-2021May</v>
      </c>
    </row>
    <row r="107" spans="1:4" hidden="1" x14ac:dyDescent="0.3">
      <c r="A107" s="16" t="s">
        <v>113</v>
      </c>
      <c r="B107" t="s">
        <v>33</v>
      </c>
      <c r="C107">
        <v>4</v>
      </c>
      <c r="D107" s="17" t="str">
        <f t="shared" si="6"/>
        <v>XXXX-Nle-L4-14_Multiplex2023Apr - Multiplex2023Apr + XXXX-WT-fixed_Pur-2021May - Pur-2021May</v>
      </c>
    </row>
    <row r="108" spans="1:4" hidden="1" x14ac:dyDescent="0.3">
      <c r="A108" s="16" t="s">
        <v>114</v>
      </c>
      <c r="B108" t="s">
        <v>34</v>
      </c>
      <c r="C108">
        <v>4</v>
      </c>
      <c r="D108" s="17" t="str">
        <f t="shared" si="6"/>
        <v>XXXX-Nle-L4-14_Multiplex2023Apr - Multiplex2023Apr + XXXX-WT-fixed_Pur-2021May - Pur-2021May</v>
      </c>
    </row>
    <row r="109" spans="1:4" hidden="1" x14ac:dyDescent="0.3">
      <c r="A109" s="16" t="s">
        <v>115</v>
      </c>
      <c r="B109" t="s">
        <v>35</v>
      </c>
      <c r="C109">
        <v>4</v>
      </c>
      <c r="D109" s="17" t="str">
        <f t="shared" si="6"/>
        <v>XXXX-Nle-L4-14_Multiplex2023Apr - Multiplex2023Apr + XXXX-WT-fixed_Pur-2021May - Pur-2021May</v>
      </c>
    </row>
    <row r="110" spans="1:4" hidden="1" x14ac:dyDescent="0.3">
      <c r="A110" s="16" t="s">
        <v>116</v>
      </c>
      <c r="B110" t="s">
        <v>18</v>
      </c>
      <c r="C110">
        <v>5</v>
      </c>
      <c r="D110" s="17" t="str">
        <f t="shared" ref="D110:D125" si="7">IF(F2&lt;&gt;"",F2,"")</f>
        <v>Buffer + Buffer</v>
      </c>
    </row>
    <row r="111" spans="1:4" hidden="1" x14ac:dyDescent="0.3">
      <c r="A111" s="16" t="s">
        <v>117</v>
      </c>
      <c r="B111" t="s">
        <v>21</v>
      </c>
      <c r="C111">
        <v>5</v>
      </c>
      <c r="D111" s="17" t="str">
        <f t="shared" si="7"/>
        <v>XXXX-Nle-L5-15_Multiplex2023Apr - Multiplex2023Apr + XXXX-WT-fixed_Pur-2021May - Pur-2021May</v>
      </c>
    </row>
    <row r="112" spans="1:4" hidden="1" x14ac:dyDescent="0.3">
      <c r="A112" s="16" t="s">
        <v>118</v>
      </c>
      <c r="B112" t="s">
        <v>22</v>
      </c>
      <c r="C112">
        <v>5</v>
      </c>
      <c r="D112" s="17" t="str">
        <f t="shared" si="7"/>
        <v>XXXX-Nle-L5-15_Multiplex2023Apr - Multiplex2023Apr + XXXX-WT-fixed_Pur-2021May - Pur-2021May</v>
      </c>
    </row>
    <row r="113" spans="1:4" hidden="1" x14ac:dyDescent="0.3">
      <c r="A113" s="16" t="s">
        <v>119</v>
      </c>
      <c r="B113" t="s">
        <v>23</v>
      </c>
      <c r="C113">
        <v>5</v>
      </c>
      <c r="D113" s="17" t="str">
        <f t="shared" si="7"/>
        <v>XXXX-Nle-L5-15_Multiplex2023Apr - Multiplex2023Apr + XXXX-WT-fixed_Pur-2021May - Pur-2021May</v>
      </c>
    </row>
    <row r="114" spans="1:4" hidden="1" x14ac:dyDescent="0.3">
      <c r="A114" s="16" t="s">
        <v>120</v>
      </c>
      <c r="B114" t="s">
        <v>24</v>
      </c>
      <c r="C114">
        <v>5</v>
      </c>
      <c r="D114" s="17" t="str">
        <f t="shared" si="7"/>
        <v>XXXX-Nle-L5-15_Multiplex2023Apr - Multiplex2023Apr + XXXX-WT-fixed_Pur-2021May - Pur-2021May</v>
      </c>
    </row>
    <row r="115" spans="1:4" hidden="1" x14ac:dyDescent="0.3">
      <c r="A115" s="16" t="s">
        <v>121</v>
      </c>
      <c r="B115" t="s">
        <v>25</v>
      </c>
      <c r="C115">
        <v>5</v>
      </c>
      <c r="D115" s="17" t="str">
        <f t="shared" si="7"/>
        <v>XXXX-Nle-L5-15_Multiplex2023Apr - Multiplex2023Apr + XXXX-WT-fixed_Pur-2021May - Pur-2021May</v>
      </c>
    </row>
    <row r="116" spans="1:4" hidden="1" x14ac:dyDescent="0.3">
      <c r="A116" s="16" t="s">
        <v>122</v>
      </c>
      <c r="B116" t="s">
        <v>26</v>
      </c>
      <c r="C116">
        <v>5</v>
      </c>
      <c r="D116" s="17" t="str">
        <f t="shared" si="7"/>
        <v>XXXX-Nle-L5-03_Multiplex2023Mar - Multiplex2023Mar + XXXX-WT-fixed_Pur-2021May - Pur-2021May</v>
      </c>
    </row>
    <row r="117" spans="1:4" hidden="1" x14ac:dyDescent="0.3">
      <c r="A117" s="16" t="s">
        <v>123</v>
      </c>
      <c r="B117" t="s">
        <v>27</v>
      </c>
      <c r="C117">
        <v>5</v>
      </c>
      <c r="D117" s="17" t="str">
        <f t="shared" si="7"/>
        <v>XXXX-Nle-L5-03_Multiplex2023Mar - Multiplex2023Mar + XXXX-WT-fixed_Pur-2021May - Pur-2021May</v>
      </c>
    </row>
    <row r="118" spans="1:4" hidden="1" x14ac:dyDescent="0.3">
      <c r="A118" s="16" t="s">
        <v>124</v>
      </c>
      <c r="B118" t="s">
        <v>28</v>
      </c>
      <c r="C118">
        <v>5</v>
      </c>
      <c r="D118" s="17" t="str">
        <f t="shared" si="7"/>
        <v>XXXX-Nle-L5-03_Multiplex2023Mar - Multiplex2023Mar + XXXX-WT-fixed_Pur-2021May - Pur-2021May</v>
      </c>
    </row>
    <row r="119" spans="1:4" hidden="1" x14ac:dyDescent="0.3">
      <c r="A119" s="16" t="s">
        <v>125</v>
      </c>
      <c r="B119" t="s">
        <v>29</v>
      </c>
      <c r="C119">
        <v>5</v>
      </c>
      <c r="D119" s="17" t="str">
        <f t="shared" si="7"/>
        <v>XXXX-Nle-L5-03_Multiplex2023Mar - Multiplex2023Mar + XXXX-WT-fixed_Pur-2021May - Pur-2021May</v>
      </c>
    </row>
    <row r="120" spans="1:4" hidden="1" x14ac:dyDescent="0.3">
      <c r="A120" s="16" t="s">
        <v>126</v>
      </c>
      <c r="B120" t="s">
        <v>30</v>
      </c>
      <c r="C120">
        <v>5</v>
      </c>
      <c r="D120" s="17" t="str">
        <f t="shared" si="7"/>
        <v>XXXX-Nle-L5-03_Multiplex2023Mar - Multiplex2023Mar + XXXX-WT-fixed_Pur-2021May - Pur-2021May</v>
      </c>
    </row>
    <row r="121" spans="1:4" hidden="1" x14ac:dyDescent="0.3">
      <c r="A121" s="16" t="s">
        <v>127</v>
      </c>
      <c r="B121" t="s">
        <v>31</v>
      </c>
      <c r="C121">
        <v>5</v>
      </c>
      <c r="D121" s="17" t="str">
        <f t="shared" si="7"/>
        <v>XXXX-Nle-L4-15_Multiplex2023Apr - Multiplex2023Apr + XXXX-WT-fixed_Pur-2021May - Pur-2021May</v>
      </c>
    </row>
    <row r="122" spans="1:4" hidden="1" x14ac:dyDescent="0.3">
      <c r="A122" s="16" t="s">
        <v>128</v>
      </c>
      <c r="B122" t="s">
        <v>32</v>
      </c>
      <c r="C122">
        <v>5</v>
      </c>
      <c r="D122" s="17" t="str">
        <f t="shared" si="7"/>
        <v>XXXX-Nle-L4-15_Multiplex2023Apr - Multiplex2023Apr + XXXX-WT-fixed_Pur-2021May - Pur-2021May</v>
      </c>
    </row>
    <row r="123" spans="1:4" hidden="1" x14ac:dyDescent="0.3">
      <c r="A123" s="16" t="s">
        <v>129</v>
      </c>
      <c r="B123" t="s">
        <v>33</v>
      </c>
      <c r="C123">
        <v>5</v>
      </c>
      <c r="D123" s="17" t="str">
        <f t="shared" si="7"/>
        <v>XXXX-Nle-L4-15_Multiplex2023Apr - Multiplex2023Apr + XXXX-WT-fixed_Pur-2021May - Pur-2021May</v>
      </c>
    </row>
    <row r="124" spans="1:4" hidden="1" x14ac:dyDescent="0.3">
      <c r="A124" s="16" t="s">
        <v>130</v>
      </c>
      <c r="B124" t="s">
        <v>34</v>
      </c>
      <c r="C124">
        <v>5</v>
      </c>
      <c r="D124" s="17" t="str">
        <f t="shared" si="7"/>
        <v>XXXX-Nle-L4-15_Multiplex2023Apr - Multiplex2023Apr + XXXX-WT-fixed_Pur-2021May - Pur-2021May</v>
      </c>
    </row>
    <row r="125" spans="1:4" hidden="1" x14ac:dyDescent="0.3">
      <c r="A125" s="16" t="s">
        <v>131</v>
      </c>
      <c r="B125" t="s">
        <v>35</v>
      </c>
      <c r="C125">
        <v>5</v>
      </c>
      <c r="D125" s="17" t="str">
        <f t="shared" si="7"/>
        <v>XXXX-Nle-L4-15_Multiplex2023Apr - Multiplex2023Apr + XXXX-WT-fixed_Pur-2021May - Pur-2021May</v>
      </c>
    </row>
    <row r="126" spans="1:4" hidden="1" x14ac:dyDescent="0.3">
      <c r="A126" s="16" t="s">
        <v>132</v>
      </c>
      <c r="B126" t="s">
        <v>18</v>
      </c>
      <c r="C126">
        <v>6</v>
      </c>
      <c r="D126" s="17" t="str">
        <f t="shared" ref="D126:D141" si="8">IF(G2&lt;&gt;"",G2,"")</f>
        <v>XXXX-YYYYY-1P02_Pur-2021Dec - Pur-2021Dec + XXXX-WT-fixed_Pur-2021May - Pur-2021May</v>
      </c>
    </row>
    <row r="127" spans="1:4" hidden="1" x14ac:dyDescent="0.3">
      <c r="A127" s="16" t="s">
        <v>133</v>
      </c>
      <c r="B127" t="s">
        <v>21</v>
      </c>
      <c r="C127">
        <v>6</v>
      </c>
      <c r="D127" s="17" t="str">
        <f t="shared" si="8"/>
        <v>XXXX-YYYYY-1P02_Pur-2021Dec - Pur-2021Dec + XXXX-WT-fixed_Pur-2021May - Pur-2021May</v>
      </c>
    </row>
    <row r="128" spans="1:4" hidden="1" x14ac:dyDescent="0.3">
      <c r="A128" s="16" t="s">
        <v>134</v>
      </c>
      <c r="B128" t="s">
        <v>22</v>
      </c>
      <c r="C128">
        <v>6</v>
      </c>
      <c r="D128" s="17" t="str">
        <f t="shared" si="8"/>
        <v>XXXX-Nle-L5-15_Multiplex2023Apr - Multiplex2023Apr + XXXX-WT-fixed_Pur-2021May - Pur-2021May</v>
      </c>
    </row>
    <row r="129" spans="1:4" hidden="1" x14ac:dyDescent="0.3">
      <c r="A129" s="16" t="s">
        <v>135</v>
      </c>
      <c r="B129" t="s">
        <v>23</v>
      </c>
      <c r="C129">
        <v>6</v>
      </c>
      <c r="D129" s="17" t="str">
        <f t="shared" si="8"/>
        <v>XXXX-Nle-L5-15_Multiplex2023Apr - Multiplex2023Apr + XXXX-WT-fixed_Pur-2021May - Pur-2021May</v>
      </c>
    </row>
    <row r="130" spans="1:4" hidden="1" x14ac:dyDescent="0.3">
      <c r="A130" s="16" t="s">
        <v>136</v>
      </c>
      <c r="B130" t="s">
        <v>24</v>
      </c>
      <c r="C130">
        <v>6</v>
      </c>
      <c r="D130" s="17" t="str">
        <f t="shared" si="8"/>
        <v>XXXX-Nle-L5-15_Multiplex2023Apr - Multiplex2023Apr + XXXX-WT-fixed_Pur-2021May - Pur-2021May</v>
      </c>
    </row>
    <row r="131" spans="1:4" hidden="1" x14ac:dyDescent="0.3">
      <c r="A131" s="16" t="s">
        <v>137</v>
      </c>
      <c r="B131" t="s">
        <v>25</v>
      </c>
      <c r="C131">
        <v>6</v>
      </c>
      <c r="D131" s="17" t="str">
        <f t="shared" si="8"/>
        <v>XXXX-Nle-L5-15_Multiplex2023Apr - Multiplex2023Apr + XXXX-WT-fixed_Pur-2021May - Pur-2021May</v>
      </c>
    </row>
    <row r="132" spans="1:4" hidden="1" x14ac:dyDescent="0.3">
      <c r="A132" s="16" t="s">
        <v>138</v>
      </c>
      <c r="B132" t="s">
        <v>26</v>
      </c>
      <c r="C132">
        <v>6</v>
      </c>
      <c r="D132" s="17" t="str">
        <f t="shared" si="8"/>
        <v>XXXX-YYYYY-NGS-MALO-3_Multiplex-2022May - Multiplex-2022May + XXXX-WT-fixed_Pur-2021May - Pur-2021May</v>
      </c>
    </row>
    <row r="133" spans="1:4" hidden="1" x14ac:dyDescent="0.3">
      <c r="A133" s="16" t="s">
        <v>139</v>
      </c>
      <c r="B133" t="s">
        <v>27</v>
      </c>
      <c r="C133">
        <v>6</v>
      </c>
      <c r="D133" s="17" t="str">
        <f t="shared" si="8"/>
        <v>XXXX-Nle-L5-03_Multiplex2023Mar - Multiplex2023Mar + XXXX-WT-fixed_Pur-2021May - Pur-2021May</v>
      </c>
    </row>
    <row r="134" spans="1:4" hidden="1" x14ac:dyDescent="0.3">
      <c r="A134" s="16" t="s">
        <v>140</v>
      </c>
      <c r="B134" t="s">
        <v>28</v>
      </c>
      <c r="C134">
        <v>6</v>
      </c>
      <c r="D134" s="17" t="str">
        <f t="shared" si="8"/>
        <v>XXXX-Nle-L5-03_Multiplex2023Mar - Multiplex2023Mar + XXXX-WT-fixed_Pur-2021May - Pur-2021May</v>
      </c>
    </row>
    <row r="135" spans="1:4" hidden="1" x14ac:dyDescent="0.3">
      <c r="A135" s="16" t="s">
        <v>141</v>
      </c>
      <c r="B135" t="s">
        <v>29</v>
      </c>
      <c r="C135">
        <v>6</v>
      </c>
      <c r="D135" s="17" t="str">
        <f t="shared" si="8"/>
        <v>XXXX-Nle-L5-03_Multiplex2023Mar - Multiplex2023Mar + XXXX-WT-fixed_Pur-2021May - Pur-2021May</v>
      </c>
    </row>
    <row r="136" spans="1:4" hidden="1" x14ac:dyDescent="0.3">
      <c r="A136" s="16" t="s">
        <v>142</v>
      </c>
      <c r="B136" t="s">
        <v>30</v>
      </c>
      <c r="C136">
        <v>6</v>
      </c>
      <c r="D136" s="17" t="str">
        <f t="shared" si="8"/>
        <v>XXXX-Nle-L5-03_Multiplex2023Mar - Multiplex2023Mar + XXXX-WT-fixed_Pur-2021May - Pur-2021May</v>
      </c>
    </row>
    <row r="137" spans="1:4" hidden="1" x14ac:dyDescent="0.3">
      <c r="A137" s="16" t="s">
        <v>143</v>
      </c>
      <c r="B137" t="s">
        <v>31</v>
      </c>
      <c r="C137">
        <v>6</v>
      </c>
      <c r="D137" s="17" t="str">
        <f t="shared" si="8"/>
        <v>XXXX-YYYYY-NGS-MALO-3_Multiplex-2022May - Multiplex-2022May + XXXX-WT-fixed_Pur-2021May - Pur-2021May</v>
      </c>
    </row>
    <row r="138" spans="1:4" hidden="1" x14ac:dyDescent="0.3">
      <c r="A138" s="16" t="s">
        <v>144</v>
      </c>
      <c r="B138" t="s">
        <v>32</v>
      </c>
      <c r="C138">
        <v>6</v>
      </c>
      <c r="D138" s="17" t="str">
        <f t="shared" si="8"/>
        <v>XXXX-Nle-L4-15_Multiplex2023Apr - Multiplex2023Apr + XXXX-WT-fixed_Pur-2021May - Pur-2021May</v>
      </c>
    </row>
    <row r="139" spans="1:4" hidden="1" x14ac:dyDescent="0.3">
      <c r="A139" s="16" t="s">
        <v>145</v>
      </c>
      <c r="B139" t="s">
        <v>33</v>
      </c>
      <c r="C139">
        <v>6</v>
      </c>
      <c r="D139" s="17" t="str">
        <f t="shared" si="8"/>
        <v>XXXX-Nle-L4-15_Multiplex2023Apr - Multiplex2023Apr + XXXX-WT-fixed_Pur-2021May - Pur-2021May</v>
      </c>
    </row>
    <row r="140" spans="1:4" hidden="1" x14ac:dyDescent="0.3">
      <c r="A140" s="16" t="s">
        <v>146</v>
      </c>
      <c r="B140" t="s">
        <v>34</v>
      </c>
      <c r="C140">
        <v>6</v>
      </c>
      <c r="D140" s="17" t="str">
        <f t="shared" si="8"/>
        <v>XXXX-Nle-L4-15_Multiplex2023Apr - Multiplex2023Apr + XXXX-WT-fixed_Pur-2021May - Pur-2021May</v>
      </c>
    </row>
    <row r="141" spans="1:4" hidden="1" x14ac:dyDescent="0.3">
      <c r="A141" s="16" t="s">
        <v>147</v>
      </c>
      <c r="B141" t="s">
        <v>35</v>
      </c>
      <c r="C141">
        <v>6</v>
      </c>
      <c r="D141" s="17" t="str">
        <f t="shared" si="8"/>
        <v>XXXX-Nle-L4-15_Multiplex2023Apr - Multiplex2023Apr + XXXX-WT-fixed_Pur-2021May - Pur-2021May</v>
      </c>
    </row>
    <row r="142" spans="1:4" hidden="1" x14ac:dyDescent="0.3">
      <c r="A142" s="16" t="s">
        <v>148</v>
      </c>
      <c r="B142" t="s">
        <v>18</v>
      </c>
      <c r="C142">
        <v>7</v>
      </c>
      <c r="D142" s="17" t="str">
        <f t="shared" ref="D142:D157" si="9">IF(H2&lt;&gt;"",H2,"")</f>
        <v>Buffer + Buffer</v>
      </c>
    </row>
    <row r="143" spans="1:4" hidden="1" x14ac:dyDescent="0.3">
      <c r="A143" s="16" t="s">
        <v>149</v>
      </c>
      <c r="B143" t="s">
        <v>21</v>
      </c>
      <c r="C143">
        <v>7</v>
      </c>
      <c r="D143" s="17" t="str">
        <f t="shared" si="9"/>
        <v>XXXX-Nle-L5-16_Multiplex2023Apr - Multiplex2023Apr + XXXX-WT-fixed_Pur-2021May - Pur-2021May</v>
      </c>
    </row>
    <row r="144" spans="1:4" hidden="1" x14ac:dyDescent="0.3">
      <c r="A144" s="16" t="s">
        <v>150</v>
      </c>
      <c r="B144" t="s">
        <v>22</v>
      </c>
      <c r="C144">
        <v>7</v>
      </c>
      <c r="D144" s="17" t="str">
        <f t="shared" si="9"/>
        <v>XXXX-Nle-L5-16_Multiplex2023Apr - Multiplex2023Apr + XXXX-WT-fixed_Pur-2021May - Pur-2021May</v>
      </c>
    </row>
    <row r="145" spans="1:4" hidden="1" x14ac:dyDescent="0.3">
      <c r="A145" s="16" t="s">
        <v>151</v>
      </c>
      <c r="B145" t="s">
        <v>23</v>
      </c>
      <c r="C145">
        <v>7</v>
      </c>
      <c r="D145" s="17" t="str">
        <f t="shared" si="9"/>
        <v>XXXX-Nle-L5-16_Multiplex2023Apr - Multiplex2023Apr + XXXX-WT-fixed_Pur-2021May - Pur-2021May</v>
      </c>
    </row>
    <row r="146" spans="1:4" hidden="1" x14ac:dyDescent="0.3">
      <c r="A146" s="16" t="s">
        <v>152</v>
      </c>
      <c r="B146" t="s">
        <v>24</v>
      </c>
      <c r="C146">
        <v>7</v>
      </c>
      <c r="D146" s="17" t="str">
        <f t="shared" si="9"/>
        <v>XXXX-Nle-L5-16_Multiplex2023Apr - Multiplex2023Apr + XXXX-WT-fixed_Pur-2021May - Pur-2021May</v>
      </c>
    </row>
    <row r="147" spans="1:4" hidden="1" x14ac:dyDescent="0.3">
      <c r="A147" s="16" t="s">
        <v>153</v>
      </c>
      <c r="B147" t="s">
        <v>25</v>
      </c>
      <c r="C147">
        <v>7</v>
      </c>
      <c r="D147" s="17" t="str">
        <f t="shared" si="9"/>
        <v>XXXX-Nle-L5-16_Multiplex2023Apr - Multiplex2023Apr + XXXX-WT-fixed_Pur-2021May - Pur-2021May</v>
      </c>
    </row>
    <row r="148" spans="1:4" hidden="1" x14ac:dyDescent="0.3">
      <c r="A148" s="16" t="s">
        <v>154</v>
      </c>
      <c r="B148" t="s">
        <v>26</v>
      </c>
      <c r="C148">
        <v>7</v>
      </c>
      <c r="D148" s="17" t="str">
        <f t="shared" si="9"/>
        <v>XXXX-Nle-L5-04_Multiplex2023Mar - Multiplex2023Mar + XXXX-WT-fixed_Pur-2021May - Pur-2021May</v>
      </c>
    </row>
    <row r="149" spans="1:4" hidden="1" x14ac:dyDescent="0.3">
      <c r="A149" s="16" t="s">
        <v>155</v>
      </c>
      <c r="B149" t="s">
        <v>27</v>
      </c>
      <c r="C149">
        <v>7</v>
      </c>
      <c r="D149" s="17" t="str">
        <f t="shared" si="9"/>
        <v>XXXX-Nle-L5-04_Multiplex2023Mar - Multiplex2023Mar + XXXX-WT-fixed_Pur-2021May - Pur-2021May</v>
      </c>
    </row>
    <row r="150" spans="1:4" hidden="1" x14ac:dyDescent="0.3">
      <c r="A150" s="16" t="s">
        <v>156</v>
      </c>
      <c r="B150" t="s">
        <v>28</v>
      </c>
      <c r="C150">
        <v>7</v>
      </c>
      <c r="D150" s="17" t="str">
        <f t="shared" si="9"/>
        <v>XXXX-Nle-L5-04_Multiplex2023Mar - Multiplex2023Mar + XXXX-WT-fixed_Pur-2021May - Pur-2021May</v>
      </c>
    </row>
    <row r="151" spans="1:4" hidden="1" x14ac:dyDescent="0.3">
      <c r="A151" s="16" t="s">
        <v>157</v>
      </c>
      <c r="B151" t="s">
        <v>29</v>
      </c>
      <c r="C151">
        <v>7</v>
      </c>
      <c r="D151" s="17" t="str">
        <f t="shared" si="9"/>
        <v>XXXX-Nle-L5-04_Multiplex2023Mar - Multiplex2023Mar + XXXX-WT-fixed_Pur-2021May - Pur-2021May</v>
      </c>
    </row>
    <row r="152" spans="1:4" hidden="1" x14ac:dyDescent="0.3">
      <c r="A152" s="16" t="s">
        <v>158</v>
      </c>
      <c r="B152" t="s">
        <v>30</v>
      </c>
      <c r="C152">
        <v>7</v>
      </c>
      <c r="D152" s="17" t="str">
        <f t="shared" si="9"/>
        <v>XXXX-Nle-L5-04_Multiplex2023Mar - Multiplex2023Mar + XXXX-WT-fixed_Pur-2021May - Pur-2021May</v>
      </c>
    </row>
    <row r="153" spans="1:4" hidden="1" x14ac:dyDescent="0.3">
      <c r="A153" s="16" t="s">
        <v>159</v>
      </c>
      <c r="B153" t="s">
        <v>31</v>
      </c>
      <c r="C153">
        <v>7</v>
      </c>
      <c r="D153" s="17" t="str">
        <f t="shared" si="9"/>
        <v>XXXX-Nle-L4-16_Multiplex2023Apr - Multiplex2023Apr + XXXX-WT-fixed_Pur-2021May - Pur-2021May</v>
      </c>
    </row>
    <row r="154" spans="1:4" hidden="1" x14ac:dyDescent="0.3">
      <c r="A154" s="16" t="s">
        <v>160</v>
      </c>
      <c r="B154" t="s">
        <v>32</v>
      </c>
      <c r="C154">
        <v>7</v>
      </c>
      <c r="D154" s="17" t="str">
        <f t="shared" si="9"/>
        <v>XXXX-Nle-L4-16_Multiplex2023Apr - Multiplex2023Apr + XXXX-WT-fixed_Pur-2021May - Pur-2021May</v>
      </c>
    </row>
    <row r="155" spans="1:4" hidden="1" x14ac:dyDescent="0.3">
      <c r="A155" s="16" t="s">
        <v>161</v>
      </c>
      <c r="B155" t="s">
        <v>33</v>
      </c>
      <c r="C155">
        <v>7</v>
      </c>
      <c r="D155" s="17" t="str">
        <f t="shared" si="9"/>
        <v>XXXX-Nle-L4-16_Multiplex2023Apr - Multiplex2023Apr + XXXX-WT-fixed_Pur-2021May - Pur-2021May</v>
      </c>
    </row>
    <row r="156" spans="1:4" hidden="1" x14ac:dyDescent="0.3">
      <c r="A156" s="16" t="s">
        <v>162</v>
      </c>
      <c r="B156" t="s">
        <v>34</v>
      </c>
      <c r="C156">
        <v>7</v>
      </c>
      <c r="D156" s="17" t="str">
        <f t="shared" si="9"/>
        <v>XXXX-Nle-L4-16_Multiplex2023Apr - Multiplex2023Apr + XXXX-WT-fixed_Pur-2021May - Pur-2021May</v>
      </c>
    </row>
    <row r="157" spans="1:4" hidden="1" x14ac:dyDescent="0.3">
      <c r="A157" s="16" t="s">
        <v>163</v>
      </c>
      <c r="B157" t="s">
        <v>35</v>
      </c>
      <c r="C157">
        <v>7</v>
      </c>
      <c r="D157" s="17" t="str">
        <f t="shared" si="9"/>
        <v>XXXX-Nle-L4-16_Multiplex2023Apr - Multiplex2023Apr + XXXX-WT-fixed_Pur-2021May - Pur-2021May</v>
      </c>
    </row>
    <row r="158" spans="1:4" hidden="1" x14ac:dyDescent="0.3">
      <c r="A158" s="16" t="s">
        <v>164</v>
      </c>
      <c r="B158" t="s">
        <v>18</v>
      </c>
      <c r="C158">
        <v>8</v>
      </c>
      <c r="D158" s="17" t="str">
        <f t="shared" ref="D158:D173" si="10">IF(I2&lt;&gt;"",I2,"")</f>
        <v>XXXX-YYYYY-1P02_Pur-2021Dec - Pur-2021Dec + XXXX-WT-fixed_Pur-2021May - Pur-2021May</v>
      </c>
    </row>
    <row r="159" spans="1:4" hidden="1" x14ac:dyDescent="0.3">
      <c r="A159" s="16" t="s">
        <v>165</v>
      </c>
      <c r="B159" t="s">
        <v>21</v>
      </c>
      <c r="C159">
        <v>8</v>
      </c>
      <c r="D159" s="17" t="str">
        <f t="shared" si="10"/>
        <v>XXXX-YYYYY-1P02_Pur-2021Dec - Pur-2021Dec + XXXX-WT-fixed_Pur-2021May - Pur-2021May</v>
      </c>
    </row>
    <row r="160" spans="1:4" hidden="1" x14ac:dyDescent="0.3">
      <c r="A160" s="16" t="s">
        <v>166</v>
      </c>
      <c r="B160" t="s">
        <v>22</v>
      </c>
      <c r="C160">
        <v>8</v>
      </c>
      <c r="D160" s="17" t="str">
        <f t="shared" si="10"/>
        <v>XXXX-Nle-L5-16_Multiplex2023Apr - Multiplex2023Apr + XXXX-WT-fixed_Pur-2021May - Pur-2021May</v>
      </c>
    </row>
    <row r="161" spans="1:4" hidden="1" x14ac:dyDescent="0.3">
      <c r="A161" s="16" t="s">
        <v>167</v>
      </c>
      <c r="B161" t="s">
        <v>23</v>
      </c>
      <c r="C161">
        <v>8</v>
      </c>
      <c r="D161" s="17" t="str">
        <f t="shared" si="10"/>
        <v>XXXX-Nle-L5-16_Multiplex2023Apr - Multiplex2023Apr + XXXX-WT-fixed_Pur-2021May - Pur-2021May</v>
      </c>
    </row>
    <row r="162" spans="1:4" hidden="1" x14ac:dyDescent="0.3">
      <c r="A162" s="16" t="s">
        <v>168</v>
      </c>
      <c r="B162" t="s">
        <v>24</v>
      </c>
      <c r="C162">
        <v>8</v>
      </c>
      <c r="D162" s="17" t="str">
        <f t="shared" si="10"/>
        <v>XXXX-Nle-L5-16_Multiplex2023Apr - Multiplex2023Apr + XXXX-WT-fixed_Pur-2021May - Pur-2021May</v>
      </c>
    </row>
    <row r="163" spans="1:4" hidden="1" x14ac:dyDescent="0.3">
      <c r="A163" s="16" t="s">
        <v>169</v>
      </c>
      <c r="B163" t="s">
        <v>25</v>
      </c>
      <c r="C163">
        <v>8</v>
      </c>
      <c r="D163" s="17" t="str">
        <f t="shared" si="10"/>
        <v>XXXX-Nle-L5-16_Multiplex2023Apr - Multiplex2023Apr + XXXX-WT-fixed_Pur-2021May - Pur-2021May</v>
      </c>
    </row>
    <row r="164" spans="1:4" hidden="1" x14ac:dyDescent="0.3">
      <c r="A164" s="16" t="s">
        <v>170</v>
      </c>
      <c r="B164" t="s">
        <v>26</v>
      </c>
      <c r="C164">
        <v>8</v>
      </c>
      <c r="D164" s="17" t="str">
        <f t="shared" si="10"/>
        <v>XXXX-YYYYY-NGS-MALO-3_Multiplex-2022May - Multiplex-2022May + XXXX-WT-fixed_Pur-2021May - Pur-2021May</v>
      </c>
    </row>
    <row r="165" spans="1:4" hidden="1" x14ac:dyDescent="0.3">
      <c r="A165" s="16" t="s">
        <v>171</v>
      </c>
      <c r="B165" t="s">
        <v>27</v>
      </c>
      <c r="C165">
        <v>8</v>
      </c>
      <c r="D165" s="17" t="str">
        <f t="shared" si="10"/>
        <v>XXXX-Nle-L5-04_Multiplex2023Mar - Multiplex2023Mar + XXXX-WT-fixed_Pur-2021May - Pur-2021May</v>
      </c>
    </row>
    <row r="166" spans="1:4" hidden="1" x14ac:dyDescent="0.3">
      <c r="A166" s="16" t="s">
        <v>172</v>
      </c>
      <c r="B166" t="s">
        <v>28</v>
      </c>
      <c r="C166">
        <v>8</v>
      </c>
      <c r="D166" s="17" t="str">
        <f t="shared" si="10"/>
        <v>XXXX-Nle-L5-04_Multiplex2023Mar - Multiplex2023Mar + XXXX-WT-fixed_Pur-2021May - Pur-2021May</v>
      </c>
    </row>
    <row r="167" spans="1:4" hidden="1" x14ac:dyDescent="0.3">
      <c r="A167" s="16" t="s">
        <v>173</v>
      </c>
      <c r="B167" t="s">
        <v>29</v>
      </c>
      <c r="C167">
        <v>8</v>
      </c>
      <c r="D167" s="17" t="str">
        <f t="shared" si="10"/>
        <v>XXXX-Nle-L5-04_Multiplex2023Mar - Multiplex2023Mar + XXXX-WT-fixed_Pur-2021May - Pur-2021May</v>
      </c>
    </row>
    <row r="168" spans="1:4" hidden="1" x14ac:dyDescent="0.3">
      <c r="A168" s="16" t="s">
        <v>174</v>
      </c>
      <c r="B168" t="s">
        <v>30</v>
      </c>
      <c r="C168">
        <v>8</v>
      </c>
      <c r="D168" s="17" t="str">
        <f t="shared" si="10"/>
        <v>XXXX-Nle-L5-04_Multiplex2023Mar - Multiplex2023Mar + XXXX-WT-fixed_Pur-2021May - Pur-2021May</v>
      </c>
    </row>
    <row r="169" spans="1:4" hidden="1" x14ac:dyDescent="0.3">
      <c r="A169" s="16" t="s">
        <v>175</v>
      </c>
      <c r="B169" t="s">
        <v>31</v>
      </c>
      <c r="C169">
        <v>8</v>
      </c>
      <c r="D169" s="17" t="str">
        <f t="shared" si="10"/>
        <v>XXXX-YYYYY-NGS-MALO-3_Multiplex-2022May - Multiplex-2022May + XXXX-WT-fixed_Pur-2021May - Pur-2021May</v>
      </c>
    </row>
    <row r="170" spans="1:4" hidden="1" x14ac:dyDescent="0.3">
      <c r="A170" s="16" t="s">
        <v>176</v>
      </c>
      <c r="B170" t="s">
        <v>32</v>
      </c>
      <c r="C170">
        <v>8</v>
      </c>
      <c r="D170" s="17" t="str">
        <f t="shared" si="10"/>
        <v>XXXX-Nle-L4-16_Multiplex2023Apr - Multiplex2023Apr + XXXX-WT-fixed_Pur-2021May - Pur-2021May</v>
      </c>
    </row>
    <row r="171" spans="1:4" hidden="1" x14ac:dyDescent="0.3">
      <c r="A171" s="16" t="s">
        <v>177</v>
      </c>
      <c r="B171" t="s">
        <v>33</v>
      </c>
      <c r="C171">
        <v>8</v>
      </c>
      <c r="D171" s="17" t="str">
        <f t="shared" si="10"/>
        <v>XXXX-Nle-L4-16_Multiplex2023Apr - Multiplex2023Apr + XXXX-WT-fixed_Pur-2021May - Pur-2021May</v>
      </c>
    </row>
    <row r="172" spans="1:4" hidden="1" x14ac:dyDescent="0.3">
      <c r="A172" s="16" t="s">
        <v>178</v>
      </c>
      <c r="B172" t="s">
        <v>34</v>
      </c>
      <c r="C172">
        <v>8</v>
      </c>
      <c r="D172" s="17" t="str">
        <f t="shared" si="10"/>
        <v>XXXX-Nle-L4-16_Multiplex2023Apr - Multiplex2023Apr + XXXX-WT-fixed_Pur-2021May - Pur-2021May</v>
      </c>
    </row>
    <row r="173" spans="1:4" hidden="1" x14ac:dyDescent="0.3">
      <c r="A173" s="16" t="s">
        <v>179</v>
      </c>
      <c r="B173" t="s">
        <v>35</v>
      </c>
      <c r="C173">
        <v>8</v>
      </c>
      <c r="D173" s="17" t="str">
        <f t="shared" si="10"/>
        <v>XXXX-Nle-L4-16_Multiplex2023Apr - Multiplex2023Apr + XXXX-WT-fixed_Pur-2021May - Pur-2021May</v>
      </c>
    </row>
    <row r="174" spans="1:4" hidden="1" x14ac:dyDescent="0.3">
      <c r="A174" s="16" t="s">
        <v>180</v>
      </c>
      <c r="B174" t="s">
        <v>18</v>
      </c>
      <c r="C174">
        <v>9</v>
      </c>
      <c r="D174" s="17" t="str">
        <f t="shared" ref="D174:D189" si="11">IF(J2&lt;&gt;"",J2,"")</f>
        <v>Buffer + Buffer</v>
      </c>
    </row>
    <row r="175" spans="1:4" hidden="1" x14ac:dyDescent="0.3">
      <c r="A175" s="16" t="s">
        <v>181</v>
      </c>
      <c r="B175" t="s">
        <v>21</v>
      </c>
      <c r="C175">
        <v>9</v>
      </c>
      <c r="D175" s="17" t="str">
        <f t="shared" si="11"/>
        <v>XXXX-Nle-L5-17_Multiplex2023Apr - Multiplex2023Apr + XXXX-WT-fixed_Pur-2021May - Pur-2021May</v>
      </c>
    </row>
    <row r="176" spans="1:4" hidden="1" x14ac:dyDescent="0.3">
      <c r="A176" s="16" t="s">
        <v>182</v>
      </c>
      <c r="B176" t="s">
        <v>22</v>
      </c>
      <c r="C176">
        <v>9</v>
      </c>
      <c r="D176" s="17" t="str">
        <f t="shared" si="11"/>
        <v>XXXX-Nle-L5-17_Multiplex2023Apr - Multiplex2023Apr + XXXX-WT-fixed_Pur-2021May - Pur-2021May</v>
      </c>
    </row>
    <row r="177" spans="1:4" hidden="1" x14ac:dyDescent="0.3">
      <c r="A177" s="16" t="s">
        <v>183</v>
      </c>
      <c r="B177" t="s">
        <v>23</v>
      </c>
      <c r="C177">
        <v>9</v>
      </c>
      <c r="D177" s="17" t="str">
        <f t="shared" si="11"/>
        <v>XXXX-Nle-L5-17_Multiplex2023Apr - Multiplex2023Apr + XXXX-WT-fixed_Pur-2021May - Pur-2021May</v>
      </c>
    </row>
    <row r="178" spans="1:4" hidden="1" x14ac:dyDescent="0.3">
      <c r="A178" s="16" t="s">
        <v>184</v>
      </c>
      <c r="B178" t="s">
        <v>24</v>
      </c>
      <c r="C178">
        <v>9</v>
      </c>
      <c r="D178" s="17" t="str">
        <f t="shared" si="11"/>
        <v>XXXX-Nle-L5-17_Multiplex2023Apr - Multiplex2023Apr + XXXX-WT-fixed_Pur-2021May - Pur-2021May</v>
      </c>
    </row>
    <row r="179" spans="1:4" hidden="1" x14ac:dyDescent="0.3">
      <c r="A179" s="16" t="s">
        <v>185</v>
      </c>
      <c r="B179" t="s">
        <v>25</v>
      </c>
      <c r="C179">
        <v>9</v>
      </c>
      <c r="D179" s="17" t="str">
        <f t="shared" si="11"/>
        <v>XXXX-Nle-L5-17_Multiplex2023Apr - Multiplex2023Apr + XXXX-WT-fixed_Pur-2021May - Pur-2021May</v>
      </c>
    </row>
    <row r="180" spans="1:4" hidden="1" x14ac:dyDescent="0.3">
      <c r="A180" s="16" t="s">
        <v>186</v>
      </c>
      <c r="B180" t="s">
        <v>26</v>
      </c>
      <c r="C180">
        <v>9</v>
      </c>
      <c r="D180" s="17" t="str">
        <f t="shared" si="11"/>
        <v>XXXX-Nle-L5-05_Multiplex2023Apr - Multiplex2023Apr + XXXX-WT-fixed_Pur-2021May - Pur-2021May</v>
      </c>
    </row>
    <row r="181" spans="1:4" hidden="1" x14ac:dyDescent="0.3">
      <c r="A181" s="16" t="s">
        <v>187</v>
      </c>
      <c r="B181" t="s">
        <v>27</v>
      </c>
      <c r="C181">
        <v>9</v>
      </c>
      <c r="D181" s="17" t="str">
        <f t="shared" si="11"/>
        <v>XXXX-Nle-L5-05_Multiplex2023Apr - Multiplex2023Apr + XXXX-WT-fixed_Pur-2021May - Pur-2021May</v>
      </c>
    </row>
    <row r="182" spans="1:4" hidden="1" x14ac:dyDescent="0.3">
      <c r="A182" s="16" t="s">
        <v>188</v>
      </c>
      <c r="B182" t="s">
        <v>28</v>
      </c>
      <c r="C182">
        <v>9</v>
      </c>
      <c r="D182" s="17" t="str">
        <f t="shared" si="11"/>
        <v>XXXX-Nle-L5-05_Multiplex2023Apr - Multiplex2023Apr + XXXX-WT-fixed_Pur-2021May - Pur-2021May</v>
      </c>
    </row>
    <row r="183" spans="1:4" hidden="1" x14ac:dyDescent="0.3">
      <c r="A183" s="16" t="s">
        <v>189</v>
      </c>
      <c r="B183" t="s">
        <v>29</v>
      </c>
      <c r="C183">
        <v>9</v>
      </c>
      <c r="D183" s="17" t="str">
        <f t="shared" si="11"/>
        <v>XXXX-Nle-L5-05_Multiplex2023Apr - Multiplex2023Apr + XXXX-WT-fixed_Pur-2021May - Pur-2021May</v>
      </c>
    </row>
    <row r="184" spans="1:4" hidden="1" x14ac:dyDescent="0.3">
      <c r="A184" s="16" t="s">
        <v>190</v>
      </c>
      <c r="B184" t="s">
        <v>30</v>
      </c>
      <c r="C184">
        <v>9</v>
      </c>
      <c r="D184" s="17" t="str">
        <f t="shared" si="11"/>
        <v>XXXX-Nle-L5-05_Multiplex2023Apr - Multiplex2023Apr + XXXX-WT-fixed_Pur-2021May - Pur-2021May</v>
      </c>
    </row>
    <row r="185" spans="1:4" hidden="1" x14ac:dyDescent="0.3">
      <c r="A185" s="16" t="s">
        <v>191</v>
      </c>
      <c r="B185" t="s">
        <v>31</v>
      </c>
      <c r="C185">
        <v>9</v>
      </c>
      <c r="D185" s="17" t="str">
        <f t="shared" si="11"/>
        <v>XXXX-Nle-L4-17_Multiplex2023Apr - Multiplex2023Apr + XXXX-WT-fixed_Pur-2021May - Pur-2021May</v>
      </c>
    </row>
    <row r="186" spans="1:4" hidden="1" x14ac:dyDescent="0.3">
      <c r="A186" s="16" t="s">
        <v>192</v>
      </c>
      <c r="B186" t="s">
        <v>32</v>
      </c>
      <c r="C186">
        <v>9</v>
      </c>
      <c r="D186" s="17" t="str">
        <f t="shared" si="11"/>
        <v>XXXX-Nle-L4-17_Multiplex2023Apr - Multiplex2023Apr + XXXX-WT-fixed_Pur-2021May - Pur-2021May</v>
      </c>
    </row>
    <row r="187" spans="1:4" hidden="1" x14ac:dyDescent="0.3">
      <c r="A187" s="16" t="s">
        <v>193</v>
      </c>
      <c r="B187" t="s">
        <v>33</v>
      </c>
      <c r="C187">
        <v>9</v>
      </c>
      <c r="D187" s="17" t="str">
        <f t="shared" si="11"/>
        <v>XXXX-Nle-L4-17_Multiplex2023Apr - Multiplex2023Apr + XXXX-WT-fixed_Pur-2021May - Pur-2021May</v>
      </c>
    </row>
    <row r="188" spans="1:4" hidden="1" x14ac:dyDescent="0.3">
      <c r="A188" s="16" t="s">
        <v>194</v>
      </c>
      <c r="B188" t="s">
        <v>34</v>
      </c>
      <c r="C188">
        <v>9</v>
      </c>
      <c r="D188" s="17" t="str">
        <f t="shared" si="11"/>
        <v>XXXX-Nle-L4-17_Multiplex2023Apr - Multiplex2023Apr + XXXX-WT-fixed_Pur-2021May - Pur-2021May</v>
      </c>
    </row>
    <row r="189" spans="1:4" hidden="1" x14ac:dyDescent="0.3">
      <c r="A189" s="16" t="s">
        <v>195</v>
      </c>
      <c r="B189" t="s">
        <v>35</v>
      </c>
      <c r="C189">
        <v>9</v>
      </c>
      <c r="D189" s="17" t="str">
        <f t="shared" si="11"/>
        <v>XXXX-Nle-L4-17_Multiplex2023Apr - Multiplex2023Apr + XXXX-WT-fixed_Pur-2021May - Pur-2021May</v>
      </c>
    </row>
    <row r="190" spans="1:4" hidden="1" x14ac:dyDescent="0.3">
      <c r="A190" s="16" t="s">
        <v>196</v>
      </c>
      <c r="B190" t="s">
        <v>18</v>
      </c>
      <c r="C190">
        <v>10</v>
      </c>
      <c r="D190" s="17" t="str">
        <f t="shared" ref="D190:D205" si="12">IF(K2&lt;&gt;"",K2,"")</f>
        <v>XXXX-YYYYY-1P02_Pur-2021Dec - Pur-2021Dec + XXXX-WT-fixed_Pur-2021May - Pur-2021May</v>
      </c>
    </row>
    <row r="191" spans="1:4" hidden="1" x14ac:dyDescent="0.3">
      <c r="A191" s="16" t="s">
        <v>197</v>
      </c>
      <c r="B191" t="s">
        <v>21</v>
      </c>
      <c r="C191">
        <v>10</v>
      </c>
      <c r="D191" s="17" t="str">
        <f t="shared" si="12"/>
        <v>XXXX-YYYYY-1P02_Pur-2021Dec - Pur-2021Dec + XXXX-WT-fixed_Pur-2021May - Pur-2021May</v>
      </c>
    </row>
    <row r="192" spans="1:4" hidden="1" x14ac:dyDescent="0.3">
      <c r="A192" s="16" t="s">
        <v>198</v>
      </c>
      <c r="B192" t="s">
        <v>22</v>
      </c>
      <c r="C192">
        <v>10</v>
      </c>
      <c r="D192" s="17" t="str">
        <f t="shared" si="12"/>
        <v>XXXX-Nle-L5-17_Multiplex2023Apr - Multiplex2023Apr + XXXX-WT-fixed_Pur-2021May - Pur-2021May</v>
      </c>
    </row>
    <row r="193" spans="1:4" hidden="1" x14ac:dyDescent="0.3">
      <c r="A193" s="16" t="s">
        <v>199</v>
      </c>
      <c r="B193" t="s">
        <v>23</v>
      </c>
      <c r="C193">
        <v>10</v>
      </c>
      <c r="D193" s="17" t="str">
        <f t="shared" si="12"/>
        <v>XXXX-Nle-L5-17_Multiplex2023Apr - Multiplex2023Apr + XXXX-WT-fixed_Pur-2021May - Pur-2021May</v>
      </c>
    </row>
    <row r="194" spans="1:4" hidden="1" x14ac:dyDescent="0.3">
      <c r="A194" s="16" t="s">
        <v>200</v>
      </c>
      <c r="B194" t="s">
        <v>24</v>
      </c>
      <c r="C194">
        <v>10</v>
      </c>
      <c r="D194" s="17" t="str">
        <f t="shared" si="12"/>
        <v>XXXX-Nle-L5-17_Multiplex2023Apr - Multiplex2023Apr + XXXX-WT-fixed_Pur-2021May - Pur-2021May</v>
      </c>
    </row>
    <row r="195" spans="1:4" hidden="1" x14ac:dyDescent="0.3">
      <c r="A195" s="16" t="s">
        <v>201</v>
      </c>
      <c r="B195" t="s">
        <v>25</v>
      </c>
      <c r="C195">
        <v>10</v>
      </c>
      <c r="D195" s="17" t="str">
        <f t="shared" si="12"/>
        <v>XXXX-Nle-L5-17_Multiplex2023Apr - Multiplex2023Apr + XXXX-WT-fixed_Pur-2021May - Pur-2021May</v>
      </c>
    </row>
    <row r="196" spans="1:4" hidden="1" x14ac:dyDescent="0.3">
      <c r="A196" s="16" t="s">
        <v>202</v>
      </c>
      <c r="B196" t="s">
        <v>26</v>
      </c>
      <c r="C196">
        <v>10</v>
      </c>
      <c r="D196" s="17" t="str">
        <f t="shared" si="12"/>
        <v>XXXX-YYYYY-NGS-MALO-3_Multiplex-2022May - Multiplex-2022May + XXXX-WT-fixed_Pur-2021May - Pur-2021May</v>
      </c>
    </row>
    <row r="197" spans="1:4" hidden="1" x14ac:dyDescent="0.3">
      <c r="A197" s="16" t="s">
        <v>203</v>
      </c>
      <c r="B197" t="s">
        <v>27</v>
      </c>
      <c r="C197">
        <v>10</v>
      </c>
      <c r="D197" s="17" t="str">
        <f t="shared" si="12"/>
        <v>XXXX-Nle-L5-05_Multiplex2023Apr - Multiplex2023Apr + XXXX-WT-fixed_Pur-2021May - Pur-2021May</v>
      </c>
    </row>
    <row r="198" spans="1:4" hidden="1" x14ac:dyDescent="0.3">
      <c r="A198" s="16" t="s">
        <v>204</v>
      </c>
      <c r="B198" t="s">
        <v>28</v>
      </c>
      <c r="C198">
        <v>10</v>
      </c>
      <c r="D198" s="17" t="str">
        <f t="shared" si="12"/>
        <v>XXXX-Nle-L5-05_Multiplex2023Apr - Multiplex2023Apr + XXXX-WT-fixed_Pur-2021May - Pur-2021May</v>
      </c>
    </row>
    <row r="199" spans="1:4" hidden="1" x14ac:dyDescent="0.3">
      <c r="A199" s="16" t="s">
        <v>205</v>
      </c>
      <c r="B199" t="s">
        <v>29</v>
      </c>
      <c r="C199">
        <v>10</v>
      </c>
      <c r="D199" s="17" t="str">
        <f t="shared" si="12"/>
        <v>XXXX-Nle-L5-05_Multiplex2023Apr - Multiplex2023Apr + XXXX-WT-fixed_Pur-2021May - Pur-2021May</v>
      </c>
    </row>
    <row r="200" spans="1:4" hidden="1" x14ac:dyDescent="0.3">
      <c r="A200" s="16" t="s">
        <v>206</v>
      </c>
      <c r="B200" t="s">
        <v>30</v>
      </c>
      <c r="C200">
        <v>10</v>
      </c>
      <c r="D200" s="17" t="str">
        <f t="shared" si="12"/>
        <v>XXXX-Nle-L5-05_Multiplex2023Apr - Multiplex2023Apr + XXXX-WT-fixed_Pur-2021May - Pur-2021May</v>
      </c>
    </row>
    <row r="201" spans="1:4" hidden="1" x14ac:dyDescent="0.3">
      <c r="A201" s="16" t="s">
        <v>207</v>
      </c>
      <c r="B201" t="s">
        <v>31</v>
      </c>
      <c r="C201">
        <v>10</v>
      </c>
      <c r="D201" s="17" t="str">
        <f t="shared" si="12"/>
        <v>XXXX-YYYYY-NGS-MALO-3_Multiplex-2022May - Multiplex-2022May + XXXX-WT-fixed_Pur-2021May - Pur-2021May</v>
      </c>
    </row>
    <row r="202" spans="1:4" hidden="1" x14ac:dyDescent="0.3">
      <c r="A202" s="16" t="s">
        <v>208</v>
      </c>
      <c r="B202" t="s">
        <v>32</v>
      </c>
      <c r="C202">
        <v>10</v>
      </c>
      <c r="D202" s="17" t="str">
        <f t="shared" si="12"/>
        <v>XXXX-Nle-L4-17_Multiplex2023Apr - Multiplex2023Apr + XXXX-WT-fixed_Pur-2021May - Pur-2021May</v>
      </c>
    </row>
    <row r="203" spans="1:4" hidden="1" x14ac:dyDescent="0.3">
      <c r="A203" s="16" t="s">
        <v>209</v>
      </c>
      <c r="B203" t="s">
        <v>33</v>
      </c>
      <c r="C203">
        <v>10</v>
      </c>
      <c r="D203" s="17" t="str">
        <f t="shared" si="12"/>
        <v>XXXX-Nle-L4-17_Multiplex2023Apr - Multiplex2023Apr + XXXX-WT-fixed_Pur-2021May - Pur-2021May</v>
      </c>
    </row>
    <row r="204" spans="1:4" hidden="1" x14ac:dyDescent="0.3">
      <c r="A204" s="16" t="s">
        <v>210</v>
      </c>
      <c r="B204" t="s">
        <v>34</v>
      </c>
      <c r="C204">
        <v>10</v>
      </c>
      <c r="D204" s="17" t="str">
        <f t="shared" si="12"/>
        <v>XXXX-Nle-L4-17_Multiplex2023Apr - Multiplex2023Apr + XXXX-WT-fixed_Pur-2021May - Pur-2021May</v>
      </c>
    </row>
    <row r="205" spans="1:4" hidden="1" x14ac:dyDescent="0.3">
      <c r="A205" s="16" t="s">
        <v>211</v>
      </c>
      <c r="B205" t="s">
        <v>35</v>
      </c>
      <c r="C205">
        <v>10</v>
      </c>
      <c r="D205" s="17" t="str">
        <f t="shared" si="12"/>
        <v>XXXX-Nle-L4-17_Multiplex2023Apr - Multiplex2023Apr + XXXX-WT-fixed_Pur-2021May - Pur-2021May</v>
      </c>
    </row>
    <row r="206" spans="1:4" hidden="1" x14ac:dyDescent="0.3">
      <c r="A206" s="16" t="s">
        <v>212</v>
      </c>
      <c r="B206" t="s">
        <v>18</v>
      </c>
      <c r="C206">
        <v>11</v>
      </c>
      <c r="D206" s="17" t="str">
        <f t="shared" ref="D206:D221" si="13">IF(L2&lt;&gt;"",L2,"")</f>
        <v>Buffer + Buffer</v>
      </c>
    </row>
    <row r="207" spans="1:4" hidden="1" x14ac:dyDescent="0.3">
      <c r="A207" s="16" t="s">
        <v>213</v>
      </c>
      <c r="B207" t="s">
        <v>21</v>
      </c>
      <c r="C207">
        <v>11</v>
      </c>
      <c r="D207" s="17" t="str">
        <f t="shared" si="13"/>
        <v>XXXX-Nle-L5-18_Multiplex2023Apr - Multiplex2023Apr + XXXX-WT-fixed_Pur-2021May - Pur-2021May</v>
      </c>
    </row>
    <row r="208" spans="1:4" hidden="1" x14ac:dyDescent="0.3">
      <c r="A208" s="16" t="s">
        <v>214</v>
      </c>
      <c r="B208" t="s">
        <v>22</v>
      </c>
      <c r="C208">
        <v>11</v>
      </c>
      <c r="D208" s="17" t="str">
        <f t="shared" si="13"/>
        <v>XXXX-Nle-L5-18_Multiplex2023Apr - Multiplex2023Apr + XXXX-WT-fixed_Pur-2021May - Pur-2021May</v>
      </c>
    </row>
    <row r="209" spans="1:4" hidden="1" x14ac:dyDescent="0.3">
      <c r="A209" s="16" t="s">
        <v>215</v>
      </c>
      <c r="B209" t="s">
        <v>23</v>
      </c>
      <c r="C209">
        <v>11</v>
      </c>
      <c r="D209" s="17" t="str">
        <f t="shared" si="13"/>
        <v>XXXX-Nle-L5-18_Multiplex2023Apr - Multiplex2023Apr + XXXX-WT-fixed_Pur-2021May - Pur-2021May</v>
      </c>
    </row>
    <row r="210" spans="1:4" hidden="1" x14ac:dyDescent="0.3">
      <c r="A210" s="16" t="s">
        <v>216</v>
      </c>
      <c r="B210" t="s">
        <v>24</v>
      </c>
      <c r="C210">
        <v>11</v>
      </c>
      <c r="D210" s="17" t="str">
        <f t="shared" si="13"/>
        <v>XXXX-Nle-L5-18_Multiplex2023Apr - Multiplex2023Apr + XXXX-WT-fixed_Pur-2021May - Pur-2021May</v>
      </c>
    </row>
    <row r="211" spans="1:4" hidden="1" x14ac:dyDescent="0.3">
      <c r="A211" s="16" t="s">
        <v>217</v>
      </c>
      <c r="B211" t="s">
        <v>25</v>
      </c>
      <c r="C211">
        <v>11</v>
      </c>
      <c r="D211" s="17" t="str">
        <f t="shared" si="13"/>
        <v>XXXX-Nle-L5-18_Multiplex2023Apr - Multiplex2023Apr + XXXX-WT-fixed_Pur-2021May - Pur-2021May</v>
      </c>
    </row>
    <row r="212" spans="1:4" hidden="1" x14ac:dyDescent="0.3">
      <c r="A212" s="16" t="s">
        <v>218</v>
      </c>
      <c r="B212" t="s">
        <v>26</v>
      </c>
      <c r="C212">
        <v>11</v>
      </c>
      <c r="D212" s="17" t="str">
        <f t="shared" si="13"/>
        <v>XXXX-Nle-L5-06_Multiplex2023Apr - Multiplex2023Apr + XXXX-WT-fixed_Pur-2021May - Pur-2021May</v>
      </c>
    </row>
    <row r="213" spans="1:4" hidden="1" x14ac:dyDescent="0.3">
      <c r="A213" s="16" t="s">
        <v>219</v>
      </c>
      <c r="B213" t="s">
        <v>27</v>
      </c>
      <c r="C213">
        <v>11</v>
      </c>
      <c r="D213" s="17" t="str">
        <f t="shared" si="13"/>
        <v>XXXX-Nle-L5-06_Multiplex2023Apr - Multiplex2023Apr + XXXX-WT-fixed_Pur-2021May - Pur-2021May</v>
      </c>
    </row>
    <row r="214" spans="1:4" hidden="1" x14ac:dyDescent="0.3">
      <c r="A214" s="16" t="s">
        <v>220</v>
      </c>
      <c r="B214" t="s">
        <v>28</v>
      </c>
      <c r="C214">
        <v>11</v>
      </c>
      <c r="D214" s="17" t="str">
        <f t="shared" si="13"/>
        <v>XXXX-Nle-L5-06_Multiplex2023Apr - Multiplex2023Apr + XXXX-WT-fixed_Pur-2021May - Pur-2021May</v>
      </c>
    </row>
    <row r="215" spans="1:4" hidden="1" x14ac:dyDescent="0.3">
      <c r="A215" s="16" t="s">
        <v>221</v>
      </c>
      <c r="B215" t="s">
        <v>29</v>
      </c>
      <c r="C215">
        <v>11</v>
      </c>
      <c r="D215" s="17" t="str">
        <f t="shared" si="13"/>
        <v>XXXX-Nle-L5-06_Multiplex2023Apr - Multiplex2023Apr + XXXX-WT-fixed_Pur-2021May - Pur-2021May</v>
      </c>
    </row>
    <row r="216" spans="1:4" hidden="1" x14ac:dyDescent="0.3">
      <c r="A216" s="16" t="s">
        <v>222</v>
      </c>
      <c r="B216" t="s">
        <v>30</v>
      </c>
      <c r="C216">
        <v>11</v>
      </c>
      <c r="D216" s="17" t="str">
        <f t="shared" si="13"/>
        <v>XXXX-Nle-L5-06_Multiplex2023Apr - Multiplex2023Apr + XXXX-WT-fixed_Pur-2021May - Pur-2021May</v>
      </c>
    </row>
    <row r="217" spans="1:4" hidden="1" x14ac:dyDescent="0.3">
      <c r="A217" s="16" t="s">
        <v>223</v>
      </c>
      <c r="B217" t="s">
        <v>31</v>
      </c>
      <c r="C217">
        <v>11</v>
      </c>
      <c r="D217" s="17" t="str">
        <f t="shared" si="13"/>
        <v>XXXX-Nle-L4-18_Multiplex2023Apr - Multiplex2023Apr + XXXX-WT-fixed_Pur-2021May - Pur-2021May</v>
      </c>
    </row>
    <row r="218" spans="1:4" hidden="1" x14ac:dyDescent="0.3">
      <c r="A218" s="16" t="s">
        <v>224</v>
      </c>
      <c r="B218" t="s">
        <v>32</v>
      </c>
      <c r="C218">
        <v>11</v>
      </c>
      <c r="D218" s="17" t="str">
        <f t="shared" si="13"/>
        <v>XXXX-Nle-L4-18_Multiplex2023Apr - Multiplex2023Apr + XXXX-WT-fixed_Pur-2021May - Pur-2021May</v>
      </c>
    </row>
    <row r="219" spans="1:4" hidden="1" x14ac:dyDescent="0.3">
      <c r="A219" s="16" t="s">
        <v>225</v>
      </c>
      <c r="B219" t="s">
        <v>33</v>
      </c>
      <c r="C219">
        <v>11</v>
      </c>
      <c r="D219" s="17" t="str">
        <f t="shared" si="13"/>
        <v>XXXX-Nle-L4-18_Multiplex2023Apr - Multiplex2023Apr + XXXX-WT-fixed_Pur-2021May - Pur-2021May</v>
      </c>
    </row>
    <row r="220" spans="1:4" hidden="1" x14ac:dyDescent="0.3">
      <c r="A220" s="16" t="s">
        <v>226</v>
      </c>
      <c r="B220" t="s">
        <v>34</v>
      </c>
      <c r="C220">
        <v>11</v>
      </c>
      <c r="D220" s="17" t="str">
        <f t="shared" si="13"/>
        <v>XXXX-Nle-L4-18_Multiplex2023Apr - Multiplex2023Apr + XXXX-WT-fixed_Pur-2021May - Pur-2021May</v>
      </c>
    </row>
    <row r="221" spans="1:4" hidden="1" x14ac:dyDescent="0.3">
      <c r="A221" s="16" t="s">
        <v>227</v>
      </c>
      <c r="B221" t="s">
        <v>35</v>
      </c>
      <c r="C221">
        <v>11</v>
      </c>
      <c r="D221" s="17" t="str">
        <f t="shared" si="13"/>
        <v>XXXX-Nle-L4-18_Multiplex2023Apr - Multiplex2023Apr + XXXX-WT-fixed_Pur-2021May - Pur-2021May</v>
      </c>
    </row>
    <row r="222" spans="1:4" hidden="1" x14ac:dyDescent="0.3">
      <c r="A222" s="16" t="s">
        <v>228</v>
      </c>
      <c r="B222" t="s">
        <v>18</v>
      </c>
      <c r="C222">
        <v>12</v>
      </c>
      <c r="D222" s="17" t="str">
        <f t="shared" ref="D222:D237" si="14">IF(M2&lt;&gt;"",M2,"")</f>
        <v>XXXX-YYYYY-1P02_Pur-2021Dec - Pur-2021Dec + XXXX-WT-fixed_Pur-2021May - Pur-2021May</v>
      </c>
    </row>
    <row r="223" spans="1:4" hidden="1" x14ac:dyDescent="0.3">
      <c r="A223" s="16" t="s">
        <v>229</v>
      </c>
      <c r="B223" t="s">
        <v>21</v>
      </c>
      <c r="C223">
        <v>12</v>
      </c>
      <c r="D223" s="17" t="str">
        <f t="shared" si="14"/>
        <v>XXXX-YYYYY-1P02_Pur-2021Dec - Pur-2021Dec + XXXX-WT-fixed_Pur-2021May - Pur-2021May</v>
      </c>
    </row>
    <row r="224" spans="1:4" hidden="1" x14ac:dyDescent="0.3">
      <c r="A224" s="16" t="s">
        <v>230</v>
      </c>
      <c r="B224" t="s">
        <v>22</v>
      </c>
      <c r="C224">
        <v>12</v>
      </c>
      <c r="D224" s="17" t="str">
        <f t="shared" si="14"/>
        <v>XXXX-Nle-L5-18_Multiplex2023Apr - Multiplex2023Apr + XXXX-WT-fixed_Pur-2021May - Pur-2021May</v>
      </c>
    </row>
    <row r="225" spans="1:4" hidden="1" x14ac:dyDescent="0.3">
      <c r="A225" s="16" t="s">
        <v>231</v>
      </c>
      <c r="B225" t="s">
        <v>23</v>
      </c>
      <c r="C225">
        <v>12</v>
      </c>
      <c r="D225" s="17" t="str">
        <f t="shared" si="14"/>
        <v>XXXX-Nle-L5-18_Multiplex2023Apr - Multiplex2023Apr + XXXX-WT-fixed_Pur-2021May - Pur-2021May</v>
      </c>
    </row>
    <row r="226" spans="1:4" hidden="1" x14ac:dyDescent="0.3">
      <c r="A226" s="16" t="s">
        <v>232</v>
      </c>
      <c r="B226" t="s">
        <v>24</v>
      </c>
      <c r="C226">
        <v>12</v>
      </c>
      <c r="D226" s="17" t="str">
        <f t="shared" si="14"/>
        <v>XXXX-Nle-L5-18_Multiplex2023Apr - Multiplex2023Apr + XXXX-WT-fixed_Pur-2021May - Pur-2021May</v>
      </c>
    </row>
    <row r="227" spans="1:4" hidden="1" x14ac:dyDescent="0.3">
      <c r="A227" s="16" t="s">
        <v>233</v>
      </c>
      <c r="B227" t="s">
        <v>25</v>
      </c>
      <c r="C227">
        <v>12</v>
      </c>
      <c r="D227" s="17" t="str">
        <f t="shared" si="14"/>
        <v>XXXX-Nle-L5-18_Multiplex2023Apr - Multiplex2023Apr + XXXX-WT-fixed_Pur-2021May - Pur-2021May</v>
      </c>
    </row>
    <row r="228" spans="1:4" hidden="1" x14ac:dyDescent="0.3">
      <c r="A228" s="16" t="s">
        <v>234</v>
      </c>
      <c r="B228" t="s">
        <v>26</v>
      </c>
      <c r="C228">
        <v>12</v>
      </c>
      <c r="D228" s="17" t="str">
        <f t="shared" si="14"/>
        <v>XXXX-YYYYY-NGS-MALO-3_Multiplex-2022May - Multiplex-2022May + XXXX-WT-fixed_Pur-2021May - Pur-2021May</v>
      </c>
    </row>
    <row r="229" spans="1:4" hidden="1" x14ac:dyDescent="0.3">
      <c r="A229" s="16" t="s">
        <v>235</v>
      </c>
      <c r="B229" t="s">
        <v>27</v>
      </c>
      <c r="C229">
        <v>12</v>
      </c>
      <c r="D229" s="17" t="str">
        <f t="shared" si="14"/>
        <v>XXXX-Nle-L5-06_Multiplex2023Apr - Multiplex2023Apr + XXXX-WT-fixed_Pur-2021May - Pur-2021May</v>
      </c>
    </row>
    <row r="230" spans="1:4" hidden="1" x14ac:dyDescent="0.3">
      <c r="A230" s="16" t="s">
        <v>236</v>
      </c>
      <c r="B230" t="s">
        <v>28</v>
      </c>
      <c r="C230">
        <v>12</v>
      </c>
      <c r="D230" s="17" t="str">
        <f t="shared" si="14"/>
        <v>XXXX-Nle-L5-06_Multiplex2023Apr - Multiplex2023Apr + XXXX-WT-fixed_Pur-2021May - Pur-2021May</v>
      </c>
    </row>
    <row r="231" spans="1:4" hidden="1" x14ac:dyDescent="0.3">
      <c r="A231" s="16" t="s">
        <v>237</v>
      </c>
      <c r="B231" t="s">
        <v>29</v>
      </c>
      <c r="C231">
        <v>12</v>
      </c>
      <c r="D231" s="17" t="str">
        <f t="shared" si="14"/>
        <v>XXXX-Nle-L5-06_Multiplex2023Apr - Multiplex2023Apr + XXXX-WT-fixed_Pur-2021May - Pur-2021May</v>
      </c>
    </row>
    <row r="232" spans="1:4" hidden="1" x14ac:dyDescent="0.3">
      <c r="A232" s="16" t="s">
        <v>238</v>
      </c>
      <c r="B232" t="s">
        <v>30</v>
      </c>
      <c r="C232">
        <v>12</v>
      </c>
      <c r="D232" s="17" t="str">
        <f t="shared" si="14"/>
        <v>XXXX-Nle-L5-06_Multiplex2023Apr - Multiplex2023Apr + XXXX-WT-fixed_Pur-2021May - Pur-2021May</v>
      </c>
    </row>
    <row r="233" spans="1:4" hidden="1" x14ac:dyDescent="0.3">
      <c r="A233" s="16" t="s">
        <v>239</v>
      </c>
      <c r="B233" t="s">
        <v>31</v>
      </c>
      <c r="C233">
        <v>12</v>
      </c>
      <c r="D233" s="17" t="str">
        <f t="shared" si="14"/>
        <v>XXXX-YYYYY-NGS-MALO-3_Multiplex-2022May - Multiplex-2022May + XXXX-WT-fixed_Pur-2021May - Pur-2021May</v>
      </c>
    </row>
    <row r="234" spans="1:4" hidden="1" x14ac:dyDescent="0.3">
      <c r="A234" s="16" t="s">
        <v>240</v>
      </c>
      <c r="B234" t="s">
        <v>32</v>
      </c>
      <c r="C234">
        <v>12</v>
      </c>
      <c r="D234" s="17" t="str">
        <f t="shared" si="14"/>
        <v>XXXX-Nle-L4-18_Multiplex2023Apr - Multiplex2023Apr + XXXX-WT-fixed_Pur-2021May - Pur-2021May</v>
      </c>
    </row>
    <row r="235" spans="1:4" hidden="1" x14ac:dyDescent="0.3">
      <c r="A235" s="16" t="s">
        <v>241</v>
      </c>
      <c r="B235" t="s">
        <v>33</v>
      </c>
      <c r="C235">
        <v>12</v>
      </c>
      <c r="D235" s="17" t="str">
        <f t="shared" si="14"/>
        <v>XXXX-Nle-L4-18_Multiplex2023Apr - Multiplex2023Apr + XXXX-WT-fixed_Pur-2021May - Pur-2021May</v>
      </c>
    </row>
    <row r="236" spans="1:4" hidden="1" x14ac:dyDescent="0.3">
      <c r="A236" s="16" t="s">
        <v>242</v>
      </c>
      <c r="B236" t="s">
        <v>34</v>
      </c>
      <c r="C236">
        <v>12</v>
      </c>
      <c r="D236" s="17" t="str">
        <f t="shared" si="14"/>
        <v>XXXX-Nle-L4-18_Multiplex2023Apr - Multiplex2023Apr + XXXX-WT-fixed_Pur-2021May - Pur-2021May</v>
      </c>
    </row>
    <row r="237" spans="1:4" hidden="1" x14ac:dyDescent="0.3">
      <c r="A237" s="16" t="s">
        <v>243</v>
      </c>
      <c r="B237" t="s">
        <v>35</v>
      </c>
      <c r="C237">
        <v>12</v>
      </c>
      <c r="D237" s="17" t="str">
        <f t="shared" si="14"/>
        <v>XXXX-Nle-L4-18_Multiplex2023Apr - Multiplex2023Apr + XXXX-WT-fixed_Pur-2021May - Pur-2021May</v>
      </c>
    </row>
    <row r="238" spans="1:4" hidden="1" x14ac:dyDescent="0.3">
      <c r="A238" s="16" t="s">
        <v>244</v>
      </c>
      <c r="B238" t="s">
        <v>18</v>
      </c>
      <c r="C238">
        <v>13</v>
      </c>
      <c r="D238" s="17" t="str">
        <f t="shared" ref="D238:D253" si="15">IF(N2&lt;&gt;"",N2,"")</f>
        <v>Buffer + Buffer</v>
      </c>
    </row>
    <row r="239" spans="1:4" hidden="1" x14ac:dyDescent="0.3">
      <c r="A239" s="16" t="s">
        <v>245</v>
      </c>
      <c r="B239" t="s">
        <v>21</v>
      </c>
      <c r="C239">
        <v>13</v>
      </c>
      <c r="D239" s="17" t="str">
        <f t="shared" si="15"/>
        <v>XXXX-Nle-L5-19_Multiplex2023Apr - Multiplex2023Apr + XXXX-WT-fixed_Pur-2021May - Pur-2021May</v>
      </c>
    </row>
    <row r="240" spans="1:4" hidden="1" x14ac:dyDescent="0.3">
      <c r="A240" s="16" t="s">
        <v>246</v>
      </c>
      <c r="B240" t="s">
        <v>22</v>
      </c>
      <c r="C240">
        <v>13</v>
      </c>
      <c r="D240" s="17" t="str">
        <f t="shared" si="15"/>
        <v>XXXX-Nle-L5-19_Multiplex2023Apr - Multiplex2023Apr + XXXX-WT-fixed_Pur-2021May - Pur-2021May</v>
      </c>
    </row>
    <row r="241" spans="1:4" hidden="1" x14ac:dyDescent="0.3">
      <c r="A241" s="16" t="s">
        <v>247</v>
      </c>
      <c r="B241" t="s">
        <v>23</v>
      </c>
      <c r="C241">
        <v>13</v>
      </c>
      <c r="D241" s="17" t="str">
        <f t="shared" si="15"/>
        <v>XXXX-Nle-L5-19_Multiplex2023Apr - Multiplex2023Apr + XXXX-WT-fixed_Pur-2021May - Pur-2021May</v>
      </c>
    </row>
    <row r="242" spans="1:4" hidden="1" x14ac:dyDescent="0.3">
      <c r="A242" s="16" t="s">
        <v>248</v>
      </c>
      <c r="B242" t="s">
        <v>24</v>
      </c>
      <c r="C242">
        <v>13</v>
      </c>
      <c r="D242" s="17" t="str">
        <f t="shared" si="15"/>
        <v>XXXX-Nle-L5-19_Multiplex2023Apr - Multiplex2023Apr + XXXX-WT-fixed_Pur-2021May - Pur-2021May</v>
      </c>
    </row>
    <row r="243" spans="1:4" hidden="1" x14ac:dyDescent="0.3">
      <c r="A243" s="16" t="s">
        <v>249</v>
      </c>
      <c r="B243" t="s">
        <v>25</v>
      </c>
      <c r="C243">
        <v>13</v>
      </c>
      <c r="D243" s="17" t="str">
        <f t="shared" si="15"/>
        <v>XXXX-Nle-L5-19_Multiplex2023Apr - Multiplex2023Apr + XXXX-WT-fixed_Pur-2021May - Pur-2021May</v>
      </c>
    </row>
    <row r="244" spans="1:4" hidden="1" x14ac:dyDescent="0.3">
      <c r="A244" s="16" t="s">
        <v>250</v>
      </c>
      <c r="B244" t="s">
        <v>26</v>
      </c>
      <c r="C244">
        <v>13</v>
      </c>
      <c r="D244" s="17" t="str">
        <f t="shared" si="15"/>
        <v>XXXX-Nle-L5-07_Multiplex2023Apr - Multiplex2023Apr + XXXX-WT-fixed_Pur-2021May - Pur-2021May</v>
      </c>
    </row>
    <row r="245" spans="1:4" hidden="1" x14ac:dyDescent="0.3">
      <c r="A245" s="16" t="s">
        <v>251</v>
      </c>
      <c r="B245" t="s">
        <v>27</v>
      </c>
      <c r="C245">
        <v>13</v>
      </c>
      <c r="D245" s="17" t="str">
        <f t="shared" si="15"/>
        <v>XXXX-Nle-L5-07_Multiplex2023Apr - Multiplex2023Apr + XXXX-WT-fixed_Pur-2021May - Pur-2021May</v>
      </c>
    </row>
    <row r="246" spans="1:4" hidden="1" x14ac:dyDescent="0.3">
      <c r="A246" s="16" t="s">
        <v>252</v>
      </c>
      <c r="B246" t="s">
        <v>28</v>
      </c>
      <c r="C246">
        <v>13</v>
      </c>
      <c r="D246" s="17" t="str">
        <f t="shared" si="15"/>
        <v>XXXX-Nle-L5-07_Multiplex2023Apr - Multiplex2023Apr + XXXX-WT-fixed_Pur-2021May - Pur-2021May</v>
      </c>
    </row>
    <row r="247" spans="1:4" hidden="1" x14ac:dyDescent="0.3">
      <c r="A247" s="16" t="s">
        <v>253</v>
      </c>
      <c r="B247" t="s">
        <v>29</v>
      </c>
      <c r="C247">
        <v>13</v>
      </c>
      <c r="D247" s="17" t="str">
        <f t="shared" si="15"/>
        <v>XXXX-Nle-L5-07_Multiplex2023Apr - Multiplex2023Apr + XXXX-WT-fixed_Pur-2021May - Pur-2021May</v>
      </c>
    </row>
    <row r="248" spans="1:4" hidden="1" x14ac:dyDescent="0.3">
      <c r="A248" s="16" t="s">
        <v>254</v>
      </c>
      <c r="B248" t="s">
        <v>30</v>
      </c>
      <c r="C248">
        <v>13</v>
      </c>
      <c r="D248" s="17" t="str">
        <f t="shared" si="15"/>
        <v>XXXX-Nle-L5-07_Multiplex2023Apr - Multiplex2023Apr + XXXX-WT-fixed_Pur-2021May - Pur-2021May</v>
      </c>
    </row>
    <row r="249" spans="1:4" hidden="1" x14ac:dyDescent="0.3">
      <c r="A249" s="16" t="s">
        <v>255</v>
      </c>
      <c r="B249" t="s">
        <v>31</v>
      </c>
      <c r="C249">
        <v>13</v>
      </c>
      <c r="D249" s="17" t="str">
        <f t="shared" si="15"/>
        <v>XXXX-Nle-L4-19_Multiplex2023Apr - Multiplex2023Apr + XXXX-WT-fixed_Pur-2021May - Pur-2021May</v>
      </c>
    </row>
    <row r="250" spans="1:4" hidden="1" x14ac:dyDescent="0.3">
      <c r="A250" s="16" t="s">
        <v>256</v>
      </c>
      <c r="B250" t="s">
        <v>32</v>
      </c>
      <c r="C250">
        <v>13</v>
      </c>
      <c r="D250" s="17" t="str">
        <f t="shared" si="15"/>
        <v>XXXX-Nle-L4-19_Multiplex2023Apr - Multiplex2023Apr + XXXX-WT-fixed_Pur-2021May - Pur-2021May</v>
      </c>
    </row>
    <row r="251" spans="1:4" hidden="1" x14ac:dyDescent="0.3">
      <c r="A251" s="16" t="s">
        <v>257</v>
      </c>
      <c r="B251" t="s">
        <v>33</v>
      </c>
      <c r="C251">
        <v>13</v>
      </c>
      <c r="D251" s="17" t="str">
        <f t="shared" si="15"/>
        <v>XXXX-Nle-L4-19_Multiplex2023Apr - Multiplex2023Apr + XXXX-WT-fixed_Pur-2021May - Pur-2021May</v>
      </c>
    </row>
    <row r="252" spans="1:4" hidden="1" x14ac:dyDescent="0.3">
      <c r="A252" s="16" t="s">
        <v>258</v>
      </c>
      <c r="B252" t="s">
        <v>34</v>
      </c>
      <c r="C252">
        <v>13</v>
      </c>
      <c r="D252" s="17" t="str">
        <f t="shared" si="15"/>
        <v>XXXX-Nle-L4-19_Multiplex2023Apr - Multiplex2023Apr + XXXX-WT-fixed_Pur-2021May - Pur-2021May</v>
      </c>
    </row>
    <row r="253" spans="1:4" hidden="1" x14ac:dyDescent="0.3">
      <c r="A253" s="16" t="s">
        <v>259</v>
      </c>
      <c r="B253" t="s">
        <v>35</v>
      </c>
      <c r="C253">
        <v>13</v>
      </c>
      <c r="D253" s="17" t="str">
        <f t="shared" si="15"/>
        <v>XXXX-Nle-L4-19_Multiplex2023Apr - Multiplex2023Apr + XXXX-WT-fixed_Pur-2021May - Pur-2021May</v>
      </c>
    </row>
    <row r="254" spans="1:4" hidden="1" x14ac:dyDescent="0.3">
      <c r="A254" s="16" t="s">
        <v>260</v>
      </c>
      <c r="B254" t="s">
        <v>18</v>
      </c>
      <c r="C254">
        <v>14</v>
      </c>
      <c r="D254" s="17" t="str">
        <f t="shared" ref="D254:D269" si="16">IF(O2&lt;&gt;"",O2,"")</f>
        <v>XXXX-YYYYY-1P02_Pur-2021Dec - Pur-2021Dec + XXXX-WT-fixed_Pur-2021May - Pur-2021May</v>
      </c>
    </row>
    <row r="255" spans="1:4" hidden="1" x14ac:dyDescent="0.3">
      <c r="A255" s="16" t="s">
        <v>261</v>
      </c>
      <c r="B255" t="s">
        <v>21</v>
      </c>
      <c r="C255">
        <v>14</v>
      </c>
      <c r="D255" s="17" t="str">
        <f t="shared" si="16"/>
        <v>XXXX-YYYYY-1P02_Pur-2021Dec - Pur-2021Dec + XXXX-WT-fixed_Pur-2021May - Pur-2021May</v>
      </c>
    </row>
    <row r="256" spans="1:4" hidden="1" x14ac:dyDescent="0.3">
      <c r="A256" s="16" t="s">
        <v>262</v>
      </c>
      <c r="B256" t="s">
        <v>22</v>
      </c>
      <c r="C256">
        <v>14</v>
      </c>
      <c r="D256" s="17" t="str">
        <f t="shared" si="16"/>
        <v>XXXX-Nle-L5-19_Multiplex2023Apr - Multiplex2023Apr + XXXX-WT-fixed_Pur-2021May - Pur-2021May</v>
      </c>
    </row>
    <row r="257" spans="1:4" hidden="1" x14ac:dyDescent="0.3">
      <c r="A257" s="16" t="s">
        <v>263</v>
      </c>
      <c r="B257" t="s">
        <v>23</v>
      </c>
      <c r="C257">
        <v>14</v>
      </c>
      <c r="D257" s="17" t="str">
        <f t="shared" si="16"/>
        <v>XXXX-Nle-L5-19_Multiplex2023Apr - Multiplex2023Apr + XXXX-WT-fixed_Pur-2021May - Pur-2021May</v>
      </c>
    </row>
    <row r="258" spans="1:4" hidden="1" x14ac:dyDescent="0.3">
      <c r="A258" s="16" t="s">
        <v>264</v>
      </c>
      <c r="B258" t="s">
        <v>24</v>
      </c>
      <c r="C258">
        <v>14</v>
      </c>
      <c r="D258" s="17" t="str">
        <f t="shared" si="16"/>
        <v>XXXX-Nle-L5-19_Multiplex2023Apr - Multiplex2023Apr + XXXX-WT-fixed_Pur-2021May - Pur-2021May</v>
      </c>
    </row>
    <row r="259" spans="1:4" hidden="1" x14ac:dyDescent="0.3">
      <c r="A259" s="16" t="s">
        <v>265</v>
      </c>
      <c r="B259" t="s">
        <v>25</v>
      </c>
      <c r="C259">
        <v>14</v>
      </c>
      <c r="D259" s="17" t="str">
        <f t="shared" si="16"/>
        <v>XXXX-Nle-L5-19_Multiplex2023Apr - Multiplex2023Apr + XXXX-WT-fixed_Pur-2021May - Pur-2021May</v>
      </c>
    </row>
    <row r="260" spans="1:4" hidden="1" x14ac:dyDescent="0.3">
      <c r="A260" s="16" t="s">
        <v>266</v>
      </c>
      <c r="B260" t="s">
        <v>26</v>
      </c>
      <c r="C260">
        <v>14</v>
      </c>
      <c r="D260" s="17" t="str">
        <f t="shared" si="16"/>
        <v>XXXX-YYYYY-NGS-MALO-3_Multiplex-2022May - Multiplex-2022May + XXXX-WT-fixed_Pur-2021May - Pur-2021May</v>
      </c>
    </row>
    <row r="261" spans="1:4" hidden="1" x14ac:dyDescent="0.3">
      <c r="A261" s="16" t="s">
        <v>267</v>
      </c>
      <c r="B261" t="s">
        <v>27</v>
      </c>
      <c r="C261">
        <v>14</v>
      </c>
      <c r="D261" s="17" t="str">
        <f t="shared" si="16"/>
        <v>XXXX-Nle-L5-07_Multiplex2023Apr - Multiplex2023Apr + XXXX-WT-fixed_Pur-2021May - Pur-2021May</v>
      </c>
    </row>
    <row r="262" spans="1:4" hidden="1" x14ac:dyDescent="0.3">
      <c r="A262" s="16" t="s">
        <v>268</v>
      </c>
      <c r="B262" t="s">
        <v>28</v>
      </c>
      <c r="C262">
        <v>14</v>
      </c>
      <c r="D262" s="17" t="str">
        <f t="shared" si="16"/>
        <v>XXXX-Nle-L5-07_Multiplex2023Apr - Multiplex2023Apr + XXXX-WT-fixed_Pur-2021May - Pur-2021May</v>
      </c>
    </row>
    <row r="263" spans="1:4" hidden="1" x14ac:dyDescent="0.3">
      <c r="A263" s="16" t="s">
        <v>269</v>
      </c>
      <c r="B263" t="s">
        <v>29</v>
      </c>
      <c r="C263">
        <v>14</v>
      </c>
      <c r="D263" s="17" t="str">
        <f t="shared" si="16"/>
        <v>XXXX-Nle-L5-07_Multiplex2023Apr - Multiplex2023Apr + XXXX-WT-fixed_Pur-2021May - Pur-2021May</v>
      </c>
    </row>
    <row r="264" spans="1:4" hidden="1" x14ac:dyDescent="0.3">
      <c r="A264" s="16" t="s">
        <v>270</v>
      </c>
      <c r="B264" t="s">
        <v>30</v>
      </c>
      <c r="C264">
        <v>14</v>
      </c>
      <c r="D264" s="17" t="str">
        <f t="shared" si="16"/>
        <v>XXXX-Nle-L5-07_Multiplex2023Apr - Multiplex2023Apr + XXXX-WT-fixed_Pur-2021May - Pur-2021May</v>
      </c>
    </row>
    <row r="265" spans="1:4" hidden="1" x14ac:dyDescent="0.3">
      <c r="A265" s="16" t="s">
        <v>271</v>
      </c>
      <c r="B265" t="s">
        <v>31</v>
      </c>
      <c r="C265">
        <v>14</v>
      </c>
      <c r="D265" s="17" t="str">
        <f t="shared" si="16"/>
        <v>XXXX-YYYYY-NGS-MALO-3_Multiplex-2022May - Multiplex-2022May + XXXX-WT-fixed_Pur-2021May - Pur-2021May</v>
      </c>
    </row>
    <row r="266" spans="1:4" hidden="1" x14ac:dyDescent="0.3">
      <c r="A266" s="16" t="s">
        <v>272</v>
      </c>
      <c r="B266" t="s">
        <v>32</v>
      </c>
      <c r="C266">
        <v>14</v>
      </c>
      <c r="D266" s="17" t="str">
        <f t="shared" si="16"/>
        <v>XXXX-Nle-L4-19_Multiplex2023Apr - Multiplex2023Apr + XXXX-WT-fixed_Pur-2021May - Pur-2021May</v>
      </c>
    </row>
    <row r="267" spans="1:4" hidden="1" x14ac:dyDescent="0.3">
      <c r="A267" s="16" t="s">
        <v>273</v>
      </c>
      <c r="B267" t="s">
        <v>33</v>
      </c>
      <c r="C267">
        <v>14</v>
      </c>
      <c r="D267" s="17" t="str">
        <f t="shared" si="16"/>
        <v>XXXX-Nle-L4-19_Multiplex2023Apr - Multiplex2023Apr + XXXX-WT-fixed_Pur-2021May - Pur-2021May</v>
      </c>
    </row>
    <row r="268" spans="1:4" hidden="1" x14ac:dyDescent="0.3">
      <c r="A268" s="16" t="s">
        <v>274</v>
      </c>
      <c r="B268" t="s">
        <v>34</v>
      </c>
      <c r="C268">
        <v>14</v>
      </c>
      <c r="D268" s="17" t="str">
        <f t="shared" si="16"/>
        <v>XXXX-Nle-L4-19_Multiplex2023Apr - Multiplex2023Apr + XXXX-WT-fixed_Pur-2021May - Pur-2021May</v>
      </c>
    </row>
    <row r="269" spans="1:4" hidden="1" x14ac:dyDescent="0.3">
      <c r="A269" s="16" t="s">
        <v>275</v>
      </c>
      <c r="B269" t="s">
        <v>35</v>
      </c>
      <c r="C269">
        <v>14</v>
      </c>
      <c r="D269" s="17" t="str">
        <f t="shared" si="16"/>
        <v>XXXX-Nle-L4-19_Multiplex2023Apr - Multiplex2023Apr + XXXX-WT-fixed_Pur-2021May - Pur-2021May</v>
      </c>
    </row>
    <row r="270" spans="1:4" hidden="1" x14ac:dyDescent="0.3">
      <c r="A270" s="16" t="s">
        <v>276</v>
      </c>
      <c r="B270" t="s">
        <v>18</v>
      </c>
      <c r="C270">
        <v>15</v>
      </c>
      <c r="D270" s="17" t="str">
        <f t="shared" ref="D270:D285" si="17">IF(P2&lt;&gt;"",P2,"")</f>
        <v>Buffer + Buffer</v>
      </c>
    </row>
    <row r="271" spans="1:4" hidden="1" x14ac:dyDescent="0.3">
      <c r="A271" s="16" t="s">
        <v>277</v>
      </c>
      <c r="B271" t="s">
        <v>21</v>
      </c>
      <c r="C271">
        <v>15</v>
      </c>
      <c r="D271" s="17" t="str">
        <f t="shared" si="17"/>
        <v>XXXX-Nle-L5-20_Multiplex2023Apr - Multiplex2023Apr + XXXX-WT-fixed_Pur-2021May - Pur-2021May</v>
      </c>
    </row>
    <row r="272" spans="1:4" hidden="1" x14ac:dyDescent="0.3">
      <c r="A272" s="16" t="s">
        <v>278</v>
      </c>
      <c r="B272" t="s">
        <v>22</v>
      </c>
      <c r="C272">
        <v>15</v>
      </c>
      <c r="D272" s="17" t="str">
        <f t="shared" si="17"/>
        <v>XXXX-Nle-L5-20_Multiplex2023Apr - Multiplex2023Apr + XXXX-WT-fixed_Pur-2021May - Pur-2021May</v>
      </c>
    </row>
    <row r="273" spans="1:4" hidden="1" x14ac:dyDescent="0.3">
      <c r="A273" s="16" t="s">
        <v>279</v>
      </c>
      <c r="B273" t="s">
        <v>23</v>
      </c>
      <c r="C273">
        <v>15</v>
      </c>
      <c r="D273" s="17" t="str">
        <f t="shared" si="17"/>
        <v>XXXX-Nle-L5-20_Multiplex2023Apr - Multiplex2023Apr + XXXX-WT-fixed_Pur-2021May - Pur-2021May</v>
      </c>
    </row>
    <row r="274" spans="1:4" hidden="1" x14ac:dyDescent="0.3">
      <c r="A274" s="16" t="s">
        <v>280</v>
      </c>
      <c r="B274" t="s">
        <v>24</v>
      </c>
      <c r="C274">
        <v>15</v>
      </c>
      <c r="D274" s="17" t="str">
        <f t="shared" si="17"/>
        <v>XXXX-Nle-L5-20_Multiplex2023Apr - Multiplex2023Apr + XXXX-WT-fixed_Pur-2021May - Pur-2021May</v>
      </c>
    </row>
    <row r="275" spans="1:4" hidden="1" x14ac:dyDescent="0.3">
      <c r="A275" s="16" t="s">
        <v>281</v>
      </c>
      <c r="B275" t="s">
        <v>25</v>
      </c>
      <c r="C275">
        <v>15</v>
      </c>
      <c r="D275" s="17" t="str">
        <f t="shared" si="17"/>
        <v>XXXX-Nle-L5-20_Multiplex2023Apr - Multiplex2023Apr + XXXX-WT-fixed_Pur-2021May - Pur-2021May</v>
      </c>
    </row>
    <row r="276" spans="1:4" hidden="1" x14ac:dyDescent="0.3">
      <c r="A276" s="16" t="s">
        <v>282</v>
      </c>
      <c r="B276" t="s">
        <v>26</v>
      </c>
      <c r="C276">
        <v>15</v>
      </c>
      <c r="D276" s="17" t="str">
        <f t="shared" si="17"/>
        <v>XXXX-Nle-L5-08_Multiplex2023Apr - Multiplex2023Apr + XXXX-WT-fixed_Pur-2021May - Pur-2021May</v>
      </c>
    </row>
    <row r="277" spans="1:4" hidden="1" x14ac:dyDescent="0.3">
      <c r="A277" s="16" t="s">
        <v>283</v>
      </c>
      <c r="B277" t="s">
        <v>27</v>
      </c>
      <c r="C277">
        <v>15</v>
      </c>
      <c r="D277" s="17" t="str">
        <f t="shared" si="17"/>
        <v>XXXX-Nle-L5-08_Multiplex2023Apr - Multiplex2023Apr + XXXX-WT-fixed_Pur-2021May - Pur-2021May</v>
      </c>
    </row>
    <row r="278" spans="1:4" hidden="1" x14ac:dyDescent="0.3">
      <c r="A278" s="16" t="s">
        <v>284</v>
      </c>
      <c r="B278" t="s">
        <v>28</v>
      </c>
      <c r="C278">
        <v>15</v>
      </c>
      <c r="D278" s="17" t="str">
        <f t="shared" si="17"/>
        <v>XXXX-Nle-L5-08_Multiplex2023Apr - Multiplex2023Apr + XXXX-WT-fixed_Pur-2021May - Pur-2021May</v>
      </c>
    </row>
    <row r="279" spans="1:4" hidden="1" x14ac:dyDescent="0.3">
      <c r="A279" s="16" t="s">
        <v>285</v>
      </c>
      <c r="B279" t="s">
        <v>29</v>
      </c>
      <c r="C279">
        <v>15</v>
      </c>
      <c r="D279" s="17" t="str">
        <f t="shared" si="17"/>
        <v>XXXX-Nle-L5-08_Multiplex2023Apr - Multiplex2023Apr + XXXX-WT-fixed_Pur-2021May - Pur-2021May</v>
      </c>
    </row>
    <row r="280" spans="1:4" hidden="1" x14ac:dyDescent="0.3">
      <c r="A280" s="16" t="s">
        <v>286</v>
      </c>
      <c r="B280" t="s">
        <v>30</v>
      </c>
      <c r="C280">
        <v>15</v>
      </c>
      <c r="D280" s="17" t="str">
        <f t="shared" si="17"/>
        <v>XXXX-Nle-L5-08_Multiplex2023Apr - Multiplex2023Apr + XXXX-WT-fixed_Pur-2021May - Pur-2021May</v>
      </c>
    </row>
    <row r="281" spans="1:4" hidden="1" x14ac:dyDescent="0.3">
      <c r="A281" s="16" t="s">
        <v>287</v>
      </c>
      <c r="B281" t="s">
        <v>31</v>
      </c>
      <c r="C281">
        <v>15</v>
      </c>
      <c r="D281" s="17" t="str">
        <f t="shared" si="17"/>
        <v>XXXX-Nle-L4-20_Multiplex2023Apr - Multiplex2023Apr + XXXX-WT-fixed_Pur-2021May - Pur-2021May</v>
      </c>
    </row>
    <row r="282" spans="1:4" hidden="1" x14ac:dyDescent="0.3">
      <c r="A282" s="16" t="s">
        <v>288</v>
      </c>
      <c r="B282" t="s">
        <v>32</v>
      </c>
      <c r="C282">
        <v>15</v>
      </c>
      <c r="D282" s="17" t="str">
        <f t="shared" si="17"/>
        <v>XXXX-Nle-L4-20_Multiplex2023Apr - Multiplex2023Apr + XXXX-WT-fixed_Pur-2021May - Pur-2021May</v>
      </c>
    </row>
    <row r="283" spans="1:4" hidden="1" x14ac:dyDescent="0.3">
      <c r="A283" s="16" t="s">
        <v>289</v>
      </c>
      <c r="B283" t="s">
        <v>33</v>
      </c>
      <c r="C283">
        <v>15</v>
      </c>
      <c r="D283" s="17" t="str">
        <f t="shared" si="17"/>
        <v>XXXX-Nle-L4-20_Multiplex2023Apr - Multiplex2023Apr + XXXX-WT-fixed_Pur-2021May - Pur-2021May</v>
      </c>
    </row>
    <row r="284" spans="1:4" hidden="1" x14ac:dyDescent="0.3">
      <c r="A284" s="16" t="s">
        <v>290</v>
      </c>
      <c r="B284" t="s">
        <v>34</v>
      </c>
      <c r="C284">
        <v>15</v>
      </c>
      <c r="D284" s="17" t="str">
        <f t="shared" si="17"/>
        <v>XXXX-Nle-L4-20_Multiplex2023Apr - Multiplex2023Apr + XXXX-WT-fixed_Pur-2021May - Pur-2021May</v>
      </c>
    </row>
    <row r="285" spans="1:4" hidden="1" x14ac:dyDescent="0.3">
      <c r="A285" s="16" t="s">
        <v>291</v>
      </c>
      <c r="B285" t="s">
        <v>35</v>
      </c>
      <c r="C285">
        <v>15</v>
      </c>
      <c r="D285" s="17" t="str">
        <f t="shared" si="17"/>
        <v>XXXX-Nle-L4-20_Multiplex2023Apr - Multiplex2023Apr + XXXX-WT-fixed_Pur-2021May - Pur-2021May</v>
      </c>
    </row>
    <row r="286" spans="1:4" hidden="1" x14ac:dyDescent="0.3">
      <c r="A286" s="16" t="s">
        <v>292</v>
      </c>
      <c r="B286" t="s">
        <v>18</v>
      </c>
      <c r="C286">
        <v>16</v>
      </c>
      <c r="D286" s="17" t="str">
        <f t="shared" ref="D286:D301" si="18">IF(Q2&lt;&gt;"",Q2,"")</f>
        <v>XXXX-YYYYY-1P02_Pur-2021Dec - Pur-2021Dec + XXXX-WT-fixed_Pur-2021May - Pur-2021May</v>
      </c>
    </row>
    <row r="287" spans="1:4" hidden="1" x14ac:dyDescent="0.3">
      <c r="A287" s="16" t="s">
        <v>293</v>
      </c>
      <c r="B287" t="s">
        <v>21</v>
      </c>
      <c r="C287">
        <v>16</v>
      </c>
      <c r="D287" s="17" t="str">
        <f t="shared" si="18"/>
        <v>XXXX-YYYYY-1P02_Pur-2021Dec - Pur-2021Dec + XXXX-WT-fixed_Pur-2021May - Pur-2021May</v>
      </c>
    </row>
    <row r="288" spans="1:4" hidden="1" x14ac:dyDescent="0.3">
      <c r="A288" s="16" t="s">
        <v>294</v>
      </c>
      <c r="B288" t="s">
        <v>22</v>
      </c>
      <c r="C288">
        <v>16</v>
      </c>
      <c r="D288" s="17" t="str">
        <f t="shared" si="18"/>
        <v>XXXX-Nle-L5-20_Multiplex2023Apr - Multiplex2023Apr + XXXX-WT-fixed_Pur-2021May - Pur-2021May</v>
      </c>
    </row>
    <row r="289" spans="1:4" hidden="1" x14ac:dyDescent="0.3">
      <c r="A289" s="16" t="s">
        <v>295</v>
      </c>
      <c r="B289" t="s">
        <v>23</v>
      </c>
      <c r="C289">
        <v>16</v>
      </c>
      <c r="D289" s="17" t="str">
        <f t="shared" si="18"/>
        <v>XXXX-Nle-L5-20_Multiplex2023Apr - Multiplex2023Apr + XXXX-WT-fixed_Pur-2021May - Pur-2021May</v>
      </c>
    </row>
    <row r="290" spans="1:4" hidden="1" x14ac:dyDescent="0.3">
      <c r="A290" s="16" t="s">
        <v>296</v>
      </c>
      <c r="B290" t="s">
        <v>24</v>
      </c>
      <c r="C290">
        <v>16</v>
      </c>
      <c r="D290" s="17" t="str">
        <f t="shared" si="18"/>
        <v>XXXX-Nle-L5-20_Multiplex2023Apr - Multiplex2023Apr + XXXX-WT-fixed_Pur-2021May - Pur-2021May</v>
      </c>
    </row>
    <row r="291" spans="1:4" hidden="1" x14ac:dyDescent="0.3">
      <c r="A291" s="16" t="s">
        <v>297</v>
      </c>
      <c r="B291" t="s">
        <v>25</v>
      </c>
      <c r="C291">
        <v>16</v>
      </c>
      <c r="D291" s="17" t="str">
        <f t="shared" si="18"/>
        <v>XXXX-Nle-L5-20_Multiplex2023Apr - Multiplex2023Apr + XXXX-WT-fixed_Pur-2021May - Pur-2021May</v>
      </c>
    </row>
    <row r="292" spans="1:4" hidden="1" x14ac:dyDescent="0.3">
      <c r="A292" s="16" t="s">
        <v>298</v>
      </c>
      <c r="B292" t="s">
        <v>26</v>
      </c>
      <c r="C292">
        <v>16</v>
      </c>
      <c r="D292" s="17" t="str">
        <f t="shared" si="18"/>
        <v>XXXX-YYYYY-NGS-MALO-3_Multiplex-2022May - Multiplex-2022May + XXXX-WT-fixed_Pur-2021May - Pur-2021May</v>
      </c>
    </row>
    <row r="293" spans="1:4" hidden="1" x14ac:dyDescent="0.3">
      <c r="A293" s="16" t="s">
        <v>299</v>
      </c>
      <c r="B293" t="s">
        <v>27</v>
      </c>
      <c r="C293">
        <v>16</v>
      </c>
      <c r="D293" s="17" t="str">
        <f t="shared" si="18"/>
        <v>XXXX-Nle-L5-08_Multiplex2023Apr - Multiplex2023Apr + XXXX-WT-fixed_Pur-2021May - Pur-2021May</v>
      </c>
    </row>
    <row r="294" spans="1:4" hidden="1" x14ac:dyDescent="0.3">
      <c r="A294" s="16" t="s">
        <v>300</v>
      </c>
      <c r="B294" t="s">
        <v>28</v>
      </c>
      <c r="C294">
        <v>16</v>
      </c>
      <c r="D294" s="17" t="str">
        <f t="shared" si="18"/>
        <v>XXXX-Nle-L5-08_Multiplex2023Apr - Multiplex2023Apr + XXXX-WT-fixed_Pur-2021May - Pur-2021May</v>
      </c>
    </row>
    <row r="295" spans="1:4" hidden="1" x14ac:dyDescent="0.3">
      <c r="A295" s="16" t="s">
        <v>301</v>
      </c>
      <c r="B295" t="s">
        <v>29</v>
      </c>
      <c r="C295">
        <v>16</v>
      </c>
      <c r="D295" s="17" t="str">
        <f t="shared" si="18"/>
        <v>XXXX-Nle-L5-08_Multiplex2023Apr - Multiplex2023Apr + XXXX-WT-fixed_Pur-2021May - Pur-2021May</v>
      </c>
    </row>
    <row r="296" spans="1:4" hidden="1" x14ac:dyDescent="0.3">
      <c r="A296" s="16" t="s">
        <v>302</v>
      </c>
      <c r="B296" t="s">
        <v>30</v>
      </c>
      <c r="C296">
        <v>16</v>
      </c>
      <c r="D296" s="17" t="str">
        <f t="shared" si="18"/>
        <v>XXXX-Nle-L5-08_Multiplex2023Apr - Multiplex2023Apr + XXXX-WT-fixed_Pur-2021May - Pur-2021May</v>
      </c>
    </row>
    <row r="297" spans="1:4" hidden="1" x14ac:dyDescent="0.3">
      <c r="A297" s="16" t="s">
        <v>303</v>
      </c>
      <c r="B297" t="s">
        <v>31</v>
      </c>
      <c r="C297">
        <v>16</v>
      </c>
      <c r="D297" s="17" t="str">
        <f t="shared" si="18"/>
        <v>XXXX-YYYYY-NGS-MALO-3_Multiplex-2022May - Multiplex-2022May + XXXX-WT-fixed_Pur-2021May - Pur-2021May</v>
      </c>
    </row>
    <row r="298" spans="1:4" hidden="1" x14ac:dyDescent="0.3">
      <c r="A298" s="16" t="s">
        <v>304</v>
      </c>
      <c r="B298" t="s">
        <v>32</v>
      </c>
      <c r="C298">
        <v>16</v>
      </c>
      <c r="D298" s="17" t="str">
        <f t="shared" si="18"/>
        <v>XXXX-Nle-L4-20_Multiplex2023Apr - Multiplex2023Apr + XXXX-WT-fixed_Pur-2021May - Pur-2021May</v>
      </c>
    </row>
    <row r="299" spans="1:4" hidden="1" x14ac:dyDescent="0.3">
      <c r="A299" s="16" t="s">
        <v>305</v>
      </c>
      <c r="B299" t="s">
        <v>33</v>
      </c>
      <c r="C299">
        <v>16</v>
      </c>
      <c r="D299" s="17" t="str">
        <f t="shared" si="18"/>
        <v>XXXX-Nle-L4-20_Multiplex2023Apr - Multiplex2023Apr + XXXX-WT-fixed_Pur-2021May - Pur-2021May</v>
      </c>
    </row>
    <row r="300" spans="1:4" hidden="1" x14ac:dyDescent="0.3">
      <c r="A300" s="16" t="s">
        <v>306</v>
      </c>
      <c r="B300" t="s">
        <v>34</v>
      </c>
      <c r="C300">
        <v>16</v>
      </c>
      <c r="D300" s="17" t="str">
        <f t="shared" si="18"/>
        <v>XXXX-Nle-L4-20_Multiplex2023Apr - Multiplex2023Apr + XXXX-WT-fixed_Pur-2021May - Pur-2021May</v>
      </c>
    </row>
    <row r="301" spans="1:4" hidden="1" x14ac:dyDescent="0.3">
      <c r="A301" s="16" t="s">
        <v>307</v>
      </c>
      <c r="B301" t="s">
        <v>35</v>
      </c>
      <c r="C301">
        <v>16</v>
      </c>
      <c r="D301" s="17" t="str">
        <f t="shared" si="18"/>
        <v>XXXX-Nle-L4-20_Multiplex2023Apr - Multiplex2023Apr + XXXX-WT-fixed_Pur-2021May - Pur-2021May</v>
      </c>
    </row>
    <row r="302" spans="1:4" hidden="1" x14ac:dyDescent="0.3">
      <c r="A302" s="16" t="s">
        <v>308</v>
      </c>
      <c r="B302" t="s">
        <v>18</v>
      </c>
      <c r="C302">
        <v>17</v>
      </c>
      <c r="D302" s="17" t="str">
        <f t="shared" ref="D302:D317" si="19">IF(R2&lt;&gt;"",R2,"")</f>
        <v>Buffer + Buffer</v>
      </c>
    </row>
    <row r="303" spans="1:4" hidden="1" x14ac:dyDescent="0.3">
      <c r="A303" s="16" t="s">
        <v>309</v>
      </c>
      <c r="B303" t="s">
        <v>21</v>
      </c>
      <c r="C303">
        <v>17</v>
      </c>
      <c r="D303" s="17" t="str">
        <f t="shared" si="19"/>
        <v>XXXX-Nle-L5-21_Multiplex2023Apr - Multiplex2023Apr + XXXX-WT-fixed_Pur-2021May - Pur-2021May</v>
      </c>
    </row>
    <row r="304" spans="1:4" hidden="1" x14ac:dyDescent="0.3">
      <c r="A304" s="16" t="s">
        <v>310</v>
      </c>
      <c r="B304" t="s">
        <v>22</v>
      </c>
      <c r="C304">
        <v>17</v>
      </c>
      <c r="D304" s="17" t="str">
        <f t="shared" si="19"/>
        <v>XXXX-Nle-L5-21_Multiplex2023Apr - Multiplex2023Apr + XXXX-WT-fixed_Pur-2021May - Pur-2021May</v>
      </c>
    </row>
    <row r="305" spans="1:4" hidden="1" x14ac:dyDescent="0.3">
      <c r="A305" s="16" t="s">
        <v>311</v>
      </c>
      <c r="B305" t="s">
        <v>23</v>
      </c>
      <c r="C305">
        <v>17</v>
      </c>
      <c r="D305" s="17" t="str">
        <f t="shared" si="19"/>
        <v>XXXX-Nle-L5-21_Multiplex2023Apr - Multiplex2023Apr + XXXX-WT-fixed_Pur-2021May - Pur-2021May</v>
      </c>
    </row>
    <row r="306" spans="1:4" hidden="1" x14ac:dyDescent="0.3">
      <c r="A306" s="16" t="s">
        <v>312</v>
      </c>
      <c r="B306" t="s">
        <v>24</v>
      </c>
      <c r="C306">
        <v>17</v>
      </c>
      <c r="D306" s="17" t="str">
        <f t="shared" si="19"/>
        <v>XXXX-Nle-L5-21_Multiplex2023Apr - Multiplex2023Apr + XXXX-WT-fixed_Pur-2021May - Pur-2021May</v>
      </c>
    </row>
    <row r="307" spans="1:4" hidden="1" x14ac:dyDescent="0.3">
      <c r="A307" s="16" t="s">
        <v>313</v>
      </c>
      <c r="B307" t="s">
        <v>25</v>
      </c>
      <c r="C307">
        <v>17</v>
      </c>
      <c r="D307" s="17" t="str">
        <f t="shared" si="19"/>
        <v>XXXX-Nle-L5-21_Multiplex2023Apr - Multiplex2023Apr + XXXX-WT-fixed_Pur-2021May - Pur-2021May</v>
      </c>
    </row>
    <row r="308" spans="1:4" hidden="1" x14ac:dyDescent="0.3">
      <c r="A308" s="16" t="s">
        <v>314</v>
      </c>
      <c r="B308" t="s">
        <v>26</v>
      </c>
      <c r="C308">
        <v>17</v>
      </c>
      <c r="D308" s="17" t="str">
        <f t="shared" si="19"/>
        <v>XXXX-Nle-L5-09_Multiplex2023Apr - Multiplex2023Apr + XXXX-WT-fixed_Pur-2021May - Pur-2021May</v>
      </c>
    </row>
    <row r="309" spans="1:4" hidden="1" x14ac:dyDescent="0.3">
      <c r="A309" s="16" t="s">
        <v>315</v>
      </c>
      <c r="B309" t="s">
        <v>27</v>
      </c>
      <c r="C309">
        <v>17</v>
      </c>
      <c r="D309" s="17" t="str">
        <f t="shared" si="19"/>
        <v>XXXX-Nle-L5-09_Multiplex2023Apr - Multiplex2023Apr + XXXX-WT-fixed_Pur-2021May - Pur-2021May</v>
      </c>
    </row>
    <row r="310" spans="1:4" hidden="1" x14ac:dyDescent="0.3">
      <c r="A310" s="16" t="s">
        <v>316</v>
      </c>
      <c r="B310" t="s">
        <v>28</v>
      </c>
      <c r="C310">
        <v>17</v>
      </c>
      <c r="D310" s="17" t="str">
        <f t="shared" si="19"/>
        <v>XXXX-Nle-L5-09_Multiplex2023Apr - Multiplex2023Apr + XXXX-WT-fixed_Pur-2021May - Pur-2021May</v>
      </c>
    </row>
    <row r="311" spans="1:4" hidden="1" x14ac:dyDescent="0.3">
      <c r="A311" s="16" t="s">
        <v>317</v>
      </c>
      <c r="B311" t="s">
        <v>29</v>
      </c>
      <c r="C311">
        <v>17</v>
      </c>
      <c r="D311" s="17" t="str">
        <f t="shared" si="19"/>
        <v>XXXX-Nle-L5-09_Multiplex2023Apr - Multiplex2023Apr + XXXX-WT-fixed_Pur-2021May - Pur-2021May</v>
      </c>
    </row>
    <row r="312" spans="1:4" hidden="1" x14ac:dyDescent="0.3">
      <c r="A312" s="16" t="s">
        <v>318</v>
      </c>
      <c r="B312" t="s">
        <v>30</v>
      </c>
      <c r="C312">
        <v>17</v>
      </c>
      <c r="D312" s="17" t="str">
        <f t="shared" si="19"/>
        <v>XXXX-Nle-L5-09_Multiplex2023Apr - Multiplex2023Apr + XXXX-WT-fixed_Pur-2021May - Pur-2021May</v>
      </c>
    </row>
    <row r="313" spans="1:4" hidden="1" x14ac:dyDescent="0.3">
      <c r="A313" s="16" t="s">
        <v>319</v>
      </c>
      <c r="B313" t="s">
        <v>31</v>
      </c>
      <c r="C313">
        <v>17</v>
      </c>
      <c r="D313" s="17" t="str">
        <f t="shared" si="19"/>
        <v>XXXX-Nle-L4-21_Multiplex2023Apr - Multiplex2023Apr + XXXX-WT-fixed_Pur-2021May - Pur-2021May</v>
      </c>
    </row>
    <row r="314" spans="1:4" hidden="1" x14ac:dyDescent="0.3">
      <c r="A314" s="16" t="s">
        <v>320</v>
      </c>
      <c r="B314" t="s">
        <v>32</v>
      </c>
      <c r="C314">
        <v>17</v>
      </c>
      <c r="D314" s="17" t="str">
        <f t="shared" si="19"/>
        <v>XXXX-Nle-L4-21_Multiplex2023Apr - Multiplex2023Apr + XXXX-WT-fixed_Pur-2021May - Pur-2021May</v>
      </c>
    </row>
    <row r="315" spans="1:4" hidden="1" x14ac:dyDescent="0.3">
      <c r="A315" s="16" t="s">
        <v>321</v>
      </c>
      <c r="B315" t="s">
        <v>33</v>
      </c>
      <c r="C315">
        <v>17</v>
      </c>
      <c r="D315" s="17" t="str">
        <f t="shared" si="19"/>
        <v>XXXX-Nle-L4-21_Multiplex2023Apr - Multiplex2023Apr + XXXX-WT-fixed_Pur-2021May - Pur-2021May</v>
      </c>
    </row>
    <row r="316" spans="1:4" hidden="1" x14ac:dyDescent="0.3">
      <c r="A316" s="16" t="s">
        <v>322</v>
      </c>
      <c r="B316" t="s">
        <v>34</v>
      </c>
      <c r="C316">
        <v>17</v>
      </c>
      <c r="D316" s="17" t="str">
        <f t="shared" si="19"/>
        <v>XXXX-Nle-L4-21_Multiplex2023Apr - Multiplex2023Apr + XXXX-WT-fixed_Pur-2021May - Pur-2021May</v>
      </c>
    </row>
    <row r="317" spans="1:4" hidden="1" x14ac:dyDescent="0.3">
      <c r="A317" s="16" t="s">
        <v>323</v>
      </c>
      <c r="B317" t="s">
        <v>35</v>
      </c>
      <c r="C317">
        <v>17</v>
      </c>
      <c r="D317" s="17" t="str">
        <f t="shared" si="19"/>
        <v>XXXX-Nle-L4-21_Multiplex2023Apr - Multiplex2023Apr + XXXX-WT-fixed_Pur-2021May - Pur-2021May</v>
      </c>
    </row>
    <row r="318" spans="1:4" hidden="1" x14ac:dyDescent="0.3">
      <c r="A318" s="16" t="s">
        <v>324</v>
      </c>
      <c r="B318" t="s">
        <v>18</v>
      </c>
      <c r="C318">
        <v>18</v>
      </c>
      <c r="D318" s="17" t="str">
        <f t="shared" ref="D318:D333" si="20">IF(S2&lt;&gt;"",S2,"")</f>
        <v>XXXX-YYYYY-1P02_Pur-2021Dec - Pur-2021Dec + XXXX-WT-fixed_Pur-2021May - Pur-2021May</v>
      </c>
    </row>
    <row r="319" spans="1:4" hidden="1" x14ac:dyDescent="0.3">
      <c r="A319" s="16" t="s">
        <v>325</v>
      </c>
      <c r="B319" t="s">
        <v>21</v>
      </c>
      <c r="C319">
        <v>18</v>
      </c>
      <c r="D319" s="17" t="str">
        <f t="shared" si="20"/>
        <v>XXXX-YYYYY-1P02_Pur-2021Dec - Pur-2021Dec + XXXX-WT-fixed_Pur-2021May - Pur-2021May</v>
      </c>
    </row>
    <row r="320" spans="1:4" hidden="1" x14ac:dyDescent="0.3">
      <c r="A320" s="16" t="s">
        <v>326</v>
      </c>
      <c r="B320" t="s">
        <v>22</v>
      </c>
      <c r="C320">
        <v>18</v>
      </c>
      <c r="D320" s="17" t="str">
        <f t="shared" si="20"/>
        <v>XXXX-Nle-L5-21_Multiplex2023Apr - Multiplex2023Apr + XXXX-WT-fixed_Pur-2021May - Pur-2021May</v>
      </c>
    </row>
    <row r="321" spans="1:4" hidden="1" x14ac:dyDescent="0.3">
      <c r="A321" s="16" t="s">
        <v>327</v>
      </c>
      <c r="B321" t="s">
        <v>23</v>
      </c>
      <c r="C321">
        <v>18</v>
      </c>
      <c r="D321" s="17" t="str">
        <f t="shared" si="20"/>
        <v>XXXX-Nle-L5-21_Multiplex2023Apr - Multiplex2023Apr + XXXX-WT-fixed_Pur-2021May - Pur-2021May</v>
      </c>
    </row>
    <row r="322" spans="1:4" hidden="1" x14ac:dyDescent="0.3">
      <c r="A322" s="16" t="s">
        <v>328</v>
      </c>
      <c r="B322" t="s">
        <v>24</v>
      </c>
      <c r="C322">
        <v>18</v>
      </c>
      <c r="D322" s="17" t="str">
        <f t="shared" si="20"/>
        <v>XXXX-Nle-L5-21_Multiplex2023Apr - Multiplex2023Apr + XXXX-WT-fixed_Pur-2021May - Pur-2021May</v>
      </c>
    </row>
    <row r="323" spans="1:4" hidden="1" x14ac:dyDescent="0.3">
      <c r="A323" s="16" t="s">
        <v>329</v>
      </c>
      <c r="B323" t="s">
        <v>25</v>
      </c>
      <c r="C323">
        <v>18</v>
      </c>
      <c r="D323" s="17" t="str">
        <f t="shared" si="20"/>
        <v>XXXX-Nle-L5-21_Multiplex2023Apr - Multiplex2023Apr + XXXX-WT-fixed_Pur-2021May - Pur-2021May</v>
      </c>
    </row>
    <row r="324" spans="1:4" hidden="1" x14ac:dyDescent="0.3">
      <c r="A324" s="16" t="s">
        <v>330</v>
      </c>
      <c r="B324" t="s">
        <v>26</v>
      </c>
      <c r="C324">
        <v>18</v>
      </c>
      <c r="D324" s="17" t="str">
        <f t="shared" si="20"/>
        <v>XXXX-YYYYY-NGS-MALO-3_Multiplex-2022May - Multiplex-2022May + XXXX-WT-fixed_Pur-2021May - Pur-2021May</v>
      </c>
    </row>
    <row r="325" spans="1:4" hidden="1" x14ac:dyDescent="0.3">
      <c r="A325" s="16" t="s">
        <v>331</v>
      </c>
      <c r="B325" t="s">
        <v>27</v>
      </c>
      <c r="C325">
        <v>18</v>
      </c>
      <c r="D325" s="17" t="str">
        <f t="shared" si="20"/>
        <v>XXXX-Nle-L5-09_Multiplex2023Apr - Multiplex2023Apr + XXXX-WT-fixed_Pur-2021May - Pur-2021May</v>
      </c>
    </row>
    <row r="326" spans="1:4" hidden="1" x14ac:dyDescent="0.3">
      <c r="A326" s="16" t="s">
        <v>332</v>
      </c>
      <c r="B326" t="s">
        <v>28</v>
      </c>
      <c r="C326">
        <v>18</v>
      </c>
      <c r="D326" s="17" t="str">
        <f t="shared" si="20"/>
        <v>XXXX-Nle-L5-09_Multiplex2023Apr - Multiplex2023Apr + XXXX-WT-fixed_Pur-2021May - Pur-2021May</v>
      </c>
    </row>
    <row r="327" spans="1:4" hidden="1" x14ac:dyDescent="0.3">
      <c r="A327" s="16" t="s">
        <v>333</v>
      </c>
      <c r="B327" t="s">
        <v>29</v>
      </c>
      <c r="C327">
        <v>18</v>
      </c>
      <c r="D327" s="17" t="str">
        <f t="shared" si="20"/>
        <v>XXXX-Nle-L5-09_Multiplex2023Apr - Multiplex2023Apr + XXXX-WT-fixed_Pur-2021May - Pur-2021May</v>
      </c>
    </row>
    <row r="328" spans="1:4" hidden="1" x14ac:dyDescent="0.3">
      <c r="A328" s="16" t="s">
        <v>334</v>
      </c>
      <c r="B328" t="s">
        <v>30</v>
      </c>
      <c r="C328">
        <v>18</v>
      </c>
      <c r="D328" s="17" t="str">
        <f t="shared" si="20"/>
        <v>XXXX-Nle-L5-09_Multiplex2023Apr - Multiplex2023Apr + XXXX-WT-fixed_Pur-2021May - Pur-2021May</v>
      </c>
    </row>
    <row r="329" spans="1:4" hidden="1" x14ac:dyDescent="0.3">
      <c r="A329" s="16" t="s">
        <v>335</v>
      </c>
      <c r="B329" t="s">
        <v>31</v>
      </c>
      <c r="C329">
        <v>18</v>
      </c>
      <c r="D329" s="17" t="str">
        <f t="shared" si="20"/>
        <v>XXXX-YYYYY-NGS-MALO-3_Multiplex-2022May - Multiplex-2022May + XXXX-WT-fixed_Pur-2021May - Pur-2021May</v>
      </c>
    </row>
    <row r="330" spans="1:4" hidden="1" x14ac:dyDescent="0.3">
      <c r="A330" s="16" t="s">
        <v>336</v>
      </c>
      <c r="B330" t="s">
        <v>32</v>
      </c>
      <c r="C330">
        <v>18</v>
      </c>
      <c r="D330" s="17" t="str">
        <f t="shared" si="20"/>
        <v>XXXX-Nle-L4-21_Multiplex2023Apr - Multiplex2023Apr + XXXX-WT-fixed_Pur-2021May - Pur-2021May</v>
      </c>
    </row>
    <row r="331" spans="1:4" hidden="1" x14ac:dyDescent="0.3">
      <c r="A331" s="16" t="s">
        <v>337</v>
      </c>
      <c r="B331" t="s">
        <v>33</v>
      </c>
      <c r="C331">
        <v>18</v>
      </c>
      <c r="D331" s="17" t="str">
        <f t="shared" si="20"/>
        <v>XXXX-Nle-L4-21_Multiplex2023Apr - Multiplex2023Apr + XXXX-WT-fixed_Pur-2021May - Pur-2021May</v>
      </c>
    </row>
    <row r="332" spans="1:4" hidden="1" x14ac:dyDescent="0.3">
      <c r="A332" s="16" t="s">
        <v>338</v>
      </c>
      <c r="B332" t="s">
        <v>34</v>
      </c>
      <c r="C332">
        <v>18</v>
      </c>
      <c r="D332" s="17" t="str">
        <f t="shared" si="20"/>
        <v>XXXX-Nle-L4-21_Multiplex2023Apr - Multiplex2023Apr + XXXX-WT-fixed_Pur-2021May - Pur-2021May</v>
      </c>
    </row>
    <row r="333" spans="1:4" hidden="1" x14ac:dyDescent="0.3">
      <c r="A333" s="16" t="s">
        <v>339</v>
      </c>
      <c r="B333" t="s">
        <v>35</v>
      </c>
      <c r="C333">
        <v>18</v>
      </c>
      <c r="D333" s="17" t="str">
        <f t="shared" si="20"/>
        <v>XXXX-Nle-L4-21_Multiplex2023Apr - Multiplex2023Apr + XXXX-WT-fixed_Pur-2021May - Pur-2021May</v>
      </c>
    </row>
    <row r="334" spans="1:4" hidden="1" x14ac:dyDescent="0.3">
      <c r="A334" s="16" t="s">
        <v>340</v>
      </c>
      <c r="B334" t="s">
        <v>18</v>
      </c>
      <c r="C334">
        <v>19</v>
      </c>
      <c r="D334" s="17" t="str">
        <f t="shared" ref="D334:D349" si="21">IF(T2&lt;&gt;"",T2,"")</f>
        <v>Buffer + Buffer</v>
      </c>
    </row>
    <row r="335" spans="1:4" hidden="1" x14ac:dyDescent="0.3">
      <c r="A335" s="16" t="s">
        <v>341</v>
      </c>
      <c r="B335" t="s">
        <v>21</v>
      </c>
      <c r="C335">
        <v>19</v>
      </c>
      <c r="D335" s="17" t="str">
        <f t="shared" si="21"/>
        <v>XXXX-Nle-L5-22_Multiplex2023Apr - Multiplex2023Apr + XXXX-WT-fixed_Pur-2021May - Pur-2021May</v>
      </c>
    </row>
    <row r="336" spans="1:4" hidden="1" x14ac:dyDescent="0.3">
      <c r="A336" s="16" t="s">
        <v>342</v>
      </c>
      <c r="B336" t="s">
        <v>22</v>
      </c>
      <c r="C336">
        <v>19</v>
      </c>
      <c r="D336" s="17" t="str">
        <f t="shared" si="21"/>
        <v>XXXX-Nle-L5-22_Multiplex2023Apr - Multiplex2023Apr + XXXX-WT-fixed_Pur-2021May - Pur-2021May</v>
      </c>
    </row>
    <row r="337" spans="1:4" hidden="1" x14ac:dyDescent="0.3">
      <c r="A337" s="16" t="s">
        <v>343</v>
      </c>
      <c r="B337" t="s">
        <v>23</v>
      </c>
      <c r="C337">
        <v>19</v>
      </c>
      <c r="D337" s="17" t="str">
        <f t="shared" si="21"/>
        <v>XXXX-Nle-L5-22_Multiplex2023Apr - Multiplex2023Apr + XXXX-WT-fixed_Pur-2021May - Pur-2021May</v>
      </c>
    </row>
    <row r="338" spans="1:4" hidden="1" x14ac:dyDescent="0.3">
      <c r="A338" s="16" t="s">
        <v>344</v>
      </c>
      <c r="B338" t="s">
        <v>24</v>
      </c>
      <c r="C338">
        <v>19</v>
      </c>
      <c r="D338" s="17" t="str">
        <f t="shared" si="21"/>
        <v>XXXX-Nle-L5-22_Multiplex2023Apr - Multiplex2023Apr + XXXX-WT-fixed_Pur-2021May - Pur-2021May</v>
      </c>
    </row>
    <row r="339" spans="1:4" hidden="1" x14ac:dyDescent="0.3">
      <c r="A339" s="16" t="s">
        <v>345</v>
      </c>
      <c r="B339" t="s">
        <v>25</v>
      </c>
      <c r="C339">
        <v>19</v>
      </c>
      <c r="D339" s="17" t="str">
        <f t="shared" si="21"/>
        <v>XXXX-Nle-L5-22_Multiplex2023Apr - Multiplex2023Apr + XXXX-WT-fixed_Pur-2021May - Pur-2021May</v>
      </c>
    </row>
    <row r="340" spans="1:4" hidden="1" x14ac:dyDescent="0.3">
      <c r="A340" s="16" t="s">
        <v>346</v>
      </c>
      <c r="B340" t="s">
        <v>26</v>
      </c>
      <c r="C340">
        <v>19</v>
      </c>
      <c r="D340" s="17" t="str">
        <f t="shared" si="21"/>
        <v>XXXX-Nle-L5-10_Multiplex2023Apr - Multiplex2023Apr + XXXX-WT-fixed_Pur-2021May - Pur-2021May</v>
      </c>
    </row>
    <row r="341" spans="1:4" hidden="1" x14ac:dyDescent="0.3">
      <c r="A341" s="16" t="s">
        <v>347</v>
      </c>
      <c r="B341" t="s">
        <v>27</v>
      </c>
      <c r="C341">
        <v>19</v>
      </c>
      <c r="D341" s="17" t="str">
        <f t="shared" si="21"/>
        <v>XXXX-Nle-L5-10_Multiplex2023Apr - Multiplex2023Apr + XXXX-WT-fixed_Pur-2021May - Pur-2021May</v>
      </c>
    </row>
    <row r="342" spans="1:4" hidden="1" x14ac:dyDescent="0.3">
      <c r="A342" s="16" t="s">
        <v>348</v>
      </c>
      <c r="B342" t="s">
        <v>28</v>
      </c>
      <c r="C342">
        <v>19</v>
      </c>
      <c r="D342" s="17" t="str">
        <f t="shared" si="21"/>
        <v>XXXX-Nle-L5-10_Multiplex2023Apr - Multiplex2023Apr + XXXX-WT-fixed_Pur-2021May - Pur-2021May</v>
      </c>
    </row>
    <row r="343" spans="1:4" hidden="1" x14ac:dyDescent="0.3">
      <c r="A343" s="16" t="s">
        <v>349</v>
      </c>
      <c r="B343" t="s">
        <v>29</v>
      </c>
      <c r="C343">
        <v>19</v>
      </c>
      <c r="D343" s="17" t="str">
        <f t="shared" si="21"/>
        <v>XXXX-Nle-L5-10_Multiplex2023Apr - Multiplex2023Apr + XXXX-WT-fixed_Pur-2021May - Pur-2021May</v>
      </c>
    </row>
    <row r="344" spans="1:4" hidden="1" x14ac:dyDescent="0.3">
      <c r="A344" s="16" t="s">
        <v>350</v>
      </c>
      <c r="B344" t="s">
        <v>30</v>
      </c>
      <c r="C344">
        <v>19</v>
      </c>
      <c r="D344" s="17" t="str">
        <f t="shared" si="21"/>
        <v>XXXX-Nle-L5-10_Multiplex2023Apr - Multiplex2023Apr + XXXX-WT-fixed_Pur-2021May - Pur-2021May</v>
      </c>
    </row>
    <row r="345" spans="1:4" hidden="1" x14ac:dyDescent="0.3">
      <c r="A345" s="16" t="s">
        <v>351</v>
      </c>
      <c r="B345" t="s">
        <v>31</v>
      </c>
      <c r="C345">
        <v>19</v>
      </c>
      <c r="D345" s="17" t="str">
        <f t="shared" si="21"/>
        <v>XXXX-Nle-L4-22_Multiplex2023Apr - Multiplex2023Apr + XXXX-WT-fixed_Pur-2021May - Pur-2021May</v>
      </c>
    </row>
    <row r="346" spans="1:4" hidden="1" x14ac:dyDescent="0.3">
      <c r="A346" s="16" t="s">
        <v>352</v>
      </c>
      <c r="B346" t="s">
        <v>32</v>
      </c>
      <c r="C346">
        <v>19</v>
      </c>
      <c r="D346" s="17" t="str">
        <f t="shared" si="21"/>
        <v>XXXX-Nle-L4-22_Multiplex2023Apr - Multiplex2023Apr + XXXX-WT-fixed_Pur-2021May - Pur-2021May</v>
      </c>
    </row>
    <row r="347" spans="1:4" hidden="1" x14ac:dyDescent="0.3">
      <c r="A347" s="16" t="s">
        <v>353</v>
      </c>
      <c r="B347" t="s">
        <v>33</v>
      </c>
      <c r="C347">
        <v>19</v>
      </c>
      <c r="D347" s="17" t="str">
        <f t="shared" si="21"/>
        <v>XXXX-Nle-L4-22_Multiplex2023Apr - Multiplex2023Apr + XXXX-WT-fixed_Pur-2021May - Pur-2021May</v>
      </c>
    </row>
    <row r="348" spans="1:4" hidden="1" x14ac:dyDescent="0.3">
      <c r="A348" s="16" t="s">
        <v>354</v>
      </c>
      <c r="B348" t="s">
        <v>34</v>
      </c>
      <c r="C348">
        <v>19</v>
      </c>
      <c r="D348" s="17" t="str">
        <f t="shared" si="21"/>
        <v>XXXX-Nle-L4-22_Multiplex2023Apr - Multiplex2023Apr + XXXX-WT-fixed_Pur-2021May - Pur-2021May</v>
      </c>
    </row>
    <row r="349" spans="1:4" hidden="1" x14ac:dyDescent="0.3">
      <c r="A349" s="16" t="s">
        <v>355</v>
      </c>
      <c r="B349" t="s">
        <v>35</v>
      </c>
      <c r="C349">
        <v>19</v>
      </c>
      <c r="D349" s="17" t="str">
        <f t="shared" si="21"/>
        <v>XXXX-Nle-L4-22_Multiplex2023Apr - Multiplex2023Apr + XXXX-WT-fixed_Pur-2021May - Pur-2021May</v>
      </c>
    </row>
    <row r="350" spans="1:4" hidden="1" x14ac:dyDescent="0.3">
      <c r="A350" s="16" t="s">
        <v>356</v>
      </c>
      <c r="B350" t="s">
        <v>18</v>
      </c>
      <c r="C350">
        <v>20</v>
      </c>
      <c r="D350" s="17" t="str">
        <f>IF(U2&lt;&gt;"",U2,"")</f>
        <v>Buffer + XXXX-WT-fixed_Pur-2021May - Pur-2021May</v>
      </c>
    </row>
    <row r="351" spans="1:4" hidden="1" x14ac:dyDescent="0.3">
      <c r="A351" s="16" t="s">
        <v>357</v>
      </c>
      <c r="B351" t="s">
        <v>21</v>
      </c>
      <c r="C351">
        <v>20</v>
      </c>
      <c r="D351" s="17" t="str">
        <f t="shared" ref="D351:D365" si="22">IF(T19&lt;&gt;"",T19,"")</f>
        <v/>
      </c>
    </row>
    <row r="352" spans="1:4" hidden="1" x14ac:dyDescent="0.3">
      <c r="A352" s="16" t="s">
        <v>358</v>
      </c>
      <c r="B352" t="s">
        <v>22</v>
      </c>
      <c r="C352">
        <v>20</v>
      </c>
      <c r="D352" s="17" t="str">
        <f t="shared" si="22"/>
        <v/>
      </c>
    </row>
    <row r="353" spans="1:4" hidden="1" x14ac:dyDescent="0.3">
      <c r="A353" s="16" t="s">
        <v>359</v>
      </c>
      <c r="B353" t="s">
        <v>23</v>
      </c>
      <c r="C353">
        <v>20</v>
      </c>
      <c r="D353" s="17" t="str">
        <f t="shared" si="22"/>
        <v/>
      </c>
    </row>
    <row r="354" spans="1:4" hidden="1" x14ac:dyDescent="0.3">
      <c r="A354" s="16" t="s">
        <v>360</v>
      </c>
      <c r="B354" t="s">
        <v>24</v>
      </c>
      <c r="C354">
        <v>20</v>
      </c>
      <c r="D354" s="17" t="str">
        <f t="shared" si="22"/>
        <v/>
      </c>
    </row>
    <row r="355" spans="1:4" hidden="1" x14ac:dyDescent="0.3">
      <c r="A355" s="16" t="s">
        <v>361</v>
      </c>
      <c r="B355" t="s">
        <v>25</v>
      </c>
      <c r="C355">
        <v>20</v>
      </c>
      <c r="D355" s="17" t="str">
        <f t="shared" si="22"/>
        <v/>
      </c>
    </row>
    <row r="356" spans="1:4" hidden="1" x14ac:dyDescent="0.3">
      <c r="A356" s="16" t="s">
        <v>362</v>
      </c>
      <c r="B356" t="s">
        <v>26</v>
      </c>
      <c r="C356">
        <v>20</v>
      </c>
      <c r="D356" s="17" t="str">
        <f t="shared" si="22"/>
        <v/>
      </c>
    </row>
    <row r="357" spans="1:4" hidden="1" x14ac:dyDescent="0.3">
      <c r="A357" s="16" t="s">
        <v>363</v>
      </c>
      <c r="B357" t="s">
        <v>27</v>
      </c>
      <c r="C357">
        <v>20</v>
      </c>
      <c r="D357" s="17" t="str">
        <f t="shared" si="22"/>
        <v/>
      </c>
    </row>
    <row r="358" spans="1:4" hidden="1" x14ac:dyDescent="0.3">
      <c r="A358" s="16" t="s">
        <v>364</v>
      </c>
      <c r="B358" t="s">
        <v>28</v>
      </c>
      <c r="C358">
        <v>20</v>
      </c>
      <c r="D358" s="17" t="str">
        <f t="shared" si="22"/>
        <v/>
      </c>
    </row>
    <row r="359" spans="1:4" hidden="1" x14ac:dyDescent="0.3">
      <c r="A359" s="16" t="s">
        <v>365</v>
      </c>
      <c r="B359" t="s">
        <v>29</v>
      </c>
      <c r="C359">
        <v>20</v>
      </c>
      <c r="D359" s="17" t="str">
        <f t="shared" si="22"/>
        <v/>
      </c>
    </row>
    <row r="360" spans="1:4" hidden="1" x14ac:dyDescent="0.3">
      <c r="A360" s="16" t="s">
        <v>366</v>
      </c>
      <c r="B360" t="s">
        <v>30</v>
      </c>
      <c r="C360">
        <v>20</v>
      </c>
      <c r="D360" s="17" t="str">
        <f t="shared" si="22"/>
        <v/>
      </c>
    </row>
    <row r="361" spans="1:4" hidden="1" x14ac:dyDescent="0.3">
      <c r="A361" s="16" t="s">
        <v>367</v>
      </c>
      <c r="B361" t="s">
        <v>31</v>
      </c>
      <c r="C361">
        <v>20</v>
      </c>
      <c r="D361" s="17" t="str">
        <f t="shared" si="22"/>
        <v/>
      </c>
    </row>
    <row r="362" spans="1:4" hidden="1" x14ac:dyDescent="0.3">
      <c r="A362" s="16" t="s">
        <v>368</v>
      </c>
      <c r="B362" t="s">
        <v>32</v>
      </c>
      <c r="C362">
        <v>20</v>
      </c>
      <c r="D362" s="17" t="str">
        <f t="shared" si="22"/>
        <v/>
      </c>
    </row>
    <row r="363" spans="1:4" hidden="1" x14ac:dyDescent="0.3">
      <c r="A363" s="16" t="s">
        <v>369</v>
      </c>
      <c r="B363" t="s">
        <v>33</v>
      </c>
      <c r="C363">
        <v>20</v>
      </c>
      <c r="D363" s="17" t="str">
        <f t="shared" si="22"/>
        <v/>
      </c>
    </row>
    <row r="364" spans="1:4" hidden="1" x14ac:dyDescent="0.3">
      <c r="A364" s="16" t="s">
        <v>370</v>
      </c>
      <c r="B364" t="s">
        <v>34</v>
      </c>
      <c r="C364">
        <v>20</v>
      </c>
      <c r="D364" s="17" t="str">
        <f t="shared" si="22"/>
        <v/>
      </c>
    </row>
    <row r="365" spans="1:4" hidden="1" x14ac:dyDescent="0.3">
      <c r="A365" s="16" t="s">
        <v>371</v>
      </c>
      <c r="B365" t="s">
        <v>35</v>
      </c>
      <c r="C365">
        <v>20</v>
      </c>
      <c r="D365" s="17" t="str">
        <f t="shared" si="22"/>
        <v/>
      </c>
    </row>
    <row r="366" spans="1:4" hidden="1" x14ac:dyDescent="0.3">
      <c r="A366" s="16" t="s">
        <v>372</v>
      </c>
      <c r="B366" t="s">
        <v>18</v>
      </c>
      <c r="C366">
        <v>21</v>
      </c>
      <c r="D366" s="17" t="str">
        <f>IF(V2&lt;&gt;"",V2,"")</f>
        <v>Buffer + Buffer</v>
      </c>
    </row>
    <row r="367" spans="1:4" hidden="1" x14ac:dyDescent="0.3">
      <c r="A367" s="16" t="s">
        <v>373</v>
      </c>
      <c r="B367" t="s">
        <v>21</v>
      </c>
      <c r="C367">
        <v>21</v>
      </c>
      <c r="D367" s="17" t="str">
        <f t="shared" ref="D367:D381" si="23">IF(T42&lt;&gt;"",T42,"")</f>
        <v/>
      </c>
    </row>
    <row r="368" spans="1:4" hidden="1" x14ac:dyDescent="0.3">
      <c r="A368" s="16" t="s">
        <v>374</v>
      </c>
      <c r="B368" t="s">
        <v>22</v>
      </c>
      <c r="C368">
        <v>21</v>
      </c>
      <c r="D368" s="17" t="str">
        <f t="shared" si="23"/>
        <v/>
      </c>
    </row>
    <row r="369" spans="1:4" hidden="1" x14ac:dyDescent="0.3">
      <c r="A369" s="16" t="s">
        <v>375</v>
      </c>
      <c r="B369" t="s">
        <v>23</v>
      </c>
      <c r="C369">
        <v>21</v>
      </c>
      <c r="D369" s="17" t="str">
        <f t="shared" si="23"/>
        <v/>
      </c>
    </row>
    <row r="370" spans="1:4" hidden="1" x14ac:dyDescent="0.3">
      <c r="A370" s="16" t="s">
        <v>376</v>
      </c>
      <c r="B370" t="s">
        <v>24</v>
      </c>
      <c r="C370">
        <v>21</v>
      </c>
      <c r="D370" s="17" t="str">
        <f t="shared" si="23"/>
        <v/>
      </c>
    </row>
    <row r="371" spans="1:4" hidden="1" x14ac:dyDescent="0.3">
      <c r="A371" s="16" t="s">
        <v>377</v>
      </c>
      <c r="B371" t="s">
        <v>25</v>
      </c>
      <c r="C371">
        <v>21</v>
      </c>
      <c r="D371" s="17" t="str">
        <f t="shared" si="23"/>
        <v/>
      </c>
    </row>
    <row r="372" spans="1:4" hidden="1" x14ac:dyDescent="0.3">
      <c r="A372" s="16" t="s">
        <v>378</v>
      </c>
      <c r="B372" t="s">
        <v>26</v>
      </c>
      <c r="C372">
        <v>21</v>
      </c>
      <c r="D372" s="17" t="str">
        <f t="shared" si="23"/>
        <v/>
      </c>
    </row>
    <row r="373" spans="1:4" hidden="1" x14ac:dyDescent="0.3">
      <c r="A373" s="16" t="s">
        <v>379</v>
      </c>
      <c r="B373" t="s">
        <v>27</v>
      </c>
      <c r="C373">
        <v>21</v>
      </c>
      <c r="D373" s="17" t="str">
        <f t="shared" si="23"/>
        <v/>
      </c>
    </row>
    <row r="374" spans="1:4" hidden="1" x14ac:dyDescent="0.3">
      <c r="A374" s="16" t="s">
        <v>380</v>
      </c>
      <c r="B374" t="s">
        <v>28</v>
      </c>
      <c r="C374">
        <v>21</v>
      </c>
      <c r="D374" s="17" t="str">
        <f t="shared" si="23"/>
        <v/>
      </c>
    </row>
    <row r="375" spans="1:4" hidden="1" x14ac:dyDescent="0.3">
      <c r="A375" s="16" t="s">
        <v>381</v>
      </c>
      <c r="B375" t="s">
        <v>29</v>
      </c>
      <c r="C375">
        <v>21</v>
      </c>
      <c r="D375" s="17" t="str">
        <f t="shared" si="23"/>
        <v/>
      </c>
    </row>
    <row r="376" spans="1:4" hidden="1" x14ac:dyDescent="0.3">
      <c r="A376" s="16" t="s">
        <v>382</v>
      </c>
      <c r="B376" t="s">
        <v>30</v>
      </c>
      <c r="C376">
        <v>21</v>
      </c>
      <c r="D376" s="17" t="str">
        <f t="shared" si="23"/>
        <v/>
      </c>
    </row>
    <row r="377" spans="1:4" hidden="1" x14ac:dyDescent="0.3">
      <c r="A377" s="16" t="s">
        <v>383</v>
      </c>
      <c r="B377" t="s">
        <v>31</v>
      </c>
      <c r="C377">
        <v>21</v>
      </c>
      <c r="D377" s="17" t="str">
        <f t="shared" si="23"/>
        <v/>
      </c>
    </row>
    <row r="378" spans="1:4" hidden="1" x14ac:dyDescent="0.3">
      <c r="A378" s="16" t="s">
        <v>384</v>
      </c>
      <c r="B378" t="s">
        <v>32</v>
      </c>
      <c r="C378">
        <v>21</v>
      </c>
      <c r="D378" s="17" t="str">
        <f t="shared" si="23"/>
        <v/>
      </c>
    </row>
    <row r="379" spans="1:4" hidden="1" x14ac:dyDescent="0.3">
      <c r="A379" s="16" t="s">
        <v>385</v>
      </c>
      <c r="B379" t="s">
        <v>33</v>
      </c>
      <c r="C379">
        <v>21</v>
      </c>
      <c r="D379" s="17" t="str">
        <f t="shared" si="23"/>
        <v/>
      </c>
    </row>
    <row r="380" spans="1:4" hidden="1" x14ac:dyDescent="0.3">
      <c r="A380" s="16" t="s">
        <v>386</v>
      </c>
      <c r="B380" t="s">
        <v>34</v>
      </c>
      <c r="C380">
        <v>21</v>
      </c>
      <c r="D380" s="17" t="str">
        <f t="shared" si="23"/>
        <v/>
      </c>
    </row>
    <row r="381" spans="1:4" hidden="1" x14ac:dyDescent="0.3">
      <c r="A381" s="16" t="s">
        <v>387</v>
      </c>
      <c r="B381" t="s">
        <v>35</v>
      </c>
      <c r="C381">
        <v>21</v>
      </c>
      <c r="D381" s="17" t="str">
        <f t="shared" si="23"/>
        <v/>
      </c>
    </row>
    <row r="382" spans="1:4" hidden="1" x14ac:dyDescent="0.3">
      <c r="A382" s="16" t="s">
        <v>388</v>
      </c>
      <c r="B382" t="s">
        <v>18</v>
      </c>
      <c r="C382">
        <v>22</v>
      </c>
      <c r="D382" s="17" t="str">
        <f>IF(W2&lt;&gt;"",W2,"")</f>
        <v>Buffer + XXXX-WT-fixed_Pur-2021May - Pur-2021May</v>
      </c>
    </row>
    <row r="383" spans="1:4" hidden="1" x14ac:dyDescent="0.3">
      <c r="A383" s="16" t="s">
        <v>389</v>
      </c>
      <c r="B383" t="s">
        <v>21</v>
      </c>
      <c r="C383">
        <v>22</v>
      </c>
      <c r="D383" s="17" t="str">
        <f t="shared" ref="D383:D397" si="24">IF(T58&lt;&gt;"",T58,"")</f>
        <v/>
      </c>
    </row>
    <row r="384" spans="1:4" hidden="1" x14ac:dyDescent="0.3">
      <c r="A384" s="16" t="s">
        <v>390</v>
      </c>
      <c r="B384" t="s">
        <v>22</v>
      </c>
      <c r="C384">
        <v>22</v>
      </c>
      <c r="D384" s="17" t="str">
        <f t="shared" si="24"/>
        <v/>
      </c>
    </row>
    <row r="385" spans="1:4" hidden="1" x14ac:dyDescent="0.3">
      <c r="A385" s="16" t="s">
        <v>391</v>
      </c>
      <c r="B385" t="s">
        <v>23</v>
      </c>
      <c r="C385">
        <v>22</v>
      </c>
      <c r="D385" s="17" t="str">
        <f t="shared" si="24"/>
        <v/>
      </c>
    </row>
    <row r="386" spans="1:4" hidden="1" x14ac:dyDescent="0.3">
      <c r="A386" s="16" t="s">
        <v>392</v>
      </c>
      <c r="B386" t="s">
        <v>24</v>
      </c>
      <c r="C386">
        <v>22</v>
      </c>
      <c r="D386" s="17" t="str">
        <f t="shared" si="24"/>
        <v/>
      </c>
    </row>
    <row r="387" spans="1:4" hidden="1" x14ac:dyDescent="0.3">
      <c r="A387" s="16" t="s">
        <v>393</v>
      </c>
      <c r="B387" t="s">
        <v>25</v>
      </c>
      <c r="C387">
        <v>22</v>
      </c>
      <c r="D387" s="17" t="str">
        <f t="shared" si="24"/>
        <v/>
      </c>
    </row>
    <row r="388" spans="1:4" hidden="1" x14ac:dyDescent="0.3">
      <c r="A388" s="16" t="s">
        <v>394</v>
      </c>
      <c r="B388" t="s">
        <v>26</v>
      </c>
      <c r="C388">
        <v>22</v>
      </c>
      <c r="D388" s="17" t="str">
        <f t="shared" si="24"/>
        <v/>
      </c>
    </row>
    <row r="389" spans="1:4" hidden="1" x14ac:dyDescent="0.3">
      <c r="A389" s="16" t="s">
        <v>395</v>
      </c>
      <c r="B389" t="s">
        <v>27</v>
      </c>
      <c r="C389">
        <v>22</v>
      </c>
      <c r="D389" s="17" t="str">
        <f t="shared" si="24"/>
        <v/>
      </c>
    </row>
    <row r="390" spans="1:4" hidden="1" x14ac:dyDescent="0.3">
      <c r="A390" s="16" t="s">
        <v>396</v>
      </c>
      <c r="B390" t="s">
        <v>28</v>
      </c>
      <c r="C390">
        <v>22</v>
      </c>
      <c r="D390" s="17" t="str">
        <f t="shared" si="24"/>
        <v/>
      </c>
    </row>
    <row r="391" spans="1:4" hidden="1" x14ac:dyDescent="0.3">
      <c r="A391" s="16" t="s">
        <v>397</v>
      </c>
      <c r="B391" t="s">
        <v>29</v>
      </c>
      <c r="C391">
        <v>22</v>
      </c>
      <c r="D391" s="17" t="str">
        <f t="shared" si="24"/>
        <v/>
      </c>
    </row>
    <row r="392" spans="1:4" hidden="1" x14ac:dyDescent="0.3">
      <c r="A392" s="16" t="s">
        <v>398</v>
      </c>
      <c r="B392" t="s">
        <v>30</v>
      </c>
      <c r="C392">
        <v>22</v>
      </c>
      <c r="D392" s="17" t="str">
        <f t="shared" si="24"/>
        <v/>
      </c>
    </row>
    <row r="393" spans="1:4" hidden="1" x14ac:dyDescent="0.3">
      <c r="A393" s="16" t="s">
        <v>399</v>
      </c>
      <c r="B393" t="s">
        <v>31</v>
      </c>
      <c r="C393">
        <v>22</v>
      </c>
      <c r="D393" s="17" t="str">
        <f t="shared" si="24"/>
        <v/>
      </c>
    </row>
    <row r="394" spans="1:4" hidden="1" x14ac:dyDescent="0.3">
      <c r="A394" s="16" t="s">
        <v>400</v>
      </c>
      <c r="B394" t="s">
        <v>32</v>
      </c>
      <c r="C394">
        <v>22</v>
      </c>
      <c r="D394" s="17" t="str">
        <f t="shared" si="24"/>
        <v/>
      </c>
    </row>
    <row r="395" spans="1:4" hidden="1" x14ac:dyDescent="0.3">
      <c r="A395" s="16" t="s">
        <v>401</v>
      </c>
      <c r="B395" t="s">
        <v>33</v>
      </c>
      <c r="C395">
        <v>22</v>
      </c>
      <c r="D395" s="17" t="str">
        <f t="shared" si="24"/>
        <v/>
      </c>
    </row>
    <row r="396" spans="1:4" hidden="1" x14ac:dyDescent="0.3">
      <c r="A396" s="16" t="s">
        <v>402</v>
      </c>
      <c r="B396" t="s">
        <v>34</v>
      </c>
      <c r="C396">
        <v>22</v>
      </c>
      <c r="D396" s="17" t="str">
        <f t="shared" si="24"/>
        <v/>
      </c>
    </row>
    <row r="397" spans="1:4" hidden="1" x14ac:dyDescent="0.3">
      <c r="A397" s="16" t="s">
        <v>403</v>
      </c>
      <c r="B397" t="s">
        <v>35</v>
      </c>
      <c r="C397">
        <v>22</v>
      </c>
      <c r="D397" s="17" t="str">
        <f t="shared" si="24"/>
        <v/>
      </c>
    </row>
    <row r="398" spans="1:4" hidden="1" x14ac:dyDescent="0.3">
      <c r="A398" s="16" t="s">
        <v>404</v>
      </c>
      <c r="B398" t="s">
        <v>18</v>
      </c>
      <c r="C398">
        <v>23</v>
      </c>
      <c r="D398" s="17" t="str">
        <f>IF(X2&lt;&gt;"",X2,"")</f>
        <v>Buffer + Buffer</v>
      </c>
    </row>
    <row r="399" spans="1:4" hidden="1" x14ac:dyDescent="0.3">
      <c r="A399" s="16" t="s">
        <v>405</v>
      </c>
      <c r="B399" t="s">
        <v>21</v>
      </c>
      <c r="C399">
        <v>23</v>
      </c>
      <c r="D399" s="17" t="str">
        <f t="shared" ref="D399:D413" si="25">IF(T74&lt;&gt;"",T74,"")</f>
        <v/>
      </c>
    </row>
    <row r="400" spans="1:4" hidden="1" x14ac:dyDescent="0.3">
      <c r="A400" s="16" t="s">
        <v>406</v>
      </c>
      <c r="B400" t="s">
        <v>22</v>
      </c>
      <c r="C400">
        <v>23</v>
      </c>
      <c r="D400" s="17" t="str">
        <f t="shared" si="25"/>
        <v/>
      </c>
    </row>
    <row r="401" spans="1:5" hidden="1" x14ac:dyDescent="0.3">
      <c r="A401" s="16" t="s">
        <v>407</v>
      </c>
      <c r="B401" t="s">
        <v>23</v>
      </c>
      <c r="C401">
        <v>23</v>
      </c>
      <c r="D401" s="17" t="str">
        <f t="shared" si="25"/>
        <v/>
      </c>
    </row>
    <row r="402" spans="1:5" hidden="1" x14ac:dyDescent="0.3">
      <c r="A402" s="16" t="s">
        <v>408</v>
      </c>
      <c r="B402" t="s">
        <v>24</v>
      </c>
      <c r="C402">
        <v>23</v>
      </c>
      <c r="D402" s="17" t="str">
        <f t="shared" si="25"/>
        <v/>
      </c>
    </row>
    <row r="403" spans="1:5" hidden="1" x14ac:dyDescent="0.3">
      <c r="A403" s="16" t="s">
        <v>409</v>
      </c>
      <c r="B403" t="s">
        <v>25</v>
      </c>
      <c r="C403">
        <v>23</v>
      </c>
      <c r="D403" s="17" t="str">
        <f t="shared" si="25"/>
        <v/>
      </c>
    </row>
    <row r="404" spans="1:5" hidden="1" x14ac:dyDescent="0.3">
      <c r="A404" s="16" t="s">
        <v>410</v>
      </c>
      <c r="B404" t="s">
        <v>26</v>
      </c>
      <c r="C404">
        <v>23</v>
      </c>
      <c r="D404" s="17" t="str">
        <f t="shared" si="25"/>
        <v/>
      </c>
    </row>
    <row r="405" spans="1:5" hidden="1" x14ac:dyDescent="0.3">
      <c r="A405" s="16" t="s">
        <v>411</v>
      </c>
      <c r="B405" t="s">
        <v>27</v>
      </c>
      <c r="C405">
        <v>23</v>
      </c>
      <c r="D405" s="17" t="str">
        <f t="shared" si="25"/>
        <v/>
      </c>
    </row>
    <row r="406" spans="1:5" hidden="1" x14ac:dyDescent="0.3">
      <c r="A406" s="16" t="s">
        <v>412</v>
      </c>
      <c r="B406" t="s">
        <v>28</v>
      </c>
      <c r="C406">
        <v>23</v>
      </c>
      <c r="D406" s="17" t="str">
        <f t="shared" si="25"/>
        <v/>
      </c>
    </row>
    <row r="407" spans="1:5" hidden="1" x14ac:dyDescent="0.3">
      <c r="A407" s="16" t="s">
        <v>413</v>
      </c>
      <c r="B407" t="s">
        <v>29</v>
      </c>
      <c r="C407">
        <v>23</v>
      </c>
      <c r="D407" s="17" t="str">
        <f t="shared" si="25"/>
        <v/>
      </c>
    </row>
    <row r="408" spans="1:5" hidden="1" x14ac:dyDescent="0.3">
      <c r="A408" s="16" t="s">
        <v>414</v>
      </c>
      <c r="B408" t="s">
        <v>30</v>
      </c>
      <c r="C408">
        <v>23</v>
      </c>
      <c r="D408" s="17" t="str">
        <f t="shared" si="25"/>
        <v/>
      </c>
    </row>
    <row r="409" spans="1:5" hidden="1" x14ac:dyDescent="0.3">
      <c r="A409" s="16" t="s">
        <v>415</v>
      </c>
      <c r="B409" t="s">
        <v>31</v>
      </c>
      <c r="C409">
        <v>23</v>
      </c>
      <c r="D409" s="17" t="str">
        <f t="shared" si="25"/>
        <v/>
      </c>
    </row>
    <row r="410" spans="1:5" hidden="1" x14ac:dyDescent="0.3">
      <c r="A410" s="16" t="s">
        <v>416</v>
      </c>
      <c r="B410" t="s">
        <v>32</v>
      </c>
      <c r="C410">
        <v>23</v>
      </c>
      <c r="D410" s="17" t="str">
        <f t="shared" si="25"/>
        <v/>
      </c>
    </row>
    <row r="411" spans="1:5" hidden="1" x14ac:dyDescent="0.3">
      <c r="A411" s="16" t="s">
        <v>417</v>
      </c>
      <c r="B411" t="s">
        <v>33</v>
      </c>
      <c r="C411">
        <v>23</v>
      </c>
      <c r="D411" s="17" t="str">
        <f t="shared" si="25"/>
        <v/>
      </c>
    </row>
    <row r="412" spans="1:5" hidden="1" x14ac:dyDescent="0.3">
      <c r="A412" s="16" t="s">
        <v>418</v>
      </c>
      <c r="B412" t="s">
        <v>34</v>
      </c>
      <c r="C412">
        <v>23</v>
      </c>
      <c r="D412" s="17" t="str">
        <f t="shared" si="25"/>
        <v/>
      </c>
    </row>
    <row r="413" spans="1:5" hidden="1" x14ac:dyDescent="0.3">
      <c r="A413" s="16" t="s">
        <v>419</v>
      </c>
      <c r="B413" t="s">
        <v>35</v>
      </c>
      <c r="C413">
        <v>23</v>
      </c>
      <c r="D413" s="17" t="str">
        <f t="shared" si="25"/>
        <v/>
      </c>
    </row>
    <row r="414" spans="1:5" hidden="1" x14ac:dyDescent="0.3">
      <c r="A414" s="16" t="s">
        <v>420</v>
      </c>
      <c r="B414" t="s">
        <v>18</v>
      </c>
      <c r="C414">
        <v>24</v>
      </c>
      <c r="D414" s="17" t="str">
        <f>IF(Y2&lt;&gt;"",Y2,"")</f>
        <v>Buffer + XXXX-WT-fixed_Pur-2021May - Pur-2021May</v>
      </c>
      <c r="E414" s="17"/>
    </row>
    <row r="415" spans="1:5" hidden="1" x14ac:dyDescent="0.3">
      <c r="A415" s="16" t="s">
        <v>421</v>
      </c>
      <c r="B415" t="s">
        <v>21</v>
      </c>
      <c r="C415">
        <v>24</v>
      </c>
      <c r="D415" s="17" t="str">
        <f t="shared" ref="D415:D429" si="26">IF(T90&lt;&gt;"",T90,"")</f>
        <v/>
      </c>
    </row>
    <row r="416" spans="1:5" hidden="1" x14ac:dyDescent="0.3">
      <c r="A416" s="16" t="s">
        <v>422</v>
      </c>
      <c r="B416" t="s">
        <v>22</v>
      </c>
      <c r="C416">
        <v>24</v>
      </c>
      <c r="D416" s="17" t="str">
        <f t="shared" si="26"/>
        <v/>
      </c>
    </row>
    <row r="417" spans="1:4" hidden="1" x14ac:dyDescent="0.3">
      <c r="A417" s="16" t="s">
        <v>423</v>
      </c>
      <c r="B417" t="s">
        <v>23</v>
      </c>
      <c r="C417">
        <v>24</v>
      </c>
      <c r="D417" s="17" t="str">
        <f t="shared" si="26"/>
        <v/>
      </c>
    </row>
    <row r="418" spans="1:4" hidden="1" x14ac:dyDescent="0.3">
      <c r="A418" s="16" t="s">
        <v>424</v>
      </c>
      <c r="B418" t="s">
        <v>24</v>
      </c>
      <c r="C418">
        <v>24</v>
      </c>
      <c r="D418" s="17" t="str">
        <f t="shared" si="26"/>
        <v/>
      </c>
    </row>
    <row r="419" spans="1:4" hidden="1" x14ac:dyDescent="0.3">
      <c r="A419" s="16" t="s">
        <v>425</v>
      </c>
      <c r="B419" t="s">
        <v>25</v>
      </c>
      <c r="C419">
        <v>24</v>
      </c>
      <c r="D419" s="17" t="str">
        <f t="shared" si="26"/>
        <v/>
      </c>
    </row>
    <row r="420" spans="1:4" hidden="1" x14ac:dyDescent="0.3">
      <c r="A420" s="16" t="s">
        <v>426</v>
      </c>
      <c r="B420" t="s">
        <v>26</v>
      </c>
      <c r="C420">
        <v>24</v>
      </c>
      <c r="D420" s="17" t="str">
        <f t="shared" si="26"/>
        <v/>
      </c>
    </row>
    <row r="421" spans="1:4" hidden="1" x14ac:dyDescent="0.3">
      <c r="A421" s="16" t="s">
        <v>427</v>
      </c>
      <c r="B421" t="s">
        <v>27</v>
      </c>
      <c r="C421">
        <v>24</v>
      </c>
      <c r="D421" s="17" t="str">
        <f t="shared" si="26"/>
        <v/>
      </c>
    </row>
    <row r="422" spans="1:4" hidden="1" x14ac:dyDescent="0.3">
      <c r="A422" s="16" t="s">
        <v>428</v>
      </c>
      <c r="B422" t="s">
        <v>28</v>
      </c>
      <c r="C422">
        <v>24</v>
      </c>
      <c r="D422" s="17" t="str">
        <f t="shared" si="26"/>
        <v/>
      </c>
    </row>
    <row r="423" spans="1:4" hidden="1" x14ac:dyDescent="0.3">
      <c r="A423" s="16" t="s">
        <v>429</v>
      </c>
      <c r="B423" t="s">
        <v>29</v>
      </c>
      <c r="C423">
        <v>24</v>
      </c>
      <c r="D423" s="17" t="str">
        <f t="shared" si="26"/>
        <v/>
      </c>
    </row>
    <row r="424" spans="1:4" hidden="1" x14ac:dyDescent="0.3">
      <c r="A424" s="16" t="s">
        <v>430</v>
      </c>
      <c r="B424" t="s">
        <v>30</v>
      </c>
      <c r="C424">
        <v>24</v>
      </c>
      <c r="D424" s="17" t="str">
        <f t="shared" si="26"/>
        <v/>
      </c>
    </row>
    <row r="425" spans="1:4" hidden="1" x14ac:dyDescent="0.3">
      <c r="A425" s="16" t="s">
        <v>431</v>
      </c>
      <c r="B425" t="s">
        <v>31</v>
      </c>
      <c r="C425">
        <v>24</v>
      </c>
      <c r="D425" s="17" t="str">
        <f t="shared" si="26"/>
        <v/>
      </c>
    </row>
    <row r="426" spans="1:4" hidden="1" x14ac:dyDescent="0.3">
      <c r="A426" s="16" t="s">
        <v>432</v>
      </c>
      <c r="B426" t="s">
        <v>32</v>
      </c>
      <c r="C426">
        <v>24</v>
      </c>
      <c r="D426" s="17" t="str">
        <f t="shared" si="26"/>
        <v/>
      </c>
    </row>
    <row r="427" spans="1:4" hidden="1" x14ac:dyDescent="0.3">
      <c r="A427" s="16" t="s">
        <v>433</v>
      </c>
      <c r="B427" t="s">
        <v>33</v>
      </c>
      <c r="C427">
        <v>24</v>
      </c>
      <c r="D427" s="17" t="str">
        <f t="shared" si="26"/>
        <v/>
      </c>
    </row>
    <row r="428" spans="1:4" hidden="1" x14ac:dyDescent="0.3">
      <c r="A428" s="16" t="s">
        <v>434</v>
      </c>
      <c r="B428" t="s">
        <v>34</v>
      </c>
      <c r="C428">
        <v>24</v>
      </c>
      <c r="D428" s="17" t="str">
        <f t="shared" si="26"/>
        <v/>
      </c>
    </row>
    <row r="429" spans="1:4" hidden="1" x14ac:dyDescent="0.3">
      <c r="A429" s="18" t="s">
        <v>435</v>
      </c>
      <c r="B429" t="s">
        <v>35</v>
      </c>
      <c r="C429">
        <v>24</v>
      </c>
      <c r="D429" s="17" t="str">
        <f t="shared" si="26"/>
        <v/>
      </c>
    </row>
  </sheetData>
  <pageMargins left="0.7" right="0.7" top="0.75" bottom="0.75" header="0.3" footer="0.3"/>
  <pageSetup paperSize="9" scale="6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430"/>
  <sheetViews>
    <sheetView zoomScale="55" zoomScaleNormal="55" workbookViewId="0">
      <selection activeCell="B2" sqref="B2"/>
    </sheetView>
  </sheetViews>
  <sheetFormatPr defaultColWidth="8.88671875" defaultRowHeight="14.4" x14ac:dyDescent="0.3"/>
  <cols>
    <col min="1" max="1" width="7.44140625" bestFit="1" customWidth="1"/>
    <col min="2" max="3" width="31.33203125" bestFit="1" customWidth="1"/>
    <col min="4" max="4" width="35" bestFit="1" customWidth="1"/>
    <col min="5" max="9" width="31.33203125" bestFit="1" customWidth="1"/>
    <col min="10" max="17" width="31" bestFit="1" customWidth="1"/>
    <col min="18" max="25" width="35" bestFit="1" customWidth="1"/>
    <col min="28" max="28" width="35" bestFit="1" customWidth="1"/>
    <col min="29" max="29" width="11.88671875" bestFit="1" customWidth="1"/>
  </cols>
  <sheetData>
    <row r="1" spans="1:29" x14ac:dyDescent="0.3">
      <c r="A1" t="str">
        <f>IF('Layout full names (mandatory)'!C40&lt;&gt;"",'Layout full names (mandatory)'!C40,"")</f>
        <v/>
      </c>
      <c r="B1">
        <f>IF('Layout full names (mandatory)'!D40&lt;&gt;"",'Layout full names (mandatory)'!D40,"")</f>
        <v>1</v>
      </c>
      <c r="C1">
        <f>IF('Layout full names (mandatory)'!E40&lt;&gt;"",'Layout full names (mandatory)'!E40,"")</f>
        <v>2</v>
      </c>
      <c r="D1">
        <f>IF('Layout full names (mandatory)'!F40&lt;&gt;"",'Layout full names (mandatory)'!F40,"")</f>
        <v>3</v>
      </c>
      <c r="E1">
        <f>IF('Layout full names (mandatory)'!G40&lt;&gt;"",'Layout full names (mandatory)'!G40,"")</f>
        <v>4</v>
      </c>
      <c r="F1">
        <f>IF('Layout full names (mandatory)'!H40&lt;&gt;"",'Layout full names (mandatory)'!H40,"")</f>
        <v>5</v>
      </c>
      <c r="G1">
        <f>IF('Layout full names (mandatory)'!I40&lt;&gt;"",'Layout full names (mandatory)'!I40,"")</f>
        <v>6</v>
      </c>
      <c r="H1">
        <f>IF('Layout full names (mandatory)'!J40&lt;&gt;"",'Layout full names (mandatory)'!J40,"")</f>
        <v>7</v>
      </c>
      <c r="I1">
        <f>IF('Layout full names (mandatory)'!K40&lt;&gt;"",'Layout full names (mandatory)'!K40,"")</f>
        <v>8</v>
      </c>
      <c r="J1">
        <f>IF('Layout full names (mandatory)'!L40&lt;&gt;"",'Layout full names (mandatory)'!L40,"")</f>
        <v>9</v>
      </c>
      <c r="K1">
        <f>IF('Layout full names (mandatory)'!M40&lt;&gt;"",'Layout full names (mandatory)'!M40,"")</f>
        <v>10</v>
      </c>
      <c r="L1">
        <f>IF('Layout full names (mandatory)'!N40&lt;&gt;"",'Layout full names (mandatory)'!N40,"")</f>
        <v>11</v>
      </c>
      <c r="M1">
        <f>IF('Layout full names (mandatory)'!O40&lt;&gt;"",'Layout full names (mandatory)'!O40,"")</f>
        <v>12</v>
      </c>
      <c r="N1">
        <f>IF('Layout full names (mandatory)'!P40&lt;&gt;"",'Layout full names (mandatory)'!P40,"")</f>
        <v>13</v>
      </c>
      <c r="O1">
        <f>IF('Layout full names (mandatory)'!Q40&lt;&gt;"",'Layout full names (mandatory)'!Q40,"")</f>
        <v>14</v>
      </c>
      <c r="P1">
        <f>IF('Layout full names (mandatory)'!R40&lt;&gt;"",'Layout full names (mandatory)'!R40,"")</f>
        <v>15</v>
      </c>
      <c r="Q1">
        <f>IF('Layout full names (mandatory)'!S40&lt;&gt;"",'Layout full names (mandatory)'!S40,"")</f>
        <v>16</v>
      </c>
      <c r="R1">
        <f>IF('Layout full names (mandatory)'!T40&lt;&gt;"",'Layout full names (mandatory)'!T40,"")</f>
        <v>17</v>
      </c>
      <c r="S1">
        <f>IF('Layout full names (mandatory)'!U40&lt;&gt;"",'Layout full names (mandatory)'!U40,"")</f>
        <v>18</v>
      </c>
      <c r="T1">
        <f>IF('Layout full names (mandatory)'!V40&lt;&gt;"",'Layout full names (mandatory)'!V40,"")</f>
        <v>19</v>
      </c>
      <c r="U1">
        <f>IF('Layout full names (mandatory)'!W40&lt;&gt;"",'Layout full names (mandatory)'!W40,"")</f>
        <v>20</v>
      </c>
      <c r="V1">
        <f>IF('Layout full names (mandatory)'!X40&lt;&gt;"",'Layout full names (mandatory)'!X40,"")</f>
        <v>21</v>
      </c>
      <c r="W1">
        <f>IF('Layout full names (mandatory)'!Y40&lt;&gt;"",'Layout full names (mandatory)'!Y40,"")</f>
        <v>22</v>
      </c>
      <c r="X1">
        <f>IF('Layout full names (mandatory)'!Z40&lt;&gt;"",'Layout full names (mandatory)'!Z40,"")</f>
        <v>23</v>
      </c>
      <c r="Y1">
        <f>IF('Layout full names (mandatory)'!AA40&lt;&gt;"",'Layout full names (mandatory)'!AA40,"")</f>
        <v>24</v>
      </c>
    </row>
    <row r="2" spans="1:29" x14ac:dyDescent="0.3">
      <c r="A2" t="str">
        <f>IF('Layout full names (mandatory)'!C41&lt;&gt;"",'Layout full names (mandatory)'!C41,"")</f>
        <v>A</v>
      </c>
      <c r="B2" t="str">
        <f>IF(AND('Layout full names (mandatory)'!D2&lt;&gt;"",'Layout full names (mandatory)'!D41&lt;&gt;""),'Layout full names (mandatory)'!D41,"")</f>
        <v>Buffer</v>
      </c>
      <c r="C2" t="str">
        <f>IF(AND('Layout full names (mandatory)'!E2&lt;&gt;"",'Layout full names (mandatory)'!E41&lt;&gt;""),'Layout full names (mandatory)'!E41,"")</f>
        <v>XXXX-YYYYY-1P02_Pur-2021Dec</v>
      </c>
      <c r="D2" t="str">
        <f>IF(AND('Layout full names (mandatory)'!F2&lt;&gt;"",'Layout full names (mandatory)'!F41&lt;&gt;""),'Layout full names (mandatory)'!F41,"")</f>
        <v>Buffer</v>
      </c>
      <c r="E2" t="str">
        <f>IF(AND('Layout full names (mandatory)'!G2&lt;&gt;"",'Layout full names (mandatory)'!G41&lt;&gt;""),'Layout full names (mandatory)'!G41,"")</f>
        <v>XXXX-YYYYY-1P02_Pur-2021Dec</v>
      </c>
      <c r="F2" t="str">
        <f>IF(AND('Layout full names (mandatory)'!H2&lt;&gt;"",'Layout full names (mandatory)'!H41&lt;&gt;""),'Layout full names (mandatory)'!H41,"")</f>
        <v>Buffer</v>
      </c>
      <c r="G2" t="str">
        <f>IF(AND('Layout full names (mandatory)'!I2&lt;&gt;"",'Layout full names (mandatory)'!I41&lt;&gt;""),'Layout full names (mandatory)'!I41,"")</f>
        <v>XXXX-YYYYY-1P02_Pur-2021Dec</v>
      </c>
      <c r="H2" t="str">
        <f>IF(AND('Layout full names (mandatory)'!J2&lt;&gt;"",'Layout full names (mandatory)'!J41&lt;&gt;""),'Layout full names (mandatory)'!J41,"")</f>
        <v>Buffer</v>
      </c>
      <c r="I2" t="str">
        <f>IF(AND('Layout full names (mandatory)'!K2&lt;&gt;"",'Layout full names (mandatory)'!K41&lt;&gt;""),'Layout full names (mandatory)'!K41,"")</f>
        <v>XXXX-YYYYY-1P02_Pur-2021Dec</v>
      </c>
      <c r="J2" t="str">
        <f>IF(AND('Layout full names (mandatory)'!L2&lt;&gt;"",'Layout full names (mandatory)'!L41&lt;&gt;""),'Layout full names (mandatory)'!L41,"")</f>
        <v>Buffer</v>
      </c>
      <c r="K2" t="str">
        <f>IF(AND('Layout full names (mandatory)'!M2&lt;&gt;"",'Layout full names (mandatory)'!M41&lt;&gt;""),'Layout full names (mandatory)'!M41,"")</f>
        <v>XXXX-YYYYY-1P02_Pur-2021Dec</v>
      </c>
      <c r="L2" t="str">
        <f>IF(AND('Layout full names (mandatory)'!N2&lt;&gt;"",'Layout full names (mandatory)'!N41&lt;&gt;""),'Layout full names (mandatory)'!N41,"")</f>
        <v>Buffer</v>
      </c>
      <c r="M2" t="str">
        <f>IF(AND('Layout full names (mandatory)'!O2&lt;&gt;"",'Layout full names (mandatory)'!O41&lt;&gt;""),'Layout full names (mandatory)'!O41,"")</f>
        <v>XXXX-YYYYY-1P02_Pur-2021Dec</v>
      </c>
      <c r="N2" t="str">
        <f>IF(AND('Layout full names (mandatory)'!P2&lt;&gt;"",'Layout full names (mandatory)'!P41&lt;&gt;""),'Layout full names (mandatory)'!P41,"")</f>
        <v>Buffer</v>
      </c>
      <c r="O2" t="str">
        <f>IF(AND('Layout full names (mandatory)'!Q2&lt;&gt;"",'Layout full names (mandatory)'!Q41&lt;&gt;""),'Layout full names (mandatory)'!Q41,"")</f>
        <v>XXXX-YYYYY-1P02_Pur-2021Dec</v>
      </c>
      <c r="P2" t="str">
        <f>IF(AND('Layout full names (mandatory)'!R2&lt;&gt;"",'Layout full names (mandatory)'!R41&lt;&gt;""),'Layout full names (mandatory)'!R41,"")</f>
        <v>Buffer</v>
      </c>
      <c r="Q2" t="str">
        <f>IF(AND('Layout full names (mandatory)'!S2&lt;&gt;"",'Layout full names (mandatory)'!S41&lt;&gt;""),'Layout full names (mandatory)'!S41,"")</f>
        <v>XXXX-YYYYY-1P02_Pur-2021Dec</v>
      </c>
      <c r="R2" t="str">
        <f>IF(AND('Layout full names (mandatory)'!T2&lt;&gt;"",'Layout full names (mandatory)'!T41&lt;&gt;""),'Layout full names (mandatory)'!T41,"")</f>
        <v>Buffer</v>
      </c>
      <c r="S2" t="str">
        <f>IF(AND('Layout full names (mandatory)'!U2&lt;&gt;"",'Layout full names (mandatory)'!U41&lt;&gt;""),'Layout full names (mandatory)'!U41,"")</f>
        <v>XXXX-YYYYY-1P02_Pur-2021Dec</v>
      </c>
      <c r="T2" t="str">
        <f>IF(AND('Layout full names (mandatory)'!V2&lt;&gt;"",'Layout full names (mandatory)'!V41&lt;&gt;""),'Layout full names (mandatory)'!V41,"")</f>
        <v>Buffer</v>
      </c>
      <c r="U2" t="str">
        <f>IF(AND('Layout full names (mandatory)'!W2&lt;&gt;"",'Layout full names (mandatory)'!W41&lt;&gt;""),'Layout full names (mandatory)'!W41,"")</f>
        <v>Buffer</v>
      </c>
      <c r="V2" t="str">
        <f>IF(AND('Layout full names (mandatory)'!X2&lt;&gt;"",'Layout full names (mandatory)'!X41&lt;&gt;""),'Layout full names (mandatory)'!X41,"")</f>
        <v>Buffer</v>
      </c>
      <c r="W2" t="str">
        <f>IF(AND('Layout full names (mandatory)'!Y2&lt;&gt;"",'Layout full names (mandatory)'!Y41&lt;&gt;""),'Layout full names (mandatory)'!Y41,"")</f>
        <v>Buffer</v>
      </c>
      <c r="X2" t="str">
        <f>IF(AND('Layout full names (mandatory)'!Z2&lt;&gt;"",'Layout full names (mandatory)'!Z41&lt;&gt;""),'Layout full names (mandatory)'!Z41,"")</f>
        <v>Buffer</v>
      </c>
      <c r="Y2" t="str">
        <f>IF(AND('Layout full names (mandatory)'!AA2&lt;&gt;"",'Layout full names (mandatory)'!AA41&lt;&gt;""),'Layout full names (mandatory)'!AA41,"")</f>
        <v>Buffer</v>
      </c>
      <c r="AB2" s="19" t="s">
        <v>19</v>
      </c>
      <c r="AC2" s="19" t="s">
        <v>20</v>
      </c>
    </row>
    <row r="3" spans="1:29" x14ac:dyDescent="0.3">
      <c r="A3" t="str">
        <f>IF('Layout full names (mandatory)'!C42&lt;&gt;"",'Layout full names (mandatory)'!C42,"")</f>
        <v>B</v>
      </c>
      <c r="B3" t="str">
        <f>IF(AND('Layout full names (mandatory)'!D3&lt;&gt;"",'Layout full names (mandatory)'!D42&lt;&gt;""),'Layout full names (mandatory)'!D42,"")</f>
        <v>XXXX-Nle-L5-13_Multiplex2023Apr</v>
      </c>
      <c r="C3" t="str">
        <f>IF(AND('Layout full names (mandatory)'!E3&lt;&gt;"",'Layout full names (mandatory)'!E42&lt;&gt;""),'Layout full names (mandatory)'!E42,"")</f>
        <v>XXXX-YYYYY-1P02_Pur-2021Dec</v>
      </c>
      <c r="D3" t="str">
        <f>IF(AND('Layout full names (mandatory)'!F3&lt;&gt;"",'Layout full names (mandatory)'!F42&lt;&gt;""),'Layout full names (mandatory)'!F42,"")</f>
        <v>XXXX-Nle-L5-14_Multiplex2023Apr</v>
      </c>
      <c r="E3" t="str">
        <f>IF(AND('Layout full names (mandatory)'!G3&lt;&gt;"",'Layout full names (mandatory)'!G42&lt;&gt;""),'Layout full names (mandatory)'!G42,"")</f>
        <v>XXXX-YYYYY-1P02_Pur-2021Dec</v>
      </c>
      <c r="F3" t="str">
        <f>IF(AND('Layout full names (mandatory)'!H3&lt;&gt;"",'Layout full names (mandatory)'!H42&lt;&gt;""),'Layout full names (mandatory)'!H42,"")</f>
        <v>XXXX-Nle-L5-15_Multiplex2023Apr</v>
      </c>
      <c r="G3" t="str">
        <f>IF(AND('Layout full names (mandatory)'!I3&lt;&gt;"",'Layout full names (mandatory)'!I42&lt;&gt;""),'Layout full names (mandatory)'!I42,"")</f>
        <v>XXXX-YYYYY-1P02_Pur-2021Dec</v>
      </c>
      <c r="H3" t="str">
        <f>IF(AND('Layout full names (mandatory)'!J3&lt;&gt;"",'Layout full names (mandatory)'!J42&lt;&gt;""),'Layout full names (mandatory)'!J42,"")</f>
        <v>XXXX-Nle-L5-16_Multiplex2023Apr</v>
      </c>
      <c r="I3" t="str">
        <f>IF(AND('Layout full names (mandatory)'!K3&lt;&gt;"",'Layout full names (mandatory)'!K42&lt;&gt;""),'Layout full names (mandatory)'!K42,"")</f>
        <v>XXXX-YYYYY-1P02_Pur-2021Dec</v>
      </c>
      <c r="J3" t="str">
        <f>IF(AND('Layout full names (mandatory)'!L3&lt;&gt;"",'Layout full names (mandatory)'!L42&lt;&gt;""),'Layout full names (mandatory)'!L42,"")</f>
        <v>XXXX-Nle-L5-17_Multiplex2023Apr</v>
      </c>
      <c r="K3" t="str">
        <f>IF(AND('Layout full names (mandatory)'!M3&lt;&gt;"",'Layout full names (mandatory)'!M42&lt;&gt;""),'Layout full names (mandatory)'!M42,"")</f>
        <v>XXXX-YYYYY-1P02_Pur-2021Dec</v>
      </c>
      <c r="L3" t="str">
        <f>IF(AND('Layout full names (mandatory)'!N3&lt;&gt;"",'Layout full names (mandatory)'!N42&lt;&gt;""),'Layout full names (mandatory)'!N42,"")</f>
        <v>XXXX-Nle-L5-18_Multiplex2023Apr</v>
      </c>
      <c r="M3" t="str">
        <f>IF(AND('Layout full names (mandatory)'!O3&lt;&gt;"",'Layout full names (mandatory)'!O42&lt;&gt;""),'Layout full names (mandatory)'!O42,"")</f>
        <v>XXXX-YYYYY-1P02_Pur-2021Dec</v>
      </c>
      <c r="N3" t="str">
        <f>IF(AND('Layout full names (mandatory)'!P3&lt;&gt;"",'Layout full names (mandatory)'!P42&lt;&gt;""),'Layout full names (mandatory)'!P42,"")</f>
        <v>XXXX-Nle-L5-19_Multiplex2023Apr</v>
      </c>
      <c r="O3" t="str">
        <f>IF(AND('Layout full names (mandatory)'!Q3&lt;&gt;"",'Layout full names (mandatory)'!Q42&lt;&gt;""),'Layout full names (mandatory)'!Q42,"")</f>
        <v>XXXX-YYYYY-1P02_Pur-2021Dec</v>
      </c>
      <c r="P3" t="str">
        <f>IF(AND('Layout full names (mandatory)'!R3&lt;&gt;"",'Layout full names (mandatory)'!R42&lt;&gt;""),'Layout full names (mandatory)'!R42,"")</f>
        <v>XXXX-Nle-L5-20_Multiplex2023Apr</v>
      </c>
      <c r="Q3" t="str">
        <f>IF(AND('Layout full names (mandatory)'!S3&lt;&gt;"",'Layout full names (mandatory)'!S42&lt;&gt;""),'Layout full names (mandatory)'!S42,"")</f>
        <v>XXXX-YYYYY-1P02_Pur-2021Dec</v>
      </c>
      <c r="R3" t="str">
        <f>IF(AND('Layout full names (mandatory)'!T3&lt;&gt;"",'Layout full names (mandatory)'!T42&lt;&gt;""),'Layout full names (mandatory)'!T42,"")</f>
        <v>XXXX-Nle-L5-21_Multiplex2023Apr</v>
      </c>
      <c r="S3" t="str">
        <f>IF(AND('Layout full names (mandatory)'!U3&lt;&gt;"",'Layout full names (mandatory)'!U42&lt;&gt;""),'Layout full names (mandatory)'!U42,"")</f>
        <v>XXXX-YYYYY-1P02_Pur-2021Dec</v>
      </c>
      <c r="T3" t="str">
        <f>IF(AND('Layout full names (mandatory)'!V3&lt;&gt;"",'Layout full names (mandatory)'!V42&lt;&gt;""),'Layout full names (mandatory)'!V42,"")</f>
        <v>XXXX-Nle-L5-22_Multiplex2023Apr</v>
      </c>
      <c r="U3" t="str">
        <f>IF(AND('Layout full names (mandatory)'!W3&lt;&gt;"",'Layout full names (mandatory)'!W42&lt;&gt;""),'Layout full names (mandatory)'!W42,"")</f>
        <v>Buffer</v>
      </c>
      <c r="V3" t="str">
        <f>IF(AND('Layout full names (mandatory)'!X3&lt;&gt;"",'Layout full names (mandatory)'!X42&lt;&gt;""),'Layout full names (mandatory)'!X42,"")</f>
        <v>XXXX-Nle-L5-23_Multiplex2023Apr</v>
      </c>
      <c r="W3" t="str">
        <f>IF(AND('Layout full names (mandatory)'!Y3&lt;&gt;"",'Layout full names (mandatory)'!Y42&lt;&gt;""),'Layout full names (mandatory)'!Y42,"")</f>
        <v>Buffer</v>
      </c>
      <c r="X3" t="str">
        <f>IF(AND('Layout full names (mandatory)'!Z3&lt;&gt;"",'Layout full names (mandatory)'!Z42&lt;&gt;""),'Layout full names (mandatory)'!Z42,"")</f>
        <v>XXXX-Nle-L5-24_Multiplex2023Apr</v>
      </c>
      <c r="Y3" t="str">
        <f>IF(AND('Layout full names (mandatory)'!AA3&lt;&gt;"",'Layout full names (mandatory)'!AA42&lt;&gt;""),'Layout full names (mandatory)'!AA42,"")</f>
        <v>Buffer</v>
      </c>
      <c r="AB3" t="str">
        <f t="array" ref="AB3:AB37">_xlfn.UNIQUE(_xlfn._xlws.FILTER(D47:D429,D47:D429&lt;&gt;"",""))</f>
        <v>XXXX-Nle-L5-13_Multiplex2023Apr</v>
      </c>
      <c r="AC3">
        <f t="shared" ref="AC3:AC34" si="0">IF(AB3&lt;&gt;"",COUNTIF($B$2:$Y$17,AB3),"")</f>
        <v>9</v>
      </c>
    </row>
    <row r="4" spans="1:29" ht="21" customHeight="1" x14ac:dyDescent="0.4">
      <c r="A4" t="str">
        <f>IF('Layout full names (mandatory)'!C43&lt;&gt;"",'Layout full names (mandatory)'!C43,"")</f>
        <v>C</v>
      </c>
      <c r="B4" t="str">
        <f>IF(AND('Layout full names (mandatory)'!D4&lt;&gt;"",'Layout full names (mandatory)'!D43&lt;&gt;""),'Layout full names (mandatory)'!D43,"")</f>
        <v>XXXX-Nle-L5-13_Multiplex2023Apr</v>
      </c>
      <c r="C4" t="str">
        <f>IF(AND('Layout full names (mandatory)'!E4&lt;&gt;"",'Layout full names (mandatory)'!E43&lt;&gt;""),'Layout full names (mandatory)'!E43,"")</f>
        <v>XXXX-Nle-L5-13_Multiplex2023Apr</v>
      </c>
      <c r="D4" t="str">
        <f>IF(AND('Layout full names (mandatory)'!F4&lt;&gt;"",'Layout full names (mandatory)'!F43&lt;&gt;""),'Layout full names (mandatory)'!F43,"")</f>
        <v>XXXX-Nle-L5-14_Multiplex2023Apr</v>
      </c>
      <c r="E4" t="str">
        <f>IF(AND('Layout full names (mandatory)'!G4&lt;&gt;"",'Layout full names (mandatory)'!G43&lt;&gt;""),'Layout full names (mandatory)'!G43,"")</f>
        <v>XXXX-Nle-L5-14_Multiplex2023Apr</v>
      </c>
      <c r="F4" t="str">
        <f>IF(AND('Layout full names (mandatory)'!H4&lt;&gt;"",'Layout full names (mandatory)'!H43&lt;&gt;""),'Layout full names (mandatory)'!H43,"")</f>
        <v>XXXX-Nle-L5-15_Multiplex2023Apr</v>
      </c>
      <c r="G4" t="str">
        <f>IF(AND('Layout full names (mandatory)'!I4&lt;&gt;"",'Layout full names (mandatory)'!I43&lt;&gt;""),'Layout full names (mandatory)'!I43,"")</f>
        <v>XXXX-Nle-L5-15_Multiplex2023Apr</v>
      </c>
      <c r="H4" t="str">
        <f>IF(AND('Layout full names (mandatory)'!J4&lt;&gt;"",'Layout full names (mandatory)'!J43&lt;&gt;""),'Layout full names (mandatory)'!J43,"")</f>
        <v>XXXX-Nle-L5-16_Multiplex2023Apr</v>
      </c>
      <c r="I4" t="str">
        <f>IF(AND('Layout full names (mandatory)'!K4&lt;&gt;"",'Layout full names (mandatory)'!K43&lt;&gt;""),'Layout full names (mandatory)'!K43,"")</f>
        <v>XXXX-Nle-L5-16_Multiplex2023Apr</v>
      </c>
      <c r="J4" t="str">
        <f>IF(AND('Layout full names (mandatory)'!L4&lt;&gt;"",'Layout full names (mandatory)'!L43&lt;&gt;""),'Layout full names (mandatory)'!L43,"")</f>
        <v>XXXX-Nle-L5-17_Multiplex2023Apr</v>
      </c>
      <c r="K4" t="str">
        <f>IF(AND('Layout full names (mandatory)'!M4&lt;&gt;"",'Layout full names (mandatory)'!M43&lt;&gt;""),'Layout full names (mandatory)'!M43,"")</f>
        <v>XXXX-Nle-L5-17_Multiplex2023Apr</v>
      </c>
      <c r="L4" t="str">
        <f>IF(AND('Layout full names (mandatory)'!N4&lt;&gt;"",'Layout full names (mandatory)'!N43&lt;&gt;""),'Layout full names (mandatory)'!N43,"")</f>
        <v>XXXX-Nle-L5-18_Multiplex2023Apr</v>
      </c>
      <c r="M4" t="str">
        <f>IF(AND('Layout full names (mandatory)'!O4&lt;&gt;"",'Layout full names (mandatory)'!O43&lt;&gt;""),'Layout full names (mandatory)'!O43,"")</f>
        <v>XXXX-Nle-L5-18_Multiplex2023Apr</v>
      </c>
      <c r="N4" t="str">
        <f>IF(AND('Layout full names (mandatory)'!P4&lt;&gt;"",'Layout full names (mandatory)'!P43&lt;&gt;""),'Layout full names (mandatory)'!P43,"")</f>
        <v>XXXX-Nle-L5-19_Multiplex2023Apr</v>
      </c>
      <c r="O4" t="str">
        <f>IF(AND('Layout full names (mandatory)'!Q4&lt;&gt;"",'Layout full names (mandatory)'!Q43&lt;&gt;""),'Layout full names (mandatory)'!Q43,"")</f>
        <v>XXXX-Nle-L5-19_Multiplex2023Apr</v>
      </c>
      <c r="P4" t="str">
        <f>IF(AND('Layout full names (mandatory)'!R4&lt;&gt;"",'Layout full names (mandatory)'!R43&lt;&gt;""),'Layout full names (mandatory)'!R43,"")</f>
        <v>XXXX-Nle-L5-20_Multiplex2023Apr</v>
      </c>
      <c r="Q4" t="str">
        <f>IF(AND('Layout full names (mandatory)'!S4&lt;&gt;"",'Layout full names (mandatory)'!S43&lt;&gt;""),'Layout full names (mandatory)'!S43,"")</f>
        <v>XXXX-Nle-L5-20_Multiplex2023Apr</v>
      </c>
      <c r="R4" t="str">
        <f>IF(AND('Layout full names (mandatory)'!T4&lt;&gt;"",'Layout full names (mandatory)'!T43&lt;&gt;""),'Layout full names (mandatory)'!T43,"")</f>
        <v>XXXX-Nle-L5-21_Multiplex2023Apr</v>
      </c>
      <c r="S4" t="str">
        <f>IF(AND('Layout full names (mandatory)'!U4&lt;&gt;"",'Layout full names (mandatory)'!U43&lt;&gt;""),'Layout full names (mandatory)'!U43,"")</f>
        <v>XXXX-Nle-L5-21_Multiplex2023Apr</v>
      </c>
      <c r="T4" t="str">
        <f>IF(AND('Layout full names (mandatory)'!V4&lt;&gt;"",'Layout full names (mandatory)'!V43&lt;&gt;""),'Layout full names (mandatory)'!V43,"")</f>
        <v>XXXX-Nle-L5-22_Multiplex2023Apr</v>
      </c>
      <c r="U4" t="str">
        <f>IF(AND('Layout full names (mandatory)'!W4&lt;&gt;"",'Layout full names (mandatory)'!W43&lt;&gt;""),'Layout full names (mandatory)'!W43,"")</f>
        <v>XXXX-Nle-L5-22_Multiplex2023Apr</v>
      </c>
      <c r="V4" t="str">
        <f>IF(AND('Layout full names (mandatory)'!X4&lt;&gt;"",'Layout full names (mandatory)'!X43&lt;&gt;""),'Layout full names (mandatory)'!X43,"")</f>
        <v>XXXX-Nle-L5-23_Multiplex2023Apr</v>
      </c>
      <c r="W4" t="str">
        <f>IF(AND('Layout full names (mandatory)'!Y4&lt;&gt;"",'Layout full names (mandatory)'!Y43&lt;&gt;""),'Layout full names (mandatory)'!Y43,"")</f>
        <v>XXXX-Nle-L5-23_Multiplex2023Apr</v>
      </c>
      <c r="X4" t="str">
        <f>IF(AND('Layout full names (mandatory)'!Z4&lt;&gt;"",'Layout full names (mandatory)'!Z43&lt;&gt;""),'Layout full names (mandatory)'!Z43,"")</f>
        <v>XXXX-Nle-L5-24_Multiplex2023Apr</v>
      </c>
      <c r="Y4" t="str">
        <f>IF(AND('Layout full names (mandatory)'!AA4&lt;&gt;"",'Layout full names (mandatory)'!AA43&lt;&gt;""),'Layout full names (mandatory)'!AA43,"")</f>
        <v>XXXX-Nle-L5-24_Multiplex2023Apr</v>
      </c>
      <c r="Z4" s="3"/>
      <c r="AB4" t="str">
        <v>XXXX-Nle-L5-01_Multiplex2023Mar</v>
      </c>
      <c r="AC4">
        <f t="shared" si="0"/>
        <v>9</v>
      </c>
    </row>
    <row r="5" spans="1:29" ht="21" customHeight="1" x14ac:dyDescent="0.4">
      <c r="A5" t="str">
        <f>IF('Layout full names (mandatory)'!C44&lt;&gt;"",'Layout full names (mandatory)'!C44,"")</f>
        <v>D</v>
      </c>
      <c r="B5" t="str">
        <f>IF(AND('Layout full names (mandatory)'!D5&lt;&gt;"",'Layout full names (mandatory)'!D44&lt;&gt;""),'Layout full names (mandatory)'!D44,"")</f>
        <v>XXXX-Nle-L5-13_Multiplex2023Apr</v>
      </c>
      <c r="C5" t="str">
        <f>IF(AND('Layout full names (mandatory)'!E5&lt;&gt;"",'Layout full names (mandatory)'!E44&lt;&gt;""),'Layout full names (mandatory)'!E44,"")</f>
        <v>XXXX-Nle-L5-13_Multiplex2023Apr</v>
      </c>
      <c r="D5" t="str">
        <f>IF(AND('Layout full names (mandatory)'!F5&lt;&gt;"",'Layout full names (mandatory)'!F44&lt;&gt;""),'Layout full names (mandatory)'!F44,"")</f>
        <v>XXXX-Nle-L5-14_Multiplex2023Apr</v>
      </c>
      <c r="E5" t="str">
        <f>IF(AND('Layout full names (mandatory)'!G5&lt;&gt;"",'Layout full names (mandatory)'!G44&lt;&gt;""),'Layout full names (mandatory)'!G44,"")</f>
        <v>XXXX-Nle-L5-14_Multiplex2023Apr</v>
      </c>
      <c r="F5" t="str">
        <f>IF(AND('Layout full names (mandatory)'!H5&lt;&gt;"",'Layout full names (mandatory)'!H44&lt;&gt;""),'Layout full names (mandatory)'!H44,"")</f>
        <v>XXXX-Nle-L5-15_Multiplex2023Apr</v>
      </c>
      <c r="G5" t="str">
        <f>IF(AND('Layout full names (mandatory)'!I5&lt;&gt;"",'Layout full names (mandatory)'!I44&lt;&gt;""),'Layout full names (mandatory)'!I44,"")</f>
        <v>XXXX-Nle-L5-15_Multiplex2023Apr</v>
      </c>
      <c r="H5" t="str">
        <f>IF(AND('Layout full names (mandatory)'!J5&lt;&gt;"",'Layout full names (mandatory)'!J44&lt;&gt;""),'Layout full names (mandatory)'!J44,"")</f>
        <v>XXXX-Nle-L5-16_Multiplex2023Apr</v>
      </c>
      <c r="I5" t="str">
        <f>IF(AND('Layout full names (mandatory)'!K5&lt;&gt;"",'Layout full names (mandatory)'!K44&lt;&gt;""),'Layout full names (mandatory)'!K44,"")</f>
        <v>XXXX-Nle-L5-16_Multiplex2023Apr</v>
      </c>
      <c r="J5" t="str">
        <f>IF(AND('Layout full names (mandatory)'!L5&lt;&gt;"",'Layout full names (mandatory)'!L44&lt;&gt;""),'Layout full names (mandatory)'!L44,"")</f>
        <v>XXXX-Nle-L5-17_Multiplex2023Apr</v>
      </c>
      <c r="K5" t="str">
        <f>IF(AND('Layout full names (mandatory)'!M5&lt;&gt;"",'Layout full names (mandatory)'!M44&lt;&gt;""),'Layout full names (mandatory)'!M44,"")</f>
        <v>XXXX-Nle-L5-17_Multiplex2023Apr</v>
      </c>
      <c r="L5" t="str">
        <f>IF(AND('Layout full names (mandatory)'!N5&lt;&gt;"",'Layout full names (mandatory)'!N44&lt;&gt;""),'Layout full names (mandatory)'!N44,"")</f>
        <v>XXXX-Nle-L5-18_Multiplex2023Apr</v>
      </c>
      <c r="M5" t="str">
        <f>IF(AND('Layout full names (mandatory)'!O5&lt;&gt;"",'Layout full names (mandatory)'!O44&lt;&gt;""),'Layout full names (mandatory)'!O44,"")</f>
        <v>XXXX-Nle-L5-18_Multiplex2023Apr</v>
      </c>
      <c r="N5" t="str">
        <f>IF(AND('Layout full names (mandatory)'!P5&lt;&gt;"",'Layout full names (mandatory)'!P44&lt;&gt;""),'Layout full names (mandatory)'!P44,"")</f>
        <v>XXXX-Nle-L5-19_Multiplex2023Apr</v>
      </c>
      <c r="O5" t="str">
        <f>IF(AND('Layout full names (mandatory)'!Q5&lt;&gt;"",'Layout full names (mandatory)'!Q44&lt;&gt;""),'Layout full names (mandatory)'!Q44,"")</f>
        <v>XXXX-Nle-L5-19_Multiplex2023Apr</v>
      </c>
      <c r="P5" t="str">
        <f>IF(AND('Layout full names (mandatory)'!R5&lt;&gt;"",'Layout full names (mandatory)'!R44&lt;&gt;""),'Layout full names (mandatory)'!R44,"")</f>
        <v>XXXX-Nle-L5-20_Multiplex2023Apr</v>
      </c>
      <c r="Q5" t="str">
        <f>IF(AND('Layout full names (mandatory)'!S5&lt;&gt;"",'Layout full names (mandatory)'!S44&lt;&gt;""),'Layout full names (mandatory)'!S44,"")</f>
        <v>XXXX-Nle-L5-20_Multiplex2023Apr</v>
      </c>
      <c r="R5" t="str">
        <f>IF(AND('Layout full names (mandatory)'!T5&lt;&gt;"",'Layout full names (mandatory)'!T44&lt;&gt;""),'Layout full names (mandatory)'!T44,"")</f>
        <v>XXXX-Nle-L5-21_Multiplex2023Apr</v>
      </c>
      <c r="S5" t="str">
        <f>IF(AND('Layout full names (mandatory)'!U5&lt;&gt;"",'Layout full names (mandatory)'!U44&lt;&gt;""),'Layout full names (mandatory)'!U44,"")</f>
        <v>XXXX-Nle-L5-21_Multiplex2023Apr</v>
      </c>
      <c r="T5" t="str">
        <f>IF(AND('Layout full names (mandatory)'!V5&lt;&gt;"",'Layout full names (mandatory)'!V44&lt;&gt;""),'Layout full names (mandatory)'!V44,"")</f>
        <v>XXXX-Nle-L5-22_Multiplex2023Apr</v>
      </c>
      <c r="U5" t="str">
        <f>IF(AND('Layout full names (mandatory)'!W5&lt;&gt;"",'Layout full names (mandatory)'!W44&lt;&gt;""),'Layout full names (mandatory)'!W44,"")</f>
        <v>XXXX-Nle-L5-22_Multiplex2023Apr</v>
      </c>
      <c r="V5" t="str">
        <f>IF(AND('Layout full names (mandatory)'!X5&lt;&gt;"",'Layout full names (mandatory)'!X44&lt;&gt;""),'Layout full names (mandatory)'!X44,"")</f>
        <v>XXXX-Nle-L5-23_Multiplex2023Apr</v>
      </c>
      <c r="W5" t="str">
        <f>IF(AND('Layout full names (mandatory)'!Y5&lt;&gt;"",'Layout full names (mandatory)'!Y44&lt;&gt;""),'Layout full names (mandatory)'!Y44,"")</f>
        <v>XXXX-Nle-L5-23_Multiplex2023Apr</v>
      </c>
      <c r="X5" t="str">
        <f>IF(AND('Layout full names (mandatory)'!Z5&lt;&gt;"",'Layout full names (mandatory)'!Z44&lt;&gt;""),'Layout full names (mandatory)'!Z44,"")</f>
        <v>XXXX-Nle-L5-24_Multiplex2023Apr</v>
      </c>
      <c r="Y5" t="str">
        <f>IF(AND('Layout full names (mandatory)'!AA5&lt;&gt;"",'Layout full names (mandatory)'!AA44&lt;&gt;""),'Layout full names (mandatory)'!AA44,"")</f>
        <v>XXXX-Nle-L5-24_Multiplex2023Apr</v>
      </c>
      <c r="Z5" s="3"/>
      <c r="AB5" t="str">
        <v>XXXX-Nle-L4-13_Multiplex2023Apr</v>
      </c>
      <c r="AC5">
        <f t="shared" si="0"/>
        <v>9</v>
      </c>
    </row>
    <row r="6" spans="1:29" ht="21" customHeight="1" x14ac:dyDescent="0.4">
      <c r="A6" t="str">
        <f>IF('Layout full names (mandatory)'!C45&lt;&gt;"",'Layout full names (mandatory)'!C45,"")</f>
        <v>E</v>
      </c>
      <c r="B6" t="str">
        <f>IF(AND('Layout full names (mandatory)'!D6&lt;&gt;"",'Layout full names (mandatory)'!D45&lt;&gt;""),'Layout full names (mandatory)'!D45,"")</f>
        <v>XXXX-Nle-L5-13_Multiplex2023Apr</v>
      </c>
      <c r="C6" t="str">
        <f>IF(AND('Layout full names (mandatory)'!E6&lt;&gt;"",'Layout full names (mandatory)'!E45&lt;&gt;""),'Layout full names (mandatory)'!E45,"")</f>
        <v>XXXX-Nle-L5-13_Multiplex2023Apr</v>
      </c>
      <c r="D6" t="str">
        <f>IF(AND('Layout full names (mandatory)'!F6&lt;&gt;"",'Layout full names (mandatory)'!F45&lt;&gt;""),'Layout full names (mandatory)'!F45,"")</f>
        <v>XXXX-Nle-L5-14_Multiplex2023Apr</v>
      </c>
      <c r="E6" t="str">
        <f>IF(AND('Layout full names (mandatory)'!G6&lt;&gt;"",'Layout full names (mandatory)'!G45&lt;&gt;""),'Layout full names (mandatory)'!G45,"")</f>
        <v>XXXX-Nle-L5-14_Multiplex2023Apr</v>
      </c>
      <c r="F6" t="str">
        <f>IF(AND('Layout full names (mandatory)'!H6&lt;&gt;"",'Layout full names (mandatory)'!H45&lt;&gt;""),'Layout full names (mandatory)'!H45,"")</f>
        <v>XXXX-Nle-L5-15_Multiplex2023Apr</v>
      </c>
      <c r="G6" t="str">
        <f>IF(AND('Layout full names (mandatory)'!I6&lt;&gt;"",'Layout full names (mandatory)'!I45&lt;&gt;""),'Layout full names (mandatory)'!I45,"")</f>
        <v>XXXX-Nle-L5-15_Multiplex2023Apr</v>
      </c>
      <c r="H6" t="str">
        <f>IF(AND('Layout full names (mandatory)'!J6&lt;&gt;"",'Layout full names (mandatory)'!J45&lt;&gt;""),'Layout full names (mandatory)'!J45,"")</f>
        <v>XXXX-Nle-L5-16_Multiplex2023Apr</v>
      </c>
      <c r="I6" t="str">
        <f>IF(AND('Layout full names (mandatory)'!K6&lt;&gt;"",'Layout full names (mandatory)'!K45&lt;&gt;""),'Layout full names (mandatory)'!K45,"")</f>
        <v>XXXX-Nle-L5-16_Multiplex2023Apr</v>
      </c>
      <c r="J6" t="str">
        <f>IF(AND('Layout full names (mandatory)'!L6&lt;&gt;"",'Layout full names (mandatory)'!L45&lt;&gt;""),'Layout full names (mandatory)'!L45,"")</f>
        <v>XXXX-Nle-L5-17_Multiplex2023Apr</v>
      </c>
      <c r="K6" t="str">
        <f>IF(AND('Layout full names (mandatory)'!M6&lt;&gt;"",'Layout full names (mandatory)'!M45&lt;&gt;""),'Layout full names (mandatory)'!M45,"")</f>
        <v>XXXX-Nle-L5-17_Multiplex2023Apr</v>
      </c>
      <c r="L6" t="str">
        <f>IF(AND('Layout full names (mandatory)'!N6&lt;&gt;"",'Layout full names (mandatory)'!N45&lt;&gt;""),'Layout full names (mandatory)'!N45,"")</f>
        <v>XXXX-Nle-L5-18_Multiplex2023Apr</v>
      </c>
      <c r="M6" t="str">
        <f>IF(AND('Layout full names (mandatory)'!O6&lt;&gt;"",'Layout full names (mandatory)'!O45&lt;&gt;""),'Layout full names (mandatory)'!O45,"")</f>
        <v>XXXX-Nle-L5-18_Multiplex2023Apr</v>
      </c>
      <c r="N6" t="str">
        <f>IF(AND('Layout full names (mandatory)'!P6&lt;&gt;"",'Layout full names (mandatory)'!P45&lt;&gt;""),'Layout full names (mandatory)'!P45,"")</f>
        <v>XXXX-Nle-L5-19_Multiplex2023Apr</v>
      </c>
      <c r="O6" t="str">
        <f>IF(AND('Layout full names (mandatory)'!Q6&lt;&gt;"",'Layout full names (mandatory)'!Q45&lt;&gt;""),'Layout full names (mandatory)'!Q45,"")</f>
        <v>XXXX-Nle-L5-19_Multiplex2023Apr</v>
      </c>
      <c r="P6" t="str">
        <f>IF(AND('Layout full names (mandatory)'!R6&lt;&gt;"",'Layout full names (mandatory)'!R45&lt;&gt;""),'Layout full names (mandatory)'!R45,"")</f>
        <v>XXXX-Nle-L5-20_Multiplex2023Apr</v>
      </c>
      <c r="Q6" t="str">
        <f>IF(AND('Layout full names (mandatory)'!S6&lt;&gt;"",'Layout full names (mandatory)'!S45&lt;&gt;""),'Layout full names (mandatory)'!S45,"")</f>
        <v>XXXX-Nle-L5-20_Multiplex2023Apr</v>
      </c>
      <c r="R6" t="str">
        <f>IF(AND('Layout full names (mandatory)'!T6&lt;&gt;"",'Layout full names (mandatory)'!T45&lt;&gt;""),'Layout full names (mandatory)'!T45,"")</f>
        <v>XXXX-Nle-L5-21_Multiplex2023Apr</v>
      </c>
      <c r="S6" t="str">
        <f>IF(AND('Layout full names (mandatory)'!U6&lt;&gt;"",'Layout full names (mandatory)'!U45&lt;&gt;""),'Layout full names (mandatory)'!U45,"")</f>
        <v>XXXX-Nle-L5-21_Multiplex2023Apr</v>
      </c>
      <c r="T6" t="str">
        <f>IF(AND('Layout full names (mandatory)'!V6&lt;&gt;"",'Layout full names (mandatory)'!V45&lt;&gt;""),'Layout full names (mandatory)'!V45,"")</f>
        <v>XXXX-Nle-L5-22_Multiplex2023Apr</v>
      </c>
      <c r="U6" t="str">
        <f>IF(AND('Layout full names (mandatory)'!W6&lt;&gt;"",'Layout full names (mandatory)'!W45&lt;&gt;""),'Layout full names (mandatory)'!W45,"")</f>
        <v>XXXX-Nle-L5-22_Multiplex2023Apr</v>
      </c>
      <c r="V6" t="str">
        <f>IF(AND('Layout full names (mandatory)'!X6&lt;&gt;"",'Layout full names (mandatory)'!X45&lt;&gt;""),'Layout full names (mandatory)'!X45,"")</f>
        <v>XXXX-Nle-L5-23_Multiplex2023Apr</v>
      </c>
      <c r="W6" t="str">
        <f>IF(AND('Layout full names (mandatory)'!Y6&lt;&gt;"",'Layout full names (mandatory)'!Y45&lt;&gt;""),'Layout full names (mandatory)'!Y45,"")</f>
        <v>XXXX-Nle-L5-23_Multiplex2023Apr</v>
      </c>
      <c r="X6" t="str">
        <f>IF(AND('Layout full names (mandatory)'!Z6&lt;&gt;"",'Layout full names (mandatory)'!Z45&lt;&gt;""),'Layout full names (mandatory)'!Z45,"")</f>
        <v>XXXX-Nle-L5-24_Multiplex2023Apr</v>
      </c>
      <c r="Y6" t="str">
        <f>IF(AND('Layout full names (mandatory)'!AA6&lt;&gt;"",'Layout full names (mandatory)'!AA45&lt;&gt;""),'Layout full names (mandatory)'!AA45,"")</f>
        <v>XXXX-Nle-L5-24_Multiplex2023Apr</v>
      </c>
      <c r="Z6" s="3"/>
      <c r="AB6" t="str">
        <v>XXXX-YYYYY-1P02_Pur-2021Dec</v>
      </c>
      <c r="AC6">
        <f t="shared" si="0"/>
        <v>18</v>
      </c>
    </row>
    <row r="7" spans="1:29" ht="21" customHeight="1" x14ac:dyDescent="0.4">
      <c r="A7" t="str">
        <f>IF('Layout full names (mandatory)'!C46&lt;&gt;"",'Layout full names (mandatory)'!C46,"")</f>
        <v>F</v>
      </c>
      <c r="B7" t="str">
        <f>IF(AND('Layout full names (mandatory)'!D7&lt;&gt;"",'Layout full names (mandatory)'!D46&lt;&gt;""),'Layout full names (mandatory)'!D46,"")</f>
        <v>XXXX-Nle-L5-13_Multiplex2023Apr</v>
      </c>
      <c r="C7" t="str">
        <f>IF(AND('Layout full names (mandatory)'!E7&lt;&gt;"",'Layout full names (mandatory)'!E46&lt;&gt;""),'Layout full names (mandatory)'!E46,"")</f>
        <v>XXXX-Nle-L5-13_Multiplex2023Apr</v>
      </c>
      <c r="D7" t="str">
        <f>IF(AND('Layout full names (mandatory)'!F7&lt;&gt;"",'Layout full names (mandatory)'!F46&lt;&gt;""),'Layout full names (mandatory)'!F46,"")</f>
        <v>XXXX-Nle-L5-14_Multiplex2023Apr</v>
      </c>
      <c r="E7" t="str">
        <f>IF(AND('Layout full names (mandatory)'!G7&lt;&gt;"",'Layout full names (mandatory)'!G46&lt;&gt;""),'Layout full names (mandatory)'!G46,"")</f>
        <v>XXXX-Nle-L5-14_Multiplex2023Apr</v>
      </c>
      <c r="F7" t="str">
        <f>IF(AND('Layout full names (mandatory)'!H7&lt;&gt;"",'Layout full names (mandatory)'!H46&lt;&gt;""),'Layout full names (mandatory)'!H46,"")</f>
        <v>XXXX-Nle-L5-15_Multiplex2023Apr</v>
      </c>
      <c r="G7" t="str">
        <f>IF(AND('Layout full names (mandatory)'!I7&lt;&gt;"",'Layout full names (mandatory)'!I46&lt;&gt;""),'Layout full names (mandatory)'!I46,"")</f>
        <v>XXXX-Nle-L5-15_Multiplex2023Apr</v>
      </c>
      <c r="H7" t="str">
        <f>IF(AND('Layout full names (mandatory)'!J7&lt;&gt;"",'Layout full names (mandatory)'!J46&lt;&gt;""),'Layout full names (mandatory)'!J46,"")</f>
        <v>XXXX-Nle-L5-16_Multiplex2023Apr</v>
      </c>
      <c r="I7" t="str">
        <f>IF(AND('Layout full names (mandatory)'!K7&lt;&gt;"",'Layout full names (mandatory)'!K46&lt;&gt;""),'Layout full names (mandatory)'!K46,"")</f>
        <v>XXXX-Nle-L5-16_Multiplex2023Apr</v>
      </c>
      <c r="J7" t="str">
        <f>IF(AND('Layout full names (mandatory)'!L7&lt;&gt;"",'Layout full names (mandatory)'!L46&lt;&gt;""),'Layout full names (mandatory)'!L46,"")</f>
        <v>XXXX-Nle-L5-17_Multiplex2023Apr</v>
      </c>
      <c r="K7" t="str">
        <f>IF(AND('Layout full names (mandatory)'!M7&lt;&gt;"",'Layout full names (mandatory)'!M46&lt;&gt;""),'Layout full names (mandatory)'!M46,"")</f>
        <v>XXXX-Nle-L5-17_Multiplex2023Apr</v>
      </c>
      <c r="L7" t="str">
        <f>IF(AND('Layout full names (mandatory)'!N7&lt;&gt;"",'Layout full names (mandatory)'!N46&lt;&gt;""),'Layout full names (mandatory)'!N46,"")</f>
        <v>XXXX-Nle-L5-18_Multiplex2023Apr</v>
      </c>
      <c r="M7" t="str">
        <f>IF(AND('Layout full names (mandatory)'!O7&lt;&gt;"",'Layout full names (mandatory)'!O46&lt;&gt;""),'Layout full names (mandatory)'!O46,"")</f>
        <v>XXXX-Nle-L5-18_Multiplex2023Apr</v>
      </c>
      <c r="N7" t="str">
        <f>IF(AND('Layout full names (mandatory)'!P7&lt;&gt;"",'Layout full names (mandatory)'!P46&lt;&gt;""),'Layout full names (mandatory)'!P46,"")</f>
        <v>XXXX-Nle-L5-19_Multiplex2023Apr</v>
      </c>
      <c r="O7" t="str">
        <f>IF(AND('Layout full names (mandatory)'!Q7&lt;&gt;"",'Layout full names (mandatory)'!Q46&lt;&gt;""),'Layout full names (mandatory)'!Q46,"")</f>
        <v>XXXX-Nle-L5-19_Multiplex2023Apr</v>
      </c>
      <c r="P7" t="str">
        <f>IF(AND('Layout full names (mandatory)'!R7&lt;&gt;"",'Layout full names (mandatory)'!R46&lt;&gt;""),'Layout full names (mandatory)'!R46,"")</f>
        <v>XXXX-Nle-L5-20_Multiplex2023Apr</v>
      </c>
      <c r="Q7" t="str">
        <f>IF(AND('Layout full names (mandatory)'!S7&lt;&gt;"",'Layout full names (mandatory)'!S46&lt;&gt;""),'Layout full names (mandatory)'!S46,"")</f>
        <v>XXXX-Nle-L5-20_Multiplex2023Apr</v>
      </c>
      <c r="R7" t="str">
        <f>IF(AND('Layout full names (mandatory)'!T7&lt;&gt;"",'Layout full names (mandatory)'!T46&lt;&gt;""),'Layout full names (mandatory)'!T46,"")</f>
        <v>XXXX-Nle-L5-21_Multiplex2023Apr</v>
      </c>
      <c r="S7" t="str">
        <f>IF(AND('Layout full names (mandatory)'!U7&lt;&gt;"",'Layout full names (mandatory)'!U46&lt;&gt;""),'Layout full names (mandatory)'!U46,"")</f>
        <v>XXXX-Nle-L5-21_Multiplex2023Apr</v>
      </c>
      <c r="T7" t="str">
        <f>IF(AND('Layout full names (mandatory)'!V7&lt;&gt;"",'Layout full names (mandatory)'!V46&lt;&gt;""),'Layout full names (mandatory)'!V46,"")</f>
        <v>XXXX-Nle-L5-22_Multiplex2023Apr</v>
      </c>
      <c r="U7" t="str">
        <f>IF(AND('Layout full names (mandatory)'!W7&lt;&gt;"",'Layout full names (mandatory)'!W46&lt;&gt;""),'Layout full names (mandatory)'!W46,"")</f>
        <v>XXXX-Nle-L5-22_Multiplex2023Apr</v>
      </c>
      <c r="V7" t="str">
        <f>IF(AND('Layout full names (mandatory)'!X7&lt;&gt;"",'Layout full names (mandatory)'!X46&lt;&gt;""),'Layout full names (mandatory)'!X46,"")</f>
        <v>XXXX-Nle-L5-23_Multiplex2023Apr</v>
      </c>
      <c r="W7" t="str">
        <f>IF(AND('Layout full names (mandatory)'!Y7&lt;&gt;"",'Layout full names (mandatory)'!Y46&lt;&gt;""),'Layout full names (mandatory)'!Y46,"")</f>
        <v>XXXX-Nle-L5-23_Multiplex2023Apr</v>
      </c>
      <c r="X7" t="str">
        <f>IF(AND('Layout full names (mandatory)'!Z7&lt;&gt;"",'Layout full names (mandatory)'!Z46&lt;&gt;""),'Layout full names (mandatory)'!Z46,"")</f>
        <v>XXXX-Nle-L5-24_Multiplex2023Apr</v>
      </c>
      <c r="Y7" t="str">
        <f>IF(AND('Layout full names (mandatory)'!AA7&lt;&gt;"",'Layout full names (mandatory)'!AA46&lt;&gt;""),'Layout full names (mandatory)'!AA46,"")</f>
        <v>XXXX-Nle-L5-24_Multiplex2023Apr</v>
      </c>
      <c r="Z7" s="3"/>
      <c r="AB7" s="20" t="str">
        <v>XXXX-YYYYY-NGS-MALO-3_Multiplex-2022May</v>
      </c>
      <c r="AC7">
        <f t="shared" si="0"/>
        <v>18</v>
      </c>
    </row>
    <row r="8" spans="1:29" ht="21" customHeight="1" x14ac:dyDescent="0.4">
      <c r="A8" t="str">
        <f>IF('Layout full names (mandatory)'!C47&lt;&gt;"",'Layout full names (mandatory)'!C47,"")</f>
        <v>G</v>
      </c>
      <c r="B8" t="str">
        <f>IF(AND('Layout full names (mandatory)'!D8&lt;&gt;"",'Layout full names (mandatory)'!D47&lt;&gt;""),'Layout full names (mandatory)'!D47,"")</f>
        <v>XXXX-Nle-L5-01_Multiplex2023Mar</v>
      </c>
      <c r="C8" t="str">
        <f>IF(AND('Layout full names (mandatory)'!E8&lt;&gt;"",'Layout full names (mandatory)'!E47&lt;&gt;""),'Layout full names (mandatory)'!E47,"")</f>
        <v>XXXX-YYYYY-NGS-MALO-3_Multiplex-2022May</v>
      </c>
      <c r="D8" t="str">
        <f>IF(AND('Layout full names (mandatory)'!F8&lt;&gt;"",'Layout full names (mandatory)'!F47&lt;&gt;""),'Layout full names (mandatory)'!F47,"")</f>
        <v>XXXX-Nle-L5-02_Multiplex2023Mar</v>
      </c>
      <c r="E8" t="str">
        <f>IF(AND('Layout full names (mandatory)'!G8&lt;&gt;"",'Layout full names (mandatory)'!G47&lt;&gt;""),'Layout full names (mandatory)'!G47,"")</f>
        <v>XXXX-YYYYY-NGS-MALO-3_Multiplex-2022May</v>
      </c>
      <c r="F8" t="str">
        <f>IF(AND('Layout full names (mandatory)'!H8&lt;&gt;"",'Layout full names (mandatory)'!H47&lt;&gt;""),'Layout full names (mandatory)'!H47,"")</f>
        <v>XXXX-Nle-L5-03_Multiplex2023Mar</v>
      </c>
      <c r="G8" t="str">
        <f>IF(AND('Layout full names (mandatory)'!I8&lt;&gt;"",'Layout full names (mandatory)'!I47&lt;&gt;""),'Layout full names (mandatory)'!I47,"")</f>
        <v>XXXX-YYYYY-NGS-MALO-3_Multiplex-2022May</v>
      </c>
      <c r="H8" t="str">
        <f>IF(AND('Layout full names (mandatory)'!J8&lt;&gt;"",'Layout full names (mandatory)'!J47&lt;&gt;""),'Layout full names (mandatory)'!J47,"")</f>
        <v>XXXX-Nle-L5-04_Multiplex2023Mar</v>
      </c>
      <c r="I8" t="str">
        <f>IF(AND('Layout full names (mandatory)'!K8&lt;&gt;"",'Layout full names (mandatory)'!K47&lt;&gt;""),'Layout full names (mandatory)'!K47,"")</f>
        <v>XXXX-YYYYY-NGS-MALO-3_Multiplex-2022May</v>
      </c>
      <c r="J8" t="str">
        <f>IF(AND('Layout full names (mandatory)'!L8&lt;&gt;"",'Layout full names (mandatory)'!L47&lt;&gt;""),'Layout full names (mandatory)'!L47,"")</f>
        <v>XXXX-Nle-L5-05_Multiplex2023Apr</v>
      </c>
      <c r="K8" t="str">
        <f>IF(AND('Layout full names (mandatory)'!M8&lt;&gt;"",'Layout full names (mandatory)'!M47&lt;&gt;""),'Layout full names (mandatory)'!M47,"")</f>
        <v>XXXX-YYYYY-NGS-MALO-3_Multiplex-2022May</v>
      </c>
      <c r="L8" t="str">
        <f>IF(AND('Layout full names (mandatory)'!N8&lt;&gt;"",'Layout full names (mandatory)'!N47&lt;&gt;""),'Layout full names (mandatory)'!N47,"")</f>
        <v>XXXX-Nle-L5-06_Multiplex2023Apr</v>
      </c>
      <c r="M8" t="str">
        <f>IF(AND('Layout full names (mandatory)'!O8&lt;&gt;"",'Layout full names (mandatory)'!O47&lt;&gt;""),'Layout full names (mandatory)'!O47,"")</f>
        <v>XXXX-YYYYY-NGS-MALO-3_Multiplex-2022May</v>
      </c>
      <c r="N8" t="str">
        <f>IF(AND('Layout full names (mandatory)'!P8&lt;&gt;"",'Layout full names (mandatory)'!P47&lt;&gt;""),'Layout full names (mandatory)'!P47,"")</f>
        <v>XXXX-Nle-L5-07_Multiplex2023Apr</v>
      </c>
      <c r="O8" t="str">
        <f>IF(AND('Layout full names (mandatory)'!Q8&lt;&gt;"",'Layout full names (mandatory)'!Q47&lt;&gt;""),'Layout full names (mandatory)'!Q47,"")</f>
        <v>XXXX-YYYYY-NGS-MALO-3_Multiplex-2022May</v>
      </c>
      <c r="P8" t="str">
        <f>IF(AND('Layout full names (mandatory)'!R8&lt;&gt;"",'Layout full names (mandatory)'!R47&lt;&gt;""),'Layout full names (mandatory)'!R47,"")</f>
        <v>XXXX-Nle-L5-08_Multiplex2023Apr</v>
      </c>
      <c r="Q8" t="str">
        <f>IF(AND('Layout full names (mandatory)'!S8&lt;&gt;"",'Layout full names (mandatory)'!S47&lt;&gt;""),'Layout full names (mandatory)'!S47,"")</f>
        <v>XXXX-YYYYY-NGS-MALO-3_Multiplex-2022May</v>
      </c>
      <c r="R8" t="str">
        <f>IF(AND('Layout full names (mandatory)'!T8&lt;&gt;"",'Layout full names (mandatory)'!T47&lt;&gt;""),'Layout full names (mandatory)'!T47,"")</f>
        <v>XXXX-Nle-L5-09_Multiplex2023Apr</v>
      </c>
      <c r="S8" t="str">
        <f>IF(AND('Layout full names (mandatory)'!U8&lt;&gt;"",'Layout full names (mandatory)'!U47&lt;&gt;""),'Layout full names (mandatory)'!U47,"")</f>
        <v>XXXX-YYYYY-NGS-MALO-3_Multiplex-2022May</v>
      </c>
      <c r="T8" t="str">
        <f>IF(AND('Layout full names (mandatory)'!V8&lt;&gt;"",'Layout full names (mandatory)'!V47&lt;&gt;""),'Layout full names (mandatory)'!V47,"")</f>
        <v>XXXX-Nle-L5-10_Multiplex2023Apr</v>
      </c>
      <c r="U8" t="str">
        <f>IF(AND('Layout full names (mandatory)'!W8&lt;&gt;"",'Layout full names (mandatory)'!W47&lt;&gt;""),'Layout full names (mandatory)'!W47,"")</f>
        <v>Buffer</v>
      </c>
      <c r="V8" t="str">
        <f>IF(AND('Layout full names (mandatory)'!X8&lt;&gt;"",'Layout full names (mandatory)'!X47&lt;&gt;""),'Layout full names (mandatory)'!X47,"")</f>
        <v>XXXX-Nle-L5-11_Multiplex2023Apr</v>
      </c>
      <c r="W8" t="str">
        <f>IF(AND('Layout full names (mandatory)'!Y8&lt;&gt;"",'Layout full names (mandatory)'!Y47&lt;&gt;""),'Layout full names (mandatory)'!Y47,"")</f>
        <v>Buffer</v>
      </c>
      <c r="X8" t="str">
        <f>IF(AND('Layout full names (mandatory)'!Z8&lt;&gt;"",'Layout full names (mandatory)'!Z47&lt;&gt;""),'Layout full names (mandatory)'!Z47,"")</f>
        <v>XXXX-Nle-L5-12_Multiplex2023Apr</v>
      </c>
      <c r="Y8" t="str">
        <f>IF(AND('Layout full names (mandatory)'!AA8&lt;&gt;"",'Layout full names (mandatory)'!AA47&lt;&gt;""),'Layout full names (mandatory)'!AA47,"")</f>
        <v>Buffer</v>
      </c>
      <c r="Z8" s="3"/>
      <c r="AB8" s="20" t="str">
        <v>XXXX-Nle-L5-14_Multiplex2023Apr</v>
      </c>
      <c r="AC8">
        <f t="shared" si="0"/>
        <v>9</v>
      </c>
    </row>
    <row r="9" spans="1:29" ht="21" customHeight="1" x14ac:dyDescent="0.4">
      <c r="A9" t="str">
        <f>IF('Layout full names (mandatory)'!C48&lt;&gt;"",'Layout full names (mandatory)'!C48,"")</f>
        <v>H</v>
      </c>
      <c r="B9" t="str">
        <f>IF(AND('Layout full names (mandatory)'!D9&lt;&gt;"",'Layout full names (mandatory)'!D48&lt;&gt;""),'Layout full names (mandatory)'!D48,"")</f>
        <v>XXXX-Nle-L5-01_Multiplex2023Mar</v>
      </c>
      <c r="C9" t="str">
        <f>IF(AND('Layout full names (mandatory)'!E9&lt;&gt;"",'Layout full names (mandatory)'!E48&lt;&gt;""),'Layout full names (mandatory)'!E48,"")</f>
        <v>XXXX-Nle-L5-01_Multiplex2023Mar</v>
      </c>
      <c r="D9" t="str">
        <f>IF(AND('Layout full names (mandatory)'!F9&lt;&gt;"",'Layout full names (mandatory)'!F48&lt;&gt;""),'Layout full names (mandatory)'!F48,"")</f>
        <v>XXXX-Nle-L5-02_Multiplex2023Mar</v>
      </c>
      <c r="E9" t="str">
        <f>IF(AND('Layout full names (mandatory)'!G9&lt;&gt;"",'Layout full names (mandatory)'!G48&lt;&gt;""),'Layout full names (mandatory)'!G48,"")</f>
        <v>XXXX-Nle-L5-02_Multiplex2023Mar</v>
      </c>
      <c r="F9" t="str">
        <f>IF(AND('Layout full names (mandatory)'!H9&lt;&gt;"",'Layout full names (mandatory)'!H48&lt;&gt;""),'Layout full names (mandatory)'!H48,"")</f>
        <v>XXXX-Nle-L5-03_Multiplex2023Mar</v>
      </c>
      <c r="G9" t="str">
        <f>IF(AND('Layout full names (mandatory)'!I9&lt;&gt;"",'Layout full names (mandatory)'!I48&lt;&gt;""),'Layout full names (mandatory)'!I48,"")</f>
        <v>XXXX-Nle-L5-03_Multiplex2023Mar</v>
      </c>
      <c r="H9" t="str">
        <f>IF(AND('Layout full names (mandatory)'!J9&lt;&gt;"",'Layout full names (mandatory)'!J48&lt;&gt;""),'Layout full names (mandatory)'!J48,"")</f>
        <v>XXXX-Nle-L5-04_Multiplex2023Mar</v>
      </c>
      <c r="I9" t="str">
        <f>IF(AND('Layout full names (mandatory)'!K9&lt;&gt;"",'Layout full names (mandatory)'!K48&lt;&gt;""),'Layout full names (mandatory)'!K48,"")</f>
        <v>XXXX-Nle-L5-04_Multiplex2023Mar</v>
      </c>
      <c r="J9" t="str">
        <f>IF(AND('Layout full names (mandatory)'!L9&lt;&gt;"",'Layout full names (mandatory)'!L48&lt;&gt;""),'Layout full names (mandatory)'!L48,"")</f>
        <v>XXXX-Nle-L5-05_Multiplex2023Apr</v>
      </c>
      <c r="K9" t="str">
        <f>IF(AND('Layout full names (mandatory)'!M9&lt;&gt;"",'Layout full names (mandatory)'!M48&lt;&gt;""),'Layout full names (mandatory)'!M48,"")</f>
        <v>XXXX-Nle-L5-05_Multiplex2023Apr</v>
      </c>
      <c r="L9" t="str">
        <f>IF(AND('Layout full names (mandatory)'!N9&lt;&gt;"",'Layout full names (mandatory)'!N48&lt;&gt;""),'Layout full names (mandatory)'!N48,"")</f>
        <v>XXXX-Nle-L5-06_Multiplex2023Apr</v>
      </c>
      <c r="M9" t="str">
        <f>IF(AND('Layout full names (mandatory)'!O9&lt;&gt;"",'Layout full names (mandatory)'!O48&lt;&gt;""),'Layout full names (mandatory)'!O48,"")</f>
        <v>XXXX-Nle-L5-06_Multiplex2023Apr</v>
      </c>
      <c r="N9" t="str">
        <f>IF(AND('Layout full names (mandatory)'!P9&lt;&gt;"",'Layout full names (mandatory)'!P48&lt;&gt;""),'Layout full names (mandatory)'!P48,"")</f>
        <v>XXXX-Nle-L5-07_Multiplex2023Apr</v>
      </c>
      <c r="O9" t="str">
        <f>IF(AND('Layout full names (mandatory)'!Q9&lt;&gt;"",'Layout full names (mandatory)'!Q48&lt;&gt;""),'Layout full names (mandatory)'!Q48,"")</f>
        <v>XXXX-Nle-L5-07_Multiplex2023Apr</v>
      </c>
      <c r="P9" t="str">
        <f>IF(AND('Layout full names (mandatory)'!R9&lt;&gt;"",'Layout full names (mandatory)'!R48&lt;&gt;""),'Layout full names (mandatory)'!R48,"")</f>
        <v>XXXX-Nle-L5-08_Multiplex2023Apr</v>
      </c>
      <c r="Q9" t="str">
        <f>IF(AND('Layout full names (mandatory)'!S9&lt;&gt;"",'Layout full names (mandatory)'!S48&lt;&gt;""),'Layout full names (mandatory)'!S48,"")</f>
        <v>XXXX-Nle-L5-08_Multiplex2023Apr</v>
      </c>
      <c r="R9" t="str">
        <f>IF(AND('Layout full names (mandatory)'!T9&lt;&gt;"",'Layout full names (mandatory)'!T48&lt;&gt;""),'Layout full names (mandatory)'!T48,"")</f>
        <v>XXXX-Nle-L5-09_Multiplex2023Apr</v>
      </c>
      <c r="S9" t="str">
        <f>IF(AND('Layout full names (mandatory)'!U9&lt;&gt;"",'Layout full names (mandatory)'!U48&lt;&gt;""),'Layout full names (mandatory)'!U48,"")</f>
        <v>XXXX-Nle-L5-09_Multiplex2023Apr</v>
      </c>
      <c r="T9" t="str">
        <f>IF(AND('Layout full names (mandatory)'!V9&lt;&gt;"",'Layout full names (mandatory)'!V48&lt;&gt;""),'Layout full names (mandatory)'!V48,"")</f>
        <v>XXXX-Nle-L5-10_Multiplex2023Apr</v>
      </c>
      <c r="U9" t="str">
        <f>IF(AND('Layout full names (mandatory)'!W9&lt;&gt;"",'Layout full names (mandatory)'!W48&lt;&gt;""),'Layout full names (mandatory)'!W48,"")</f>
        <v>XXXX-Nle-L5-10_Multiplex2023Apr</v>
      </c>
      <c r="V9" t="str">
        <f>IF(AND('Layout full names (mandatory)'!X9&lt;&gt;"",'Layout full names (mandatory)'!X48&lt;&gt;""),'Layout full names (mandatory)'!X48,"")</f>
        <v>XXXX-Nle-L5-11_Multiplex2023Apr</v>
      </c>
      <c r="W9" t="str">
        <f>IF(AND('Layout full names (mandatory)'!Y9&lt;&gt;"",'Layout full names (mandatory)'!Y48&lt;&gt;""),'Layout full names (mandatory)'!Y48,"")</f>
        <v>XXXX-Nle-L5-11_Multiplex2023Apr</v>
      </c>
      <c r="X9" t="str">
        <f>IF(AND('Layout full names (mandatory)'!Z9&lt;&gt;"",'Layout full names (mandatory)'!Z48&lt;&gt;""),'Layout full names (mandatory)'!Z48,"")</f>
        <v>XXXX-Nle-L5-12_Multiplex2023Apr</v>
      </c>
      <c r="Y9" t="str">
        <f>IF(AND('Layout full names (mandatory)'!AA9&lt;&gt;"",'Layout full names (mandatory)'!AA48&lt;&gt;""),'Layout full names (mandatory)'!AA48,"")</f>
        <v>XXXX-Nle-L5-12_Multiplex2023Apr</v>
      </c>
      <c r="Z9" s="3"/>
      <c r="AB9" s="20" t="str">
        <v>XXXX-Nle-L5-02_Multiplex2023Mar</v>
      </c>
      <c r="AC9">
        <f t="shared" si="0"/>
        <v>9</v>
      </c>
    </row>
    <row r="10" spans="1:29" ht="21" customHeight="1" x14ac:dyDescent="0.4">
      <c r="A10" t="str">
        <f>IF('Layout full names (mandatory)'!C49&lt;&gt;"",'Layout full names (mandatory)'!C49,"")</f>
        <v>I</v>
      </c>
      <c r="B10" t="str">
        <f>IF(AND('Layout full names (mandatory)'!D10&lt;&gt;"",'Layout full names (mandatory)'!D49&lt;&gt;""),'Layout full names (mandatory)'!D49,"")</f>
        <v>XXXX-Nle-L5-01_Multiplex2023Mar</v>
      </c>
      <c r="C10" t="str">
        <f>IF(AND('Layout full names (mandatory)'!E10&lt;&gt;"",'Layout full names (mandatory)'!E49&lt;&gt;""),'Layout full names (mandatory)'!E49,"")</f>
        <v>XXXX-Nle-L5-01_Multiplex2023Mar</v>
      </c>
      <c r="D10" t="str">
        <f>IF(AND('Layout full names (mandatory)'!F10&lt;&gt;"",'Layout full names (mandatory)'!F49&lt;&gt;""),'Layout full names (mandatory)'!F49,"")</f>
        <v>XXXX-Nle-L5-02_Multiplex2023Mar</v>
      </c>
      <c r="E10" t="str">
        <f>IF(AND('Layout full names (mandatory)'!G10&lt;&gt;"",'Layout full names (mandatory)'!G49&lt;&gt;""),'Layout full names (mandatory)'!G49,"")</f>
        <v>XXXX-Nle-L5-02_Multiplex2023Mar</v>
      </c>
      <c r="F10" t="str">
        <f>IF(AND('Layout full names (mandatory)'!H10&lt;&gt;"",'Layout full names (mandatory)'!H49&lt;&gt;""),'Layout full names (mandatory)'!H49,"")</f>
        <v>XXXX-Nle-L5-03_Multiplex2023Mar</v>
      </c>
      <c r="G10" t="str">
        <f>IF(AND('Layout full names (mandatory)'!I10&lt;&gt;"",'Layout full names (mandatory)'!I49&lt;&gt;""),'Layout full names (mandatory)'!I49,"")</f>
        <v>XXXX-Nle-L5-03_Multiplex2023Mar</v>
      </c>
      <c r="H10" t="str">
        <f>IF(AND('Layout full names (mandatory)'!J10&lt;&gt;"",'Layout full names (mandatory)'!J49&lt;&gt;""),'Layout full names (mandatory)'!J49,"")</f>
        <v>XXXX-Nle-L5-04_Multiplex2023Mar</v>
      </c>
      <c r="I10" t="str">
        <f>IF(AND('Layout full names (mandatory)'!K10&lt;&gt;"",'Layout full names (mandatory)'!K49&lt;&gt;""),'Layout full names (mandatory)'!K49,"")</f>
        <v>XXXX-Nle-L5-04_Multiplex2023Mar</v>
      </c>
      <c r="J10" t="str">
        <f>IF(AND('Layout full names (mandatory)'!L10&lt;&gt;"",'Layout full names (mandatory)'!L49&lt;&gt;""),'Layout full names (mandatory)'!L49,"")</f>
        <v>XXXX-Nle-L5-05_Multiplex2023Apr</v>
      </c>
      <c r="K10" t="str">
        <f>IF(AND('Layout full names (mandatory)'!M10&lt;&gt;"",'Layout full names (mandatory)'!M49&lt;&gt;""),'Layout full names (mandatory)'!M49,"")</f>
        <v>XXXX-Nle-L5-05_Multiplex2023Apr</v>
      </c>
      <c r="L10" t="str">
        <f>IF(AND('Layout full names (mandatory)'!N10&lt;&gt;"",'Layout full names (mandatory)'!N49&lt;&gt;""),'Layout full names (mandatory)'!N49,"")</f>
        <v>XXXX-Nle-L5-06_Multiplex2023Apr</v>
      </c>
      <c r="M10" t="str">
        <f>IF(AND('Layout full names (mandatory)'!O10&lt;&gt;"",'Layout full names (mandatory)'!O49&lt;&gt;""),'Layout full names (mandatory)'!O49,"")</f>
        <v>XXXX-Nle-L5-06_Multiplex2023Apr</v>
      </c>
      <c r="N10" t="str">
        <f>IF(AND('Layout full names (mandatory)'!P10&lt;&gt;"",'Layout full names (mandatory)'!P49&lt;&gt;""),'Layout full names (mandatory)'!P49,"")</f>
        <v>XXXX-Nle-L5-07_Multiplex2023Apr</v>
      </c>
      <c r="O10" t="str">
        <f>IF(AND('Layout full names (mandatory)'!Q10&lt;&gt;"",'Layout full names (mandatory)'!Q49&lt;&gt;""),'Layout full names (mandatory)'!Q49,"")</f>
        <v>XXXX-Nle-L5-07_Multiplex2023Apr</v>
      </c>
      <c r="P10" t="str">
        <f>IF(AND('Layout full names (mandatory)'!R10&lt;&gt;"",'Layout full names (mandatory)'!R49&lt;&gt;""),'Layout full names (mandatory)'!R49,"")</f>
        <v>XXXX-Nle-L5-08_Multiplex2023Apr</v>
      </c>
      <c r="Q10" t="str">
        <f>IF(AND('Layout full names (mandatory)'!S10&lt;&gt;"",'Layout full names (mandatory)'!S49&lt;&gt;""),'Layout full names (mandatory)'!S49,"")</f>
        <v>XXXX-Nle-L5-08_Multiplex2023Apr</v>
      </c>
      <c r="R10" t="str">
        <f>IF(AND('Layout full names (mandatory)'!T10&lt;&gt;"",'Layout full names (mandatory)'!T49&lt;&gt;""),'Layout full names (mandatory)'!T49,"")</f>
        <v>XXXX-Nle-L5-09_Multiplex2023Apr</v>
      </c>
      <c r="S10" t="str">
        <f>IF(AND('Layout full names (mandatory)'!U10&lt;&gt;"",'Layout full names (mandatory)'!U49&lt;&gt;""),'Layout full names (mandatory)'!U49,"")</f>
        <v>XXXX-Nle-L5-09_Multiplex2023Apr</v>
      </c>
      <c r="T10" t="str">
        <f>IF(AND('Layout full names (mandatory)'!V10&lt;&gt;"",'Layout full names (mandatory)'!V49&lt;&gt;""),'Layout full names (mandatory)'!V49,"")</f>
        <v>XXXX-Nle-L5-10_Multiplex2023Apr</v>
      </c>
      <c r="U10" t="str">
        <f>IF(AND('Layout full names (mandatory)'!W10&lt;&gt;"",'Layout full names (mandatory)'!W49&lt;&gt;""),'Layout full names (mandatory)'!W49,"")</f>
        <v>XXXX-Nle-L5-10_Multiplex2023Apr</v>
      </c>
      <c r="V10" t="str">
        <f>IF(AND('Layout full names (mandatory)'!X10&lt;&gt;"",'Layout full names (mandatory)'!X49&lt;&gt;""),'Layout full names (mandatory)'!X49,"")</f>
        <v>XXXX-Nle-L5-11_Multiplex2023Apr</v>
      </c>
      <c r="W10" t="str">
        <f>IF(AND('Layout full names (mandatory)'!Y10&lt;&gt;"",'Layout full names (mandatory)'!Y49&lt;&gt;""),'Layout full names (mandatory)'!Y49,"")</f>
        <v>XXXX-Nle-L5-11_Multiplex2023Apr</v>
      </c>
      <c r="X10" t="str">
        <f>IF(AND('Layout full names (mandatory)'!Z10&lt;&gt;"",'Layout full names (mandatory)'!Z49&lt;&gt;""),'Layout full names (mandatory)'!Z49,"")</f>
        <v>XXXX-Nle-L5-12_Multiplex2023Apr</v>
      </c>
      <c r="Y10" t="str">
        <f>IF(AND('Layout full names (mandatory)'!AA10&lt;&gt;"",'Layout full names (mandatory)'!AA49&lt;&gt;""),'Layout full names (mandatory)'!AA49,"")</f>
        <v>XXXX-Nle-L5-12_Multiplex2023Apr</v>
      </c>
      <c r="Z10" s="3"/>
      <c r="AB10" s="20" t="str">
        <v>XXXX-Nle-L4-14_Multiplex2023Apr</v>
      </c>
      <c r="AC10">
        <f t="shared" si="0"/>
        <v>9</v>
      </c>
    </row>
    <row r="11" spans="1:29" ht="21" customHeight="1" x14ac:dyDescent="0.4">
      <c r="A11" t="str">
        <f>IF('Layout full names (mandatory)'!C50&lt;&gt;"",'Layout full names (mandatory)'!C50,"")</f>
        <v>J</v>
      </c>
      <c r="B11" t="str">
        <f>IF(AND('Layout full names (mandatory)'!D11&lt;&gt;"",'Layout full names (mandatory)'!D50&lt;&gt;""),'Layout full names (mandatory)'!D50,"")</f>
        <v>XXXX-Nle-L5-01_Multiplex2023Mar</v>
      </c>
      <c r="C11" t="str">
        <f>IF(AND('Layout full names (mandatory)'!E11&lt;&gt;"",'Layout full names (mandatory)'!E50&lt;&gt;""),'Layout full names (mandatory)'!E50,"")</f>
        <v>XXXX-Nle-L5-01_Multiplex2023Mar</v>
      </c>
      <c r="D11" t="str">
        <f>IF(AND('Layout full names (mandatory)'!F11&lt;&gt;"",'Layout full names (mandatory)'!F50&lt;&gt;""),'Layout full names (mandatory)'!F50,"")</f>
        <v>XXXX-Nle-L5-02_Multiplex2023Mar</v>
      </c>
      <c r="E11" t="str">
        <f>IF(AND('Layout full names (mandatory)'!G11&lt;&gt;"",'Layout full names (mandatory)'!G50&lt;&gt;""),'Layout full names (mandatory)'!G50,"")</f>
        <v>XXXX-Nle-L5-02_Multiplex2023Mar</v>
      </c>
      <c r="F11" t="str">
        <f>IF(AND('Layout full names (mandatory)'!H11&lt;&gt;"",'Layout full names (mandatory)'!H50&lt;&gt;""),'Layout full names (mandatory)'!H50,"")</f>
        <v>XXXX-Nle-L5-03_Multiplex2023Mar</v>
      </c>
      <c r="G11" t="str">
        <f>IF(AND('Layout full names (mandatory)'!I11&lt;&gt;"",'Layout full names (mandatory)'!I50&lt;&gt;""),'Layout full names (mandatory)'!I50,"")</f>
        <v>XXXX-Nle-L5-03_Multiplex2023Mar</v>
      </c>
      <c r="H11" t="str">
        <f>IF(AND('Layout full names (mandatory)'!J11&lt;&gt;"",'Layout full names (mandatory)'!J50&lt;&gt;""),'Layout full names (mandatory)'!J50,"")</f>
        <v>XXXX-Nle-L5-04_Multiplex2023Mar</v>
      </c>
      <c r="I11" t="str">
        <f>IF(AND('Layout full names (mandatory)'!K11&lt;&gt;"",'Layout full names (mandatory)'!K50&lt;&gt;""),'Layout full names (mandatory)'!K50,"")</f>
        <v>XXXX-Nle-L5-04_Multiplex2023Mar</v>
      </c>
      <c r="J11" t="str">
        <f>IF(AND('Layout full names (mandatory)'!L11&lt;&gt;"",'Layout full names (mandatory)'!L50&lt;&gt;""),'Layout full names (mandatory)'!L50,"")</f>
        <v>XXXX-Nle-L5-05_Multiplex2023Apr</v>
      </c>
      <c r="K11" t="str">
        <f>IF(AND('Layout full names (mandatory)'!M11&lt;&gt;"",'Layout full names (mandatory)'!M50&lt;&gt;""),'Layout full names (mandatory)'!M50,"")</f>
        <v>XXXX-Nle-L5-05_Multiplex2023Apr</v>
      </c>
      <c r="L11" t="str">
        <f>IF(AND('Layout full names (mandatory)'!N11&lt;&gt;"",'Layout full names (mandatory)'!N50&lt;&gt;""),'Layout full names (mandatory)'!N50,"")</f>
        <v>XXXX-Nle-L5-06_Multiplex2023Apr</v>
      </c>
      <c r="M11" t="str">
        <f>IF(AND('Layout full names (mandatory)'!O11&lt;&gt;"",'Layout full names (mandatory)'!O50&lt;&gt;""),'Layout full names (mandatory)'!O50,"")</f>
        <v>XXXX-Nle-L5-06_Multiplex2023Apr</v>
      </c>
      <c r="N11" t="str">
        <f>IF(AND('Layout full names (mandatory)'!P11&lt;&gt;"",'Layout full names (mandatory)'!P50&lt;&gt;""),'Layout full names (mandatory)'!P50,"")</f>
        <v>XXXX-Nle-L5-07_Multiplex2023Apr</v>
      </c>
      <c r="O11" t="str">
        <f>IF(AND('Layout full names (mandatory)'!Q11&lt;&gt;"",'Layout full names (mandatory)'!Q50&lt;&gt;""),'Layout full names (mandatory)'!Q50,"")</f>
        <v>XXXX-Nle-L5-07_Multiplex2023Apr</v>
      </c>
      <c r="P11" t="str">
        <f>IF(AND('Layout full names (mandatory)'!R11&lt;&gt;"",'Layout full names (mandatory)'!R50&lt;&gt;""),'Layout full names (mandatory)'!R50,"")</f>
        <v>XXXX-Nle-L5-08_Multiplex2023Apr</v>
      </c>
      <c r="Q11" t="str">
        <f>IF(AND('Layout full names (mandatory)'!S11&lt;&gt;"",'Layout full names (mandatory)'!S50&lt;&gt;""),'Layout full names (mandatory)'!S50,"")</f>
        <v>XXXX-Nle-L5-08_Multiplex2023Apr</v>
      </c>
      <c r="R11" t="str">
        <f>IF(AND('Layout full names (mandatory)'!T11&lt;&gt;"",'Layout full names (mandatory)'!T50&lt;&gt;""),'Layout full names (mandatory)'!T50,"")</f>
        <v>XXXX-Nle-L5-09_Multiplex2023Apr</v>
      </c>
      <c r="S11" t="str">
        <f>IF(AND('Layout full names (mandatory)'!U11&lt;&gt;"",'Layout full names (mandatory)'!U50&lt;&gt;""),'Layout full names (mandatory)'!U50,"")</f>
        <v>XXXX-Nle-L5-09_Multiplex2023Apr</v>
      </c>
      <c r="T11" t="str">
        <f>IF(AND('Layout full names (mandatory)'!V11&lt;&gt;"",'Layout full names (mandatory)'!V50&lt;&gt;""),'Layout full names (mandatory)'!V50,"")</f>
        <v>XXXX-Nle-L5-10_Multiplex2023Apr</v>
      </c>
      <c r="U11" t="str">
        <f>IF(AND('Layout full names (mandatory)'!W11&lt;&gt;"",'Layout full names (mandatory)'!W50&lt;&gt;""),'Layout full names (mandatory)'!W50,"")</f>
        <v>XXXX-Nle-L5-10_Multiplex2023Apr</v>
      </c>
      <c r="V11" t="str">
        <f>IF(AND('Layout full names (mandatory)'!X11&lt;&gt;"",'Layout full names (mandatory)'!X50&lt;&gt;""),'Layout full names (mandatory)'!X50,"")</f>
        <v>XXXX-Nle-L5-11_Multiplex2023Apr</v>
      </c>
      <c r="W11" t="str">
        <f>IF(AND('Layout full names (mandatory)'!Y11&lt;&gt;"",'Layout full names (mandatory)'!Y50&lt;&gt;""),'Layout full names (mandatory)'!Y50,"")</f>
        <v>XXXX-Nle-L5-11_Multiplex2023Apr</v>
      </c>
      <c r="X11" t="str">
        <f>IF(AND('Layout full names (mandatory)'!Z11&lt;&gt;"",'Layout full names (mandatory)'!Z50&lt;&gt;""),'Layout full names (mandatory)'!Z50,"")</f>
        <v>XXXX-Nle-L5-12_Multiplex2023Apr</v>
      </c>
      <c r="Y11" t="str">
        <f>IF(AND('Layout full names (mandatory)'!AA11&lt;&gt;"",'Layout full names (mandatory)'!AA50&lt;&gt;""),'Layout full names (mandatory)'!AA50,"")</f>
        <v>XXXX-Nle-L5-12_Multiplex2023Apr</v>
      </c>
      <c r="Z11" s="3"/>
      <c r="AB11" s="20" t="str">
        <v>XXXX-Nle-L5-15_Multiplex2023Apr</v>
      </c>
      <c r="AC11">
        <f t="shared" si="0"/>
        <v>9</v>
      </c>
    </row>
    <row r="12" spans="1:29" ht="21" customHeight="1" x14ac:dyDescent="0.4">
      <c r="A12" t="str">
        <f>IF('Layout full names (mandatory)'!C51&lt;&gt;"",'Layout full names (mandatory)'!C51,"")</f>
        <v>K</v>
      </c>
      <c r="B12" t="str">
        <f>IF(AND('Layout full names (mandatory)'!D12&lt;&gt;"",'Layout full names (mandatory)'!D51&lt;&gt;""),'Layout full names (mandatory)'!D51,"")</f>
        <v>XXXX-Nle-L5-01_Multiplex2023Mar</v>
      </c>
      <c r="C12" t="str">
        <f>IF(AND('Layout full names (mandatory)'!E12&lt;&gt;"",'Layout full names (mandatory)'!E51&lt;&gt;""),'Layout full names (mandatory)'!E51,"")</f>
        <v>XXXX-Nle-L5-01_Multiplex2023Mar</v>
      </c>
      <c r="D12" t="str">
        <f>IF(AND('Layout full names (mandatory)'!F12&lt;&gt;"",'Layout full names (mandatory)'!F51&lt;&gt;""),'Layout full names (mandatory)'!F51,"")</f>
        <v>XXXX-Nle-L5-02_Multiplex2023Mar</v>
      </c>
      <c r="E12" t="str">
        <f>IF(AND('Layout full names (mandatory)'!G12&lt;&gt;"",'Layout full names (mandatory)'!G51&lt;&gt;""),'Layout full names (mandatory)'!G51,"")</f>
        <v>XXXX-Nle-L5-02_Multiplex2023Mar</v>
      </c>
      <c r="F12" t="str">
        <f>IF(AND('Layout full names (mandatory)'!H12&lt;&gt;"",'Layout full names (mandatory)'!H51&lt;&gt;""),'Layout full names (mandatory)'!H51,"")</f>
        <v>XXXX-Nle-L5-03_Multiplex2023Mar</v>
      </c>
      <c r="G12" t="str">
        <f>IF(AND('Layout full names (mandatory)'!I12&lt;&gt;"",'Layout full names (mandatory)'!I51&lt;&gt;""),'Layout full names (mandatory)'!I51,"")</f>
        <v>XXXX-Nle-L5-03_Multiplex2023Mar</v>
      </c>
      <c r="H12" t="str">
        <f>IF(AND('Layout full names (mandatory)'!J12&lt;&gt;"",'Layout full names (mandatory)'!J51&lt;&gt;""),'Layout full names (mandatory)'!J51,"")</f>
        <v>XXXX-Nle-L5-04_Multiplex2023Mar</v>
      </c>
      <c r="I12" t="str">
        <f>IF(AND('Layout full names (mandatory)'!K12&lt;&gt;"",'Layout full names (mandatory)'!K51&lt;&gt;""),'Layout full names (mandatory)'!K51,"")</f>
        <v>XXXX-Nle-L5-04_Multiplex2023Mar</v>
      </c>
      <c r="J12" t="str">
        <f>IF(AND('Layout full names (mandatory)'!L12&lt;&gt;"",'Layout full names (mandatory)'!L51&lt;&gt;""),'Layout full names (mandatory)'!L51,"")</f>
        <v>XXXX-Nle-L5-05_Multiplex2023Apr</v>
      </c>
      <c r="K12" t="str">
        <f>IF(AND('Layout full names (mandatory)'!M12&lt;&gt;"",'Layout full names (mandatory)'!M51&lt;&gt;""),'Layout full names (mandatory)'!M51,"")</f>
        <v>XXXX-Nle-L5-05_Multiplex2023Apr</v>
      </c>
      <c r="L12" t="str">
        <f>IF(AND('Layout full names (mandatory)'!N12&lt;&gt;"",'Layout full names (mandatory)'!N51&lt;&gt;""),'Layout full names (mandatory)'!N51,"")</f>
        <v>XXXX-Nle-L5-06_Multiplex2023Apr</v>
      </c>
      <c r="M12" t="str">
        <f>IF(AND('Layout full names (mandatory)'!O12&lt;&gt;"",'Layout full names (mandatory)'!O51&lt;&gt;""),'Layout full names (mandatory)'!O51,"")</f>
        <v>XXXX-Nle-L5-06_Multiplex2023Apr</v>
      </c>
      <c r="N12" t="str">
        <f>IF(AND('Layout full names (mandatory)'!P12&lt;&gt;"",'Layout full names (mandatory)'!P51&lt;&gt;""),'Layout full names (mandatory)'!P51,"")</f>
        <v>XXXX-Nle-L5-07_Multiplex2023Apr</v>
      </c>
      <c r="O12" t="str">
        <f>IF(AND('Layout full names (mandatory)'!Q12&lt;&gt;"",'Layout full names (mandatory)'!Q51&lt;&gt;""),'Layout full names (mandatory)'!Q51,"")</f>
        <v>XXXX-Nle-L5-07_Multiplex2023Apr</v>
      </c>
      <c r="P12" t="str">
        <f>IF(AND('Layout full names (mandatory)'!R12&lt;&gt;"",'Layout full names (mandatory)'!R51&lt;&gt;""),'Layout full names (mandatory)'!R51,"")</f>
        <v>XXXX-Nle-L5-08_Multiplex2023Apr</v>
      </c>
      <c r="Q12" t="str">
        <f>IF(AND('Layout full names (mandatory)'!S12&lt;&gt;"",'Layout full names (mandatory)'!S51&lt;&gt;""),'Layout full names (mandatory)'!S51,"")</f>
        <v>XXXX-Nle-L5-08_Multiplex2023Apr</v>
      </c>
      <c r="R12" t="str">
        <f>IF(AND('Layout full names (mandatory)'!T12&lt;&gt;"",'Layout full names (mandatory)'!T51&lt;&gt;""),'Layout full names (mandatory)'!T51,"")</f>
        <v>XXXX-Nle-L5-09_Multiplex2023Apr</v>
      </c>
      <c r="S12" t="str">
        <f>IF(AND('Layout full names (mandatory)'!U12&lt;&gt;"",'Layout full names (mandatory)'!U51&lt;&gt;""),'Layout full names (mandatory)'!U51,"")</f>
        <v>XXXX-Nle-L5-09_Multiplex2023Apr</v>
      </c>
      <c r="T12" t="str">
        <f>IF(AND('Layout full names (mandatory)'!V12&lt;&gt;"",'Layout full names (mandatory)'!V51&lt;&gt;""),'Layout full names (mandatory)'!V51,"")</f>
        <v>XXXX-Nle-L5-10_Multiplex2023Apr</v>
      </c>
      <c r="U12" t="str">
        <f>IF(AND('Layout full names (mandatory)'!W12&lt;&gt;"",'Layout full names (mandatory)'!W51&lt;&gt;""),'Layout full names (mandatory)'!W51,"")</f>
        <v>XXXX-Nle-L5-10_Multiplex2023Apr</v>
      </c>
      <c r="V12" t="str">
        <f>IF(AND('Layout full names (mandatory)'!X12&lt;&gt;"",'Layout full names (mandatory)'!X51&lt;&gt;""),'Layout full names (mandatory)'!X51,"")</f>
        <v>XXXX-Nle-L5-11_Multiplex2023Apr</v>
      </c>
      <c r="W12" t="str">
        <f>IF(AND('Layout full names (mandatory)'!Y12&lt;&gt;"",'Layout full names (mandatory)'!Y51&lt;&gt;""),'Layout full names (mandatory)'!Y51,"")</f>
        <v>XXXX-Nle-L5-11_Multiplex2023Apr</v>
      </c>
      <c r="X12" t="str">
        <f>IF(AND('Layout full names (mandatory)'!Z12&lt;&gt;"",'Layout full names (mandatory)'!Z51&lt;&gt;""),'Layout full names (mandatory)'!Z51,"")</f>
        <v>XXXX-Nle-L5-12_Multiplex2023Apr</v>
      </c>
      <c r="Y12" t="str">
        <f>IF(AND('Layout full names (mandatory)'!AA12&lt;&gt;"",'Layout full names (mandatory)'!AA51&lt;&gt;""),'Layout full names (mandatory)'!AA51,"")</f>
        <v>XXXX-Nle-L5-12_Multiplex2023Apr</v>
      </c>
      <c r="Z12" s="3"/>
      <c r="AB12" t="str">
        <v>XXXX-Nle-L5-03_Multiplex2023Mar</v>
      </c>
      <c r="AC12">
        <f t="shared" si="0"/>
        <v>9</v>
      </c>
    </row>
    <row r="13" spans="1:29" ht="21" customHeight="1" x14ac:dyDescent="0.4">
      <c r="A13" t="str">
        <f>IF('Layout full names (mandatory)'!C52&lt;&gt;"",'Layout full names (mandatory)'!C52,"")</f>
        <v>L</v>
      </c>
      <c r="B13" t="str">
        <f>IF(AND('Layout full names (mandatory)'!D13&lt;&gt;"",'Layout full names (mandatory)'!D52&lt;&gt;""),'Layout full names (mandatory)'!D52,"")</f>
        <v>XXXX-Nle-L4-13_Multiplex2023Apr</v>
      </c>
      <c r="C13" t="str">
        <f>IF(AND('Layout full names (mandatory)'!E13&lt;&gt;"",'Layout full names (mandatory)'!E52&lt;&gt;""),'Layout full names (mandatory)'!E52,"")</f>
        <v>XXXX-YYYYY-NGS-MALO-3_Multiplex-2022May</v>
      </c>
      <c r="D13" t="str">
        <f>IF(AND('Layout full names (mandatory)'!F13&lt;&gt;"",'Layout full names (mandatory)'!F52&lt;&gt;""),'Layout full names (mandatory)'!F52,"")</f>
        <v>XXXX-Nle-L4-14_Multiplex2023Apr</v>
      </c>
      <c r="E13" t="str">
        <f>IF(AND('Layout full names (mandatory)'!G13&lt;&gt;"",'Layout full names (mandatory)'!G52&lt;&gt;""),'Layout full names (mandatory)'!G52,"")</f>
        <v>XXXX-YYYYY-NGS-MALO-3_Multiplex-2022May</v>
      </c>
      <c r="F13" t="str">
        <f>IF(AND('Layout full names (mandatory)'!H13&lt;&gt;"",'Layout full names (mandatory)'!H52&lt;&gt;""),'Layout full names (mandatory)'!H52,"")</f>
        <v>XXXX-Nle-L4-15_Multiplex2023Apr</v>
      </c>
      <c r="G13" t="str">
        <f>IF(AND('Layout full names (mandatory)'!I13&lt;&gt;"",'Layout full names (mandatory)'!I52&lt;&gt;""),'Layout full names (mandatory)'!I52,"")</f>
        <v>XXXX-YYYYY-NGS-MALO-3_Multiplex-2022May</v>
      </c>
      <c r="H13" t="str">
        <f>IF(AND('Layout full names (mandatory)'!J13&lt;&gt;"",'Layout full names (mandatory)'!J52&lt;&gt;""),'Layout full names (mandatory)'!J52,"")</f>
        <v>XXXX-Nle-L4-16_Multiplex2023Apr</v>
      </c>
      <c r="I13" t="str">
        <f>IF(AND('Layout full names (mandatory)'!K13&lt;&gt;"",'Layout full names (mandatory)'!K52&lt;&gt;""),'Layout full names (mandatory)'!K52,"")</f>
        <v>XXXX-YYYYY-NGS-MALO-3_Multiplex-2022May</v>
      </c>
      <c r="J13" t="str">
        <f>IF(AND('Layout full names (mandatory)'!L13&lt;&gt;"",'Layout full names (mandatory)'!L52&lt;&gt;""),'Layout full names (mandatory)'!L52,"")</f>
        <v>XXXX-Nle-L4-17_Multiplex2023Apr</v>
      </c>
      <c r="K13" t="str">
        <f>IF(AND('Layout full names (mandatory)'!M13&lt;&gt;"",'Layout full names (mandatory)'!M52&lt;&gt;""),'Layout full names (mandatory)'!M52,"")</f>
        <v>XXXX-YYYYY-NGS-MALO-3_Multiplex-2022May</v>
      </c>
      <c r="L13" t="str">
        <f>IF(AND('Layout full names (mandatory)'!N13&lt;&gt;"",'Layout full names (mandatory)'!N52&lt;&gt;""),'Layout full names (mandatory)'!N52,"")</f>
        <v>XXXX-Nle-L4-18_Multiplex2023Apr</v>
      </c>
      <c r="M13" t="str">
        <f>IF(AND('Layout full names (mandatory)'!O13&lt;&gt;"",'Layout full names (mandatory)'!O52&lt;&gt;""),'Layout full names (mandatory)'!O52,"")</f>
        <v>XXXX-YYYYY-NGS-MALO-3_Multiplex-2022May</v>
      </c>
      <c r="N13" t="str">
        <f>IF(AND('Layout full names (mandatory)'!P13&lt;&gt;"",'Layout full names (mandatory)'!P52&lt;&gt;""),'Layout full names (mandatory)'!P52,"")</f>
        <v>XXXX-Nle-L4-19_Multiplex2023Apr</v>
      </c>
      <c r="O13" t="str">
        <f>IF(AND('Layout full names (mandatory)'!Q13&lt;&gt;"",'Layout full names (mandatory)'!Q52&lt;&gt;""),'Layout full names (mandatory)'!Q52,"")</f>
        <v>XXXX-YYYYY-NGS-MALO-3_Multiplex-2022May</v>
      </c>
      <c r="P13" t="str">
        <f>IF(AND('Layout full names (mandatory)'!R13&lt;&gt;"",'Layout full names (mandatory)'!R52&lt;&gt;""),'Layout full names (mandatory)'!R52,"")</f>
        <v>XXXX-Nle-L4-20_Multiplex2023Apr</v>
      </c>
      <c r="Q13" t="str">
        <f>IF(AND('Layout full names (mandatory)'!S13&lt;&gt;"",'Layout full names (mandatory)'!S52&lt;&gt;""),'Layout full names (mandatory)'!S52,"")</f>
        <v>XXXX-YYYYY-NGS-MALO-3_Multiplex-2022May</v>
      </c>
      <c r="R13" t="str">
        <f>IF(AND('Layout full names (mandatory)'!T13&lt;&gt;"",'Layout full names (mandatory)'!T52&lt;&gt;""),'Layout full names (mandatory)'!T52,"")</f>
        <v>XXXX-Nle-L4-21_Multiplex2023Apr</v>
      </c>
      <c r="S13" t="str">
        <f>IF(AND('Layout full names (mandatory)'!U13&lt;&gt;"",'Layout full names (mandatory)'!U52&lt;&gt;""),'Layout full names (mandatory)'!U52,"")</f>
        <v>XXXX-YYYYY-NGS-MALO-3_Multiplex-2022May</v>
      </c>
      <c r="T13" t="str">
        <f>IF(AND('Layout full names (mandatory)'!V13&lt;&gt;"",'Layout full names (mandatory)'!V52&lt;&gt;""),'Layout full names (mandatory)'!V52,"")</f>
        <v>XXXX-Nle-L4-22_Multiplex2023Apr</v>
      </c>
      <c r="U13" t="str">
        <f>IF(AND('Layout full names (mandatory)'!W13&lt;&gt;"",'Layout full names (mandatory)'!W52&lt;&gt;""),'Layout full names (mandatory)'!W52,"")</f>
        <v>Buffer</v>
      </c>
      <c r="V13" t="str">
        <f>IF(AND('Layout full names (mandatory)'!X13&lt;&gt;"",'Layout full names (mandatory)'!X52&lt;&gt;""),'Layout full names (mandatory)'!X52,"")</f>
        <v>XXXX-Nle-L4-23_Multiplex2023Apr</v>
      </c>
      <c r="W13" t="str">
        <f>IF(AND('Layout full names (mandatory)'!Y13&lt;&gt;"",'Layout full names (mandatory)'!Y52&lt;&gt;""),'Layout full names (mandatory)'!Y52,"")</f>
        <v>Buffer</v>
      </c>
      <c r="X13" t="str">
        <f>IF(AND('Layout full names (mandatory)'!Z13&lt;&gt;"",'Layout full names (mandatory)'!Z52&lt;&gt;""),'Layout full names (mandatory)'!Z52,"")</f>
        <v>XXXX-Nle-L4-24_Multiplex2023Apr</v>
      </c>
      <c r="Y13" t="str">
        <f>IF(AND('Layout full names (mandatory)'!AA13&lt;&gt;"",'Layout full names (mandatory)'!AA52&lt;&gt;""),'Layout full names (mandatory)'!AA52,"")</f>
        <v>Buffer</v>
      </c>
      <c r="Z13" s="3"/>
      <c r="AB13" t="str">
        <v>XXXX-Nle-L4-15_Multiplex2023Apr</v>
      </c>
      <c r="AC13">
        <f t="shared" si="0"/>
        <v>9</v>
      </c>
    </row>
    <row r="14" spans="1:29" ht="21" customHeight="1" x14ac:dyDescent="0.4">
      <c r="A14" t="str">
        <f>IF('Layout full names (mandatory)'!C53&lt;&gt;"",'Layout full names (mandatory)'!C53,"")</f>
        <v>M</v>
      </c>
      <c r="B14" t="str">
        <f>IF(AND('Layout full names (mandatory)'!D14&lt;&gt;"",'Layout full names (mandatory)'!D53&lt;&gt;""),'Layout full names (mandatory)'!D53,"")</f>
        <v>XXXX-Nle-L4-13_Multiplex2023Apr</v>
      </c>
      <c r="C14" t="str">
        <f>IF(AND('Layout full names (mandatory)'!E14&lt;&gt;"",'Layout full names (mandatory)'!E53&lt;&gt;""),'Layout full names (mandatory)'!E53,"")</f>
        <v>XXXX-Nle-L4-13_Multiplex2023Apr</v>
      </c>
      <c r="D14" t="str">
        <f>IF(AND('Layout full names (mandatory)'!F14&lt;&gt;"",'Layout full names (mandatory)'!F53&lt;&gt;""),'Layout full names (mandatory)'!F53,"")</f>
        <v>XXXX-Nle-L4-14_Multiplex2023Apr</v>
      </c>
      <c r="E14" t="str">
        <f>IF(AND('Layout full names (mandatory)'!G14&lt;&gt;"",'Layout full names (mandatory)'!G53&lt;&gt;""),'Layout full names (mandatory)'!G53,"")</f>
        <v>XXXX-Nle-L4-14_Multiplex2023Apr</v>
      </c>
      <c r="F14" t="str">
        <f>IF(AND('Layout full names (mandatory)'!H14&lt;&gt;"",'Layout full names (mandatory)'!H53&lt;&gt;""),'Layout full names (mandatory)'!H53,"")</f>
        <v>XXXX-Nle-L4-15_Multiplex2023Apr</v>
      </c>
      <c r="G14" t="str">
        <f>IF(AND('Layout full names (mandatory)'!I14&lt;&gt;"",'Layout full names (mandatory)'!I53&lt;&gt;""),'Layout full names (mandatory)'!I53,"")</f>
        <v>XXXX-Nle-L4-15_Multiplex2023Apr</v>
      </c>
      <c r="H14" t="str">
        <f>IF(AND('Layout full names (mandatory)'!J14&lt;&gt;"",'Layout full names (mandatory)'!J53&lt;&gt;""),'Layout full names (mandatory)'!J53,"")</f>
        <v>XXXX-Nle-L4-16_Multiplex2023Apr</v>
      </c>
      <c r="I14" t="str">
        <f>IF(AND('Layout full names (mandatory)'!K14&lt;&gt;"",'Layout full names (mandatory)'!K53&lt;&gt;""),'Layout full names (mandatory)'!K53,"")</f>
        <v>XXXX-Nle-L4-16_Multiplex2023Apr</v>
      </c>
      <c r="J14" t="str">
        <f>IF(AND('Layout full names (mandatory)'!L14&lt;&gt;"",'Layout full names (mandatory)'!L53&lt;&gt;""),'Layout full names (mandatory)'!L53,"")</f>
        <v>XXXX-Nle-L4-17_Multiplex2023Apr</v>
      </c>
      <c r="K14" t="str">
        <f>IF(AND('Layout full names (mandatory)'!M14&lt;&gt;"",'Layout full names (mandatory)'!M53&lt;&gt;""),'Layout full names (mandatory)'!M53,"")</f>
        <v>XXXX-Nle-L4-17_Multiplex2023Apr</v>
      </c>
      <c r="L14" t="str">
        <f>IF(AND('Layout full names (mandatory)'!N14&lt;&gt;"",'Layout full names (mandatory)'!N53&lt;&gt;""),'Layout full names (mandatory)'!N53,"")</f>
        <v>XXXX-Nle-L4-18_Multiplex2023Apr</v>
      </c>
      <c r="M14" t="str">
        <f>IF(AND('Layout full names (mandatory)'!O14&lt;&gt;"",'Layout full names (mandatory)'!O53&lt;&gt;""),'Layout full names (mandatory)'!O53,"")</f>
        <v>XXXX-Nle-L4-18_Multiplex2023Apr</v>
      </c>
      <c r="N14" t="str">
        <f>IF(AND('Layout full names (mandatory)'!P14&lt;&gt;"",'Layout full names (mandatory)'!P53&lt;&gt;""),'Layout full names (mandatory)'!P53,"")</f>
        <v>XXXX-Nle-L4-19_Multiplex2023Apr</v>
      </c>
      <c r="O14" t="str">
        <f>IF(AND('Layout full names (mandatory)'!Q14&lt;&gt;"",'Layout full names (mandatory)'!Q53&lt;&gt;""),'Layout full names (mandatory)'!Q53,"")</f>
        <v>XXXX-Nle-L4-19_Multiplex2023Apr</v>
      </c>
      <c r="P14" t="str">
        <f>IF(AND('Layout full names (mandatory)'!R14&lt;&gt;"",'Layout full names (mandatory)'!R53&lt;&gt;""),'Layout full names (mandatory)'!R53,"")</f>
        <v>XXXX-Nle-L4-20_Multiplex2023Apr</v>
      </c>
      <c r="Q14" t="str">
        <f>IF(AND('Layout full names (mandatory)'!S14&lt;&gt;"",'Layout full names (mandatory)'!S53&lt;&gt;""),'Layout full names (mandatory)'!S53,"")</f>
        <v>XXXX-Nle-L4-20_Multiplex2023Apr</v>
      </c>
      <c r="R14" t="str">
        <f>IF(AND('Layout full names (mandatory)'!T14&lt;&gt;"",'Layout full names (mandatory)'!T53&lt;&gt;""),'Layout full names (mandatory)'!T53,"")</f>
        <v>XXXX-Nle-L4-21_Multiplex2023Apr</v>
      </c>
      <c r="S14" t="str">
        <f>IF(AND('Layout full names (mandatory)'!U14&lt;&gt;"",'Layout full names (mandatory)'!U53&lt;&gt;""),'Layout full names (mandatory)'!U53,"")</f>
        <v>XXXX-Nle-L4-21_Multiplex2023Apr</v>
      </c>
      <c r="T14" t="str">
        <f>IF(AND('Layout full names (mandatory)'!V14&lt;&gt;"",'Layout full names (mandatory)'!V53&lt;&gt;""),'Layout full names (mandatory)'!V53,"")</f>
        <v>XXXX-Nle-L4-22_Multiplex2023Apr</v>
      </c>
      <c r="U14" t="str">
        <f>IF(AND('Layout full names (mandatory)'!W14&lt;&gt;"",'Layout full names (mandatory)'!W53&lt;&gt;""),'Layout full names (mandatory)'!W53,"")</f>
        <v>XXXX-Nle-L4-22_Multiplex2023Apr</v>
      </c>
      <c r="V14" t="str">
        <f>IF(AND('Layout full names (mandatory)'!X14&lt;&gt;"",'Layout full names (mandatory)'!X53&lt;&gt;""),'Layout full names (mandatory)'!X53,"")</f>
        <v>XXXX-Nle-L4-23_Multiplex2023Apr</v>
      </c>
      <c r="W14" t="str">
        <f>IF(AND('Layout full names (mandatory)'!Y14&lt;&gt;"",'Layout full names (mandatory)'!Y53&lt;&gt;""),'Layout full names (mandatory)'!Y53,"")</f>
        <v>XXXX-Nle-L4-23_Multiplex2023Apr</v>
      </c>
      <c r="X14" t="str">
        <f>IF(AND('Layout full names (mandatory)'!Z14&lt;&gt;"",'Layout full names (mandatory)'!Z53&lt;&gt;""),'Layout full names (mandatory)'!Z53,"")</f>
        <v>XXXX-Nle-L4-24_Multiplex2023Apr</v>
      </c>
      <c r="Y14" t="str">
        <f>IF(AND('Layout full names (mandatory)'!AA14&lt;&gt;"",'Layout full names (mandatory)'!AA53&lt;&gt;""),'Layout full names (mandatory)'!AA53,"")</f>
        <v>XXXX-Nle-L4-24_Multiplex2023Apr</v>
      </c>
      <c r="Z14" s="3"/>
      <c r="AB14" t="str">
        <v>XXXX-Nle-L5-16_Multiplex2023Apr</v>
      </c>
      <c r="AC14">
        <f t="shared" si="0"/>
        <v>9</v>
      </c>
    </row>
    <row r="15" spans="1:29" ht="21" customHeight="1" x14ac:dyDescent="0.4">
      <c r="A15" t="str">
        <f>IF('Layout full names (mandatory)'!C54&lt;&gt;"",'Layout full names (mandatory)'!C54,"")</f>
        <v>N</v>
      </c>
      <c r="B15" t="str">
        <f>IF(AND('Layout full names (mandatory)'!D15&lt;&gt;"",'Layout full names (mandatory)'!D54&lt;&gt;""),'Layout full names (mandatory)'!D54,"")</f>
        <v>XXXX-Nle-L4-13_Multiplex2023Apr</v>
      </c>
      <c r="C15" t="str">
        <f>IF(AND('Layout full names (mandatory)'!E15&lt;&gt;"",'Layout full names (mandatory)'!E54&lt;&gt;""),'Layout full names (mandatory)'!E54,"")</f>
        <v>XXXX-Nle-L4-13_Multiplex2023Apr</v>
      </c>
      <c r="D15" t="str">
        <f>IF(AND('Layout full names (mandatory)'!F15&lt;&gt;"",'Layout full names (mandatory)'!F54&lt;&gt;""),'Layout full names (mandatory)'!F54,"")</f>
        <v>XXXX-Nle-L4-14_Multiplex2023Apr</v>
      </c>
      <c r="E15" t="str">
        <f>IF(AND('Layout full names (mandatory)'!G15&lt;&gt;"",'Layout full names (mandatory)'!G54&lt;&gt;""),'Layout full names (mandatory)'!G54,"")</f>
        <v>XXXX-Nle-L4-14_Multiplex2023Apr</v>
      </c>
      <c r="F15" t="str">
        <f>IF(AND('Layout full names (mandatory)'!H15&lt;&gt;"",'Layout full names (mandatory)'!H54&lt;&gt;""),'Layout full names (mandatory)'!H54,"")</f>
        <v>XXXX-Nle-L4-15_Multiplex2023Apr</v>
      </c>
      <c r="G15" t="str">
        <f>IF(AND('Layout full names (mandatory)'!I15&lt;&gt;"",'Layout full names (mandatory)'!I54&lt;&gt;""),'Layout full names (mandatory)'!I54,"")</f>
        <v>XXXX-Nle-L4-15_Multiplex2023Apr</v>
      </c>
      <c r="H15" t="str">
        <f>IF(AND('Layout full names (mandatory)'!J15&lt;&gt;"",'Layout full names (mandatory)'!J54&lt;&gt;""),'Layout full names (mandatory)'!J54,"")</f>
        <v>XXXX-Nle-L4-16_Multiplex2023Apr</v>
      </c>
      <c r="I15" t="str">
        <f>IF(AND('Layout full names (mandatory)'!K15&lt;&gt;"",'Layout full names (mandatory)'!K54&lt;&gt;""),'Layout full names (mandatory)'!K54,"")</f>
        <v>XXXX-Nle-L4-16_Multiplex2023Apr</v>
      </c>
      <c r="J15" t="str">
        <f>IF(AND('Layout full names (mandatory)'!L15&lt;&gt;"",'Layout full names (mandatory)'!L54&lt;&gt;""),'Layout full names (mandatory)'!L54,"")</f>
        <v>XXXX-Nle-L4-17_Multiplex2023Apr</v>
      </c>
      <c r="K15" t="str">
        <f>IF(AND('Layout full names (mandatory)'!M15&lt;&gt;"",'Layout full names (mandatory)'!M54&lt;&gt;""),'Layout full names (mandatory)'!M54,"")</f>
        <v>XXXX-Nle-L4-17_Multiplex2023Apr</v>
      </c>
      <c r="L15" t="str">
        <f>IF(AND('Layout full names (mandatory)'!N15&lt;&gt;"",'Layout full names (mandatory)'!N54&lt;&gt;""),'Layout full names (mandatory)'!N54,"")</f>
        <v>XXXX-Nle-L4-18_Multiplex2023Apr</v>
      </c>
      <c r="M15" t="str">
        <f>IF(AND('Layout full names (mandatory)'!O15&lt;&gt;"",'Layout full names (mandatory)'!O54&lt;&gt;""),'Layout full names (mandatory)'!O54,"")</f>
        <v>XXXX-Nle-L4-18_Multiplex2023Apr</v>
      </c>
      <c r="N15" t="str">
        <f>IF(AND('Layout full names (mandatory)'!P15&lt;&gt;"",'Layout full names (mandatory)'!P54&lt;&gt;""),'Layout full names (mandatory)'!P54,"")</f>
        <v>XXXX-Nle-L4-19_Multiplex2023Apr</v>
      </c>
      <c r="O15" t="str">
        <f>IF(AND('Layout full names (mandatory)'!Q15&lt;&gt;"",'Layout full names (mandatory)'!Q54&lt;&gt;""),'Layout full names (mandatory)'!Q54,"")</f>
        <v>XXXX-Nle-L4-19_Multiplex2023Apr</v>
      </c>
      <c r="P15" t="str">
        <f>IF(AND('Layout full names (mandatory)'!R15&lt;&gt;"",'Layout full names (mandatory)'!R54&lt;&gt;""),'Layout full names (mandatory)'!R54,"")</f>
        <v>XXXX-Nle-L4-20_Multiplex2023Apr</v>
      </c>
      <c r="Q15" t="str">
        <f>IF(AND('Layout full names (mandatory)'!S15&lt;&gt;"",'Layout full names (mandatory)'!S54&lt;&gt;""),'Layout full names (mandatory)'!S54,"")</f>
        <v>XXXX-Nle-L4-20_Multiplex2023Apr</v>
      </c>
      <c r="R15" t="str">
        <f>IF(AND('Layout full names (mandatory)'!T15&lt;&gt;"",'Layout full names (mandatory)'!T54&lt;&gt;""),'Layout full names (mandatory)'!T54,"")</f>
        <v>XXXX-Nle-L4-21_Multiplex2023Apr</v>
      </c>
      <c r="S15" t="str">
        <f>IF(AND('Layout full names (mandatory)'!U15&lt;&gt;"",'Layout full names (mandatory)'!U54&lt;&gt;""),'Layout full names (mandatory)'!U54,"")</f>
        <v>XXXX-Nle-L4-21_Multiplex2023Apr</v>
      </c>
      <c r="T15" t="str">
        <f>IF(AND('Layout full names (mandatory)'!V15&lt;&gt;"",'Layout full names (mandatory)'!V54&lt;&gt;""),'Layout full names (mandatory)'!V54,"")</f>
        <v>XXXX-Nle-L4-22_Multiplex2023Apr</v>
      </c>
      <c r="U15" t="str">
        <f>IF(AND('Layout full names (mandatory)'!W15&lt;&gt;"",'Layout full names (mandatory)'!W54&lt;&gt;""),'Layout full names (mandatory)'!W54,"")</f>
        <v>XXXX-Nle-L4-22_Multiplex2023Apr</v>
      </c>
      <c r="V15" t="str">
        <f>IF(AND('Layout full names (mandatory)'!X15&lt;&gt;"",'Layout full names (mandatory)'!X54&lt;&gt;""),'Layout full names (mandatory)'!X54,"")</f>
        <v>XXXX-Nle-L4-23_Multiplex2023Apr</v>
      </c>
      <c r="W15" t="str">
        <f>IF(AND('Layout full names (mandatory)'!Y15&lt;&gt;"",'Layout full names (mandatory)'!Y54&lt;&gt;""),'Layout full names (mandatory)'!Y54,"")</f>
        <v>XXXX-Nle-L4-23_Multiplex2023Apr</v>
      </c>
      <c r="X15" t="str">
        <f>IF(AND('Layout full names (mandatory)'!Z15&lt;&gt;"",'Layout full names (mandatory)'!Z54&lt;&gt;""),'Layout full names (mandatory)'!Z54,"")</f>
        <v>XXXX-Nle-L4-24_Multiplex2023Apr</v>
      </c>
      <c r="Y15" t="str">
        <f>IF(AND('Layout full names (mandatory)'!AA15&lt;&gt;"",'Layout full names (mandatory)'!AA54&lt;&gt;""),'Layout full names (mandatory)'!AA54,"")</f>
        <v>XXXX-Nle-L4-24_Multiplex2023Apr</v>
      </c>
      <c r="Z15" s="3"/>
      <c r="AB15" t="str">
        <v>XXXX-Nle-L5-04_Multiplex2023Mar</v>
      </c>
      <c r="AC15">
        <f t="shared" si="0"/>
        <v>9</v>
      </c>
    </row>
    <row r="16" spans="1:29" x14ac:dyDescent="0.3">
      <c r="A16" t="str">
        <f>IF('Layout full names (mandatory)'!C55&lt;&gt;"",'Layout full names (mandatory)'!C55,"")</f>
        <v>O</v>
      </c>
      <c r="B16" t="str">
        <f>IF(AND('Layout full names (mandatory)'!D16&lt;&gt;"",'Layout full names (mandatory)'!D55&lt;&gt;""),'Layout full names (mandatory)'!D55,"")</f>
        <v>XXXX-Nle-L4-13_Multiplex2023Apr</v>
      </c>
      <c r="C16" t="str">
        <f>IF(AND('Layout full names (mandatory)'!E16&lt;&gt;"",'Layout full names (mandatory)'!E55&lt;&gt;""),'Layout full names (mandatory)'!E55,"")</f>
        <v>XXXX-Nle-L4-13_Multiplex2023Apr</v>
      </c>
      <c r="D16" t="str">
        <f>IF(AND('Layout full names (mandatory)'!F16&lt;&gt;"",'Layout full names (mandatory)'!F55&lt;&gt;""),'Layout full names (mandatory)'!F55,"")</f>
        <v>XXXX-Nle-L4-14_Multiplex2023Apr</v>
      </c>
      <c r="E16" t="str">
        <f>IF(AND('Layout full names (mandatory)'!G16&lt;&gt;"",'Layout full names (mandatory)'!G55&lt;&gt;""),'Layout full names (mandatory)'!G55,"")</f>
        <v>XXXX-Nle-L4-14_Multiplex2023Apr</v>
      </c>
      <c r="F16" t="str">
        <f>IF(AND('Layout full names (mandatory)'!H16&lt;&gt;"",'Layout full names (mandatory)'!H55&lt;&gt;""),'Layout full names (mandatory)'!H55,"")</f>
        <v>XXXX-Nle-L4-15_Multiplex2023Apr</v>
      </c>
      <c r="G16" t="str">
        <f>IF(AND('Layout full names (mandatory)'!I16&lt;&gt;"",'Layout full names (mandatory)'!I55&lt;&gt;""),'Layout full names (mandatory)'!I55,"")</f>
        <v>XXXX-Nle-L4-15_Multiplex2023Apr</v>
      </c>
      <c r="H16" t="str">
        <f>IF(AND('Layout full names (mandatory)'!J16&lt;&gt;"",'Layout full names (mandatory)'!J55&lt;&gt;""),'Layout full names (mandatory)'!J55,"")</f>
        <v>XXXX-Nle-L4-16_Multiplex2023Apr</v>
      </c>
      <c r="I16" t="str">
        <f>IF(AND('Layout full names (mandatory)'!K16&lt;&gt;"",'Layout full names (mandatory)'!K55&lt;&gt;""),'Layout full names (mandatory)'!K55,"")</f>
        <v>XXXX-Nle-L4-16_Multiplex2023Apr</v>
      </c>
      <c r="J16" t="str">
        <f>IF(AND('Layout full names (mandatory)'!L16&lt;&gt;"",'Layout full names (mandatory)'!L55&lt;&gt;""),'Layout full names (mandatory)'!L55,"")</f>
        <v>XXXX-Nle-L4-17_Multiplex2023Apr</v>
      </c>
      <c r="K16" t="str">
        <f>IF(AND('Layout full names (mandatory)'!M16&lt;&gt;"",'Layout full names (mandatory)'!M55&lt;&gt;""),'Layout full names (mandatory)'!M55,"")</f>
        <v>XXXX-Nle-L4-17_Multiplex2023Apr</v>
      </c>
      <c r="L16" t="str">
        <f>IF(AND('Layout full names (mandatory)'!N16&lt;&gt;"",'Layout full names (mandatory)'!N55&lt;&gt;""),'Layout full names (mandatory)'!N55,"")</f>
        <v>XXXX-Nle-L4-18_Multiplex2023Apr</v>
      </c>
      <c r="M16" t="str">
        <f>IF(AND('Layout full names (mandatory)'!O16&lt;&gt;"",'Layout full names (mandatory)'!O55&lt;&gt;""),'Layout full names (mandatory)'!O55,"")</f>
        <v>XXXX-Nle-L4-18_Multiplex2023Apr</v>
      </c>
      <c r="N16" t="str">
        <f>IF(AND('Layout full names (mandatory)'!P16&lt;&gt;"",'Layout full names (mandatory)'!P55&lt;&gt;""),'Layout full names (mandatory)'!P55,"")</f>
        <v>XXXX-Nle-L4-19_Multiplex2023Apr</v>
      </c>
      <c r="O16" t="str">
        <f>IF(AND('Layout full names (mandatory)'!Q16&lt;&gt;"",'Layout full names (mandatory)'!Q55&lt;&gt;""),'Layout full names (mandatory)'!Q55,"")</f>
        <v>XXXX-Nle-L4-19_Multiplex2023Apr</v>
      </c>
      <c r="P16" t="str">
        <f>IF(AND('Layout full names (mandatory)'!R16&lt;&gt;"",'Layout full names (mandatory)'!R55&lt;&gt;""),'Layout full names (mandatory)'!R55,"")</f>
        <v>XXXX-Nle-L4-20_Multiplex2023Apr</v>
      </c>
      <c r="Q16" t="str">
        <f>IF(AND('Layout full names (mandatory)'!S16&lt;&gt;"",'Layout full names (mandatory)'!S55&lt;&gt;""),'Layout full names (mandatory)'!S55,"")</f>
        <v>XXXX-Nle-L4-20_Multiplex2023Apr</v>
      </c>
      <c r="R16" t="str">
        <f>IF(AND('Layout full names (mandatory)'!T16&lt;&gt;"",'Layout full names (mandatory)'!T55&lt;&gt;""),'Layout full names (mandatory)'!T55,"")</f>
        <v>XXXX-Nle-L4-21_Multiplex2023Apr</v>
      </c>
      <c r="S16" t="str">
        <f>IF(AND('Layout full names (mandatory)'!U16&lt;&gt;"",'Layout full names (mandatory)'!U55&lt;&gt;""),'Layout full names (mandatory)'!U55,"")</f>
        <v>XXXX-Nle-L4-21_Multiplex2023Apr</v>
      </c>
      <c r="T16" t="str">
        <f>IF(AND('Layout full names (mandatory)'!V16&lt;&gt;"",'Layout full names (mandatory)'!V55&lt;&gt;""),'Layout full names (mandatory)'!V55,"")</f>
        <v>XXXX-Nle-L4-22_Multiplex2023Apr</v>
      </c>
      <c r="U16" t="str">
        <f>IF(AND('Layout full names (mandatory)'!W16&lt;&gt;"",'Layout full names (mandatory)'!W55&lt;&gt;""),'Layout full names (mandatory)'!W55,"")</f>
        <v>XXXX-Nle-L4-22_Multiplex2023Apr</v>
      </c>
      <c r="V16" t="str">
        <f>IF(AND('Layout full names (mandatory)'!X16&lt;&gt;"",'Layout full names (mandatory)'!X55&lt;&gt;""),'Layout full names (mandatory)'!X55,"")</f>
        <v>XXXX-Nle-L4-23_Multiplex2023Apr</v>
      </c>
      <c r="W16" t="str">
        <f>IF(AND('Layout full names (mandatory)'!Y16&lt;&gt;"",'Layout full names (mandatory)'!Y55&lt;&gt;""),'Layout full names (mandatory)'!Y55,"")</f>
        <v>XXXX-Nle-L4-23_Multiplex2023Apr</v>
      </c>
      <c r="X16" t="str">
        <f>IF(AND('Layout full names (mandatory)'!Z16&lt;&gt;"",'Layout full names (mandatory)'!Z55&lt;&gt;""),'Layout full names (mandatory)'!Z55,"")</f>
        <v>XXXX-Nle-L4-24_Multiplex2023Apr</v>
      </c>
      <c r="Y16" t="str">
        <f>IF(AND('Layout full names (mandatory)'!AA16&lt;&gt;"",'Layout full names (mandatory)'!AA55&lt;&gt;""),'Layout full names (mandatory)'!AA55,"")</f>
        <v>XXXX-Nle-L4-24_Multiplex2023Apr</v>
      </c>
      <c r="AB16" t="str">
        <v>XXXX-Nle-L4-16_Multiplex2023Apr</v>
      </c>
      <c r="AC16">
        <f t="shared" si="0"/>
        <v>9</v>
      </c>
    </row>
    <row r="17" spans="1:29" x14ac:dyDescent="0.3">
      <c r="A17" t="str">
        <f>IF('Layout full names (mandatory)'!C56&lt;&gt;"",'Layout full names (mandatory)'!C56,"")</f>
        <v>P</v>
      </c>
      <c r="B17" t="str">
        <f>IF(AND('Layout full names (mandatory)'!D17&lt;&gt;"",'Layout full names (mandatory)'!D56&lt;&gt;""),'Layout full names (mandatory)'!D56,"")</f>
        <v>XXXX-Nle-L4-13_Multiplex2023Apr</v>
      </c>
      <c r="C17" t="str">
        <f>IF(AND('Layout full names (mandatory)'!E17&lt;&gt;"",'Layout full names (mandatory)'!E56&lt;&gt;""),'Layout full names (mandatory)'!E56,"")</f>
        <v>XXXX-Nle-L4-13_Multiplex2023Apr</v>
      </c>
      <c r="D17" t="str">
        <f>IF(AND('Layout full names (mandatory)'!F17&lt;&gt;"",'Layout full names (mandatory)'!F56&lt;&gt;""),'Layout full names (mandatory)'!F56,"")</f>
        <v>XXXX-Nle-L4-14_Multiplex2023Apr</v>
      </c>
      <c r="E17" t="str">
        <f>IF(AND('Layout full names (mandatory)'!G17&lt;&gt;"",'Layout full names (mandatory)'!G56&lt;&gt;""),'Layout full names (mandatory)'!G56,"")</f>
        <v>XXXX-Nle-L4-14_Multiplex2023Apr</v>
      </c>
      <c r="F17" t="str">
        <f>IF(AND('Layout full names (mandatory)'!H17&lt;&gt;"",'Layout full names (mandatory)'!H56&lt;&gt;""),'Layout full names (mandatory)'!H56,"")</f>
        <v>XXXX-Nle-L4-15_Multiplex2023Apr</v>
      </c>
      <c r="G17" t="str">
        <f>IF(AND('Layout full names (mandatory)'!I17&lt;&gt;"",'Layout full names (mandatory)'!I56&lt;&gt;""),'Layout full names (mandatory)'!I56,"")</f>
        <v>XXXX-Nle-L4-15_Multiplex2023Apr</v>
      </c>
      <c r="H17" t="str">
        <f>IF(AND('Layout full names (mandatory)'!J17&lt;&gt;"",'Layout full names (mandatory)'!J56&lt;&gt;""),'Layout full names (mandatory)'!J56,"")</f>
        <v>XXXX-Nle-L4-16_Multiplex2023Apr</v>
      </c>
      <c r="I17" t="str">
        <f>IF(AND('Layout full names (mandatory)'!K17&lt;&gt;"",'Layout full names (mandatory)'!K56&lt;&gt;""),'Layout full names (mandatory)'!K56,"")</f>
        <v>XXXX-Nle-L4-16_Multiplex2023Apr</v>
      </c>
      <c r="J17" t="str">
        <f>IF(AND('Layout full names (mandatory)'!L17&lt;&gt;"",'Layout full names (mandatory)'!L56&lt;&gt;""),'Layout full names (mandatory)'!L56,"")</f>
        <v>XXXX-Nle-L4-17_Multiplex2023Apr</v>
      </c>
      <c r="K17" t="str">
        <f>IF(AND('Layout full names (mandatory)'!M17&lt;&gt;"",'Layout full names (mandatory)'!M56&lt;&gt;""),'Layout full names (mandatory)'!M56,"")</f>
        <v>XXXX-Nle-L4-17_Multiplex2023Apr</v>
      </c>
      <c r="L17" t="str">
        <f>IF(AND('Layout full names (mandatory)'!N17&lt;&gt;"",'Layout full names (mandatory)'!N56&lt;&gt;""),'Layout full names (mandatory)'!N56,"")</f>
        <v>XXXX-Nle-L4-18_Multiplex2023Apr</v>
      </c>
      <c r="M17" t="str">
        <f>IF(AND('Layout full names (mandatory)'!O17&lt;&gt;"",'Layout full names (mandatory)'!O56&lt;&gt;""),'Layout full names (mandatory)'!O56,"")</f>
        <v>XXXX-Nle-L4-18_Multiplex2023Apr</v>
      </c>
      <c r="N17" t="str">
        <f>IF(AND('Layout full names (mandatory)'!P17&lt;&gt;"",'Layout full names (mandatory)'!P56&lt;&gt;""),'Layout full names (mandatory)'!P56,"")</f>
        <v>XXXX-Nle-L4-19_Multiplex2023Apr</v>
      </c>
      <c r="O17" t="str">
        <f>IF(AND('Layout full names (mandatory)'!Q17&lt;&gt;"",'Layout full names (mandatory)'!Q56&lt;&gt;""),'Layout full names (mandatory)'!Q56,"")</f>
        <v>XXXX-Nle-L4-19_Multiplex2023Apr</v>
      </c>
      <c r="P17" t="str">
        <f>IF(AND('Layout full names (mandatory)'!R17&lt;&gt;"",'Layout full names (mandatory)'!R56&lt;&gt;""),'Layout full names (mandatory)'!R56,"")</f>
        <v>XXXX-Nle-L4-20_Multiplex2023Apr</v>
      </c>
      <c r="Q17" t="str">
        <f>IF(AND('Layout full names (mandatory)'!S17&lt;&gt;"",'Layout full names (mandatory)'!S56&lt;&gt;""),'Layout full names (mandatory)'!S56,"")</f>
        <v>XXXX-Nle-L4-20_Multiplex2023Apr</v>
      </c>
      <c r="R17" t="str">
        <f>IF(AND('Layout full names (mandatory)'!T17&lt;&gt;"",'Layout full names (mandatory)'!T56&lt;&gt;""),'Layout full names (mandatory)'!T56,"")</f>
        <v>XXXX-Nle-L4-21_Multiplex2023Apr</v>
      </c>
      <c r="S17" t="str">
        <f>IF(AND('Layout full names (mandatory)'!U17&lt;&gt;"",'Layout full names (mandatory)'!U56&lt;&gt;""),'Layout full names (mandatory)'!U56,"")</f>
        <v>XXXX-Nle-L4-21_Multiplex2023Apr</v>
      </c>
      <c r="T17" t="str">
        <f>IF(AND('Layout full names (mandatory)'!V17&lt;&gt;"",'Layout full names (mandatory)'!V56&lt;&gt;""),'Layout full names (mandatory)'!V56,"")</f>
        <v>XXXX-Nle-L4-22_Multiplex2023Apr</v>
      </c>
      <c r="U17" t="str">
        <f>IF(AND('Layout full names (mandatory)'!W17&lt;&gt;"",'Layout full names (mandatory)'!W56&lt;&gt;""),'Layout full names (mandatory)'!W56,"")</f>
        <v>XXXX-Nle-L4-22_Multiplex2023Apr</v>
      </c>
      <c r="V17" t="str">
        <f>IF(AND('Layout full names (mandatory)'!X17&lt;&gt;"",'Layout full names (mandatory)'!X56&lt;&gt;""),'Layout full names (mandatory)'!X56,"")</f>
        <v>XXXX-Nle-L4-23_Multiplex2023Apr</v>
      </c>
      <c r="W17" t="str">
        <f>IF(AND('Layout full names (mandatory)'!Y17&lt;&gt;"",'Layout full names (mandatory)'!Y56&lt;&gt;""),'Layout full names (mandatory)'!Y56,"")</f>
        <v>XXXX-Nle-L4-23_Multiplex2023Apr</v>
      </c>
      <c r="X17" t="str">
        <f>IF(AND('Layout full names (mandatory)'!Z17&lt;&gt;"",'Layout full names (mandatory)'!Z56&lt;&gt;""),'Layout full names (mandatory)'!Z56,"")</f>
        <v>XXXX-Nle-L4-24_Multiplex2023Apr</v>
      </c>
      <c r="Y17" t="str">
        <f>IF(AND('Layout full names (mandatory)'!AA17&lt;&gt;"",'Layout full names (mandatory)'!AA56&lt;&gt;""),'Layout full names (mandatory)'!AA56,"")</f>
        <v>XXXX-Nle-L4-24_Multiplex2023Apr</v>
      </c>
      <c r="AB17" t="str">
        <v>XXXX-Nle-L5-17_Multiplex2023Apr</v>
      </c>
      <c r="AC17">
        <f t="shared" si="0"/>
        <v>9</v>
      </c>
    </row>
    <row r="18" spans="1:29" ht="18.75" customHeight="1" x14ac:dyDescent="0.35">
      <c r="B18" s="5"/>
      <c r="C18" s="5"/>
      <c r="D18" s="5"/>
      <c r="E18" s="5"/>
      <c r="F18" s="5"/>
      <c r="G18" s="5"/>
      <c r="H18" s="5"/>
      <c r="I18" s="5"/>
      <c r="J18" s="5"/>
      <c r="K18" s="5"/>
      <c r="L18" s="5"/>
      <c r="M18" s="5"/>
      <c r="N18" s="5"/>
      <c r="O18" s="5"/>
      <c r="P18" s="5"/>
      <c r="Q18" s="5"/>
      <c r="R18" s="5"/>
      <c r="S18" s="5"/>
      <c r="T18" s="5"/>
      <c r="U18" s="5"/>
      <c r="V18" s="5"/>
      <c r="W18" s="5"/>
      <c r="X18" s="5"/>
      <c r="Y18" s="5"/>
      <c r="AB18" t="str">
        <v>XXXX-Nle-L5-05_Multiplex2023Apr</v>
      </c>
      <c r="AC18">
        <f t="shared" si="0"/>
        <v>9</v>
      </c>
    </row>
    <row r="19" spans="1:29" ht="18.75" customHeight="1" x14ac:dyDescent="0.35">
      <c r="B19" s="5"/>
      <c r="C19" s="5"/>
      <c r="D19" s="5"/>
      <c r="E19" s="5"/>
      <c r="F19" s="5"/>
      <c r="G19" s="5"/>
      <c r="H19" s="5"/>
      <c r="I19" s="5"/>
      <c r="J19" s="5"/>
      <c r="K19" s="5"/>
      <c r="L19" s="5"/>
      <c r="M19" s="5"/>
      <c r="N19" s="5"/>
      <c r="O19" s="5"/>
      <c r="P19" s="5"/>
      <c r="Q19" s="5"/>
      <c r="R19" s="5"/>
      <c r="S19" s="5"/>
      <c r="T19" s="5"/>
      <c r="U19" s="5"/>
      <c r="V19" s="5"/>
      <c r="W19" s="5"/>
      <c r="X19" s="5"/>
      <c r="Y19" s="5"/>
      <c r="AB19" t="str">
        <v>XXXX-Nle-L4-17_Multiplex2023Apr</v>
      </c>
      <c r="AC19">
        <f t="shared" si="0"/>
        <v>9</v>
      </c>
    </row>
    <row r="20" spans="1:29" ht="18.75" customHeight="1" x14ac:dyDescent="0.35">
      <c r="B20" s="5"/>
      <c r="C20" s="5"/>
      <c r="D20" s="5"/>
      <c r="E20" s="5"/>
      <c r="F20" s="5"/>
      <c r="G20" s="5"/>
      <c r="H20" s="5"/>
      <c r="I20" s="5"/>
      <c r="J20" s="5"/>
      <c r="K20" s="5"/>
      <c r="L20" s="5"/>
      <c r="M20" s="5"/>
      <c r="N20" s="5"/>
      <c r="O20" s="5"/>
      <c r="P20" s="5"/>
      <c r="Q20" s="5"/>
      <c r="R20" s="5"/>
      <c r="S20" s="5"/>
      <c r="T20" s="5"/>
      <c r="U20" s="5"/>
      <c r="V20" s="5"/>
      <c r="W20" s="5"/>
      <c r="X20" s="5"/>
      <c r="Y20" s="5"/>
      <c r="AB20" t="str">
        <v>XXXX-Nle-L5-18_Multiplex2023Apr</v>
      </c>
      <c r="AC20">
        <f t="shared" si="0"/>
        <v>9</v>
      </c>
    </row>
    <row r="21" spans="1:29" ht="18.75" customHeight="1" x14ac:dyDescent="0.35">
      <c r="B21" s="5"/>
      <c r="C21" s="5"/>
      <c r="D21" s="5"/>
      <c r="E21" s="5"/>
      <c r="F21" s="5"/>
      <c r="G21" s="5"/>
      <c r="H21" s="5"/>
      <c r="I21" s="5"/>
      <c r="J21" s="5"/>
      <c r="K21" s="5"/>
      <c r="L21" s="5"/>
      <c r="M21" s="5"/>
      <c r="N21" s="5"/>
      <c r="O21" s="5"/>
      <c r="P21" s="5"/>
      <c r="Q21" s="5"/>
      <c r="R21" s="5"/>
      <c r="S21" s="5"/>
      <c r="T21" s="5"/>
      <c r="U21" s="5"/>
      <c r="V21" s="5"/>
      <c r="W21" s="5"/>
      <c r="X21" s="5"/>
      <c r="Y21" s="5"/>
      <c r="AB21" t="str">
        <v>XXXX-Nle-L5-06_Multiplex2023Apr</v>
      </c>
      <c r="AC21">
        <f t="shared" si="0"/>
        <v>9</v>
      </c>
    </row>
    <row r="22" spans="1:29" ht="18.75" customHeight="1" x14ac:dyDescent="0.35">
      <c r="B22" s="5"/>
      <c r="C22" s="5"/>
      <c r="D22" s="5"/>
      <c r="E22" s="5"/>
      <c r="F22" s="5"/>
      <c r="G22" s="5"/>
      <c r="H22" s="5"/>
      <c r="I22" s="5"/>
      <c r="J22" s="5"/>
      <c r="K22" s="5"/>
      <c r="L22" s="5"/>
      <c r="M22" s="5"/>
      <c r="N22" s="5"/>
      <c r="O22" s="5"/>
      <c r="P22" s="5"/>
      <c r="Q22" s="5"/>
      <c r="R22" s="5"/>
      <c r="S22" s="5"/>
      <c r="T22" s="5"/>
      <c r="U22" s="5"/>
      <c r="V22" s="5"/>
      <c r="W22" s="5"/>
      <c r="X22" s="5"/>
      <c r="Y22" s="5"/>
      <c r="AB22" t="str">
        <v>XXXX-Nle-L4-18_Multiplex2023Apr</v>
      </c>
      <c r="AC22">
        <f t="shared" si="0"/>
        <v>9</v>
      </c>
    </row>
    <row r="23" spans="1:29" ht="18.75" customHeight="1" x14ac:dyDescent="0.35">
      <c r="B23" s="5"/>
      <c r="C23" s="5"/>
      <c r="D23" s="5"/>
      <c r="E23" s="5"/>
      <c r="F23" s="5"/>
      <c r="G23" s="5"/>
      <c r="H23" s="5"/>
      <c r="I23" s="5"/>
      <c r="J23" s="5"/>
      <c r="K23" s="5"/>
      <c r="L23" s="5"/>
      <c r="M23" s="5"/>
      <c r="N23" s="5"/>
      <c r="O23" s="5"/>
      <c r="P23" s="5"/>
      <c r="Q23" s="5"/>
      <c r="R23" s="5"/>
      <c r="S23" s="5"/>
      <c r="T23" s="5"/>
      <c r="U23" s="5"/>
      <c r="V23" s="5"/>
      <c r="W23" s="5"/>
      <c r="X23" s="5"/>
      <c r="Y23" s="5"/>
      <c r="AB23" t="str">
        <v>XXXX-Nle-L5-19_Multiplex2023Apr</v>
      </c>
      <c r="AC23">
        <f t="shared" si="0"/>
        <v>9</v>
      </c>
    </row>
    <row r="24" spans="1:29" ht="18.75" customHeight="1" x14ac:dyDescent="0.35">
      <c r="B24" s="5"/>
      <c r="C24" s="5"/>
      <c r="D24" s="5"/>
      <c r="E24" s="5"/>
      <c r="F24" s="5"/>
      <c r="G24" s="5"/>
      <c r="H24" s="5"/>
      <c r="I24" s="5"/>
      <c r="J24" s="5"/>
      <c r="K24" s="5"/>
      <c r="L24" s="5"/>
      <c r="M24" s="5"/>
      <c r="N24" s="5"/>
      <c r="O24" s="5"/>
      <c r="P24" s="5"/>
      <c r="Q24" s="5"/>
      <c r="R24" s="5"/>
      <c r="S24" s="5"/>
      <c r="T24" s="5"/>
      <c r="U24" s="5"/>
      <c r="V24" s="5"/>
      <c r="W24" s="5"/>
      <c r="X24" s="5"/>
      <c r="Y24" s="5"/>
      <c r="AB24" t="str">
        <v>XXXX-Nle-L5-07_Multiplex2023Apr</v>
      </c>
      <c r="AC24">
        <f t="shared" si="0"/>
        <v>9</v>
      </c>
    </row>
    <row r="25" spans="1:29" ht="18.75" customHeight="1" x14ac:dyDescent="0.35">
      <c r="B25" s="5"/>
      <c r="C25" s="5"/>
      <c r="D25" s="5"/>
      <c r="E25" s="5"/>
      <c r="F25" s="5"/>
      <c r="G25" s="5"/>
      <c r="H25" s="5"/>
      <c r="I25" s="5"/>
      <c r="J25" s="5"/>
      <c r="K25" s="5"/>
      <c r="L25" s="5"/>
      <c r="M25" s="5"/>
      <c r="N25" s="5"/>
      <c r="O25" s="5"/>
      <c r="P25" s="5"/>
      <c r="Q25" s="5"/>
      <c r="R25" s="5"/>
      <c r="S25" s="5"/>
      <c r="T25" s="5"/>
      <c r="U25" s="5"/>
      <c r="V25" s="5"/>
      <c r="W25" s="5"/>
      <c r="X25" s="5"/>
      <c r="Y25" s="5"/>
      <c r="AB25" t="str">
        <v>XXXX-Nle-L4-19_Multiplex2023Apr</v>
      </c>
      <c r="AC25">
        <f t="shared" si="0"/>
        <v>9</v>
      </c>
    </row>
    <row r="26" spans="1:29" ht="18.75" customHeight="1" x14ac:dyDescent="0.35">
      <c r="B26" s="5"/>
      <c r="C26" s="5"/>
      <c r="D26" s="5"/>
      <c r="E26" s="5"/>
      <c r="F26" s="5"/>
      <c r="G26" s="5"/>
      <c r="H26" s="5"/>
      <c r="I26" s="5"/>
      <c r="J26" s="5"/>
      <c r="K26" s="5"/>
      <c r="L26" s="5"/>
      <c r="M26" s="5"/>
      <c r="N26" s="5"/>
      <c r="O26" s="5"/>
      <c r="P26" s="5"/>
      <c r="Q26" s="5"/>
      <c r="R26" s="5"/>
      <c r="S26" s="5"/>
      <c r="T26" s="5"/>
      <c r="U26" s="5"/>
      <c r="V26" s="5"/>
      <c r="W26" s="5"/>
      <c r="X26" s="5"/>
      <c r="Y26" s="5"/>
      <c r="AB26" t="str">
        <v>XXXX-Nle-L5-20_Multiplex2023Apr</v>
      </c>
      <c r="AC26">
        <f t="shared" si="0"/>
        <v>9</v>
      </c>
    </row>
    <row r="27" spans="1:29" ht="18.75" customHeight="1" x14ac:dyDescent="0.35">
      <c r="B27" s="5"/>
      <c r="C27" s="5"/>
      <c r="D27" s="5"/>
      <c r="E27" s="5"/>
      <c r="F27" s="5"/>
      <c r="G27" s="5"/>
      <c r="H27" s="5"/>
      <c r="I27" s="5"/>
      <c r="J27" s="5"/>
      <c r="K27" s="5"/>
      <c r="L27" s="5"/>
      <c r="M27" s="5"/>
      <c r="N27" s="5"/>
      <c r="O27" s="5"/>
      <c r="P27" s="5"/>
      <c r="Q27" s="5"/>
      <c r="R27" s="5"/>
      <c r="S27" s="5"/>
      <c r="T27" s="5"/>
      <c r="U27" s="5"/>
      <c r="V27" s="5"/>
      <c r="W27" s="5"/>
      <c r="X27" s="5"/>
      <c r="Y27" s="5"/>
      <c r="AB27" t="str">
        <v>XXXX-Nle-L5-08_Multiplex2023Apr</v>
      </c>
      <c r="AC27">
        <f t="shared" si="0"/>
        <v>9</v>
      </c>
    </row>
    <row r="28" spans="1:29" ht="18.75" customHeight="1" x14ac:dyDescent="0.35">
      <c r="B28" s="5"/>
      <c r="C28" s="5"/>
      <c r="D28" s="5"/>
      <c r="E28" s="5"/>
      <c r="F28" s="5"/>
      <c r="G28" s="5"/>
      <c r="H28" s="5"/>
      <c r="I28" s="5"/>
      <c r="J28" s="5"/>
      <c r="K28" s="5"/>
      <c r="L28" s="5"/>
      <c r="M28" s="5"/>
      <c r="N28" s="5"/>
      <c r="O28" s="5"/>
      <c r="P28" s="5"/>
      <c r="Q28" s="5"/>
      <c r="R28" s="5"/>
      <c r="S28" s="5"/>
      <c r="T28" s="5"/>
      <c r="U28" s="5"/>
      <c r="V28" s="5"/>
      <c r="W28" s="5"/>
      <c r="X28" s="5"/>
      <c r="Y28" s="5"/>
      <c r="AB28" t="str">
        <v>XXXX-Nle-L4-20_Multiplex2023Apr</v>
      </c>
      <c r="AC28">
        <f t="shared" si="0"/>
        <v>9</v>
      </c>
    </row>
    <row r="29" spans="1:29" ht="18.75" customHeight="1" x14ac:dyDescent="0.35">
      <c r="B29" s="5"/>
      <c r="C29" s="5"/>
      <c r="D29" s="5"/>
      <c r="E29" s="5"/>
      <c r="F29" s="5"/>
      <c r="G29" s="5"/>
      <c r="H29" s="5"/>
      <c r="I29" s="5"/>
      <c r="J29" s="5"/>
      <c r="K29" s="5"/>
      <c r="L29" s="5"/>
      <c r="M29" s="5"/>
      <c r="N29" s="5"/>
      <c r="O29" s="5"/>
      <c r="P29" s="5"/>
      <c r="Q29" s="5"/>
      <c r="R29" s="5"/>
      <c r="S29" s="5"/>
      <c r="T29" s="5"/>
      <c r="U29" s="5"/>
      <c r="V29" s="5"/>
      <c r="W29" s="5"/>
      <c r="X29" s="5"/>
      <c r="Y29" s="5"/>
      <c r="AB29" t="str">
        <v>XXXX-Nle-L5-21_Multiplex2023Apr</v>
      </c>
      <c r="AC29">
        <f t="shared" si="0"/>
        <v>9</v>
      </c>
    </row>
    <row r="30" spans="1:29" ht="18.75" customHeight="1" x14ac:dyDescent="0.35">
      <c r="B30" s="5"/>
      <c r="C30" s="5"/>
      <c r="D30" s="5"/>
      <c r="E30" s="5"/>
      <c r="F30" s="5"/>
      <c r="G30" s="5"/>
      <c r="H30" s="5"/>
      <c r="I30" s="5"/>
      <c r="J30" s="5"/>
      <c r="K30" s="5"/>
      <c r="L30" s="5"/>
      <c r="M30" s="5"/>
      <c r="N30" s="5"/>
      <c r="O30" s="5"/>
      <c r="P30" s="5"/>
      <c r="Q30" s="5"/>
      <c r="R30" s="5"/>
      <c r="S30" s="5"/>
      <c r="T30" s="5"/>
      <c r="U30" s="5"/>
      <c r="V30" s="5"/>
      <c r="W30" s="5"/>
      <c r="X30" s="5"/>
      <c r="Y30" s="5"/>
      <c r="AB30" t="str">
        <v>XXXX-Nle-L5-09_Multiplex2023Apr</v>
      </c>
      <c r="AC30">
        <f t="shared" si="0"/>
        <v>9</v>
      </c>
    </row>
    <row r="31" spans="1:29" ht="18.75" customHeight="1" x14ac:dyDescent="0.35">
      <c r="B31" s="5"/>
      <c r="C31" s="5"/>
      <c r="D31" s="5"/>
      <c r="E31" s="5"/>
      <c r="F31" s="5"/>
      <c r="G31" s="5"/>
      <c r="H31" s="5"/>
      <c r="I31" s="5"/>
      <c r="J31" s="5"/>
      <c r="K31" s="5"/>
      <c r="L31" s="5"/>
      <c r="M31" s="5"/>
      <c r="N31" s="5"/>
      <c r="O31" s="5"/>
      <c r="P31" s="5"/>
      <c r="Q31" s="5"/>
      <c r="R31" s="5"/>
      <c r="S31" s="5"/>
      <c r="T31" s="5"/>
      <c r="U31" s="5"/>
      <c r="V31" s="5"/>
      <c r="W31" s="5"/>
      <c r="X31" s="5"/>
      <c r="Y31" s="5"/>
      <c r="AB31" t="str">
        <v>XXXX-Nle-L4-21_Multiplex2023Apr</v>
      </c>
      <c r="AC31">
        <f t="shared" si="0"/>
        <v>9</v>
      </c>
    </row>
    <row r="32" spans="1:29" ht="18.75" customHeight="1" x14ac:dyDescent="0.35">
      <c r="B32" s="5"/>
      <c r="C32" s="5"/>
      <c r="D32" s="5"/>
      <c r="E32" s="5"/>
      <c r="F32" s="5"/>
      <c r="G32" s="5"/>
      <c r="H32" s="5"/>
      <c r="I32" s="5"/>
      <c r="J32" s="5"/>
      <c r="K32" s="5"/>
      <c r="L32" s="5"/>
      <c r="M32" s="5"/>
      <c r="N32" s="5"/>
      <c r="O32" s="5"/>
      <c r="P32" s="5"/>
      <c r="Q32" s="5"/>
      <c r="R32" s="5"/>
      <c r="S32" s="5"/>
      <c r="T32" s="5"/>
      <c r="U32" s="5"/>
      <c r="V32" s="5"/>
      <c r="W32" s="5"/>
      <c r="X32" s="5"/>
      <c r="Y32" s="5"/>
      <c r="AB32" t="str">
        <v>XXXX-Nle-L5-22_Multiplex2023Apr</v>
      </c>
      <c r="AC32">
        <f t="shared" si="0"/>
        <v>9</v>
      </c>
    </row>
    <row r="33" spans="1:29" ht="18.75" customHeight="1" x14ac:dyDescent="0.35">
      <c r="B33" s="5"/>
      <c r="C33" s="5"/>
      <c r="D33" s="5"/>
      <c r="E33" s="5"/>
      <c r="F33" s="5"/>
      <c r="G33" s="5"/>
      <c r="H33" s="5"/>
      <c r="I33" s="5"/>
      <c r="J33" s="5"/>
      <c r="K33" s="5"/>
      <c r="L33" s="5"/>
      <c r="M33" s="5"/>
      <c r="N33" s="5"/>
      <c r="O33" s="5"/>
      <c r="P33" s="5"/>
      <c r="Q33" s="5"/>
      <c r="R33" s="5"/>
      <c r="S33" s="5"/>
      <c r="T33" s="5"/>
      <c r="U33" s="5"/>
      <c r="V33" s="5"/>
      <c r="W33" s="5"/>
      <c r="X33" s="5"/>
      <c r="Y33" s="5"/>
      <c r="AB33" t="str">
        <v>XXXX-Nle-L5-10_Multiplex2023Apr</v>
      </c>
      <c r="AC33">
        <f t="shared" si="0"/>
        <v>9</v>
      </c>
    </row>
    <row r="34" spans="1:29" ht="18.75" customHeight="1" x14ac:dyDescent="0.35">
      <c r="B34" s="5"/>
      <c r="C34" s="5"/>
      <c r="D34" s="5"/>
      <c r="E34" s="5"/>
      <c r="F34" s="5"/>
      <c r="G34" s="5"/>
      <c r="H34" s="5"/>
      <c r="I34" s="5"/>
      <c r="J34" s="5"/>
      <c r="K34" s="5"/>
      <c r="L34" s="5"/>
      <c r="M34" s="5"/>
      <c r="N34" s="5"/>
      <c r="O34" s="5"/>
      <c r="P34" s="5"/>
      <c r="Q34" s="5"/>
      <c r="R34" s="5"/>
      <c r="S34" s="5"/>
      <c r="T34" s="5"/>
      <c r="U34" s="5"/>
      <c r="V34" s="5"/>
      <c r="W34" s="5"/>
      <c r="X34" s="5"/>
      <c r="Y34" s="5"/>
      <c r="AB34" t="str">
        <v>XXXX-Nle-L4-22_Multiplex2023Apr</v>
      </c>
      <c r="AC34">
        <f t="shared" si="0"/>
        <v>9</v>
      </c>
    </row>
    <row r="35" spans="1:29" ht="18.75" customHeight="1" x14ac:dyDescent="0.35">
      <c r="B35" s="5"/>
      <c r="C35" s="5"/>
      <c r="D35" s="5"/>
      <c r="E35" s="5"/>
      <c r="F35" s="5"/>
      <c r="G35" s="5"/>
      <c r="H35" s="5"/>
      <c r="I35" s="5"/>
      <c r="J35" s="5"/>
      <c r="K35" s="5"/>
      <c r="L35" s="5"/>
      <c r="M35" s="5"/>
      <c r="N35" s="5"/>
      <c r="O35" s="5"/>
      <c r="P35" s="5"/>
      <c r="Q35" s="5"/>
      <c r="R35" s="5"/>
      <c r="S35" s="5"/>
      <c r="T35" s="5"/>
      <c r="U35" s="5"/>
      <c r="V35" s="5"/>
      <c r="W35" s="5"/>
      <c r="X35" s="5"/>
      <c r="Y35" s="5"/>
      <c r="AB35" t="str">
        <v>Buffer</v>
      </c>
      <c r="AC35">
        <f t="shared" ref="AC35:AC66" si="1">IF(AB35&lt;&gt;"",COUNTIF($B$2:$Y$17,AB35),"")</f>
        <v>24</v>
      </c>
    </row>
    <row r="36" spans="1:29" ht="18.75" customHeight="1" x14ac:dyDescent="0.35">
      <c r="B36" s="5"/>
      <c r="C36" s="5"/>
      <c r="D36" s="5"/>
      <c r="E36" s="5"/>
      <c r="F36" s="5"/>
      <c r="G36" s="5"/>
      <c r="H36" s="5"/>
      <c r="I36" s="5"/>
      <c r="J36" s="5"/>
      <c r="K36" s="5"/>
      <c r="L36" s="5"/>
      <c r="M36" s="5"/>
      <c r="N36" s="5"/>
      <c r="O36" s="5"/>
      <c r="P36" s="5"/>
      <c r="Q36" s="5"/>
      <c r="R36" s="5"/>
      <c r="S36" s="5"/>
      <c r="T36" s="5"/>
      <c r="U36" s="5"/>
      <c r="V36" s="5"/>
      <c r="W36" s="5"/>
      <c r="X36" s="5"/>
      <c r="Y36" s="5"/>
      <c r="AB36" t="str">
        <v>XXXX-Nle-L5-23_Multiplex2023Apr</v>
      </c>
      <c r="AC36">
        <f t="shared" si="1"/>
        <v>9</v>
      </c>
    </row>
    <row r="37" spans="1:29" ht="18.75" customHeight="1" x14ac:dyDescent="0.35">
      <c r="B37" s="5"/>
      <c r="C37" s="5"/>
      <c r="D37" s="5"/>
      <c r="E37" s="5"/>
      <c r="F37" s="5"/>
      <c r="G37" s="5"/>
      <c r="H37" s="5"/>
      <c r="I37" s="5"/>
      <c r="J37" s="5"/>
      <c r="K37" s="5"/>
      <c r="L37" s="5"/>
      <c r="M37" s="5"/>
      <c r="N37" s="5"/>
      <c r="O37" s="5"/>
      <c r="P37" s="5"/>
      <c r="Q37" s="5"/>
      <c r="R37" s="5"/>
      <c r="S37" s="5"/>
      <c r="T37" s="5"/>
      <c r="U37" s="5"/>
      <c r="V37" s="5"/>
      <c r="W37" s="5"/>
      <c r="X37" s="5"/>
      <c r="Y37" s="5"/>
      <c r="AB37" t="str">
        <v>XXXX-Nle-L5-24_Multiplex2023Apr</v>
      </c>
      <c r="AC37">
        <f t="shared" si="1"/>
        <v>9</v>
      </c>
    </row>
    <row r="38" spans="1:29" x14ac:dyDescent="0.3">
      <c r="AC38" t="str">
        <f t="shared" si="1"/>
        <v/>
      </c>
    </row>
    <row r="39" spans="1:29" x14ac:dyDescent="0.3">
      <c r="AC39" t="str">
        <f t="shared" si="1"/>
        <v/>
      </c>
    </row>
    <row r="40" spans="1:29" x14ac:dyDescent="0.3">
      <c r="AC40" t="str">
        <f t="shared" si="1"/>
        <v/>
      </c>
    </row>
    <row r="41" spans="1:29" x14ac:dyDescent="0.3">
      <c r="AC41" t="str">
        <f t="shared" si="1"/>
        <v/>
      </c>
    </row>
    <row r="42" spans="1:29" x14ac:dyDescent="0.3">
      <c r="M42" t="str">
        <f>'Layout full names (mandatory)'!Q47</f>
        <v>XXXX-YYYYY-NGS-MALO-3_Multiplex-2022May</v>
      </c>
      <c r="AC42" t="str">
        <f t="shared" si="1"/>
        <v/>
      </c>
    </row>
    <row r="43" spans="1:29" x14ac:dyDescent="0.3">
      <c r="AC43" t="str">
        <f t="shared" si="1"/>
        <v/>
      </c>
    </row>
    <row r="44" spans="1:29" x14ac:dyDescent="0.3">
      <c r="AC44" t="str">
        <f t="shared" si="1"/>
        <v/>
      </c>
    </row>
    <row r="45" spans="1:29" ht="15.9" customHeight="1" x14ac:dyDescent="0.3">
      <c r="AC45" t="str">
        <f t="shared" si="1"/>
        <v/>
      </c>
    </row>
    <row r="46" spans="1:29" ht="21" hidden="1" customHeight="1" x14ac:dyDescent="0.4">
      <c r="A46" s="14" t="s">
        <v>48</v>
      </c>
      <c r="B46" s="19" t="s">
        <v>49</v>
      </c>
      <c r="C46" s="19" t="s">
        <v>50</v>
      </c>
      <c r="D46" s="15" t="s">
        <v>51</v>
      </c>
      <c r="P46" s="3"/>
      <c r="Q46" s="3"/>
      <c r="R46" s="3"/>
      <c r="AC46" t="str">
        <f t="shared" si="1"/>
        <v/>
      </c>
    </row>
    <row r="47" spans="1:29" ht="21" hidden="1" customHeight="1" x14ac:dyDescent="0.4">
      <c r="A47" s="16" t="s">
        <v>52</v>
      </c>
      <c r="B47" t="s">
        <v>18</v>
      </c>
      <c r="C47">
        <v>1</v>
      </c>
      <c r="D47" s="17" t="str">
        <f t="shared" ref="D47:D62" si="2">IF(B3&lt;&gt;"",B3,"")</f>
        <v>XXXX-Nle-L5-13_Multiplex2023Apr</v>
      </c>
      <c r="P47" s="3"/>
      <c r="Q47" s="3"/>
      <c r="R47" s="3"/>
      <c r="AC47" t="str">
        <f t="shared" si="1"/>
        <v/>
      </c>
    </row>
    <row r="48" spans="1:29" ht="21" hidden="1" customHeight="1" x14ac:dyDescent="0.4">
      <c r="A48" s="16" t="s">
        <v>53</v>
      </c>
      <c r="B48" t="s">
        <v>21</v>
      </c>
      <c r="C48">
        <v>1</v>
      </c>
      <c r="D48" s="17" t="str">
        <f t="shared" si="2"/>
        <v>XXXX-Nle-L5-13_Multiplex2023Apr</v>
      </c>
      <c r="P48" s="3"/>
      <c r="Q48" s="3"/>
      <c r="R48" s="3"/>
      <c r="AC48" t="str">
        <f t="shared" si="1"/>
        <v/>
      </c>
    </row>
    <row r="49" spans="1:29" ht="21" hidden="1" customHeight="1" x14ac:dyDescent="0.4">
      <c r="A49" s="16" t="s">
        <v>54</v>
      </c>
      <c r="B49" t="s">
        <v>22</v>
      </c>
      <c r="C49">
        <v>1</v>
      </c>
      <c r="D49" s="17" t="str">
        <f t="shared" si="2"/>
        <v>XXXX-Nle-L5-13_Multiplex2023Apr</v>
      </c>
      <c r="P49" s="3"/>
      <c r="Q49" s="3"/>
      <c r="R49" s="3"/>
      <c r="AC49" t="str">
        <f t="shared" si="1"/>
        <v/>
      </c>
    </row>
    <row r="50" spans="1:29" ht="21" hidden="1" customHeight="1" x14ac:dyDescent="0.4">
      <c r="A50" s="16" t="s">
        <v>55</v>
      </c>
      <c r="B50" t="s">
        <v>23</v>
      </c>
      <c r="C50">
        <v>1</v>
      </c>
      <c r="D50" s="17" t="str">
        <f t="shared" si="2"/>
        <v>XXXX-Nle-L5-13_Multiplex2023Apr</v>
      </c>
      <c r="P50" s="3"/>
      <c r="Q50" s="3"/>
      <c r="R50" s="3"/>
      <c r="AC50" t="str">
        <f t="shared" si="1"/>
        <v/>
      </c>
    </row>
    <row r="51" spans="1:29" ht="21" hidden="1" customHeight="1" x14ac:dyDescent="0.4">
      <c r="A51" s="16" t="s">
        <v>56</v>
      </c>
      <c r="B51" t="s">
        <v>24</v>
      </c>
      <c r="C51">
        <v>1</v>
      </c>
      <c r="D51" s="17" t="str">
        <f t="shared" si="2"/>
        <v>XXXX-Nle-L5-13_Multiplex2023Apr</v>
      </c>
      <c r="P51" s="3"/>
      <c r="Q51" s="3"/>
      <c r="R51" s="3"/>
      <c r="AC51" t="str">
        <f t="shared" si="1"/>
        <v/>
      </c>
    </row>
    <row r="52" spans="1:29" ht="21" hidden="1" customHeight="1" x14ac:dyDescent="0.4">
      <c r="A52" s="16" t="s">
        <v>57</v>
      </c>
      <c r="B52" t="s">
        <v>25</v>
      </c>
      <c r="C52">
        <v>1</v>
      </c>
      <c r="D52" s="17" t="str">
        <f t="shared" si="2"/>
        <v>XXXX-Nle-L5-01_Multiplex2023Mar</v>
      </c>
      <c r="P52" s="3"/>
      <c r="Q52" s="3"/>
      <c r="R52" s="3"/>
      <c r="AC52" t="str">
        <f t="shared" si="1"/>
        <v/>
      </c>
    </row>
    <row r="53" spans="1:29" ht="21" hidden="1" customHeight="1" x14ac:dyDescent="0.4">
      <c r="A53" s="16" t="s">
        <v>58</v>
      </c>
      <c r="B53" t="s">
        <v>26</v>
      </c>
      <c r="C53">
        <v>1</v>
      </c>
      <c r="D53" s="17" t="str">
        <f t="shared" si="2"/>
        <v>XXXX-Nle-L5-01_Multiplex2023Mar</v>
      </c>
      <c r="P53" s="3"/>
      <c r="Q53" s="3"/>
      <c r="R53" s="3"/>
      <c r="AC53" t="str">
        <f t="shared" si="1"/>
        <v/>
      </c>
    </row>
    <row r="54" spans="1:29" ht="21" hidden="1" customHeight="1" x14ac:dyDescent="0.4">
      <c r="A54" s="16" t="s">
        <v>59</v>
      </c>
      <c r="B54" t="s">
        <v>27</v>
      </c>
      <c r="C54">
        <v>1</v>
      </c>
      <c r="D54" s="17" t="str">
        <f t="shared" si="2"/>
        <v>XXXX-Nle-L5-01_Multiplex2023Mar</v>
      </c>
      <c r="P54" s="3"/>
      <c r="Q54" s="3"/>
      <c r="R54" s="3"/>
      <c r="AC54" t="str">
        <f t="shared" si="1"/>
        <v/>
      </c>
    </row>
    <row r="55" spans="1:29" ht="21" hidden="1" customHeight="1" x14ac:dyDescent="0.4">
      <c r="A55" s="16" t="s">
        <v>60</v>
      </c>
      <c r="B55" t="s">
        <v>28</v>
      </c>
      <c r="C55">
        <v>1</v>
      </c>
      <c r="D55" s="17" t="str">
        <f t="shared" si="2"/>
        <v>XXXX-Nle-L5-01_Multiplex2023Mar</v>
      </c>
      <c r="P55" s="3"/>
      <c r="Q55" s="3"/>
      <c r="R55" s="3"/>
      <c r="AC55" t="str">
        <f t="shared" si="1"/>
        <v/>
      </c>
    </row>
    <row r="56" spans="1:29" ht="21" hidden="1" customHeight="1" x14ac:dyDescent="0.4">
      <c r="A56" s="16" t="s">
        <v>61</v>
      </c>
      <c r="B56" t="s">
        <v>29</v>
      </c>
      <c r="C56">
        <v>1</v>
      </c>
      <c r="D56" s="17" t="str">
        <f t="shared" si="2"/>
        <v>XXXX-Nle-L5-01_Multiplex2023Mar</v>
      </c>
      <c r="P56" s="3"/>
      <c r="Q56" s="3"/>
      <c r="R56" s="3"/>
      <c r="AC56" t="str">
        <f t="shared" si="1"/>
        <v/>
      </c>
    </row>
    <row r="57" spans="1:29" ht="21" hidden="1" customHeight="1" x14ac:dyDescent="0.4">
      <c r="A57" s="16" t="s">
        <v>62</v>
      </c>
      <c r="B57" t="s">
        <v>30</v>
      </c>
      <c r="C57">
        <v>1</v>
      </c>
      <c r="D57" s="17" t="str">
        <f t="shared" si="2"/>
        <v>XXXX-Nle-L4-13_Multiplex2023Apr</v>
      </c>
      <c r="P57" s="3"/>
      <c r="Q57" s="3"/>
      <c r="R57" s="3"/>
      <c r="AC57" t="str">
        <f t="shared" si="1"/>
        <v/>
      </c>
    </row>
    <row r="58" spans="1:29" ht="21" hidden="1" customHeight="1" x14ac:dyDescent="0.4">
      <c r="A58" s="16" t="s">
        <v>63</v>
      </c>
      <c r="B58" t="s">
        <v>31</v>
      </c>
      <c r="C58">
        <v>1</v>
      </c>
      <c r="D58" s="17" t="str">
        <f t="shared" si="2"/>
        <v>XXXX-Nle-L4-13_Multiplex2023Apr</v>
      </c>
      <c r="P58" s="3"/>
      <c r="Q58" s="3"/>
      <c r="R58" s="3"/>
      <c r="AC58" t="str">
        <f t="shared" si="1"/>
        <v/>
      </c>
    </row>
    <row r="59" spans="1:29" ht="21" hidden="1" customHeight="1" x14ac:dyDescent="0.4">
      <c r="A59" s="16" t="s">
        <v>64</v>
      </c>
      <c r="B59" t="s">
        <v>32</v>
      </c>
      <c r="C59">
        <v>1</v>
      </c>
      <c r="D59" s="17" t="str">
        <f t="shared" si="2"/>
        <v>XXXX-Nle-L4-13_Multiplex2023Apr</v>
      </c>
      <c r="P59" s="3"/>
      <c r="Q59" s="3"/>
      <c r="R59" s="3"/>
      <c r="AC59" t="str">
        <f t="shared" si="1"/>
        <v/>
      </c>
    </row>
    <row r="60" spans="1:29" ht="21" hidden="1" customHeight="1" x14ac:dyDescent="0.4">
      <c r="A60" s="16" t="s">
        <v>65</v>
      </c>
      <c r="B60" t="s">
        <v>33</v>
      </c>
      <c r="C60">
        <v>1</v>
      </c>
      <c r="D60" s="17" t="str">
        <f t="shared" si="2"/>
        <v>XXXX-Nle-L4-13_Multiplex2023Apr</v>
      </c>
      <c r="P60" s="3"/>
      <c r="Q60" s="3"/>
      <c r="R60" s="3"/>
      <c r="AC60" t="str">
        <f t="shared" si="1"/>
        <v/>
      </c>
    </row>
    <row r="61" spans="1:29" ht="21" hidden="1" customHeight="1" x14ac:dyDescent="0.4">
      <c r="A61" s="16" t="s">
        <v>66</v>
      </c>
      <c r="B61" t="s">
        <v>34</v>
      </c>
      <c r="C61">
        <v>1</v>
      </c>
      <c r="D61" s="17" t="str">
        <f t="shared" si="2"/>
        <v>XXXX-Nle-L4-13_Multiplex2023Apr</v>
      </c>
      <c r="P61" s="3"/>
      <c r="Q61" s="3"/>
      <c r="R61" s="3"/>
      <c r="AC61" t="str">
        <f t="shared" si="1"/>
        <v/>
      </c>
    </row>
    <row r="62" spans="1:29" ht="21" hidden="1" customHeight="1" x14ac:dyDescent="0.4">
      <c r="A62" s="16" t="s">
        <v>67</v>
      </c>
      <c r="B62" t="s">
        <v>35</v>
      </c>
      <c r="C62">
        <v>1</v>
      </c>
      <c r="D62" s="17" t="str">
        <f t="shared" si="2"/>
        <v/>
      </c>
      <c r="P62" s="3"/>
      <c r="Q62" s="3"/>
      <c r="R62" s="3"/>
      <c r="AC62" t="str">
        <f t="shared" si="1"/>
        <v/>
      </c>
    </row>
    <row r="63" spans="1:29" ht="21" hidden="1" customHeight="1" x14ac:dyDescent="0.4">
      <c r="A63" s="16" t="s">
        <v>68</v>
      </c>
      <c r="B63" t="s">
        <v>18</v>
      </c>
      <c r="C63">
        <v>2</v>
      </c>
      <c r="D63" s="17" t="str">
        <f t="shared" ref="D63:D78" si="3">IF(C3&lt;&gt;"",C3,"")</f>
        <v>XXXX-YYYYY-1P02_Pur-2021Dec</v>
      </c>
      <c r="P63" s="3"/>
      <c r="Q63" s="3"/>
      <c r="R63" s="3"/>
      <c r="AC63" t="str">
        <f t="shared" si="1"/>
        <v/>
      </c>
    </row>
    <row r="64" spans="1:29" ht="21" hidden="1" customHeight="1" x14ac:dyDescent="0.4">
      <c r="A64" s="16" t="s">
        <v>69</v>
      </c>
      <c r="B64" t="s">
        <v>21</v>
      </c>
      <c r="C64">
        <v>2</v>
      </c>
      <c r="D64" s="17" t="str">
        <f t="shared" si="3"/>
        <v>XXXX-Nle-L5-13_Multiplex2023Apr</v>
      </c>
      <c r="P64" s="3"/>
      <c r="Q64" s="3"/>
      <c r="R64" s="3"/>
      <c r="AC64" t="str">
        <f t="shared" si="1"/>
        <v/>
      </c>
    </row>
    <row r="65" spans="1:29" ht="21" hidden="1" customHeight="1" x14ac:dyDescent="0.4">
      <c r="A65" s="16" t="s">
        <v>70</v>
      </c>
      <c r="B65" t="s">
        <v>22</v>
      </c>
      <c r="C65">
        <v>2</v>
      </c>
      <c r="D65" s="17" t="str">
        <f t="shared" si="3"/>
        <v>XXXX-Nle-L5-13_Multiplex2023Apr</v>
      </c>
      <c r="P65" s="3"/>
      <c r="Q65" s="3"/>
      <c r="R65" s="3"/>
      <c r="AC65" t="str">
        <f t="shared" si="1"/>
        <v/>
      </c>
    </row>
    <row r="66" spans="1:29" hidden="1" x14ac:dyDescent="0.3">
      <c r="A66" s="16" t="s">
        <v>71</v>
      </c>
      <c r="B66" t="s">
        <v>23</v>
      </c>
      <c r="C66">
        <v>2</v>
      </c>
      <c r="D66" s="17" t="str">
        <f t="shared" si="3"/>
        <v>XXXX-Nle-L5-13_Multiplex2023Apr</v>
      </c>
      <c r="AC66" t="str">
        <f t="shared" si="1"/>
        <v/>
      </c>
    </row>
    <row r="67" spans="1:29" hidden="1" x14ac:dyDescent="0.3">
      <c r="A67" s="16" t="s">
        <v>72</v>
      </c>
      <c r="B67" t="s">
        <v>24</v>
      </c>
      <c r="C67">
        <v>2</v>
      </c>
      <c r="D67" s="17" t="str">
        <f t="shared" si="3"/>
        <v>XXXX-Nle-L5-13_Multiplex2023Apr</v>
      </c>
      <c r="AC67" t="str">
        <f t="shared" ref="AC67:AC83" si="4">IF(AB67&lt;&gt;"",COUNTIF($B$2:$Y$17,AB67),"")</f>
        <v/>
      </c>
    </row>
    <row r="68" spans="1:29" hidden="1" x14ac:dyDescent="0.3">
      <c r="A68" s="16" t="s">
        <v>73</v>
      </c>
      <c r="B68" t="s">
        <v>25</v>
      </c>
      <c r="C68">
        <v>2</v>
      </c>
      <c r="D68" s="17" t="str">
        <f t="shared" si="3"/>
        <v>XXXX-YYYYY-NGS-MALO-3_Multiplex-2022May</v>
      </c>
      <c r="AC68" t="str">
        <f t="shared" si="4"/>
        <v/>
      </c>
    </row>
    <row r="69" spans="1:29" hidden="1" x14ac:dyDescent="0.3">
      <c r="A69" s="16" t="s">
        <v>74</v>
      </c>
      <c r="B69" t="s">
        <v>26</v>
      </c>
      <c r="C69">
        <v>2</v>
      </c>
      <c r="D69" s="17" t="str">
        <f t="shared" si="3"/>
        <v>XXXX-Nle-L5-01_Multiplex2023Mar</v>
      </c>
      <c r="AC69" t="str">
        <f t="shared" si="4"/>
        <v/>
      </c>
    </row>
    <row r="70" spans="1:29" hidden="1" x14ac:dyDescent="0.3">
      <c r="A70" s="16" t="s">
        <v>75</v>
      </c>
      <c r="B70" t="s">
        <v>27</v>
      </c>
      <c r="C70">
        <v>2</v>
      </c>
      <c r="D70" s="17" t="str">
        <f t="shared" si="3"/>
        <v>XXXX-Nle-L5-01_Multiplex2023Mar</v>
      </c>
      <c r="AC70" t="str">
        <f t="shared" si="4"/>
        <v/>
      </c>
    </row>
    <row r="71" spans="1:29" hidden="1" x14ac:dyDescent="0.3">
      <c r="A71" s="16" t="s">
        <v>76</v>
      </c>
      <c r="B71" t="s">
        <v>28</v>
      </c>
      <c r="C71">
        <v>2</v>
      </c>
      <c r="D71" s="17" t="str">
        <f t="shared" si="3"/>
        <v>XXXX-Nle-L5-01_Multiplex2023Mar</v>
      </c>
      <c r="AC71" t="str">
        <f t="shared" si="4"/>
        <v/>
      </c>
    </row>
    <row r="72" spans="1:29" hidden="1" x14ac:dyDescent="0.3">
      <c r="A72" s="16" t="s">
        <v>77</v>
      </c>
      <c r="B72" t="s">
        <v>29</v>
      </c>
      <c r="C72">
        <v>2</v>
      </c>
      <c r="D72" s="17" t="str">
        <f t="shared" si="3"/>
        <v>XXXX-Nle-L5-01_Multiplex2023Mar</v>
      </c>
      <c r="AC72" t="str">
        <f t="shared" si="4"/>
        <v/>
      </c>
    </row>
    <row r="73" spans="1:29" hidden="1" x14ac:dyDescent="0.3">
      <c r="A73" s="16" t="s">
        <v>78</v>
      </c>
      <c r="B73" t="s">
        <v>30</v>
      </c>
      <c r="C73">
        <v>2</v>
      </c>
      <c r="D73" s="17" t="str">
        <f t="shared" si="3"/>
        <v>XXXX-YYYYY-NGS-MALO-3_Multiplex-2022May</v>
      </c>
      <c r="AC73" t="str">
        <f t="shared" si="4"/>
        <v/>
      </c>
    </row>
    <row r="74" spans="1:29" hidden="1" x14ac:dyDescent="0.3">
      <c r="A74" s="16" t="s">
        <v>79</v>
      </c>
      <c r="B74" t="s">
        <v>31</v>
      </c>
      <c r="C74">
        <v>2</v>
      </c>
      <c r="D74" s="17" t="str">
        <f t="shared" si="3"/>
        <v>XXXX-Nle-L4-13_Multiplex2023Apr</v>
      </c>
      <c r="AC74" t="str">
        <f t="shared" si="4"/>
        <v/>
      </c>
    </row>
    <row r="75" spans="1:29" hidden="1" x14ac:dyDescent="0.3">
      <c r="A75" s="16" t="s">
        <v>80</v>
      </c>
      <c r="B75" t="s">
        <v>32</v>
      </c>
      <c r="C75">
        <v>2</v>
      </c>
      <c r="D75" s="17" t="str">
        <f t="shared" si="3"/>
        <v>XXXX-Nle-L4-13_Multiplex2023Apr</v>
      </c>
      <c r="AC75" t="str">
        <f t="shared" si="4"/>
        <v/>
      </c>
    </row>
    <row r="76" spans="1:29" hidden="1" x14ac:dyDescent="0.3">
      <c r="A76" s="16" t="s">
        <v>81</v>
      </c>
      <c r="B76" t="s">
        <v>33</v>
      </c>
      <c r="C76">
        <v>2</v>
      </c>
      <c r="D76" s="17" t="str">
        <f t="shared" si="3"/>
        <v>XXXX-Nle-L4-13_Multiplex2023Apr</v>
      </c>
      <c r="AC76" t="str">
        <f t="shared" si="4"/>
        <v/>
      </c>
    </row>
    <row r="77" spans="1:29" hidden="1" x14ac:dyDescent="0.3">
      <c r="A77" s="16" t="s">
        <v>82</v>
      </c>
      <c r="B77" t="s">
        <v>34</v>
      </c>
      <c r="C77">
        <v>2</v>
      </c>
      <c r="D77" s="17" t="str">
        <f t="shared" si="3"/>
        <v>XXXX-Nle-L4-13_Multiplex2023Apr</v>
      </c>
      <c r="AC77" t="str">
        <f t="shared" si="4"/>
        <v/>
      </c>
    </row>
    <row r="78" spans="1:29" hidden="1" x14ac:dyDescent="0.3">
      <c r="A78" s="16" t="s">
        <v>83</v>
      </c>
      <c r="B78" t="s">
        <v>35</v>
      </c>
      <c r="C78">
        <v>2</v>
      </c>
      <c r="D78" s="17" t="str">
        <f t="shared" si="3"/>
        <v/>
      </c>
      <c r="AC78" t="str">
        <f t="shared" si="4"/>
        <v/>
      </c>
    </row>
    <row r="79" spans="1:29" hidden="1" x14ac:dyDescent="0.3">
      <c r="A79" s="16" t="s">
        <v>84</v>
      </c>
      <c r="B79" t="s">
        <v>18</v>
      </c>
      <c r="C79">
        <v>3</v>
      </c>
      <c r="D79" s="17" t="str">
        <f t="shared" ref="D79:D94" si="5">IF(D3&lt;&gt;"",D3,"")</f>
        <v>XXXX-Nle-L5-14_Multiplex2023Apr</v>
      </c>
      <c r="AC79" t="str">
        <f t="shared" si="4"/>
        <v/>
      </c>
    </row>
    <row r="80" spans="1:29" hidden="1" x14ac:dyDescent="0.3">
      <c r="A80" s="16" t="s">
        <v>85</v>
      </c>
      <c r="B80" t="s">
        <v>21</v>
      </c>
      <c r="C80">
        <v>3</v>
      </c>
      <c r="D80" s="17" t="str">
        <f t="shared" si="5"/>
        <v>XXXX-Nle-L5-14_Multiplex2023Apr</v>
      </c>
      <c r="AC80" t="str">
        <f t="shared" si="4"/>
        <v/>
      </c>
    </row>
    <row r="81" spans="1:29" hidden="1" x14ac:dyDescent="0.3">
      <c r="A81" s="16" t="s">
        <v>86</v>
      </c>
      <c r="B81" t="s">
        <v>22</v>
      </c>
      <c r="C81">
        <v>3</v>
      </c>
      <c r="D81" s="17" t="str">
        <f t="shared" si="5"/>
        <v>XXXX-Nle-L5-14_Multiplex2023Apr</v>
      </c>
      <c r="AC81" t="str">
        <f t="shared" si="4"/>
        <v/>
      </c>
    </row>
    <row r="82" spans="1:29" hidden="1" x14ac:dyDescent="0.3">
      <c r="A82" s="16" t="s">
        <v>87</v>
      </c>
      <c r="B82" t="s">
        <v>23</v>
      </c>
      <c r="C82">
        <v>3</v>
      </c>
      <c r="D82" s="17" t="str">
        <f t="shared" si="5"/>
        <v>XXXX-Nle-L5-14_Multiplex2023Apr</v>
      </c>
      <c r="AC82" t="str">
        <f t="shared" si="4"/>
        <v/>
      </c>
    </row>
    <row r="83" spans="1:29" hidden="1" x14ac:dyDescent="0.3">
      <c r="A83" s="16" t="s">
        <v>88</v>
      </c>
      <c r="B83" t="s">
        <v>24</v>
      </c>
      <c r="C83">
        <v>3</v>
      </c>
      <c r="D83" s="17" t="str">
        <f t="shared" si="5"/>
        <v>XXXX-Nle-L5-14_Multiplex2023Apr</v>
      </c>
      <c r="AC83" t="str">
        <f t="shared" si="4"/>
        <v/>
      </c>
    </row>
    <row r="84" spans="1:29" hidden="1" x14ac:dyDescent="0.3">
      <c r="A84" s="16" t="s">
        <v>89</v>
      </c>
      <c r="B84" t="s">
        <v>25</v>
      </c>
      <c r="C84">
        <v>3</v>
      </c>
      <c r="D84" s="17" t="str">
        <f t="shared" si="5"/>
        <v>XXXX-Nle-L5-02_Multiplex2023Mar</v>
      </c>
    </row>
    <row r="85" spans="1:29" hidden="1" x14ac:dyDescent="0.3">
      <c r="A85" s="16" t="s">
        <v>90</v>
      </c>
      <c r="B85" t="s">
        <v>26</v>
      </c>
      <c r="C85">
        <v>3</v>
      </c>
      <c r="D85" s="17" t="str">
        <f t="shared" si="5"/>
        <v>XXXX-Nle-L5-02_Multiplex2023Mar</v>
      </c>
    </row>
    <row r="86" spans="1:29" hidden="1" x14ac:dyDescent="0.3">
      <c r="A86" s="16" t="s">
        <v>91</v>
      </c>
      <c r="B86" t="s">
        <v>27</v>
      </c>
      <c r="C86">
        <v>3</v>
      </c>
      <c r="D86" s="17" t="str">
        <f t="shared" si="5"/>
        <v>XXXX-Nle-L5-02_Multiplex2023Mar</v>
      </c>
    </row>
    <row r="87" spans="1:29" hidden="1" x14ac:dyDescent="0.3">
      <c r="A87" s="16" t="s">
        <v>92</v>
      </c>
      <c r="B87" t="s">
        <v>28</v>
      </c>
      <c r="C87">
        <v>3</v>
      </c>
      <c r="D87" s="17" t="str">
        <f t="shared" si="5"/>
        <v>XXXX-Nle-L5-02_Multiplex2023Mar</v>
      </c>
    </row>
    <row r="88" spans="1:29" hidden="1" x14ac:dyDescent="0.3">
      <c r="A88" s="16" t="s">
        <v>93</v>
      </c>
      <c r="B88" t="s">
        <v>29</v>
      </c>
      <c r="C88">
        <v>3</v>
      </c>
      <c r="D88" s="17" t="str">
        <f t="shared" si="5"/>
        <v>XXXX-Nle-L5-02_Multiplex2023Mar</v>
      </c>
    </row>
    <row r="89" spans="1:29" hidden="1" x14ac:dyDescent="0.3">
      <c r="A89" s="16" t="s">
        <v>94</v>
      </c>
      <c r="B89" t="s">
        <v>30</v>
      </c>
      <c r="C89">
        <v>3</v>
      </c>
      <c r="D89" s="17" t="str">
        <f t="shared" si="5"/>
        <v>XXXX-Nle-L4-14_Multiplex2023Apr</v>
      </c>
    </row>
    <row r="90" spans="1:29" hidden="1" x14ac:dyDescent="0.3">
      <c r="A90" s="16" t="s">
        <v>95</v>
      </c>
      <c r="B90" t="s">
        <v>31</v>
      </c>
      <c r="C90">
        <v>3</v>
      </c>
      <c r="D90" s="17" t="str">
        <f t="shared" si="5"/>
        <v>XXXX-Nle-L4-14_Multiplex2023Apr</v>
      </c>
    </row>
    <row r="91" spans="1:29" hidden="1" x14ac:dyDescent="0.3">
      <c r="A91" s="16" t="s">
        <v>96</v>
      </c>
      <c r="B91" t="s">
        <v>32</v>
      </c>
      <c r="C91">
        <v>3</v>
      </c>
      <c r="D91" s="17" t="str">
        <f t="shared" si="5"/>
        <v>XXXX-Nle-L4-14_Multiplex2023Apr</v>
      </c>
    </row>
    <row r="92" spans="1:29" hidden="1" x14ac:dyDescent="0.3">
      <c r="A92" s="16" t="s">
        <v>97</v>
      </c>
      <c r="B92" t="s">
        <v>33</v>
      </c>
      <c r="C92">
        <v>3</v>
      </c>
      <c r="D92" s="17" t="str">
        <f t="shared" si="5"/>
        <v>XXXX-Nle-L4-14_Multiplex2023Apr</v>
      </c>
    </row>
    <row r="93" spans="1:29" hidden="1" x14ac:dyDescent="0.3">
      <c r="A93" s="16" t="s">
        <v>98</v>
      </c>
      <c r="B93" t="s">
        <v>34</v>
      </c>
      <c r="C93">
        <v>3</v>
      </c>
      <c r="D93" s="17" t="str">
        <f t="shared" si="5"/>
        <v>XXXX-Nle-L4-14_Multiplex2023Apr</v>
      </c>
    </row>
    <row r="94" spans="1:29" hidden="1" x14ac:dyDescent="0.3">
      <c r="A94" s="16" t="s">
        <v>99</v>
      </c>
      <c r="B94" t="s">
        <v>35</v>
      </c>
      <c r="C94">
        <v>3</v>
      </c>
      <c r="D94" s="17" t="str">
        <f t="shared" si="5"/>
        <v/>
      </c>
    </row>
    <row r="95" spans="1:29" hidden="1" x14ac:dyDescent="0.3">
      <c r="A95" s="16" t="s">
        <v>100</v>
      </c>
      <c r="B95" t="s">
        <v>18</v>
      </c>
      <c r="C95">
        <v>4</v>
      </c>
      <c r="D95" s="17" t="str">
        <f t="shared" ref="D95:D110" si="6">IF(E3&lt;&gt;"",E3,"")</f>
        <v>XXXX-YYYYY-1P02_Pur-2021Dec</v>
      </c>
    </row>
    <row r="96" spans="1:29" hidden="1" x14ac:dyDescent="0.3">
      <c r="A96" s="16" t="s">
        <v>101</v>
      </c>
      <c r="B96" t="s">
        <v>21</v>
      </c>
      <c r="C96">
        <v>4</v>
      </c>
      <c r="D96" s="17" t="str">
        <f t="shared" si="6"/>
        <v>XXXX-Nle-L5-14_Multiplex2023Apr</v>
      </c>
    </row>
    <row r="97" spans="1:4" hidden="1" x14ac:dyDescent="0.3">
      <c r="A97" s="16" t="s">
        <v>102</v>
      </c>
      <c r="B97" t="s">
        <v>22</v>
      </c>
      <c r="C97">
        <v>4</v>
      </c>
      <c r="D97" s="17" t="str">
        <f t="shared" si="6"/>
        <v>XXXX-Nle-L5-14_Multiplex2023Apr</v>
      </c>
    </row>
    <row r="98" spans="1:4" hidden="1" x14ac:dyDescent="0.3">
      <c r="A98" s="16" t="s">
        <v>103</v>
      </c>
      <c r="B98" t="s">
        <v>23</v>
      </c>
      <c r="C98">
        <v>4</v>
      </c>
      <c r="D98" s="17" t="str">
        <f t="shared" si="6"/>
        <v>XXXX-Nle-L5-14_Multiplex2023Apr</v>
      </c>
    </row>
    <row r="99" spans="1:4" hidden="1" x14ac:dyDescent="0.3">
      <c r="A99" s="16" t="s">
        <v>104</v>
      </c>
      <c r="B99" t="s">
        <v>24</v>
      </c>
      <c r="C99">
        <v>4</v>
      </c>
      <c r="D99" s="17" t="str">
        <f t="shared" si="6"/>
        <v>XXXX-Nle-L5-14_Multiplex2023Apr</v>
      </c>
    </row>
    <row r="100" spans="1:4" hidden="1" x14ac:dyDescent="0.3">
      <c r="A100" s="16" t="s">
        <v>105</v>
      </c>
      <c r="B100" t="s">
        <v>25</v>
      </c>
      <c r="C100">
        <v>4</v>
      </c>
      <c r="D100" s="17" t="str">
        <f t="shared" si="6"/>
        <v>XXXX-YYYYY-NGS-MALO-3_Multiplex-2022May</v>
      </c>
    </row>
    <row r="101" spans="1:4" hidden="1" x14ac:dyDescent="0.3">
      <c r="A101" s="16" t="s">
        <v>106</v>
      </c>
      <c r="B101" t="s">
        <v>26</v>
      </c>
      <c r="C101">
        <v>4</v>
      </c>
      <c r="D101" s="17" t="str">
        <f t="shared" si="6"/>
        <v>XXXX-Nle-L5-02_Multiplex2023Mar</v>
      </c>
    </row>
    <row r="102" spans="1:4" hidden="1" x14ac:dyDescent="0.3">
      <c r="A102" s="16" t="s">
        <v>107</v>
      </c>
      <c r="B102" t="s">
        <v>27</v>
      </c>
      <c r="C102">
        <v>4</v>
      </c>
      <c r="D102" s="17" t="str">
        <f t="shared" si="6"/>
        <v>XXXX-Nle-L5-02_Multiplex2023Mar</v>
      </c>
    </row>
    <row r="103" spans="1:4" hidden="1" x14ac:dyDescent="0.3">
      <c r="A103" s="16" t="s">
        <v>108</v>
      </c>
      <c r="B103" t="s">
        <v>28</v>
      </c>
      <c r="C103">
        <v>4</v>
      </c>
      <c r="D103" s="17" t="str">
        <f t="shared" si="6"/>
        <v>XXXX-Nle-L5-02_Multiplex2023Mar</v>
      </c>
    </row>
    <row r="104" spans="1:4" hidden="1" x14ac:dyDescent="0.3">
      <c r="A104" s="16" t="s">
        <v>109</v>
      </c>
      <c r="B104" t="s">
        <v>29</v>
      </c>
      <c r="C104">
        <v>4</v>
      </c>
      <c r="D104" s="17" t="str">
        <f t="shared" si="6"/>
        <v>XXXX-Nle-L5-02_Multiplex2023Mar</v>
      </c>
    </row>
    <row r="105" spans="1:4" hidden="1" x14ac:dyDescent="0.3">
      <c r="A105" s="16" t="s">
        <v>110</v>
      </c>
      <c r="B105" t="s">
        <v>30</v>
      </c>
      <c r="C105">
        <v>4</v>
      </c>
      <c r="D105" s="17" t="str">
        <f t="shared" si="6"/>
        <v>XXXX-YYYYY-NGS-MALO-3_Multiplex-2022May</v>
      </c>
    </row>
    <row r="106" spans="1:4" hidden="1" x14ac:dyDescent="0.3">
      <c r="A106" s="16" t="s">
        <v>111</v>
      </c>
      <c r="B106" t="s">
        <v>31</v>
      </c>
      <c r="C106">
        <v>4</v>
      </c>
      <c r="D106" s="17" t="str">
        <f t="shared" si="6"/>
        <v>XXXX-Nle-L4-14_Multiplex2023Apr</v>
      </c>
    </row>
    <row r="107" spans="1:4" hidden="1" x14ac:dyDescent="0.3">
      <c r="A107" s="16" t="s">
        <v>112</v>
      </c>
      <c r="B107" t="s">
        <v>32</v>
      </c>
      <c r="C107">
        <v>4</v>
      </c>
      <c r="D107" s="17" t="str">
        <f t="shared" si="6"/>
        <v>XXXX-Nle-L4-14_Multiplex2023Apr</v>
      </c>
    </row>
    <row r="108" spans="1:4" hidden="1" x14ac:dyDescent="0.3">
      <c r="A108" s="16" t="s">
        <v>113</v>
      </c>
      <c r="B108" t="s">
        <v>33</v>
      </c>
      <c r="C108">
        <v>4</v>
      </c>
      <c r="D108" s="17" t="str">
        <f t="shared" si="6"/>
        <v>XXXX-Nle-L4-14_Multiplex2023Apr</v>
      </c>
    </row>
    <row r="109" spans="1:4" hidden="1" x14ac:dyDescent="0.3">
      <c r="A109" s="16" t="s">
        <v>114</v>
      </c>
      <c r="B109" t="s">
        <v>34</v>
      </c>
      <c r="C109">
        <v>4</v>
      </c>
      <c r="D109" s="17" t="str">
        <f t="shared" si="6"/>
        <v>XXXX-Nle-L4-14_Multiplex2023Apr</v>
      </c>
    </row>
    <row r="110" spans="1:4" hidden="1" x14ac:dyDescent="0.3">
      <c r="A110" s="16" t="s">
        <v>115</v>
      </c>
      <c r="B110" t="s">
        <v>35</v>
      </c>
      <c r="C110">
        <v>4</v>
      </c>
      <c r="D110" s="17" t="str">
        <f t="shared" si="6"/>
        <v/>
      </c>
    </row>
    <row r="111" spans="1:4" hidden="1" x14ac:dyDescent="0.3">
      <c r="A111" s="16" t="s">
        <v>116</v>
      </c>
      <c r="B111" t="s">
        <v>18</v>
      </c>
      <c r="C111">
        <v>5</v>
      </c>
      <c r="D111" s="17" t="str">
        <f t="shared" ref="D111:D126" si="7">IF(F3&lt;&gt;"",F3,"")</f>
        <v>XXXX-Nle-L5-15_Multiplex2023Apr</v>
      </c>
    </row>
    <row r="112" spans="1:4" hidden="1" x14ac:dyDescent="0.3">
      <c r="A112" s="16" t="s">
        <v>117</v>
      </c>
      <c r="B112" t="s">
        <v>21</v>
      </c>
      <c r="C112">
        <v>5</v>
      </c>
      <c r="D112" s="17" t="str">
        <f t="shared" si="7"/>
        <v>XXXX-Nle-L5-15_Multiplex2023Apr</v>
      </c>
    </row>
    <row r="113" spans="1:4" hidden="1" x14ac:dyDescent="0.3">
      <c r="A113" s="16" t="s">
        <v>118</v>
      </c>
      <c r="B113" t="s">
        <v>22</v>
      </c>
      <c r="C113">
        <v>5</v>
      </c>
      <c r="D113" s="17" t="str">
        <f t="shared" si="7"/>
        <v>XXXX-Nle-L5-15_Multiplex2023Apr</v>
      </c>
    </row>
    <row r="114" spans="1:4" hidden="1" x14ac:dyDescent="0.3">
      <c r="A114" s="16" t="s">
        <v>119</v>
      </c>
      <c r="B114" t="s">
        <v>23</v>
      </c>
      <c r="C114">
        <v>5</v>
      </c>
      <c r="D114" s="17" t="str">
        <f t="shared" si="7"/>
        <v>XXXX-Nle-L5-15_Multiplex2023Apr</v>
      </c>
    </row>
    <row r="115" spans="1:4" hidden="1" x14ac:dyDescent="0.3">
      <c r="A115" s="16" t="s">
        <v>120</v>
      </c>
      <c r="B115" t="s">
        <v>24</v>
      </c>
      <c r="C115">
        <v>5</v>
      </c>
      <c r="D115" s="17" t="str">
        <f t="shared" si="7"/>
        <v>XXXX-Nle-L5-15_Multiplex2023Apr</v>
      </c>
    </row>
    <row r="116" spans="1:4" hidden="1" x14ac:dyDescent="0.3">
      <c r="A116" s="16" t="s">
        <v>121</v>
      </c>
      <c r="B116" t="s">
        <v>25</v>
      </c>
      <c r="C116">
        <v>5</v>
      </c>
      <c r="D116" s="17" t="str">
        <f t="shared" si="7"/>
        <v>XXXX-Nle-L5-03_Multiplex2023Mar</v>
      </c>
    </row>
    <row r="117" spans="1:4" hidden="1" x14ac:dyDescent="0.3">
      <c r="A117" s="16" t="s">
        <v>122</v>
      </c>
      <c r="B117" t="s">
        <v>26</v>
      </c>
      <c r="C117">
        <v>5</v>
      </c>
      <c r="D117" s="17" t="str">
        <f t="shared" si="7"/>
        <v>XXXX-Nle-L5-03_Multiplex2023Mar</v>
      </c>
    </row>
    <row r="118" spans="1:4" hidden="1" x14ac:dyDescent="0.3">
      <c r="A118" s="16" t="s">
        <v>123</v>
      </c>
      <c r="B118" t="s">
        <v>27</v>
      </c>
      <c r="C118">
        <v>5</v>
      </c>
      <c r="D118" s="17" t="str">
        <f t="shared" si="7"/>
        <v>XXXX-Nle-L5-03_Multiplex2023Mar</v>
      </c>
    </row>
    <row r="119" spans="1:4" hidden="1" x14ac:dyDescent="0.3">
      <c r="A119" s="16" t="s">
        <v>124</v>
      </c>
      <c r="B119" t="s">
        <v>28</v>
      </c>
      <c r="C119">
        <v>5</v>
      </c>
      <c r="D119" s="17" t="str">
        <f t="shared" si="7"/>
        <v>XXXX-Nle-L5-03_Multiplex2023Mar</v>
      </c>
    </row>
    <row r="120" spans="1:4" hidden="1" x14ac:dyDescent="0.3">
      <c r="A120" s="16" t="s">
        <v>125</v>
      </c>
      <c r="B120" t="s">
        <v>29</v>
      </c>
      <c r="C120">
        <v>5</v>
      </c>
      <c r="D120" s="17" t="str">
        <f t="shared" si="7"/>
        <v>XXXX-Nle-L5-03_Multiplex2023Mar</v>
      </c>
    </row>
    <row r="121" spans="1:4" hidden="1" x14ac:dyDescent="0.3">
      <c r="A121" s="16" t="s">
        <v>126</v>
      </c>
      <c r="B121" t="s">
        <v>30</v>
      </c>
      <c r="C121">
        <v>5</v>
      </c>
      <c r="D121" s="17" t="str">
        <f t="shared" si="7"/>
        <v>XXXX-Nle-L4-15_Multiplex2023Apr</v>
      </c>
    </row>
    <row r="122" spans="1:4" hidden="1" x14ac:dyDescent="0.3">
      <c r="A122" s="16" t="s">
        <v>127</v>
      </c>
      <c r="B122" t="s">
        <v>31</v>
      </c>
      <c r="C122">
        <v>5</v>
      </c>
      <c r="D122" s="17" t="str">
        <f t="shared" si="7"/>
        <v>XXXX-Nle-L4-15_Multiplex2023Apr</v>
      </c>
    </row>
    <row r="123" spans="1:4" hidden="1" x14ac:dyDescent="0.3">
      <c r="A123" s="16" t="s">
        <v>128</v>
      </c>
      <c r="B123" t="s">
        <v>32</v>
      </c>
      <c r="C123">
        <v>5</v>
      </c>
      <c r="D123" s="17" t="str">
        <f t="shared" si="7"/>
        <v>XXXX-Nle-L4-15_Multiplex2023Apr</v>
      </c>
    </row>
    <row r="124" spans="1:4" hidden="1" x14ac:dyDescent="0.3">
      <c r="A124" s="16" t="s">
        <v>129</v>
      </c>
      <c r="B124" t="s">
        <v>33</v>
      </c>
      <c r="C124">
        <v>5</v>
      </c>
      <c r="D124" s="17" t="str">
        <f t="shared" si="7"/>
        <v>XXXX-Nle-L4-15_Multiplex2023Apr</v>
      </c>
    </row>
    <row r="125" spans="1:4" hidden="1" x14ac:dyDescent="0.3">
      <c r="A125" s="16" t="s">
        <v>130</v>
      </c>
      <c r="B125" t="s">
        <v>34</v>
      </c>
      <c r="C125">
        <v>5</v>
      </c>
      <c r="D125" s="17" t="str">
        <f t="shared" si="7"/>
        <v>XXXX-Nle-L4-15_Multiplex2023Apr</v>
      </c>
    </row>
    <row r="126" spans="1:4" hidden="1" x14ac:dyDescent="0.3">
      <c r="A126" s="16" t="s">
        <v>131</v>
      </c>
      <c r="B126" t="s">
        <v>35</v>
      </c>
      <c r="C126">
        <v>5</v>
      </c>
      <c r="D126" s="17" t="str">
        <f t="shared" si="7"/>
        <v/>
      </c>
    </row>
    <row r="127" spans="1:4" hidden="1" x14ac:dyDescent="0.3">
      <c r="A127" s="16" t="s">
        <v>132</v>
      </c>
      <c r="B127" t="s">
        <v>18</v>
      </c>
      <c r="C127">
        <v>6</v>
      </c>
      <c r="D127" s="17" t="str">
        <f t="shared" ref="D127:D142" si="8">IF(G3&lt;&gt;"",G3,"")</f>
        <v>XXXX-YYYYY-1P02_Pur-2021Dec</v>
      </c>
    </row>
    <row r="128" spans="1:4" hidden="1" x14ac:dyDescent="0.3">
      <c r="A128" s="16" t="s">
        <v>133</v>
      </c>
      <c r="B128" t="s">
        <v>21</v>
      </c>
      <c r="C128">
        <v>6</v>
      </c>
      <c r="D128" s="17" t="str">
        <f t="shared" si="8"/>
        <v>XXXX-Nle-L5-15_Multiplex2023Apr</v>
      </c>
    </row>
    <row r="129" spans="1:4" hidden="1" x14ac:dyDescent="0.3">
      <c r="A129" s="16" t="s">
        <v>134</v>
      </c>
      <c r="B129" t="s">
        <v>22</v>
      </c>
      <c r="C129">
        <v>6</v>
      </c>
      <c r="D129" s="17" t="str">
        <f t="shared" si="8"/>
        <v>XXXX-Nle-L5-15_Multiplex2023Apr</v>
      </c>
    </row>
    <row r="130" spans="1:4" hidden="1" x14ac:dyDescent="0.3">
      <c r="A130" s="16" t="s">
        <v>135</v>
      </c>
      <c r="B130" t="s">
        <v>23</v>
      </c>
      <c r="C130">
        <v>6</v>
      </c>
      <c r="D130" s="17" t="str">
        <f t="shared" si="8"/>
        <v>XXXX-Nle-L5-15_Multiplex2023Apr</v>
      </c>
    </row>
    <row r="131" spans="1:4" hidden="1" x14ac:dyDescent="0.3">
      <c r="A131" s="16" t="s">
        <v>136</v>
      </c>
      <c r="B131" t="s">
        <v>24</v>
      </c>
      <c r="C131">
        <v>6</v>
      </c>
      <c r="D131" s="17" t="str">
        <f t="shared" si="8"/>
        <v>XXXX-Nle-L5-15_Multiplex2023Apr</v>
      </c>
    </row>
    <row r="132" spans="1:4" hidden="1" x14ac:dyDescent="0.3">
      <c r="A132" s="16" t="s">
        <v>137</v>
      </c>
      <c r="B132" t="s">
        <v>25</v>
      </c>
      <c r="C132">
        <v>6</v>
      </c>
      <c r="D132" s="17" t="str">
        <f t="shared" si="8"/>
        <v>XXXX-YYYYY-NGS-MALO-3_Multiplex-2022May</v>
      </c>
    </row>
    <row r="133" spans="1:4" hidden="1" x14ac:dyDescent="0.3">
      <c r="A133" s="16" t="s">
        <v>138</v>
      </c>
      <c r="B133" t="s">
        <v>26</v>
      </c>
      <c r="C133">
        <v>6</v>
      </c>
      <c r="D133" s="17" t="str">
        <f t="shared" si="8"/>
        <v>XXXX-Nle-L5-03_Multiplex2023Mar</v>
      </c>
    </row>
    <row r="134" spans="1:4" hidden="1" x14ac:dyDescent="0.3">
      <c r="A134" s="16" t="s">
        <v>139</v>
      </c>
      <c r="B134" t="s">
        <v>27</v>
      </c>
      <c r="C134">
        <v>6</v>
      </c>
      <c r="D134" s="17" t="str">
        <f t="shared" si="8"/>
        <v>XXXX-Nle-L5-03_Multiplex2023Mar</v>
      </c>
    </row>
    <row r="135" spans="1:4" hidden="1" x14ac:dyDescent="0.3">
      <c r="A135" s="16" t="s">
        <v>140</v>
      </c>
      <c r="B135" t="s">
        <v>28</v>
      </c>
      <c r="C135">
        <v>6</v>
      </c>
      <c r="D135" s="17" t="str">
        <f t="shared" si="8"/>
        <v>XXXX-Nle-L5-03_Multiplex2023Mar</v>
      </c>
    </row>
    <row r="136" spans="1:4" hidden="1" x14ac:dyDescent="0.3">
      <c r="A136" s="16" t="s">
        <v>141</v>
      </c>
      <c r="B136" t="s">
        <v>29</v>
      </c>
      <c r="C136">
        <v>6</v>
      </c>
      <c r="D136" s="17" t="str">
        <f t="shared" si="8"/>
        <v>XXXX-Nle-L5-03_Multiplex2023Mar</v>
      </c>
    </row>
    <row r="137" spans="1:4" hidden="1" x14ac:dyDescent="0.3">
      <c r="A137" s="16" t="s">
        <v>142</v>
      </c>
      <c r="B137" t="s">
        <v>30</v>
      </c>
      <c r="C137">
        <v>6</v>
      </c>
      <c r="D137" s="17" t="str">
        <f t="shared" si="8"/>
        <v>XXXX-YYYYY-NGS-MALO-3_Multiplex-2022May</v>
      </c>
    </row>
    <row r="138" spans="1:4" hidden="1" x14ac:dyDescent="0.3">
      <c r="A138" s="16" t="s">
        <v>143</v>
      </c>
      <c r="B138" t="s">
        <v>31</v>
      </c>
      <c r="C138">
        <v>6</v>
      </c>
      <c r="D138" s="17" t="str">
        <f t="shared" si="8"/>
        <v>XXXX-Nle-L4-15_Multiplex2023Apr</v>
      </c>
    </row>
    <row r="139" spans="1:4" hidden="1" x14ac:dyDescent="0.3">
      <c r="A139" s="16" t="s">
        <v>144</v>
      </c>
      <c r="B139" t="s">
        <v>32</v>
      </c>
      <c r="C139">
        <v>6</v>
      </c>
      <c r="D139" s="17" t="str">
        <f t="shared" si="8"/>
        <v>XXXX-Nle-L4-15_Multiplex2023Apr</v>
      </c>
    </row>
    <row r="140" spans="1:4" hidden="1" x14ac:dyDescent="0.3">
      <c r="A140" s="16" t="s">
        <v>145</v>
      </c>
      <c r="B140" t="s">
        <v>33</v>
      </c>
      <c r="C140">
        <v>6</v>
      </c>
      <c r="D140" s="17" t="str">
        <f t="shared" si="8"/>
        <v>XXXX-Nle-L4-15_Multiplex2023Apr</v>
      </c>
    </row>
    <row r="141" spans="1:4" hidden="1" x14ac:dyDescent="0.3">
      <c r="A141" s="16" t="s">
        <v>146</v>
      </c>
      <c r="B141" t="s">
        <v>34</v>
      </c>
      <c r="C141">
        <v>6</v>
      </c>
      <c r="D141" s="17" t="str">
        <f t="shared" si="8"/>
        <v>XXXX-Nle-L4-15_Multiplex2023Apr</v>
      </c>
    </row>
    <row r="142" spans="1:4" hidden="1" x14ac:dyDescent="0.3">
      <c r="A142" s="16" t="s">
        <v>147</v>
      </c>
      <c r="B142" t="s">
        <v>35</v>
      </c>
      <c r="C142">
        <v>6</v>
      </c>
      <c r="D142" s="17" t="str">
        <f t="shared" si="8"/>
        <v/>
      </c>
    </row>
    <row r="143" spans="1:4" hidden="1" x14ac:dyDescent="0.3">
      <c r="A143" s="16" t="s">
        <v>148</v>
      </c>
      <c r="B143" t="s">
        <v>18</v>
      </c>
      <c r="C143">
        <v>7</v>
      </c>
      <c r="D143" s="17" t="str">
        <f t="shared" ref="D143:D158" si="9">IF(H3&lt;&gt;"",H3,"")</f>
        <v>XXXX-Nle-L5-16_Multiplex2023Apr</v>
      </c>
    </row>
    <row r="144" spans="1:4" hidden="1" x14ac:dyDescent="0.3">
      <c r="A144" s="16" t="s">
        <v>149</v>
      </c>
      <c r="B144" t="s">
        <v>21</v>
      </c>
      <c r="C144">
        <v>7</v>
      </c>
      <c r="D144" s="17" t="str">
        <f t="shared" si="9"/>
        <v>XXXX-Nle-L5-16_Multiplex2023Apr</v>
      </c>
    </row>
    <row r="145" spans="1:4" hidden="1" x14ac:dyDescent="0.3">
      <c r="A145" s="16" t="s">
        <v>150</v>
      </c>
      <c r="B145" t="s">
        <v>22</v>
      </c>
      <c r="C145">
        <v>7</v>
      </c>
      <c r="D145" s="17" t="str">
        <f t="shared" si="9"/>
        <v>XXXX-Nle-L5-16_Multiplex2023Apr</v>
      </c>
    </row>
    <row r="146" spans="1:4" hidden="1" x14ac:dyDescent="0.3">
      <c r="A146" s="16" t="s">
        <v>151</v>
      </c>
      <c r="B146" t="s">
        <v>23</v>
      </c>
      <c r="C146">
        <v>7</v>
      </c>
      <c r="D146" s="17" t="str">
        <f t="shared" si="9"/>
        <v>XXXX-Nle-L5-16_Multiplex2023Apr</v>
      </c>
    </row>
    <row r="147" spans="1:4" hidden="1" x14ac:dyDescent="0.3">
      <c r="A147" s="16" t="s">
        <v>152</v>
      </c>
      <c r="B147" t="s">
        <v>24</v>
      </c>
      <c r="C147">
        <v>7</v>
      </c>
      <c r="D147" s="17" t="str">
        <f t="shared" si="9"/>
        <v>XXXX-Nle-L5-16_Multiplex2023Apr</v>
      </c>
    </row>
    <row r="148" spans="1:4" hidden="1" x14ac:dyDescent="0.3">
      <c r="A148" s="16" t="s">
        <v>153</v>
      </c>
      <c r="B148" t="s">
        <v>25</v>
      </c>
      <c r="C148">
        <v>7</v>
      </c>
      <c r="D148" s="17" t="str">
        <f t="shared" si="9"/>
        <v>XXXX-Nle-L5-04_Multiplex2023Mar</v>
      </c>
    </row>
    <row r="149" spans="1:4" hidden="1" x14ac:dyDescent="0.3">
      <c r="A149" s="16" t="s">
        <v>154</v>
      </c>
      <c r="B149" t="s">
        <v>26</v>
      </c>
      <c r="C149">
        <v>7</v>
      </c>
      <c r="D149" s="17" t="str">
        <f t="shared" si="9"/>
        <v>XXXX-Nle-L5-04_Multiplex2023Mar</v>
      </c>
    </row>
    <row r="150" spans="1:4" hidden="1" x14ac:dyDescent="0.3">
      <c r="A150" s="16" t="s">
        <v>155</v>
      </c>
      <c r="B150" t="s">
        <v>27</v>
      </c>
      <c r="C150">
        <v>7</v>
      </c>
      <c r="D150" s="17" t="str">
        <f t="shared" si="9"/>
        <v>XXXX-Nle-L5-04_Multiplex2023Mar</v>
      </c>
    </row>
    <row r="151" spans="1:4" hidden="1" x14ac:dyDescent="0.3">
      <c r="A151" s="16" t="s">
        <v>156</v>
      </c>
      <c r="B151" t="s">
        <v>28</v>
      </c>
      <c r="C151">
        <v>7</v>
      </c>
      <c r="D151" s="17" t="str">
        <f t="shared" si="9"/>
        <v>XXXX-Nle-L5-04_Multiplex2023Mar</v>
      </c>
    </row>
    <row r="152" spans="1:4" hidden="1" x14ac:dyDescent="0.3">
      <c r="A152" s="16" t="s">
        <v>157</v>
      </c>
      <c r="B152" t="s">
        <v>29</v>
      </c>
      <c r="C152">
        <v>7</v>
      </c>
      <c r="D152" s="17" t="str">
        <f t="shared" si="9"/>
        <v>XXXX-Nle-L5-04_Multiplex2023Mar</v>
      </c>
    </row>
    <row r="153" spans="1:4" hidden="1" x14ac:dyDescent="0.3">
      <c r="A153" s="16" t="s">
        <v>158</v>
      </c>
      <c r="B153" t="s">
        <v>30</v>
      </c>
      <c r="C153">
        <v>7</v>
      </c>
      <c r="D153" s="17" t="str">
        <f t="shared" si="9"/>
        <v>XXXX-Nle-L4-16_Multiplex2023Apr</v>
      </c>
    </row>
    <row r="154" spans="1:4" hidden="1" x14ac:dyDescent="0.3">
      <c r="A154" s="16" t="s">
        <v>159</v>
      </c>
      <c r="B154" t="s">
        <v>31</v>
      </c>
      <c r="C154">
        <v>7</v>
      </c>
      <c r="D154" s="17" t="str">
        <f t="shared" si="9"/>
        <v>XXXX-Nle-L4-16_Multiplex2023Apr</v>
      </c>
    </row>
    <row r="155" spans="1:4" hidden="1" x14ac:dyDescent="0.3">
      <c r="A155" s="16" t="s">
        <v>160</v>
      </c>
      <c r="B155" t="s">
        <v>32</v>
      </c>
      <c r="C155">
        <v>7</v>
      </c>
      <c r="D155" s="17" t="str">
        <f t="shared" si="9"/>
        <v>XXXX-Nle-L4-16_Multiplex2023Apr</v>
      </c>
    </row>
    <row r="156" spans="1:4" hidden="1" x14ac:dyDescent="0.3">
      <c r="A156" s="16" t="s">
        <v>161</v>
      </c>
      <c r="B156" t="s">
        <v>33</v>
      </c>
      <c r="C156">
        <v>7</v>
      </c>
      <c r="D156" s="17" t="str">
        <f t="shared" si="9"/>
        <v>XXXX-Nle-L4-16_Multiplex2023Apr</v>
      </c>
    </row>
    <row r="157" spans="1:4" hidden="1" x14ac:dyDescent="0.3">
      <c r="A157" s="16" t="s">
        <v>162</v>
      </c>
      <c r="B157" t="s">
        <v>34</v>
      </c>
      <c r="C157">
        <v>7</v>
      </c>
      <c r="D157" s="17" t="str">
        <f t="shared" si="9"/>
        <v>XXXX-Nle-L4-16_Multiplex2023Apr</v>
      </c>
    </row>
    <row r="158" spans="1:4" hidden="1" x14ac:dyDescent="0.3">
      <c r="A158" s="16" t="s">
        <v>163</v>
      </c>
      <c r="B158" t="s">
        <v>35</v>
      </c>
      <c r="C158">
        <v>7</v>
      </c>
      <c r="D158" s="17" t="str">
        <f t="shared" si="9"/>
        <v/>
      </c>
    </row>
    <row r="159" spans="1:4" hidden="1" x14ac:dyDescent="0.3">
      <c r="A159" s="16" t="s">
        <v>164</v>
      </c>
      <c r="B159" t="s">
        <v>18</v>
      </c>
      <c r="C159">
        <v>8</v>
      </c>
      <c r="D159" s="17" t="str">
        <f t="shared" ref="D159:D174" si="10">IF(I3&lt;&gt;"",I3,"")</f>
        <v>XXXX-YYYYY-1P02_Pur-2021Dec</v>
      </c>
    </row>
    <row r="160" spans="1:4" hidden="1" x14ac:dyDescent="0.3">
      <c r="A160" s="16" t="s">
        <v>165</v>
      </c>
      <c r="B160" t="s">
        <v>21</v>
      </c>
      <c r="C160">
        <v>8</v>
      </c>
      <c r="D160" s="17" t="str">
        <f t="shared" si="10"/>
        <v>XXXX-Nle-L5-16_Multiplex2023Apr</v>
      </c>
    </row>
    <row r="161" spans="1:4" hidden="1" x14ac:dyDescent="0.3">
      <c r="A161" s="16" t="s">
        <v>166</v>
      </c>
      <c r="B161" t="s">
        <v>22</v>
      </c>
      <c r="C161">
        <v>8</v>
      </c>
      <c r="D161" s="17" t="str">
        <f t="shared" si="10"/>
        <v>XXXX-Nle-L5-16_Multiplex2023Apr</v>
      </c>
    </row>
    <row r="162" spans="1:4" hidden="1" x14ac:dyDescent="0.3">
      <c r="A162" s="16" t="s">
        <v>167</v>
      </c>
      <c r="B162" t="s">
        <v>23</v>
      </c>
      <c r="C162">
        <v>8</v>
      </c>
      <c r="D162" s="17" t="str">
        <f t="shared" si="10"/>
        <v>XXXX-Nle-L5-16_Multiplex2023Apr</v>
      </c>
    </row>
    <row r="163" spans="1:4" hidden="1" x14ac:dyDescent="0.3">
      <c r="A163" s="16" t="s">
        <v>168</v>
      </c>
      <c r="B163" t="s">
        <v>24</v>
      </c>
      <c r="C163">
        <v>8</v>
      </c>
      <c r="D163" s="17" t="str">
        <f t="shared" si="10"/>
        <v>XXXX-Nle-L5-16_Multiplex2023Apr</v>
      </c>
    </row>
    <row r="164" spans="1:4" hidden="1" x14ac:dyDescent="0.3">
      <c r="A164" s="16" t="s">
        <v>169</v>
      </c>
      <c r="B164" t="s">
        <v>25</v>
      </c>
      <c r="C164">
        <v>8</v>
      </c>
      <c r="D164" s="17" t="str">
        <f t="shared" si="10"/>
        <v>XXXX-YYYYY-NGS-MALO-3_Multiplex-2022May</v>
      </c>
    </row>
    <row r="165" spans="1:4" hidden="1" x14ac:dyDescent="0.3">
      <c r="A165" s="16" t="s">
        <v>170</v>
      </c>
      <c r="B165" t="s">
        <v>26</v>
      </c>
      <c r="C165">
        <v>8</v>
      </c>
      <c r="D165" s="17" t="str">
        <f t="shared" si="10"/>
        <v>XXXX-Nle-L5-04_Multiplex2023Mar</v>
      </c>
    </row>
    <row r="166" spans="1:4" hidden="1" x14ac:dyDescent="0.3">
      <c r="A166" s="16" t="s">
        <v>171</v>
      </c>
      <c r="B166" t="s">
        <v>27</v>
      </c>
      <c r="C166">
        <v>8</v>
      </c>
      <c r="D166" s="17" t="str">
        <f t="shared" si="10"/>
        <v>XXXX-Nle-L5-04_Multiplex2023Mar</v>
      </c>
    </row>
    <row r="167" spans="1:4" hidden="1" x14ac:dyDescent="0.3">
      <c r="A167" s="16" t="s">
        <v>172</v>
      </c>
      <c r="B167" t="s">
        <v>28</v>
      </c>
      <c r="C167">
        <v>8</v>
      </c>
      <c r="D167" s="17" t="str">
        <f t="shared" si="10"/>
        <v>XXXX-Nle-L5-04_Multiplex2023Mar</v>
      </c>
    </row>
    <row r="168" spans="1:4" hidden="1" x14ac:dyDescent="0.3">
      <c r="A168" s="16" t="s">
        <v>173</v>
      </c>
      <c r="B168" t="s">
        <v>29</v>
      </c>
      <c r="C168">
        <v>8</v>
      </c>
      <c r="D168" s="17" t="str">
        <f t="shared" si="10"/>
        <v>XXXX-Nle-L5-04_Multiplex2023Mar</v>
      </c>
    </row>
    <row r="169" spans="1:4" hidden="1" x14ac:dyDescent="0.3">
      <c r="A169" s="16" t="s">
        <v>174</v>
      </c>
      <c r="B169" t="s">
        <v>30</v>
      </c>
      <c r="C169">
        <v>8</v>
      </c>
      <c r="D169" s="17" t="str">
        <f t="shared" si="10"/>
        <v>XXXX-YYYYY-NGS-MALO-3_Multiplex-2022May</v>
      </c>
    </row>
    <row r="170" spans="1:4" hidden="1" x14ac:dyDescent="0.3">
      <c r="A170" s="16" t="s">
        <v>175</v>
      </c>
      <c r="B170" t="s">
        <v>31</v>
      </c>
      <c r="C170">
        <v>8</v>
      </c>
      <c r="D170" s="17" t="str">
        <f t="shared" si="10"/>
        <v>XXXX-Nle-L4-16_Multiplex2023Apr</v>
      </c>
    </row>
    <row r="171" spans="1:4" hidden="1" x14ac:dyDescent="0.3">
      <c r="A171" s="16" t="s">
        <v>176</v>
      </c>
      <c r="B171" t="s">
        <v>32</v>
      </c>
      <c r="C171">
        <v>8</v>
      </c>
      <c r="D171" s="17" t="str">
        <f t="shared" si="10"/>
        <v>XXXX-Nle-L4-16_Multiplex2023Apr</v>
      </c>
    </row>
    <row r="172" spans="1:4" hidden="1" x14ac:dyDescent="0.3">
      <c r="A172" s="16" t="s">
        <v>177</v>
      </c>
      <c r="B172" t="s">
        <v>33</v>
      </c>
      <c r="C172">
        <v>8</v>
      </c>
      <c r="D172" s="17" t="str">
        <f t="shared" si="10"/>
        <v>XXXX-Nle-L4-16_Multiplex2023Apr</v>
      </c>
    </row>
    <row r="173" spans="1:4" hidden="1" x14ac:dyDescent="0.3">
      <c r="A173" s="16" t="s">
        <v>178</v>
      </c>
      <c r="B173" t="s">
        <v>34</v>
      </c>
      <c r="C173">
        <v>8</v>
      </c>
      <c r="D173" s="17" t="str">
        <f t="shared" si="10"/>
        <v>XXXX-Nle-L4-16_Multiplex2023Apr</v>
      </c>
    </row>
    <row r="174" spans="1:4" hidden="1" x14ac:dyDescent="0.3">
      <c r="A174" s="16" t="s">
        <v>179</v>
      </c>
      <c r="B174" t="s">
        <v>35</v>
      </c>
      <c r="C174">
        <v>8</v>
      </c>
      <c r="D174" s="17" t="str">
        <f t="shared" si="10"/>
        <v/>
      </c>
    </row>
    <row r="175" spans="1:4" hidden="1" x14ac:dyDescent="0.3">
      <c r="A175" s="16" t="s">
        <v>180</v>
      </c>
      <c r="B175" t="s">
        <v>18</v>
      </c>
      <c r="C175">
        <v>9</v>
      </c>
      <c r="D175" s="17" t="str">
        <f t="shared" ref="D175:D190" si="11">IF(J3&lt;&gt;"",J3,"")</f>
        <v>XXXX-Nle-L5-17_Multiplex2023Apr</v>
      </c>
    </row>
    <row r="176" spans="1:4" hidden="1" x14ac:dyDescent="0.3">
      <c r="A176" s="16" t="s">
        <v>181</v>
      </c>
      <c r="B176" t="s">
        <v>21</v>
      </c>
      <c r="C176">
        <v>9</v>
      </c>
      <c r="D176" s="17" t="str">
        <f t="shared" si="11"/>
        <v>XXXX-Nle-L5-17_Multiplex2023Apr</v>
      </c>
    </row>
    <row r="177" spans="1:4" hidden="1" x14ac:dyDescent="0.3">
      <c r="A177" s="16" t="s">
        <v>182</v>
      </c>
      <c r="B177" t="s">
        <v>22</v>
      </c>
      <c r="C177">
        <v>9</v>
      </c>
      <c r="D177" s="17" t="str">
        <f t="shared" si="11"/>
        <v>XXXX-Nle-L5-17_Multiplex2023Apr</v>
      </c>
    </row>
    <row r="178" spans="1:4" hidden="1" x14ac:dyDescent="0.3">
      <c r="A178" s="16" t="s">
        <v>183</v>
      </c>
      <c r="B178" t="s">
        <v>23</v>
      </c>
      <c r="C178">
        <v>9</v>
      </c>
      <c r="D178" s="17" t="str">
        <f t="shared" si="11"/>
        <v>XXXX-Nle-L5-17_Multiplex2023Apr</v>
      </c>
    </row>
    <row r="179" spans="1:4" hidden="1" x14ac:dyDescent="0.3">
      <c r="A179" s="16" t="s">
        <v>184</v>
      </c>
      <c r="B179" t="s">
        <v>24</v>
      </c>
      <c r="C179">
        <v>9</v>
      </c>
      <c r="D179" s="17" t="str">
        <f t="shared" si="11"/>
        <v>XXXX-Nle-L5-17_Multiplex2023Apr</v>
      </c>
    </row>
    <row r="180" spans="1:4" hidden="1" x14ac:dyDescent="0.3">
      <c r="A180" s="16" t="s">
        <v>185</v>
      </c>
      <c r="B180" t="s">
        <v>25</v>
      </c>
      <c r="C180">
        <v>9</v>
      </c>
      <c r="D180" s="17" t="str">
        <f t="shared" si="11"/>
        <v>XXXX-Nle-L5-05_Multiplex2023Apr</v>
      </c>
    </row>
    <row r="181" spans="1:4" hidden="1" x14ac:dyDescent="0.3">
      <c r="A181" s="16" t="s">
        <v>186</v>
      </c>
      <c r="B181" t="s">
        <v>26</v>
      </c>
      <c r="C181">
        <v>9</v>
      </c>
      <c r="D181" s="17" t="str">
        <f t="shared" si="11"/>
        <v>XXXX-Nle-L5-05_Multiplex2023Apr</v>
      </c>
    </row>
    <row r="182" spans="1:4" hidden="1" x14ac:dyDescent="0.3">
      <c r="A182" s="16" t="s">
        <v>187</v>
      </c>
      <c r="B182" t="s">
        <v>27</v>
      </c>
      <c r="C182">
        <v>9</v>
      </c>
      <c r="D182" s="17" t="str">
        <f t="shared" si="11"/>
        <v>XXXX-Nle-L5-05_Multiplex2023Apr</v>
      </c>
    </row>
    <row r="183" spans="1:4" hidden="1" x14ac:dyDescent="0.3">
      <c r="A183" s="16" t="s">
        <v>188</v>
      </c>
      <c r="B183" t="s">
        <v>28</v>
      </c>
      <c r="C183">
        <v>9</v>
      </c>
      <c r="D183" s="17" t="str">
        <f t="shared" si="11"/>
        <v>XXXX-Nle-L5-05_Multiplex2023Apr</v>
      </c>
    </row>
    <row r="184" spans="1:4" hidden="1" x14ac:dyDescent="0.3">
      <c r="A184" s="16" t="s">
        <v>189</v>
      </c>
      <c r="B184" t="s">
        <v>29</v>
      </c>
      <c r="C184">
        <v>9</v>
      </c>
      <c r="D184" s="17" t="str">
        <f t="shared" si="11"/>
        <v>XXXX-Nle-L5-05_Multiplex2023Apr</v>
      </c>
    </row>
    <row r="185" spans="1:4" hidden="1" x14ac:dyDescent="0.3">
      <c r="A185" s="16" t="s">
        <v>190</v>
      </c>
      <c r="B185" t="s">
        <v>30</v>
      </c>
      <c r="C185">
        <v>9</v>
      </c>
      <c r="D185" s="17" t="str">
        <f t="shared" si="11"/>
        <v>XXXX-Nle-L4-17_Multiplex2023Apr</v>
      </c>
    </row>
    <row r="186" spans="1:4" hidden="1" x14ac:dyDescent="0.3">
      <c r="A186" s="16" t="s">
        <v>191</v>
      </c>
      <c r="B186" t="s">
        <v>31</v>
      </c>
      <c r="C186">
        <v>9</v>
      </c>
      <c r="D186" s="17" t="str">
        <f t="shared" si="11"/>
        <v>XXXX-Nle-L4-17_Multiplex2023Apr</v>
      </c>
    </row>
    <row r="187" spans="1:4" hidden="1" x14ac:dyDescent="0.3">
      <c r="A187" s="16" t="s">
        <v>192</v>
      </c>
      <c r="B187" t="s">
        <v>32</v>
      </c>
      <c r="C187">
        <v>9</v>
      </c>
      <c r="D187" s="17" t="str">
        <f t="shared" si="11"/>
        <v>XXXX-Nle-L4-17_Multiplex2023Apr</v>
      </c>
    </row>
    <row r="188" spans="1:4" hidden="1" x14ac:dyDescent="0.3">
      <c r="A188" s="16" t="s">
        <v>193</v>
      </c>
      <c r="B188" t="s">
        <v>33</v>
      </c>
      <c r="C188">
        <v>9</v>
      </c>
      <c r="D188" s="17" t="str">
        <f t="shared" si="11"/>
        <v>XXXX-Nle-L4-17_Multiplex2023Apr</v>
      </c>
    </row>
    <row r="189" spans="1:4" hidden="1" x14ac:dyDescent="0.3">
      <c r="A189" s="16" t="s">
        <v>194</v>
      </c>
      <c r="B189" t="s">
        <v>34</v>
      </c>
      <c r="C189">
        <v>9</v>
      </c>
      <c r="D189" s="17" t="str">
        <f t="shared" si="11"/>
        <v>XXXX-Nle-L4-17_Multiplex2023Apr</v>
      </c>
    </row>
    <row r="190" spans="1:4" hidden="1" x14ac:dyDescent="0.3">
      <c r="A190" s="16" t="s">
        <v>195</v>
      </c>
      <c r="B190" t="s">
        <v>35</v>
      </c>
      <c r="C190">
        <v>9</v>
      </c>
      <c r="D190" s="17" t="str">
        <f t="shared" si="11"/>
        <v/>
      </c>
    </row>
    <row r="191" spans="1:4" hidden="1" x14ac:dyDescent="0.3">
      <c r="A191" s="16" t="s">
        <v>196</v>
      </c>
      <c r="B191" t="s">
        <v>18</v>
      </c>
      <c r="C191">
        <v>10</v>
      </c>
      <c r="D191" s="17" t="str">
        <f t="shared" ref="D191:D206" si="12">IF(K3&lt;&gt;"",K3,"")</f>
        <v>XXXX-YYYYY-1P02_Pur-2021Dec</v>
      </c>
    </row>
    <row r="192" spans="1:4" hidden="1" x14ac:dyDescent="0.3">
      <c r="A192" s="16" t="s">
        <v>197</v>
      </c>
      <c r="B192" t="s">
        <v>21</v>
      </c>
      <c r="C192">
        <v>10</v>
      </c>
      <c r="D192" s="17" t="str">
        <f t="shared" si="12"/>
        <v>XXXX-Nle-L5-17_Multiplex2023Apr</v>
      </c>
    </row>
    <row r="193" spans="1:4" hidden="1" x14ac:dyDescent="0.3">
      <c r="A193" s="16" t="s">
        <v>198</v>
      </c>
      <c r="B193" t="s">
        <v>22</v>
      </c>
      <c r="C193">
        <v>10</v>
      </c>
      <c r="D193" s="17" t="str">
        <f t="shared" si="12"/>
        <v>XXXX-Nle-L5-17_Multiplex2023Apr</v>
      </c>
    </row>
    <row r="194" spans="1:4" hidden="1" x14ac:dyDescent="0.3">
      <c r="A194" s="16" t="s">
        <v>199</v>
      </c>
      <c r="B194" t="s">
        <v>23</v>
      </c>
      <c r="C194">
        <v>10</v>
      </c>
      <c r="D194" s="17" t="str">
        <f t="shared" si="12"/>
        <v>XXXX-Nle-L5-17_Multiplex2023Apr</v>
      </c>
    </row>
    <row r="195" spans="1:4" hidden="1" x14ac:dyDescent="0.3">
      <c r="A195" s="16" t="s">
        <v>200</v>
      </c>
      <c r="B195" t="s">
        <v>24</v>
      </c>
      <c r="C195">
        <v>10</v>
      </c>
      <c r="D195" s="17" t="str">
        <f t="shared" si="12"/>
        <v>XXXX-Nle-L5-17_Multiplex2023Apr</v>
      </c>
    </row>
    <row r="196" spans="1:4" hidden="1" x14ac:dyDescent="0.3">
      <c r="A196" s="16" t="s">
        <v>201</v>
      </c>
      <c r="B196" t="s">
        <v>25</v>
      </c>
      <c r="C196">
        <v>10</v>
      </c>
      <c r="D196" s="17" t="str">
        <f t="shared" si="12"/>
        <v>XXXX-YYYYY-NGS-MALO-3_Multiplex-2022May</v>
      </c>
    </row>
    <row r="197" spans="1:4" hidden="1" x14ac:dyDescent="0.3">
      <c r="A197" s="16" t="s">
        <v>202</v>
      </c>
      <c r="B197" t="s">
        <v>26</v>
      </c>
      <c r="C197">
        <v>10</v>
      </c>
      <c r="D197" s="17" t="str">
        <f t="shared" si="12"/>
        <v>XXXX-Nle-L5-05_Multiplex2023Apr</v>
      </c>
    </row>
    <row r="198" spans="1:4" hidden="1" x14ac:dyDescent="0.3">
      <c r="A198" s="16" t="s">
        <v>203</v>
      </c>
      <c r="B198" t="s">
        <v>27</v>
      </c>
      <c r="C198">
        <v>10</v>
      </c>
      <c r="D198" s="17" t="str">
        <f t="shared" si="12"/>
        <v>XXXX-Nle-L5-05_Multiplex2023Apr</v>
      </c>
    </row>
    <row r="199" spans="1:4" hidden="1" x14ac:dyDescent="0.3">
      <c r="A199" s="16" t="s">
        <v>204</v>
      </c>
      <c r="B199" t="s">
        <v>28</v>
      </c>
      <c r="C199">
        <v>10</v>
      </c>
      <c r="D199" s="17" t="str">
        <f t="shared" si="12"/>
        <v>XXXX-Nle-L5-05_Multiplex2023Apr</v>
      </c>
    </row>
    <row r="200" spans="1:4" hidden="1" x14ac:dyDescent="0.3">
      <c r="A200" s="16" t="s">
        <v>205</v>
      </c>
      <c r="B200" t="s">
        <v>29</v>
      </c>
      <c r="C200">
        <v>10</v>
      </c>
      <c r="D200" s="17" t="str">
        <f t="shared" si="12"/>
        <v>XXXX-Nle-L5-05_Multiplex2023Apr</v>
      </c>
    </row>
    <row r="201" spans="1:4" hidden="1" x14ac:dyDescent="0.3">
      <c r="A201" s="16" t="s">
        <v>206</v>
      </c>
      <c r="B201" t="s">
        <v>30</v>
      </c>
      <c r="C201">
        <v>10</v>
      </c>
      <c r="D201" s="17" t="str">
        <f t="shared" si="12"/>
        <v>XXXX-YYYYY-NGS-MALO-3_Multiplex-2022May</v>
      </c>
    </row>
    <row r="202" spans="1:4" hidden="1" x14ac:dyDescent="0.3">
      <c r="A202" s="16" t="s">
        <v>207</v>
      </c>
      <c r="B202" t="s">
        <v>31</v>
      </c>
      <c r="C202">
        <v>10</v>
      </c>
      <c r="D202" s="17" t="str">
        <f t="shared" si="12"/>
        <v>XXXX-Nle-L4-17_Multiplex2023Apr</v>
      </c>
    </row>
    <row r="203" spans="1:4" hidden="1" x14ac:dyDescent="0.3">
      <c r="A203" s="16" t="s">
        <v>208</v>
      </c>
      <c r="B203" t="s">
        <v>32</v>
      </c>
      <c r="C203">
        <v>10</v>
      </c>
      <c r="D203" s="17" t="str">
        <f t="shared" si="12"/>
        <v>XXXX-Nle-L4-17_Multiplex2023Apr</v>
      </c>
    </row>
    <row r="204" spans="1:4" hidden="1" x14ac:dyDescent="0.3">
      <c r="A204" s="16" t="s">
        <v>209</v>
      </c>
      <c r="B204" t="s">
        <v>33</v>
      </c>
      <c r="C204">
        <v>10</v>
      </c>
      <c r="D204" s="17" t="str">
        <f t="shared" si="12"/>
        <v>XXXX-Nle-L4-17_Multiplex2023Apr</v>
      </c>
    </row>
    <row r="205" spans="1:4" hidden="1" x14ac:dyDescent="0.3">
      <c r="A205" s="16" t="s">
        <v>210</v>
      </c>
      <c r="B205" t="s">
        <v>34</v>
      </c>
      <c r="C205">
        <v>10</v>
      </c>
      <c r="D205" s="17" t="str">
        <f t="shared" si="12"/>
        <v>XXXX-Nle-L4-17_Multiplex2023Apr</v>
      </c>
    </row>
    <row r="206" spans="1:4" hidden="1" x14ac:dyDescent="0.3">
      <c r="A206" s="16" t="s">
        <v>211</v>
      </c>
      <c r="B206" t="s">
        <v>35</v>
      </c>
      <c r="C206">
        <v>10</v>
      </c>
      <c r="D206" s="17" t="str">
        <f t="shared" si="12"/>
        <v/>
      </c>
    </row>
    <row r="207" spans="1:4" hidden="1" x14ac:dyDescent="0.3">
      <c r="A207" s="16" t="s">
        <v>212</v>
      </c>
      <c r="B207" t="s">
        <v>18</v>
      </c>
      <c r="C207">
        <v>11</v>
      </c>
      <c r="D207" s="17" t="str">
        <f t="shared" ref="D207:D222" si="13">IF(L3&lt;&gt;"",L3,"")</f>
        <v>XXXX-Nle-L5-18_Multiplex2023Apr</v>
      </c>
    </row>
    <row r="208" spans="1:4" hidden="1" x14ac:dyDescent="0.3">
      <c r="A208" s="16" t="s">
        <v>213</v>
      </c>
      <c r="B208" t="s">
        <v>21</v>
      </c>
      <c r="C208">
        <v>11</v>
      </c>
      <c r="D208" s="17" t="str">
        <f t="shared" si="13"/>
        <v>XXXX-Nle-L5-18_Multiplex2023Apr</v>
      </c>
    </row>
    <row r="209" spans="1:4" hidden="1" x14ac:dyDescent="0.3">
      <c r="A209" s="16" t="s">
        <v>214</v>
      </c>
      <c r="B209" t="s">
        <v>22</v>
      </c>
      <c r="C209">
        <v>11</v>
      </c>
      <c r="D209" s="17" t="str">
        <f t="shared" si="13"/>
        <v>XXXX-Nle-L5-18_Multiplex2023Apr</v>
      </c>
    </row>
    <row r="210" spans="1:4" hidden="1" x14ac:dyDescent="0.3">
      <c r="A210" s="16" t="s">
        <v>215</v>
      </c>
      <c r="B210" t="s">
        <v>23</v>
      </c>
      <c r="C210">
        <v>11</v>
      </c>
      <c r="D210" s="17" t="str">
        <f t="shared" si="13"/>
        <v>XXXX-Nle-L5-18_Multiplex2023Apr</v>
      </c>
    </row>
    <row r="211" spans="1:4" hidden="1" x14ac:dyDescent="0.3">
      <c r="A211" s="16" t="s">
        <v>216</v>
      </c>
      <c r="B211" t="s">
        <v>24</v>
      </c>
      <c r="C211">
        <v>11</v>
      </c>
      <c r="D211" s="17" t="str">
        <f t="shared" si="13"/>
        <v>XXXX-Nle-L5-18_Multiplex2023Apr</v>
      </c>
    </row>
    <row r="212" spans="1:4" hidden="1" x14ac:dyDescent="0.3">
      <c r="A212" s="16" t="s">
        <v>217</v>
      </c>
      <c r="B212" t="s">
        <v>25</v>
      </c>
      <c r="C212">
        <v>11</v>
      </c>
      <c r="D212" s="17" t="str">
        <f t="shared" si="13"/>
        <v>XXXX-Nle-L5-06_Multiplex2023Apr</v>
      </c>
    </row>
    <row r="213" spans="1:4" hidden="1" x14ac:dyDescent="0.3">
      <c r="A213" s="16" t="s">
        <v>218</v>
      </c>
      <c r="B213" t="s">
        <v>26</v>
      </c>
      <c r="C213">
        <v>11</v>
      </c>
      <c r="D213" s="17" t="str">
        <f t="shared" si="13"/>
        <v>XXXX-Nle-L5-06_Multiplex2023Apr</v>
      </c>
    </row>
    <row r="214" spans="1:4" hidden="1" x14ac:dyDescent="0.3">
      <c r="A214" s="16" t="s">
        <v>219</v>
      </c>
      <c r="B214" t="s">
        <v>27</v>
      </c>
      <c r="C214">
        <v>11</v>
      </c>
      <c r="D214" s="17" t="str">
        <f t="shared" si="13"/>
        <v>XXXX-Nle-L5-06_Multiplex2023Apr</v>
      </c>
    </row>
    <row r="215" spans="1:4" hidden="1" x14ac:dyDescent="0.3">
      <c r="A215" s="16" t="s">
        <v>220</v>
      </c>
      <c r="B215" t="s">
        <v>28</v>
      </c>
      <c r="C215">
        <v>11</v>
      </c>
      <c r="D215" s="17" t="str">
        <f t="shared" si="13"/>
        <v>XXXX-Nle-L5-06_Multiplex2023Apr</v>
      </c>
    </row>
    <row r="216" spans="1:4" hidden="1" x14ac:dyDescent="0.3">
      <c r="A216" s="16" t="s">
        <v>221</v>
      </c>
      <c r="B216" t="s">
        <v>29</v>
      </c>
      <c r="C216">
        <v>11</v>
      </c>
      <c r="D216" s="17" t="str">
        <f t="shared" si="13"/>
        <v>XXXX-Nle-L5-06_Multiplex2023Apr</v>
      </c>
    </row>
    <row r="217" spans="1:4" hidden="1" x14ac:dyDescent="0.3">
      <c r="A217" s="16" t="s">
        <v>222</v>
      </c>
      <c r="B217" t="s">
        <v>30</v>
      </c>
      <c r="C217">
        <v>11</v>
      </c>
      <c r="D217" s="17" t="str">
        <f t="shared" si="13"/>
        <v>XXXX-Nle-L4-18_Multiplex2023Apr</v>
      </c>
    </row>
    <row r="218" spans="1:4" hidden="1" x14ac:dyDescent="0.3">
      <c r="A218" s="16" t="s">
        <v>223</v>
      </c>
      <c r="B218" t="s">
        <v>31</v>
      </c>
      <c r="C218">
        <v>11</v>
      </c>
      <c r="D218" s="17" t="str">
        <f t="shared" si="13"/>
        <v>XXXX-Nle-L4-18_Multiplex2023Apr</v>
      </c>
    </row>
    <row r="219" spans="1:4" hidden="1" x14ac:dyDescent="0.3">
      <c r="A219" s="16" t="s">
        <v>224</v>
      </c>
      <c r="B219" t="s">
        <v>32</v>
      </c>
      <c r="C219">
        <v>11</v>
      </c>
      <c r="D219" s="17" t="str">
        <f t="shared" si="13"/>
        <v>XXXX-Nle-L4-18_Multiplex2023Apr</v>
      </c>
    </row>
    <row r="220" spans="1:4" hidden="1" x14ac:dyDescent="0.3">
      <c r="A220" s="16" t="s">
        <v>225</v>
      </c>
      <c r="B220" t="s">
        <v>33</v>
      </c>
      <c r="C220">
        <v>11</v>
      </c>
      <c r="D220" s="17" t="str">
        <f t="shared" si="13"/>
        <v>XXXX-Nle-L4-18_Multiplex2023Apr</v>
      </c>
    </row>
    <row r="221" spans="1:4" hidden="1" x14ac:dyDescent="0.3">
      <c r="A221" s="16" t="s">
        <v>226</v>
      </c>
      <c r="B221" t="s">
        <v>34</v>
      </c>
      <c r="C221">
        <v>11</v>
      </c>
      <c r="D221" s="17" t="str">
        <f t="shared" si="13"/>
        <v>XXXX-Nle-L4-18_Multiplex2023Apr</v>
      </c>
    </row>
    <row r="222" spans="1:4" hidden="1" x14ac:dyDescent="0.3">
      <c r="A222" s="16" t="s">
        <v>227</v>
      </c>
      <c r="B222" t="s">
        <v>35</v>
      </c>
      <c r="C222">
        <v>11</v>
      </c>
      <c r="D222" s="17" t="str">
        <f t="shared" si="13"/>
        <v/>
      </c>
    </row>
    <row r="223" spans="1:4" hidden="1" x14ac:dyDescent="0.3">
      <c r="A223" s="16" t="s">
        <v>228</v>
      </c>
      <c r="B223" t="s">
        <v>18</v>
      </c>
      <c r="C223">
        <v>12</v>
      </c>
      <c r="D223" s="17" t="str">
        <f t="shared" ref="D223:D238" si="14">IF(M3&lt;&gt;"",M3,"")</f>
        <v>XXXX-YYYYY-1P02_Pur-2021Dec</v>
      </c>
    </row>
    <row r="224" spans="1:4" hidden="1" x14ac:dyDescent="0.3">
      <c r="A224" s="16" t="s">
        <v>229</v>
      </c>
      <c r="B224" t="s">
        <v>21</v>
      </c>
      <c r="C224">
        <v>12</v>
      </c>
      <c r="D224" s="17" t="str">
        <f t="shared" si="14"/>
        <v>XXXX-Nle-L5-18_Multiplex2023Apr</v>
      </c>
    </row>
    <row r="225" spans="1:4" hidden="1" x14ac:dyDescent="0.3">
      <c r="A225" s="16" t="s">
        <v>230</v>
      </c>
      <c r="B225" t="s">
        <v>22</v>
      </c>
      <c r="C225">
        <v>12</v>
      </c>
      <c r="D225" s="17" t="str">
        <f t="shared" si="14"/>
        <v>XXXX-Nle-L5-18_Multiplex2023Apr</v>
      </c>
    </row>
    <row r="226" spans="1:4" hidden="1" x14ac:dyDescent="0.3">
      <c r="A226" s="16" t="s">
        <v>231</v>
      </c>
      <c r="B226" t="s">
        <v>23</v>
      </c>
      <c r="C226">
        <v>12</v>
      </c>
      <c r="D226" s="17" t="str">
        <f t="shared" si="14"/>
        <v>XXXX-Nle-L5-18_Multiplex2023Apr</v>
      </c>
    </row>
    <row r="227" spans="1:4" hidden="1" x14ac:dyDescent="0.3">
      <c r="A227" s="16" t="s">
        <v>232</v>
      </c>
      <c r="B227" t="s">
        <v>24</v>
      </c>
      <c r="C227">
        <v>12</v>
      </c>
      <c r="D227" s="17" t="str">
        <f t="shared" si="14"/>
        <v>XXXX-Nle-L5-18_Multiplex2023Apr</v>
      </c>
    </row>
    <row r="228" spans="1:4" hidden="1" x14ac:dyDescent="0.3">
      <c r="A228" s="16" t="s">
        <v>233</v>
      </c>
      <c r="B228" t="s">
        <v>25</v>
      </c>
      <c r="C228">
        <v>12</v>
      </c>
      <c r="D228" s="17" t="str">
        <f t="shared" si="14"/>
        <v>XXXX-YYYYY-NGS-MALO-3_Multiplex-2022May</v>
      </c>
    </row>
    <row r="229" spans="1:4" hidden="1" x14ac:dyDescent="0.3">
      <c r="A229" s="16" t="s">
        <v>234</v>
      </c>
      <c r="B229" t="s">
        <v>26</v>
      </c>
      <c r="C229">
        <v>12</v>
      </c>
      <c r="D229" s="17" t="str">
        <f t="shared" si="14"/>
        <v>XXXX-Nle-L5-06_Multiplex2023Apr</v>
      </c>
    </row>
    <row r="230" spans="1:4" hidden="1" x14ac:dyDescent="0.3">
      <c r="A230" s="16" t="s">
        <v>235</v>
      </c>
      <c r="B230" t="s">
        <v>27</v>
      </c>
      <c r="C230">
        <v>12</v>
      </c>
      <c r="D230" s="17" t="str">
        <f t="shared" si="14"/>
        <v>XXXX-Nle-L5-06_Multiplex2023Apr</v>
      </c>
    </row>
    <row r="231" spans="1:4" hidden="1" x14ac:dyDescent="0.3">
      <c r="A231" s="16" t="s">
        <v>236</v>
      </c>
      <c r="B231" t="s">
        <v>28</v>
      </c>
      <c r="C231">
        <v>12</v>
      </c>
      <c r="D231" s="17" t="str">
        <f t="shared" si="14"/>
        <v>XXXX-Nle-L5-06_Multiplex2023Apr</v>
      </c>
    </row>
    <row r="232" spans="1:4" hidden="1" x14ac:dyDescent="0.3">
      <c r="A232" s="16" t="s">
        <v>237</v>
      </c>
      <c r="B232" t="s">
        <v>29</v>
      </c>
      <c r="C232">
        <v>12</v>
      </c>
      <c r="D232" s="17" t="str">
        <f t="shared" si="14"/>
        <v>XXXX-Nle-L5-06_Multiplex2023Apr</v>
      </c>
    </row>
    <row r="233" spans="1:4" hidden="1" x14ac:dyDescent="0.3">
      <c r="A233" s="16" t="s">
        <v>238</v>
      </c>
      <c r="B233" t="s">
        <v>30</v>
      </c>
      <c r="C233">
        <v>12</v>
      </c>
      <c r="D233" s="17" t="str">
        <f t="shared" si="14"/>
        <v>XXXX-YYYYY-NGS-MALO-3_Multiplex-2022May</v>
      </c>
    </row>
    <row r="234" spans="1:4" hidden="1" x14ac:dyDescent="0.3">
      <c r="A234" s="16" t="s">
        <v>239</v>
      </c>
      <c r="B234" t="s">
        <v>31</v>
      </c>
      <c r="C234">
        <v>12</v>
      </c>
      <c r="D234" s="17" t="str">
        <f t="shared" si="14"/>
        <v>XXXX-Nle-L4-18_Multiplex2023Apr</v>
      </c>
    </row>
    <row r="235" spans="1:4" hidden="1" x14ac:dyDescent="0.3">
      <c r="A235" s="16" t="s">
        <v>240</v>
      </c>
      <c r="B235" t="s">
        <v>32</v>
      </c>
      <c r="C235">
        <v>12</v>
      </c>
      <c r="D235" s="17" t="str">
        <f t="shared" si="14"/>
        <v>XXXX-Nle-L4-18_Multiplex2023Apr</v>
      </c>
    </row>
    <row r="236" spans="1:4" hidden="1" x14ac:dyDescent="0.3">
      <c r="A236" s="16" t="s">
        <v>241</v>
      </c>
      <c r="B236" t="s">
        <v>33</v>
      </c>
      <c r="C236">
        <v>12</v>
      </c>
      <c r="D236" s="17" t="str">
        <f t="shared" si="14"/>
        <v>XXXX-Nle-L4-18_Multiplex2023Apr</v>
      </c>
    </row>
    <row r="237" spans="1:4" hidden="1" x14ac:dyDescent="0.3">
      <c r="A237" s="16" t="s">
        <v>242</v>
      </c>
      <c r="B237" t="s">
        <v>34</v>
      </c>
      <c r="C237">
        <v>12</v>
      </c>
      <c r="D237" s="17" t="str">
        <f t="shared" si="14"/>
        <v>XXXX-Nle-L4-18_Multiplex2023Apr</v>
      </c>
    </row>
    <row r="238" spans="1:4" hidden="1" x14ac:dyDescent="0.3">
      <c r="A238" s="16" t="s">
        <v>243</v>
      </c>
      <c r="B238" t="s">
        <v>35</v>
      </c>
      <c r="C238">
        <v>12</v>
      </c>
      <c r="D238" s="17" t="str">
        <f t="shared" si="14"/>
        <v/>
      </c>
    </row>
    <row r="239" spans="1:4" hidden="1" x14ac:dyDescent="0.3">
      <c r="A239" s="16" t="s">
        <v>244</v>
      </c>
      <c r="B239" t="s">
        <v>18</v>
      </c>
      <c r="C239">
        <v>13</v>
      </c>
      <c r="D239" s="17" t="str">
        <f t="shared" ref="D239:D254" si="15">IF(N3&lt;&gt;"",N3,"")</f>
        <v>XXXX-Nle-L5-19_Multiplex2023Apr</v>
      </c>
    </row>
    <row r="240" spans="1:4" hidden="1" x14ac:dyDescent="0.3">
      <c r="A240" s="16" t="s">
        <v>245</v>
      </c>
      <c r="B240" t="s">
        <v>21</v>
      </c>
      <c r="C240">
        <v>13</v>
      </c>
      <c r="D240" s="17" t="str">
        <f t="shared" si="15"/>
        <v>XXXX-Nle-L5-19_Multiplex2023Apr</v>
      </c>
    </row>
    <row r="241" spans="1:4" hidden="1" x14ac:dyDescent="0.3">
      <c r="A241" s="16" t="s">
        <v>246</v>
      </c>
      <c r="B241" t="s">
        <v>22</v>
      </c>
      <c r="C241">
        <v>13</v>
      </c>
      <c r="D241" s="17" t="str">
        <f t="shared" si="15"/>
        <v>XXXX-Nle-L5-19_Multiplex2023Apr</v>
      </c>
    </row>
    <row r="242" spans="1:4" hidden="1" x14ac:dyDescent="0.3">
      <c r="A242" s="16" t="s">
        <v>247</v>
      </c>
      <c r="B242" t="s">
        <v>23</v>
      </c>
      <c r="C242">
        <v>13</v>
      </c>
      <c r="D242" s="17" t="str">
        <f t="shared" si="15"/>
        <v>XXXX-Nle-L5-19_Multiplex2023Apr</v>
      </c>
    </row>
    <row r="243" spans="1:4" hidden="1" x14ac:dyDescent="0.3">
      <c r="A243" s="16" t="s">
        <v>248</v>
      </c>
      <c r="B243" t="s">
        <v>24</v>
      </c>
      <c r="C243">
        <v>13</v>
      </c>
      <c r="D243" s="17" t="str">
        <f t="shared" si="15"/>
        <v>XXXX-Nle-L5-19_Multiplex2023Apr</v>
      </c>
    </row>
    <row r="244" spans="1:4" hidden="1" x14ac:dyDescent="0.3">
      <c r="A244" s="16" t="s">
        <v>249</v>
      </c>
      <c r="B244" t="s">
        <v>25</v>
      </c>
      <c r="C244">
        <v>13</v>
      </c>
      <c r="D244" s="17" t="str">
        <f t="shared" si="15"/>
        <v>XXXX-Nle-L5-07_Multiplex2023Apr</v>
      </c>
    </row>
    <row r="245" spans="1:4" hidden="1" x14ac:dyDescent="0.3">
      <c r="A245" s="16" t="s">
        <v>250</v>
      </c>
      <c r="B245" t="s">
        <v>26</v>
      </c>
      <c r="C245">
        <v>13</v>
      </c>
      <c r="D245" s="17" t="str">
        <f t="shared" si="15"/>
        <v>XXXX-Nle-L5-07_Multiplex2023Apr</v>
      </c>
    </row>
    <row r="246" spans="1:4" hidden="1" x14ac:dyDescent="0.3">
      <c r="A246" s="16" t="s">
        <v>251</v>
      </c>
      <c r="B246" t="s">
        <v>27</v>
      </c>
      <c r="C246">
        <v>13</v>
      </c>
      <c r="D246" s="17" t="str">
        <f t="shared" si="15"/>
        <v>XXXX-Nle-L5-07_Multiplex2023Apr</v>
      </c>
    </row>
    <row r="247" spans="1:4" hidden="1" x14ac:dyDescent="0.3">
      <c r="A247" s="16" t="s">
        <v>252</v>
      </c>
      <c r="B247" t="s">
        <v>28</v>
      </c>
      <c r="C247">
        <v>13</v>
      </c>
      <c r="D247" s="17" t="str">
        <f t="shared" si="15"/>
        <v>XXXX-Nle-L5-07_Multiplex2023Apr</v>
      </c>
    </row>
    <row r="248" spans="1:4" hidden="1" x14ac:dyDescent="0.3">
      <c r="A248" s="16" t="s">
        <v>253</v>
      </c>
      <c r="B248" t="s">
        <v>29</v>
      </c>
      <c r="C248">
        <v>13</v>
      </c>
      <c r="D248" s="17" t="str">
        <f t="shared" si="15"/>
        <v>XXXX-Nle-L5-07_Multiplex2023Apr</v>
      </c>
    </row>
    <row r="249" spans="1:4" hidden="1" x14ac:dyDescent="0.3">
      <c r="A249" s="16" t="s">
        <v>254</v>
      </c>
      <c r="B249" t="s">
        <v>30</v>
      </c>
      <c r="C249">
        <v>13</v>
      </c>
      <c r="D249" s="17" t="str">
        <f t="shared" si="15"/>
        <v>XXXX-Nle-L4-19_Multiplex2023Apr</v>
      </c>
    </row>
    <row r="250" spans="1:4" hidden="1" x14ac:dyDescent="0.3">
      <c r="A250" s="16" t="s">
        <v>255</v>
      </c>
      <c r="B250" t="s">
        <v>31</v>
      </c>
      <c r="C250">
        <v>13</v>
      </c>
      <c r="D250" s="17" t="str">
        <f t="shared" si="15"/>
        <v>XXXX-Nle-L4-19_Multiplex2023Apr</v>
      </c>
    </row>
    <row r="251" spans="1:4" hidden="1" x14ac:dyDescent="0.3">
      <c r="A251" s="16" t="s">
        <v>256</v>
      </c>
      <c r="B251" t="s">
        <v>32</v>
      </c>
      <c r="C251">
        <v>13</v>
      </c>
      <c r="D251" s="17" t="str">
        <f t="shared" si="15"/>
        <v>XXXX-Nle-L4-19_Multiplex2023Apr</v>
      </c>
    </row>
    <row r="252" spans="1:4" hidden="1" x14ac:dyDescent="0.3">
      <c r="A252" s="16" t="s">
        <v>257</v>
      </c>
      <c r="B252" t="s">
        <v>33</v>
      </c>
      <c r="C252">
        <v>13</v>
      </c>
      <c r="D252" s="17" t="str">
        <f t="shared" si="15"/>
        <v>XXXX-Nle-L4-19_Multiplex2023Apr</v>
      </c>
    </row>
    <row r="253" spans="1:4" hidden="1" x14ac:dyDescent="0.3">
      <c r="A253" s="16" t="s">
        <v>258</v>
      </c>
      <c r="B253" t="s">
        <v>34</v>
      </c>
      <c r="C253">
        <v>13</v>
      </c>
      <c r="D253" s="17" t="str">
        <f t="shared" si="15"/>
        <v>XXXX-Nle-L4-19_Multiplex2023Apr</v>
      </c>
    </row>
    <row r="254" spans="1:4" hidden="1" x14ac:dyDescent="0.3">
      <c r="A254" s="16" t="s">
        <v>259</v>
      </c>
      <c r="B254" t="s">
        <v>35</v>
      </c>
      <c r="C254">
        <v>13</v>
      </c>
      <c r="D254" s="17" t="str">
        <f t="shared" si="15"/>
        <v/>
      </c>
    </row>
    <row r="255" spans="1:4" hidden="1" x14ac:dyDescent="0.3">
      <c r="A255" s="16" t="s">
        <v>260</v>
      </c>
      <c r="B255" t="s">
        <v>18</v>
      </c>
      <c r="C255">
        <v>14</v>
      </c>
      <c r="D255" s="17" t="str">
        <f t="shared" ref="D255:D270" si="16">IF(O3&lt;&gt;"",O3,"")</f>
        <v>XXXX-YYYYY-1P02_Pur-2021Dec</v>
      </c>
    </row>
    <row r="256" spans="1:4" hidden="1" x14ac:dyDescent="0.3">
      <c r="A256" s="16" t="s">
        <v>261</v>
      </c>
      <c r="B256" t="s">
        <v>21</v>
      </c>
      <c r="C256">
        <v>14</v>
      </c>
      <c r="D256" s="17" t="str">
        <f t="shared" si="16"/>
        <v>XXXX-Nle-L5-19_Multiplex2023Apr</v>
      </c>
    </row>
    <row r="257" spans="1:4" hidden="1" x14ac:dyDescent="0.3">
      <c r="A257" s="16" t="s">
        <v>262</v>
      </c>
      <c r="B257" t="s">
        <v>22</v>
      </c>
      <c r="C257">
        <v>14</v>
      </c>
      <c r="D257" s="17" t="str">
        <f t="shared" si="16"/>
        <v>XXXX-Nle-L5-19_Multiplex2023Apr</v>
      </c>
    </row>
    <row r="258" spans="1:4" hidden="1" x14ac:dyDescent="0.3">
      <c r="A258" s="16" t="s">
        <v>263</v>
      </c>
      <c r="B258" t="s">
        <v>23</v>
      </c>
      <c r="C258">
        <v>14</v>
      </c>
      <c r="D258" s="17" t="str">
        <f t="shared" si="16"/>
        <v>XXXX-Nle-L5-19_Multiplex2023Apr</v>
      </c>
    </row>
    <row r="259" spans="1:4" hidden="1" x14ac:dyDescent="0.3">
      <c r="A259" s="16" t="s">
        <v>264</v>
      </c>
      <c r="B259" t="s">
        <v>24</v>
      </c>
      <c r="C259">
        <v>14</v>
      </c>
      <c r="D259" s="17" t="str">
        <f t="shared" si="16"/>
        <v>XXXX-Nle-L5-19_Multiplex2023Apr</v>
      </c>
    </row>
    <row r="260" spans="1:4" hidden="1" x14ac:dyDescent="0.3">
      <c r="A260" s="16" t="s">
        <v>265</v>
      </c>
      <c r="B260" t="s">
        <v>25</v>
      </c>
      <c r="C260">
        <v>14</v>
      </c>
      <c r="D260" s="17" t="str">
        <f t="shared" si="16"/>
        <v>XXXX-YYYYY-NGS-MALO-3_Multiplex-2022May</v>
      </c>
    </row>
    <row r="261" spans="1:4" hidden="1" x14ac:dyDescent="0.3">
      <c r="A261" s="16" t="s">
        <v>266</v>
      </c>
      <c r="B261" t="s">
        <v>26</v>
      </c>
      <c r="C261">
        <v>14</v>
      </c>
      <c r="D261" s="17" t="str">
        <f t="shared" si="16"/>
        <v>XXXX-Nle-L5-07_Multiplex2023Apr</v>
      </c>
    </row>
    <row r="262" spans="1:4" hidden="1" x14ac:dyDescent="0.3">
      <c r="A262" s="16" t="s">
        <v>267</v>
      </c>
      <c r="B262" t="s">
        <v>27</v>
      </c>
      <c r="C262">
        <v>14</v>
      </c>
      <c r="D262" s="17" t="str">
        <f t="shared" si="16"/>
        <v>XXXX-Nle-L5-07_Multiplex2023Apr</v>
      </c>
    </row>
    <row r="263" spans="1:4" hidden="1" x14ac:dyDescent="0.3">
      <c r="A263" s="16" t="s">
        <v>268</v>
      </c>
      <c r="B263" t="s">
        <v>28</v>
      </c>
      <c r="C263">
        <v>14</v>
      </c>
      <c r="D263" s="17" t="str">
        <f t="shared" si="16"/>
        <v>XXXX-Nle-L5-07_Multiplex2023Apr</v>
      </c>
    </row>
    <row r="264" spans="1:4" hidden="1" x14ac:dyDescent="0.3">
      <c r="A264" s="16" t="s">
        <v>269</v>
      </c>
      <c r="B264" t="s">
        <v>29</v>
      </c>
      <c r="C264">
        <v>14</v>
      </c>
      <c r="D264" s="17" t="str">
        <f t="shared" si="16"/>
        <v>XXXX-Nle-L5-07_Multiplex2023Apr</v>
      </c>
    </row>
    <row r="265" spans="1:4" hidden="1" x14ac:dyDescent="0.3">
      <c r="A265" s="16" t="s">
        <v>270</v>
      </c>
      <c r="B265" t="s">
        <v>30</v>
      </c>
      <c r="C265">
        <v>14</v>
      </c>
      <c r="D265" s="17" t="str">
        <f t="shared" si="16"/>
        <v>XXXX-YYYYY-NGS-MALO-3_Multiplex-2022May</v>
      </c>
    </row>
    <row r="266" spans="1:4" hidden="1" x14ac:dyDescent="0.3">
      <c r="A266" s="16" t="s">
        <v>271</v>
      </c>
      <c r="B266" t="s">
        <v>31</v>
      </c>
      <c r="C266">
        <v>14</v>
      </c>
      <c r="D266" s="17" t="str">
        <f t="shared" si="16"/>
        <v>XXXX-Nle-L4-19_Multiplex2023Apr</v>
      </c>
    </row>
    <row r="267" spans="1:4" hidden="1" x14ac:dyDescent="0.3">
      <c r="A267" s="16" t="s">
        <v>272</v>
      </c>
      <c r="B267" t="s">
        <v>32</v>
      </c>
      <c r="C267">
        <v>14</v>
      </c>
      <c r="D267" s="17" t="str">
        <f t="shared" si="16"/>
        <v>XXXX-Nle-L4-19_Multiplex2023Apr</v>
      </c>
    </row>
    <row r="268" spans="1:4" hidden="1" x14ac:dyDescent="0.3">
      <c r="A268" s="16" t="s">
        <v>273</v>
      </c>
      <c r="B268" t="s">
        <v>33</v>
      </c>
      <c r="C268">
        <v>14</v>
      </c>
      <c r="D268" s="17" t="str">
        <f t="shared" si="16"/>
        <v>XXXX-Nle-L4-19_Multiplex2023Apr</v>
      </c>
    </row>
    <row r="269" spans="1:4" hidden="1" x14ac:dyDescent="0.3">
      <c r="A269" s="16" t="s">
        <v>274</v>
      </c>
      <c r="B269" t="s">
        <v>34</v>
      </c>
      <c r="C269">
        <v>14</v>
      </c>
      <c r="D269" s="17" t="str">
        <f t="shared" si="16"/>
        <v>XXXX-Nle-L4-19_Multiplex2023Apr</v>
      </c>
    </row>
    <row r="270" spans="1:4" hidden="1" x14ac:dyDescent="0.3">
      <c r="A270" s="16" t="s">
        <v>275</v>
      </c>
      <c r="B270" t="s">
        <v>35</v>
      </c>
      <c r="C270">
        <v>14</v>
      </c>
      <c r="D270" s="17" t="str">
        <f t="shared" si="16"/>
        <v/>
      </c>
    </row>
    <row r="271" spans="1:4" hidden="1" x14ac:dyDescent="0.3">
      <c r="A271" s="16" t="s">
        <v>276</v>
      </c>
      <c r="B271" t="s">
        <v>18</v>
      </c>
      <c r="C271">
        <v>15</v>
      </c>
      <c r="D271" s="17" t="str">
        <f t="shared" ref="D271:D286" si="17">IF(P3&lt;&gt;"",P3,"")</f>
        <v>XXXX-Nle-L5-20_Multiplex2023Apr</v>
      </c>
    </row>
    <row r="272" spans="1:4" hidden="1" x14ac:dyDescent="0.3">
      <c r="A272" s="16" t="s">
        <v>277</v>
      </c>
      <c r="B272" t="s">
        <v>21</v>
      </c>
      <c r="C272">
        <v>15</v>
      </c>
      <c r="D272" s="17" t="str">
        <f t="shared" si="17"/>
        <v>XXXX-Nle-L5-20_Multiplex2023Apr</v>
      </c>
    </row>
    <row r="273" spans="1:4" hidden="1" x14ac:dyDescent="0.3">
      <c r="A273" s="16" t="s">
        <v>278</v>
      </c>
      <c r="B273" t="s">
        <v>22</v>
      </c>
      <c r="C273">
        <v>15</v>
      </c>
      <c r="D273" s="17" t="str">
        <f t="shared" si="17"/>
        <v>XXXX-Nle-L5-20_Multiplex2023Apr</v>
      </c>
    </row>
    <row r="274" spans="1:4" hidden="1" x14ac:dyDescent="0.3">
      <c r="A274" s="16" t="s">
        <v>279</v>
      </c>
      <c r="B274" t="s">
        <v>23</v>
      </c>
      <c r="C274">
        <v>15</v>
      </c>
      <c r="D274" s="17" t="str">
        <f t="shared" si="17"/>
        <v>XXXX-Nle-L5-20_Multiplex2023Apr</v>
      </c>
    </row>
    <row r="275" spans="1:4" hidden="1" x14ac:dyDescent="0.3">
      <c r="A275" s="16" t="s">
        <v>280</v>
      </c>
      <c r="B275" t="s">
        <v>24</v>
      </c>
      <c r="C275">
        <v>15</v>
      </c>
      <c r="D275" s="17" t="str">
        <f t="shared" si="17"/>
        <v>XXXX-Nle-L5-20_Multiplex2023Apr</v>
      </c>
    </row>
    <row r="276" spans="1:4" hidden="1" x14ac:dyDescent="0.3">
      <c r="A276" s="16" t="s">
        <v>281</v>
      </c>
      <c r="B276" t="s">
        <v>25</v>
      </c>
      <c r="C276">
        <v>15</v>
      </c>
      <c r="D276" s="17" t="str">
        <f t="shared" si="17"/>
        <v>XXXX-Nle-L5-08_Multiplex2023Apr</v>
      </c>
    </row>
    <row r="277" spans="1:4" hidden="1" x14ac:dyDescent="0.3">
      <c r="A277" s="16" t="s">
        <v>282</v>
      </c>
      <c r="B277" t="s">
        <v>26</v>
      </c>
      <c r="C277">
        <v>15</v>
      </c>
      <c r="D277" s="17" t="str">
        <f t="shared" si="17"/>
        <v>XXXX-Nle-L5-08_Multiplex2023Apr</v>
      </c>
    </row>
    <row r="278" spans="1:4" hidden="1" x14ac:dyDescent="0.3">
      <c r="A278" s="16" t="s">
        <v>283</v>
      </c>
      <c r="B278" t="s">
        <v>27</v>
      </c>
      <c r="C278">
        <v>15</v>
      </c>
      <c r="D278" s="17" t="str">
        <f t="shared" si="17"/>
        <v>XXXX-Nle-L5-08_Multiplex2023Apr</v>
      </c>
    </row>
    <row r="279" spans="1:4" hidden="1" x14ac:dyDescent="0.3">
      <c r="A279" s="16" t="s">
        <v>284</v>
      </c>
      <c r="B279" t="s">
        <v>28</v>
      </c>
      <c r="C279">
        <v>15</v>
      </c>
      <c r="D279" s="17" t="str">
        <f t="shared" si="17"/>
        <v>XXXX-Nle-L5-08_Multiplex2023Apr</v>
      </c>
    </row>
    <row r="280" spans="1:4" hidden="1" x14ac:dyDescent="0.3">
      <c r="A280" s="16" t="s">
        <v>285</v>
      </c>
      <c r="B280" t="s">
        <v>29</v>
      </c>
      <c r="C280">
        <v>15</v>
      </c>
      <c r="D280" s="17" t="str">
        <f t="shared" si="17"/>
        <v>XXXX-Nle-L5-08_Multiplex2023Apr</v>
      </c>
    </row>
    <row r="281" spans="1:4" hidden="1" x14ac:dyDescent="0.3">
      <c r="A281" s="16" t="s">
        <v>286</v>
      </c>
      <c r="B281" t="s">
        <v>30</v>
      </c>
      <c r="C281">
        <v>15</v>
      </c>
      <c r="D281" s="17" t="str">
        <f t="shared" si="17"/>
        <v>XXXX-Nle-L4-20_Multiplex2023Apr</v>
      </c>
    </row>
    <row r="282" spans="1:4" hidden="1" x14ac:dyDescent="0.3">
      <c r="A282" s="16" t="s">
        <v>287</v>
      </c>
      <c r="B282" t="s">
        <v>31</v>
      </c>
      <c r="C282">
        <v>15</v>
      </c>
      <c r="D282" s="17" t="str">
        <f t="shared" si="17"/>
        <v>XXXX-Nle-L4-20_Multiplex2023Apr</v>
      </c>
    </row>
    <row r="283" spans="1:4" hidden="1" x14ac:dyDescent="0.3">
      <c r="A283" s="16" t="s">
        <v>288</v>
      </c>
      <c r="B283" t="s">
        <v>32</v>
      </c>
      <c r="C283">
        <v>15</v>
      </c>
      <c r="D283" s="17" t="str">
        <f t="shared" si="17"/>
        <v>XXXX-Nle-L4-20_Multiplex2023Apr</v>
      </c>
    </row>
    <row r="284" spans="1:4" hidden="1" x14ac:dyDescent="0.3">
      <c r="A284" s="16" t="s">
        <v>289</v>
      </c>
      <c r="B284" t="s">
        <v>33</v>
      </c>
      <c r="C284">
        <v>15</v>
      </c>
      <c r="D284" s="17" t="str">
        <f t="shared" si="17"/>
        <v>XXXX-Nle-L4-20_Multiplex2023Apr</v>
      </c>
    </row>
    <row r="285" spans="1:4" hidden="1" x14ac:dyDescent="0.3">
      <c r="A285" s="16" t="s">
        <v>290</v>
      </c>
      <c r="B285" t="s">
        <v>34</v>
      </c>
      <c r="C285">
        <v>15</v>
      </c>
      <c r="D285" s="17" t="str">
        <f t="shared" si="17"/>
        <v>XXXX-Nle-L4-20_Multiplex2023Apr</v>
      </c>
    </row>
    <row r="286" spans="1:4" hidden="1" x14ac:dyDescent="0.3">
      <c r="A286" s="16" t="s">
        <v>291</v>
      </c>
      <c r="B286" t="s">
        <v>35</v>
      </c>
      <c r="C286">
        <v>15</v>
      </c>
      <c r="D286" s="17" t="str">
        <f t="shared" si="17"/>
        <v/>
      </c>
    </row>
    <row r="287" spans="1:4" hidden="1" x14ac:dyDescent="0.3">
      <c r="A287" s="16" t="s">
        <v>292</v>
      </c>
      <c r="B287" t="s">
        <v>18</v>
      </c>
      <c r="C287">
        <v>16</v>
      </c>
      <c r="D287" s="17" t="str">
        <f t="shared" ref="D287:D302" si="18">IF(Q3&lt;&gt;"",Q3,"")</f>
        <v>XXXX-YYYYY-1P02_Pur-2021Dec</v>
      </c>
    </row>
    <row r="288" spans="1:4" hidden="1" x14ac:dyDescent="0.3">
      <c r="A288" s="16" t="s">
        <v>293</v>
      </c>
      <c r="B288" t="s">
        <v>21</v>
      </c>
      <c r="C288">
        <v>16</v>
      </c>
      <c r="D288" s="17" t="str">
        <f t="shared" si="18"/>
        <v>XXXX-Nle-L5-20_Multiplex2023Apr</v>
      </c>
    </row>
    <row r="289" spans="1:4" hidden="1" x14ac:dyDescent="0.3">
      <c r="A289" s="16" t="s">
        <v>294</v>
      </c>
      <c r="B289" t="s">
        <v>22</v>
      </c>
      <c r="C289">
        <v>16</v>
      </c>
      <c r="D289" s="17" t="str">
        <f t="shared" si="18"/>
        <v>XXXX-Nle-L5-20_Multiplex2023Apr</v>
      </c>
    </row>
    <row r="290" spans="1:4" hidden="1" x14ac:dyDescent="0.3">
      <c r="A290" s="16" t="s">
        <v>295</v>
      </c>
      <c r="B290" t="s">
        <v>23</v>
      </c>
      <c r="C290">
        <v>16</v>
      </c>
      <c r="D290" s="17" t="str">
        <f t="shared" si="18"/>
        <v>XXXX-Nle-L5-20_Multiplex2023Apr</v>
      </c>
    </row>
    <row r="291" spans="1:4" hidden="1" x14ac:dyDescent="0.3">
      <c r="A291" s="16" t="s">
        <v>296</v>
      </c>
      <c r="B291" t="s">
        <v>24</v>
      </c>
      <c r="C291">
        <v>16</v>
      </c>
      <c r="D291" s="17" t="str">
        <f t="shared" si="18"/>
        <v>XXXX-Nle-L5-20_Multiplex2023Apr</v>
      </c>
    </row>
    <row r="292" spans="1:4" hidden="1" x14ac:dyDescent="0.3">
      <c r="A292" s="16" t="s">
        <v>297</v>
      </c>
      <c r="B292" t="s">
        <v>25</v>
      </c>
      <c r="C292">
        <v>16</v>
      </c>
      <c r="D292" s="17" t="str">
        <f t="shared" si="18"/>
        <v>XXXX-YYYYY-NGS-MALO-3_Multiplex-2022May</v>
      </c>
    </row>
    <row r="293" spans="1:4" hidden="1" x14ac:dyDescent="0.3">
      <c r="A293" s="16" t="s">
        <v>298</v>
      </c>
      <c r="B293" t="s">
        <v>26</v>
      </c>
      <c r="C293">
        <v>16</v>
      </c>
      <c r="D293" s="17" t="str">
        <f t="shared" si="18"/>
        <v>XXXX-Nle-L5-08_Multiplex2023Apr</v>
      </c>
    </row>
    <row r="294" spans="1:4" hidden="1" x14ac:dyDescent="0.3">
      <c r="A294" s="16" t="s">
        <v>299</v>
      </c>
      <c r="B294" t="s">
        <v>27</v>
      </c>
      <c r="C294">
        <v>16</v>
      </c>
      <c r="D294" s="17" t="str">
        <f t="shared" si="18"/>
        <v>XXXX-Nle-L5-08_Multiplex2023Apr</v>
      </c>
    </row>
    <row r="295" spans="1:4" hidden="1" x14ac:dyDescent="0.3">
      <c r="A295" s="16" t="s">
        <v>300</v>
      </c>
      <c r="B295" t="s">
        <v>28</v>
      </c>
      <c r="C295">
        <v>16</v>
      </c>
      <c r="D295" s="17" t="str">
        <f t="shared" si="18"/>
        <v>XXXX-Nle-L5-08_Multiplex2023Apr</v>
      </c>
    </row>
    <row r="296" spans="1:4" hidden="1" x14ac:dyDescent="0.3">
      <c r="A296" s="16" t="s">
        <v>301</v>
      </c>
      <c r="B296" t="s">
        <v>29</v>
      </c>
      <c r="C296">
        <v>16</v>
      </c>
      <c r="D296" s="17" t="str">
        <f t="shared" si="18"/>
        <v>XXXX-Nle-L5-08_Multiplex2023Apr</v>
      </c>
    </row>
    <row r="297" spans="1:4" hidden="1" x14ac:dyDescent="0.3">
      <c r="A297" s="16" t="s">
        <v>302</v>
      </c>
      <c r="B297" t="s">
        <v>30</v>
      </c>
      <c r="C297">
        <v>16</v>
      </c>
      <c r="D297" s="17" t="str">
        <f t="shared" si="18"/>
        <v>XXXX-YYYYY-NGS-MALO-3_Multiplex-2022May</v>
      </c>
    </row>
    <row r="298" spans="1:4" hidden="1" x14ac:dyDescent="0.3">
      <c r="A298" s="16" t="s">
        <v>303</v>
      </c>
      <c r="B298" t="s">
        <v>31</v>
      </c>
      <c r="C298">
        <v>16</v>
      </c>
      <c r="D298" s="17" t="str">
        <f t="shared" si="18"/>
        <v>XXXX-Nle-L4-20_Multiplex2023Apr</v>
      </c>
    </row>
    <row r="299" spans="1:4" hidden="1" x14ac:dyDescent="0.3">
      <c r="A299" s="16" t="s">
        <v>304</v>
      </c>
      <c r="B299" t="s">
        <v>32</v>
      </c>
      <c r="C299">
        <v>16</v>
      </c>
      <c r="D299" s="17" t="str">
        <f t="shared" si="18"/>
        <v>XXXX-Nle-L4-20_Multiplex2023Apr</v>
      </c>
    </row>
    <row r="300" spans="1:4" hidden="1" x14ac:dyDescent="0.3">
      <c r="A300" s="16" t="s">
        <v>305</v>
      </c>
      <c r="B300" t="s">
        <v>33</v>
      </c>
      <c r="C300">
        <v>16</v>
      </c>
      <c r="D300" s="17" t="str">
        <f t="shared" si="18"/>
        <v>XXXX-Nle-L4-20_Multiplex2023Apr</v>
      </c>
    </row>
    <row r="301" spans="1:4" hidden="1" x14ac:dyDescent="0.3">
      <c r="A301" s="16" t="s">
        <v>306</v>
      </c>
      <c r="B301" t="s">
        <v>34</v>
      </c>
      <c r="C301">
        <v>16</v>
      </c>
      <c r="D301" s="17" t="str">
        <f t="shared" si="18"/>
        <v>XXXX-Nle-L4-20_Multiplex2023Apr</v>
      </c>
    </row>
    <row r="302" spans="1:4" hidden="1" x14ac:dyDescent="0.3">
      <c r="A302" s="16" t="s">
        <v>307</v>
      </c>
      <c r="B302" t="s">
        <v>35</v>
      </c>
      <c r="C302">
        <v>16</v>
      </c>
      <c r="D302" s="17" t="str">
        <f t="shared" si="18"/>
        <v/>
      </c>
    </row>
    <row r="303" spans="1:4" hidden="1" x14ac:dyDescent="0.3">
      <c r="A303" s="16" t="s">
        <v>308</v>
      </c>
      <c r="B303" t="s">
        <v>18</v>
      </c>
      <c r="C303">
        <v>17</v>
      </c>
      <c r="D303" s="17" t="str">
        <f t="shared" ref="D303:D318" si="19">IF(R3&lt;&gt;"",R3,"")</f>
        <v>XXXX-Nle-L5-21_Multiplex2023Apr</v>
      </c>
    </row>
    <row r="304" spans="1:4" hidden="1" x14ac:dyDescent="0.3">
      <c r="A304" s="16" t="s">
        <v>309</v>
      </c>
      <c r="B304" t="s">
        <v>21</v>
      </c>
      <c r="C304">
        <v>17</v>
      </c>
      <c r="D304" s="17" t="str">
        <f t="shared" si="19"/>
        <v>XXXX-Nle-L5-21_Multiplex2023Apr</v>
      </c>
    </row>
    <row r="305" spans="1:4" hidden="1" x14ac:dyDescent="0.3">
      <c r="A305" s="16" t="s">
        <v>310</v>
      </c>
      <c r="B305" t="s">
        <v>22</v>
      </c>
      <c r="C305">
        <v>17</v>
      </c>
      <c r="D305" s="17" t="str">
        <f t="shared" si="19"/>
        <v>XXXX-Nle-L5-21_Multiplex2023Apr</v>
      </c>
    </row>
    <row r="306" spans="1:4" hidden="1" x14ac:dyDescent="0.3">
      <c r="A306" s="16" t="s">
        <v>311</v>
      </c>
      <c r="B306" t="s">
        <v>23</v>
      </c>
      <c r="C306">
        <v>17</v>
      </c>
      <c r="D306" s="17" t="str">
        <f t="shared" si="19"/>
        <v>XXXX-Nle-L5-21_Multiplex2023Apr</v>
      </c>
    </row>
    <row r="307" spans="1:4" hidden="1" x14ac:dyDescent="0.3">
      <c r="A307" s="16" t="s">
        <v>312</v>
      </c>
      <c r="B307" t="s">
        <v>24</v>
      </c>
      <c r="C307">
        <v>17</v>
      </c>
      <c r="D307" s="17" t="str">
        <f t="shared" si="19"/>
        <v>XXXX-Nle-L5-21_Multiplex2023Apr</v>
      </c>
    </row>
    <row r="308" spans="1:4" hidden="1" x14ac:dyDescent="0.3">
      <c r="A308" s="16" t="s">
        <v>313</v>
      </c>
      <c r="B308" t="s">
        <v>25</v>
      </c>
      <c r="C308">
        <v>17</v>
      </c>
      <c r="D308" s="17" t="str">
        <f t="shared" si="19"/>
        <v>XXXX-Nle-L5-09_Multiplex2023Apr</v>
      </c>
    </row>
    <row r="309" spans="1:4" hidden="1" x14ac:dyDescent="0.3">
      <c r="A309" s="16" t="s">
        <v>314</v>
      </c>
      <c r="B309" t="s">
        <v>26</v>
      </c>
      <c r="C309">
        <v>17</v>
      </c>
      <c r="D309" s="17" t="str">
        <f t="shared" si="19"/>
        <v>XXXX-Nle-L5-09_Multiplex2023Apr</v>
      </c>
    </row>
    <row r="310" spans="1:4" hidden="1" x14ac:dyDescent="0.3">
      <c r="A310" s="16" t="s">
        <v>315</v>
      </c>
      <c r="B310" t="s">
        <v>27</v>
      </c>
      <c r="C310">
        <v>17</v>
      </c>
      <c r="D310" s="17" t="str">
        <f t="shared" si="19"/>
        <v>XXXX-Nle-L5-09_Multiplex2023Apr</v>
      </c>
    </row>
    <row r="311" spans="1:4" hidden="1" x14ac:dyDescent="0.3">
      <c r="A311" s="16" t="s">
        <v>316</v>
      </c>
      <c r="B311" t="s">
        <v>28</v>
      </c>
      <c r="C311">
        <v>17</v>
      </c>
      <c r="D311" s="17" t="str">
        <f t="shared" si="19"/>
        <v>XXXX-Nle-L5-09_Multiplex2023Apr</v>
      </c>
    </row>
    <row r="312" spans="1:4" hidden="1" x14ac:dyDescent="0.3">
      <c r="A312" s="16" t="s">
        <v>317</v>
      </c>
      <c r="B312" t="s">
        <v>29</v>
      </c>
      <c r="C312">
        <v>17</v>
      </c>
      <c r="D312" s="17" t="str">
        <f t="shared" si="19"/>
        <v>XXXX-Nle-L5-09_Multiplex2023Apr</v>
      </c>
    </row>
    <row r="313" spans="1:4" hidden="1" x14ac:dyDescent="0.3">
      <c r="A313" s="16" t="s">
        <v>318</v>
      </c>
      <c r="B313" t="s">
        <v>30</v>
      </c>
      <c r="C313">
        <v>17</v>
      </c>
      <c r="D313" s="17" t="str">
        <f t="shared" si="19"/>
        <v>XXXX-Nle-L4-21_Multiplex2023Apr</v>
      </c>
    </row>
    <row r="314" spans="1:4" hidden="1" x14ac:dyDescent="0.3">
      <c r="A314" s="16" t="s">
        <v>319</v>
      </c>
      <c r="B314" t="s">
        <v>31</v>
      </c>
      <c r="C314">
        <v>17</v>
      </c>
      <c r="D314" s="17" t="str">
        <f t="shared" si="19"/>
        <v>XXXX-Nle-L4-21_Multiplex2023Apr</v>
      </c>
    </row>
    <row r="315" spans="1:4" hidden="1" x14ac:dyDescent="0.3">
      <c r="A315" s="16" t="s">
        <v>320</v>
      </c>
      <c r="B315" t="s">
        <v>32</v>
      </c>
      <c r="C315">
        <v>17</v>
      </c>
      <c r="D315" s="17" t="str">
        <f t="shared" si="19"/>
        <v>XXXX-Nle-L4-21_Multiplex2023Apr</v>
      </c>
    </row>
    <row r="316" spans="1:4" hidden="1" x14ac:dyDescent="0.3">
      <c r="A316" s="16" t="s">
        <v>321</v>
      </c>
      <c r="B316" t="s">
        <v>33</v>
      </c>
      <c r="C316">
        <v>17</v>
      </c>
      <c r="D316" s="17" t="str">
        <f t="shared" si="19"/>
        <v>XXXX-Nle-L4-21_Multiplex2023Apr</v>
      </c>
    </row>
    <row r="317" spans="1:4" hidden="1" x14ac:dyDescent="0.3">
      <c r="A317" s="16" t="s">
        <v>322</v>
      </c>
      <c r="B317" t="s">
        <v>34</v>
      </c>
      <c r="C317">
        <v>17</v>
      </c>
      <c r="D317" s="17" t="str">
        <f t="shared" si="19"/>
        <v>XXXX-Nle-L4-21_Multiplex2023Apr</v>
      </c>
    </row>
    <row r="318" spans="1:4" hidden="1" x14ac:dyDescent="0.3">
      <c r="A318" s="16" t="s">
        <v>323</v>
      </c>
      <c r="B318" t="s">
        <v>35</v>
      </c>
      <c r="C318">
        <v>17</v>
      </c>
      <c r="D318" s="17" t="str">
        <f t="shared" si="19"/>
        <v/>
      </c>
    </row>
    <row r="319" spans="1:4" hidden="1" x14ac:dyDescent="0.3">
      <c r="A319" s="16" t="s">
        <v>324</v>
      </c>
      <c r="B319" t="s">
        <v>18</v>
      </c>
      <c r="C319">
        <v>18</v>
      </c>
      <c r="D319" s="17" t="str">
        <f t="shared" ref="D319:D334" si="20">IF(S3&lt;&gt;"",S3,"")</f>
        <v>XXXX-YYYYY-1P02_Pur-2021Dec</v>
      </c>
    </row>
    <row r="320" spans="1:4" hidden="1" x14ac:dyDescent="0.3">
      <c r="A320" s="16" t="s">
        <v>325</v>
      </c>
      <c r="B320" t="s">
        <v>21</v>
      </c>
      <c r="C320">
        <v>18</v>
      </c>
      <c r="D320" s="17" t="str">
        <f t="shared" si="20"/>
        <v>XXXX-Nle-L5-21_Multiplex2023Apr</v>
      </c>
    </row>
    <row r="321" spans="1:4" hidden="1" x14ac:dyDescent="0.3">
      <c r="A321" s="16" t="s">
        <v>326</v>
      </c>
      <c r="B321" t="s">
        <v>22</v>
      </c>
      <c r="C321">
        <v>18</v>
      </c>
      <c r="D321" s="17" t="str">
        <f t="shared" si="20"/>
        <v>XXXX-Nle-L5-21_Multiplex2023Apr</v>
      </c>
    </row>
    <row r="322" spans="1:4" hidden="1" x14ac:dyDescent="0.3">
      <c r="A322" s="16" t="s">
        <v>327</v>
      </c>
      <c r="B322" t="s">
        <v>23</v>
      </c>
      <c r="C322">
        <v>18</v>
      </c>
      <c r="D322" s="17" t="str">
        <f t="shared" si="20"/>
        <v>XXXX-Nle-L5-21_Multiplex2023Apr</v>
      </c>
    </row>
    <row r="323" spans="1:4" hidden="1" x14ac:dyDescent="0.3">
      <c r="A323" s="16" t="s">
        <v>328</v>
      </c>
      <c r="B323" t="s">
        <v>24</v>
      </c>
      <c r="C323">
        <v>18</v>
      </c>
      <c r="D323" s="17" t="str">
        <f t="shared" si="20"/>
        <v>XXXX-Nle-L5-21_Multiplex2023Apr</v>
      </c>
    </row>
    <row r="324" spans="1:4" hidden="1" x14ac:dyDescent="0.3">
      <c r="A324" s="16" t="s">
        <v>329</v>
      </c>
      <c r="B324" t="s">
        <v>25</v>
      </c>
      <c r="C324">
        <v>18</v>
      </c>
      <c r="D324" s="17" t="str">
        <f t="shared" si="20"/>
        <v>XXXX-YYYYY-NGS-MALO-3_Multiplex-2022May</v>
      </c>
    </row>
    <row r="325" spans="1:4" hidden="1" x14ac:dyDescent="0.3">
      <c r="A325" s="16" t="s">
        <v>330</v>
      </c>
      <c r="B325" t="s">
        <v>26</v>
      </c>
      <c r="C325">
        <v>18</v>
      </c>
      <c r="D325" s="17" t="str">
        <f t="shared" si="20"/>
        <v>XXXX-Nle-L5-09_Multiplex2023Apr</v>
      </c>
    </row>
    <row r="326" spans="1:4" hidden="1" x14ac:dyDescent="0.3">
      <c r="A326" s="16" t="s">
        <v>331</v>
      </c>
      <c r="B326" t="s">
        <v>27</v>
      </c>
      <c r="C326">
        <v>18</v>
      </c>
      <c r="D326" s="17" t="str">
        <f t="shared" si="20"/>
        <v>XXXX-Nle-L5-09_Multiplex2023Apr</v>
      </c>
    </row>
    <row r="327" spans="1:4" hidden="1" x14ac:dyDescent="0.3">
      <c r="A327" s="16" t="s">
        <v>332</v>
      </c>
      <c r="B327" t="s">
        <v>28</v>
      </c>
      <c r="C327">
        <v>18</v>
      </c>
      <c r="D327" s="17" t="str">
        <f t="shared" si="20"/>
        <v>XXXX-Nle-L5-09_Multiplex2023Apr</v>
      </c>
    </row>
    <row r="328" spans="1:4" hidden="1" x14ac:dyDescent="0.3">
      <c r="A328" s="16" t="s">
        <v>333</v>
      </c>
      <c r="B328" t="s">
        <v>29</v>
      </c>
      <c r="C328">
        <v>18</v>
      </c>
      <c r="D328" s="17" t="str">
        <f t="shared" si="20"/>
        <v>XXXX-Nle-L5-09_Multiplex2023Apr</v>
      </c>
    </row>
    <row r="329" spans="1:4" hidden="1" x14ac:dyDescent="0.3">
      <c r="A329" s="16" t="s">
        <v>334</v>
      </c>
      <c r="B329" t="s">
        <v>30</v>
      </c>
      <c r="C329">
        <v>18</v>
      </c>
      <c r="D329" s="17" t="str">
        <f t="shared" si="20"/>
        <v>XXXX-YYYYY-NGS-MALO-3_Multiplex-2022May</v>
      </c>
    </row>
    <row r="330" spans="1:4" hidden="1" x14ac:dyDescent="0.3">
      <c r="A330" s="16" t="s">
        <v>335</v>
      </c>
      <c r="B330" t="s">
        <v>31</v>
      </c>
      <c r="C330">
        <v>18</v>
      </c>
      <c r="D330" s="17" t="str">
        <f t="shared" si="20"/>
        <v>XXXX-Nle-L4-21_Multiplex2023Apr</v>
      </c>
    </row>
    <row r="331" spans="1:4" hidden="1" x14ac:dyDescent="0.3">
      <c r="A331" s="16" t="s">
        <v>336</v>
      </c>
      <c r="B331" t="s">
        <v>32</v>
      </c>
      <c r="C331">
        <v>18</v>
      </c>
      <c r="D331" s="17" t="str">
        <f t="shared" si="20"/>
        <v>XXXX-Nle-L4-21_Multiplex2023Apr</v>
      </c>
    </row>
    <row r="332" spans="1:4" hidden="1" x14ac:dyDescent="0.3">
      <c r="A332" s="16" t="s">
        <v>337</v>
      </c>
      <c r="B332" t="s">
        <v>33</v>
      </c>
      <c r="C332">
        <v>18</v>
      </c>
      <c r="D332" s="17" t="str">
        <f t="shared" si="20"/>
        <v>XXXX-Nle-L4-21_Multiplex2023Apr</v>
      </c>
    </row>
    <row r="333" spans="1:4" hidden="1" x14ac:dyDescent="0.3">
      <c r="A333" s="16" t="s">
        <v>338</v>
      </c>
      <c r="B333" t="s">
        <v>34</v>
      </c>
      <c r="C333">
        <v>18</v>
      </c>
      <c r="D333" s="17" t="str">
        <f t="shared" si="20"/>
        <v>XXXX-Nle-L4-21_Multiplex2023Apr</v>
      </c>
    </row>
    <row r="334" spans="1:4" hidden="1" x14ac:dyDescent="0.3">
      <c r="A334" s="16" t="s">
        <v>339</v>
      </c>
      <c r="B334" t="s">
        <v>35</v>
      </c>
      <c r="C334">
        <v>18</v>
      </c>
      <c r="D334" s="17" t="str">
        <f t="shared" si="20"/>
        <v/>
      </c>
    </row>
    <row r="335" spans="1:4" hidden="1" x14ac:dyDescent="0.3">
      <c r="A335" s="16" t="s">
        <v>340</v>
      </c>
      <c r="B335" t="s">
        <v>18</v>
      </c>
      <c r="C335">
        <v>19</v>
      </c>
      <c r="D335" s="17" t="str">
        <f t="shared" ref="D335:D350" si="21">IF(T3&lt;&gt;"",T3,"")</f>
        <v>XXXX-Nle-L5-22_Multiplex2023Apr</v>
      </c>
    </row>
    <row r="336" spans="1:4" hidden="1" x14ac:dyDescent="0.3">
      <c r="A336" s="16" t="s">
        <v>341</v>
      </c>
      <c r="B336" t="s">
        <v>21</v>
      </c>
      <c r="C336">
        <v>19</v>
      </c>
      <c r="D336" s="17" t="str">
        <f t="shared" si="21"/>
        <v>XXXX-Nle-L5-22_Multiplex2023Apr</v>
      </c>
    </row>
    <row r="337" spans="1:4" hidden="1" x14ac:dyDescent="0.3">
      <c r="A337" s="16" t="s">
        <v>342</v>
      </c>
      <c r="B337" t="s">
        <v>22</v>
      </c>
      <c r="C337">
        <v>19</v>
      </c>
      <c r="D337" s="17" t="str">
        <f t="shared" si="21"/>
        <v>XXXX-Nle-L5-22_Multiplex2023Apr</v>
      </c>
    </row>
    <row r="338" spans="1:4" hidden="1" x14ac:dyDescent="0.3">
      <c r="A338" s="16" t="s">
        <v>343</v>
      </c>
      <c r="B338" t="s">
        <v>23</v>
      </c>
      <c r="C338">
        <v>19</v>
      </c>
      <c r="D338" s="17" t="str">
        <f t="shared" si="21"/>
        <v>XXXX-Nle-L5-22_Multiplex2023Apr</v>
      </c>
    </row>
    <row r="339" spans="1:4" hidden="1" x14ac:dyDescent="0.3">
      <c r="A339" s="16" t="s">
        <v>344</v>
      </c>
      <c r="B339" t="s">
        <v>24</v>
      </c>
      <c r="C339">
        <v>19</v>
      </c>
      <c r="D339" s="17" t="str">
        <f t="shared" si="21"/>
        <v>XXXX-Nle-L5-22_Multiplex2023Apr</v>
      </c>
    </row>
    <row r="340" spans="1:4" hidden="1" x14ac:dyDescent="0.3">
      <c r="A340" s="16" t="s">
        <v>345</v>
      </c>
      <c r="B340" t="s">
        <v>25</v>
      </c>
      <c r="C340">
        <v>19</v>
      </c>
      <c r="D340" s="17" t="str">
        <f t="shared" si="21"/>
        <v>XXXX-Nle-L5-10_Multiplex2023Apr</v>
      </c>
    </row>
    <row r="341" spans="1:4" hidden="1" x14ac:dyDescent="0.3">
      <c r="A341" s="16" t="s">
        <v>346</v>
      </c>
      <c r="B341" t="s">
        <v>26</v>
      </c>
      <c r="C341">
        <v>19</v>
      </c>
      <c r="D341" s="17" t="str">
        <f t="shared" si="21"/>
        <v>XXXX-Nle-L5-10_Multiplex2023Apr</v>
      </c>
    </row>
    <row r="342" spans="1:4" hidden="1" x14ac:dyDescent="0.3">
      <c r="A342" s="16" t="s">
        <v>347</v>
      </c>
      <c r="B342" t="s">
        <v>27</v>
      </c>
      <c r="C342">
        <v>19</v>
      </c>
      <c r="D342" s="17" t="str">
        <f t="shared" si="21"/>
        <v>XXXX-Nle-L5-10_Multiplex2023Apr</v>
      </c>
    </row>
    <row r="343" spans="1:4" hidden="1" x14ac:dyDescent="0.3">
      <c r="A343" s="16" t="s">
        <v>348</v>
      </c>
      <c r="B343" t="s">
        <v>28</v>
      </c>
      <c r="C343">
        <v>19</v>
      </c>
      <c r="D343" s="17" t="str">
        <f t="shared" si="21"/>
        <v>XXXX-Nle-L5-10_Multiplex2023Apr</v>
      </c>
    </row>
    <row r="344" spans="1:4" hidden="1" x14ac:dyDescent="0.3">
      <c r="A344" s="16" t="s">
        <v>349</v>
      </c>
      <c r="B344" t="s">
        <v>29</v>
      </c>
      <c r="C344">
        <v>19</v>
      </c>
      <c r="D344" s="17" t="str">
        <f t="shared" si="21"/>
        <v>XXXX-Nle-L5-10_Multiplex2023Apr</v>
      </c>
    </row>
    <row r="345" spans="1:4" hidden="1" x14ac:dyDescent="0.3">
      <c r="A345" s="16" t="s">
        <v>350</v>
      </c>
      <c r="B345" t="s">
        <v>30</v>
      </c>
      <c r="C345">
        <v>19</v>
      </c>
      <c r="D345" s="17" t="str">
        <f t="shared" si="21"/>
        <v>XXXX-Nle-L4-22_Multiplex2023Apr</v>
      </c>
    </row>
    <row r="346" spans="1:4" hidden="1" x14ac:dyDescent="0.3">
      <c r="A346" s="16" t="s">
        <v>351</v>
      </c>
      <c r="B346" t="s">
        <v>31</v>
      </c>
      <c r="C346">
        <v>19</v>
      </c>
      <c r="D346" s="17" t="str">
        <f t="shared" si="21"/>
        <v>XXXX-Nle-L4-22_Multiplex2023Apr</v>
      </c>
    </row>
    <row r="347" spans="1:4" hidden="1" x14ac:dyDescent="0.3">
      <c r="A347" s="16" t="s">
        <v>352</v>
      </c>
      <c r="B347" t="s">
        <v>32</v>
      </c>
      <c r="C347">
        <v>19</v>
      </c>
      <c r="D347" s="17" t="str">
        <f t="shared" si="21"/>
        <v>XXXX-Nle-L4-22_Multiplex2023Apr</v>
      </c>
    </row>
    <row r="348" spans="1:4" hidden="1" x14ac:dyDescent="0.3">
      <c r="A348" s="16" t="s">
        <v>353</v>
      </c>
      <c r="B348" t="s">
        <v>33</v>
      </c>
      <c r="C348">
        <v>19</v>
      </c>
      <c r="D348" s="17" t="str">
        <f t="shared" si="21"/>
        <v>XXXX-Nle-L4-22_Multiplex2023Apr</v>
      </c>
    </row>
    <row r="349" spans="1:4" hidden="1" x14ac:dyDescent="0.3">
      <c r="A349" s="16" t="s">
        <v>354</v>
      </c>
      <c r="B349" t="s">
        <v>34</v>
      </c>
      <c r="C349">
        <v>19</v>
      </c>
      <c r="D349" s="17" t="str">
        <f t="shared" si="21"/>
        <v>XXXX-Nle-L4-22_Multiplex2023Apr</v>
      </c>
    </row>
    <row r="350" spans="1:4" hidden="1" x14ac:dyDescent="0.3">
      <c r="A350" s="16" t="s">
        <v>355</v>
      </c>
      <c r="B350" t="s">
        <v>35</v>
      </c>
      <c r="C350">
        <v>19</v>
      </c>
      <c r="D350" s="17" t="str">
        <f t="shared" si="21"/>
        <v/>
      </c>
    </row>
    <row r="351" spans="1:4" hidden="1" x14ac:dyDescent="0.3">
      <c r="A351" s="16" t="s">
        <v>356</v>
      </c>
      <c r="B351" t="s">
        <v>18</v>
      </c>
      <c r="C351">
        <v>20</v>
      </c>
      <c r="D351" s="17" t="str">
        <f>IF(U3&lt;&gt;"",U3,"")</f>
        <v>Buffer</v>
      </c>
    </row>
    <row r="352" spans="1:4" hidden="1" x14ac:dyDescent="0.3">
      <c r="A352" s="16" t="s">
        <v>357</v>
      </c>
      <c r="B352" t="s">
        <v>21</v>
      </c>
      <c r="C352">
        <v>20</v>
      </c>
      <c r="D352" s="17" t="str">
        <f t="shared" ref="D352:D366" si="22">IF(T20&lt;&gt;"",T20,"")</f>
        <v/>
      </c>
    </row>
    <row r="353" spans="1:4" hidden="1" x14ac:dyDescent="0.3">
      <c r="A353" s="16" t="s">
        <v>358</v>
      </c>
      <c r="B353" t="s">
        <v>22</v>
      </c>
      <c r="C353">
        <v>20</v>
      </c>
      <c r="D353" s="17" t="str">
        <f t="shared" si="22"/>
        <v/>
      </c>
    </row>
    <row r="354" spans="1:4" hidden="1" x14ac:dyDescent="0.3">
      <c r="A354" s="16" t="s">
        <v>359</v>
      </c>
      <c r="B354" t="s">
        <v>23</v>
      </c>
      <c r="C354">
        <v>20</v>
      </c>
      <c r="D354" s="17" t="str">
        <f t="shared" si="22"/>
        <v/>
      </c>
    </row>
    <row r="355" spans="1:4" hidden="1" x14ac:dyDescent="0.3">
      <c r="A355" s="16" t="s">
        <v>360</v>
      </c>
      <c r="B355" t="s">
        <v>24</v>
      </c>
      <c r="C355">
        <v>20</v>
      </c>
      <c r="D355" s="17" t="str">
        <f t="shared" si="22"/>
        <v/>
      </c>
    </row>
    <row r="356" spans="1:4" hidden="1" x14ac:dyDescent="0.3">
      <c r="A356" s="16" t="s">
        <v>361</v>
      </c>
      <c r="B356" t="s">
        <v>25</v>
      </c>
      <c r="C356">
        <v>20</v>
      </c>
      <c r="D356" s="17" t="str">
        <f t="shared" si="22"/>
        <v/>
      </c>
    </row>
    <row r="357" spans="1:4" hidden="1" x14ac:dyDescent="0.3">
      <c r="A357" s="16" t="s">
        <v>362</v>
      </c>
      <c r="B357" t="s">
        <v>26</v>
      </c>
      <c r="C357">
        <v>20</v>
      </c>
      <c r="D357" s="17" t="str">
        <f t="shared" si="22"/>
        <v/>
      </c>
    </row>
    <row r="358" spans="1:4" hidden="1" x14ac:dyDescent="0.3">
      <c r="A358" s="16" t="s">
        <v>363</v>
      </c>
      <c r="B358" t="s">
        <v>27</v>
      </c>
      <c r="C358">
        <v>20</v>
      </c>
      <c r="D358" s="17" t="str">
        <f t="shared" si="22"/>
        <v/>
      </c>
    </row>
    <row r="359" spans="1:4" hidden="1" x14ac:dyDescent="0.3">
      <c r="A359" s="16" t="s">
        <v>364</v>
      </c>
      <c r="B359" t="s">
        <v>28</v>
      </c>
      <c r="C359">
        <v>20</v>
      </c>
      <c r="D359" s="17" t="str">
        <f t="shared" si="22"/>
        <v/>
      </c>
    </row>
    <row r="360" spans="1:4" hidden="1" x14ac:dyDescent="0.3">
      <c r="A360" s="16" t="s">
        <v>365</v>
      </c>
      <c r="B360" t="s">
        <v>29</v>
      </c>
      <c r="C360">
        <v>20</v>
      </c>
      <c r="D360" s="17" t="str">
        <f t="shared" si="22"/>
        <v/>
      </c>
    </row>
    <row r="361" spans="1:4" hidden="1" x14ac:dyDescent="0.3">
      <c r="A361" s="16" t="s">
        <v>366</v>
      </c>
      <c r="B361" t="s">
        <v>30</v>
      </c>
      <c r="C361">
        <v>20</v>
      </c>
      <c r="D361" s="17" t="str">
        <f t="shared" si="22"/>
        <v/>
      </c>
    </row>
    <row r="362" spans="1:4" hidden="1" x14ac:dyDescent="0.3">
      <c r="A362" s="16" t="s">
        <v>367</v>
      </c>
      <c r="B362" t="s">
        <v>31</v>
      </c>
      <c r="C362">
        <v>20</v>
      </c>
      <c r="D362" s="17" t="str">
        <f t="shared" si="22"/>
        <v/>
      </c>
    </row>
    <row r="363" spans="1:4" hidden="1" x14ac:dyDescent="0.3">
      <c r="A363" s="16" t="s">
        <v>368</v>
      </c>
      <c r="B363" t="s">
        <v>32</v>
      </c>
      <c r="C363">
        <v>20</v>
      </c>
      <c r="D363" s="17" t="str">
        <f t="shared" si="22"/>
        <v/>
      </c>
    </row>
    <row r="364" spans="1:4" hidden="1" x14ac:dyDescent="0.3">
      <c r="A364" s="16" t="s">
        <v>369</v>
      </c>
      <c r="B364" t="s">
        <v>33</v>
      </c>
      <c r="C364">
        <v>20</v>
      </c>
      <c r="D364" s="17" t="str">
        <f t="shared" si="22"/>
        <v/>
      </c>
    </row>
    <row r="365" spans="1:4" hidden="1" x14ac:dyDescent="0.3">
      <c r="A365" s="16" t="s">
        <v>370</v>
      </c>
      <c r="B365" t="s">
        <v>34</v>
      </c>
      <c r="C365">
        <v>20</v>
      </c>
      <c r="D365" s="17" t="str">
        <f t="shared" si="22"/>
        <v/>
      </c>
    </row>
    <row r="366" spans="1:4" hidden="1" x14ac:dyDescent="0.3">
      <c r="A366" s="16" t="s">
        <v>371</v>
      </c>
      <c r="B366" t="s">
        <v>35</v>
      </c>
      <c r="C366">
        <v>20</v>
      </c>
      <c r="D366" s="17" t="str">
        <f t="shared" si="22"/>
        <v/>
      </c>
    </row>
    <row r="367" spans="1:4" hidden="1" x14ac:dyDescent="0.3">
      <c r="A367" s="16" t="s">
        <v>372</v>
      </c>
      <c r="B367" t="s">
        <v>18</v>
      </c>
      <c r="C367">
        <v>21</v>
      </c>
      <c r="D367" s="17" t="str">
        <f>IF(V3&lt;&gt;"",V3,"")</f>
        <v>XXXX-Nle-L5-23_Multiplex2023Apr</v>
      </c>
    </row>
    <row r="368" spans="1:4" hidden="1" x14ac:dyDescent="0.3">
      <c r="A368" s="16" t="s">
        <v>373</v>
      </c>
      <c r="B368" t="s">
        <v>21</v>
      </c>
      <c r="C368">
        <v>21</v>
      </c>
      <c r="D368" s="17" t="str">
        <f t="shared" ref="D368:D382" si="23">IF(T43&lt;&gt;"",T43,"")</f>
        <v/>
      </c>
    </row>
    <row r="369" spans="1:4" hidden="1" x14ac:dyDescent="0.3">
      <c r="A369" s="16" t="s">
        <v>374</v>
      </c>
      <c r="B369" t="s">
        <v>22</v>
      </c>
      <c r="C369">
        <v>21</v>
      </c>
      <c r="D369" s="17" t="str">
        <f t="shared" si="23"/>
        <v/>
      </c>
    </row>
    <row r="370" spans="1:4" hidden="1" x14ac:dyDescent="0.3">
      <c r="A370" s="16" t="s">
        <v>375</v>
      </c>
      <c r="B370" t="s">
        <v>23</v>
      </c>
      <c r="C370">
        <v>21</v>
      </c>
      <c r="D370" s="17" t="str">
        <f t="shared" si="23"/>
        <v/>
      </c>
    </row>
    <row r="371" spans="1:4" hidden="1" x14ac:dyDescent="0.3">
      <c r="A371" s="16" t="s">
        <v>376</v>
      </c>
      <c r="B371" t="s">
        <v>24</v>
      </c>
      <c r="C371">
        <v>21</v>
      </c>
      <c r="D371" s="17" t="str">
        <f t="shared" si="23"/>
        <v/>
      </c>
    </row>
    <row r="372" spans="1:4" hidden="1" x14ac:dyDescent="0.3">
      <c r="A372" s="16" t="s">
        <v>377</v>
      </c>
      <c r="B372" t="s">
        <v>25</v>
      </c>
      <c r="C372">
        <v>21</v>
      </c>
      <c r="D372" s="17" t="str">
        <f t="shared" si="23"/>
        <v/>
      </c>
    </row>
    <row r="373" spans="1:4" hidden="1" x14ac:dyDescent="0.3">
      <c r="A373" s="16" t="s">
        <v>378</v>
      </c>
      <c r="B373" t="s">
        <v>26</v>
      </c>
      <c r="C373">
        <v>21</v>
      </c>
      <c r="D373" s="17" t="str">
        <f t="shared" si="23"/>
        <v/>
      </c>
    </row>
    <row r="374" spans="1:4" hidden="1" x14ac:dyDescent="0.3">
      <c r="A374" s="16" t="s">
        <v>379</v>
      </c>
      <c r="B374" t="s">
        <v>27</v>
      </c>
      <c r="C374">
        <v>21</v>
      </c>
      <c r="D374" s="17" t="str">
        <f t="shared" si="23"/>
        <v/>
      </c>
    </row>
    <row r="375" spans="1:4" hidden="1" x14ac:dyDescent="0.3">
      <c r="A375" s="16" t="s">
        <v>380</v>
      </c>
      <c r="B375" t="s">
        <v>28</v>
      </c>
      <c r="C375">
        <v>21</v>
      </c>
      <c r="D375" s="17" t="str">
        <f t="shared" si="23"/>
        <v/>
      </c>
    </row>
    <row r="376" spans="1:4" hidden="1" x14ac:dyDescent="0.3">
      <c r="A376" s="16" t="s">
        <v>381</v>
      </c>
      <c r="B376" t="s">
        <v>29</v>
      </c>
      <c r="C376">
        <v>21</v>
      </c>
      <c r="D376" s="17" t="str">
        <f t="shared" si="23"/>
        <v/>
      </c>
    </row>
    <row r="377" spans="1:4" hidden="1" x14ac:dyDescent="0.3">
      <c r="A377" s="16" t="s">
        <v>382</v>
      </c>
      <c r="B377" t="s">
        <v>30</v>
      </c>
      <c r="C377">
        <v>21</v>
      </c>
      <c r="D377" s="17" t="str">
        <f t="shared" si="23"/>
        <v/>
      </c>
    </row>
    <row r="378" spans="1:4" hidden="1" x14ac:dyDescent="0.3">
      <c r="A378" s="16" t="s">
        <v>383</v>
      </c>
      <c r="B378" t="s">
        <v>31</v>
      </c>
      <c r="C378">
        <v>21</v>
      </c>
      <c r="D378" s="17" t="str">
        <f t="shared" si="23"/>
        <v/>
      </c>
    </row>
    <row r="379" spans="1:4" hidden="1" x14ac:dyDescent="0.3">
      <c r="A379" s="16" t="s">
        <v>384</v>
      </c>
      <c r="B379" t="s">
        <v>32</v>
      </c>
      <c r="C379">
        <v>21</v>
      </c>
      <c r="D379" s="17" t="str">
        <f t="shared" si="23"/>
        <v/>
      </c>
    </row>
    <row r="380" spans="1:4" hidden="1" x14ac:dyDescent="0.3">
      <c r="A380" s="16" t="s">
        <v>385</v>
      </c>
      <c r="B380" t="s">
        <v>33</v>
      </c>
      <c r="C380">
        <v>21</v>
      </c>
      <c r="D380" s="17" t="str">
        <f t="shared" si="23"/>
        <v/>
      </c>
    </row>
    <row r="381" spans="1:4" hidden="1" x14ac:dyDescent="0.3">
      <c r="A381" s="16" t="s">
        <v>386</v>
      </c>
      <c r="B381" t="s">
        <v>34</v>
      </c>
      <c r="C381">
        <v>21</v>
      </c>
      <c r="D381" s="17" t="str">
        <f t="shared" si="23"/>
        <v/>
      </c>
    </row>
    <row r="382" spans="1:4" hidden="1" x14ac:dyDescent="0.3">
      <c r="A382" s="16" t="s">
        <v>387</v>
      </c>
      <c r="B382" t="s">
        <v>35</v>
      </c>
      <c r="C382">
        <v>21</v>
      </c>
      <c r="D382" s="17" t="str">
        <f t="shared" si="23"/>
        <v/>
      </c>
    </row>
    <row r="383" spans="1:4" hidden="1" x14ac:dyDescent="0.3">
      <c r="A383" s="16" t="s">
        <v>388</v>
      </c>
      <c r="B383" t="s">
        <v>18</v>
      </c>
      <c r="C383">
        <v>22</v>
      </c>
      <c r="D383" s="17" t="str">
        <f>IF(W3&lt;&gt;"",W3,"")</f>
        <v>Buffer</v>
      </c>
    </row>
    <row r="384" spans="1:4" hidden="1" x14ac:dyDescent="0.3">
      <c r="A384" s="16" t="s">
        <v>389</v>
      </c>
      <c r="B384" t="s">
        <v>21</v>
      </c>
      <c r="C384">
        <v>22</v>
      </c>
      <c r="D384" s="17" t="str">
        <f t="shared" ref="D384:D398" si="24">IF(T59&lt;&gt;"",T59,"")</f>
        <v/>
      </c>
    </row>
    <row r="385" spans="1:4" hidden="1" x14ac:dyDescent="0.3">
      <c r="A385" s="16" t="s">
        <v>390</v>
      </c>
      <c r="B385" t="s">
        <v>22</v>
      </c>
      <c r="C385">
        <v>22</v>
      </c>
      <c r="D385" s="17" t="str">
        <f t="shared" si="24"/>
        <v/>
      </c>
    </row>
    <row r="386" spans="1:4" hidden="1" x14ac:dyDescent="0.3">
      <c r="A386" s="16" t="s">
        <v>391</v>
      </c>
      <c r="B386" t="s">
        <v>23</v>
      </c>
      <c r="C386">
        <v>22</v>
      </c>
      <c r="D386" s="17" t="str">
        <f t="shared" si="24"/>
        <v/>
      </c>
    </row>
    <row r="387" spans="1:4" hidden="1" x14ac:dyDescent="0.3">
      <c r="A387" s="16" t="s">
        <v>392</v>
      </c>
      <c r="B387" t="s">
        <v>24</v>
      </c>
      <c r="C387">
        <v>22</v>
      </c>
      <c r="D387" s="17" t="str">
        <f t="shared" si="24"/>
        <v/>
      </c>
    </row>
    <row r="388" spans="1:4" hidden="1" x14ac:dyDescent="0.3">
      <c r="A388" s="16" t="s">
        <v>393</v>
      </c>
      <c r="B388" t="s">
        <v>25</v>
      </c>
      <c r="C388">
        <v>22</v>
      </c>
      <c r="D388" s="17" t="str">
        <f t="shared" si="24"/>
        <v/>
      </c>
    </row>
    <row r="389" spans="1:4" hidden="1" x14ac:dyDescent="0.3">
      <c r="A389" s="16" t="s">
        <v>394</v>
      </c>
      <c r="B389" t="s">
        <v>26</v>
      </c>
      <c r="C389">
        <v>22</v>
      </c>
      <c r="D389" s="17" t="str">
        <f t="shared" si="24"/>
        <v/>
      </c>
    </row>
    <row r="390" spans="1:4" hidden="1" x14ac:dyDescent="0.3">
      <c r="A390" s="16" t="s">
        <v>395</v>
      </c>
      <c r="B390" t="s">
        <v>27</v>
      </c>
      <c r="C390">
        <v>22</v>
      </c>
      <c r="D390" s="17" t="str">
        <f t="shared" si="24"/>
        <v/>
      </c>
    </row>
    <row r="391" spans="1:4" hidden="1" x14ac:dyDescent="0.3">
      <c r="A391" s="16" t="s">
        <v>396</v>
      </c>
      <c r="B391" t="s">
        <v>28</v>
      </c>
      <c r="C391">
        <v>22</v>
      </c>
      <c r="D391" s="17" t="str">
        <f t="shared" si="24"/>
        <v/>
      </c>
    </row>
    <row r="392" spans="1:4" hidden="1" x14ac:dyDescent="0.3">
      <c r="A392" s="16" t="s">
        <v>397</v>
      </c>
      <c r="B392" t="s">
        <v>29</v>
      </c>
      <c r="C392">
        <v>22</v>
      </c>
      <c r="D392" s="17" t="str">
        <f t="shared" si="24"/>
        <v/>
      </c>
    </row>
    <row r="393" spans="1:4" hidden="1" x14ac:dyDescent="0.3">
      <c r="A393" s="16" t="s">
        <v>398</v>
      </c>
      <c r="B393" t="s">
        <v>30</v>
      </c>
      <c r="C393">
        <v>22</v>
      </c>
      <c r="D393" s="17" t="str">
        <f t="shared" si="24"/>
        <v/>
      </c>
    </row>
    <row r="394" spans="1:4" hidden="1" x14ac:dyDescent="0.3">
      <c r="A394" s="16" t="s">
        <v>399</v>
      </c>
      <c r="B394" t="s">
        <v>31</v>
      </c>
      <c r="C394">
        <v>22</v>
      </c>
      <c r="D394" s="17" t="str">
        <f t="shared" si="24"/>
        <v/>
      </c>
    </row>
    <row r="395" spans="1:4" hidden="1" x14ac:dyDescent="0.3">
      <c r="A395" s="16" t="s">
        <v>400</v>
      </c>
      <c r="B395" t="s">
        <v>32</v>
      </c>
      <c r="C395">
        <v>22</v>
      </c>
      <c r="D395" s="17" t="str">
        <f t="shared" si="24"/>
        <v/>
      </c>
    </row>
    <row r="396" spans="1:4" hidden="1" x14ac:dyDescent="0.3">
      <c r="A396" s="16" t="s">
        <v>401</v>
      </c>
      <c r="B396" t="s">
        <v>33</v>
      </c>
      <c r="C396">
        <v>22</v>
      </c>
      <c r="D396" s="17" t="str">
        <f t="shared" si="24"/>
        <v/>
      </c>
    </row>
    <row r="397" spans="1:4" hidden="1" x14ac:dyDescent="0.3">
      <c r="A397" s="16" t="s">
        <v>402</v>
      </c>
      <c r="B397" t="s">
        <v>34</v>
      </c>
      <c r="C397">
        <v>22</v>
      </c>
      <c r="D397" s="17" t="str">
        <f t="shared" si="24"/>
        <v/>
      </c>
    </row>
    <row r="398" spans="1:4" hidden="1" x14ac:dyDescent="0.3">
      <c r="A398" s="16" t="s">
        <v>403</v>
      </c>
      <c r="B398" t="s">
        <v>35</v>
      </c>
      <c r="C398">
        <v>22</v>
      </c>
      <c r="D398" s="17" t="str">
        <f t="shared" si="24"/>
        <v/>
      </c>
    </row>
    <row r="399" spans="1:4" hidden="1" x14ac:dyDescent="0.3">
      <c r="A399" s="16" t="s">
        <v>404</v>
      </c>
      <c r="B399" t="s">
        <v>18</v>
      </c>
      <c r="C399">
        <v>23</v>
      </c>
      <c r="D399" s="17" t="str">
        <f>IF(X3&lt;&gt;"",X3,"")</f>
        <v>XXXX-Nle-L5-24_Multiplex2023Apr</v>
      </c>
    </row>
    <row r="400" spans="1:4" hidden="1" x14ac:dyDescent="0.3">
      <c r="A400" s="16" t="s">
        <v>405</v>
      </c>
      <c r="B400" t="s">
        <v>21</v>
      </c>
      <c r="C400">
        <v>23</v>
      </c>
      <c r="D400" s="17" t="str">
        <f t="shared" ref="D400:D414" si="25">IF(T75&lt;&gt;"",T75,"")</f>
        <v/>
      </c>
    </row>
    <row r="401" spans="1:5" hidden="1" x14ac:dyDescent="0.3">
      <c r="A401" s="16" t="s">
        <v>406</v>
      </c>
      <c r="B401" t="s">
        <v>22</v>
      </c>
      <c r="C401">
        <v>23</v>
      </c>
      <c r="D401" s="17" t="str">
        <f t="shared" si="25"/>
        <v/>
      </c>
    </row>
    <row r="402" spans="1:5" hidden="1" x14ac:dyDescent="0.3">
      <c r="A402" s="16" t="s">
        <v>407</v>
      </c>
      <c r="B402" t="s">
        <v>23</v>
      </c>
      <c r="C402">
        <v>23</v>
      </c>
      <c r="D402" s="17" t="str">
        <f t="shared" si="25"/>
        <v/>
      </c>
    </row>
    <row r="403" spans="1:5" hidden="1" x14ac:dyDescent="0.3">
      <c r="A403" s="16" t="s">
        <v>408</v>
      </c>
      <c r="B403" t="s">
        <v>24</v>
      </c>
      <c r="C403">
        <v>23</v>
      </c>
      <c r="D403" s="17" t="str">
        <f t="shared" si="25"/>
        <v/>
      </c>
    </row>
    <row r="404" spans="1:5" hidden="1" x14ac:dyDescent="0.3">
      <c r="A404" s="16" t="s">
        <v>409</v>
      </c>
      <c r="B404" t="s">
        <v>25</v>
      </c>
      <c r="C404">
        <v>23</v>
      </c>
      <c r="D404" s="17" t="str">
        <f t="shared" si="25"/>
        <v/>
      </c>
    </row>
    <row r="405" spans="1:5" hidden="1" x14ac:dyDescent="0.3">
      <c r="A405" s="16" t="s">
        <v>410</v>
      </c>
      <c r="B405" t="s">
        <v>26</v>
      </c>
      <c r="C405">
        <v>23</v>
      </c>
      <c r="D405" s="17" t="str">
        <f t="shared" si="25"/>
        <v/>
      </c>
    </row>
    <row r="406" spans="1:5" hidden="1" x14ac:dyDescent="0.3">
      <c r="A406" s="16" t="s">
        <v>411</v>
      </c>
      <c r="B406" t="s">
        <v>27</v>
      </c>
      <c r="C406">
        <v>23</v>
      </c>
      <c r="D406" s="17" t="str">
        <f t="shared" si="25"/>
        <v/>
      </c>
    </row>
    <row r="407" spans="1:5" hidden="1" x14ac:dyDescent="0.3">
      <c r="A407" s="16" t="s">
        <v>412</v>
      </c>
      <c r="B407" t="s">
        <v>28</v>
      </c>
      <c r="C407">
        <v>23</v>
      </c>
      <c r="D407" s="17" t="str">
        <f t="shared" si="25"/>
        <v/>
      </c>
    </row>
    <row r="408" spans="1:5" hidden="1" x14ac:dyDescent="0.3">
      <c r="A408" s="16" t="s">
        <v>413</v>
      </c>
      <c r="B408" t="s">
        <v>29</v>
      </c>
      <c r="C408">
        <v>23</v>
      </c>
      <c r="D408" s="17" t="str">
        <f t="shared" si="25"/>
        <v/>
      </c>
    </row>
    <row r="409" spans="1:5" hidden="1" x14ac:dyDescent="0.3">
      <c r="A409" s="16" t="s">
        <v>414</v>
      </c>
      <c r="B409" t="s">
        <v>30</v>
      </c>
      <c r="C409">
        <v>23</v>
      </c>
      <c r="D409" s="17" t="str">
        <f t="shared" si="25"/>
        <v/>
      </c>
    </row>
    <row r="410" spans="1:5" hidden="1" x14ac:dyDescent="0.3">
      <c r="A410" s="16" t="s">
        <v>415</v>
      </c>
      <c r="B410" t="s">
        <v>31</v>
      </c>
      <c r="C410">
        <v>23</v>
      </c>
      <c r="D410" s="17" t="str">
        <f t="shared" si="25"/>
        <v/>
      </c>
    </row>
    <row r="411" spans="1:5" hidden="1" x14ac:dyDescent="0.3">
      <c r="A411" s="16" t="s">
        <v>416</v>
      </c>
      <c r="B411" t="s">
        <v>32</v>
      </c>
      <c r="C411">
        <v>23</v>
      </c>
      <c r="D411" s="17" t="str">
        <f t="shared" si="25"/>
        <v/>
      </c>
    </row>
    <row r="412" spans="1:5" hidden="1" x14ac:dyDescent="0.3">
      <c r="A412" s="16" t="s">
        <v>417</v>
      </c>
      <c r="B412" t="s">
        <v>33</v>
      </c>
      <c r="C412">
        <v>23</v>
      </c>
      <c r="D412" s="17" t="str">
        <f t="shared" si="25"/>
        <v/>
      </c>
    </row>
    <row r="413" spans="1:5" hidden="1" x14ac:dyDescent="0.3">
      <c r="A413" s="16" t="s">
        <v>418</v>
      </c>
      <c r="B413" t="s">
        <v>34</v>
      </c>
      <c r="C413">
        <v>23</v>
      </c>
      <c r="D413" s="17" t="str">
        <f t="shared" si="25"/>
        <v/>
      </c>
    </row>
    <row r="414" spans="1:5" hidden="1" x14ac:dyDescent="0.3">
      <c r="A414" s="16" t="s">
        <v>419</v>
      </c>
      <c r="B414" t="s">
        <v>35</v>
      </c>
      <c r="C414">
        <v>23</v>
      </c>
      <c r="D414" s="17" t="str">
        <f t="shared" si="25"/>
        <v/>
      </c>
    </row>
    <row r="415" spans="1:5" hidden="1" x14ac:dyDescent="0.3">
      <c r="A415" s="16" t="s">
        <v>420</v>
      </c>
      <c r="B415" t="s">
        <v>18</v>
      </c>
      <c r="C415">
        <v>24</v>
      </c>
      <c r="D415" s="17" t="str">
        <f>IF(Y3&lt;&gt;"",Y3,"")</f>
        <v>Buffer</v>
      </c>
      <c r="E415" s="17"/>
    </row>
    <row r="416" spans="1:5" hidden="1" x14ac:dyDescent="0.3">
      <c r="A416" s="16" t="s">
        <v>421</v>
      </c>
      <c r="B416" t="s">
        <v>21</v>
      </c>
      <c r="C416">
        <v>24</v>
      </c>
      <c r="D416" s="17" t="str">
        <f t="shared" ref="D416:D430" si="26">IF(T91&lt;&gt;"",T91,"")</f>
        <v/>
      </c>
    </row>
    <row r="417" spans="1:4" hidden="1" x14ac:dyDescent="0.3">
      <c r="A417" s="16" t="s">
        <v>422</v>
      </c>
      <c r="B417" t="s">
        <v>22</v>
      </c>
      <c r="C417">
        <v>24</v>
      </c>
      <c r="D417" s="17" t="str">
        <f t="shared" si="26"/>
        <v/>
      </c>
    </row>
    <row r="418" spans="1:4" hidden="1" x14ac:dyDescent="0.3">
      <c r="A418" s="16" t="s">
        <v>423</v>
      </c>
      <c r="B418" t="s">
        <v>23</v>
      </c>
      <c r="C418">
        <v>24</v>
      </c>
      <c r="D418" s="17" t="str">
        <f t="shared" si="26"/>
        <v/>
      </c>
    </row>
    <row r="419" spans="1:4" hidden="1" x14ac:dyDescent="0.3">
      <c r="A419" s="16" t="s">
        <v>424</v>
      </c>
      <c r="B419" t="s">
        <v>24</v>
      </c>
      <c r="C419">
        <v>24</v>
      </c>
      <c r="D419" s="17" t="str">
        <f t="shared" si="26"/>
        <v/>
      </c>
    </row>
    <row r="420" spans="1:4" hidden="1" x14ac:dyDescent="0.3">
      <c r="A420" s="16" t="s">
        <v>425</v>
      </c>
      <c r="B420" t="s">
        <v>25</v>
      </c>
      <c r="C420">
        <v>24</v>
      </c>
      <c r="D420" s="17" t="str">
        <f t="shared" si="26"/>
        <v/>
      </c>
    </row>
    <row r="421" spans="1:4" hidden="1" x14ac:dyDescent="0.3">
      <c r="A421" s="16" t="s">
        <v>426</v>
      </c>
      <c r="B421" t="s">
        <v>26</v>
      </c>
      <c r="C421">
        <v>24</v>
      </c>
      <c r="D421" s="17" t="str">
        <f t="shared" si="26"/>
        <v/>
      </c>
    </row>
    <row r="422" spans="1:4" hidden="1" x14ac:dyDescent="0.3">
      <c r="A422" s="16" t="s">
        <v>427</v>
      </c>
      <c r="B422" t="s">
        <v>27</v>
      </c>
      <c r="C422">
        <v>24</v>
      </c>
      <c r="D422" s="17" t="str">
        <f t="shared" si="26"/>
        <v/>
      </c>
    </row>
    <row r="423" spans="1:4" hidden="1" x14ac:dyDescent="0.3">
      <c r="A423" s="16" t="s">
        <v>428</v>
      </c>
      <c r="B423" t="s">
        <v>28</v>
      </c>
      <c r="C423">
        <v>24</v>
      </c>
      <c r="D423" s="17" t="str">
        <f t="shared" si="26"/>
        <v/>
      </c>
    </row>
    <row r="424" spans="1:4" hidden="1" x14ac:dyDescent="0.3">
      <c r="A424" s="16" t="s">
        <v>429</v>
      </c>
      <c r="B424" t="s">
        <v>29</v>
      </c>
      <c r="C424">
        <v>24</v>
      </c>
      <c r="D424" s="17" t="str">
        <f t="shared" si="26"/>
        <v/>
      </c>
    </row>
    <row r="425" spans="1:4" hidden="1" x14ac:dyDescent="0.3">
      <c r="A425" s="16" t="s">
        <v>430</v>
      </c>
      <c r="B425" t="s">
        <v>30</v>
      </c>
      <c r="C425">
        <v>24</v>
      </c>
      <c r="D425" s="17" t="str">
        <f t="shared" si="26"/>
        <v/>
      </c>
    </row>
    <row r="426" spans="1:4" hidden="1" x14ac:dyDescent="0.3">
      <c r="A426" s="16" t="s">
        <v>431</v>
      </c>
      <c r="B426" t="s">
        <v>31</v>
      </c>
      <c r="C426">
        <v>24</v>
      </c>
      <c r="D426" s="17" t="str">
        <f t="shared" si="26"/>
        <v/>
      </c>
    </row>
    <row r="427" spans="1:4" hidden="1" x14ac:dyDescent="0.3">
      <c r="A427" s="16" t="s">
        <v>432</v>
      </c>
      <c r="B427" t="s">
        <v>32</v>
      </c>
      <c r="C427">
        <v>24</v>
      </c>
      <c r="D427" s="17" t="str">
        <f t="shared" si="26"/>
        <v/>
      </c>
    </row>
    <row r="428" spans="1:4" hidden="1" x14ac:dyDescent="0.3">
      <c r="A428" s="16" t="s">
        <v>433</v>
      </c>
      <c r="B428" t="s">
        <v>33</v>
      </c>
      <c r="C428">
        <v>24</v>
      </c>
      <c r="D428" s="17" t="str">
        <f t="shared" si="26"/>
        <v/>
      </c>
    </row>
    <row r="429" spans="1:4" hidden="1" x14ac:dyDescent="0.3">
      <c r="A429" s="16" t="s">
        <v>434</v>
      </c>
      <c r="B429" t="s">
        <v>34</v>
      </c>
      <c r="C429">
        <v>24</v>
      </c>
      <c r="D429" s="17" t="str">
        <f t="shared" si="26"/>
        <v/>
      </c>
    </row>
    <row r="430" spans="1:4" hidden="1" x14ac:dyDescent="0.3">
      <c r="A430" s="18" t="s">
        <v>435</v>
      </c>
      <c r="B430" t="s">
        <v>35</v>
      </c>
      <c r="C430">
        <v>24</v>
      </c>
      <c r="D430" s="17" t="str">
        <f t="shared" si="26"/>
        <v/>
      </c>
    </row>
  </sheetData>
  <pageMargins left="0.7" right="0.7" top="0.75" bottom="0.75" header="0.3" footer="0.3"/>
  <pageSetup paperSize="9" scale="6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C429"/>
  <sheetViews>
    <sheetView zoomScale="60" zoomScaleNormal="60" workbookViewId="0">
      <selection activeCell="B13" sqref="B13"/>
    </sheetView>
  </sheetViews>
  <sheetFormatPr defaultColWidth="8.88671875" defaultRowHeight="14.4" x14ac:dyDescent="0.3"/>
  <cols>
    <col min="28" max="28" width="48" bestFit="1" customWidth="1"/>
  </cols>
  <sheetData>
    <row r="1" spans="1:29" x14ac:dyDescent="0.3">
      <c r="A1" t="str">
        <f>IF('Layout full names (mandatory)'!AE60&lt;&gt;"",'Layout full names (mandatory)'!AE60,"")</f>
        <v/>
      </c>
      <c r="B1">
        <f>IF('Layout full names (mandatory)'!AF60&lt;&gt;"",'Layout full names (mandatory)'!AF60,"")</f>
        <v>1</v>
      </c>
      <c r="C1">
        <f>IF('Layout full names (mandatory)'!AG60&lt;&gt;"",'Layout full names (mandatory)'!AG60,"")</f>
        <v>2</v>
      </c>
      <c r="D1">
        <f>IF('Layout full names (mandatory)'!AH60&lt;&gt;"",'Layout full names (mandatory)'!AH60,"")</f>
        <v>3</v>
      </c>
      <c r="E1">
        <f>IF('Layout full names (mandatory)'!AI60&lt;&gt;"",'Layout full names (mandatory)'!AI60,"")</f>
        <v>4</v>
      </c>
      <c r="F1">
        <f>IF('Layout full names (mandatory)'!AJ60&lt;&gt;"",'Layout full names (mandatory)'!AJ60,"")</f>
        <v>5</v>
      </c>
      <c r="G1">
        <f>IF('Layout full names (mandatory)'!AK60&lt;&gt;"",'Layout full names (mandatory)'!AK60,"")</f>
        <v>6</v>
      </c>
      <c r="H1">
        <f>IF('Layout full names (mandatory)'!AL60&lt;&gt;"",'Layout full names (mandatory)'!AL60,"")</f>
        <v>7</v>
      </c>
      <c r="I1">
        <f>IF('Layout full names (mandatory)'!AM60&lt;&gt;"",'Layout full names (mandatory)'!AM60,"")</f>
        <v>8</v>
      </c>
      <c r="J1">
        <f>IF('Layout full names (mandatory)'!AN60&lt;&gt;"",'Layout full names (mandatory)'!AN60,"")</f>
        <v>9</v>
      </c>
      <c r="K1">
        <f>IF('Layout full names (mandatory)'!AO60&lt;&gt;"",'Layout full names (mandatory)'!AO60,"")</f>
        <v>10</v>
      </c>
      <c r="L1">
        <f>IF('Layout full names (mandatory)'!AP60&lt;&gt;"",'Layout full names (mandatory)'!AP60,"")</f>
        <v>11</v>
      </c>
      <c r="M1">
        <f>IF('Layout full names (mandatory)'!AQ60&lt;&gt;"",'Layout full names (mandatory)'!AQ60,"")</f>
        <v>12</v>
      </c>
      <c r="N1">
        <f>IF('Layout full names (mandatory)'!AR60&lt;&gt;"",'Layout full names (mandatory)'!AR60,"")</f>
        <v>13</v>
      </c>
      <c r="O1">
        <f>IF('Layout full names (mandatory)'!AS60&lt;&gt;"",'Layout full names (mandatory)'!AS60,"")</f>
        <v>14</v>
      </c>
      <c r="P1">
        <f>IF('Layout full names (mandatory)'!AT60&lt;&gt;"",'Layout full names (mandatory)'!AT60,"")</f>
        <v>15</v>
      </c>
      <c r="Q1">
        <f>IF('Layout full names (mandatory)'!AU60&lt;&gt;"",'Layout full names (mandatory)'!AU60,"")</f>
        <v>16</v>
      </c>
      <c r="R1">
        <f>IF('Layout full names (mandatory)'!AV60&lt;&gt;"",'Layout full names (mandatory)'!AV60,"")</f>
        <v>17</v>
      </c>
      <c r="S1">
        <f>IF('Layout full names (mandatory)'!AW60&lt;&gt;"",'Layout full names (mandatory)'!AW60,"")</f>
        <v>18</v>
      </c>
      <c r="T1">
        <f>IF('Layout full names (mandatory)'!AX60&lt;&gt;"",'Layout full names (mandatory)'!AX60,"")</f>
        <v>19</v>
      </c>
      <c r="U1">
        <f>IF('Layout full names (mandatory)'!AY60&lt;&gt;"",'Layout full names (mandatory)'!AY60,"")</f>
        <v>20</v>
      </c>
      <c r="V1">
        <f>IF('Layout full names (mandatory)'!AZ60&lt;&gt;"",'Layout full names (mandatory)'!AZ60,"")</f>
        <v>21</v>
      </c>
      <c r="W1">
        <f>IF('Layout full names (mandatory)'!BA60&lt;&gt;"",'Layout full names (mandatory)'!BA60,"")</f>
        <v>22</v>
      </c>
      <c r="X1">
        <f>IF('Layout full names (mandatory)'!BB60&lt;&gt;"",'Layout full names (mandatory)'!BB60,"")</f>
        <v>23</v>
      </c>
      <c r="Y1">
        <f>IF('Layout full names (mandatory)'!BC60&lt;&gt;"",'Layout full names (mandatory)'!BC60,"")</f>
        <v>24</v>
      </c>
    </row>
    <row r="2" spans="1:29" x14ac:dyDescent="0.3">
      <c r="A2" t="str">
        <f>IF('Layout full names (mandatory)'!AE61&lt;&gt;"",'Layout full names (mandatory)'!AE61,"")</f>
        <v>A</v>
      </c>
      <c r="B2" t="str">
        <f>IF('Layout full names (mandatory)'!AF61&lt;&gt;"",'Layout full names (mandatory)'!AF61,"")</f>
        <v/>
      </c>
      <c r="C2" t="str">
        <f>IF('Layout full names (mandatory)'!AG61&lt;&gt;"",'Layout full names (mandatory)'!AG61,"")</f>
        <v/>
      </c>
      <c r="D2">
        <f>IF('Layout full names (mandatory)'!AH61&lt;&gt;"",'Layout full names (mandatory)'!AH61,"")</f>
        <v>30</v>
      </c>
      <c r="E2" t="str">
        <f>IF('Layout full names (mandatory)'!AI61&lt;&gt;"",'Layout full names (mandatory)'!AI61,"")</f>
        <v/>
      </c>
      <c r="F2" t="str">
        <f>IF('Layout full names (mandatory)'!AJ61&lt;&gt;"",'Layout full names (mandatory)'!AJ61,"")</f>
        <v/>
      </c>
      <c r="G2" t="str">
        <f>IF('Layout full names (mandatory)'!AK61&lt;&gt;"",'Layout full names (mandatory)'!AK61,"")</f>
        <v/>
      </c>
      <c r="H2" t="str">
        <f>IF('Layout full names (mandatory)'!AL61&lt;&gt;"",'Layout full names (mandatory)'!AL61,"")</f>
        <v/>
      </c>
      <c r="I2" t="str">
        <f>IF('Layout full names (mandatory)'!AM61&lt;&gt;"",'Layout full names (mandatory)'!AM61,"")</f>
        <v/>
      </c>
      <c r="J2" t="str">
        <f>IF('Layout full names (mandatory)'!AN61&lt;&gt;"",'Layout full names (mandatory)'!AN61,"")</f>
        <v/>
      </c>
      <c r="K2" t="str">
        <f>IF('Layout full names (mandatory)'!AO61&lt;&gt;"",'Layout full names (mandatory)'!AO61,"")</f>
        <v/>
      </c>
      <c r="L2" t="str">
        <f>IF('Layout full names (mandatory)'!AP61&lt;&gt;"",'Layout full names (mandatory)'!AP61,"")</f>
        <v/>
      </c>
      <c r="M2" t="str">
        <f>IF('Layout full names (mandatory)'!AQ61&lt;&gt;"",'Layout full names (mandatory)'!AQ61,"")</f>
        <v/>
      </c>
      <c r="N2">
        <f>IF('Layout full names (mandatory)'!AR61&lt;&gt;"",'Layout full names (mandatory)'!AR61,"")</f>
        <v>30</v>
      </c>
      <c r="O2">
        <f>IF('Layout full names (mandatory)'!AS61&lt;&gt;"",'Layout full names (mandatory)'!AS61,"")</f>
        <v>30</v>
      </c>
      <c r="P2">
        <f>IF('Layout full names (mandatory)'!AT61&lt;&gt;"",'Layout full names (mandatory)'!AT61,"")</f>
        <v>30</v>
      </c>
      <c r="Q2">
        <f>IF('Layout full names (mandatory)'!AU61&lt;&gt;"",'Layout full names (mandatory)'!AU61,"")</f>
        <v>30</v>
      </c>
      <c r="R2">
        <f>IF('Layout full names (mandatory)'!AV61&lt;&gt;"",'Layout full names (mandatory)'!AV61,"")</f>
        <v>30</v>
      </c>
      <c r="S2">
        <f>IF('Layout full names (mandatory)'!AW61&lt;&gt;"",'Layout full names (mandatory)'!AW61,"")</f>
        <v>30</v>
      </c>
      <c r="T2">
        <f>IF('Layout full names (mandatory)'!AX61&lt;&gt;"",'Layout full names (mandatory)'!AX61,"")</f>
        <v>30</v>
      </c>
      <c r="U2">
        <f>IF('Layout full names (mandatory)'!AY61&lt;&gt;"",'Layout full names (mandatory)'!AY61,"")</f>
        <v>30</v>
      </c>
      <c r="V2">
        <f>IF('Layout full names (mandatory)'!AZ61&lt;&gt;"",'Layout full names (mandatory)'!AZ61,"")</f>
        <v>30</v>
      </c>
      <c r="W2">
        <f>IF('Layout full names (mandatory)'!BA61&lt;&gt;"",'Layout full names (mandatory)'!BA61,"")</f>
        <v>30</v>
      </c>
      <c r="X2">
        <f>IF('Layout full names (mandatory)'!BB61&lt;&gt;"",'Layout full names (mandatory)'!BB61,"")</f>
        <v>30</v>
      </c>
      <c r="Y2">
        <f>IF('Layout full names (mandatory)'!BC61&lt;&gt;"",'Layout full names (mandatory)'!BC61,"")</f>
        <v>30</v>
      </c>
      <c r="AB2" s="19" t="s">
        <v>19</v>
      </c>
      <c r="AC2" s="19" t="s">
        <v>20</v>
      </c>
    </row>
    <row r="3" spans="1:29" x14ac:dyDescent="0.3">
      <c r="A3" t="str">
        <f>IF('Layout full names (mandatory)'!AE62&lt;&gt;"",'Layout full names (mandatory)'!AE62,"")</f>
        <v>B</v>
      </c>
      <c r="B3">
        <f>IF('Layout full names (mandatory)'!AF62&lt;&gt;"",'Layout full names (mandatory)'!AF62,"")</f>
        <v>30</v>
      </c>
      <c r="C3">
        <f>IF('Layout full names (mandatory)'!AG62&lt;&gt;"",'Layout full names (mandatory)'!AG62,"")</f>
        <v>30</v>
      </c>
      <c r="D3">
        <f>IF('Layout full names (mandatory)'!AH62&lt;&gt;"",'Layout full names (mandatory)'!AH62,"")</f>
        <v>30</v>
      </c>
      <c r="E3">
        <f>IF('Layout full names (mandatory)'!AI62&lt;&gt;"",'Layout full names (mandatory)'!AI62,"")</f>
        <v>30</v>
      </c>
      <c r="F3">
        <f>IF('Layout full names (mandatory)'!AJ62&lt;&gt;"",'Layout full names (mandatory)'!AJ62,"")</f>
        <v>30</v>
      </c>
      <c r="G3">
        <f>IF('Layout full names (mandatory)'!AK62&lt;&gt;"",'Layout full names (mandatory)'!AK62,"")</f>
        <v>30</v>
      </c>
      <c r="H3">
        <f>IF('Layout full names (mandatory)'!AL62&lt;&gt;"",'Layout full names (mandatory)'!AL62,"")</f>
        <v>30</v>
      </c>
      <c r="I3">
        <f>IF('Layout full names (mandatory)'!AM62&lt;&gt;"",'Layout full names (mandatory)'!AM62,"")</f>
        <v>30</v>
      </c>
      <c r="J3">
        <f>IF('Layout full names (mandatory)'!AN62&lt;&gt;"",'Layout full names (mandatory)'!AN62,"")</f>
        <v>30</v>
      </c>
      <c r="K3">
        <f>IF('Layout full names (mandatory)'!AO62&lt;&gt;"",'Layout full names (mandatory)'!AO62,"")</f>
        <v>30</v>
      </c>
      <c r="L3">
        <f>IF('Layout full names (mandatory)'!AP62&lt;&gt;"",'Layout full names (mandatory)'!AP62,"")</f>
        <v>30</v>
      </c>
      <c r="M3">
        <f>IF('Layout full names (mandatory)'!AQ62&lt;&gt;"",'Layout full names (mandatory)'!AQ62,"")</f>
        <v>30</v>
      </c>
      <c r="N3">
        <f>IF('Layout full names (mandatory)'!AR62&lt;&gt;"",'Layout full names (mandatory)'!AR62,"")</f>
        <v>30</v>
      </c>
      <c r="O3">
        <f>IF('Layout full names (mandatory)'!AS62&lt;&gt;"",'Layout full names (mandatory)'!AS62,"")</f>
        <v>30</v>
      </c>
      <c r="P3">
        <f>IF('Layout full names (mandatory)'!AT62&lt;&gt;"",'Layout full names (mandatory)'!AT62,"")</f>
        <v>30</v>
      </c>
      <c r="Q3">
        <f>IF('Layout full names (mandatory)'!AU62&lt;&gt;"",'Layout full names (mandatory)'!AU62,"")</f>
        <v>30</v>
      </c>
      <c r="R3">
        <f>IF('Layout full names (mandatory)'!AV62&lt;&gt;"",'Layout full names (mandatory)'!AV62,"")</f>
        <v>30</v>
      </c>
      <c r="S3">
        <f>IF('Layout full names (mandatory)'!AW62&lt;&gt;"",'Layout full names (mandatory)'!AW62,"")</f>
        <v>30</v>
      </c>
      <c r="T3">
        <f>IF('Layout full names (mandatory)'!AX62&lt;&gt;"",'Layout full names (mandatory)'!AX62,"")</f>
        <v>30</v>
      </c>
      <c r="U3">
        <f>IF('Layout full names (mandatory)'!AY62&lt;&gt;"",'Layout full names (mandatory)'!AY62,"")</f>
        <v>30</v>
      </c>
      <c r="V3">
        <f>IF('Layout full names (mandatory)'!AZ62&lt;&gt;"",'Layout full names (mandatory)'!AZ62,"")</f>
        <v>30</v>
      </c>
      <c r="W3">
        <f>IF('Layout full names (mandatory)'!BA62&lt;&gt;"",'Layout full names (mandatory)'!BA62,"")</f>
        <v>30</v>
      </c>
      <c r="X3">
        <f>IF('Layout full names (mandatory)'!BB62&lt;&gt;"",'Layout full names (mandatory)'!BB62,"")</f>
        <v>30</v>
      </c>
      <c r="Y3">
        <f>IF('Layout full names (mandatory)'!BC62&lt;&gt;"",'Layout full names (mandatory)'!BC62,"")</f>
        <v>30</v>
      </c>
      <c r="AB3">
        <f t="array" ref="AB3">_xlfn.UNIQUE(_xlfn._xlws.FILTER(D47:D429,D47:D429&lt;&gt;"",""))</f>
        <v>30</v>
      </c>
      <c r="AC3">
        <f t="shared" ref="AC3:AC34" si="0">IF(AB3&lt;&gt;"",COUNTIF($B$2:$Y$17,AB3),"")</f>
        <v>373</v>
      </c>
    </row>
    <row r="4" spans="1:29" ht="21" customHeight="1" x14ac:dyDescent="0.4">
      <c r="A4" t="str">
        <f>IF('Layout full names (mandatory)'!AE63&lt;&gt;"",'Layout full names (mandatory)'!AE63,"")</f>
        <v>C</v>
      </c>
      <c r="B4">
        <f>IF('Layout full names (mandatory)'!AF63&lt;&gt;"",'Layout full names (mandatory)'!AF63,"")</f>
        <v>30</v>
      </c>
      <c r="C4">
        <f>IF('Layout full names (mandatory)'!AG63&lt;&gt;"",'Layout full names (mandatory)'!AG63,"")</f>
        <v>30</v>
      </c>
      <c r="D4">
        <f>IF('Layout full names (mandatory)'!AH63&lt;&gt;"",'Layout full names (mandatory)'!AH63,"")</f>
        <v>30</v>
      </c>
      <c r="E4">
        <f>IF('Layout full names (mandatory)'!AI63&lt;&gt;"",'Layout full names (mandatory)'!AI63,"")</f>
        <v>30</v>
      </c>
      <c r="F4">
        <f>IF('Layout full names (mandatory)'!AJ63&lt;&gt;"",'Layout full names (mandatory)'!AJ63,"")</f>
        <v>30</v>
      </c>
      <c r="G4">
        <f>IF('Layout full names (mandatory)'!AK63&lt;&gt;"",'Layout full names (mandatory)'!AK63,"")</f>
        <v>30</v>
      </c>
      <c r="H4">
        <f>IF('Layout full names (mandatory)'!AL63&lt;&gt;"",'Layout full names (mandatory)'!AL63,"")</f>
        <v>30</v>
      </c>
      <c r="I4">
        <f>IF('Layout full names (mandatory)'!AM63&lt;&gt;"",'Layout full names (mandatory)'!AM63,"")</f>
        <v>30</v>
      </c>
      <c r="J4">
        <f>IF('Layout full names (mandatory)'!AN63&lt;&gt;"",'Layout full names (mandatory)'!AN63,"")</f>
        <v>30</v>
      </c>
      <c r="K4">
        <f>IF('Layout full names (mandatory)'!AO63&lt;&gt;"",'Layout full names (mandatory)'!AO63,"")</f>
        <v>30</v>
      </c>
      <c r="L4">
        <f>IF('Layout full names (mandatory)'!AP63&lt;&gt;"",'Layout full names (mandatory)'!AP63,"")</f>
        <v>30</v>
      </c>
      <c r="M4">
        <f>IF('Layout full names (mandatory)'!AQ63&lt;&gt;"",'Layout full names (mandatory)'!AQ63,"")</f>
        <v>30</v>
      </c>
      <c r="N4">
        <f>IF('Layout full names (mandatory)'!AR63&lt;&gt;"",'Layout full names (mandatory)'!AR63,"")</f>
        <v>30</v>
      </c>
      <c r="O4">
        <f>IF('Layout full names (mandatory)'!AS63&lt;&gt;"",'Layout full names (mandatory)'!AS63,"")</f>
        <v>30</v>
      </c>
      <c r="P4">
        <f>IF('Layout full names (mandatory)'!AT63&lt;&gt;"",'Layout full names (mandatory)'!AT63,"")</f>
        <v>30</v>
      </c>
      <c r="Q4">
        <f>IF('Layout full names (mandatory)'!AU63&lt;&gt;"",'Layout full names (mandatory)'!AU63,"")</f>
        <v>30</v>
      </c>
      <c r="R4">
        <f>IF('Layout full names (mandatory)'!AV63&lt;&gt;"",'Layout full names (mandatory)'!AV63,"")</f>
        <v>30</v>
      </c>
      <c r="S4">
        <f>IF('Layout full names (mandatory)'!AW63&lt;&gt;"",'Layout full names (mandatory)'!AW63,"")</f>
        <v>30</v>
      </c>
      <c r="T4">
        <f>IF('Layout full names (mandatory)'!AX63&lt;&gt;"",'Layout full names (mandatory)'!AX63,"")</f>
        <v>30</v>
      </c>
      <c r="U4">
        <f>IF('Layout full names (mandatory)'!AY63&lt;&gt;"",'Layout full names (mandatory)'!AY63,"")</f>
        <v>30</v>
      </c>
      <c r="V4">
        <f>IF('Layout full names (mandatory)'!AZ63&lt;&gt;"",'Layout full names (mandatory)'!AZ63,"")</f>
        <v>30</v>
      </c>
      <c r="W4">
        <f>IF('Layout full names (mandatory)'!BA63&lt;&gt;"",'Layout full names (mandatory)'!BA63,"")</f>
        <v>30</v>
      </c>
      <c r="X4">
        <f>IF('Layout full names (mandatory)'!BB63&lt;&gt;"",'Layout full names (mandatory)'!BB63,"")</f>
        <v>30</v>
      </c>
      <c r="Y4">
        <f>IF('Layout full names (mandatory)'!BC63&lt;&gt;"",'Layout full names (mandatory)'!BC63,"")</f>
        <v>30</v>
      </c>
      <c r="Z4" s="3"/>
      <c r="AC4" t="str">
        <f t="shared" si="0"/>
        <v/>
      </c>
    </row>
    <row r="5" spans="1:29" ht="21" customHeight="1" x14ac:dyDescent="0.4">
      <c r="A5" t="str">
        <f>IF('Layout full names (mandatory)'!AE64&lt;&gt;"",'Layout full names (mandatory)'!AE64,"")</f>
        <v>D</v>
      </c>
      <c r="B5">
        <f>IF('Layout full names (mandatory)'!AF64&lt;&gt;"",'Layout full names (mandatory)'!AF64,"")</f>
        <v>30</v>
      </c>
      <c r="C5">
        <f>IF('Layout full names (mandatory)'!AG64&lt;&gt;"",'Layout full names (mandatory)'!AG64,"")</f>
        <v>30</v>
      </c>
      <c r="D5">
        <f>IF('Layout full names (mandatory)'!AH64&lt;&gt;"",'Layout full names (mandatory)'!AH64,"")</f>
        <v>30</v>
      </c>
      <c r="E5">
        <f>IF('Layout full names (mandatory)'!AI64&lt;&gt;"",'Layout full names (mandatory)'!AI64,"")</f>
        <v>30</v>
      </c>
      <c r="F5">
        <f>IF('Layout full names (mandatory)'!AJ64&lt;&gt;"",'Layout full names (mandatory)'!AJ64,"")</f>
        <v>30</v>
      </c>
      <c r="G5">
        <f>IF('Layout full names (mandatory)'!AK64&lt;&gt;"",'Layout full names (mandatory)'!AK64,"")</f>
        <v>30</v>
      </c>
      <c r="H5">
        <f>IF('Layout full names (mandatory)'!AL64&lt;&gt;"",'Layout full names (mandatory)'!AL64,"")</f>
        <v>30</v>
      </c>
      <c r="I5">
        <f>IF('Layout full names (mandatory)'!AM64&lt;&gt;"",'Layout full names (mandatory)'!AM64,"")</f>
        <v>30</v>
      </c>
      <c r="J5">
        <f>IF('Layout full names (mandatory)'!AN64&lt;&gt;"",'Layout full names (mandatory)'!AN64,"")</f>
        <v>30</v>
      </c>
      <c r="K5">
        <f>IF('Layout full names (mandatory)'!AO64&lt;&gt;"",'Layout full names (mandatory)'!AO64,"")</f>
        <v>30</v>
      </c>
      <c r="L5">
        <f>IF('Layout full names (mandatory)'!AP64&lt;&gt;"",'Layout full names (mandatory)'!AP64,"")</f>
        <v>30</v>
      </c>
      <c r="M5">
        <f>IF('Layout full names (mandatory)'!AQ64&lt;&gt;"",'Layout full names (mandatory)'!AQ64,"")</f>
        <v>30</v>
      </c>
      <c r="N5">
        <f>IF('Layout full names (mandatory)'!AR64&lt;&gt;"",'Layout full names (mandatory)'!AR64,"")</f>
        <v>30</v>
      </c>
      <c r="O5">
        <f>IF('Layout full names (mandatory)'!AS64&lt;&gt;"",'Layout full names (mandatory)'!AS64,"")</f>
        <v>30</v>
      </c>
      <c r="P5">
        <f>IF('Layout full names (mandatory)'!AT64&lt;&gt;"",'Layout full names (mandatory)'!AT64,"")</f>
        <v>30</v>
      </c>
      <c r="Q5">
        <f>IF('Layout full names (mandatory)'!AU64&lt;&gt;"",'Layout full names (mandatory)'!AU64,"")</f>
        <v>30</v>
      </c>
      <c r="R5">
        <f>IF('Layout full names (mandatory)'!AV64&lt;&gt;"",'Layout full names (mandatory)'!AV64,"")</f>
        <v>30</v>
      </c>
      <c r="S5">
        <f>IF('Layout full names (mandatory)'!AW64&lt;&gt;"",'Layout full names (mandatory)'!AW64,"")</f>
        <v>30</v>
      </c>
      <c r="T5">
        <f>IF('Layout full names (mandatory)'!AX64&lt;&gt;"",'Layout full names (mandatory)'!AX64,"")</f>
        <v>30</v>
      </c>
      <c r="U5">
        <f>IF('Layout full names (mandatory)'!AY64&lt;&gt;"",'Layout full names (mandatory)'!AY64,"")</f>
        <v>30</v>
      </c>
      <c r="V5">
        <f>IF('Layout full names (mandatory)'!AZ64&lt;&gt;"",'Layout full names (mandatory)'!AZ64,"")</f>
        <v>30</v>
      </c>
      <c r="W5">
        <f>IF('Layout full names (mandatory)'!BA64&lt;&gt;"",'Layout full names (mandatory)'!BA64,"")</f>
        <v>30</v>
      </c>
      <c r="X5">
        <f>IF('Layout full names (mandatory)'!BB64&lt;&gt;"",'Layout full names (mandatory)'!BB64,"")</f>
        <v>30</v>
      </c>
      <c r="Y5">
        <f>IF('Layout full names (mandatory)'!BC64&lt;&gt;"",'Layout full names (mandatory)'!BC64,"")</f>
        <v>30</v>
      </c>
      <c r="Z5" s="3"/>
      <c r="AC5" t="str">
        <f t="shared" si="0"/>
        <v/>
      </c>
    </row>
    <row r="6" spans="1:29" ht="21" customHeight="1" x14ac:dyDescent="0.4">
      <c r="A6" t="str">
        <f>IF('Layout full names (mandatory)'!AE65&lt;&gt;"",'Layout full names (mandatory)'!AE65,"")</f>
        <v>E</v>
      </c>
      <c r="B6">
        <f>IF('Layout full names (mandatory)'!AF65&lt;&gt;"",'Layout full names (mandatory)'!AF65,"")</f>
        <v>30</v>
      </c>
      <c r="C6">
        <f>IF('Layout full names (mandatory)'!AG65&lt;&gt;"",'Layout full names (mandatory)'!AG65,"")</f>
        <v>30</v>
      </c>
      <c r="D6">
        <f>IF('Layout full names (mandatory)'!AH65&lt;&gt;"",'Layout full names (mandatory)'!AH65,"")</f>
        <v>30</v>
      </c>
      <c r="E6">
        <f>IF('Layout full names (mandatory)'!AI65&lt;&gt;"",'Layout full names (mandatory)'!AI65,"")</f>
        <v>30</v>
      </c>
      <c r="F6">
        <f>IF('Layout full names (mandatory)'!AJ65&lt;&gt;"",'Layout full names (mandatory)'!AJ65,"")</f>
        <v>30</v>
      </c>
      <c r="G6">
        <f>IF('Layout full names (mandatory)'!AK65&lt;&gt;"",'Layout full names (mandatory)'!AK65,"")</f>
        <v>30</v>
      </c>
      <c r="H6">
        <f>IF('Layout full names (mandatory)'!AL65&lt;&gt;"",'Layout full names (mandatory)'!AL65,"")</f>
        <v>30</v>
      </c>
      <c r="I6">
        <f>IF('Layout full names (mandatory)'!AM65&lt;&gt;"",'Layout full names (mandatory)'!AM65,"")</f>
        <v>30</v>
      </c>
      <c r="J6">
        <f>IF('Layout full names (mandatory)'!AN65&lt;&gt;"",'Layout full names (mandatory)'!AN65,"")</f>
        <v>30</v>
      </c>
      <c r="K6">
        <f>IF('Layout full names (mandatory)'!AO65&lt;&gt;"",'Layout full names (mandatory)'!AO65,"")</f>
        <v>30</v>
      </c>
      <c r="L6">
        <f>IF('Layout full names (mandatory)'!AP65&lt;&gt;"",'Layout full names (mandatory)'!AP65,"")</f>
        <v>30</v>
      </c>
      <c r="M6">
        <f>IF('Layout full names (mandatory)'!AQ65&lt;&gt;"",'Layout full names (mandatory)'!AQ65,"")</f>
        <v>30</v>
      </c>
      <c r="N6">
        <f>IF('Layout full names (mandatory)'!AR65&lt;&gt;"",'Layout full names (mandatory)'!AR65,"")</f>
        <v>30</v>
      </c>
      <c r="O6">
        <f>IF('Layout full names (mandatory)'!AS65&lt;&gt;"",'Layout full names (mandatory)'!AS65,"")</f>
        <v>30</v>
      </c>
      <c r="P6">
        <f>IF('Layout full names (mandatory)'!AT65&lt;&gt;"",'Layout full names (mandatory)'!AT65,"")</f>
        <v>30</v>
      </c>
      <c r="Q6">
        <f>IF('Layout full names (mandatory)'!AU65&lt;&gt;"",'Layout full names (mandatory)'!AU65,"")</f>
        <v>30</v>
      </c>
      <c r="R6">
        <f>IF('Layout full names (mandatory)'!AV65&lt;&gt;"",'Layout full names (mandatory)'!AV65,"")</f>
        <v>30</v>
      </c>
      <c r="S6">
        <f>IF('Layout full names (mandatory)'!AW65&lt;&gt;"",'Layout full names (mandatory)'!AW65,"")</f>
        <v>30</v>
      </c>
      <c r="T6">
        <f>IF('Layout full names (mandatory)'!AX65&lt;&gt;"",'Layout full names (mandatory)'!AX65,"")</f>
        <v>30</v>
      </c>
      <c r="U6">
        <f>IF('Layout full names (mandatory)'!AY65&lt;&gt;"",'Layout full names (mandatory)'!AY65,"")</f>
        <v>30</v>
      </c>
      <c r="V6">
        <f>IF('Layout full names (mandatory)'!AZ65&lt;&gt;"",'Layout full names (mandatory)'!AZ65,"")</f>
        <v>30</v>
      </c>
      <c r="W6">
        <f>IF('Layout full names (mandatory)'!BA65&lt;&gt;"",'Layout full names (mandatory)'!BA65,"")</f>
        <v>30</v>
      </c>
      <c r="X6">
        <f>IF('Layout full names (mandatory)'!BB65&lt;&gt;"",'Layout full names (mandatory)'!BB65,"")</f>
        <v>30</v>
      </c>
      <c r="Y6">
        <f>IF('Layout full names (mandatory)'!BC65&lt;&gt;"",'Layout full names (mandatory)'!BC65,"")</f>
        <v>30</v>
      </c>
      <c r="Z6" s="3"/>
      <c r="AC6" t="str">
        <f t="shared" si="0"/>
        <v/>
      </c>
    </row>
    <row r="7" spans="1:29" ht="21" customHeight="1" x14ac:dyDescent="0.4">
      <c r="A7" t="str">
        <f>IF('Layout full names (mandatory)'!AE66&lt;&gt;"",'Layout full names (mandatory)'!AE66,"")</f>
        <v>F</v>
      </c>
      <c r="B7">
        <f>IF('Layout full names (mandatory)'!AF66&lt;&gt;"",'Layout full names (mandatory)'!AF66,"")</f>
        <v>30</v>
      </c>
      <c r="C7">
        <f>IF('Layout full names (mandatory)'!AG66&lt;&gt;"",'Layout full names (mandatory)'!AG66,"")</f>
        <v>30</v>
      </c>
      <c r="D7">
        <f>IF('Layout full names (mandatory)'!AH66&lt;&gt;"",'Layout full names (mandatory)'!AH66,"")</f>
        <v>30</v>
      </c>
      <c r="E7">
        <f>IF('Layout full names (mandatory)'!AI66&lt;&gt;"",'Layout full names (mandatory)'!AI66,"")</f>
        <v>30</v>
      </c>
      <c r="F7">
        <f>IF('Layout full names (mandatory)'!AJ66&lt;&gt;"",'Layout full names (mandatory)'!AJ66,"")</f>
        <v>30</v>
      </c>
      <c r="G7">
        <f>IF('Layout full names (mandatory)'!AK66&lt;&gt;"",'Layout full names (mandatory)'!AK66,"")</f>
        <v>30</v>
      </c>
      <c r="H7">
        <f>IF('Layout full names (mandatory)'!AL66&lt;&gt;"",'Layout full names (mandatory)'!AL66,"")</f>
        <v>30</v>
      </c>
      <c r="I7">
        <f>IF('Layout full names (mandatory)'!AM66&lt;&gt;"",'Layout full names (mandatory)'!AM66,"")</f>
        <v>30</v>
      </c>
      <c r="J7">
        <f>IF('Layout full names (mandatory)'!AN66&lt;&gt;"",'Layout full names (mandatory)'!AN66,"")</f>
        <v>30</v>
      </c>
      <c r="K7">
        <f>IF('Layout full names (mandatory)'!AO66&lt;&gt;"",'Layout full names (mandatory)'!AO66,"")</f>
        <v>30</v>
      </c>
      <c r="L7">
        <f>IF('Layout full names (mandatory)'!AP66&lt;&gt;"",'Layout full names (mandatory)'!AP66,"")</f>
        <v>30</v>
      </c>
      <c r="M7">
        <f>IF('Layout full names (mandatory)'!AQ66&lt;&gt;"",'Layout full names (mandatory)'!AQ66,"")</f>
        <v>30</v>
      </c>
      <c r="N7">
        <f>IF('Layout full names (mandatory)'!AR66&lt;&gt;"",'Layout full names (mandatory)'!AR66,"")</f>
        <v>30</v>
      </c>
      <c r="O7">
        <f>IF('Layout full names (mandatory)'!AS66&lt;&gt;"",'Layout full names (mandatory)'!AS66,"")</f>
        <v>30</v>
      </c>
      <c r="P7">
        <f>IF('Layout full names (mandatory)'!AT66&lt;&gt;"",'Layout full names (mandatory)'!AT66,"")</f>
        <v>30</v>
      </c>
      <c r="Q7">
        <f>IF('Layout full names (mandatory)'!AU66&lt;&gt;"",'Layout full names (mandatory)'!AU66,"")</f>
        <v>30</v>
      </c>
      <c r="R7">
        <f>IF('Layout full names (mandatory)'!AV66&lt;&gt;"",'Layout full names (mandatory)'!AV66,"")</f>
        <v>30</v>
      </c>
      <c r="S7">
        <f>IF('Layout full names (mandatory)'!AW66&lt;&gt;"",'Layout full names (mandatory)'!AW66,"")</f>
        <v>30</v>
      </c>
      <c r="T7">
        <f>IF('Layout full names (mandatory)'!AX66&lt;&gt;"",'Layout full names (mandatory)'!AX66,"")</f>
        <v>30</v>
      </c>
      <c r="U7">
        <f>IF('Layout full names (mandatory)'!AY66&lt;&gt;"",'Layout full names (mandatory)'!AY66,"")</f>
        <v>30</v>
      </c>
      <c r="V7">
        <f>IF('Layout full names (mandatory)'!AZ66&lt;&gt;"",'Layout full names (mandatory)'!AZ66,"")</f>
        <v>30</v>
      </c>
      <c r="W7">
        <f>IF('Layout full names (mandatory)'!BA66&lt;&gt;"",'Layout full names (mandatory)'!BA66,"")</f>
        <v>30</v>
      </c>
      <c r="X7">
        <f>IF('Layout full names (mandatory)'!BB66&lt;&gt;"",'Layout full names (mandatory)'!BB66,"")</f>
        <v>30</v>
      </c>
      <c r="Y7">
        <f>IF('Layout full names (mandatory)'!BC66&lt;&gt;"",'Layout full names (mandatory)'!BC66,"")</f>
        <v>30</v>
      </c>
      <c r="Z7" s="3"/>
      <c r="AB7" s="20"/>
      <c r="AC7" t="str">
        <f t="shared" si="0"/>
        <v/>
      </c>
    </row>
    <row r="8" spans="1:29" ht="21" customHeight="1" x14ac:dyDescent="0.4">
      <c r="A8" t="str">
        <f>IF('Layout full names (mandatory)'!AE67&lt;&gt;"",'Layout full names (mandatory)'!AE67,"")</f>
        <v>G</v>
      </c>
      <c r="B8">
        <f>IF('Layout full names (mandatory)'!AF67&lt;&gt;"",'Layout full names (mandatory)'!AF67,"")</f>
        <v>30</v>
      </c>
      <c r="C8">
        <f>IF('Layout full names (mandatory)'!AG67&lt;&gt;"",'Layout full names (mandatory)'!AG67,"")</f>
        <v>30</v>
      </c>
      <c r="D8">
        <f>IF('Layout full names (mandatory)'!AH67&lt;&gt;"",'Layout full names (mandatory)'!AH67,"")</f>
        <v>30</v>
      </c>
      <c r="E8">
        <f>IF('Layout full names (mandatory)'!AI67&lt;&gt;"",'Layout full names (mandatory)'!AI67,"")</f>
        <v>30</v>
      </c>
      <c r="F8">
        <f>IF('Layout full names (mandatory)'!AJ67&lt;&gt;"",'Layout full names (mandatory)'!AJ67,"")</f>
        <v>30</v>
      </c>
      <c r="G8">
        <f>IF('Layout full names (mandatory)'!AK67&lt;&gt;"",'Layout full names (mandatory)'!AK67,"")</f>
        <v>30</v>
      </c>
      <c r="H8">
        <f>IF('Layout full names (mandatory)'!AL67&lt;&gt;"",'Layout full names (mandatory)'!AL67,"")</f>
        <v>30</v>
      </c>
      <c r="I8">
        <f>IF('Layout full names (mandatory)'!AM67&lt;&gt;"",'Layout full names (mandatory)'!AM67,"")</f>
        <v>30</v>
      </c>
      <c r="J8">
        <f>IF('Layout full names (mandatory)'!AN67&lt;&gt;"",'Layout full names (mandatory)'!AN67,"")</f>
        <v>30</v>
      </c>
      <c r="K8">
        <f>IF('Layout full names (mandatory)'!AO67&lt;&gt;"",'Layout full names (mandatory)'!AO67,"")</f>
        <v>30</v>
      </c>
      <c r="L8">
        <f>IF('Layout full names (mandatory)'!AP67&lt;&gt;"",'Layout full names (mandatory)'!AP67,"")</f>
        <v>30</v>
      </c>
      <c r="M8">
        <f>IF('Layout full names (mandatory)'!AQ67&lt;&gt;"",'Layout full names (mandatory)'!AQ67,"")</f>
        <v>30</v>
      </c>
      <c r="N8">
        <f>IF('Layout full names (mandatory)'!AR67&lt;&gt;"",'Layout full names (mandatory)'!AR67,"")</f>
        <v>30</v>
      </c>
      <c r="O8">
        <f>IF('Layout full names (mandatory)'!AS67&lt;&gt;"",'Layout full names (mandatory)'!AS67,"")</f>
        <v>30</v>
      </c>
      <c r="P8">
        <f>IF('Layout full names (mandatory)'!AT67&lt;&gt;"",'Layout full names (mandatory)'!AT67,"")</f>
        <v>30</v>
      </c>
      <c r="Q8">
        <f>IF('Layout full names (mandatory)'!AU67&lt;&gt;"",'Layout full names (mandatory)'!AU67,"")</f>
        <v>30</v>
      </c>
      <c r="R8">
        <f>IF('Layout full names (mandatory)'!AV67&lt;&gt;"",'Layout full names (mandatory)'!AV67,"")</f>
        <v>30</v>
      </c>
      <c r="S8">
        <f>IF('Layout full names (mandatory)'!AW67&lt;&gt;"",'Layout full names (mandatory)'!AW67,"")</f>
        <v>30</v>
      </c>
      <c r="T8">
        <f>IF('Layout full names (mandatory)'!AX67&lt;&gt;"",'Layout full names (mandatory)'!AX67,"")</f>
        <v>30</v>
      </c>
      <c r="U8">
        <f>IF('Layout full names (mandatory)'!AY67&lt;&gt;"",'Layout full names (mandatory)'!AY67,"")</f>
        <v>30</v>
      </c>
      <c r="V8">
        <f>IF('Layout full names (mandatory)'!AZ67&lt;&gt;"",'Layout full names (mandatory)'!AZ67,"")</f>
        <v>30</v>
      </c>
      <c r="W8">
        <f>IF('Layout full names (mandatory)'!BA67&lt;&gt;"",'Layout full names (mandatory)'!BA67,"")</f>
        <v>30</v>
      </c>
      <c r="X8">
        <f>IF('Layout full names (mandatory)'!BB67&lt;&gt;"",'Layout full names (mandatory)'!BB67,"")</f>
        <v>30</v>
      </c>
      <c r="Y8">
        <f>IF('Layout full names (mandatory)'!BC67&lt;&gt;"",'Layout full names (mandatory)'!BC67,"")</f>
        <v>30</v>
      </c>
      <c r="Z8" s="3"/>
      <c r="AB8" s="20"/>
      <c r="AC8" t="str">
        <f t="shared" si="0"/>
        <v/>
      </c>
    </row>
    <row r="9" spans="1:29" ht="21" customHeight="1" x14ac:dyDescent="0.4">
      <c r="A9" t="str">
        <f>IF('Layout full names (mandatory)'!AE68&lt;&gt;"",'Layout full names (mandatory)'!AE68,"")</f>
        <v>H</v>
      </c>
      <c r="B9">
        <f>IF('Layout full names (mandatory)'!AF68&lt;&gt;"",'Layout full names (mandatory)'!AF68,"")</f>
        <v>30</v>
      </c>
      <c r="C9">
        <f>IF('Layout full names (mandatory)'!AG68&lt;&gt;"",'Layout full names (mandatory)'!AG68,"")</f>
        <v>30</v>
      </c>
      <c r="D9">
        <f>IF('Layout full names (mandatory)'!AH68&lt;&gt;"",'Layout full names (mandatory)'!AH68,"")</f>
        <v>30</v>
      </c>
      <c r="E9">
        <f>IF('Layout full names (mandatory)'!AI68&lt;&gt;"",'Layout full names (mandatory)'!AI68,"")</f>
        <v>30</v>
      </c>
      <c r="F9">
        <f>IF('Layout full names (mandatory)'!AJ68&lt;&gt;"",'Layout full names (mandatory)'!AJ68,"")</f>
        <v>30</v>
      </c>
      <c r="G9">
        <f>IF('Layout full names (mandatory)'!AK68&lt;&gt;"",'Layout full names (mandatory)'!AK68,"")</f>
        <v>30</v>
      </c>
      <c r="H9">
        <f>IF('Layout full names (mandatory)'!AL68&lt;&gt;"",'Layout full names (mandatory)'!AL68,"")</f>
        <v>30</v>
      </c>
      <c r="I9">
        <f>IF('Layout full names (mandatory)'!AM68&lt;&gt;"",'Layout full names (mandatory)'!AM68,"")</f>
        <v>30</v>
      </c>
      <c r="J9">
        <f>IF('Layout full names (mandatory)'!AN68&lt;&gt;"",'Layout full names (mandatory)'!AN68,"")</f>
        <v>30</v>
      </c>
      <c r="K9">
        <f>IF('Layout full names (mandatory)'!AO68&lt;&gt;"",'Layout full names (mandatory)'!AO68,"")</f>
        <v>30</v>
      </c>
      <c r="L9">
        <f>IF('Layout full names (mandatory)'!AP68&lt;&gt;"",'Layout full names (mandatory)'!AP68,"")</f>
        <v>30</v>
      </c>
      <c r="M9">
        <f>IF('Layout full names (mandatory)'!AQ68&lt;&gt;"",'Layout full names (mandatory)'!AQ68,"")</f>
        <v>30</v>
      </c>
      <c r="N9">
        <f>IF('Layout full names (mandatory)'!AR68&lt;&gt;"",'Layout full names (mandatory)'!AR68,"")</f>
        <v>30</v>
      </c>
      <c r="O9">
        <f>IF('Layout full names (mandatory)'!AS68&lt;&gt;"",'Layout full names (mandatory)'!AS68,"")</f>
        <v>30</v>
      </c>
      <c r="P9">
        <f>IF('Layout full names (mandatory)'!AT68&lt;&gt;"",'Layout full names (mandatory)'!AT68,"")</f>
        <v>30</v>
      </c>
      <c r="Q9">
        <f>IF('Layout full names (mandatory)'!AU68&lt;&gt;"",'Layout full names (mandatory)'!AU68,"")</f>
        <v>30</v>
      </c>
      <c r="R9">
        <f>IF('Layout full names (mandatory)'!AV68&lt;&gt;"",'Layout full names (mandatory)'!AV68,"")</f>
        <v>30</v>
      </c>
      <c r="S9">
        <f>IF('Layout full names (mandatory)'!AW68&lt;&gt;"",'Layout full names (mandatory)'!AW68,"")</f>
        <v>30</v>
      </c>
      <c r="T9">
        <f>IF('Layout full names (mandatory)'!AX68&lt;&gt;"",'Layout full names (mandatory)'!AX68,"")</f>
        <v>30</v>
      </c>
      <c r="U9">
        <f>IF('Layout full names (mandatory)'!AY68&lt;&gt;"",'Layout full names (mandatory)'!AY68,"")</f>
        <v>30</v>
      </c>
      <c r="V9">
        <f>IF('Layout full names (mandatory)'!AZ68&lt;&gt;"",'Layout full names (mandatory)'!AZ68,"")</f>
        <v>30</v>
      </c>
      <c r="W9">
        <f>IF('Layout full names (mandatory)'!BA68&lt;&gt;"",'Layout full names (mandatory)'!BA68,"")</f>
        <v>30</v>
      </c>
      <c r="X9">
        <f>IF('Layout full names (mandatory)'!BB68&lt;&gt;"",'Layout full names (mandatory)'!BB68,"")</f>
        <v>30</v>
      </c>
      <c r="Y9">
        <f>IF('Layout full names (mandatory)'!BC68&lt;&gt;"",'Layout full names (mandatory)'!BC68,"")</f>
        <v>30</v>
      </c>
      <c r="Z9" s="3"/>
      <c r="AB9" s="20"/>
      <c r="AC9" t="str">
        <f t="shared" si="0"/>
        <v/>
      </c>
    </row>
    <row r="10" spans="1:29" ht="21" customHeight="1" x14ac:dyDescent="0.4">
      <c r="A10" t="str">
        <f>IF('Layout full names (mandatory)'!AE69&lt;&gt;"",'Layout full names (mandatory)'!AE69,"")</f>
        <v>I</v>
      </c>
      <c r="B10">
        <f>IF('Layout full names (mandatory)'!AF69&lt;&gt;"",'Layout full names (mandatory)'!AF69,"")</f>
        <v>30</v>
      </c>
      <c r="C10">
        <f>IF('Layout full names (mandatory)'!AG69&lt;&gt;"",'Layout full names (mandatory)'!AG69,"")</f>
        <v>30</v>
      </c>
      <c r="D10">
        <f>IF('Layout full names (mandatory)'!AH69&lt;&gt;"",'Layout full names (mandatory)'!AH69,"")</f>
        <v>30</v>
      </c>
      <c r="E10">
        <f>IF('Layout full names (mandatory)'!AI69&lt;&gt;"",'Layout full names (mandatory)'!AI69,"")</f>
        <v>30</v>
      </c>
      <c r="F10">
        <f>IF('Layout full names (mandatory)'!AJ69&lt;&gt;"",'Layout full names (mandatory)'!AJ69,"")</f>
        <v>30</v>
      </c>
      <c r="G10">
        <f>IF('Layout full names (mandatory)'!AK69&lt;&gt;"",'Layout full names (mandatory)'!AK69,"")</f>
        <v>30</v>
      </c>
      <c r="H10">
        <f>IF('Layout full names (mandatory)'!AL69&lt;&gt;"",'Layout full names (mandatory)'!AL69,"")</f>
        <v>30</v>
      </c>
      <c r="I10">
        <f>IF('Layout full names (mandatory)'!AM69&lt;&gt;"",'Layout full names (mandatory)'!AM69,"")</f>
        <v>30</v>
      </c>
      <c r="J10">
        <f>IF('Layout full names (mandatory)'!AN69&lt;&gt;"",'Layout full names (mandatory)'!AN69,"")</f>
        <v>30</v>
      </c>
      <c r="K10">
        <f>IF('Layout full names (mandatory)'!AO69&lt;&gt;"",'Layout full names (mandatory)'!AO69,"")</f>
        <v>30</v>
      </c>
      <c r="L10">
        <f>IF('Layout full names (mandatory)'!AP69&lt;&gt;"",'Layout full names (mandatory)'!AP69,"")</f>
        <v>30</v>
      </c>
      <c r="M10">
        <f>IF('Layout full names (mandatory)'!AQ69&lt;&gt;"",'Layout full names (mandatory)'!AQ69,"")</f>
        <v>30</v>
      </c>
      <c r="N10">
        <f>IF('Layout full names (mandatory)'!AR69&lt;&gt;"",'Layout full names (mandatory)'!AR69,"")</f>
        <v>30</v>
      </c>
      <c r="O10">
        <f>IF('Layout full names (mandatory)'!AS69&lt;&gt;"",'Layout full names (mandatory)'!AS69,"")</f>
        <v>30</v>
      </c>
      <c r="P10">
        <f>IF('Layout full names (mandatory)'!AT69&lt;&gt;"",'Layout full names (mandatory)'!AT69,"")</f>
        <v>30</v>
      </c>
      <c r="Q10">
        <f>IF('Layout full names (mandatory)'!AU69&lt;&gt;"",'Layout full names (mandatory)'!AU69,"")</f>
        <v>30</v>
      </c>
      <c r="R10">
        <f>IF('Layout full names (mandatory)'!AV69&lt;&gt;"",'Layout full names (mandatory)'!AV69,"")</f>
        <v>30</v>
      </c>
      <c r="S10">
        <f>IF('Layout full names (mandatory)'!AW69&lt;&gt;"",'Layout full names (mandatory)'!AW69,"")</f>
        <v>30</v>
      </c>
      <c r="T10">
        <f>IF('Layout full names (mandatory)'!AX69&lt;&gt;"",'Layout full names (mandatory)'!AX69,"")</f>
        <v>30</v>
      </c>
      <c r="U10">
        <f>IF('Layout full names (mandatory)'!AY69&lt;&gt;"",'Layout full names (mandatory)'!AY69,"")</f>
        <v>30</v>
      </c>
      <c r="V10">
        <f>IF('Layout full names (mandatory)'!AZ69&lt;&gt;"",'Layout full names (mandatory)'!AZ69,"")</f>
        <v>30</v>
      </c>
      <c r="W10">
        <f>IF('Layout full names (mandatory)'!BA69&lt;&gt;"",'Layout full names (mandatory)'!BA69,"")</f>
        <v>30</v>
      </c>
      <c r="X10">
        <f>IF('Layout full names (mandatory)'!BB69&lt;&gt;"",'Layout full names (mandatory)'!BB69,"")</f>
        <v>30</v>
      </c>
      <c r="Y10">
        <f>IF('Layout full names (mandatory)'!BC69&lt;&gt;"",'Layout full names (mandatory)'!BC69,"")</f>
        <v>30</v>
      </c>
      <c r="Z10" s="3"/>
      <c r="AB10" s="20"/>
      <c r="AC10" t="str">
        <f t="shared" si="0"/>
        <v/>
      </c>
    </row>
    <row r="11" spans="1:29" ht="21" customHeight="1" x14ac:dyDescent="0.4">
      <c r="A11" t="str">
        <f>IF('Layout full names (mandatory)'!AE70&lt;&gt;"",'Layout full names (mandatory)'!AE70,"")</f>
        <v>J</v>
      </c>
      <c r="B11">
        <f>IF('Layout full names (mandatory)'!AF70&lt;&gt;"",'Layout full names (mandatory)'!AF70,"")</f>
        <v>30</v>
      </c>
      <c r="C11">
        <f>IF('Layout full names (mandatory)'!AG70&lt;&gt;"",'Layout full names (mandatory)'!AG70,"")</f>
        <v>30</v>
      </c>
      <c r="D11">
        <f>IF('Layout full names (mandatory)'!AH70&lt;&gt;"",'Layout full names (mandatory)'!AH70,"")</f>
        <v>30</v>
      </c>
      <c r="E11">
        <f>IF('Layout full names (mandatory)'!AI70&lt;&gt;"",'Layout full names (mandatory)'!AI70,"")</f>
        <v>30</v>
      </c>
      <c r="F11">
        <f>IF('Layout full names (mandatory)'!AJ70&lt;&gt;"",'Layout full names (mandatory)'!AJ70,"")</f>
        <v>30</v>
      </c>
      <c r="G11">
        <f>IF('Layout full names (mandatory)'!AK70&lt;&gt;"",'Layout full names (mandatory)'!AK70,"")</f>
        <v>30</v>
      </c>
      <c r="H11">
        <f>IF('Layout full names (mandatory)'!AL70&lt;&gt;"",'Layout full names (mandatory)'!AL70,"")</f>
        <v>30</v>
      </c>
      <c r="I11">
        <f>IF('Layout full names (mandatory)'!AM70&lt;&gt;"",'Layout full names (mandatory)'!AM70,"")</f>
        <v>30</v>
      </c>
      <c r="J11">
        <f>IF('Layout full names (mandatory)'!AN70&lt;&gt;"",'Layout full names (mandatory)'!AN70,"")</f>
        <v>30</v>
      </c>
      <c r="K11">
        <f>IF('Layout full names (mandatory)'!AO70&lt;&gt;"",'Layout full names (mandatory)'!AO70,"")</f>
        <v>30</v>
      </c>
      <c r="L11">
        <f>IF('Layout full names (mandatory)'!AP70&lt;&gt;"",'Layout full names (mandatory)'!AP70,"")</f>
        <v>30</v>
      </c>
      <c r="M11">
        <f>IF('Layout full names (mandatory)'!AQ70&lt;&gt;"",'Layout full names (mandatory)'!AQ70,"")</f>
        <v>30</v>
      </c>
      <c r="N11">
        <f>IF('Layout full names (mandatory)'!AR70&lt;&gt;"",'Layout full names (mandatory)'!AR70,"")</f>
        <v>30</v>
      </c>
      <c r="O11">
        <f>IF('Layout full names (mandatory)'!AS70&lt;&gt;"",'Layout full names (mandatory)'!AS70,"")</f>
        <v>30</v>
      </c>
      <c r="P11">
        <f>IF('Layout full names (mandatory)'!AT70&lt;&gt;"",'Layout full names (mandatory)'!AT70,"")</f>
        <v>30</v>
      </c>
      <c r="Q11">
        <f>IF('Layout full names (mandatory)'!AU70&lt;&gt;"",'Layout full names (mandatory)'!AU70,"")</f>
        <v>30</v>
      </c>
      <c r="R11">
        <f>IF('Layout full names (mandatory)'!AV70&lt;&gt;"",'Layout full names (mandatory)'!AV70,"")</f>
        <v>30</v>
      </c>
      <c r="S11">
        <f>IF('Layout full names (mandatory)'!AW70&lt;&gt;"",'Layout full names (mandatory)'!AW70,"")</f>
        <v>30</v>
      </c>
      <c r="T11">
        <f>IF('Layout full names (mandatory)'!AX70&lt;&gt;"",'Layout full names (mandatory)'!AX70,"")</f>
        <v>30</v>
      </c>
      <c r="U11">
        <f>IF('Layout full names (mandatory)'!AY70&lt;&gt;"",'Layout full names (mandatory)'!AY70,"")</f>
        <v>30</v>
      </c>
      <c r="V11">
        <f>IF('Layout full names (mandatory)'!AZ70&lt;&gt;"",'Layout full names (mandatory)'!AZ70,"")</f>
        <v>30</v>
      </c>
      <c r="W11">
        <f>IF('Layout full names (mandatory)'!BA70&lt;&gt;"",'Layout full names (mandatory)'!BA70,"")</f>
        <v>30</v>
      </c>
      <c r="X11">
        <f>IF('Layout full names (mandatory)'!BB70&lt;&gt;"",'Layout full names (mandatory)'!BB70,"")</f>
        <v>30</v>
      </c>
      <c r="Y11">
        <f>IF('Layout full names (mandatory)'!BC70&lt;&gt;"",'Layout full names (mandatory)'!BC70,"")</f>
        <v>30</v>
      </c>
      <c r="Z11" s="3"/>
      <c r="AB11" s="20"/>
      <c r="AC11" t="str">
        <f t="shared" si="0"/>
        <v/>
      </c>
    </row>
    <row r="12" spans="1:29" ht="21" customHeight="1" x14ac:dyDescent="0.4">
      <c r="A12" t="str">
        <f>IF('Layout full names (mandatory)'!AE71&lt;&gt;"",'Layout full names (mandatory)'!AE71,"")</f>
        <v>K</v>
      </c>
      <c r="B12">
        <f>IF('Layout full names (mandatory)'!AF71&lt;&gt;"",'Layout full names (mandatory)'!AF71,"")</f>
        <v>30</v>
      </c>
      <c r="C12">
        <f>IF('Layout full names (mandatory)'!AG71&lt;&gt;"",'Layout full names (mandatory)'!AG71,"")</f>
        <v>30</v>
      </c>
      <c r="D12">
        <f>IF('Layout full names (mandatory)'!AH71&lt;&gt;"",'Layout full names (mandatory)'!AH71,"")</f>
        <v>30</v>
      </c>
      <c r="E12">
        <f>IF('Layout full names (mandatory)'!AI71&lt;&gt;"",'Layout full names (mandatory)'!AI71,"")</f>
        <v>30</v>
      </c>
      <c r="F12">
        <f>IF('Layout full names (mandatory)'!AJ71&lt;&gt;"",'Layout full names (mandatory)'!AJ71,"")</f>
        <v>30</v>
      </c>
      <c r="G12">
        <f>IF('Layout full names (mandatory)'!AK71&lt;&gt;"",'Layout full names (mandatory)'!AK71,"")</f>
        <v>30</v>
      </c>
      <c r="H12">
        <f>IF('Layout full names (mandatory)'!AL71&lt;&gt;"",'Layout full names (mandatory)'!AL71,"")</f>
        <v>30</v>
      </c>
      <c r="I12">
        <f>IF('Layout full names (mandatory)'!AM71&lt;&gt;"",'Layout full names (mandatory)'!AM71,"")</f>
        <v>30</v>
      </c>
      <c r="J12">
        <f>IF('Layout full names (mandatory)'!AN71&lt;&gt;"",'Layout full names (mandatory)'!AN71,"")</f>
        <v>30</v>
      </c>
      <c r="K12">
        <f>IF('Layout full names (mandatory)'!AO71&lt;&gt;"",'Layout full names (mandatory)'!AO71,"")</f>
        <v>30</v>
      </c>
      <c r="L12">
        <f>IF('Layout full names (mandatory)'!AP71&lt;&gt;"",'Layout full names (mandatory)'!AP71,"")</f>
        <v>30</v>
      </c>
      <c r="M12">
        <f>IF('Layout full names (mandatory)'!AQ71&lt;&gt;"",'Layout full names (mandatory)'!AQ71,"")</f>
        <v>30</v>
      </c>
      <c r="N12">
        <f>IF('Layout full names (mandatory)'!AR71&lt;&gt;"",'Layout full names (mandatory)'!AR71,"")</f>
        <v>30</v>
      </c>
      <c r="O12">
        <f>IF('Layout full names (mandatory)'!AS71&lt;&gt;"",'Layout full names (mandatory)'!AS71,"")</f>
        <v>30</v>
      </c>
      <c r="P12">
        <f>IF('Layout full names (mandatory)'!AT71&lt;&gt;"",'Layout full names (mandatory)'!AT71,"")</f>
        <v>30</v>
      </c>
      <c r="Q12">
        <f>IF('Layout full names (mandatory)'!AU71&lt;&gt;"",'Layout full names (mandatory)'!AU71,"")</f>
        <v>30</v>
      </c>
      <c r="R12">
        <f>IF('Layout full names (mandatory)'!AV71&lt;&gt;"",'Layout full names (mandatory)'!AV71,"")</f>
        <v>30</v>
      </c>
      <c r="S12">
        <f>IF('Layout full names (mandatory)'!AW71&lt;&gt;"",'Layout full names (mandatory)'!AW71,"")</f>
        <v>30</v>
      </c>
      <c r="T12">
        <f>IF('Layout full names (mandatory)'!AX71&lt;&gt;"",'Layout full names (mandatory)'!AX71,"")</f>
        <v>30</v>
      </c>
      <c r="U12">
        <f>IF('Layout full names (mandatory)'!AY71&lt;&gt;"",'Layout full names (mandatory)'!AY71,"")</f>
        <v>30</v>
      </c>
      <c r="V12">
        <f>IF('Layout full names (mandatory)'!AZ71&lt;&gt;"",'Layout full names (mandatory)'!AZ71,"")</f>
        <v>30</v>
      </c>
      <c r="W12">
        <f>IF('Layout full names (mandatory)'!BA71&lt;&gt;"",'Layout full names (mandatory)'!BA71,"")</f>
        <v>30</v>
      </c>
      <c r="X12">
        <f>IF('Layout full names (mandatory)'!BB71&lt;&gt;"",'Layout full names (mandatory)'!BB71,"")</f>
        <v>30</v>
      </c>
      <c r="Y12">
        <f>IF('Layout full names (mandatory)'!BC71&lt;&gt;"",'Layout full names (mandatory)'!BC71,"")</f>
        <v>30</v>
      </c>
      <c r="Z12" s="3"/>
      <c r="AC12" t="str">
        <f t="shared" si="0"/>
        <v/>
      </c>
    </row>
    <row r="13" spans="1:29" ht="21" customHeight="1" x14ac:dyDescent="0.4">
      <c r="A13" t="str">
        <f>IF('Layout full names (mandatory)'!AE72&lt;&gt;"",'Layout full names (mandatory)'!AE72,"")</f>
        <v>L</v>
      </c>
      <c r="B13">
        <f>IF('Layout full names (mandatory)'!AF72&lt;&gt;"",'Layout full names (mandatory)'!AF72,"")</f>
        <v>30</v>
      </c>
      <c r="C13">
        <f>IF('Layout full names (mandatory)'!AG72&lt;&gt;"",'Layout full names (mandatory)'!AG72,"")</f>
        <v>30</v>
      </c>
      <c r="D13">
        <f>IF('Layout full names (mandatory)'!AH72&lt;&gt;"",'Layout full names (mandatory)'!AH72,"")</f>
        <v>30</v>
      </c>
      <c r="E13">
        <f>IF('Layout full names (mandatory)'!AI72&lt;&gt;"",'Layout full names (mandatory)'!AI72,"")</f>
        <v>30</v>
      </c>
      <c r="F13">
        <f>IF('Layout full names (mandatory)'!AJ72&lt;&gt;"",'Layout full names (mandatory)'!AJ72,"")</f>
        <v>30</v>
      </c>
      <c r="G13">
        <f>IF('Layout full names (mandatory)'!AK72&lt;&gt;"",'Layout full names (mandatory)'!AK72,"")</f>
        <v>30</v>
      </c>
      <c r="H13">
        <f>IF('Layout full names (mandatory)'!AL72&lt;&gt;"",'Layout full names (mandatory)'!AL72,"")</f>
        <v>30</v>
      </c>
      <c r="I13">
        <f>IF('Layout full names (mandatory)'!AM72&lt;&gt;"",'Layout full names (mandatory)'!AM72,"")</f>
        <v>30</v>
      </c>
      <c r="J13">
        <f>IF('Layout full names (mandatory)'!AN72&lt;&gt;"",'Layout full names (mandatory)'!AN72,"")</f>
        <v>30</v>
      </c>
      <c r="K13">
        <f>IF('Layout full names (mandatory)'!AO72&lt;&gt;"",'Layout full names (mandatory)'!AO72,"")</f>
        <v>30</v>
      </c>
      <c r="L13">
        <f>IF('Layout full names (mandatory)'!AP72&lt;&gt;"",'Layout full names (mandatory)'!AP72,"")</f>
        <v>30</v>
      </c>
      <c r="M13">
        <f>IF('Layout full names (mandatory)'!AQ72&lt;&gt;"",'Layout full names (mandatory)'!AQ72,"")</f>
        <v>30</v>
      </c>
      <c r="N13">
        <f>IF('Layout full names (mandatory)'!AR72&lt;&gt;"",'Layout full names (mandatory)'!AR72,"")</f>
        <v>30</v>
      </c>
      <c r="O13">
        <f>IF('Layout full names (mandatory)'!AS72&lt;&gt;"",'Layout full names (mandatory)'!AS72,"")</f>
        <v>30</v>
      </c>
      <c r="P13">
        <f>IF('Layout full names (mandatory)'!AT72&lt;&gt;"",'Layout full names (mandatory)'!AT72,"")</f>
        <v>30</v>
      </c>
      <c r="Q13">
        <f>IF('Layout full names (mandatory)'!AU72&lt;&gt;"",'Layout full names (mandatory)'!AU72,"")</f>
        <v>30</v>
      </c>
      <c r="R13">
        <f>IF('Layout full names (mandatory)'!AV72&lt;&gt;"",'Layout full names (mandatory)'!AV72,"")</f>
        <v>30</v>
      </c>
      <c r="S13">
        <f>IF('Layout full names (mandatory)'!AW72&lt;&gt;"",'Layout full names (mandatory)'!AW72,"")</f>
        <v>30</v>
      </c>
      <c r="T13">
        <f>IF('Layout full names (mandatory)'!AX72&lt;&gt;"",'Layout full names (mandatory)'!AX72,"")</f>
        <v>30</v>
      </c>
      <c r="U13">
        <f>IF('Layout full names (mandatory)'!AY72&lt;&gt;"",'Layout full names (mandatory)'!AY72,"")</f>
        <v>30</v>
      </c>
      <c r="V13">
        <f>IF('Layout full names (mandatory)'!AZ72&lt;&gt;"",'Layout full names (mandatory)'!AZ72,"")</f>
        <v>30</v>
      </c>
      <c r="W13">
        <f>IF('Layout full names (mandatory)'!BA72&lt;&gt;"",'Layout full names (mandatory)'!BA72,"")</f>
        <v>30</v>
      </c>
      <c r="X13">
        <f>IF('Layout full names (mandatory)'!BB72&lt;&gt;"",'Layout full names (mandatory)'!BB72,"")</f>
        <v>30</v>
      </c>
      <c r="Y13">
        <f>IF('Layout full names (mandatory)'!BC72&lt;&gt;"",'Layout full names (mandatory)'!BC72,"")</f>
        <v>30</v>
      </c>
      <c r="Z13" s="3"/>
      <c r="AC13" t="str">
        <f t="shared" si="0"/>
        <v/>
      </c>
    </row>
    <row r="14" spans="1:29" ht="21" customHeight="1" x14ac:dyDescent="0.4">
      <c r="A14" t="str">
        <f>IF('Layout full names (mandatory)'!AE73&lt;&gt;"",'Layout full names (mandatory)'!AE73,"")</f>
        <v>M</v>
      </c>
      <c r="B14">
        <f>IF('Layout full names (mandatory)'!AF73&lt;&gt;"",'Layout full names (mandatory)'!AF73,"")</f>
        <v>30</v>
      </c>
      <c r="C14">
        <f>IF('Layout full names (mandatory)'!AG73&lt;&gt;"",'Layout full names (mandatory)'!AG73,"")</f>
        <v>30</v>
      </c>
      <c r="D14">
        <f>IF('Layout full names (mandatory)'!AH73&lt;&gt;"",'Layout full names (mandatory)'!AH73,"")</f>
        <v>30</v>
      </c>
      <c r="E14">
        <f>IF('Layout full names (mandatory)'!AI73&lt;&gt;"",'Layout full names (mandatory)'!AI73,"")</f>
        <v>30</v>
      </c>
      <c r="F14">
        <f>IF('Layout full names (mandatory)'!AJ73&lt;&gt;"",'Layout full names (mandatory)'!AJ73,"")</f>
        <v>30</v>
      </c>
      <c r="G14">
        <f>IF('Layout full names (mandatory)'!AK73&lt;&gt;"",'Layout full names (mandatory)'!AK73,"")</f>
        <v>30</v>
      </c>
      <c r="H14">
        <f>IF('Layout full names (mandatory)'!AL73&lt;&gt;"",'Layout full names (mandatory)'!AL73,"")</f>
        <v>30</v>
      </c>
      <c r="I14">
        <f>IF('Layout full names (mandatory)'!AM73&lt;&gt;"",'Layout full names (mandatory)'!AM73,"")</f>
        <v>30</v>
      </c>
      <c r="J14">
        <f>IF('Layout full names (mandatory)'!AN73&lt;&gt;"",'Layout full names (mandatory)'!AN73,"")</f>
        <v>30</v>
      </c>
      <c r="K14">
        <f>IF('Layout full names (mandatory)'!AO73&lt;&gt;"",'Layout full names (mandatory)'!AO73,"")</f>
        <v>30</v>
      </c>
      <c r="L14">
        <f>IF('Layout full names (mandatory)'!AP73&lt;&gt;"",'Layout full names (mandatory)'!AP73,"")</f>
        <v>30</v>
      </c>
      <c r="M14">
        <f>IF('Layout full names (mandatory)'!AQ73&lt;&gt;"",'Layout full names (mandatory)'!AQ73,"")</f>
        <v>30</v>
      </c>
      <c r="N14">
        <f>IF('Layout full names (mandatory)'!AR73&lt;&gt;"",'Layout full names (mandatory)'!AR73,"")</f>
        <v>30</v>
      </c>
      <c r="O14">
        <f>IF('Layout full names (mandatory)'!AS73&lt;&gt;"",'Layout full names (mandatory)'!AS73,"")</f>
        <v>30</v>
      </c>
      <c r="P14">
        <f>IF('Layout full names (mandatory)'!AT73&lt;&gt;"",'Layout full names (mandatory)'!AT73,"")</f>
        <v>30</v>
      </c>
      <c r="Q14">
        <f>IF('Layout full names (mandatory)'!AU73&lt;&gt;"",'Layout full names (mandatory)'!AU73,"")</f>
        <v>30</v>
      </c>
      <c r="R14">
        <f>IF('Layout full names (mandatory)'!AV73&lt;&gt;"",'Layout full names (mandatory)'!AV73,"")</f>
        <v>30</v>
      </c>
      <c r="S14">
        <f>IF('Layout full names (mandatory)'!AW73&lt;&gt;"",'Layout full names (mandatory)'!AW73,"")</f>
        <v>30</v>
      </c>
      <c r="T14">
        <f>IF('Layout full names (mandatory)'!AX73&lt;&gt;"",'Layout full names (mandatory)'!AX73,"")</f>
        <v>30</v>
      </c>
      <c r="U14">
        <f>IF('Layout full names (mandatory)'!AY73&lt;&gt;"",'Layout full names (mandatory)'!AY73,"")</f>
        <v>30</v>
      </c>
      <c r="V14">
        <f>IF('Layout full names (mandatory)'!AZ73&lt;&gt;"",'Layout full names (mandatory)'!AZ73,"")</f>
        <v>30</v>
      </c>
      <c r="W14">
        <f>IF('Layout full names (mandatory)'!BA73&lt;&gt;"",'Layout full names (mandatory)'!BA73,"")</f>
        <v>30</v>
      </c>
      <c r="X14">
        <f>IF('Layout full names (mandatory)'!BB73&lt;&gt;"",'Layout full names (mandatory)'!BB73,"")</f>
        <v>30</v>
      </c>
      <c r="Y14">
        <f>IF('Layout full names (mandatory)'!BC73&lt;&gt;"",'Layout full names (mandatory)'!BC73,"")</f>
        <v>30</v>
      </c>
      <c r="Z14" s="3"/>
      <c r="AC14" t="str">
        <f t="shared" si="0"/>
        <v/>
      </c>
    </row>
    <row r="15" spans="1:29" ht="21" customHeight="1" x14ac:dyDescent="0.4">
      <c r="A15" t="str">
        <f>IF('Layout full names (mandatory)'!AE74&lt;&gt;"",'Layout full names (mandatory)'!AE74,"")</f>
        <v>N</v>
      </c>
      <c r="B15">
        <f>IF('Layout full names (mandatory)'!AF74&lt;&gt;"",'Layout full names (mandatory)'!AF74,"")</f>
        <v>30</v>
      </c>
      <c r="C15">
        <f>IF('Layout full names (mandatory)'!AG74&lt;&gt;"",'Layout full names (mandatory)'!AG74,"")</f>
        <v>30</v>
      </c>
      <c r="D15">
        <f>IF('Layout full names (mandatory)'!AH74&lt;&gt;"",'Layout full names (mandatory)'!AH74,"")</f>
        <v>30</v>
      </c>
      <c r="E15">
        <f>IF('Layout full names (mandatory)'!AI74&lt;&gt;"",'Layout full names (mandatory)'!AI74,"")</f>
        <v>30</v>
      </c>
      <c r="F15">
        <f>IF('Layout full names (mandatory)'!AJ74&lt;&gt;"",'Layout full names (mandatory)'!AJ74,"")</f>
        <v>30</v>
      </c>
      <c r="G15">
        <f>IF('Layout full names (mandatory)'!AK74&lt;&gt;"",'Layout full names (mandatory)'!AK74,"")</f>
        <v>30</v>
      </c>
      <c r="H15">
        <f>IF('Layout full names (mandatory)'!AL74&lt;&gt;"",'Layout full names (mandatory)'!AL74,"")</f>
        <v>30</v>
      </c>
      <c r="I15">
        <f>IF('Layout full names (mandatory)'!AM74&lt;&gt;"",'Layout full names (mandatory)'!AM74,"")</f>
        <v>30</v>
      </c>
      <c r="J15">
        <f>IF('Layout full names (mandatory)'!AN74&lt;&gt;"",'Layout full names (mandatory)'!AN74,"")</f>
        <v>30</v>
      </c>
      <c r="K15">
        <f>IF('Layout full names (mandatory)'!AO74&lt;&gt;"",'Layout full names (mandatory)'!AO74,"")</f>
        <v>30</v>
      </c>
      <c r="L15">
        <f>IF('Layout full names (mandatory)'!AP74&lt;&gt;"",'Layout full names (mandatory)'!AP74,"")</f>
        <v>30</v>
      </c>
      <c r="M15">
        <f>IF('Layout full names (mandatory)'!AQ74&lt;&gt;"",'Layout full names (mandatory)'!AQ74,"")</f>
        <v>30</v>
      </c>
      <c r="N15">
        <f>IF('Layout full names (mandatory)'!AR74&lt;&gt;"",'Layout full names (mandatory)'!AR74,"")</f>
        <v>30</v>
      </c>
      <c r="O15">
        <f>IF('Layout full names (mandatory)'!AS74&lt;&gt;"",'Layout full names (mandatory)'!AS74,"")</f>
        <v>30</v>
      </c>
      <c r="P15">
        <f>IF('Layout full names (mandatory)'!AT74&lt;&gt;"",'Layout full names (mandatory)'!AT74,"")</f>
        <v>30</v>
      </c>
      <c r="Q15">
        <f>IF('Layout full names (mandatory)'!AU74&lt;&gt;"",'Layout full names (mandatory)'!AU74,"")</f>
        <v>30</v>
      </c>
      <c r="R15">
        <f>IF('Layout full names (mandatory)'!AV74&lt;&gt;"",'Layout full names (mandatory)'!AV74,"")</f>
        <v>30</v>
      </c>
      <c r="S15">
        <f>IF('Layout full names (mandatory)'!AW74&lt;&gt;"",'Layout full names (mandatory)'!AW74,"")</f>
        <v>30</v>
      </c>
      <c r="T15">
        <f>IF('Layout full names (mandatory)'!AX74&lt;&gt;"",'Layout full names (mandatory)'!AX74,"")</f>
        <v>30</v>
      </c>
      <c r="U15">
        <f>IF('Layout full names (mandatory)'!AY74&lt;&gt;"",'Layout full names (mandatory)'!AY74,"")</f>
        <v>30</v>
      </c>
      <c r="V15">
        <f>IF('Layout full names (mandatory)'!AZ74&lt;&gt;"",'Layout full names (mandatory)'!AZ74,"")</f>
        <v>30</v>
      </c>
      <c r="W15">
        <f>IF('Layout full names (mandatory)'!BA74&lt;&gt;"",'Layout full names (mandatory)'!BA74,"")</f>
        <v>30</v>
      </c>
      <c r="X15">
        <f>IF('Layout full names (mandatory)'!BB74&lt;&gt;"",'Layout full names (mandatory)'!BB74,"")</f>
        <v>30</v>
      </c>
      <c r="Y15">
        <f>IF('Layout full names (mandatory)'!BC74&lt;&gt;"",'Layout full names (mandatory)'!BC74,"")</f>
        <v>30</v>
      </c>
      <c r="Z15" s="3"/>
      <c r="AC15" t="str">
        <f t="shared" si="0"/>
        <v/>
      </c>
    </row>
    <row r="16" spans="1:29" x14ac:dyDescent="0.3">
      <c r="A16" t="str">
        <f>IF('Layout full names (mandatory)'!AE75&lt;&gt;"",'Layout full names (mandatory)'!AE75,"")</f>
        <v>O</v>
      </c>
      <c r="B16">
        <f>IF('Layout full names (mandatory)'!AF75&lt;&gt;"",'Layout full names (mandatory)'!AF75,"")</f>
        <v>30</v>
      </c>
      <c r="C16">
        <f>IF('Layout full names (mandatory)'!AG75&lt;&gt;"",'Layout full names (mandatory)'!AG75,"")</f>
        <v>30</v>
      </c>
      <c r="D16">
        <f>IF('Layout full names (mandatory)'!AH75&lt;&gt;"",'Layout full names (mandatory)'!AH75,"")</f>
        <v>30</v>
      </c>
      <c r="E16">
        <f>IF('Layout full names (mandatory)'!AI75&lt;&gt;"",'Layout full names (mandatory)'!AI75,"")</f>
        <v>30</v>
      </c>
      <c r="F16">
        <f>IF('Layout full names (mandatory)'!AJ75&lt;&gt;"",'Layout full names (mandatory)'!AJ75,"")</f>
        <v>30</v>
      </c>
      <c r="G16">
        <f>IF('Layout full names (mandatory)'!AK75&lt;&gt;"",'Layout full names (mandatory)'!AK75,"")</f>
        <v>30</v>
      </c>
      <c r="H16">
        <f>IF('Layout full names (mandatory)'!AL75&lt;&gt;"",'Layout full names (mandatory)'!AL75,"")</f>
        <v>30</v>
      </c>
      <c r="I16">
        <f>IF('Layout full names (mandatory)'!AM75&lt;&gt;"",'Layout full names (mandatory)'!AM75,"")</f>
        <v>30</v>
      </c>
      <c r="J16">
        <f>IF('Layout full names (mandatory)'!AN75&lt;&gt;"",'Layout full names (mandatory)'!AN75,"")</f>
        <v>30</v>
      </c>
      <c r="K16">
        <f>IF('Layout full names (mandatory)'!AO75&lt;&gt;"",'Layout full names (mandatory)'!AO75,"")</f>
        <v>30</v>
      </c>
      <c r="L16">
        <f>IF('Layout full names (mandatory)'!AP75&lt;&gt;"",'Layout full names (mandatory)'!AP75,"")</f>
        <v>30</v>
      </c>
      <c r="M16">
        <f>IF('Layout full names (mandatory)'!AQ75&lt;&gt;"",'Layout full names (mandatory)'!AQ75,"")</f>
        <v>30</v>
      </c>
      <c r="N16">
        <f>IF('Layout full names (mandatory)'!AR75&lt;&gt;"",'Layout full names (mandatory)'!AR75,"")</f>
        <v>30</v>
      </c>
      <c r="O16">
        <f>IF('Layout full names (mandatory)'!AS75&lt;&gt;"",'Layout full names (mandatory)'!AS75,"")</f>
        <v>30</v>
      </c>
      <c r="P16">
        <f>IF('Layout full names (mandatory)'!AT75&lt;&gt;"",'Layout full names (mandatory)'!AT75,"")</f>
        <v>30</v>
      </c>
      <c r="Q16">
        <f>IF('Layout full names (mandatory)'!AU75&lt;&gt;"",'Layout full names (mandatory)'!AU75,"")</f>
        <v>30</v>
      </c>
      <c r="R16">
        <f>IF('Layout full names (mandatory)'!AV75&lt;&gt;"",'Layout full names (mandatory)'!AV75,"")</f>
        <v>30</v>
      </c>
      <c r="S16">
        <f>IF('Layout full names (mandatory)'!AW75&lt;&gt;"",'Layout full names (mandatory)'!AW75,"")</f>
        <v>30</v>
      </c>
      <c r="T16">
        <f>IF('Layout full names (mandatory)'!AX75&lt;&gt;"",'Layout full names (mandatory)'!AX75,"")</f>
        <v>30</v>
      </c>
      <c r="U16">
        <f>IF('Layout full names (mandatory)'!AY75&lt;&gt;"",'Layout full names (mandatory)'!AY75,"")</f>
        <v>30</v>
      </c>
      <c r="V16">
        <f>IF('Layout full names (mandatory)'!AZ75&lt;&gt;"",'Layout full names (mandatory)'!AZ75,"")</f>
        <v>30</v>
      </c>
      <c r="W16">
        <f>IF('Layout full names (mandatory)'!BA75&lt;&gt;"",'Layout full names (mandatory)'!BA75,"")</f>
        <v>30</v>
      </c>
      <c r="X16">
        <f>IF('Layout full names (mandatory)'!BB75&lt;&gt;"",'Layout full names (mandatory)'!BB75,"")</f>
        <v>30</v>
      </c>
      <c r="Y16">
        <f>IF('Layout full names (mandatory)'!BC75&lt;&gt;"",'Layout full names (mandatory)'!BC75,"")</f>
        <v>30</v>
      </c>
      <c r="AC16" t="str">
        <f t="shared" si="0"/>
        <v/>
      </c>
    </row>
    <row r="17" spans="1:29" x14ac:dyDescent="0.3">
      <c r="A17" t="str">
        <f>IF('Layout full names (mandatory)'!AE76&lt;&gt;"",'Layout full names (mandatory)'!AE76,"")</f>
        <v>P</v>
      </c>
      <c r="B17">
        <f>IF('Layout full names (mandatory)'!AF76&lt;&gt;"",'Layout full names (mandatory)'!AF76,"")</f>
        <v>30</v>
      </c>
      <c r="C17">
        <f>IF('Layout full names (mandatory)'!AG76&lt;&gt;"",'Layout full names (mandatory)'!AG76,"")</f>
        <v>30</v>
      </c>
      <c r="D17">
        <f>IF('Layout full names (mandatory)'!AH76&lt;&gt;"",'Layout full names (mandatory)'!AH76,"")</f>
        <v>30</v>
      </c>
      <c r="E17">
        <f>IF('Layout full names (mandatory)'!AI76&lt;&gt;"",'Layout full names (mandatory)'!AI76,"")</f>
        <v>30</v>
      </c>
      <c r="F17">
        <f>IF('Layout full names (mandatory)'!AJ76&lt;&gt;"",'Layout full names (mandatory)'!AJ76,"")</f>
        <v>30</v>
      </c>
      <c r="G17">
        <f>IF('Layout full names (mandatory)'!AK76&lt;&gt;"",'Layout full names (mandatory)'!AK76,"")</f>
        <v>30</v>
      </c>
      <c r="H17">
        <f>IF('Layout full names (mandatory)'!AL76&lt;&gt;"",'Layout full names (mandatory)'!AL76,"")</f>
        <v>30</v>
      </c>
      <c r="I17">
        <f>IF('Layout full names (mandatory)'!AM76&lt;&gt;"",'Layout full names (mandatory)'!AM76,"")</f>
        <v>30</v>
      </c>
      <c r="J17">
        <f>IF('Layout full names (mandatory)'!AN76&lt;&gt;"",'Layout full names (mandatory)'!AN76,"")</f>
        <v>30</v>
      </c>
      <c r="K17">
        <f>IF('Layout full names (mandatory)'!AO76&lt;&gt;"",'Layout full names (mandatory)'!AO76,"")</f>
        <v>30</v>
      </c>
      <c r="L17">
        <f>IF('Layout full names (mandatory)'!AP76&lt;&gt;"",'Layout full names (mandatory)'!AP76,"")</f>
        <v>30</v>
      </c>
      <c r="M17">
        <f>IF('Layout full names (mandatory)'!AQ76&lt;&gt;"",'Layout full names (mandatory)'!AQ76,"")</f>
        <v>30</v>
      </c>
      <c r="N17">
        <f>IF('Layout full names (mandatory)'!AR76&lt;&gt;"",'Layout full names (mandatory)'!AR76,"")</f>
        <v>30</v>
      </c>
      <c r="O17">
        <f>IF('Layout full names (mandatory)'!AS76&lt;&gt;"",'Layout full names (mandatory)'!AS76,"")</f>
        <v>30</v>
      </c>
      <c r="P17">
        <f>IF('Layout full names (mandatory)'!AT76&lt;&gt;"",'Layout full names (mandatory)'!AT76,"")</f>
        <v>30</v>
      </c>
      <c r="Q17">
        <f>IF('Layout full names (mandatory)'!AU76&lt;&gt;"",'Layout full names (mandatory)'!AU76,"")</f>
        <v>30</v>
      </c>
      <c r="R17">
        <f>IF('Layout full names (mandatory)'!AV76&lt;&gt;"",'Layout full names (mandatory)'!AV76,"")</f>
        <v>30</v>
      </c>
      <c r="S17">
        <f>IF('Layout full names (mandatory)'!AW76&lt;&gt;"",'Layout full names (mandatory)'!AW76,"")</f>
        <v>30</v>
      </c>
      <c r="T17">
        <f>IF('Layout full names (mandatory)'!AX76&lt;&gt;"",'Layout full names (mandatory)'!AX76,"")</f>
        <v>30</v>
      </c>
      <c r="U17">
        <f>IF('Layout full names (mandatory)'!AY76&lt;&gt;"",'Layout full names (mandatory)'!AY76,"")</f>
        <v>30</v>
      </c>
      <c r="V17">
        <f>IF('Layout full names (mandatory)'!AZ76&lt;&gt;"",'Layout full names (mandatory)'!AZ76,"")</f>
        <v>30</v>
      </c>
      <c r="W17">
        <f>IF('Layout full names (mandatory)'!BA76&lt;&gt;"",'Layout full names (mandatory)'!BA76,"")</f>
        <v>30</v>
      </c>
      <c r="X17">
        <f>IF('Layout full names (mandatory)'!BB76&lt;&gt;"",'Layout full names (mandatory)'!BB76,"")</f>
        <v>30</v>
      </c>
      <c r="Y17">
        <f>IF('Layout full names (mandatory)'!BC76&lt;&gt;"",'Layout full names (mandatory)'!BC76,"")</f>
        <v>30</v>
      </c>
      <c r="AC17" t="str">
        <f t="shared" si="0"/>
        <v/>
      </c>
    </row>
    <row r="18" spans="1:29" x14ac:dyDescent="0.3">
      <c r="AC18" t="str">
        <f t="shared" si="0"/>
        <v/>
      </c>
    </row>
    <row r="19" spans="1:29" x14ac:dyDescent="0.3">
      <c r="AC19" t="str">
        <f t="shared" si="0"/>
        <v/>
      </c>
    </row>
    <row r="20" spans="1:29" x14ac:dyDescent="0.3">
      <c r="AC20" t="str">
        <f t="shared" si="0"/>
        <v/>
      </c>
    </row>
    <row r="21" spans="1:29" x14ac:dyDescent="0.3">
      <c r="AC21" t="str">
        <f t="shared" si="0"/>
        <v/>
      </c>
    </row>
    <row r="22" spans="1:29" x14ac:dyDescent="0.3">
      <c r="AC22" t="str">
        <f t="shared" si="0"/>
        <v/>
      </c>
    </row>
    <row r="23" spans="1:29" x14ac:dyDescent="0.3">
      <c r="AC23" t="str">
        <f t="shared" si="0"/>
        <v/>
      </c>
    </row>
    <row r="24" spans="1:29" x14ac:dyDescent="0.3">
      <c r="AC24" t="str">
        <f t="shared" si="0"/>
        <v/>
      </c>
    </row>
    <row r="25" spans="1:29" x14ac:dyDescent="0.3">
      <c r="AC25" t="str">
        <f t="shared" si="0"/>
        <v/>
      </c>
    </row>
    <row r="26" spans="1:29" x14ac:dyDescent="0.3">
      <c r="AC26" t="str">
        <f t="shared" si="0"/>
        <v/>
      </c>
    </row>
    <row r="27" spans="1:29" x14ac:dyDescent="0.3">
      <c r="AC27" t="str">
        <f t="shared" si="0"/>
        <v/>
      </c>
    </row>
    <row r="28" spans="1:29" x14ac:dyDescent="0.3">
      <c r="AC28" t="str">
        <f t="shared" si="0"/>
        <v/>
      </c>
    </row>
    <row r="29" spans="1:29" x14ac:dyDescent="0.3">
      <c r="AC29" t="str">
        <f t="shared" si="0"/>
        <v/>
      </c>
    </row>
    <row r="30" spans="1:29" x14ac:dyDescent="0.3">
      <c r="AC30" t="str">
        <f t="shared" si="0"/>
        <v/>
      </c>
    </row>
    <row r="31" spans="1:29" x14ac:dyDescent="0.3">
      <c r="AC31" t="str">
        <f t="shared" si="0"/>
        <v/>
      </c>
    </row>
    <row r="32" spans="1:29" x14ac:dyDescent="0.3">
      <c r="AC32" t="str">
        <f t="shared" si="0"/>
        <v/>
      </c>
    </row>
    <row r="33" spans="1:29" x14ac:dyDescent="0.3">
      <c r="AC33" t="str">
        <f t="shared" si="0"/>
        <v/>
      </c>
    </row>
    <row r="34" spans="1:29" x14ac:dyDescent="0.3">
      <c r="AC34" t="str">
        <f t="shared" si="0"/>
        <v/>
      </c>
    </row>
    <row r="35" spans="1:29" x14ac:dyDescent="0.3">
      <c r="AC35" t="str">
        <f t="shared" ref="AC35:AC66" si="1">IF(AB35&lt;&gt;"",COUNTIF($B$2:$Y$17,AB35),"")</f>
        <v/>
      </c>
    </row>
    <row r="36" spans="1:29" x14ac:dyDescent="0.3">
      <c r="AC36" t="str">
        <f t="shared" si="1"/>
        <v/>
      </c>
    </row>
    <row r="37" spans="1:29" x14ac:dyDescent="0.3">
      <c r="AC37" t="str">
        <f t="shared" si="1"/>
        <v/>
      </c>
    </row>
    <row r="38" spans="1:29" x14ac:dyDescent="0.3">
      <c r="AC38" t="str">
        <f t="shared" si="1"/>
        <v/>
      </c>
    </row>
    <row r="39" spans="1:29" x14ac:dyDescent="0.3">
      <c r="AC39" t="str">
        <f t="shared" si="1"/>
        <v/>
      </c>
    </row>
    <row r="40" spans="1:29" x14ac:dyDescent="0.3">
      <c r="AC40" t="str">
        <f t="shared" si="1"/>
        <v/>
      </c>
    </row>
    <row r="41" spans="1:29" x14ac:dyDescent="0.3">
      <c r="AC41" t="str">
        <f t="shared" si="1"/>
        <v/>
      </c>
    </row>
    <row r="42" spans="1:29" x14ac:dyDescent="0.3">
      <c r="AC42" t="str">
        <f t="shared" si="1"/>
        <v/>
      </c>
    </row>
    <row r="43" spans="1:29" x14ac:dyDescent="0.3">
      <c r="AC43" t="str">
        <f t="shared" si="1"/>
        <v/>
      </c>
    </row>
    <row r="44" spans="1:29" x14ac:dyDescent="0.3">
      <c r="AC44" t="str">
        <f t="shared" si="1"/>
        <v/>
      </c>
    </row>
    <row r="45" spans="1:29" ht="21" hidden="1" customHeight="1" x14ac:dyDescent="0.4">
      <c r="A45" s="14" t="s">
        <v>48</v>
      </c>
      <c r="B45" s="19" t="s">
        <v>49</v>
      </c>
      <c r="C45" s="19" t="s">
        <v>50</v>
      </c>
      <c r="D45" s="15" t="s">
        <v>51</v>
      </c>
      <c r="P45" s="3"/>
      <c r="Q45" s="3"/>
      <c r="R45" s="3"/>
      <c r="AC45" t="str">
        <f t="shared" si="1"/>
        <v/>
      </c>
    </row>
    <row r="46" spans="1:29" ht="21" hidden="1" customHeight="1" x14ac:dyDescent="0.4">
      <c r="A46" s="16" t="s">
        <v>52</v>
      </c>
      <c r="B46" t="s">
        <v>18</v>
      </c>
      <c r="C46">
        <v>1</v>
      </c>
      <c r="D46" s="17" t="str">
        <f t="shared" ref="D46:D61" si="2">IF(B2&lt;&gt;"",B2,"")</f>
        <v/>
      </c>
      <c r="P46" s="3"/>
      <c r="Q46" s="3"/>
      <c r="R46" s="3"/>
      <c r="AC46" t="str">
        <f t="shared" si="1"/>
        <v/>
      </c>
    </row>
    <row r="47" spans="1:29" ht="21" hidden="1" customHeight="1" x14ac:dyDescent="0.4">
      <c r="A47" s="16" t="s">
        <v>53</v>
      </c>
      <c r="B47" t="s">
        <v>21</v>
      </c>
      <c r="C47">
        <v>1</v>
      </c>
      <c r="D47" s="17">
        <f t="shared" si="2"/>
        <v>30</v>
      </c>
      <c r="P47" s="3"/>
      <c r="Q47" s="3"/>
      <c r="R47" s="3"/>
      <c r="AC47" t="str">
        <f t="shared" si="1"/>
        <v/>
      </c>
    </row>
    <row r="48" spans="1:29" ht="21" hidden="1" customHeight="1" x14ac:dyDescent="0.4">
      <c r="A48" s="16" t="s">
        <v>54</v>
      </c>
      <c r="B48" t="s">
        <v>22</v>
      </c>
      <c r="C48">
        <v>1</v>
      </c>
      <c r="D48" s="17">
        <f t="shared" si="2"/>
        <v>30</v>
      </c>
      <c r="P48" s="3"/>
      <c r="Q48" s="3"/>
      <c r="R48" s="3"/>
      <c r="AC48" t="str">
        <f t="shared" si="1"/>
        <v/>
      </c>
    </row>
    <row r="49" spans="1:29" ht="21" hidden="1" customHeight="1" x14ac:dyDescent="0.4">
      <c r="A49" s="16" t="s">
        <v>55</v>
      </c>
      <c r="B49" t="s">
        <v>23</v>
      </c>
      <c r="C49">
        <v>1</v>
      </c>
      <c r="D49" s="17">
        <f t="shared" si="2"/>
        <v>30</v>
      </c>
      <c r="P49" s="3"/>
      <c r="Q49" s="3"/>
      <c r="R49" s="3"/>
      <c r="AC49" t="str">
        <f t="shared" si="1"/>
        <v/>
      </c>
    </row>
    <row r="50" spans="1:29" ht="21" hidden="1" customHeight="1" x14ac:dyDescent="0.4">
      <c r="A50" s="16" t="s">
        <v>56</v>
      </c>
      <c r="B50" t="s">
        <v>24</v>
      </c>
      <c r="C50">
        <v>1</v>
      </c>
      <c r="D50" s="17">
        <f t="shared" si="2"/>
        <v>30</v>
      </c>
      <c r="P50" s="3"/>
      <c r="Q50" s="3"/>
      <c r="R50" s="3"/>
      <c r="AC50" t="str">
        <f t="shared" si="1"/>
        <v/>
      </c>
    </row>
    <row r="51" spans="1:29" ht="21" hidden="1" customHeight="1" x14ac:dyDescent="0.4">
      <c r="A51" s="16" t="s">
        <v>57</v>
      </c>
      <c r="B51" t="s">
        <v>25</v>
      </c>
      <c r="C51">
        <v>1</v>
      </c>
      <c r="D51" s="17">
        <f t="shared" si="2"/>
        <v>30</v>
      </c>
      <c r="P51" s="3"/>
      <c r="Q51" s="3"/>
      <c r="R51" s="3"/>
      <c r="AC51" t="str">
        <f t="shared" si="1"/>
        <v/>
      </c>
    </row>
    <row r="52" spans="1:29" ht="21" hidden="1" customHeight="1" x14ac:dyDescent="0.4">
      <c r="A52" s="16" t="s">
        <v>58</v>
      </c>
      <c r="B52" t="s">
        <v>26</v>
      </c>
      <c r="C52">
        <v>1</v>
      </c>
      <c r="D52" s="17">
        <f t="shared" si="2"/>
        <v>30</v>
      </c>
      <c r="P52" s="3"/>
      <c r="Q52" s="3"/>
      <c r="R52" s="3"/>
      <c r="AC52" t="str">
        <f t="shared" si="1"/>
        <v/>
      </c>
    </row>
    <row r="53" spans="1:29" ht="21" hidden="1" customHeight="1" x14ac:dyDescent="0.4">
      <c r="A53" s="16" t="s">
        <v>59</v>
      </c>
      <c r="B53" t="s">
        <v>27</v>
      </c>
      <c r="C53">
        <v>1</v>
      </c>
      <c r="D53" s="17">
        <f t="shared" si="2"/>
        <v>30</v>
      </c>
      <c r="P53" s="3"/>
      <c r="Q53" s="3"/>
      <c r="R53" s="3"/>
      <c r="AC53" t="str">
        <f t="shared" si="1"/>
        <v/>
      </c>
    </row>
    <row r="54" spans="1:29" ht="21" hidden="1" customHeight="1" x14ac:dyDescent="0.4">
      <c r="A54" s="16" t="s">
        <v>60</v>
      </c>
      <c r="B54" t="s">
        <v>28</v>
      </c>
      <c r="C54">
        <v>1</v>
      </c>
      <c r="D54" s="17">
        <f t="shared" si="2"/>
        <v>30</v>
      </c>
      <c r="P54" s="3"/>
      <c r="Q54" s="3"/>
      <c r="R54" s="3"/>
      <c r="AC54" t="str">
        <f t="shared" si="1"/>
        <v/>
      </c>
    </row>
    <row r="55" spans="1:29" ht="21" hidden="1" customHeight="1" x14ac:dyDescent="0.4">
      <c r="A55" s="16" t="s">
        <v>61</v>
      </c>
      <c r="B55" t="s">
        <v>29</v>
      </c>
      <c r="C55">
        <v>1</v>
      </c>
      <c r="D55" s="17">
        <f t="shared" si="2"/>
        <v>30</v>
      </c>
      <c r="P55" s="3"/>
      <c r="Q55" s="3"/>
      <c r="R55" s="3"/>
      <c r="AC55" t="str">
        <f t="shared" si="1"/>
        <v/>
      </c>
    </row>
    <row r="56" spans="1:29" ht="21" hidden="1" customHeight="1" x14ac:dyDescent="0.4">
      <c r="A56" s="16" t="s">
        <v>62</v>
      </c>
      <c r="B56" t="s">
        <v>30</v>
      </c>
      <c r="C56">
        <v>1</v>
      </c>
      <c r="D56" s="17">
        <f t="shared" si="2"/>
        <v>30</v>
      </c>
      <c r="P56" s="3"/>
      <c r="Q56" s="3"/>
      <c r="R56" s="3"/>
      <c r="AC56" t="str">
        <f t="shared" si="1"/>
        <v/>
      </c>
    </row>
    <row r="57" spans="1:29" ht="21" hidden="1" customHeight="1" x14ac:dyDescent="0.4">
      <c r="A57" s="16" t="s">
        <v>63</v>
      </c>
      <c r="B57" t="s">
        <v>31</v>
      </c>
      <c r="C57">
        <v>1</v>
      </c>
      <c r="D57" s="17">
        <f t="shared" si="2"/>
        <v>30</v>
      </c>
      <c r="P57" s="3"/>
      <c r="Q57" s="3"/>
      <c r="R57" s="3"/>
      <c r="AC57" t="str">
        <f t="shared" si="1"/>
        <v/>
      </c>
    </row>
    <row r="58" spans="1:29" ht="21" hidden="1" customHeight="1" x14ac:dyDescent="0.4">
      <c r="A58" s="16" t="s">
        <v>64</v>
      </c>
      <c r="B58" t="s">
        <v>32</v>
      </c>
      <c r="C58">
        <v>1</v>
      </c>
      <c r="D58" s="17">
        <f t="shared" si="2"/>
        <v>30</v>
      </c>
      <c r="P58" s="3"/>
      <c r="Q58" s="3"/>
      <c r="R58" s="3"/>
      <c r="AC58" t="str">
        <f t="shared" si="1"/>
        <v/>
      </c>
    </row>
    <row r="59" spans="1:29" ht="21" hidden="1" customHeight="1" x14ac:dyDescent="0.4">
      <c r="A59" s="16" t="s">
        <v>65</v>
      </c>
      <c r="B59" t="s">
        <v>33</v>
      </c>
      <c r="C59">
        <v>1</v>
      </c>
      <c r="D59" s="17">
        <f t="shared" si="2"/>
        <v>30</v>
      </c>
      <c r="P59" s="3"/>
      <c r="Q59" s="3"/>
      <c r="R59" s="3"/>
      <c r="AC59" t="str">
        <f t="shared" si="1"/>
        <v/>
      </c>
    </row>
    <row r="60" spans="1:29" ht="21" hidden="1" customHeight="1" x14ac:dyDescent="0.4">
      <c r="A60" s="16" t="s">
        <v>66</v>
      </c>
      <c r="B60" t="s">
        <v>34</v>
      </c>
      <c r="C60">
        <v>1</v>
      </c>
      <c r="D60" s="17">
        <f t="shared" si="2"/>
        <v>30</v>
      </c>
      <c r="P60" s="3"/>
      <c r="Q60" s="3"/>
      <c r="R60" s="3"/>
      <c r="AC60" t="str">
        <f t="shared" si="1"/>
        <v/>
      </c>
    </row>
    <row r="61" spans="1:29" ht="21" hidden="1" customHeight="1" x14ac:dyDescent="0.4">
      <c r="A61" s="16" t="s">
        <v>67</v>
      </c>
      <c r="B61" t="s">
        <v>35</v>
      </c>
      <c r="C61">
        <v>1</v>
      </c>
      <c r="D61" s="17">
        <f t="shared" si="2"/>
        <v>30</v>
      </c>
      <c r="P61" s="3"/>
      <c r="Q61" s="3"/>
      <c r="R61" s="3"/>
      <c r="AC61" t="str">
        <f t="shared" si="1"/>
        <v/>
      </c>
    </row>
    <row r="62" spans="1:29" ht="21" hidden="1" customHeight="1" x14ac:dyDescent="0.4">
      <c r="A62" s="16" t="s">
        <v>68</v>
      </c>
      <c r="B62" t="s">
        <v>18</v>
      </c>
      <c r="C62">
        <v>2</v>
      </c>
      <c r="D62" s="17" t="str">
        <f t="shared" ref="D62:D77" si="3">IF(C2&lt;&gt;"",C2,"")</f>
        <v/>
      </c>
      <c r="P62" s="3"/>
      <c r="Q62" s="3"/>
      <c r="R62" s="3"/>
      <c r="AC62" t="str">
        <f t="shared" si="1"/>
        <v/>
      </c>
    </row>
    <row r="63" spans="1:29" ht="21" hidden="1" customHeight="1" x14ac:dyDescent="0.4">
      <c r="A63" s="16" t="s">
        <v>69</v>
      </c>
      <c r="B63" t="s">
        <v>21</v>
      </c>
      <c r="C63">
        <v>2</v>
      </c>
      <c r="D63" s="17">
        <f t="shared" si="3"/>
        <v>30</v>
      </c>
      <c r="P63" s="3"/>
      <c r="Q63" s="3"/>
      <c r="R63" s="3"/>
      <c r="AC63" t="str">
        <f t="shared" si="1"/>
        <v/>
      </c>
    </row>
    <row r="64" spans="1:29" ht="21" hidden="1" customHeight="1" x14ac:dyDescent="0.4">
      <c r="A64" s="16" t="s">
        <v>70</v>
      </c>
      <c r="B64" t="s">
        <v>22</v>
      </c>
      <c r="C64">
        <v>2</v>
      </c>
      <c r="D64" s="17">
        <f t="shared" si="3"/>
        <v>30</v>
      </c>
      <c r="P64" s="3"/>
      <c r="Q64" s="3"/>
      <c r="R64" s="3"/>
      <c r="AC64" t="str">
        <f t="shared" si="1"/>
        <v/>
      </c>
    </row>
    <row r="65" spans="1:29" hidden="1" x14ac:dyDescent="0.3">
      <c r="A65" s="16" t="s">
        <v>71</v>
      </c>
      <c r="B65" t="s">
        <v>23</v>
      </c>
      <c r="C65">
        <v>2</v>
      </c>
      <c r="D65" s="17">
        <f t="shared" si="3"/>
        <v>30</v>
      </c>
      <c r="AC65" t="str">
        <f t="shared" si="1"/>
        <v/>
      </c>
    </row>
    <row r="66" spans="1:29" hidden="1" x14ac:dyDescent="0.3">
      <c r="A66" s="16" t="s">
        <v>72</v>
      </c>
      <c r="B66" t="s">
        <v>24</v>
      </c>
      <c r="C66">
        <v>2</v>
      </c>
      <c r="D66" s="17">
        <f t="shared" si="3"/>
        <v>30</v>
      </c>
      <c r="AC66" t="str">
        <f t="shared" si="1"/>
        <v/>
      </c>
    </row>
    <row r="67" spans="1:29" hidden="1" x14ac:dyDescent="0.3">
      <c r="A67" s="16" t="s">
        <v>73</v>
      </c>
      <c r="B67" t="s">
        <v>25</v>
      </c>
      <c r="C67">
        <v>2</v>
      </c>
      <c r="D67" s="17">
        <f t="shared" si="3"/>
        <v>30</v>
      </c>
      <c r="AC67" t="str">
        <f t="shared" ref="AC67:AC83" si="4">IF(AB67&lt;&gt;"",COUNTIF($B$2:$Y$17,AB67),"")</f>
        <v/>
      </c>
    </row>
    <row r="68" spans="1:29" hidden="1" x14ac:dyDescent="0.3">
      <c r="A68" s="16" t="s">
        <v>74</v>
      </c>
      <c r="B68" t="s">
        <v>26</v>
      </c>
      <c r="C68">
        <v>2</v>
      </c>
      <c r="D68" s="17">
        <f t="shared" si="3"/>
        <v>30</v>
      </c>
      <c r="AC68" t="str">
        <f t="shared" si="4"/>
        <v/>
      </c>
    </row>
    <row r="69" spans="1:29" hidden="1" x14ac:dyDescent="0.3">
      <c r="A69" s="16" t="s">
        <v>75</v>
      </c>
      <c r="B69" t="s">
        <v>27</v>
      </c>
      <c r="C69">
        <v>2</v>
      </c>
      <c r="D69" s="17">
        <f t="shared" si="3"/>
        <v>30</v>
      </c>
      <c r="AC69" t="str">
        <f t="shared" si="4"/>
        <v/>
      </c>
    </row>
    <row r="70" spans="1:29" hidden="1" x14ac:dyDescent="0.3">
      <c r="A70" s="16" t="s">
        <v>76</v>
      </c>
      <c r="B70" t="s">
        <v>28</v>
      </c>
      <c r="C70">
        <v>2</v>
      </c>
      <c r="D70" s="17">
        <f t="shared" si="3"/>
        <v>30</v>
      </c>
      <c r="AC70" t="str">
        <f t="shared" si="4"/>
        <v/>
      </c>
    </row>
    <row r="71" spans="1:29" hidden="1" x14ac:dyDescent="0.3">
      <c r="A71" s="16" t="s">
        <v>77</v>
      </c>
      <c r="B71" t="s">
        <v>29</v>
      </c>
      <c r="C71">
        <v>2</v>
      </c>
      <c r="D71" s="17">
        <f t="shared" si="3"/>
        <v>30</v>
      </c>
      <c r="AC71" t="str">
        <f t="shared" si="4"/>
        <v/>
      </c>
    </row>
    <row r="72" spans="1:29" hidden="1" x14ac:dyDescent="0.3">
      <c r="A72" s="16" t="s">
        <v>78</v>
      </c>
      <c r="B72" t="s">
        <v>30</v>
      </c>
      <c r="C72">
        <v>2</v>
      </c>
      <c r="D72" s="17">
        <f t="shared" si="3"/>
        <v>30</v>
      </c>
      <c r="AC72" t="str">
        <f t="shared" si="4"/>
        <v/>
      </c>
    </row>
    <row r="73" spans="1:29" hidden="1" x14ac:dyDescent="0.3">
      <c r="A73" s="16" t="s">
        <v>79</v>
      </c>
      <c r="B73" t="s">
        <v>31</v>
      </c>
      <c r="C73">
        <v>2</v>
      </c>
      <c r="D73" s="17">
        <f t="shared" si="3"/>
        <v>30</v>
      </c>
      <c r="AC73" t="str">
        <f t="shared" si="4"/>
        <v/>
      </c>
    </row>
    <row r="74" spans="1:29" hidden="1" x14ac:dyDescent="0.3">
      <c r="A74" s="16" t="s">
        <v>80</v>
      </c>
      <c r="B74" t="s">
        <v>32</v>
      </c>
      <c r="C74">
        <v>2</v>
      </c>
      <c r="D74" s="17">
        <f t="shared" si="3"/>
        <v>30</v>
      </c>
      <c r="AC74" t="str">
        <f t="shared" si="4"/>
        <v/>
      </c>
    </row>
    <row r="75" spans="1:29" hidden="1" x14ac:dyDescent="0.3">
      <c r="A75" s="16" t="s">
        <v>81</v>
      </c>
      <c r="B75" t="s">
        <v>33</v>
      </c>
      <c r="C75">
        <v>2</v>
      </c>
      <c r="D75" s="17">
        <f t="shared" si="3"/>
        <v>30</v>
      </c>
      <c r="AC75" t="str">
        <f t="shared" si="4"/>
        <v/>
      </c>
    </row>
    <row r="76" spans="1:29" hidden="1" x14ac:dyDescent="0.3">
      <c r="A76" s="16" t="s">
        <v>82</v>
      </c>
      <c r="B76" t="s">
        <v>34</v>
      </c>
      <c r="C76">
        <v>2</v>
      </c>
      <c r="D76" s="17">
        <f t="shared" si="3"/>
        <v>30</v>
      </c>
      <c r="AC76" t="str">
        <f t="shared" si="4"/>
        <v/>
      </c>
    </row>
    <row r="77" spans="1:29" hidden="1" x14ac:dyDescent="0.3">
      <c r="A77" s="16" t="s">
        <v>83</v>
      </c>
      <c r="B77" t="s">
        <v>35</v>
      </c>
      <c r="C77">
        <v>2</v>
      </c>
      <c r="D77" s="17">
        <f t="shared" si="3"/>
        <v>30</v>
      </c>
      <c r="AC77" t="str">
        <f t="shared" si="4"/>
        <v/>
      </c>
    </row>
    <row r="78" spans="1:29" hidden="1" x14ac:dyDescent="0.3">
      <c r="A78" s="16" t="s">
        <v>84</v>
      </c>
      <c r="B78" t="s">
        <v>18</v>
      </c>
      <c r="C78">
        <v>3</v>
      </c>
      <c r="D78" s="17">
        <f t="shared" ref="D78:D93" si="5">IF(D2&lt;&gt;"",D2,"")</f>
        <v>30</v>
      </c>
      <c r="AC78" t="str">
        <f t="shared" si="4"/>
        <v/>
      </c>
    </row>
    <row r="79" spans="1:29" hidden="1" x14ac:dyDescent="0.3">
      <c r="A79" s="16" t="s">
        <v>85</v>
      </c>
      <c r="B79" t="s">
        <v>21</v>
      </c>
      <c r="C79">
        <v>3</v>
      </c>
      <c r="D79" s="17">
        <f t="shared" si="5"/>
        <v>30</v>
      </c>
      <c r="AC79" t="str">
        <f t="shared" si="4"/>
        <v/>
      </c>
    </row>
    <row r="80" spans="1:29" hidden="1" x14ac:dyDescent="0.3">
      <c r="A80" s="16" t="s">
        <v>86</v>
      </c>
      <c r="B80" t="s">
        <v>22</v>
      </c>
      <c r="C80">
        <v>3</v>
      </c>
      <c r="D80" s="17">
        <f t="shared" si="5"/>
        <v>30</v>
      </c>
      <c r="AC80" t="str">
        <f t="shared" si="4"/>
        <v/>
      </c>
    </row>
    <row r="81" spans="1:29" hidden="1" x14ac:dyDescent="0.3">
      <c r="A81" s="16" t="s">
        <v>87</v>
      </c>
      <c r="B81" t="s">
        <v>23</v>
      </c>
      <c r="C81">
        <v>3</v>
      </c>
      <c r="D81" s="17">
        <f t="shared" si="5"/>
        <v>30</v>
      </c>
      <c r="AC81" t="str">
        <f t="shared" si="4"/>
        <v/>
      </c>
    </row>
    <row r="82" spans="1:29" hidden="1" x14ac:dyDescent="0.3">
      <c r="A82" s="16" t="s">
        <v>88</v>
      </c>
      <c r="B82" t="s">
        <v>24</v>
      </c>
      <c r="C82">
        <v>3</v>
      </c>
      <c r="D82" s="17">
        <f t="shared" si="5"/>
        <v>30</v>
      </c>
      <c r="AC82" t="str">
        <f t="shared" si="4"/>
        <v/>
      </c>
    </row>
    <row r="83" spans="1:29" hidden="1" x14ac:dyDescent="0.3">
      <c r="A83" s="16" t="s">
        <v>89</v>
      </c>
      <c r="B83" t="s">
        <v>25</v>
      </c>
      <c r="C83">
        <v>3</v>
      </c>
      <c r="D83" s="17">
        <f t="shared" si="5"/>
        <v>30</v>
      </c>
      <c r="AC83" t="str">
        <f t="shared" si="4"/>
        <v/>
      </c>
    </row>
    <row r="84" spans="1:29" hidden="1" x14ac:dyDescent="0.3">
      <c r="A84" s="16" t="s">
        <v>90</v>
      </c>
      <c r="B84" t="s">
        <v>26</v>
      </c>
      <c r="C84">
        <v>3</v>
      </c>
      <c r="D84" s="17">
        <f t="shared" si="5"/>
        <v>30</v>
      </c>
    </row>
    <row r="85" spans="1:29" hidden="1" x14ac:dyDescent="0.3">
      <c r="A85" s="16" t="s">
        <v>91</v>
      </c>
      <c r="B85" t="s">
        <v>27</v>
      </c>
      <c r="C85">
        <v>3</v>
      </c>
      <c r="D85" s="17">
        <f t="shared" si="5"/>
        <v>30</v>
      </c>
    </row>
    <row r="86" spans="1:29" hidden="1" x14ac:dyDescent="0.3">
      <c r="A86" s="16" t="s">
        <v>92</v>
      </c>
      <c r="B86" t="s">
        <v>28</v>
      </c>
      <c r="C86">
        <v>3</v>
      </c>
      <c r="D86" s="17">
        <f t="shared" si="5"/>
        <v>30</v>
      </c>
    </row>
    <row r="87" spans="1:29" hidden="1" x14ac:dyDescent="0.3">
      <c r="A87" s="16" t="s">
        <v>93</v>
      </c>
      <c r="B87" t="s">
        <v>29</v>
      </c>
      <c r="C87">
        <v>3</v>
      </c>
      <c r="D87" s="17">
        <f t="shared" si="5"/>
        <v>30</v>
      </c>
    </row>
    <row r="88" spans="1:29" hidden="1" x14ac:dyDescent="0.3">
      <c r="A88" s="16" t="s">
        <v>94</v>
      </c>
      <c r="B88" t="s">
        <v>30</v>
      </c>
      <c r="C88">
        <v>3</v>
      </c>
      <c r="D88" s="17">
        <f t="shared" si="5"/>
        <v>30</v>
      </c>
    </row>
    <row r="89" spans="1:29" hidden="1" x14ac:dyDescent="0.3">
      <c r="A89" s="16" t="s">
        <v>95</v>
      </c>
      <c r="B89" t="s">
        <v>31</v>
      </c>
      <c r="C89">
        <v>3</v>
      </c>
      <c r="D89" s="17">
        <f t="shared" si="5"/>
        <v>30</v>
      </c>
    </row>
    <row r="90" spans="1:29" hidden="1" x14ac:dyDescent="0.3">
      <c r="A90" s="16" t="s">
        <v>96</v>
      </c>
      <c r="B90" t="s">
        <v>32</v>
      </c>
      <c r="C90">
        <v>3</v>
      </c>
      <c r="D90" s="17">
        <f t="shared" si="5"/>
        <v>30</v>
      </c>
    </row>
    <row r="91" spans="1:29" hidden="1" x14ac:dyDescent="0.3">
      <c r="A91" s="16" t="s">
        <v>97</v>
      </c>
      <c r="B91" t="s">
        <v>33</v>
      </c>
      <c r="C91">
        <v>3</v>
      </c>
      <c r="D91" s="17">
        <f t="shared" si="5"/>
        <v>30</v>
      </c>
    </row>
    <row r="92" spans="1:29" hidden="1" x14ac:dyDescent="0.3">
      <c r="A92" s="16" t="s">
        <v>98</v>
      </c>
      <c r="B92" t="s">
        <v>34</v>
      </c>
      <c r="C92">
        <v>3</v>
      </c>
      <c r="D92" s="17">
        <f t="shared" si="5"/>
        <v>30</v>
      </c>
    </row>
    <row r="93" spans="1:29" hidden="1" x14ac:dyDescent="0.3">
      <c r="A93" s="16" t="s">
        <v>99</v>
      </c>
      <c r="B93" t="s">
        <v>35</v>
      </c>
      <c r="C93">
        <v>3</v>
      </c>
      <c r="D93" s="17">
        <f t="shared" si="5"/>
        <v>30</v>
      </c>
    </row>
    <row r="94" spans="1:29" hidden="1" x14ac:dyDescent="0.3">
      <c r="A94" s="16" t="s">
        <v>100</v>
      </c>
      <c r="B94" t="s">
        <v>18</v>
      </c>
      <c r="C94">
        <v>4</v>
      </c>
      <c r="D94" s="17" t="str">
        <f t="shared" ref="D94:D109" si="6">IF(E2&lt;&gt;"",E2,"")</f>
        <v/>
      </c>
    </row>
    <row r="95" spans="1:29" hidden="1" x14ac:dyDescent="0.3">
      <c r="A95" s="16" t="s">
        <v>101</v>
      </c>
      <c r="B95" t="s">
        <v>21</v>
      </c>
      <c r="C95">
        <v>4</v>
      </c>
      <c r="D95" s="17">
        <f t="shared" si="6"/>
        <v>30</v>
      </c>
    </row>
    <row r="96" spans="1:29" hidden="1" x14ac:dyDescent="0.3">
      <c r="A96" s="16" t="s">
        <v>102</v>
      </c>
      <c r="B96" t="s">
        <v>22</v>
      </c>
      <c r="C96">
        <v>4</v>
      </c>
      <c r="D96" s="17">
        <f t="shared" si="6"/>
        <v>30</v>
      </c>
    </row>
    <row r="97" spans="1:4" hidden="1" x14ac:dyDescent="0.3">
      <c r="A97" s="16" t="s">
        <v>103</v>
      </c>
      <c r="B97" t="s">
        <v>23</v>
      </c>
      <c r="C97">
        <v>4</v>
      </c>
      <c r="D97" s="17">
        <f t="shared" si="6"/>
        <v>30</v>
      </c>
    </row>
    <row r="98" spans="1:4" hidden="1" x14ac:dyDescent="0.3">
      <c r="A98" s="16" t="s">
        <v>104</v>
      </c>
      <c r="B98" t="s">
        <v>24</v>
      </c>
      <c r="C98">
        <v>4</v>
      </c>
      <c r="D98" s="17">
        <f t="shared" si="6"/>
        <v>30</v>
      </c>
    </row>
    <row r="99" spans="1:4" hidden="1" x14ac:dyDescent="0.3">
      <c r="A99" s="16" t="s">
        <v>105</v>
      </c>
      <c r="B99" t="s">
        <v>25</v>
      </c>
      <c r="C99">
        <v>4</v>
      </c>
      <c r="D99" s="17">
        <f t="shared" si="6"/>
        <v>30</v>
      </c>
    </row>
    <row r="100" spans="1:4" hidden="1" x14ac:dyDescent="0.3">
      <c r="A100" s="16" t="s">
        <v>106</v>
      </c>
      <c r="B100" t="s">
        <v>26</v>
      </c>
      <c r="C100">
        <v>4</v>
      </c>
      <c r="D100" s="17">
        <f t="shared" si="6"/>
        <v>30</v>
      </c>
    </row>
    <row r="101" spans="1:4" hidden="1" x14ac:dyDescent="0.3">
      <c r="A101" s="16" t="s">
        <v>107</v>
      </c>
      <c r="B101" t="s">
        <v>27</v>
      </c>
      <c r="C101">
        <v>4</v>
      </c>
      <c r="D101" s="17">
        <f t="shared" si="6"/>
        <v>30</v>
      </c>
    </row>
    <row r="102" spans="1:4" hidden="1" x14ac:dyDescent="0.3">
      <c r="A102" s="16" t="s">
        <v>108</v>
      </c>
      <c r="B102" t="s">
        <v>28</v>
      </c>
      <c r="C102">
        <v>4</v>
      </c>
      <c r="D102" s="17">
        <f t="shared" si="6"/>
        <v>30</v>
      </c>
    </row>
    <row r="103" spans="1:4" hidden="1" x14ac:dyDescent="0.3">
      <c r="A103" s="16" t="s">
        <v>109</v>
      </c>
      <c r="B103" t="s">
        <v>29</v>
      </c>
      <c r="C103">
        <v>4</v>
      </c>
      <c r="D103" s="17">
        <f t="shared" si="6"/>
        <v>30</v>
      </c>
    </row>
    <row r="104" spans="1:4" hidden="1" x14ac:dyDescent="0.3">
      <c r="A104" s="16" t="s">
        <v>110</v>
      </c>
      <c r="B104" t="s">
        <v>30</v>
      </c>
      <c r="C104">
        <v>4</v>
      </c>
      <c r="D104" s="17">
        <f t="shared" si="6"/>
        <v>30</v>
      </c>
    </row>
    <row r="105" spans="1:4" hidden="1" x14ac:dyDescent="0.3">
      <c r="A105" s="16" t="s">
        <v>111</v>
      </c>
      <c r="B105" t="s">
        <v>31</v>
      </c>
      <c r="C105">
        <v>4</v>
      </c>
      <c r="D105" s="17">
        <f t="shared" si="6"/>
        <v>30</v>
      </c>
    </row>
    <row r="106" spans="1:4" hidden="1" x14ac:dyDescent="0.3">
      <c r="A106" s="16" t="s">
        <v>112</v>
      </c>
      <c r="B106" t="s">
        <v>32</v>
      </c>
      <c r="C106">
        <v>4</v>
      </c>
      <c r="D106" s="17">
        <f t="shared" si="6"/>
        <v>30</v>
      </c>
    </row>
    <row r="107" spans="1:4" hidden="1" x14ac:dyDescent="0.3">
      <c r="A107" s="16" t="s">
        <v>113</v>
      </c>
      <c r="B107" t="s">
        <v>33</v>
      </c>
      <c r="C107">
        <v>4</v>
      </c>
      <c r="D107" s="17">
        <f t="shared" si="6"/>
        <v>30</v>
      </c>
    </row>
    <row r="108" spans="1:4" hidden="1" x14ac:dyDescent="0.3">
      <c r="A108" s="16" t="s">
        <v>114</v>
      </c>
      <c r="B108" t="s">
        <v>34</v>
      </c>
      <c r="C108">
        <v>4</v>
      </c>
      <c r="D108" s="17">
        <f t="shared" si="6"/>
        <v>30</v>
      </c>
    </row>
    <row r="109" spans="1:4" hidden="1" x14ac:dyDescent="0.3">
      <c r="A109" s="16" t="s">
        <v>115</v>
      </c>
      <c r="B109" t="s">
        <v>35</v>
      </c>
      <c r="C109">
        <v>4</v>
      </c>
      <c r="D109" s="17">
        <f t="shared" si="6"/>
        <v>30</v>
      </c>
    </row>
    <row r="110" spans="1:4" hidden="1" x14ac:dyDescent="0.3">
      <c r="A110" s="16" t="s">
        <v>116</v>
      </c>
      <c r="B110" t="s">
        <v>18</v>
      </c>
      <c r="C110">
        <v>5</v>
      </c>
      <c r="D110" s="17" t="str">
        <f t="shared" ref="D110:D125" si="7">IF(F2&lt;&gt;"",F2,"")</f>
        <v/>
      </c>
    </row>
    <row r="111" spans="1:4" hidden="1" x14ac:dyDescent="0.3">
      <c r="A111" s="16" t="s">
        <v>117</v>
      </c>
      <c r="B111" t="s">
        <v>21</v>
      </c>
      <c r="C111">
        <v>5</v>
      </c>
      <c r="D111" s="17">
        <f t="shared" si="7"/>
        <v>30</v>
      </c>
    </row>
    <row r="112" spans="1:4" hidden="1" x14ac:dyDescent="0.3">
      <c r="A112" s="16" t="s">
        <v>118</v>
      </c>
      <c r="B112" t="s">
        <v>22</v>
      </c>
      <c r="C112">
        <v>5</v>
      </c>
      <c r="D112" s="17">
        <f t="shared" si="7"/>
        <v>30</v>
      </c>
    </row>
    <row r="113" spans="1:4" hidden="1" x14ac:dyDescent="0.3">
      <c r="A113" s="16" t="s">
        <v>119</v>
      </c>
      <c r="B113" t="s">
        <v>23</v>
      </c>
      <c r="C113">
        <v>5</v>
      </c>
      <c r="D113" s="17">
        <f t="shared" si="7"/>
        <v>30</v>
      </c>
    </row>
    <row r="114" spans="1:4" hidden="1" x14ac:dyDescent="0.3">
      <c r="A114" s="16" t="s">
        <v>120</v>
      </c>
      <c r="B114" t="s">
        <v>24</v>
      </c>
      <c r="C114">
        <v>5</v>
      </c>
      <c r="D114" s="17">
        <f t="shared" si="7"/>
        <v>30</v>
      </c>
    </row>
    <row r="115" spans="1:4" hidden="1" x14ac:dyDescent="0.3">
      <c r="A115" s="16" t="s">
        <v>121</v>
      </c>
      <c r="B115" t="s">
        <v>25</v>
      </c>
      <c r="C115">
        <v>5</v>
      </c>
      <c r="D115" s="17">
        <f t="shared" si="7"/>
        <v>30</v>
      </c>
    </row>
    <row r="116" spans="1:4" hidden="1" x14ac:dyDescent="0.3">
      <c r="A116" s="16" t="s">
        <v>122</v>
      </c>
      <c r="B116" t="s">
        <v>26</v>
      </c>
      <c r="C116">
        <v>5</v>
      </c>
      <c r="D116" s="17">
        <f t="shared" si="7"/>
        <v>30</v>
      </c>
    </row>
    <row r="117" spans="1:4" hidden="1" x14ac:dyDescent="0.3">
      <c r="A117" s="16" t="s">
        <v>123</v>
      </c>
      <c r="B117" t="s">
        <v>27</v>
      </c>
      <c r="C117">
        <v>5</v>
      </c>
      <c r="D117" s="17">
        <f t="shared" si="7"/>
        <v>30</v>
      </c>
    </row>
    <row r="118" spans="1:4" hidden="1" x14ac:dyDescent="0.3">
      <c r="A118" s="16" t="s">
        <v>124</v>
      </c>
      <c r="B118" t="s">
        <v>28</v>
      </c>
      <c r="C118">
        <v>5</v>
      </c>
      <c r="D118" s="17">
        <f t="shared" si="7"/>
        <v>30</v>
      </c>
    </row>
    <row r="119" spans="1:4" hidden="1" x14ac:dyDescent="0.3">
      <c r="A119" s="16" t="s">
        <v>125</v>
      </c>
      <c r="B119" t="s">
        <v>29</v>
      </c>
      <c r="C119">
        <v>5</v>
      </c>
      <c r="D119" s="17">
        <f t="shared" si="7"/>
        <v>30</v>
      </c>
    </row>
    <row r="120" spans="1:4" hidden="1" x14ac:dyDescent="0.3">
      <c r="A120" s="16" t="s">
        <v>126</v>
      </c>
      <c r="B120" t="s">
        <v>30</v>
      </c>
      <c r="C120">
        <v>5</v>
      </c>
      <c r="D120" s="17">
        <f t="shared" si="7"/>
        <v>30</v>
      </c>
    </row>
    <row r="121" spans="1:4" hidden="1" x14ac:dyDescent="0.3">
      <c r="A121" s="16" t="s">
        <v>127</v>
      </c>
      <c r="B121" t="s">
        <v>31</v>
      </c>
      <c r="C121">
        <v>5</v>
      </c>
      <c r="D121" s="17">
        <f t="shared" si="7"/>
        <v>30</v>
      </c>
    </row>
    <row r="122" spans="1:4" hidden="1" x14ac:dyDescent="0.3">
      <c r="A122" s="16" t="s">
        <v>128</v>
      </c>
      <c r="B122" t="s">
        <v>32</v>
      </c>
      <c r="C122">
        <v>5</v>
      </c>
      <c r="D122" s="17">
        <f t="shared" si="7"/>
        <v>30</v>
      </c>
    </row>
    <row r="123" spans="1:4" hidden="1" x14ac:dyDescent="0.3">
      <c r="A123" s="16" t="s">
        <v>129</v>
      </c>
      <c r="B123" t="s">
        <v>33</v>
      </c>
      <c r="C123">
        <v>5</v>
      </c>
      <c r="D123" s="17">
        <f t="shared" si="7"/>
        <v>30</v>
      </c>
    </row>
    <row r="124" spans="1:4" hidden="1" x14ac:dyDescent="0.3">
      <c r="A124" s="16" t="s">
        <v>130</v>
      </c>
      <c r="B124" t="s">
        <v>34</v>
      </c>
      <c r="C124">
        <v>5</v>
      </c>
      <c r="D124" s="17">
        <f t="shared" si="7"/>
        <v>30</v>
      </c>
    </row>
    <row r="125" spans="1:4" hidden="1" x14ac:dyDescent="0.3">
      <c r="A125" s="16" t="s">
        <v>131</v>
      </c>
      <c r="B125" t="s">
        <v>35</v>
      </c>
      <c r="C125">
        <v>5</v>
      </c>
      <c r="D125" s="17">
        <f t="shared" si="7"/>
        <v>30</v>
      </c>
    </row>
    <row r="126" spans="1:4" hidden="1" x14ac:dyDescent="0.3">
      <c r="A126" s="16" t="s">
        <v>132</v>
      </c>
      <c r="B126" t="s">
        <v>18</v>
      </c>
      <c r="C126">
        <v>6</v>
      </c>
      <c r="D126" s="17" t="str">
        <f t="shared" ref="D126:D141" si="8">IF(G2&lt;&gt;"",G2,"")</f>
        <v/>
      </c>
    </row>
    <row r="127" spans="1:4" hidden="1" x14ac:dyDescent="0.3">
      <c r="A127" s="16" t="s">
        <v>133</v>
      </c>
      <c r="B127" t="s">
        <v>21</v>
      </c>
      <c r="C127">
        <v>6</v>
      </c>
      <c r="D127" s="17">
        <f t="shared" si="8"/>
        <v>30</v>
      </c>
    </row>
    <row r="128" spans="1:4" hidden="1" x14ac:dyDescent="0.3">
      <c r="A128" s="16" t="s">
        <v>134</v>
      </c>
      <c r="B128" t="s">
        <v>22</v>
      </c>
      <c r="C128">
        <v>6</v>
      </c>
      <c r="D128" s="17">
        <f t="shared" si="8"/>
        <v>30</v>
      </c>
    </row>
    <row r="129" spans="1:4" hidden="1" x14ac:dyDescent="0.3">
      <c r="A129" s="16" t="s">
        <v>135</v>
      </c>
      <c r="B129" t="s">
        <v>23</v>
      </c>
      <c r="C129">
        <v>6</v>
      </c>
      <c r="D129" s="17">
        <f t="shared" si="8"/>
        <v>30</v>
      </c>
    </row>
    <row r="130" spans="1:4" hidden="1" x14ac:dyDescent="0.3">
      <c r="A130" s="16" t="s">
        <v>136</v>
      </c>
      <c r="B130" t="s">
        <v>24</v>
      </c>
      <c r="C130">
        <v>6</v>
      </c>
      <c r="D130" s="17">
        <f t="shared" si="8"/>
        <v>30</v>
      </c>
    </row>
    <row r="131" spans="1:4" hidden="1" x14ac:dyDescent="0.3">
      <c r="A131" s="16" t="s">
        <v>137</v>
      </c>
      <c r="B131" t="s">
        <v>25</v>
      </c>
      <c r="C131">
        <v>6</v>
      </c>
      <c r="D131" s="17">
        <f t="shared" si="8"/>
        <v>30</v>
      </c>
    </row>
    <row r="132" spans="1:4" hidden="1" x14ac:dyDescent="0.3">
      <c r="A132" s="16" t="s">
        <v>138</v>
      </c>
      <c r="B132" t="s">
        <v>26</v>
      </c>
      <c r="C132">
        <v>6</v>
      </c>
      <c r="D132" s="17">
        <f t="shared" si="8"/>
        <v>30</v>
      </c>
    </row>
    <row r="133" spans="1:4" hidden="1" x14ac:dyDescent="0.3">
      <c r="A133" s="16" t="s">
        <v>139</v>
      </c>
      <c r="B133" t="s">
        <v>27</v>
      </c>
      <c r="C133">
        <v>6</v>
      </c>
      <c r="D133" s="17">
        <f t="shared" si="8"/>
        <v>30</v>
      </c>
    </row>
    <row r="134" spans="1:4" hidden="1" x14ac:dyDescent="0.3">
      <c r="A134" s="16" t="s">
        <v>140</v>
      </c>
      <c r="B134" t="s">
        <v>28</v>
      </c>
      <c r="C134">
        <v>6</v>
      </c>
      <c r="D134" s="17">
        <f t="shared" si="8"/>
        <v>30</v>
      </c>
    </row>
    <row r="135" spans="1:4" hidden="1" x14ac:dyDescent="0.3">
      <c r="A135" s="16" t="s">
        <v>141</v>
      </c>
      <c r="B135" t="s">
        <v>29</v>
      </c>
      <c r="C135">
        <v>6</v>
      </c>
      <c r="D135" s="17">
        <f t="shared" si="8"/>
        <v>30</v>
      </c>
    </row>
    <row r="136" spans="1:4" hidden="1" x14ac:dyDescent="0.3">
      <c r="A136" s="16" t="s">
        <v>142</v>
      </c>
      <c r="B136" t="s">
        <v>30</v>
      </c>
      <c r="C136">
        <v>6</v>
      </c>
      <c r="D136" s="17">
        <f t="shared" si="8"/>
        <v>30</v>
      </c>
    </row>
    <row r="137" spans="1:4" hidden="1" x14ac:dyDescent="0.3">
      <c r="A137" s="16" t="s">
        <v>143</v>
      </c>
      <c r="B137" t="s">
        <v>31</v>
      </c>
      <c r="C137">
        <v>6</v>
      </c>
      <c r="D137" s="17">
        <f t="shared" si="8"/>
        <v>30</v>
      </c>
    </row>
    <row r="138" spans="1:4" hidden="1" x14ac:dyDescent="0.3">
      <c r="A138" s="16" t="s">
        <v>144</v>
      </c>
      <c r="B138" t="s">
        <v>32</v>
      </c>
      <c r="C138">
        <v>6</v>
      </c>
      <c r="D138" s="17">
        <f t="shared" si="8"/>
        <v>30</v>
      </c>
    </row>
    <row r="139" spans="1:4" hidden="1" x14ac:dyDescent="0.3">
      <c r="A139" s="16" t="s">
        <v>145</v>
      </c>
      <c r="B139" t="s">
        <v>33</v>
      </c>
      <c r="C139">
        <v>6</v>
      </c>
      <c r="D139" s="17">
        <f t="shared" si="8"/>
        <v>30</v>
      </c>
    </row>
    <row r="140" spans="1:4" hidden="1" x14ac:dyDescent="0.3">
      <c r="A140" s="16" t="s">
        <v>146</v>
      </c>
      <c r="B140" t="s">
        <v>34</v>
      </c>
      <c r="C140">
        <v>6</v>
      </c>
      <c r="D140" s="17">
        <f t="shared" si="8"/>
        <v>30</v>
      </c>
    </row>
    <row r="141" spans="1:4" hidden="1" x14ac:dyDescent="0.3">
      <c r="A141" s="16" t="s">
        <v>147</v>
      </c>
      <c r="B141" t="s">
        <v>35</v>
      </c>
      <c r="C141">
        <v>6</v>
      </c>
      <c r="D141" s="17">
        <f t="shared" si="8"/>
        <v>30</v>
      </c>
    </row>
    <row r="142" spans="1:4" hidden="1" x14ac:dyDescent="0.3">
      <c r="A142" s="16" t="s">
        <v>148</v>
      </c>
      <c r="B142" t="s">
        <v>18</v>
      </c>
      <c r="C142">
        <v>7</v>
      </c>
      <c r="D142" s="17" t="str">
        <f t="shared" ref="D142:D157" si="9">IF(H2&lt;&gt;"",H2,"")</f>
        <v/>
      </c>
    </row>
    <row r="143" spans="1:4" hidden="1" x14ac:dyDescent="0.3">
      <c r="A143" s="16" t="s">
        <v>149</v>
      </c>
      <c r="B143" t="s">
        <v>21</v>
      </c>
      <c r="C143">
        <v>7</v>
      </c>
      <c r="D143" s="17">
        <f t="shared" si="9"/>
        <v>30</v>
      </c>
    </row>
    <row r="144" spans="1:4" hidden="1" x14ac:dyDescent="0.3">
      <c r="A144" s="16" t="s">
        <v>150</v>
      </c>
      <c r="B144" t="s">
        <v>22</v>
      </c>
      <c r="C144">
        <v>7</v>
      </c>
      <c r="D144" s="17">
        <f t="shared" si="9"/>
        <v>30</v>
      </c>
    </row>
    <row r="145" spans="1:4" hidden="1" x14ac:dyDescent="0.3">
      <c r="A145" s="16" t="s">
        <v>151</v>
      </c>
      <c r="B145" t="s">
        <v>23</v>
      </c>
      <c r="C145">
        <v>7</v>
      </c>
      <c r="D145" s="17">
        <f t="shared" si="9"/>
        <v>30</v>
      </c>
    </row>
    <row r="146" spans="1:4" hidden="1" x14ac:dyDescent="0.3">
      <c r="A146" s="16" t="s">
        <v>152</v>
      </c>
      <c r="B146" t="s">
        <v>24</v>
      </c>
      <c r="C146">
        <v>7</v>
      </c>
      <c r="D146" s="17">
        <f t="shared" si="9"/>
        <v>30</v>
      </c>
    </row>
    <row r="147" spans="1:4" hidden="1" x14ac:dyDescent="0.3">
      <c r="A147" s="16" t="s">
        <v>153</v>
      </c>
      <c r="B147" t="s">
        <v>25</v>
      </c>
      <c r="C147">
        <v>7</v>
      </c>
      <c r="D147" s="17">
        <f t="shared" si="9"/>
        <v>30</v>
      </c>
    </row>
    <row r="148" spans="1:4" hidden="1" x14ac:dyDescent="0.3">
      <c r="A148" s="16" t="s">
        <v>154</v>
      </c>
      <c r="B148" t="s">
        <v>26</v>
      </c>
      <c r="C148">
        <v>7</v>
      </c>
      <c r="D148" s="17">
        <f t="shared" si="9"/>
        <v>30</v>
      </c>
    </row>
    <row r="149" spans="1:4" hidden="1" x14ac:dyDescent="0.3">
      <c r="A149" s="16" t="s">
        <v>155</v>
      </c>
      <c r="B149" t="s">
        <v>27</v>
      </c>
      <c r="C149">
        <v>7</v>
      </c>
      <c r="D149" s="17">
        <f t="shared" si="9"/>
        <v>30</v>
      </c>
    </row>
    <row r="150" spans="1:4" hidden="1" x14ac:dyDescent="0.3">
      <c r="A150" s="16" t="s">
        <v>156</v>
      </c>
      <c r="B150" t="s">
        <v>28</v>
      </c>
      <c r="C150">
        <v>7</v>
      </c>
      <c r="D150" s="17">
        <f t="shared" si="9"/>
        <v>30</v>
      </c>
    </row>
    <row r="151" spans="1:4" hidden="1" x14ac:dyDescent="0.3">
      <c r="A151" s="16" t="s">
        <v>157</v>
      </c>
      <c r="B151" t="s">
        <v>29</v>
      </c>
      <c r="C151">
        <v>7</v>
      </c>
      <c r="D151" s="17">
        <f t="shared" si="9"/>
        <v>30</v>
      </c>
    </row>
    <row r="152" spans="1:4" hidden="1" x14ac:dyDescent="0.3">
      <c r="A152" s="16" t="s">
        <v>158</v>
      </c>
      <c r="B152" t="s">
        <v>30</v>
      </c>
      <c r="C152">
        <v>7</v>
      </c>
      <c r="D152" s="17">
        <f t="shared" si="9"/>
        <v>30</v>
      </c>
    </row>
    <row r="153" spans="1:4" hidden="1" x14ac:dyDescent="0.3">
      <c r="A153" s="16" t="s">
        <v>159</v>
      </c>
      <c r="B153" t="s">
        <v>31</v>
      </c>
      <c r="C153">
        <v>7</v>
      </c>
      <c r="D153" s="17">
        <f t="shared" si="9"/>
        <v>30</v>
      </c>
    </row>
    <row r="154" spans="1:4" hidden="1" x14ac:dyDescent="0.3">
      <c r="A154" s="16" t="s">
        <v>160</v>
      </c>
      <c r="B154" t="s">
        <v>32</v>
      </c>
      <c r="C154">
        <v>7</v>
      </c>
      <c r="D154" s="17">
        <f t="shared" si="9"/>
        <v>30</v>
      </c>
    </row>
    <row r="155" spans="1:4" hidden="1" x14ac:dyDescent="0.3">
      <c r="A155" s="16" t="s">
        <v>161</v>
      </c>
      <c r="B155" t="s">
        <v>33</v>
      </c>
      <c r="C155">
        <v>7</v>
      </c>
      <c r="D155" s="17">
        <f t="shared" si="9"/>
        <v>30</v>
      </c>
    </row>
    <row r="156" spans="1:4" hidden="1" x14ac:dyDescent="0.3">
      <c r="A156" s="16" t="s">
        <v>162</v>
      </c>
      <c r="B156" t="s">
        <v>34</v>
      </c>
      <c r="C156">
        <v>7</v>
      </c>
      <c r="D156" s="17">
        <f t="shared" si="9"/>
        <v>30</v>
      </c>
    </row>
    <row r="157" spans="1:4" hidden="1" x14ac:dyDescent="0.3">
      <c r="A157" s="16" t="s">
        <v>163</v>
      </c>
      <c r="B157" t="s">
        <v>35</v>
      </c>
      <c r="C157">
        <v>7</v>
      </c>
      <c r="D157" s="17">
        <f t="shared" si="9"/>
        <v>30</v>
      </c>
    </row>
    <row r="158" spans="1:4" hidden="1" x14ac:dyDescent="0.3">
      <c r="A158" s="16" t="s">
        <v>164</v>
      </c>
      <c r="B158" t="s">
        <v>18</v>
      </c>
      <c r="C158">
        <v>8</v>
      </c>
      <c r="D158" s="17" t="str">
        <f t="shared" ref="D158:D173" si="10">IF(I2&lt;&gt;"",I2,"")</f>
        <v/>
      </c>
    </row>
    <row r="159" spans="1:4" hidden="1" x14ac:dyDescent="0.3">
      <c r="A159" s="16" t="s">
        <v>165</v>
      </c>
      <c r="B159" t="s">
        <v>21</v>
      </c>
      <c r="C159">
        <v>8</v>
      </c>
      <c r="D159" s="17">
        <f t="shared" si="10"/>
        <v>30</v>
      </c>
    </row>
    <row r="160" spans="1:4" hidden="1" x14ac:dyDescent="0.3">
      <c r="A160" s="16" t="s">
        <v>166</v>
      </c>
      <c r="B160" t="s">
        <v>22</v>
      </c>
      <c r="C160">
        <v>8</v>
      </c>
      <c r="D160" s="17">
        <f t="shared" si="10"/>
        <v>30</v>
      </c>
    </row>
    <row r="161" spans="1:4" hidden="1" x14ac:dyDescent="0.3">
      <c r="A161" s="16" t="s">
        <v>167</v>
      </c>
      <c r="B161" t="s">
        <v>23</v>
      </c>
      <c r="C161">
        <v>8</v>
      </c>
      <c r="D161" s="17">
        <f t="shared" si="10"/>
        <v>30</v>
      </c>
    </row>
    <row r="162" spans="1:4" hidden="1" x14ac:dyDescent="0.3">
      <c r="A162" s="16" t="s">
        <v>168</v>
      </c>
      <c r="B162" t="s">
        <v>24</v>
      </c>
      <c r="C162">
        <v>8</v>
      </c>
      <c r="D162" s="17">
        <f t="shared" si="10"/>
        <v>30</v>
      </c>
    </row>
    <row r="163" spans="1:4" hidden="1" x14ac:dyDescent="0.3">
      <c r="A163" s="16" t="s">
        <v>169</v>
      </c>
      <c r="B163" t="s">
        <v>25</v>
      </c>
      <c r="C163">
        <v>8</v>
      </c>
      <c r="D163" s="17">
        <f t="shared" si="10"/>
        <v>30</v>
      </c>
    </row>
    <row r="164" spans="1:4" hidden="1" x14ac:dyDescent="0.3">
      <c r="A164" s="16" t="s">
        <v>170</v>
      </c>
      <c r="B164" t="s">
        <v>26</v>
      </c>
      <c r="C164">
        <v>8</v>
      </c>
      <c r="D164" s="17">
        <f t="shared" si="10"/>
        <v>30</v>
      </c>
    </row>
    <row r="165" spans="1:4" hidden="1" x14ac:dyDescent="0.3">
      <c r="A165" s="16" t="s">
        <v>171</v>
      </c>
      <c r="B165" t="s">
        <v>27</v>
      </c>
      <c r="C165">
        <v>8</v>
      </c>
      <c r="D165" s="17">
        <f t="shared" si="10"/>
        <v>30</v>
      </c>
    </row>
    <row r="166" spans="1:4" hidden="1" x14ac:dyDescent="0.3">
      <c r="A166" s="16" t="s">
        <v>172</v>
      </c>
      <c r="B166" t="s">
        <v>28</v>
      </c>
      <c r="C166">
        <v>8</v>
      </c>
      <c r="D166" s="17">
        <f t="shared" si="10"/>
        <v>30</v>
      </c>
    </row>
    <row r="167" spans="1:4" hidden="1" x14ac:dyDescent="0.3">
      <c r="A167" s="16" t="s">
        <v>173</v>
      </c>
      <c r="B167" t="s">
        <v>29</v>
      </c>
      <c r="C167">
        <v>8</v>
      </c>
      <c r="D167" s="17">
        <f t="shared" si="10"/>
        <v>30</v>
      </c>
    </row>
    <row r="168" spans="1:4" hidden="1" x14ac:dyDescent="0.3">
      <c r="A168" s="16" t="s">
        <v>174</v>
      </c>
      <c r="B168" t="s">
        <v>30</v>
      </c>
      <c r="C168">
        <v>8</v>
      </c>
      <c r="D168" s="17">
        <f t="shared" si="10"/>
        <v>30</v>
      </c>
    </row>
    <row r="169" spans="1:4" hidden="1" x14ac:dyDescent="0.3">
      <c r="A169" s="16" t="s">
        <v>175</v>
      </c>
      <c r="B169" t="s">
        <v>31</v>
      </c>
      <c r="C169">
        <v>8</v>
      </c>
      <c r="D169" s="17">
        <f t="shared" si="10"/>
        <v>30</v>
      </c>
    </row>
    <row r="170" spans="1:4" hidden="1" x14ac:dyDescent="0.3">
      <c r="A170" s="16" t="s">
        <v>176</v>
      </c>
      <c r="B170" t="s">
        <v>32</v>
      </c>
      <c r="C170">
        <v>8</v>
      </c>
      <c r="D170" s="17">
        <f t="shared" si="10"/>
        <v>30</v>
      </c>
    </row>
    <row r="171" spans="1:4" hidden="1" x14ac:dyDescent="0.3">
      <c r="A171" s="16" t="s">
        <v>177</v>
      </c>
      <c r="B171" t="s">
        <v>33</v>
      </c>
      <c r="C171">
        <v>8</v>
      </c>
      <c r="D171" s="17">
        <f t="shared" si="10"/>
        <v>30</v>
      </c>
    </row>
    <row r="172" spans="1:4" hidden="1" x14ac:dyDescent="0.3">
      <c r="A172" s="16" t="s">
        <v>178</v>
      </c>
      <c r="B172" t="s">
        <v>34</v>
      </c>
      <c r="C172">
        <v>8</v>
      </c>
      <c r="D172" s="17">
        <f t="shared" si="10"/>
        <v>30</v>
      </c>
    </row>
    <row r="173" spans="1:4" hidden="1" x14ac:dyDescent="0.3">
      <c r="A173" s="16" t="s">
        <v>179</v>
      </c>
      <c r="B173" t="s">
        <v>35</v>
      </c>
      <c r="C173">
        <v>8</v>
      </c>
      <c r="D173" s="17">
        <f t="shared" si="10"/>
        <v>30</v>
      </c>
    </row>
    <row r="174" spans="1:4" hidden="1" x14ac:dyDescent="0.3">
      <c r="A174" s="16" t="s">
        <v>180</v>
      </c>
      <c r="B174" t="s">
        <v>18</v>
      </c>
      <c r="C174">
        <v>9</v>
      </c>
      <c r="D174" s="17" t="str">
        <f t="shared" ref="D174:D189" si="11">IF(J2&lt;&gt;"",J2,"")</f>
        <v/>
      </c>
    </row>
    <row r="175" spans="1:4" hidden="1" x14ac:dyDescent="0.3">
      <c r="A175" s="16" t="s">
        <v>181</v>
      </c>
      <c r="B175" t="s">
        <v>21</v>
      </c>
      <c r="C175">
        <v>9</v>
      </c>
      <c r="D175" s="17">
        <f t="shared" si="11"/>
        <v>30</v>
      </c>
    </row>
    <row r="176" spans="1:4" hidden="1" x14ac:dyDescent="0.3">
      <c r="A176" s="16" t="s">
        <v>182</v>
      </c>
      <c r="B176" t="s">
        <v>22</v>
      </c>
      <c r="C176">
        <v>9</v>
      </c>
      <c r="D176" s="17">
        <f t="shared" si="11"/>
        <v>30</v>
      </c>
    </row>
    <row r="177" spans="1:4" hidden="1" x14ac:dyDescent="0.3">
      <c r="A177" s="16" t="s">
        <v>183</v>
      </c>
      <c r="B177" t="s">
        <v>23</v>
      </c>
      <c r="C177">
        <v>9</v>
      </c>
      <c r="D177" s="17">
        <f t="shared" si="11"/>
        <v>30</v>
      </c>
    </row>
    <row r="178" spans="1:4" hidden="1" x14ac:dyDescent="0.3">
      <c r="A178" s="16" t="s">
        <v>184</v>
      </c>
      <c r="B178" t="s">
        <v>24</v>
      </c>
      <c r="C178">
        <v>9</v>
      </c>
      <c r="D178" s="17">
        <f t="shared" si="11"/>
        <v>30</v>
      </c>
    </row>
    <row r="179" spans="1:4" hidden="1" x14ac:dyDescent="0.3">
      <c r="A179" s="16" t="s">
        <v>185</v>
      </c>
      <c r="B179" t="s">
        <v>25</v>
      </c>
      <c r="C179">
        <v>9</v>
      </c>
      <c r="D179" s="17">
        <f t="shared" si="11"/>
        <v>30</v>
      </c>
    </row>
    <row r="180" spans="1:4" hidden="1" x14ac:dyDescent="0.3">
      <c r="A180" s="16" t="s">
        <v>186</v>
      </c>
      <c r="B180" t="s">
        <v>26</v>
      </c>
      <c r="C180">
        <v>9</v>
      </c>
      <c r="D180" s="17">
        <f t="shared" si="11"/>
        <v>30</v>
      </c>
    </row>
    <row r="181" spans="1:4" hidden="1" x14ac:dyDescent="0.3">
      <c r="A181" s="16" t="s">
        <v>187</v>
      </c>
      <c r="B181" t="s">
        <v>27</v>
      </c>
      <c r="C181">
        <v>9</v>
      </c>
      <c r="D181" s="17">
        <f t="shared" si="11"/>
        <v>30</v>
      </c>
    </row>
    <row r="182" spans="1:4" hidden="1" x14ac:dyDescent="0.3">
      <c r="A182" s="16" t="s">
        <v>188</v>
      </c>
      <c r="B182" t="s">
        <v>28</v>
      </c>
      <c r="C182">
        <v>9</v>
      </c>
      <c r="D182" s="17">
        <f t="shared" si="11"/>
        <v>30</v>
      </c>
    </row>
    <row r="183" spans="1:4" hidden="1" x14ac:dyDescent="0.3">
      <c r="A183" s="16" t="s">
        <v>189</v>
      </c>
      <c r="B183" t="s">
        <v>29</v>
      </c>
      <c r="C183">
        <v>9</v>
      </c>
      <c r="D183" s="17">
        <f t="shared" si="11"/>
        <v>30</v>
      </c>
    </row>
    <row r="184" spans="1:4" hidden="1" x14ac:dyDescent="0.3">
      <c r="A184" s="16" t="s">
        <v>190</v>
      </c>
      <c r="B184" t="s">
        <v>30</v>
      </c>
      <c r="C184">
        <v>9</v>
      </c>
      <c r="D184" s="17">
        <f t="shared" si="11"/>
        <v>30</v>
      </c>
    </row>
    <row r="185" spans="1:4" hidden="1" x14ac:dyDescent="0.3">
      <c r="A185" s="16" t="s">
        <v>191</v>
      </c>
      <c r="B185" t="s">
        <v>31</v>
      </c>
      <c r="C185">
        <v>9</v>
      </c>
      <c r="D185" s="17">
        <f t="shared" si="11"/>
        <v>30</v>
      </c>
    </row>
    <row r="186" spans="1:4" hidden="1" x14ac:dyDescent="0.3">
      <c r="A186" s="16" t="s">
        <v>192</v>
      </c>
      <c r="B186" t="s">
        <v>32</v>
      </c>
      <c r="C186">
        <v>9</v>
      </c>
      <c r="D186" s="17">
        <f t="shared" si="11"/>
        <v>30</v>
      </c>
    </row>
    <row r="187" spans="1:4" hidden="1" x14ac:dyDescent="0.3">
      <c r="A187" s="16" t="s">
        <v>193</v>
      </c>
      <c r="B187" t="s">
        <v>33</v>
      </c>
      <c r="C187">
        <v>9</v>
      </c>
      <c r="D187" s="17">
        <f t="shared" si="11"/>
        <v>30</v>
      </c>
    </row>
    <row r="188" spans="1:4" hidden="1" x14ac:dyDescent="0.3">
      <c r="A188" s="16" t="s">
        <v>194</v>
      </c>
      <c r="B188" t="s">
        <v>34</v>
      </c>
      <c r="C188">
        <v>9</v>
      </c>
      <c r="D188" s="17">
        <f t="shared" si="11"/>
        <v>30</v>
      </c>
    </row>
    <row r="189" spans="1:4" hidden="1" x14ac:dyDescent="0.3">
      <c r="A189" s="16" t="s">
        <v>195</v>
      </c>
      <c r="B189" t="s">
        <v>35</v>
      </c>
      <c r="C189">
        <v>9</v>
      </c>
      <c r="D189" s="17">
        <f t="shared" si="11"/>
        <v>30</v>
      </c>
    </row>
    <row r="190" spans="1:4" hidden="1" x14ac:dyDescent="0.3">
      <c r="A190" s="16" t="s">
        <v>196</v>
      </c>
      <c r="B190" t="s">
        <v>18</v>
      </c>
      <c r="C190">
        <v>10</v>
      </c>
      <c r="D190" s="17" t="str">
        <f t="shared" ref="D190:D205" si="12">IF(K2&lt;&gt;"",K2,"")</f>
        <v/>
      </c>
    </row>
    <row r="191" spans="1:4" hidden="1" x14ac:dyDescent="0.3">
      <c r="A191" s="16" t="s">
        <v>197</v>
      </c>
      <c r="B191" t="s">
        <v>21</v>
      </c>
      <c r="C191">
        <v>10</v>
      </c>
      <c r="D191" s="17">
        <f t="shared" si="12"/>
        <v>30</v>
      </c>
    </row>
    <row r="192" spans="1:4" hidden="1" x14ac:dyDescent="0.3">
      <c r="A192" s="16" t="s">
        <v>198</v>
      </c>
      <c r="B192" t="s">
        <v>22</v>
      </c>
      <c r="C192">
        <v>10</v>
      </c>
      <c r="D192" s="17">
        <f t="shared" si="12"/>
        <v>30</v>
      </c>
    </row>
    <row r="193" spans="1:4" hidden="1" x14ac:dyDescent="0.3">
      <c r="A193" s="16" t="s">
        <v>199</v>
      </c>
      <c r="B193" t="s">
        <v>23</v>
      </c>
      <c r="C193">
        <v>10</v>
      </c>
      <c r="D193" s="17">
        <f t="shared" si="12"/>
        <v>30</v>
      </c>
    </row>
    <row r="194" spans="1:4" hidden="1" x14ac:dyDescent="0.3">
      <c r="A194" s="16" t="s">
        <v>200</v>
      </c>
      <c r="B194" t="s">
        <v>24</v>
      </c>
      <c r="C194">
        <v>10</v>
      </c>
      <c r="D194" s="17">
        <f t="shared" si="12"/>
        <v>30</v>
      </c>
    </row>
    <row r="195" spans="1:4" hidden="1" x14ac:dyDescent="0.3">
      <c r="A195" s="16" t="s">
        <v>201</v>
      </c>
      <c r="B195" t="s">
        <v>25</v>
      </c>
      <c r="C195">
        <v>10</v>
      </c>
      <c r="D195" s="17">
        <f t="shared" si="12"/>
        <v>30</v>
      </c>
    </row>
    <row r="196" spans="1:4" hidden="1" x14ac:dyDescent="0.3">
      <c r="A196" s="16" t="s">
        <v>202</v>
      </c>
      <c r="B196" t="s">
        <v>26</v>
      </c>
      <c r="C196">
        <v>10</v>
      </c>
      <c r="D196" s="17">
        <f t="shared" si="12"/>
        <v>30</v>
      </c>
    </row>
    <row r="197" spans="1:4" hidden="1" x14ac:dyDescent="0.3">
      <c r="A197" s="16" t="s">
        <v>203</v>
      </c>
      <c r="B197" t="s">
        <v>27</v>
      </c>
      <c r="C197">
        <v>10</v>
      </c>
      <c r="D197" s="17">
        <f t="shared" si="12"/>
        <v>30</v>
      </c>
    </row>
    <row r="198" spans="1:4" hidden="1" x14ac:dyDescent="0.3">
      <c r="A198" s="16" t="s">
        <v>204</v>
      </c>
      <c r="B198" t="s">
        <v>28</v>
      </c>
      <c r="C198">
        <v>10</v>
      </c>
      <c r="D198" s="17">
        <f t="shared" si="12"/>
        <v>30</v>
      </c>
    </row>
    <row r="199" spans="1:4" hidden="1" x14ac:dyDescent="0.3">
      <c r="A199" s="16" t="s">
        <v>205</v>
      </c>
      <c r="B199" t="s">
        <v>29</v>
      </c>
      <c r="C199">
        <v>10</v>
      </c>
      <c r="D199" s="17">
        <f t="shared" si="12"/>
        <v>30</v>
      </c>
    </row>
    <row r="200" spans="1:4" hidden="1" x14ac:dyDescent="0.3">
      <c r="A200" s="16" t="s">
        <v>206</v>
      </c>
      <c r="B200" t="s">
        <v>30</v>
      </c>
      <c r="C200">
        <v>10</v>
      </c>
      <c r="D200" s="17">
        <f t="shared" si="12"/>
        <v>30</v>
      </c>
    </row>
    <row r="201" spans="1:4" hidden="1" x14ac:dyDescent="0.3">
      <c r="A201" s="16" t="s">
        <v>207</v>
      </c>
      <c r="B201" t="s">
        <v>31</v>
      </c>
      <c r="C201">
        <v>10</v>
      </c>
      <c r="D201" s="17">
        <f t="shared" si="12"/>
        <v>30</v>
      </c>
    </row>
    <row r="202" spans="1:4" hidden="1" x14ac:dyDescent="0.3">
      <c r="A202" s="16" t="s">
        <v>208</v>
      </c>
      <c r="B202" t="s">
        <v>32</v>
      </c>
      <c r="C202">
        <v>10</v>
      </c>
      <c r="D202" s="17">
        <f t="shared" si="12"/>
        <v>30</v>
      </c>
    </row>
    <row r="203" spans="1:4" hidden="1" x14ac:dyDescent="0.3">
      <c r="A203" s="16" t="s">
        <v>209</v>
      </c>
      <c r="B203" t="s">
        <v>33</v>
      </c>
      <c r="C203">
        <v>10</v>
      </c>
      <c r="D203" s="17">
        <f t="shared" si="12"/>
        <v>30</v>
      </c>
    </row>
    <row r="204" spans="1:4" hidden="1" x14ac:dyDescent="0.3">
      <c r="A204" s="16" t="s">
        <v>210</v>
      </c>
      <c r="B204" t="s">
        <v>34</v>
      </c>
      <c r="C204">
        <v>10</v>
      </c>
      <c r="D204" s="17">
        <f t="shared" si="12"/>
        <v>30</v>
      </c>
    </row>
    <row r="205" spans="1:4" hidden="1" x14ac:dyDescent="0.3">
      <c r="A205" s="16" t="s">
        <v>211</v>
      </c>
      <c r="B205" t="s">
        <v>35</v>
      </c>
      <c r="C205">
        <v>10</v>
      </c>
      <c r="D205" s="17">
        <f t="shared" si="12"/>
        <v>30</v>
      </c>
    </row>
    <row r="206" spans="1:4" hidden="1" x14ac:dyDescent="0.3">
      <c r="A206" s="16" t="s">
        <v>212</v>
      </c>
      <c r="B206" t="s">
        <v>18</v>
      </c>
      <c r="C206">
        <v>11</v>
      </c>
      <c r="D206" s="17" t="str">
        <f t="shared" ref="D206:D221" si="13">IF(L2&lt;&gt;"",L2,"")</f>
        <v/>
      </c>
    </row>
    <row r="207" spans="1:4" hidden="1" x14ac:dyDescent="0.3">
      <c r="A207" s="16" t="s">
        <v>213</v>
      </c>
      <c r="B207" t="s">
        <v>21</v>
      </c>
      <c r="C207">
        <v>11</v>
      </c>
      <c r="D207" s="17">
        <f t="shared" si="13"/>
        <v>30</v>
      </c>
    </row>
    <row r="208" spans="1:4" hidden="1" x14ac:dyDescent="0.3">
      <c r="A208" s="16" t="s">
        <v>214</v>
      </c>
      <c r="B208" t="s">
        <v>22</v>
      </c>
      <c r="C208">
        <v>11</v>
      </c>
      <c r="D208" s="17">
        <f t="shared" si="13"/>
        <v>30</v>
      </c>
    </row>
    <row r="209" spans="1:4" hidden="1" x14ac:dyDescent="0.3">
      <c r="A209" s="16" t="s">
        <v>215</v>
      </c>
      <c r="B209" t="s">
        <v>23</v>
      </c>
      <c r="C209">
        <v>11</v>
      </c>
      <c r="D209" s="17">
        <f t="shared" si="13"/>
        <v>30</v>
      </c>
    </row>
    <row r="210" spans="1:4" hidden="1" x14ac:dyDescent="0.3">
      <c r="A210" s="16" t="s">
        <v>216</v>
      </c>
      <c r="B210" t="s">
        <v>24</v>
      </c>
      <c r="C210">
        <v>11</v>
      </c>
      <c r="D210" s="17">
        <f t="shared" si="13"/>
        <v>30</v>
      </c>
    </row>
    <row r="211" spans="1:4" hidden="1" x14ac:dyDescent="0.3">
      <c r="A211" s="16" t="s">
        <v>217</v>
      </c>
      <c r="B211" t="s">
        <v>25</v>
      </c>
      <c r="C211">
        <v>11</v>
      </c>
      <c r="D211" s="17">
        <f t="shared" si="13"/>
        <v>30</v>
      </c>
    </row>
    <row r="212" spans="1:4" hidden="1" x14ac:dyDescent="0.3">
      <c r="A212" s="16" t="s">
        <v>218</v>
      </c>
      <c r="B212" t="s">
        <v>26</v>
      </c>
      <c r="C212">
        <v>11</v>
      </c>
      <c r="D212" s="17">
        <f t="shared" si="13"/>
        <v>30</v>
      </c>
    </row>
    <row r="213" spans="1:4" hidden="1" x14ac:dyDescent="0.3">
      <c r="A213" s="16" t="s">
        <v>219</v>
      </c>
      <c r="B213" t="s">
        <v>27</v>
      </c>
      <c r="C213">
        <v>11</v>
      </c>
      <c r="D213" s="17">
        <f t="shared" si="13"/>
        <v>30</v>
      </c>
    </row>
    <row r="214" spans="1:4" hidden="1" x14ac:dyDescent="0.3">
      <c r="A214" s="16" t="s">
        <v>220</v>
      </c>
      <c r="B214" t="s">
        <v>28</v>
      </c>
      <c r="C214">
        <v>11</v>
      </c>
      <c r="D214" s="17">
        <f t="shared" si="13"/>
        <v>30</v>
      </c>
    </row>
    <row r="215" spans="1:4" hidden="1" x14ac:dyDescent="0.3">
      <c r="A215" s="16" t="s">
        <v>221</v>
      </c>
      <c r="B215" t="s">
        <v>29</v>
      </c>
      <c r="C215">
        <v>11</v>
      </c>
      <c r="D215" s="17">
        <f t="shared" si="13"/>
        <v>30</v>
      </c>
    </row>
    <row r="216" spans="1:4" hidden="1" x14ac:dyDescent="0.3">
      <c r="A216" s="16" t="s">
        <v>222</v>
      </c>
      <c r="B216" t="s">
        <v>30</v>
      </c>
      <c r="C216">
        <v>11</v>
      </c>
      <c r="D216" s="17">
        <f t="shared" si="13"/>
        <v>30</v>
      </c>
    </row>
    <row r="217" spans="1:4" hidden="1" x14ac:dyDescent="0.3">
      <c r="A217" s="16" t="s">
        <v>223</v>
      </c>
      <c r="B217" t="s">
        <v>31</v>
      </c>
      <c r="C217">
        <v>11</v>
      </c>
      <c r="D217" s="17">
        <f t="shared" si="13"/>
        <v>30</v>
      </c>
    </row>
    <row r="218" spans="1:4" hidden="1" x14ac:dyDescent="0.3">
      <c r="A218" s="16" t="s">
        <v>224</v>
      </c>
      <c r="B218" t="s">
        <v>32</v>
      </c>
      <c r="C218">
        <v>11</v>
      </c>
      <c r="D218" s="17">
        <f t="shared" si="13"/>
        <v>30</v>
      </c>
    </row>
    <row r="219" spans="1:4" hidden="1" x14ac:dyDescent="0.3">
      <c r="A219" s="16" t="s">
        <v>225</v>
      </c>
      <c r="B219" t="s">
        <v>33</v>
      </c>
      <c r="C219">
        <v>11</v>
      </c>
      <c r="D219" s="17">
        <f t="shared" si="13"/>
        <v>30</v>
      </c>
    </row>
    <row r="220" spans="1:4" hidden="1" x14ac:dyDescent="0.3">
      <c r="A220" s="16" t="s">
        <v>226</v>
      </c>
      <c r="B220" t="s">
        <v>34</v>
      </c>
      <c r="C220">
        <v>11</v>
      </c>
      <c r="D220" s="17">
        <f t="shared" si="13"/>
        <v>30</v>
      </c>
    </row>
    <row r="221" spans="1:4" hidden="1" x14ac:dyDescent="0.3">
      <c r="A221" s="16" t="s">
        <v>227</v>
      </c>
      <c r="B221" t="s">
        <v>35</v>
      </c>
      <c r="C221">
        <v>11</v>
      </c>
      <c r="D221" s="17">
        <f t="shared" si="13"/>
        <v>30</v>
      </c>
    </row>
    <row r="222" spans="1:4" hidden="1" x14ac:dyDescent="0.3">
      <c r="A222" s="16" t="s">
        <v>228</v>
      </c>
      <c r="B222" t="s">
        <v>18</v>
      </c>
      <c r="C222">
        <v>12</v>
      </c>
      <c r="D222" s="17" t="str">
        <f t="shared" ref="D222:D237" si="14">IF(M2&lt;&gt;"",M2,"")</f>
        <v/>
      </c>
    </row>
    <row r="223" spans="1:4" hidden="1" x14ac:dyDescent="0.3">
      <c r="A223" s="16" t="s">
        <v>229</v>
      </c>
      <c r="B223" t="s">
        <v>21</v>
      </c>
      <c r="C223">
        <v>12</v>
      </c>
      <c r="D223" s="17">
        <f t="shared" si="14"/>
        <v>30</v>
      </c>
    </row>
    <row r="224" spans="1:4" hidden="1" x14ac:dyDescent="0.3">
      <c r="A224" s="16" t="s">
        <v>230</v>
      </c>
      <c r="B224" t="s">
        <v>22</v>
      </c>
      <c r="C224">
        <v>12</v>
      </c>
      <c r="D224" s="17">
        <f t="shared" si="14"/>
        <v>30</v>
      </c>
    </row>
    <row r="225" spans="1:4" hidden="1" x14ac:dyDescent="0.3">
      <c r="A225" s="16" t="s">
        <v>231</v>
      </c>
      <c r="B225" t="s">
        <v>23</v>
      </c>
      <c r="C225">
        <v>12</v>
      </c>
      <c r="D225" s="17">
        <f t="shared" si="14"/>
        <v>30</v>
      </c>
    </row>
    <row r="226" spans="1:4" hidden="1" x14ac:dyDescent="0.3">
      <c r="A226" s="16" t="s">
        <v>232</v>
      </c>
      <c r="B226" t="s">
        <v>24</v>
      </c>
      <c r="C226">
        <v>12</v>
      </c>
      <c r="D226" s="17">
        <f t="shared" si="14"/>
        <v>30</v>
      </c>
    </row>
    <row r="227" spans="1:4" hidden="1" x14ac:dyDescent="0.3">
      <c r="A227" s="16" t="s">
        <v>233</v>
      </c>
      <c r="B227" t="s">
        <v>25</v>
      </c>
      <c r="C227">
        <v>12</v>
      </c>
      <c r="D227" s="17">
        <f t="shared" si="14"/>
        <v>30</v>
      </c>
    </row>
    <row r="228" spans="1:4" hidden="1" x14ac:dyDescent="0.3">
      <c r="A228" s="16" t="s">
        <v>234</v>
      </c>
      <c r="B228" t="s">
        <v>26</v>
      </c>
      <c r="C228">
        <v>12</v>
      </c>
      <c r="D228" s="17">
        <f t="shared" si="14"/>
        <v>30</v>
      </c>
    </row>
    <row r="229" spans="1:4" hidden="1" x14ac:dyDescent="0.3">
      <c r="A229" s="16" t="s">
        <v>235</v>
      </c>
      <c r="B229" t="s">
        <v>27</v>
      </c>
      <c r="C229">
        <v>12</v>
      </c>
      <c r="D229" s="17">
        <f t="shared" si="14"/>
        <v>30</v>
      </c>
    </row>
    <row r="230" spans="1:4" hidden="1" x14ac:dyDescent="0.3">
      <c r="A230" s="16" t="s">
        <v>236</v>
      </c>
      <c r="B230" t="s">
        <v>28</v>
      </c>
      <c r="C230">
        <v>12</v>
      </c>
      <c r="D230" s="17">
        <f t="shared" si="14"/>
        <v>30</v>
      </c>
    </row>
    <row r="231" spans="1:4" hidden="1" x14ac:dyDescent="0.3">
      <c r="A231" s="16" t="s">
        <v>237</v>
      </c>
      <c r="B231" t="s">
        <v>29</v>
      </c>
      <c r="C231">
        <v>12</v>
      </c>
      <c r="D231" s="17">
        <f t="shared" si="14"/>
        <v>30</v>
      </c>
    </row>
    <row r="232" spans="1:4" hidden="1" x14ac:dyDescent="0.3">
      <c r="A232" s="16" t="s">
        <v>238</v>
      </c>
      <c r="B232" t="s">
        <v>30</v>
      </c>
      <c r="C232">
        <v>12</v>
      </c>
      <c r="D232" s="17">
        <f t="shared" si="14"/>
        <v>30</v>
      </c>
    </row>
    <row r="233" spans="1:4" hidden="1" x14ac:dyDescent="0.3">
      <c r="A233" s="16" t="s">
        <v>239</v>
      </c>
      <c r="B233" t="s">
        <v>31</v>
      </c>
      <c r="C233">
        <v>12</v>
      </c>
      <c r="D233" s="17">
        <f t="shared" si="14"/>
        <v>30</v>
      </c>
    </row>
    <row r="234" spans="1:4" hidden="1" x14ac:dyDescent="0.3">
      <c r="A234" s="16" t="s">
        <v>240</v>
      </c>
      <c r="B234" t="s">
        <v>32</v>
      </c>
      <c r="C234">
        <v>12</v>
      </c>
      <c r="D234" s="17">
        <f t="shared" si="14"/>
        <v>30</v>
      </c>
    </row>
    <row r="235" spans="1:4" hidden="1" x14ac:dyDescent="0.3">
      <c r="A235" s="16" t="s">
        <v>241</v>
      </c>
      <c r="B235" t="s">
        <v>33</v>
      </c>
      <c r="C235">
        <v>12</v>
      </c>
      <c r="D235" s="17">
        <f t="shared" si="14"/>
        <v>30</v>
      </c>
    </row>
    <row r="236" spans="1:4" hidden="1" x14ac:dyDescent="0.3">
      <c r="A236" s="16" t="s">
        <v>242</v>
      </c>
      <c r="B236" t="s">
        <v>34</v>
      </c>
      <c r="C236">
        <v>12</v>
      </c>
      <c r="D236" s="17">
        <f t="shared" si="14"/>
        <v>30</v>
      </c>
    </row>
    <row r="237" spans="1:4" hidden="1" x14ac:dyDescent="0.3">
      <c r="A237" s="16" t="s">
        <v>243</v>
      </c>
      <c r="B237" t="s">
        <v>35</v>
      </c>
      <c r="C237">
        <v>12</v>
      </c>
      <c r="D237" s="17">
        <f t="shared" si="14"/>
        <v>30</v>
      </c>
    </row>
    <row r="238" spans="1:4" hidden="1" x14ac:dyDescent="0.3">
      <c r="A238" s="16" t="s">
        <v>244</v>
      </c>
      <c r="B238" t="s">
        <v>18</v>
      </c>
      <c r="C238">
        <v>13</v>
      </c>
      <c r="D238" s="17">
        <f t="shared" ref="D238:D253" si="15">IF(N2&lt;&gt;"",N2,"")</f>
        <v>30</v>
      </c>
    </row>
    <row r="239" spans="1:4" hidden="1" x14ac:dyDescent="0.3">
      <c r="A239" s="16" t="s">
        <v>245</v>
      </c>
      <c r="B239" t="s">
        <v>21</v>
      </c>
      <c r="C239">
        <v>13</v>
      </c>
      <c r="D239" s="17">
        <f t="shared" si="15"/>
        <v>30</v>
      </c>
    </row>
    <row r="240" spans="1:4" hidden="1" x14ac:dyDescent="0.3">
      <c r="A240" s="16" t="s">
        <v>246</v>
      </c>
      <c r="B240" t="s">
        <v>22</v>
      </c>
      <c r="C240">
        <v>13</v>
      </c>
      <c r="D240" s="17">
        <f t="shared" si="15"/>
        <v>30</v>
      </c>
    </row>
    <row r="241" spans="1:4" hidden="1" x14ac:dyDescent="0.3">
      <c r="A241" s="16" t="s">
        <v>247</v>
      </c>
      <c r="B241" t="s">
        <v>23</v>
      </c>
      <c r="C241">
        <v>13</v>
      </c>
      <c r="D241" s="17">
        <f t="shared" si="15"/>
        <v>30</v>
      </c>
    </row>
    <row r="242" spans="1:4" hidden="1" x14ac:dyDescent="0.3">
      <c r="A242" s="16" t="s">
        <v>248</v>
      </c>
      <c r="B242" t="s">
        <v>24</v>
      </c>
      <c r="C242">
        <v>13</v>
      </c>
      <c r="D242" s="17">
        <f t="shared" si="15"/>
        <v>30</v>
      </c>
    </row>
    <row r="243" spans="1:4" hidden="1" x14ac:dyDescent="0.3">
      <c r="A243" s="16" t="s">
        <v>249</v>
      </c>
      <c r="B243" t="s">
        <v>25</v>
      </c>
      <c r="C243">
        <v>13</v>
      </c>
      <c r="D243" s="17">
        <f t="shared" si="15"/>
        <v>30</v>
      </c>
    </row>
    <row r="244" spans="1:4" hidden="1" x14ac:dyDescent="0.3">
      <c r="A244" s="16" t="s">
        <v>250</v>
      </c>
      <c r="B244" t="s">
        <v>26</v>
      </c>
      <c r="C244">
        <v>13</v>
      </c>
      <c r="D244" s="17">
        <f t="shared" si="15"/>
        <v>30</v>
      </c>
    </row>
    <row r="245" spans="1:4" hidden="1" x14ac:dyDescent="0.3">
      <c r="A245" s="16" t="s">
        <v>251</v>
      </c>
      <c r="B245" t="s">
        <v>27</v>
      </c>
      <c r="C245">
        <v>13</v>
      </c>
      <c r="D245" s="17">
        <f t="shared" si="15"/>
        <v>30</v>
      </c>
    </row>
    <row r="246" spans="1:4" hidden="1" x14ac:dyDescent="0.3">
      <c r="A246" s="16" t="s">
        <v>252</v>
      </c>
      <c r="B246" t="s">
        <v>28</v>
      </c>
      <c r="C246">
        <v>13</v>
      </c>
      <c r="D246" s="17">
        <f t="shared" si="15"/>
        <v>30</v>
      </c>
    </row>
    <row r="247" spans="1:4" hidden="1" x14ac:dyDescent="0.3">
      <c r="A247" s="16" t="s">
        <v>253</v>
      </c>
      <c r="B247" t="s">
        <v>29</v>
      </c>
      <c r="C247">
        <v>13</v>
      </c>
      <c r="D247" s="17">
        <f t="shared" si="15"/>
        <v>30</v>
      </c>
    </row>
    <row r="248" spans="1:4" hidden="1" x14ac:dyDescent="0.3">
      <c r="A248" s="16" t="s">
        <v>254</v>
      </c>
      <c r="B248" t="s">
        <v>30</v>
      </c>
      <c r="C248">
        <v>13</v>
      </c>
      <c r="D248" s="17">
        <f t="shared" si="15"/>
        <v>30</v>
      </c>
    </row>
    <row r="249" spans="1:4" hidden="1" x14ac:dyDescent="0.3">
      <c r="A249" s="16" t="s">
        <v>255</v>
      </c>
      <c r="B249" t="s">
        <v>31</v>
      </c>
      <c r="C249">
        <v>13</v>
      </c>
      <c r="D249" s="17">
        <f t="shared" si="15"/>
        <v>30</v>
      </c>
    </row>
    <row r="250" spans="1:4" hidden="1" x14ac:dyDescent="0.3">
      <c r="A250" s="16" t="s">
        <v>256</v>
      </c>
      <c r="B250" t="s">
        <v>32</v>
      </c>
      <c r="C250">
        <v>13</v>
      </c>
      <c r="D250" s="17">
        <f t="shared" si="15"/>
        <v>30</v>
      </c>
    </row>
    <row r="251" spans="1:4" hidden="1" x14ac:dyDescent="0.3">
      <c r="A251" s="16" t="s">
        <v>257</v>
      </c>
      <c r="B251" t="s">
        <v>33</v>
      </c>
      <c r="C251">
        <v>13</v>
      </c>
      <c r="D251" s="17">
        <f t="shared" si="15"/>
        <v>30</v>
      </c>
    </row>
    <row r="252" spans="1:4" hidden="1" x14ac:dyDescent="0.3">
      <c r="A252" s="16" t="s">
        <v>258</v>
      </c>
      <c r="B252" t="s">
        <v>34</v>
      </c>
      <c r="C252">
        <v>13</v>
      </c>
      <c r="D252" s="17">
        <f t="shared" si="15"/>
        <v>30</v>
      </c>
    </row>
    <row r="253" spans="1:4" hidden="1" x14ac:dyDescent="0.3">
      <c r="A253" s="16" t="s">
        <v>259</v>
      </c>
      <c r="B253" t="s">
        <v>35</v>
      </c>
      <c r="C253">
        <v>13</v>
      </c>
      <c r="D253" s="17">
        <f t="shared" si="15"/>
        <v>30</v>
      </c>
    </row>
    <row r="254" spans="1:4" hidden="1" x14ac:dyDescent="0.3">
      <c r="A254" s="16" t="s">
        <v>260</v>
      </c>
      <c r="B254" t="s">
        <v>18</v>
      </c>
      <c r="C254">
        <v>14</v>
      </c>
      <c r="D254" s="17">
        <f t="shared" ref="D254:D269" si="16">IF(O2&lt;&gt;"",O2,"")</f>
        <v>30</v>
      </c>
    </row>
    <row r="255" spans="1:4" hidden="1" x14ac:dyDescent="0.3">
      <c r="A255" s="16" t="s">
        <v>261</v>
      </c>
      <c r="B255" t="s">
        <v>21</v>
      </c>
      <c r="C255">
        <v>14</v>
      </c>
      <c r="D255" s="17">
        <f t="shared" si="16"/>
        <v>30</v>
      </c>
    </row>
    <row r="256" spans="1:4" hidden="1" x14ac:dyDescent="0.3">
      <c r="A256" s="16" t="s">
        <v>262</v>
      </c>
      <c r="B256" t="s">
        <v>22</v>
      </c>
      <c r="C256">
        <v>14</v>
      </c>
      <c r="D256" s="17">
        <f t="shared" si="16"/>
        <v>30</v>
      </c>
    </row>
    <row r="257" spans="1:4" hidden="1" x14ac:dyDescent="0.3">
      <c r="A257" s="16" t="s">
        <v>263</v>
      </c>
      <c r="B257" t="s">
        <v>23</v>
      </c>
      <c r="C257">
        <v>14</v>
      </c>
      <c r="D257" s="17">
        <f t="shared" si="16"/>
        <v>30</v>
      </c>
    </row>
    <row r="258" spans="1:4" hidden="1" x14ac:dyDescent="0.3">
      <c r="A258" s="16" t="s">
        <v>264</v>
      </c>
      <c r="B258" t="s">
        <v>24</v>
      </c>
      <c r="C258">
        <v>14</v>
      </c>
      <c r="D258" s="17">
        <f t="shared" si="16"/>
        <v>30</v>
      </c>
    </row>
    <row r="259" spans="1:4" hidden="1" x14ac:dyDescent="0.3">
      <c r="A259" s="16" t="s">
        <v>265</v>
      </c>
      <c r="B259" t="s">
        <v>25</v>
      </c>
      <c r="C259">
        <v>14</v>
      </c>
      <c r="D259" s="17">
        <f t="shared" si="16"/>
        <v>30</v>
      </c>
    </row>
    <row r="260" spans="1:4" hidden="1" x14ac:dyDescent="0.3">
      <c r="A260" s="16" t="s">
        <v>266</v>
      </c>
      <c r="B260" t="s">
        <v>26</v>
      </c>
      <c r="C260">
        <v>14</v>
      </c>
      <c r="D260" s="17">
        <f t="shared" si="16"/>
        <v>30</v>
      </c>
    </row>
    <row r="261" spans="1:4" hidden="1" x14ac:dyDescent="0.3">
      <c r="A261" s="16" t="s">
        <v>267</v>
      </c>
      <c r="B261" t="s">
        <v>27</v>
      </c>
      <c r="C261">
        <v>14</v>
      </c>
      <c r="D261" s="17">
        <f t="shared" si="16"/>
        <v>30</v>
      </c>
    </row>
    <row r="262" spans="1:4" hidden="1" x14ac:dyDescent="0.3">
      <c r="A262" s="16" t="s">
        <v>268</v>
      </c>
      <c r="B262" t="s">
        <v>28</v>
      </c>
      <c r="C262">
        <v>14</v>
      </c>
      <c r="D262" s="17">
        <f t="shared" si="16"/>
        <v>30</v>
      </c>
    </row>
    <row r="263" spans="1:4" hidden="1" x14ac:dyDescent="0.3">
      <c r="A263" s="16" t="s">
        <v>269</v>
      </c>
      <c r="B263" t="s">
        <v>29</v>
      </c>
      <c r="C263">
        <v>14</v>
      </c>
      <c r="D263" s="17">
        <f t="shared" si="16"/>
        <v>30</v>
      </c>
    </row>
    <row r="264" spans="1:4" hidden="1" x14ac:dyDescent="0.3">
      <c r="A264" s="16" t="s">
        <v>270</v>
      </c>
      <c r="B264" t="s">
        <v>30</v>
      </c>
      <c r="C264">
        <v>14</v>
      </c>
      <c r="D264" s="17">
        <f t="shared" si="16"/>
        <v>30</v>
      </c>
    </row>
    <row r="265" spans="1:4" hidden="1" x14ac:dyDescent="0.3">
      <c r="A265" s="16" t="s">
        <v>271</v>
      </c>
      <c r="B265" t="s">
        <v>31</v>
      </c>
      <c r="C265">
        <v>14</v>
      </c>
      <c r="D265" s="17">
        <f t="shared" si="16"/>
        <v>30</v>
      </c>
    </row>
    <row r="266" spans="1:4" hidden="1" x14ac:dyDescent="0.3">
      <c r="A266" s="16" t="s">
        <v>272</v>
      </c>
      <c r="B266" t="s">
        <v>32</v>
      </c>
      <c r="C266">
        <v>14</v>
      </c>
      <c r="D266" s="17">
        <f t="shared" si="16"/>
        <v>30</v>
      </c>
    </row>
    <row r="267" spans="1:4" hidden="1" x14ac:dyDescent="0.3">
      <c r="A267" s="16" t="s">
        <v>273</v>
      </c>
      <c r="B267" t="s">
        <v>33</v>
      </c>
      <c r="C267">
        <v>14</v>
      </c>
      <c r="D267" s="17">
        <f t="shared" si="16"/>
        <v>30</v>
      </c>
    </row>
    <row r="268" spans="1:4" hidden="1" x14ac:dyDescent="0.3">
      <c r="A268" s="16" t="s">
        <v>274</v>
      </c>
      <c r="B268" t="s">
        <v>34</v>
      </c>
      <c r="C268">
        <v>14</v>
      </c>
      <c r="D268" s="17">
        <f t="shared" si="16"/>
        <v>30</v>
      </c>
    </row>
    <row r="269" spans="1:4" hidden="1" x14ac:dyDescent="0.3">
      <c r="A269" s="16" t="s">
        <v>275</v>
      </c>
      <c r="B269" t="s">
        <v>35</v>
      </c>
      <c r="C269">
        <v>14</v>
      </c>
      <c r="D269" s="17">
        <f t="shared" si="16"/>
        <v>30</v>
      </c>
    </row>
    <row r="270" spans="1:4" hidden="1" x14ac:dyDescent="0.3">
      <c r="A270" s="16" t="s">
        <v>276</v>
      </c>
      <c r="B270" t="s">
        <v>18</v>
      </c>
      <c r="C270">
        <v>15</v>
      </c>
      <c r="D270" s="17">
        <f t="shared" ref="D270:D285" si="17">IF(P2&lt;&gt;"",P2,"")</f>
        <v>30</v>
      </c>
    </row>
    <row r="271" spans="1:4" hidden="1" x14ac:dyDescent="0.3">
      <c r="A271" s="16" t="s">
        <v>277</v>
      </c>
      <c r="B271" t="s">
        <v>21</v>
      </c>
      <c r="C271">
        <v>15</v>
      </c>
      <c r="D271" s="17">
        <f t="shared" si="17"/>
        <v>30</v>
      </c>
    </row>
    <row r="272" spans="1:4" hidden="1" x14ac:dyDescent="0.3">
      <c r="A272" s="16" t="s">
        <v>278</v>
      </c>
      <c r="B272" t="s">
        <v>22</v>
      </c>
      <c r="C272">
        <v>15</v>
      </c>
      <c r="D272" s="17">
        <f t="shared" si="17"/>
        <v>30</v>
      </c>
    </row>
    <row r="273" spans="1:4" hidden="1" x14ac:dyDescent="0.3">
      <c r="A273" s="16" t="s">
        <v>279</v>
      </c>
      <c r="B273" t="s">
        <v>23</v>
      </c>
      <c r="C273">
        <v>15</v>
      </c>
      <c r="D273" s="17">
        <f t="shared" si="17"/>
        <v>30</v>
      </c>
    </row>
    <row r="274" spans="1:4" hidden="1" x14ac:dyDescent="0.3">
      <c r="A274" s="16" t="s">
        <v>280</v>
      </c>
      <c r="B274" t="s">
        <v>24</v>
      </c>
      <c r="C274">
        <v>15</v>
      </c>
      <c r="D274" s="17">
        <f t="shared" si="17"/>
        <v>30</v>
      </c>
    </row>
    <row r="275" spans="1:4" hidden="1" x14ac:dyDescent="0.3">
      <c r="A275" s="16" t="s">
        <v>281</v>
      </c>
      <c r="B275" t="s">
        <v>25</v>
      </c>
      <c r="C275">
        <v>15</v>
      </c>
      <c r="D275" s="17">
        <f t="shared" si="17"/>
        <v>30</v>
      </c>
    </row>
    <row r="276" spans="1:4" hidden="1" x14ac:dyDescent="0.3">
      <c r="A276" s="16" t="s">
        <v>282</v>
      </c>
      <c r="B276" t="s">
        <v>26</v>
      </c>
      <c r="C276">
        <v>15</v>
      </c>
      <c r="D276" s="17">
        <f t="shared" si="17"/>
        <v>30</v>
      </c>
    </row>
    <row r="277" spans="1:4" hidden="1" x14ac:dyDescent="0.3">
      <c r="A277" s="16" t="s">
        <v>283</v>
      </c>
      <c r="B277" t="s">
        <v>27</v>
      </c>
      <c r="C277">
        <v>15</v>
      </c>
      <c r="D277" s="17">
        <f t="shared" si="17"/>
        <v>30</v>
      </c>
    </row>
    <row r="278" spans="1:4" hidden="1" x14ac:dyDescent="0.3">
      <c r="A278" s="16" t="s">
        <v>284</v>
      </c>
      <c r="B278" t="s">
        <v>28</v>
      </c>
      <c r="C278">
        <v>15</v>
      </c>
      <c r="D278" s="17">
        <f t="shared" si="17"/>
        <v>30</v>
      </c>
    </row>
    <row r="279" spans="1:4" hidden="1" x14ac:dyDescent="0.3">
      <c r="A279" s="16" t="s">
        <v>285</v>
      </c>
      <c r="B279" t="s">
        <v>29</v>
      </c>
      <c r="C279">
        <v>15</v>
      </c>
      <c r="D279" s="17">
        <f t="shared" si="17"/>
        <v>30</v>
      </c>
    </row>
    <row r="280" spans="1:4" hidden="1" x14ac:dyDescent="0.3">
      <c r="A280" s="16" t="s">
        <v>286</v>
      </c>
      <c r="B280" t="s">
        <v>30</v>
      </c>
      <c r="C280">
        <v>15</v>
      </c>
      <c r="D280" s="17">
        <f t="shared" si="17"/>
        <v>30</v>
      </c>
    </row>
    <row r="281" spans="1:4" hidden="1" x14ac:dyDescent="0.3">
      <c r="A281" s="16" t="s">
        <v>287</v>
      </c>
      <c r="B281" t="s">
        <v>31</v>
      </c>
      <c r="C281">
        <v>15</v>
      </c>
      <c r="D281" s="17">
        <f t="shared" si="17"/>
        <v>30</v>
      </c>
    </row>
    <row r="282" spans="1:4" hidden="1" x14ac:dyDescent="0.3">
      <c r="A282" s="16" t="s">
        <v>288</v>
      </c>
      <c r="B282" t="s">
        <v>32</v>
      </c>
      <c r="C282">
        <v>15</v>
      </c>
      <c r="D282" s="17">
        <f t="shared" si="17"/>
        <v>30</v>
      </c>
    </row>
    <row r="283" spans="1:4" hidden="1" x14ac:dyDescent="0.3">
      <c r="A283" s="16" t="s">
        <v>289</v>
      </c>
      <c r="B283" t="s">
        <v>33</v>
      </c>
      <c r="C283">
        <v>15</v>
      </c>
      <c r="D283" s="17">
        <f t="shared" si="17"/>
        <v>30</v>
      </c>
    </row>
    <row r="284" spans="1:4" hidden="1" x14ac:dyDescent="0.3">
      <c r="A284" s="16" t="s">
        <v>290</v>
      </c>
      <c r="B284" t="s">
        <v>34</v>
      </c>
      <c r="C284">
        <v>15</v>
      </c>
      <c r="D284" s="17">
        <f t="shared" si="17"/>
        <v>30</v>
      </c>
    </row>
    <row r="285" spans="1:4" hidden="1" x14ac:dyDescent="0.3">
      <c r="A285" s="16" t="s">
        <v>291</v>
      </c>
      <c r="B285" t="s">
        <v>35</v>
      </c>
      <c r="C285">
        <v>15</v>
      </c>
      <c r="D285" s="17">
        <f t="shared" si="17"/>
        <v>30</v>
      </c>
    </row>
    <row r="286" spans="1:4" hidden="1" x14ac:dyDescent="0.3">
      <c r="A286" s="16" t="s">
        <v>292</v>
      </c>
      <c r="B286" t="s">
        <v>18</v>
      </c>
      <c r="C286">
        <v>16</v>
      </c>
      <c r="D286" s="17">
        <f t="shared" ref="D286:D301" si="18">IF(Q2&lt;&gt;"",Q2,"")</f>
        <v>30</v>
      </c>
    </row>
    <row r="287" spans="1:4" hidden="1" x14ac:dyDescent="0.3">
      <c r="A287" s="16" t="s">
        <v>293</v>
      </c>
      <c r="B287" t="s">
        <v>21</v>
      </c>
      <c r="C287">
        <v>16</v>
      </c>
      <c r="D287" s="17">
        <f t="shared" si="18"/>
        <v>30</v>
      </c>
    </row>
    <row r="288" spans="1:4" hidden="1" x14ac:dyDescent="0.3">
      <c r="A288" s="16" t="s">
        <v>294</v>
      </c>
      <c r="B288" t="s">
        <v>22</v>
      </c>
      <c r="C288">
        <v>16</v>
      </c>
      <c r="D288" s="17">
        <f t="shared" si="18"/>
        <v>30</v>
      </c>
    </row>
    <row r="289" spans="1:4" hidden="1" x14ac:dyDescent="0.3">
      <c r="A289" s="16" t="s">
        <v>295</v>
      </c>
      <c r="B289" t="s">
        <v>23</v>
      </c>
      <c r="C289">
        <v>16</v>
      </c>
      <c r="D289" s="17">
        <f t="shared" si="18"/>
        <v>30</v>
      </c>
    </row>
    <row r="290" spans="1:4" hidden="1" x14ac:dyDescent="0.3">
      <c r="A290" s="16" t="s">
        <v>296</v>
      </c>
      <c r="B290" t="s">
        <v>24</v>
      </c>
      <c r="C290">
        <v>16</v>
      </c>
      <c r="D290" s="17">
        <f t="shared" si="18"/>
        <v>30</v>
      </c>
    </row>
    <row r="291" spans="1:4" hidden="1" x14ac:dyDescent="0.3">
      <c r="A291" s="16" t="s">
        <v>297</v>
      </c>
      <c r="B291" t="s">
        <v>25</v>
      </c>
      <c r="C291">
        <v>16</v>
      </c>
      <c r="D291" s="17">
        <f t="shared" si="18"/>
        <v>30</v>
      </c>
    </row>
    <row r="292" spans="1:4" hidden="1" x14ac:dyDescent="0.3">
      <c r="A292" s="16" t="s">
        <v>298</v>
      </c>
      <c r="B292" t="s">
        <v>26</v>
      </c>
      <c r="C292">
        <v>16</v>
      </c>
      <c r="D292" s="17">
        <f t="shared" si="18"/>
        <v>30</v>
      </c>
    </row>
    <row r="293" spans="1:4" hidden="1" x14ac:dyDescent="0.3">
      <c r="A293" s="16" t="s">
        <v>299</v>
      </c>
      <c r="B293" t="s">
        <v>27</v>
      </c>
      <c r="C293">
        <v>16</v>
      </c>
      <c r="D293" s="17">
        <f t="shared" si="18"/>
        <v>30</v>
      </c>
    </row>
    <row r="294" spans="1:4" hidden="1" x14ac:dyDescent="0.3">
      <c r="A294" s="16" t="s">
        <v>300</v>
      </c>
      <c r="B294" t="s">
        <v>28</v>
      </c>
      <c r="C294">
        <v>16</v>
      </c>
      <c r="D294" s="17">
        <f t="shared" si="18"/>
        <v>30</v>
      </c>
    </row>
    <row r="295" spans="1:4" hidden="1" x14ac:dyDescent="0.3">
      <c r="A295" s="16" t="s">
        <v>301</v>
      </c>
      <c r="B295" t="s">
        <v>29</v>
      </c>
      <c r="C295">
        <v>16</v>
      </c>
      <c r="D295" s="17">
        <f t="shared" si="18"/>
        <v>30</v>
      </c>
    </row>
    <row r="296" spans="1:4" hidden="1" x14ac:dyDescent="0.3">
      <c r="A296" s="16" t="s">
        <v>302</v>
      </c>
      <c r="B296" t="s">
        <v>30</v>
      </c>
      <c r="C296">
        <v>16</v>
      </c>
      <c r="D296" s="17">
        <f t="shared" si="18"/>
        <v>30</v>
      </c>
    </row>
    <row r="297" spans="1:4" hidden="1" x14ac:dyDescent="0.3">
      <c r="A297" s="16" t="s">
        <v>303</v>
      </c>
      <c r="B297" t="s">
        <v>31</v>
      </c>
      <c r="C297">
        <v>16</v>
      </c>
      <c r="D297" s="17">
        <f t="shared" si="18"/>
        <v>30</v>
      </c>
    </row>
    <row r="298" spans="1:4" hidden="1" x14ac:dyDescent="0.3">
      <c r="A298" s="16" t="s">
        <v>304</v>
      </c>
      <c r="B298" t="s">
        <v>32</v>
      </c>
      <c r="C298">
        <v>16</v>
      </c>
      <c r="D298" s="17">
        <f t="shared" si="18"/>
        <v>30</v>
      </c>
    </row>
    <row r="299" spans="1:4" hidden="1" x14ac:dyDescent="0.3">
      <c r="A299" s="16" t="s">
        <v>305</v>
      </c>
      <c r="B299" t="s">
        <v>33</v>
      </c>
      <c r="C299">
        <v>16</v>
      </c>
      <c r="D299" s="17">
        <f t="shared" si="18"/>
        <v>30</v>
      </c>
    </row>
    <row r="300" spans="1:4" hidden="1" x14ac:dyDescent="0.3">
      <c r="A300" s="16" t="s">
        <v>306</v>
      </c>
      <c r="B300" t="s">
        <v>34</v>
      </c>
      <c r="C300">
        <v>16</v>
      </c>
      <c r="D300" s="17">
        <f t="shared" si="18"/>
        <v>30</v>
      </c>
    </row>
    <row r="301" spans="1:4" hidden="1" x14ac:dyDescent="0.3">
      <c r="A301" s="16" t="s">
        <v>307</v>
      </c>
      <c r="B301" t="s">
        <v>35</v>
      </c>
      <c r="C301">
        <v>16</v>
      </c>
      <c r="D301" s="17">
        <f t="shared" si="18"/>
        <v>30</v>
      </c>
    </row>
    <row r="302" spans="1:4" hidden="1" x14ac:dyDescent="0.3">
      <c r="A302" s="16" t="s">
        <v>308</v>
      </c>
      <c r="B302" t="s">
        <v>18</v>
      </c>
      <c r="C302">
        <v>17</v>
      </c>
      <c r="D302" s="17">
        <f t="shared" ref="D302:D317" si="19">IF(R2&lt;&gt;"",R2,"")</f>
        <v>30</v>
      </c>
    </row>
    <row r="303" spans="1:4" hidden="1" x14ac:dyDescent="0.3">
      <c r="A303" s="16" t="s">
        <v>309</v>
      </c>
      <c r="B303" t="s">
        <v>21</v>
      </c>
      <c r="C303">
        <v>17</v>
      </c>
      <c r="D303" s="17">
        <f t="shared" si="19"/>
        <v>30</v>
      </c>
    </row>
    <row r="304" spans="1:4" hidden="1" x14ac:dyDescent="0.3">
      <c r="A304" s="16" t="s">
        <v>310</v>
      </c>
      <c r="B304" t="s">
        <v>22</v>
      </c>
      <c r="C304">
        <v>17</v>
      </c>
      <c r="D304" s="17">
        <f t="shared" si="19"/>
        <v>30</v>
      </c>
    </row>
    <row r="305" spans="1:4" hidden="1" x14ac:dyDescent="0.3">
      <c r="A305" s="16" t="s">
        <v>311</v>
      </c>
      <c r="B305" t="s">
        <v>23</v>
      </c>
      <c r="C305">
        <v>17</v>
      </c>
      <c r="D305" s="17">
        <f t="shared" si="19"/>
        <v>30</v>
      </c>
    </row>
    <row r="306" spans="1:4" hidden="1" x14ac:dyDescent="0.3">
      <c r="A306" s="16" t="s">
        <v>312</v>
      </c>
      <c r="B306" t="s">
        <v>24</v>
      </c>
      <c r="C306">
        <v>17</v>
      </c>
      <c r="D306" s="17">
        <f t="shared" si="19"/>
        <v>30</v>
      </c>
    </row>
    <row r="307" spans="1:4" hidden="1" x14ac:dyDescent="0.3">
      <c r="A307" s="16" t="s">
        <v>313</v>
      </c>
      <c r="B307" t="s">
        <v>25</v>
      </c>
      <c r="C307">
        <v>17</v>
      </c>
      <c r="D307" s="17">
        <f t="shared" si="19"/>
        <v>30</v>
      </c>
    </row>
    <row r="308" spans="1:4" hidden="1" x14ac:dyDescent="0.3">
      <c r="A308" s="16" t="s">
        <v>314</v>
      </c>
      <c r="B308" t="s">
        <v>26</v>
      </c>
      <c r="C308">
        <v>17</v>
      </c>
      <c r="D308" s="17">
        <f t="shared" si="19"/>
        <v>30</v>
      </c>
    </row>
    <row r="309" spans="1:4" hidden="1" x14ac:dyDescent="0.3">
      <c r="A309" s="16" t="s">
        <v>315</v>
      </c>
      <c r="B309" t="s">
        <v>27</v>
      </c>
      <c r="C309">
        <v>17</v>
      </c>
      <c r="D309" s="17">
        <f t="shared" si="19"/>
        <v>30</v>
      </c>
    </row>
    <row r="310" spans="1:4" hidden="1" x14ac:dyDescent="0.3">
      <c r="A310" s="16" t="s">
        <v>316</v>
      </c>
      <c r="B310" t="s">
        <v>28</v>
      </c>
      <c r="C310">
        <v>17</v>
      </c>
      <c r="D310" s="17">
        <f t="shared" si="19"/>
        <v>30</v>
      </c>
    </row>
    <row r="311" spans="1:4" hidden="1" x14ac:dyDescent="0.3">
      <c r="A311" s="16" t="s">
        <v>317</v>
      </c>
      <c r="B311" t="s">
        <v>29</v>
      </c>
      <c r="C311">
        <v>17</v>
      </c>
      <c r="D311" s="17">
        <f t="shared" si="19"/>
        <v>30</v>
      </c>
    </row>
    <row r="312" spans="1:4" hidden="1" x14ac:dyDescent="0.3">
      <c r="A312" s="16" t="s">
        <v>318</v>
      </c>
      <c r="B312" t="s">
        <v>30</v>
      </c>
      <c r="C312">
        <v>17</v>
      </c>
      <c r="D312" s="17">
        <f t="shared" si="19"/>
        <v>30</v>
      </c>
    </row>
    <row r="313" spans="1:4" hidden="1" x14ac:dyDescent="0.3">
      <c r="A313" s="16" t="s">
        <v>319</v>
      </c>
      <c r="B313" t="s">
        <v>31</v>
      </c>
      <c r="C313">
        <v>17</v>
      </c>
      <c r="D313" s="17">
        <f t="shared" si="19"/>
        <v>30</v>
      </c>
    </row>
    <row r="314" spans="1:4" hidden="1" x14ac:dyDescent="0.3">
      <c r="A314" s="16" t="s">
        <v>320</v>
      </c>
      <c r="B314" t="s">
        <v>32</v>
      </c>
      <c r="C314">
        <v>17</v>
      </c>
      <c r="D314" s="17">
        <f t="shared" si="19"/>
        <v>30</v>
      </c>
    </row>
    <row r="315" spans="1:4" hidden="1" x14ac:dyDescent="0.3">
      <c r="A315" s="16" t="s">
        <v>321</v>
      </c>
      <c r="B315" t="s">
        <v>33</v>
      </c>
      <c r="C315">
        <v>17</v>
      </c>
      <c r="D315" s="17">
        <f t="shared" si="19"/>
        <v>30</v>
      </c>
    </row>
    <row r="316" spans="1:4" hidden="1" x14ac:dyDescent="0.3">
      <c r="A316" s="16" t="s">
        <v>322</v>
      </c>
      <c r="B316" t="s">
        <v>34</v>
      </c>
      <c r="C316">
        <v>17</v>
      </c>
      <c r="D316" s="17">
        <f t="shared" si="19"/>
        <v>30</v>
      </c>
    </row>
    <row r="317" spans="1:4" hidden="1" x14ac:dyDescent="0.3">
      <c r="A317" s="16" t="s">
        <v>323</v>
      </c>
      <c r="B317" t="s">
        <v>35</v>
      </c>
      <c r="C317">
        <v>17</v>
      </c>
      <c r="D317" s="17">
        <f t="shared" si="19"/>
        <v>30</v>
      </c>
    </row>
    <row r="318" spans="1:4" hidden="1" x14ac:dyDescent="0.3">
      <c r="A318" s="16" t="s">
        <v>324</v>
      </c>
      <c r="B318" t="s">
        <v>18</v>
      </c>
      <c r="C318">
        <v>18</v>
      </c>
      <c r="D318" s="17">
        <f t="shared" ref="D318:D333" si="20">IF(S2&lt;&gt;"",S2,"")</f>
        <v>30</v>
      </c>
    </row>
    <row r="319" spans="1:4" hidden="1" x14ac:dyDescent="0.3">
      <c r="A319" s="16" t="s">
        <v>325</v>
      </c>
      <c r="B319" t="s">
        <v>21</v>
      </c>
      <c r="C319">
        <v>18</v>
      </c>
      <c r="D319" s="17">
        <f t="shared" si="20"/>
        <v>30</v>
      </c>
    </row>
    <row r="320" spans="1:4" hidden="1" x14ac:dyDescent="0.3">
      <c r="A320" s="16" t="s">
        <v>326</v>
      </c>
      <c r="B320" t="s">
        <v>22</v>
      </c>
      <c r="C320">
        <v>18</v>
      </c>
      <c r="D320" s="17">
        <f t="shared" si="20"/>
        <v>30</v>
      </c>
    </row>
    <row r="321" spans="1:4" hidden="1" x14ac:dyDescent="0.3">
      <c r="A321" s="16" t="s">
        <v>327</v>
      </c>
      <c r="B321" t="s">
        <v>23</v>
      </c>
      <c r="C321">
        <v>18</v>
      </c>
      <c r="D321" s="17">
        <f t="shared" si="20"/>
        <v>30</v>
      </c>
    </row>
    <row r="322" spans="1:4" hidden="1" x14ac:dyDescent="0.3">
      <c r="A322" s="16" t="s">
        <v>328</v>
      </c>
      <c r="B322" t="s">
        <v>24</v>
      </c>
      <c r="C322">
        <v>18</v>
      </c>
      <c r="D322" s="17">
        <f t="shared" si="20"/>
        <v>30</v>
      </c>
    </row>
    <row r="323" spans="1:4" hidden="1" x14ac:dyDescent="0.3">
      <c r="A323" s="16" t="s">
        <v>329</v>
      </c>
      <c r="B323" t="s">
        <v>25</v>
      </c>
      <c r="C323">
        <v>18</v>
      </c>
      <c r="D323" s="17">
        <f t="shared" si="20"/>
        <v>30</v>
      </c>
    </row>
    <row r="324" spans="1:4" hidden="1" x14ac:dyDescent="0.3">
      <c r="A324" s="16" t="s">
        <v>330</v>
      </c>
      <c r="B324" t="s">
        <v>26</v>
      </c>
      <c r="C324">
        <v>18</v>
      </c>
      <c r="D324" s="17">
        <f t="shared" si="20"/>
        <v>30</v>
      </c>
    </row>
    <row r="325" spans="1:4" hidden="1" x14ac:dyDescent="0.3">
      <c r="A325" s="16" t="s">
        <v>331</v>
      </c>
      <c r="B325" t="s">
        <v>27</v>
      </c>
      <c r="C325">
        <v>18</v>
      </c>
      <c r="D325" s="17">
        <f t="shared" si="20"/>
        <v>30</v>
      </c>
    </row>
    <row r="326" spans="1:4" hidden="1" x14ac:dyDescent="0.3">
      <c r="A326" s="16" t="s">
        <v>332</v>
      </c>
      <c r="B326" t="s">
        <v>28</v>
      </c>
      <c r="C326">
        <v>18</v>
      </c>
      <c r="D326" s="17">
        <f t="shared" si="20"/>
        <v>30</v>
      </c>
    </row>
    <row r="327" spans="1:4" hidden="1" x14ac:dyDescent="0.3">
      <c r="A327" s="16" t="s">
        <v>333</v>
      </c>
      <c r="B327" t="s">
        <v>29</v>
      </c>
      <c r="C327">
        <v>18</v>
      </c>
      <c r="D327" s="17">
        <f t="shared" si="20"/>
        <v>30</v>
      </c>
    </row>
    <row r="328" spans="1:4" hidden="1" x14ac:dyDescent="0.3">
      <c r="A328" s="16" t="s">
        <v>334</v>
      </c>
      <c r="B328" t="s">
        <v>30</v>
      </c>
      <c r="C328">
        <v>18</v>
      </c>
      <c r="D328" s="17">
        <f t="shared" si="20"/>
        <v>30</v>
      </c>
    </row>
    <row r="329" spans="1:4" hidden="1" x14ac:dyDescent="0.3">
      <c r="A329" s="16" t="s">
        <v>335</v>
      </c>
      <c r="B329" t="s">
        <v>31</v>
      </c>
      <c r="C329">
        <v>18</v>
      </c>
      <c r="D329" s="17">
        <f t="shared" si="20"/>
        <v>30</v>
      </c>
    </row>
    <row r="330" spans="1:4" hidden="1" x14ac:dyDescent="0.3">
      <c r="A330" s="16" t="s">
        <v>336</v>
      </c>
      <c r="B330" t="s">
        <v>32</v>
      </c>
      <c r="C330">
        <v>18</v>
      </c>
      <c r="D330" s="17">
        <f t="shared" si="20"/>
        <v>30</v>
      </c>
    </row>
    <row r="331" spans="1:4" hidden="1" x14ac:dyDescent="0.3">
      <c r="A331" s="16" t="s">
        <v>337</v>
      </c>
      <c r="B331" t="s">
        <v>33</v>
      </c>
      <c r="C331">
        <v>18</v>
      </c>
      <c r="D331" s="17">
        <f t="shared" si="20"/>
        <v>30</v>
      </c>
    </row>
    <row r="332" spans="1:4" hidden="1" x14ac:dyDescent="0.3">
      <c r="A332" s="16" t="s">
        <v>338</v>
      </c>
      <c r="B332" t="s">
        <v>34</v>
      </c>
      <c r="C332">
        <v>18</v>
      </c>
      <c r="D332" s="17">
        <f t="shared" si="20"/>
        <v>30</v>
      </c>
    </row>
    <row r="333" spans="1:4" hidden="1" x14ac:dyDescent="0.3">
      <c r="A333" s="16" t="s">
        <v>339</v>
      </c>
      <c r="B333" t="s">
        <v>35</v>
      </c>
      <c r="C333">
        <v>18</v>
      </c>
      <c r="D333" s="17">
        <f t="shared" si="20"/>
        <v>30</v>
      </c>
    </row>
    <row r="334" spans="1:4" hidden="1" x14ac:dyDescent="0.3">
      <c r="A334" s="16" t="s">
        <v>340</v>
      </c>
      <c r="B334" t="s">
        <v>18</v>
      </c>
      <c r="C334">
        <v>19</v>
      </c>
      <c r="D334" s="17">
        <f t="shared" ref="D334:D349" si="21">IF(T2&lt;&gt;"",T2,"")</f>
        <v>30</v>
      </c>
    </row>
    <row r="335" spans="1:4" hidden="1" x14ac:dyDescent="0.3">
      <c r="A335" s="16" t="s">
        <v>341</v>
      </c>
      <c r="B335" t="s">
        <v>21</v>
      </c>
      <c r="C335">
        <v>19</v>
      </c>
      <c r="D335" s="17">
        <f t="shared" si="21"/>
        <v>30</v>
      </c>
    </row>
    <row r="336" spans="1:4" hidden="1" x14ac:dyDescent="0.3">
      <c r="A336" s="16" t="s">
        <v>342</v>
      </c>
      <c r="B336" t="s">
        <v>22</v>
      </c>
      <c r="C336">
        <v>19</v>
      </c>
      <c r="D336" s="17">
        <f t="shared" si="21"/>
        <v>30</v>
      </c>
    </row>
    <row r="337" spans="1:4" hidden="1" x14ac:dyDescent="0.3">
      <c r="A337" s="16" t="s">
        <v>343</v>
      </c>
      <c r="B337" t="s">
        <v>23</v>
      </c>
      <c r="C337">
        <v>19</v>
      </c>
      <c r="D337" s="17">
        <f t="shared" si="21"/>
        <v>30</v>
      </c>
    </row>
    <row r="338" spans="1:4" hidden="1" x14ac:dyDescent="0.3">
      <c r="A338" s="16" t="s">
        <v>344</v>
      </c>
      <c r="B338" t="s">
        <v>24</v>
      </c>
      <c r="C338">
        <v>19</v>
      </c>
      <c r="D338" s="17">
        <f t="shared" si="21"/>
        <v>30</v>
      </c>
    </row>
    <row r="339" spans="1:4" hidden="1" x14ac:dyDescent="0.3">
      <c r="A339" s="16" t="s">
        <v>345</v>
      </c>
      <c r="B339" t="s">
        <v>25</v>
      </c>
      <c r="C339">
        <v>19</v>
      </c>
      <c r="D339" s="17">
        <f t="shared" si="21"/>
        <v>30</v>
      </c>
    </row>
    <row r="340" spans="1:4" hidden="1" x14ac:dyDescent="0.3">
      <c r="A340" s="16" t="s">
        <v>346</v>
      </c>
      <c r="B340" t="s">
        <v>26</v>
      </c>
      <c r="C340">
        <v>19</v>
      </c>
      <c r="D340" s="17">
        <f t="shared" si="21"/>
        <v>30</v>
      </c>
    </row>
    <row r="341" spans="1:4" hidden="1" x14ac:dyDescent="0.3">
      <c r="A341" s="16" t="s">
        <v>347</v>
      </c>
      <c r="B341" t="s">
        <v>27</v>
      </c>
      <c r="C341">
        <v>19</v>
      </c>
      <c r="D341" s="17">
        <f t="shared" si="21"/>
        <v>30</v>
      </c>
    </row>
    <row r="342" spans="1:4" hidden="1" x14ac:dyDescent="0.3">
      <c r="A342" s="16" t="s">
        <v>348</v>
      </c>
      <c r="B342" t="s">
        <v>28</v>
      </c>
      <c r="C342">
        <v>19</v>
      </c>
      <c r="D342" s="17">
        <f t="shared" si="21"/>
        <v>30</v>
      </c>
    </row>
    <row r="343" spans="1:4" hidden="1" x14ac:dyDescent="0.3">
      <c r="A343" s="16" t="s">
        <v>349</v>
      </c>
      <c r="B343" t="s">
        <v>29</v>
      </c>
      <c r="C343">
        <v>19</v>
      </c>
      <c r="D343" s="17">
        <f t="shared" si="21"/>
        <v>30</v>
      </c>
    </row>
    <row r="344" spans="1:4" hidden="1" x14ac:dyDescent="0.3">
      <c r="A344" s="16" t="s">
        <v>350</v>
      </c>
      <c r="B344" t="s">
        <v>30</v>
      </c>
      <c r="C344">
        <v>19</v>
      </c>
      <c r="D344" s="17">
        <f t="shared" si="21"/>
        <v>30</v>
      </c>
    </row>
    <row r="345" spans="1:4" hidden="1" x14ac:dyDescent="0.3">
      <c r="A345" s="16" t="s">
        <v>351</v>
      </c>
      <c r="B345" t="s">
        <v>31</v>
      </c>
      <c r="C345">
        <v>19</v>
      </c>
      <c r="D345" s="17">
        <f t="shared" si="21"/>
        <v>30</v>
      </c>
    </row>
    <row r="346" spans="1:4" hidden="1" x14ac:dyDescent="0.3">
      <c r="A346" s="16" t="s">
        <v>352</v>
      </c>
      <c r="B346" t="s">
        <v>32</v>
      </c>
      <c r="C346">
        <v>19</v>
      </c>
      <c r="D346" s="17">
        <f t="shared" si="21"/>
        <v>30</v>
      </c>
    </row>
    <row r="347" spans="1:4" hidden="1" x14ac:dyDescent="0.3">
      <c r="A347" s="16" t="s">
        <v>353</v>
      </c>
      <c r="B347" t="s">
        <v>33</v>
      </c>
      <c r="C347">
        <v>19</v>
      </c>
      <c r="D347" s="17">
        <f t="shared" si="21"/>
        <v>30</v>
      </c>
    </row>
    <row r="348" spans="1:4" hidden="1" x14ac:dyDescent="0.3">
      <c r="A348" s="16" t="s">
        <v>354</v>
      </c>
      <c r="B348" t="s">
        <v>34</v>
      </c>
      <c r="C348">
        <v>19</v>
      </c>
      <c r="D348" s="17">
        <f t="shared" si="21"/>
        <v>30</v>
      </c>
    </row>
    <row r="349" spans="1:4" hidden="1" x14ac:dyDescent="0.3">
      <c r="A349" s="16" t="s">
        <v>355</v>
      </c>
      <c r="B349" t="s">
        <v>35</v>
      </c>
      <c r="C349">
        <v>19</v>
      </c>
      <c r="D349" s="17">
        <f t="shared" si="21"/>
        <v>30</v>
      </c>
    </row>
    <row r="350" spans="1:4" hidden="1" x14ac:dyDescent="0.3">
      <c r="A350" s="16" t="s">
        <v>356</v>
      </c>
      <c r="B350" t="s">
        <v>18</v>
      </c>
      <c r="C350">
        <v>20</v>
      </c>
      <c r="D350" s="17">
        <f>IF(U2&lt;&gt;"",U2,"")</f>
        <v>30</v>
      </c>
    </row>
    <row r="351" spans="1:4" hidden="1" x14ac:dyDescent="0.3">
      <c r="A351" s="16" t="s">
        <v>357</v>
      </c>
      <c r="B351" t="s">
        <v>21</v>
      </c>
      <c r="C351">
        <v>20</v>
      </c>
      <c r="D351" s="17" t="str">
        <f t="shared" ref="D351:D365" si="22">IF(T19&lt;&gt;"",T19,"")</f>
        <v/>
      </c>
    </row>
    <row r="352" spans="1:4" hidden="1" x14ac:dyDescent="0.3">
      <c r="A352" s="16" t="s">
        <v>358</v>
      </c>
      <c r="B352" t="s">
        <v>22</v>
      </c>
      <c r="C352">
        <v>20</v>
      </c>
      <c r="D352" s="17" t="str">
        <f t="shared" si="22"/>
        <v/>
      </c>
    </row>
    <row r="353" spans="1:4" hidden="1" x14ac:dyDescent="0.3">
      <c r="A353" s="16" t="s">
        <v>359</v>
      </c>
      <c r="B353" t="s">
        <v>23</v>
      </c>
      <c r="C353">
        <v>20</v>
      </c>
      <c r="D353" s="17" t="str">
        <f t="shared" si="22"/>
        <v/>
      </c>
    </row>
    <row r="354" spans="1:4" hidden="1" x14ac:dyDescent="0.3">
      <c r="A354" s="16" t="s">
        <v>360</v>
      </c>
      <c r="B354" t="s">
        <v>24</v>
      </c>
      <c r="C354">
        <v>20</v>
      </c>
      <c r="D354" s="17" t="str">
        <f t="shared" si="22"/>
        <v/>
      </c>
    </row>
    <row r="355" spans="1:4" hidden="1" x14ac:dyDescent="0.3">
      <c r="A355" s="16" t="s">
        <v>361</v>
      </c>
      <c r="B355" t="s">
        <v>25</v>
      </c>
      <c r="C355">
        <v>20</v>
      </c>
      <c r="D355" s="17" t="str">
        <f t="shared" si="22"/>
        <v/>
      </c>
    </row>
    <row r="356" spans="1:4" hidden="1" x14ac:dyDescent="0.3">
      <c r="A356" s="16" t="s">
        <v>362</v>
      </c>
      <c r="B356" t="s">
        <v>26</v>
      </c>
      <c r="C356">
        <v>20</v>
      </c>
      <c r="D356" s="17" t="str">
        <f t="shared" si="22"/>
        <v/>
      </c>
    </row>
    <row r="357" spans="1:4" hidden="1" x14ac:dyDescent="0.3">
      <c r="A357" s="16" t="s">
        <v>363</v>
      </c>
      <c r="B357" t="s">
        <v>27</v>
      </c>
      <c r="C357">
        <v>20</v>
      </c>
      <c r="D357" s="17" t="str">
        <f t="shared" si="22"/>
        <v/>
      </c>
    </row>
    <row r="358" spans="1:4" hidden="1" x14ac:dyDescent="0.3">
      <c r="A358" s="16" t="s">
        <v>364</v>
      </c>
      <c r="B358" t="s">
        <v>28</v>
      </c>
      <c r="C358">
        <v>20</v>
      </c>
      <c r="D358" s="17" t="str">
        <f t="shared" si="22"/>
        <v/>
      </c>
    </row>
    <row r="359" spans="1:4" hidden="1" x14ac:dyDescent="0.3">
      <c r="A359" s="16" t="s">
        <v>365</v>
      </c>
      <c r="B359" t="s">
        <v>29</v>
      </c>
      <c r="C359">
        <v>20</v>
      </c>
      <c r="D359" s="17" t="str">
        <f t="shared" si="22"/>
        <v/>
      </c>
    </row>
    <row r="360" spans="1:4" hidden="1" x14ac:dyDescent="0.3">
      <c r="A360" s="16" t="s">
        <v>366</v>
      </c>
      <c r="B360" t="s">
        <v>30</v>
      </c>
      <c r="C360">
        <v>20</v>
      </c>
      <c r="D360" s="17" t="str">
        <f t="shared" si="22"/>
        <v/>
      </c>
    </row>
    <row r="361" spans="1:4" hidden="1" x14ac:dyDescent="0.3">
      <c r="A361" s="16" t="s">
        <v>367</v>
      </c>
      <c r="B361" t="s">
        <v>31</v>
      </c>
      <c r="C361">
        <v>20</v>
      </c>
      <c r="D361" s="17" t="str">
        <f t="shared" si="22"/>
        <v/>
      </c>
    </row>
    <row r="362" spans="1:4" hidden="1" x14ac:dyDescent="0.3">
      <c r="A362" s="16" t="s">
        <v>368</v>
      </c>
      <c r="B362" t="s">
        <v>32</v>
      </c>
      <c r="C362">
        <v>20</v>
      </c>
      <c r="D362" s="17" t="str">
        <f t="shared" si="22"/>
        <v/>
      </c>
    </row>
    <row r="363" spans="1:4" hidden="1" x14ac:dyDescent="0.3">
      <c r="A363" s="16" t="s">
        <v>369</v>
      </c>
      <c r="B363" t="s">
        <v>33</v>
      </c>
      <c r="C363">
        <v>20</v>
      </c>
      <c r="D363" s="17" t="str">
        <f t="shared" si="22"/>
        <v/>
      </c>
    </row>
    <row r="364" spans="1:4" hidden="1" x14ac:dyDescent="0.3">
      <c r="A364" s="16" t="s">
        <v>370</v>
      </c>
      <c r="B364" t="s">
        <v>34</v>
      </c>
      <c r="C364">
        <v>20</v>
      </c>
      <c r="D364" s="17" t="str">
        <f t="shared" si="22"/>
        <v/>
      </c>
    </row>
    <row r="365" spans="1:4" hidden="1" x14ac:dyDescent="0.3">
      <c r="A365" s="16" t="s">
        <v>371</v>
      </c>
      <c r="B365" t="s">
        <v>35</v>
      </c>
      <c r="C365">
        <v>20</v>
      </c>
      <c r="D365" s="17" t="str">
        <f t="shared" si="22"/>
        <v/>
      </c>
    </row>
    <row r="366" spans="1:4" hidden="1" x14ac:dyDescent="0.3">
      <c r="A366" s="16" t="s">
        <v>372</v>
      </c>
      <c r="B366" t="s">
        <v>18</v>
      </c>
      <c r="C366">
        <v>21</v>
      </c>
      <c r="D366" s="17">
        <f>IF(V2&lt;&gt;"",V2,"")</f>
        <v>30</v>
      </c>
    </row>
    <row r="367" spans="1:4" hidden="1" x14ac:dyDescent="0.3">
      <c r="A367" s="16" t="s">
        <v>373</v>
      </c>
      <c r="B367" t="s">
        <v>21</v>
      </c>
      <c r="C367">
        <v>21</v>
      </c>
      <c r="D367" s="17" t="str">
        <f t="shared" ref="D367:D381" si="23">IF(T42&lt;&gt;"",T42,"")</f>
        <v/>
      </c>
    </row>
    <row r="368" spans="1:4" hidden="1" x14ac:dyDescent="0.3">
      <c r="A368" s="16" t="s">
        <v>374</v>
      </c>
      <c r="B368" t="s">
        <v>22</v>
      </c>
      <c r="C368">
        <v>21</v>
      </c>
      <c r="D368" s="17" t="str">
        <f t="shared" si="23"/>
        <v/>
      </c>
    </row>
    <row r="369" spans="1:4" hidden="1" x14ac:dyDescent="0.3">
      <c r="A369" s="16" t="s">
        <v>375</v>
      </c>
      <c r="B369" t="s">
        <v>23</v>
      </c>
      <c r="C369">
        <v>21</v>
      </c>
      <c r="D369" s="17" t="str">
        <f t="shared" si="23"/>
        <v/>
      </c>
    </row>
    <row r="370" spans="1:4" hidden="1" x14ac:dyDescent="0.3">
      <c r="A370" s="16" t="s">
        <v>376</v>
      </c>
      <c r="B370" t="s">
        <v>24</v>
      </c>
      <c r="C370">
        <v>21</v>
      </c>
      <c r="D370" s="17" t="str">
        <f t="shared" si="23"/>
        <v/>
      </c>
    </row>
    <row r="371" spans="1:4" hidden="1" x14ac:dyDescent="0.3">
      <c r="A371" s="16" t="s">
        <v>377</v>
      </c>
      <c r="B371" t="s">
        <v>25</v>
      </c>
      <c r="C371">
        <v>21</v>
      </c>
      <c r="D371" s="17" t="str">
        <f t="shared" si="23"/>
        <v/>
      </c>
    </row>
    <row r="372" spans="1:4" hidden="1" x14ac:dyDescent="0.3">
      <c r="A372" s="16" t="s">
        <v>378</v>
      </c>
      <c r="B372" t="s">
        <v>26</v>
      </c>
      <c r="C372">
        <v>21</v>
      </c>
      <c r="D372" s="17" t="str">
        <f t="shared" si="23"/>
        <v/>
      </c>
    </row>
    <row r="373" spans="1:4" hidden="1" x14ac:dyDescent="0.3">
      <c r="A373" s="16" t="s">
        <v>379</v>
      </c>
      <c r="B373" t="s">
        <v>27</v>
      </c>
      <c r="C373">
        <v>21</v>
      </c>
      <c r="D373" s="17" t="str">
        <f t="shared" si="23"/>
        <v/>
      </c>
    </row>
    <row r="374" spans="1:4" hidden="1" x14ac:dyDescent="0.3">
      <c r="A374" s="16" t="s">
        <v>380</v>
      </c>
      <c r="B374" t="s">
        <v>28</v>
      </c>
      <c r="C374">
        <v>21</v>
      </c>
      <c r="D374" s="17" t="str">
        <f t="shared" si="23"/>
        <v/>
      </c>
    </row>
    <row r="375" spans="1:4" hidden="1" x14ac:dyDescent="0.3">
      <c r="A375" s="16" t="s">
        <v>381</v>
      </c>
      <c r="B375" t="s">
        <v>29</v>
      </c>
      <c r="C375">
        <v>21</v>
      </c>
      <c r="D375" s="17" t="str">
        <f t="shared" si="23"/>
        <v/>
      </c>
    </row>
    <row r="376" spans="1:4" hidden="1" x14ac:dyDescent="0.3">
      <c r="A376" s="16" t="s">
        <v>382</v>
      </c>
      <c r="B376" t="s">
        <v>30</v>
      </c>
      <c r="C376">
        <v>21</v>
      </c>
      <c r="D376" s="17" t="str">
        <f t="shared" si="23"/>
        <v/>
      </c>
    </row>
    <row r="377" spans="1:4" hidden="1" x14ac:dyDescent="0.3">
      <c r="A377" s="16" t="s">
        <v>383</v>
      </c>
      <c r="B377" t="s">
        <v>31</v>
      </c>
      <c r="C377">
        <v>21</v>
      </c>
      <c r="D377" s="17" t="str">
        <f t="shared" si="23"/>
        <v/>
      </c>
    </row>
    <row r="378" spans="1:4" hidden="1" x14ac:dyDescent="0.3">
      <c r="A378" s="16" t="s">
        <v>384</v>
      </c>
      <c r="B378" t="s">
        <v>32</v>
      </c>
      <c r="C378">
        <v>21</v>
      </c>
      <c r="D378" s="17" t="str">
        <f t="shared" si="23"/>
        <v/>
      </c>
    </row>
    <row r="379" spans="1:4" hidden="1" x14ac:dyDescent="0.3">
      <c r="A379" s="16" t="s">
        <v>385</v>
      </c>
      <c r="B379" t="s">
        <v>33</v>
      </c>
      <c r="C379">
        <v>21</v>
      </c>
      <c r="D379" s="17" t="str">
        <f t="shared" si="23"/>
        <v/>
      </c>
    </row>
    <row r="380" spans="1:4" hidden="1" x14ac:dyDescent="0.3">
      <c r="A380" s="16" t="s">
        <v>386</v>
      </c>
      <c r="B380" t="s">
        <v>34</v>
      </c>
      <c r="C380">
        <v>21</v>
      </c>
      <c r="D380" s="17" t="str">
        <f t="shared" si="23"/>
        <v/>
      </c>
    </row>
    <row r="381" spans="1:4" hidden="1" x14ac:dyDescent="0.3">
      <c r="A381" s="16" t="s">
        <v>387</v>
      </c>
      <c r="B381" t="s">
        <v>35</v>
      </c>
      <c r="C381">
        <v>21</v>
      </c>
      <c r="D381" s="17" t="str">
        <f t="shared" si="23"/>
        <v/>
      </c>
    </row>
    <row r="382" spans="1:4" hidden="1" x14ac:dyDescent="0.3">
      <c r="A382" s="16" t="s">
        <v>388</v>
      </c>
      <c r="B382" t="s">
        <v>18</v>
      </c>
      <c r="C382">
        <v>22</v>
      </c>
      <c r="D382" s="17">
        <f>IF(W2&lt;&gt;"",W2,"")</f>
        <v>30</v>
      </c>
    </row>
    <row r="383" spans="1:4" hidden="1" x14ac:dyDescent="0.3">
      <c r="A383" s="16" t="s">
        <v>389</v>
      </c>
      <c r="B383" t="s">
        <v>21</v>
      </c>
      <c r="C383">
        <v>22</v>
      </c>
      <c r="D383" s="17" t="str">
        <f t="shared" ref="D383:D397" si="24">IF(T58&lt;&gt;"",T58,"")</f>
        <v/>
      </c>
    </row>
    <row r="384" spans="1:4" hidden="1" x14ac:dyDescent="0.3">
      <c r="A384" s="16" t="s">
        <v>390</v>
      </c>
      <c r="B384" t="s">
        <v>22</v>
      </c>
      <c r="C384">
        <v>22</v>
      </c>
      <c r="D384" s="17" t="str">
        <f t="shared" si="24"/>
        <v/>
      </c>
    </row>
    <row r="385" spans="1:4" hidden="1" x14ac:dyDescent="0.3">
      <c r="A385" s="16" t="s">
        <v>391</v>
      </c>
      <c r="B385" t="s">
        <v>23</v>
      </c>
      <c r="C385">
        <v>22</v>
      </c>
      <c r="D385" s="17" t="str">
        <f t="shared" si="24"/>
        <v/>
      </c>
    </row>
    <row r="386" spans="1:4" hidden="1" x14ac:dyDescent="0.3">
      <c r="A386" s="16" t="s">
        <v>392</v>
      </c>
      <c r="B386" t="s">
        <v>24</v>
      </c>
      <c r="C386">
        <v>22</v>
      </c>
      <c r="D386" s="17" t="str">
        <f t="shared" si="24"/>
        <v/>
      </c>
    </row>
    <row r="387" spans="1:4" hidden="1" x14ac:dyDescent="0.3">
      <c r="A387" s="16" t="s">
        <v>393</v>
      </c>
      <c r="B387" t="s">
        <v>25</v>
      </c>
      <c r="C387">
        <v>22</v>
      </c>
      <c r="D387" s="17" t="str">
        <f t="shared" si="24"/>
        <v/>
      </c>
    </row>
    <row r="388" spans="1:4" hidden="1" x14ac:dyDescent="0.3">
      <c r="A388" s="16" t="s">
        <v>394</v>
      </c>
      <c r="B388" t="s">
        <v>26</v>
      </c>
      <c r="C388">
        <v>22</v>
      </c>
      <c r="D388" s="17" t="str">
        <f t="shared" si="24"/>
        <v/>
      </c>
    </row>
    <row r="389" spans="1:4" hidden="1" x14ac:dyDescent="0.3">
      <c r="A389" s="16" t="s">
        <v>395</v>
      </c>
      <c r="B389" t="s">
        <v>27</v>
      </c>
      <c r="C389">
        <v>22</v>
      </c>
      <c r="D389" s="17" t="str">
        <f t="shared" si="24"/>
        <v/>
      </c>
    </row>
    <row r="390" spans="1:4" hidden="1" x14ac:dyDescent="0.3">
      <c r="A390" s="16" t="s">
        <v>396</v>
      </c>
      <c r="B390" t="s">
        <v>28</v>
      </c>
      <c r="C390">
        <v>22</v>
      </c>
      <c r="D390" s="17" t="str">
        <f t="shared" si="24"/>
        <v/>
      </c>
    </row>
    <row r="391" spans="1:4" hidden="1" x14ac:dyDescent="0.3">
      <c r="A391" s="16" t="s">
        <v>397</v>
      </c>
      <c r="B391" t="s">
        <v>29</v>
      </c>
      <c r="C391">
        <v>22</v>
      </c>
      <c r="D391" s="17" t="str">
        <f t="shared" si="24"/>
        <v/>
      </c>
    </row>
    <row r="392" spans="1:4" hidden="1" x14ac:dyDescent="0.3">
      <c r="A392" s="16" t="s">
        <v>398</v>
      </c>
      <c r="B392" t="s">
        <v>30</v>
      </c>
      <c r="C392">
        <v>22</v>
      </c>
      <c r="D392" s="17" t="str">
        <f t="shared" si="24"/>
        <v/>
      </c>
    </row>
    <row r="393" spans="1:4" hidden="1" x14ac:dyDescent="0.3">
      <c r="A393" s="16" t="s">
        <v>399</v>
      </c>
      <c r="B393" t="s">
        <v>31</v>
      </c>
      <c r="C393">
        <v>22</v>
      </c>
      <c r="D393" s="17" t="str">
        <f t="shared" si="24"/>
        <v/>
      </c>
    </row>
    <row r="394" spans="1:4" hidden="1" x14ac:dyDescent="0.3">
      <c r="A394" s="16" t="s">
        <v>400</v>
      </c>
      <c r="B394" t="s">
        <v>32</v>
      </c>
      <c r="C394">
        <v>22</v>
      </c>
      <c r="D394" s="17" t="str">
        <f t="shared" si="24"/>
        <v/>
      </c>
    </row>
    <row r="395" spans="1:4" hidden="1" x14ac:dyDescent="0.3">
      <c r="A395" s="16" t="s">
        <v>401</v>
      </c>
      <c r="B395" t="s">
        <v>33</v>
      </c>
      <c r="C395">
        <v>22</v>
      </c>
      <c r="D395" s="17" t="str">
        <f t="shared" si="24"/>
        <v/>
      </c>
    </row>
    <row r="396" spans="1:4" hidden="1" x14ac:dyDescent="0.3">
      <c r="A396" s="16" t="s">
        <v>402</v>
      </c>
      <c r="B396" t="s">
        <v>34</v>
      </c>
      <c r="C396">
        <v>22</v>
      </c>
      <c r="D396" s="17" t="str">
        <f t="shared" si="24"/>
        <v/>
      </c>
    </row>
    <row r="397" spans="1:4" hidden="1" x14ac:dyDescent="0.3">
      <c r="A397" s="16" t="s">
        <v>403</v>
      </c>
      <c r="B397" t="s">
        <v>35</v>
      </c>
      <c r="C397">
        <v>22</v>
      </c>
      <c r="D397" s="17" t="str">
        <f t="shared" si="24"/>
        <v/>
      </c>
    </row>
    <row r="398" spans="1:4" hidden="1" x14ac:dyDescent="0.3">
      <c r="A398" s="16" t="s">
        <v>404</v>
      </c>
      <c r="B398" t="s">
        <v>18</v>
      </c>
      <c r="C398">
        <v>23</v>
      </c>
      <c r="D398" s="17">
        <f>IF(X2&lt;&gt;"",X2,"")</f>
        <v>30</v>
      </c>
    </row>
    <row r="399" spans="1:4" hidden="1" x14ac:dyDescent="0.3">
      <c r="A399" s="16" t="s">
        <v>405</v>
      </c>
      <c r="B399" t="s">
        <v>21</v>
      </c>
      <c r="C399">
        <v>23</v>
      </c>
      <c r="D399" s="17" t="str">
        <f t="shared" ref="D399:D413" si="25">IF(T74&lt;&gt;"",T74,"")</f>
        <v/>
      </c>
    </row>
    <row r="400" spans="1:4" hidden="1" x14ac:dyDescent="0.3">
      <c r="A400" s="16" t="s">
        <v>406</v>
      </c>
      <c r="B400" t="s">
        <v>22</v>
      </c>
      <c r="C400">
        <v>23</v>
      </c>
      <c r="D400" s="17" t="str">
        <f t="shared" si="25"/>
        <v/>
      </c>
    </row>
    <row r="401" spans="1:5" hidden="1" x14ac:dyDescent="0.3">
      <c r="A401" s="16" t="s">
        <v>407</v>
      </c>
      <c r="B401" t="s">
        <v>23</v>
      </c>
      <c r="C401">
        <v>23</v>
      </c>
      <c r="D401" s="17" t="str">
        <f t="shared" si="25"/>
        <v/>
      </c>
    </row>
    <row r="402" spans="1:5" hidden="1" x14ac:dyDescent="0.3">
      <c r="A402" s="16" t="s">
        <v>408</v>
      </c>
      <c r="B402" t="s">
        <v>24</v>
      </c>
      <c r="C402">
        <v>23</v>
      </c>
      <c r="D402" s="17" t="str">
        <f t="shared" si="25"/>
        <v/>
      </c>
    </row>
    <row r="403" spans="1:5" hidden="1" x14ac:dyDescent="0.3">
      <c r="A403" s="16" t="s">
        <v>409</v>
      </c>
      <c r="B403" t="s">
        <v>25</v>
      </c>
      <c r="C403">
        <v>23</v>
      </c>
      <c r="D403" s="17" t="str">
        <f t="shared" si="25"/>
        <v/>
      </c>
    </row>
    <row r="404" spans="1:5" hidden="1" x14ac:dyDescent="0.3">
      <c r="A404" s="16" t="s">
        <v>410</v>
      </c>
      <c r="B404" t="s">
        <v>26</v>
      </c>
      <c r="C404">
        <v>23</v>
      </c>
      <c r="D404" s="17" t="str">
        <f t="shared" si="25"/>
        <v/>
      </c>
    </row>
    <row r="405" spans="1:5" hidden="1" x14ac:dyDescent="0.3">
      <c r="A405" s="16" t="s">
        <v>411</v>
      </c>
      <c r="B405" t="s">
        <v>27</v>
      </c>
      <c r="C405">
        <v>23</v>
      </c>
      <c r="D405" s="17" t="str">
        <f t="shared" si="25"/>
        <v/>
      </c>
    </row>
    <row r="406" spans="1:5" hidden="1" x14ac:dyDescent="0.3">
      <c r="A406" s="16" t="s">
        <v>412</v>
      </c>
      <c r="B406" t="s">
        <v>28</v>
      </c>
      <c r="C406">
        <v>23</v>
      </c>
      <c r="D406" s="17" t="str">
        <f t="shared" si="25"/>
        <v/>
      </c>
    </row>
    <row r="407" spans="1:5" hidden="1" x14ac:dyDescent="0.3">
      <c r="A407" s="16" t="s">
        <v>413</v>
      </c>
      <c r="B407" t="s">
        <v>29</v>
      </c>
      <c r="C407">
        <v>23</v>
      </c>
      <c r="D407" s="17" t="str">
        <f t="shared" si="25"/>
        <v/>
      </c>
    </row>
    <row r="408" spans="1:5" hidden="1" x14ac:dyDescent="0.3">
      <c r="A408" s="16" t="s">
        <v>414</v>
      </c>
      <c r="B408" t="s">
        <v>30</v>
      </c>
      <c r="C408">
        <v>23</v>
      </c>
      <c r="D408" s="17" t="str">
        <f t="shared" si="25"/>
        <v/>
      </c>
    </row>
    <row r="409" spans="1:5" hidden="1" x14ac:dyDescent="0.3">
      <c r="A409" s="16" t="s">
        <v>415</v>
      </c>
      <c r="B409" t="s">
        <v>31</v>
      </c>
      <c r="C409">
        <v>23</v>
      </c>
      <c r="D409" s="17" t="str">
        <f t="shared" si="25"/>
        <v/>
      </c>
    </row>
    <row r="410" spans="1:5" hidden="1" x14ac:dyDescent="0.3">
      <c r="A410" s="16" t="s">
        <v>416</v>
      </c>
      <c r="B410" t="s">
        <v>32</v>
      </c>
      <c r="C410">
        <v>23</v>
      </c>
      <c r="D410" s="17" t="str">
        <f t="shared" si="25"/>
        <v/>
      </c>
    </row>
    <row r="411" spans="1:5" hidden="1" x14ac:dyDescent="0.3">
      <c r="A411" s="16" t="s">
        <v>417</v>
      </c>
      <c r="B411" t="s">
        <v>33</v>
      </c>
      <c r="C411">
        <v>23</v>
      </c>
      <c r="D411" s="17" t="str">
        <f t="shared" si="25"/>
        <v/>
      </c>
    </row>
    <row r="412" spans="1:5" hidden="1" x14ac:dyDescent="0.3">
      <c r="A412" s="16" t="s">
        <v>418</v>
      </c>
      <c r="B412" t="s">
        <v>34</v>
      </c>
      <c r="C412">
        <v>23</v>
      </c>
      <c r="D412" s="17" t="str">
        <f t="shared" si="25"/>
        <v/>
      </c>
    </row>
    <row r="413" spans="1:5" hidden="1" x14ac:dyDescent="0.3">
      <c r="A413" s="16" t="s">
        <v>419</v>
      </c>
      <c r="B413" t="s">
        <v>35</v>
      </c>
      <c r="C413">
        <v>23</v>
      </c>
      <c r="D413" s="17" t="str">
        <f t="shared" si="25"/>
        <v/>
      </c>
    </row>
    <row r="414" spans="1:5" hidden="1" x14ac:dyDescent="0.3">
      <c r="A414" s="16" t="s">
        <v>420</v>
      </c>
      <c r="B414" t="s">
        <v>18</v>
      </c>
      <c r="C414">
        <v>24</v>
      </c>
      <c r="D414" s="17">
        <f>IF(Y2&lt;&gt;"",Y2,"")</f>
        <v>30</v>
      </c>
      <c r="E414" s="17"/>
    </row>
    <row r="415" spans="1:5" hidden="1" x14ac:dyDescent="0.3">
      <c r="A415" s="16" t="s">
        <v>421</v>
      </c>
      <c r="B415" t="s">
        <v>21</v>
      </c>
      <c r="C415">
        <v>24</v>
      </c>
      <c r="D415" s="17" t="str">
        <f t="shared" ref="D415:D429" si="26">IF(T90&lt;&gt;"",T90,"")</f>
        <v/>
      </c>
    </row>
    <row r="416" spans="1:5" hidden="1" x14ac:dyDescent="0.3">
      <c r="A416" s="16" t="s">
        <v>422</v>
      </c>
      <c r="B416" t="s">
        <v>22</v>
      </c>
      <c r="C416">
        <v>24</v>
      </c>
      <c r="D416" s="17" t="str">
        <f t="shared" si="26"/>
        <v/>
      </c>
    </row>
    <row r="417" spans="1:4" hidden="1" x14ac:dyDescent="0.3">
      <c r="A417" s="16" t="s">
        <v>423</v>
      </c>
      <c r="B417" t="s">
        <v>23</v>
      </c>
      <c r="C417">
        <v>24</v>
      </c>
      <c r="D417" s="17" t="str">
        <f t="shared" si="26"/>
        <v/>
      </c>
    </row>
    <row r="418" spans="1:4" hidden="1" x14ac:dyDescent="0.3">
      <c r="A418" s="16" t="s">
        <v>424</v>
      </c>
      <c r="B418" t="s">
        <v>24</v>
      </c>
      <c r="C418">
        <v>24</v>
      </c>
      <c r="D418" s="17" t="str">
        <f t="shared" si="26"/>
        <v/>
      </c>
    </row>
    <row r="419" spans="1:4" hidden="1" x14ac:dyDescent="0.3">
      <c r="A419" s="16" t="s">
        <v>425</v>
      </c>
      <c r="B419" t="s">
        <v>25</v>
      </c>
      <c r="C419">
        <v>24</v>
      </c>
      <c r="D419" s="17" t="str">
        <f t="shared" si="26"/>
        <v/>
      </c>
    </row>
    <row r="420" spans="1:4" hidden="1" x14ac:dyDescent="0.3">
      <c r="A420" s="16" t="s">
        <v>426</v>
      </c>
      <c r="B420" t="s">
        <v>26</v>
      </c>
      <c r="C420">
        <v>24</v>
      </c>
      <c r="D420" s="17" t="str">
        <f t="shared" si="26"/>
        <v/>
      </c>
    </row>
    <row r="421" spans="1:4" hidden="1" x14ac:dyDescent="0.3">
      <c r="A421" s="16" t="s">
        <v>427</v>
      </c>
      <c r="B421" t="s">
        <v>27</v>
      </c>
      <c r="C421">
        <v>24</v>
      </c>
      <c r="D421" s="17" t="str">
        <f t="shared" si="26"/>
        <v/>
      </c>
    </row>
    <row r="422" spans="1:4" hidden="1" x14ac:dyDescent="0.3">
      <c r="A422" s="16" t="s">
        <v>428</v>
      </c>
      <c r="B422" t="s">
        <v>28</v>
      </c>
      <c r="C422">
        <v>24</v>
      </c>
      <c r="D422" s="17" t="str">
        <f t="shared" si="26"/>
        <v/>
      </c>
    </row>
    <row r="423" spans="1:4" hidden="1" x14ac:dyDescent="0.3">
      <c r="A423" s="16" t="s">
        <v>429</v>
      </c>
      <c r="B423" t="s">
        <v>29</v>
      </c>
      <c r="C423">
        <v>24</v>
      </c>
      <c r="D423" s="17" t="str">
        <f t="shared" si="26"/>
        <v/>
      </c>
    </row>
    <row r="424" spans="1:4" hidden="1" x14ac:dyDescent="0.3">
      <c r="A424" s="16" t="s">
        <v>430</v>
      </c>
      <c r="B424" t="s">
        <v>30</v>
      </c>
      <c r="C424">
        <v>24</v>
      </c>
      <c r="D424" s="17" t="str">
        <f t="shared" si="26"/>
        <v/>
      </c>
    </row>
    <row r="425" spans="1:4" hidden="1" x14ac:dyDescent="0.3">
      <c r="A425" s="16" t="s">
        <v>431</v>
      </c>
      <c r="B425" t="s">
        <v>31</v>
      </c>
      <c r="C425">
        <v>24</v>
      </c>
      <c r="D425" s="17" t="str">
        <f t="shared" si="26"/>
        <v/>
      </c>
    </row>
    <row r="426" spans="1:4" hidden="1" x14ac:dyDescent="0.3">
      <c r="A426" s="16" t="s">
        <v>432</v>
      </c>
      <c r="B426" t="s">
        <v>32</v>
      </c>
      <c r="C426">
        <v>24</v>
      </c>
      <c r="D426" s="17" t="str">
        <f t="shared" si="26"/>
        <v/>
      </c>
    </row>
    <row r="427" spans="1:4" hidden="1" x14ac:dyDescent="0.3">
      <c r="A427" s="16" t="s">
        <v>433</v>
      </c>
      <c r="B427" t="s">
        <v>33</v>
      </c>
      <c r="C427">
        <v>24</v>
      </c>
      <c r="D427" s="17" t="str">
        <f t="shared" si="26"/>
        <v/>
      </c>
    </row>
    <row r="428" spans="1:4" hidden="1" x14ac:dyDescent="0.3">
      <c r="A428" s="16" t="s">
        <v>434</v>
      </c>
      <c r="B428" t="s">
        <v>34</v>
      </c>
      <c r="C428">
        <v>24</v>
      </c>
      <c r="D428" s="17" t="str">
        <f t="shared" si="26"/>
        <v/>
      </c>
    </row>
    <row r="429" spans="1:4" hidden="1" x14ac:dyDescent="0.3">
      <c r="A429" s="18" t="s">
        <v>435</v>
      </c>
      <c r="B429" t="s">
        <v>35</v>
      </c>
      <c r="C429">
        <v>24</v>
      </c>
      <c r="D429" s="17" t="str">
        <f t="shared" si="26"/>
        <v/>
      </c>
    </row>
  </sheetData>
  <pageMargins left="0.7" right="0.7" top="0.75" bottom="0.75" header="0.3" footer="0.3"/>
  <pageSetup paperSize="9" scale="55"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C429"/>
  <sheetViews>
    <sheetView zoomScale="60" zoomScaleNormal="60" workbookViewId="0">
      <selection activeCell="B2" sqref="B2"/>
    </sheetView>
  </sheetViews>
  <sheetFormatPr defaultColWidth="8.88671875" defaultRowHeight="14.4" x14ac:dyDescent="0.3"/>
  <cols>
    <col min="28" max="28" width="48" bestFit="1" customWidth="1"/>
  </cols>
  <sheetData>
    <row r="1" spans="1:29" x14ac:dyDescent="0.3">
      <c r="A1" t="str">
        <f>IF('Layout full names (mandatory)'!AE57&lt;&gt;"",'Layout full names (mandatory)'!AE57,"")</f>
        <v/>
      </c>
      <c r="B1" t="str">
        <f>IF('Layout full names (mandatory)'!AF57&lt;&gt;"",'Layout full names (mandatory)'!AF57,"")</f>
        <v/>
      </c>
      <c r="C1" t="str">
        <f>IF('Layout full names (mandatory)'!AG57&lt;&gt;"",'Layout full names (mandatory)'!AG57,"")</f>
        <v/>
      </c>
      <c r="D1" t="str">
        <f>IF('Layout full names (mandatory)'!AH57&lt;&gt;"",'Layout full names (mandatory)'!AH57,"")</f>
        <v/>
      </c>
      <c r="E1" t="str">
        <f>IF('Layout full names (mandatory)'!AI57&lt;&gt;"",'Layout full names (mandatory)'!AI57,"")</f>
        <v/>
      </c>
      <c r="F1" t="str">
        <f>IF('Layout full names (mandatory)'!AJ57&lt;&gt;"",'Layout full names (mandatory)'!AJ57,"")</f>
        <v/>
      </c>
      <c r="G1" t="str">
        <f>IF('Layout full names (mandatory)'!AK57&lt;&gt;"",'Layout full names (mandatory)'!AK57,"")</f>
        <v/>
      </c>
      <c r="H1" t="str">
        <f>IF('Layout full names (mandatory)'!AL57&lt;&gt;"",'Layout full names (mandatory)'!AL57,"")</f>
        <v/>
      </c>
      <c r="I1" t="str">
        <f>IF('Layout full names (mandatory)'!AM57&lt;&gt;"",'Layout full names (mandatory)'!AM57,"")</f>
        <v/>
      </c>
      <c r="J1" t="str">
        <f>IF('Layout full names (mandatory)'!AN57&lt;&gt;"",'Layout full names (mandatory)'!AN57,"")</f>
        <v/>
      </c>
      <c r="K1" t="str">
        <f>IF('Layout full names (mandatory)'!AO57&lt;&gt;"",'Layout full names (mandatory)'!AO57,"")</f>
        <v/>
      </c>
      <c r="L1" t="str">
        <f>IF('Layout full names (mandatory)'!AP57&lt;&gt;"",'Layout full names (mandatory)'!AP57,"")</f>
        <v/>
      </c>
      <c r="M1" t="str">
        <f>IF('Layout full names (mandatory)'!AQ57&lt;&gt;"",'Layout full names (mandatory)'!AQ57,"")</f>
        <v/>
      </c>
      <c r="N1" t="str">
        <f>IF('Layout full names (mandatory)'!AR57&lt;&gt;"",'Layout full names (mandatory)'!AR57,"")</f>
        <v/>
      </c>
      <c r="O1" t="str">
        <f>IF('Layout full names (mandatory)'!AS57&lt;&gt;"",'Layout full names (mandatory)'!AS57,"")</f>
        <v/>
      </c>
      <c r="P1" t="str">
        <f>IF('Layout full names (mandatory)'!AT57&lt;&gt;"",'Layout full names (mandatory)'!AT57,"")</f>
        <v/>
      </c>
      <c r="Q1" t="str">
        <f>IF('Layout full names (mandatory)'!AU57&lt;&gt;"",'Layout full names (mandatory)'!AU57,"")</f>
        <v/>
      </c>
      <c r="R1" t="str">
        <f>IF('Layout full names (mandatory)'!AV57&lt;&gt;"",'Layout full names (mandatory)'!AV57,"")</f>
        <v/>
      </c>
      <c r="S1" t="str">
        <f>IF('Layout full names (mandatory)'!AW57&lt;&gt;"",'Layout full names (mandatory)'!AW57,"")</f>
        <v/>
      </c>
      <c r="T1" t="str">
        <f>IF('Layout full names (mandatory)'!AX57&lt;&gt;"",'Layout full names (mandatory)'!AX57,"")</f>
        <v/>
      </c>
      <c r="U1" t="str">
        <f>IF('Layout full names (mandatory)'!AY57&lt;&gt;"",'Layout full names (mandatory)'!AY57,"")</f>
        <v/>
      </c>
      <c r="V1" t="str">
        <f>IF('Layout full names (mandatory)'!AZ57&lt;&gt;"",'Layout full names (mandatory)'!AZ57,"")</f>
        <v/>
      </c>
      <c r="W1" t="str">
        <f>IF('Layout full names (mandatory)'!BA57&lt;&gt;"",'Layout full names (mandatory)'!BA57,"")</f>
        <v/>
      </c>
      <c r="X1" t="str">
        <f>IF('Layout full names (mandatory)'!BB57&lt;&gt;"",'Layout full names (mandatory)'!BB57,"")</f>
        <v/>
      </c>
      <c r="Y1" t="str">
        <f>IF('Layout full names (mandatory)'!BC57&lt;&gt;"",'Layout full names (mandatory)'!BC57,"")</f>
        <v/>
      </c>
    </row>
    <row r="2" spans="1:29" x14ac:dyDescent="0.3">
      <c r="A2" t="str">
        <f>IF('Layout full names (mandatory)'!AE58&lt;&gt;"",'Layout full names (mandatory)'!AE58,"")</f>
        <v/>
      </c>
      <c r="B2" t="str">
        <f>IF('Layout full names (mandatory)'!AF22&lt;&gt;"",'Layout full names (mandatory)'!AF22,"")</f>
        <v/>
      </c>
      <c r="C2" t="str">
        <f>IF('Layout full names (mandatory)'!AG22&lt;&gt;"",'Layout full names (mandatory)'!AG22,"")</f>
        <v/>
      </c>
      <c r="D2" t="str">
        <f>IF('Layout full names (mandatory)'!AH22&lt;&gt;"",'Layout full names (mandatory)'!AH22,"")</f>
        <v/>
      </c>
      <c r="E2" t="str">
        <f>IF('Layout full names (mandatory)'!AI22&lt;&gt;"",'Layout full names (mandatory)'!AI22,"")</f>
        <v/>
      </c>
      <c r="F2" t="str">
        <f>IF('Layout full names (mandatory)'!AJ22&lt;&gt;"",'Layout full names (mandatory)'!AJ22,"")</f>
        <v/>
      </c>
      <c r="G2" t="str">
        <f>IF('Layout full names (mandatory)'!AK22&lt;&gt;"",'Layout full names (mandatory)'!AK22,"")</f>
        <v/>
      </c>
      <c r="H2" t="str">
        <f>IF('Layout full names (mandatory)'!AL22&lt;&gt;"",'Layout full names (mandatory)'!AL22,"")</f>
        <v/>
      </c>
      <c r="I2" t="str">
        <f>IF('Layout full names (mandatory)'!AM22&lt;&gt;"",'Layout full names (mandatory)'!AM22,"")</f>
        <v/>
      </c>
      <c r="J2" t="str">
        <f>IF('Layout full names (mandatory)'!AN22&lt;&gt;"",'Layout full names (mandatory)'!AN22,"")</f>
        <v/>
      </c>
      <c r="K2" t="str">
        <f>IF('Layout full names (mandatory)'!AO22&lt;&gt;"",'Layout full names (mandatory)'!AO22,"")</f>
        <v/>
      </c>
      <c r="L2" t="str">
        <f>IF('Layout full names (mandatory)'!AP22&lt;&gt;"",'Layout full names (mandatory)'!AP22,"")</f>
        <v/>
      </c>
      <c r="M2" t="str">
        <f>IF('Layout full names (mandatory)'!AQ22&lt;&gt;"",'Layout full names (mandatory)'!AQ22,"")</f>
        <v/>
      </c>
      <c r="N2" t="str">
        <f>IF('Layout full names (mandatory)'!AR22&lt;&gt;"",'Layout full names (mandatory)'!AR22,"")</f>
        <v/>
      </c>
      <c r="O2" t="str">
        <f>IF('Layout full names (mandatory)'!AS22&lt;&gt;"",'Layout full names (mandatory)'!AS22,"")</f>
        <v/>
      </c>
      <c r="P2" t="str">
        <f>IF('Layout full names (mandatory)'!AT22&lt;&gt;"",'Layout full names (mandatory)'!AT22,"")</f>
        <v/>
      </c>
      <c r="Q2" t="str">
        <f>IF('Layout full names (mandatory)'!AU22&lt;&gt;"",'Layout full names (mandatory)'!AU22,"")</f>
        <v/>
      </c>
      <c r="R2" t="str">
        <f>IF('Layout full names (mandatory)'!AV22&lt;&gt;"",'Layout full names (mandatory)'!AV22,"")</f>
        <v/>
      </c>
      <c r="S2" t="str">
        <f>IF('Layout full names (mandatory)'!AW22&lt;&gt;"",'Layout full names (mandatory)'!AW22,"")</f>
        <v/>
      </c>
      <c r="T2" t="str">
        <f>IF('Layout full names (mandatory)'!AX22&lt;&gt;"",'Layout full names (mandatory)'!AX22,"")</f>
        <v/>
      </c>
      <c r="U2" t="str">
        <f>IF('Layout full names (mandatory)'!AY22&lt;&gt;"",'Layout full names (mandatory)'!AY22,"")</f>
        <v/>
      </c>
      <c r="V2" t="str">
        <f>IF('Layout full names (mandatory)'!AZ22&lt;&gt;"",'Layout full names (mandatory)'!AZ22,"")</f>
        <v/>
      </c>
      <c r="W2" t="str">
        <f>IF('Layout full names (mandatory)'!BA22&lt;&gt;"",'Layout full names (mandatory)'!BA22,"")</f>
        <v/>
      </c>
      <c r="X2" t="str">
        <f>IF('Layout full names (mandatory)'!BB22&lt;&gt;"",'Layout full names (mandatory)'!BB22,"")</f>
        <v/>
      </c>
      <c r="Y2" t="str">
        <f>IF('Layout full names (mandatory)'!BC22&lt;&gt;"",'Layout full names (mandatory)'!BC22,"")</f>
        <v/>
      </c>
      <c r="AB2" s="19" t="s">
        <v>19</v>
      </c>
      <c r="AC2" s="19" t="s">
        <v>20</v>
      </c>
    </row>
    <row r="3" spans="1:29" x14ac:dyDescent="0.3">
      <c r="A3" t="str">
        <f>IF('Layout full names (mandatory)'!AE59&lt;&gt;"",'Layout full names (mandatory)'!AE59,"")</f>
        <v>Concentration on cells (2st Stimulation) 100nM</v>
      </c>
      <c r="B3" t="str">
        <f>IF('Layout full names (mandatory)'!AF23&lt;&gt;"",'Layout full names (mandatory)'!AF23,"")</f>
        <v/>
      </c>
      <c r="C3" t="str">
        <f>IF('Layout full names (mandatory)'!AG23&lt;&gt;"",'Layout full names (mandatory)'!AG23,"")</f>
        <v/>
      </c>
      <c r="D3" t="str">
        <f>IF('Layout full names (mandatory)'!AH23&lt;&gt;"",'Layout full names (mandatory)'!AH23,"")</f>
        <v/>
      </c>
      <c r="E3" t="str">
        <f>IF('Layout full names (mandatory)'!AI23&lt;&gt;"",'Layout full names (mandatory)'!AI23,"")</f>
        <v/>
      </c>
      <c r="F3" t="str">
        <f>IF('Layout full names (mandatory)'!AJ23&lt;&gt;"",'Layout full names (mandatory)'!AJ23,"")</f>
        <v/>
      </c>
      <c r="G3" t="str">
        <f>IF('Layout full names (mandatory)'!AK23&lt;&gt;"",'Layout full names (mandatory)'!AK23,"")</f>
        <v/>
      </c>
      <c r="H3" t="str">
        <f>IF('Layout full names (mandatory)'!AL23&lt;&gt;"",'Layout full names (mandatory)'!AL23,"")</f>
        <v/>
      </c>
      <c r="I3" t="str">
        <f>IF('Layout full names (mandatory)'!AM23&lt;&gt;"",'Layout full names (mandatory)'!AM23,"")</f>
        <v/>
      </c>
      <c r="J3" t="str">
        <f>IF('Layout full names (mandatory)'!AN23&lt;&gt;"",'Layout full names (mandatory)'!AN23,"")</f>
        <v/>
      </c>
      <c r="K3" t="str">
        <f>IF('Layout full names (mandatory)'!AO23&lt;&gt;"",'Layout full names (mandatory)'!AO23,"")</f>
        <v/>
      </c>
      <c r="L3" t="str">
        <f>IF('Layout full names (mandatory)'!AP23&lt;&gt;"",'Layout full names (mandatory)'!AP23,"")</f>
        <v/>
      </c>
      <c r="M3" t="str">
        <f>IF('Layout full names (mandatory)'!AQ23&lt;&gt;"",'Layout full names (mandatory)'!AQ23,"")</f>
        <v/>
      </c>
      <c r="N3" t="str">
        <f>IF('Layout full names (mandatory)'!AR23&lt;&gt;"",'Layout full names (mandatory)'!AR23,"")</f>
        <v/>
      </c>
      <c r="O3" t="str">
        <f>IF('Layout full names (mandatory)'!AS23&lt;&gt;"",'Layout full names (mandatory)'!AS23,"")</f>
        <v/>
      </c>
      <c r="P3" t="str">
        <f>IF('Layout full names (mandatory)'!AT23&lt;&gt;"",'Layout full names (mandatory)'!AT23,"")</f>
        <v/>
      </c>
      <c r="Q3" t="str">
        <f>IF('Layout full names (mandatory)'!AU23&lt;&gt;"",'Layout full names (mandatory)'!AU23,"")</f>
        <v/>
      </c>
      <c r="R3" t="str">
        <f>IF('Layout full names (mandatory)'!AV23&lt;&gt;"",'Layout full names (mandatory)'!AV23,"")</f>
        <v/>
      </c>
      <c r="S3" t="str">
        <f>IF('Layout full names (mandatory)'!AW23&lt;&gt;"",'Layout full names (mandatory)'!AW23,"")</f>
        <v/>
      </c>
      <c r="T3" t="str">
        <f>IF('Layout full names (mandatory)'!AX23&lt;&gt;"",'Layout full names (mandatory)'!AX23,"")</f>
        <v/>
      </c>
      <c r="U3" t="str">
        <f>IF('Layout full names (mandatory)'!AY23&lt;&gt;"",'Layout full names (mandatory)'!AY23,"")</f>
        <v/>
      </c>
      <c r="V3" t="str">
        <f>IF('Layout full names (mandatory)'!AZ23&lt;&gt;"",'Layout full names (mandatory)'!AZ23,"")</f>
        <v/>
      </c>
      <c r="W3" t="str">
        <f>IF('Layout full names (mandatory)'!BA23&lt;&gt;"",'Layout full names (mandatory)'!BA23,"")</f>
        <v/>
      </c>
      <c r="X3" t="str">
        <f>IF('Layout full names (mandatory)'!BB23&lt;&gt;"",'Layout full names (mandatory)'!BB23,"")</f>
        <v/>
      </c>
      <c r="Y3" t="str">
        <f>IF('Layout full names (mandatory)'!BC23&lt;&gt;"",'Layout full names (mandatory)'!BC23,"")</f>
        <v/>
      </c>
      <c r="AB3" t="str">
        <f t="array" ref="AB3">_xlfn.UNIQUE(_xlfn._xlws.FILTER(D47:D429,D47:D429&lt;&gt;"",""))</f>
        <v/>
      </c>
      <c r="AC3" t="str">
        <f t="shared" ref="AC3:AC34" si="0">IF(AB3&lt;&gt;"",COUNTIF($B$2:$Y$17,AB3),"")</f>
        <v/>
      </c>
    </row>
    <row r="4" spans="1:29" ht="21" customHeight="1" x14ac:dyDescent="0.4">
      <c r="A4" t="str">
        <f>IF('Layout full names (mandatory)'!AE60&lt;&gt;"",'Layout full names (mandatory)'!AE60,"")</f>
        <v/>
      </c>
      <c r="B4" t="str">
        <f>IF('Layout full names (mandatory)'!AF24&lt;&gt;"",'Layout full names (mandatory)'!AF24,"")</f>
        <v/>
      </c>
      <c r="C4" t="str">
        <f>IF('Layout full names (mandatory)'!AG24&lt;&gt;"",'Layout full names (mandatory)'!AG24,"")</f>
        <v/>
      </c>
      <c r="D4" t="str">
        <f>IF('Layout full names (mandatory)'!AH24&lt;&gt;"",'Layout full names (mandatory)'!AH24,"")</f>
        <v/>
      </c>
      <c r="E4" t="str">
        <f>IF('Layout full names (mandatory)'!AI24&lt;&gt;"",'Layout full names (mandatory)'!AI24,"")</f>
        <v/>
      </c>
      <c r="F4" t="str">
        <f>IF('Layout full names (mandatory)'!AJ24&lt;&gt;"",'Layout full names (mandatory)'!AJ24,"")</f>
        <v/>
      </c>
      <c r="G4" t="str">
        <f>IF('Layout full names (mandatory)'!AK24&lt;&gt;"",'Layout full names (mandatory)'!AK24,"")</f>
        <v/>
      </c>
      <c r="H4" t="str">
        <f>IF('Layout full names (mandatory)'!AL24&lt;&gt;"",'Layout full names (mandatory)'!AL24,"")</f>
        <v/>
      </c>
      <c r="I4" t="str">
        <f>IF('Layout full names (mandatory)'!AM24&lt;&gt;"",'Layout full names (mandatory)'!AM24,"")</f>
        <v/>
      </c>
      <c r="J4" t="str">
        <f>IF('Layout full names (mandatory)'!AN24&lt;&gt;"",'Layout full names (mandatory)'!AN24,"")</f>
        <v/>
      </c>
      <c r="K4" t="str">
        <f>IF('Layout full names (mandatory)'!AO24&lt;&gt;"",'Layout full names (mandatory)'!AO24,"")</f>
        <v/>
      </c>
      <c r="L4" t="str">
        <f>IF('Layout full names (mandatory)'!AP24&lt;&gt;"",'Layout full names (mandatory)'!AP24,"")</f>
        <v/>
      </c>
      <c r="M4" t="str">
        <f>IF('Layout full names (mandatory)'!AQ24&lt;&gt;"",'Layout full names (mandatory)'!AQ24,"")</f>
        <v/>
      </c>
      <c r="N4" t="str">
        <f>IF('Layout full names (mandatory)'!AR24&lt;&gt;"",'Layout full names (mandatory)'!AR24,"")</f>
        <v/>
      </c>
      <c r="O4" t="str">
        <f>IF('Layout full names (mandatory)'!AS24&lt;&gt;"",'Layout full names (mandatory)'!AS24,"")</f>
        <v/>
      </c>
      <c r="P4" t="str">
        <f>IF('Layout full names (mandatory)'!AT24&lt;&gt;"",'Layout full names (mandatory)'!AT24,"")</f>
        <v/>
      </c>
      <c r="Q4" t="str">
        <f>IF('Layout full names (mandatory)'!AU24&lt;&gt;"",'Layout full names (mandatory)'!AU24,"")</f>
        <v/>
      </c>
      <c r="R4" t="str">
        <f>IF('Layout full names (mandatory)'!AV24&lt;&gt;"",'Layout full names (mandatory)'!AV24,"")</f>
        <v/>
      </c>
      <c r="S4" t="str">
        <f>IF('Layout full names (mandatory)'!AW24&lt;&gt;"",'Layout full names (mandatory)'!AW24,"")</f>
        <v/>
      </c>
      <c r="T4" t="str">
        <f>IF('Layout full names (mandatory)'!AX24&lt;&gt;"",'Layout full names (mandatory)'!AX24,"")</f>
        <v/>
      </c>
      <c r="U4" t="str">
        <f>IF('Layout full names (mandatory)'!AY24&lt;&gt;"",'Layout full names (mandatory)'!AY24,"")</f>
        <v/>
      </c>
      <c r="V4" t="str">
        <f>IF('Layout full names (mandatory)'!AZ24&lt;&gt;"",'Layout full names (mandatory)'!AZ24,"")</f>
        <v/>
      </c>
      <c r="W4" t="str">
        <f>IF('Layout full names (mandatory)'!BA24&lt;&gt;"",'Layout full names (mandatory)'!BA24,"")</f>
        <v/>
      </c>
      <c r="X4" t="str">
        <f>IF('Layout full names (mandatory)'!BB24&lt;&gt;"",'Layout full names (mandatory)'!BB24,"")</f>
        <v/>
      </c>
      <c r="Y4" t="str">
        <f>IF('Layout full names (mandatory)'!BC24&lt;&gt;"",'Layout full names (mandatory)'!BC24,"")</f>
        <v/>
      </c>
      <c r="Z4" s="3"/>
      <c r="AC4" t="str">
        <f t="shared" si="0"/>
        <v/>
      </c>
    </row>
    <row r="5" spans="1:29" ht="21" customHeight="1" x14ac:dyDescent="0.4">
      <c r="A5" t="str">
        <f>IF('Layout full names (mandatory)'!AE61&lt;&gt;"",'Layout full names (mandatory)'!AE61,"")</f>
        <v>A</v>
      </c>
      <c r="B5" t="str">
        <f>IF('Layout full names (mandatory)'!AF25&lt;&gt;"",'Layout full names (mandatory)'!AF25,"")</f>
        <v/>
      </c>
      <c r="C5" t="str">
        <f>IF('Layout full names (mandatory)'!AG25&lt;&gt;"",'Layout full names (mandatory)'!AG25,"")</f>
        <v/>
      </c>
      <c r="D5" t="str">
        <f>IF('Layout full names (mandatory)'!AH25&lt;&gt;"",'Layout full names (mandatory)'!AH25,"")</f>
        <v/>
      </c>
      <c r="E5" t="str">
        <f>IF('Layout full names (mandatory)'!AI25&lt;&gt;"",'Layout full names (mandatory)'!AI25,"")</f>
        <v/>
      </c>
      <c r="F5" t="str">
        <f>IF('Layout full names (mandatory)'!AJ25&lt;&gt;"",'Layout full names (mandatory)'!AJ25,"")</f>
        <v/>
      </c>
      <c r="G5" t="str">
        <f>IF('Layout full names (mandatory)'!AK25&lt;&gt;"",'Layout full names (mandatory)'!AK25,"")</f>
        <v/>
      </c>
      <c r="H5" t="str">
        <f>IF('Layout full names (mandatory)'!AL25&lt;&gt;"",'Layout full names (mandatory)'!AL25,"")</f>
        <v/>
      </c>
      <c r="I5" t="str">
        <f>IF('Layout full names (mandatory)'!AM25&lt;&gt;"",'Layout full names (mandatory)'!AM25,"")</f>
        <v/>
      </c>
      <c r="J5" t="str">
        <f>IF('Layout full names (mandatory)'!AN25&lt;&gt;"",'Layout full names (mandatory)'!AN25,"")</f>
        <v/>
      </c>
      <c r="K5" t="str">
        <f>IF('Layout full names (mandatory)'!AO25&lt;&gt;"",'Layout full names (mandatory)'!AO25,"")</f>
        <v/>
      </c>
      <c r="L5" t="str">
        <f>IF('Layout full names (mandatory)'!AP25&lt;&gt;"",'Layout full names (mandatory)'!AP25,"")</f>
        <v/>
      </c>
      <c r="M5" t="str">
        <f>IF('Layout full names (mandatory)'!AQ25&lt;&gt;"",'Layout full names (mandatory)'!AQ25,"")</f>
        <v/>
      </c>
      <c r="N5" t="str">
        <f>IF('Layout full names (mandatory)'!AR25&lt;&gt;"",'Layout full names (mandatory)'!AR25,"")</f>
        <v/>
      </c>
      <c r="O5" t="str">
        <f>IF('Layout full names (mandatory)'!AS25&lt;&gt;"",'Layout full names (mandatory)'!AS25,"")</f>
        <v/>
      </c>
      <c r="P5" t="str">
        <f>IF('Layout full names (mandatory)'!AT25&lt;&gt;"",'Layout full names (mandatory)'!AT25,"")</f>
        <v/>
      </c>
      <c r="Q5" t="str">
        <f>IF('Layout full names (mandatory)'!AU25&lt;&gt;"",'Layout full names (mandatory)'!AU25,"")</f>
        <v/>
      </c>
      <c r="R5" t="str">
        <f>IF('Layout full names (mandatory)'!AV25&lt;&gt;"",'Layout full names (mandatory)'!AV25,"")</f>
        <v/>
      </c>
      <c r="S5" t="str">
        <f>IF('Layout full names (mandatory)'!AW25&lt;&gt;"",'Layout full names (mandatory)'!AW25,"")</f>
        <v/>
      </c>
      <c r="T5" t="str">
        <f>IF('Layout full names (mandatory)'!AX25&lt;&gt;"",'Layout full names (mandatory)'!AX25,"")</f>
        <v/>
      </c>
      <c r="U5" t="str">
        <f>IF('Layout full names (mandatory)'!AY25&lt;&gt;"",'Layout full names (mandatory)'!AY25,"")</f>
        <v/>
      </c>
      <c r="V5" t="str">
        <f>IF('Layout full names (mandatory)'!AZ25&lt;&gt;"",'Layout full names (mandatory)'!AZ25,"")</f>
        <v/>
      </c>
      <c r="W5" t="str">
        <f>IF('Layout full names (mandatory)'!BA25&lt;&gt;"",'Layout full names (mandatory)'!BA25,"")</f>
        <v/>
      </c>
      <c r="X5" t="str">
        <f>IF('Layout full names (mandatory)'!BB25&lt;&gt;"",'Layout full names (mandatory)'!BB25,"")</f>
        <v/>
      </c>
      <c r="Y5" t="str">
        <f>IF('Layout full names (mandatory)'!BC25&lt;&gt;"",'Layout full names (mandatory)'!BC25,"")</f>
        <v/>
      </c>
      <c r="Z5" s="3"/>
      <c r="AC5" t="str">
        <f t="shared" si="0"/>
        <v/>
      </c>
    </row>
    <row r="6" spans="1:29" ht="21" customHeight="1" x14ac:dyDescent="0.4">
      <c r="A6" t="str">
        <f>IF('Layout full names (mandatory)'!AE62&lt;&gt;"",'Layout full names (mandatory)'!AE62,"")</f>
        <v>B</v>
      </c>
      <c r="B6" t="str">
        <f>IF('Layout full names (mandatory)'!AF26&lt;&gt;"",'Layout full names (mandatory)'!AF26,"")</f>
        <v/>
      </c>
      <c r="C6" t="str">
        <f>IF('Layout full names (mandatory)'!AG26&lt;&gt;"",'Layout full names (mandatory)'!AG26,"")</f>
        <v/>
      </c>
      <c r="D6" t="str">
        <f>IF('Layout full names (mandatory)'!AH26&lt;&gt;"",'Layout full names (mandatory)'!AH26,"")</f>
        <v/>
      </c>
      <c r="E6" t="str">
        <f>IF('Layout full names (mandatory)'!AI26&lt;&gt;"",'Layout full names (mandatory)'!AI26,"")</f>
        <v/>
      </c>
      <c r="F6" t="str">
        <f>IF('Layout full names (mandatory)'!AJ26&lt;&gt;"",'Layout full names (mandatory)'!AJ26,"")</f>
        <v/>
      </c>
      <c r="G6" t="str">
        <f>IF('Layout full names (mandatory)'!AK26&lt;&gt;"",'Layout full names (mandatory)'!AK26,"")</f>
        <v/>
      </c>
      <c r="H6" t="str">
        <f>IF('Layout full names (mandatory)'!AL26&lt;&gt;"",'Layout full names (mandatory)'!AL26,"")</f>
        <v/>
      </c>
      <c r="I6" t="str">
        <f>IF('Layout full names (mandatory)'!AM26&lt;&gt;"",'Layout full names (mandatory)'!AM26,"")</f>
        <v/>
      </c>
      <c r="J6" t="str">
        <f>IF('Layout full names (mandatory)'!AN26&lt;&gt;"",'Layout full names (mandatory)'!AN26,"")</f>
        <v/>
      </c>
      <c r="K6" t="str">
        <f>IF('Layout full names (mandatory)'!AO26&lt;&gt;"",'Layout full names (mandatory)'!AO26,"")</f>
        <v/>
      </c>
      <c r="L6" t="str">
        <f>IF('Layout full names (mandatory)'!AP26&lt;&gt;"",'Layout full names (mandatory)'!AP26,"")</f>
        <v/>
      </c>
      <c r="M6" t="str">
        <f>IF('Layout full names (mandatory)'!AQ26&lt;&gt;"",'Layout full names (mandatory)'!AQ26,"")</f>
        <v/>
      </c>
      <c r="N6" t="str">
        <f>IF('Layout full names (mandatory)'!AR26&lt;&gt;"",'Layout full names (mandatory)'!AR26,"")</f>
        <v/>
      </c>
      <c r="O6" t="str">
        <f>IF('Layout full names (mandatory)'!AS26&lt;&gt;"",'Layout full names (mandatory)'!AS26,"")</f>
        <v/>
      </c>
      <c r="P6" t="str">
        <f>IF('Layout full names (mandatory)'!AT26&lt;&gt;"",'Layout full names (mandatory)'!AT26,"")</f>
        <v/>
      </c>
      <c r="Q6" t="str">
        <f>IF('Layout full names (mandatory)'!AU26&lt;&gt;"",'Layout full names (mandatory)'!AU26,"")</f>
        <v/>
      </c>
      <c r="R6" t="str">
        <f>IF('Layout full names (mandatory)'!AV26&lt;&gt;"",'Layout full names (mandatory)'!AV26,"")</f>
        <v/>
      </c>
      <c r="S6" t="str">
        <f>IF('Layout full names (mandatory)'!AW26&lt;&gt;"",'Layout full names (mandatory)'!AW26,"")</f>
        <v/>
      </c>
      <c r="T6" t="str">
        <f>IF('Layout full names (mandatory)'!AX26&lt;&gt;"",'Layout full names (mandatory)'!AX26,"")</f>
        <v/>
      </c>
      <c r="U6" t="str">
        <f>IF('Layout full names (mandatory)'!AY26&lt;&gt;"",'Layout full names (mandatory)'!AY26,"")</f>
        <v/>
      </c>
      <c r="V6" t="str">
        <f>IF('Layout full names (mandatory)'!AZ26&lt;&gt;"",'Layout full names (mandatory)'!AZ26,"")</f>
        <v/>
      </c>
      <c r="W6" t="str">
        <f>IF('Layout full names (mandatory)'!BA26&lt;&gt;"",'Layout full names (mandatory)'!BA26,"")</f>
        <v/>
      </c>
      <c r="X6" t="str">
        <f>IF('Layout full names (mandatory)'!BB26&lt;&gt;"",'Layout full names (mandatory)'!BB26,"")</f>
        <v/>
      </c>
      <c r="Y6" t="str">
        <f>IF('Layout full names (mandatory)'!BC26&lt;&gt;"",'Layout full names (mandatory)'!BC26,"")</f>
        <v/>
      </c>
      <c r="Z6" s="3"/>
      <c r="AC6" t="str">
        <f t="shared" si="0"/>
        <v/>
      </c>
    </row>
    <row r="7" spans="1:29" ht="21" customHeight="1" x14ac:dyDescent="0.4">
      <c r="A7" t="str">
        <f>IF('Layout full names (mandatory)'!AE63&lt;&gt;"",'Layout full names (mandatory)'!AE63,"")</f>
        <v>C</v>
      </c>
      <c r="B7" t="str">
        <f>IF('Layout full names (mandatory)'!AF27&lt;&gt;"",'Layout full names (mandatory)'!AF27,"")</f>
        <v/>
      </c>
      <c r="C7" t="str">
        <f>IF('Layout full names (mandatory)'!AG27&lt;&gt;"",'Layout full names (mandatory)'!AG27,"")</f>
        <v/>
      </c>
      <c r="D7" t="str">
        <f>IF('Layout full names (mandatory)'!AH27&lt;&gt;"",'Layout full names (mandatory)'!AH27,"")</f>
        <v/>
      </c>
      <c r="E7" t="str">
        <f>IF('Layout full names (mandatory)'!AI27&lt;&gt;"",'Layout full names (mandatory)'!AI27,"")</f>
        <v/>
      </c>
      <c r="F7" t="str">
        <f>IF('Layout full names (mandatory)'!AJ27&lt;&gt;"",'Layout full names (mandatory)'!AJ27,"")</f>
        <v/>
      </c>
      <c r="G7" t="str">
        <f>IF('Layout full names (mandatory)'!AK27&lt;&gt;"",'Layout full names (mandatory)'!AK27,"")</f>
        <v/>
      </c>
      <c r="H7" t="str">
        <f>IF('Layout full names (mandatory)'!AL27&lt;&gt;"",'Layout full names (mandatory)'!AL27,"")</f>
        <v/>
      </c>
      <c r="I7" t="str">
        <f>IF('Layout full names (mandatory)'!AM27&lt;&gt;"",'Layout full names (mandatory)'!AM27,"")</f>
        <v/>
      </c>
      <c r="J7" t="str">
        <f>IF('Layout full names (mandatory)'!AN27&lt;&gt;"",'Layout full names (mandatory)'!AN27,"")</f>
        <v/>
      </c>
      <c r="K7" t="str">
        <f>IF('Layout full names (mandatory)'!AO27&lt;&gt;"",'Layout full names (mandatory)'!AO27,"")</f>
        <v/>
      </c>
      <c r="L7" t="str">
        <f>IF('Layout full names (mandatory)'!AP27&lt;&gt;"",'Layout full names (mandatory)'!AP27,"")</f>
        <v/>
      </c>
      <c r="M7" t="str">
        <f>IF('Layout full names (mandatory)'!AQ27&lt;&gt;"",'Layout full names (mandatory)'!AQ27,"")</f>
        <v/>
      </c>
      <c r="N7" t="str">
        <f>IF('Layout full names (mandatory)'!AR27&lt;&gt;"",'Layout full names (mandatory)'!AR27,"")</f>
        <v/>
      </c>
      <c r="O7" t="str">
        <f>IF('Layout full names (mandatory)'!AS27&lt;&gt;"",'Layout full names (mandatory)'!AS27,"")</f>
        <v/>
      </c>
      <c r="P7" t="str">
        <f>IF('Layout full names (mandatory)'!AT27&lt;&gt;"",'Layout full names (mandatory)'!AT27,"")</f>
        <v/>
      </c>
      <c r="Q7" t="str">
        <f>IF('Layout full names (mandatory)'!AU27&lt;&gt;"",'Layout full names (mandatory)'!AU27,"")</f>
        <v/>
      </c>
      <c r="R7" t="str">
        <f>IF('Layout full names (mandatory)'!AV27&lt;&gt;"",'Layout full names (mandatory)'!AV27,"")</f>
        <v/>
      </c>
      <c r="S7" t="str">
        <f>IF('Layout full names (mandatory)'!AW27&lt;&gt;"",'Layout full names (mandatory)'!AW27,"")</f>
        <v/>
      </c>
      <c r="T7" t="str">
        <f>IF('Layout full names (mandatory)'!AX27&lt;&gt;"",'Layout full names (mandatory)'!AX27,"")</f>
        <v/>
      </c>
      <c r="U7" t="str">
        <f>IF('Layout full names (mandatory)'!AY27&lt;&gt;"",'Layout full names (mandatory)'!AY27,"")</f>
        <v/>
      </c>
      <c r="V7" t="str">
        <f>IF('Layout full names (mandatory)'!AZ27&lt;&gt;"",'Layout full names (mandatory)'!AZ27,"")</f>
        <v/>
      </c>
      <c r="W7" t="str">
        <f>IF('Layout full names (mandatory)'!BA27&lt;&gt;"",'Layout full names (mandatory)'!BA27,"")</f>
        <v/>
      </c>
      <c r="X7" t="str">
        <f>IF('Layout full names (mandatory)'!BB27&lt;&gt;"",'Layout full names (mandatory)'!BB27,"")</f>
        <v/>
      </c>
      <c r="Y7" t="str">
        <f>IF('Layout full names (mandatory)'!BC27&lt;&gt;"",'Layout full names (mandatory)'!BC27,"")</f>
        <v/>
      </c>
      <c r="Z7" s="3"/>
      <c r="AB7" s="20"/>
      <c r="AC7" t="str">
        <f t="shared" si="0"/>
        <v/>
      </c>
    </row>
    <row r="8" spans="1:29" ht="21" customHeight="1" x14ac:dyDescent="0.4">
      <c r="A8" t="str">
        <f>IF('Layout full names (mandatory)'!AE64&lt;&gt;"",'Layout full names (mandatory)'!AE64,"")</f>
        <v>D</v>
      </c>
      <c r="B8" t="str">
        <f>IF('Layout full names (mandatory)'!AF28&lt;&gt;"",'Layout full names (mandatory)'!AF28,"")</f>
        <v/>
      </c>
      <c r="C8" t="str">
        <f>IF('Layout full names (mandatory)'!AG28&lt;&gt;"",'Layout full names (mandatory)'!AG28,"")</f>
        <v/>
      </c>
      <c r="D8" t="str">
        <f>IF('Layout full names (mandatory)'!AH28&lt;&gt;"",'Layout full names (mandatory)'!AH28,"")</f>
        <v/>
      </c>
      <c r="E8" t="str">
        <f>IF('Layout full names (mandatory)'!AI28&lt;&gt;"",'Layout full names (mandatory)'!AI28,"")</f>
        <v/>
      </c>
      <c r="F8" t="str">
        <f>IF('Layout full names (mandatory)'!AJ28&lt;&gt;"",'Layout full names (mandatory)'!AJ28,"")</f>
        <v/>
      </c>
      <c r="G8" t="str">
        <f>IF('Layout full names (mandatory)'!AK28&lt;&gt;"",'Layout full names (mandatory)'!AK28,"")</f>
        <v/>
      </c>
      <c r="H8" t="str">
        <f>IF('Layout full names (mandatory)'!AL28&lt;&gt;"",'Layout full names (mandatory)'!AL28,"")</f>
        <v/>
      </c>
      <c r="I8" t="str">
        <f>IF('Layout full names (mandatory)'!AM28&lt;&gt;"",'Layout full names (mandatory)'!AM28,"")</f>
        <v/>
      </c>
      <c r="J8" t="str">
        <f>IF('Layout full names (mandatory)'!AN28&lt;&gt;"",'Layout full names (mandatory)'!AN28,"")</f>
        <v/>
      </c>
      <c r="K8" t="str">
        <f>IF('Layout full names (mandatory)'!AO28&lt;&gt;"",'Layout full names (mandatory)'!AO28,"")</f>
        <v/>
      </c>
      <c r="L8" t="str">
        <f>IF('Layout full names (mandatory)'!AP28&lt;&gt;"",'Layout full names (mandatory)'!AP28,"")</f>
        <v/>
      </c>
      <c r="M8" t="str">
        <f>IF('Layout full names (mandatory)'!AQ28&lt;&gt;"",'Layout full names (mandatory)'!AQ28,"")</f>
        <v/>
      </c>
      <c r="N8" t="str">
        <f>IF('Layout full names (mandatory)'!AR28&lt;&gt;"",'Layout full names (mandatory)'!AR28,"")</f>
        <v/>
      </c>
      <c r="O8" t="str">
        <f>IF('Layout full names (mandatory)'!AS28&lt;&gt;"",'Layout full names (mandatory)'!AS28,"")</f>
        <v/>
      </c>
      <c r="P8" t="str">
        <f>IF('Layout full names (mandatory)'!AT28&lt;&gt;"",'Layout full names (mandatory)'!AT28,"")</f>
        <v/>
      </c>
      <c r="Q8" t="str">
        <f>IF('Layout full names (mandatory)'!AU28&lt;&gt;"",'Layout full names (mandatory)'!AU28,"")</f>
        <v/>
      </c>
      <c r="R8" t="str">
        <f>IF('Layout full names (mandatory)'!AV28&lt;&gt;"",'Layout full names (mandatory)'!AV28,"")</f>
        <v/>
      </c>
      <c r="S8" t="str">
        <f>IF('Layout full names (mandatory)'!AW28&lt;&gt;"",'Layout full names (mandatory)'!AW28,"")</f>
        <v/>
      </c>
      <c r="T8" t="str">
        <f>IF('Layout full names (mandatory)'!AX28&lt;&gt;"",'Layout full names (mandatory)'!AX28,"")</f>
        <v/>
      </c>
      <c r="U8" t="str">
        <f>IF('Layout full names (mandatory)'!AY28&lt;&gt;"",'Layout full names (mandatory)'!AY28,"")</f>
        <v/>
      </c>
      <c r="V8" t="str">
        <f>IF('Layout full names (mandatory)'!AZ28&lt;&gt;"",'Layout full names (mandatory)'!AZ28,"")</f>
        <v/>
      </c>
      <c r="W8" t="str">
        <f>IF('Layout full names (mandatory)'!BA28&lt;&gt;"",'Layout full names (mandatory)'!BA28,"")</f>
        <v/>
      </c>
      <c r="X8" t="str">
        <f>IF('Layout full names (mandatory)'!BB28&lt;&gt;"",'Layout full names (mandatory)'!BB28,"")</f>
        <v/>
      </c>
      <c r="Y8" t="str">
        <f>IF('Layout full names (mandatory)'!BC28&lt;&gt;"",'Layout full names (mandatory)'!BC28,"")</f>
        <v/>
      </c>
      <c r="Z8" s="3"/>
      <c r="AB8" s="20"/>
      <c r="AC8" t="str">
        <f t="shared" si="0"/>
        <v/>
      </c>
    </row>
    <row r="9" spans="1:29" ht="21" customHeight="1" x14ac:dyDescent="0.4">
      <c r="A9" t="str">
        <f>IF('Layout full names (mandatory)'!AE65&lt;&gt;"",'Layout full names (mandatory)'!AE65,"")</f>
        <v>E</v>
      </c>
      <c r="B9" t="str">
        <f>IF('Layout full names (mandatory)'!AF29&lt;&gt;"",'Layout full names (mandatory)'!AF29,"")</f>
        <v/>
      </c>
      <c r="C9" t="str">
        <f>IF('Layout full names (mandatory)'!AG29&lt;&gt;"",'Layout full names (mandatory)'!AG29,"")</f>
        <v/>
      </c>
      <c r="D9" t="str">
        <f>IF('Layout full names (mandatory)'!AH29&lt;&gt;"",'Layout full names (mandatory)'!AH29,"")</f>
        <v/>
      </c>
      <c r="E9" t="str">
        <f>IF('Layout full names (mandatory)'!AI29&lt;&gt;"",'Layout full names (mandatory)'!AI29,"")</f>
        <v/>
      </c>
      <c r="F9" t="str">
        <f>IF('Layout full names (mandatory)'!AJ29&lt;&gt;"",'Layout full names (mandatory)'!AJ29,"")</f>
        <v/>
      </c>
      <c r="G9" t="str">
        <f>IF('Layout full names (mandatory)'!AK29&lt;&gt;"",'Layout full names (mandatory)'!AK29,"")</f>
        <v/>
      </c>
      <c r="H9" t="str">
        <f>IF('Layout full names (mandatory)'!AL29&lt;&gt;"",'Layout full names (mandatory)'!AL29,"")</f>
        <v/>
      </c>
      <c r="I9" t="str">
        <f>IF('Layout full names (mandatory)'!AM29&lt;&gt;"",'Layout full names (mandatory)'!AM29,"")</f>
        <v/>
      </c>
      <c r="J9" t="str">
        <f>IF('Layout full names (mandatory)'!AN29&lt;&gt;"",'Layout full names (mandatory)'!AN29,"")</f>
        <v/>
      </c>
      <c r="K9" t="str">
        <f>IF('Layout full names (mandatory)'!AO29&lt;&gt;"",'Layout full names (mandatory)'!AO29,"")</f>
        <v/>
      </c>
      <c r="L9" t="str">
        <f>IF('Layout full names (mandatory)'!AP29&lt;&gt;"",'Layout full names (mandatory)'!AP29,"")</f>
        <v/>
      </c>
      <c r="M9" t="str">
        <f>IF('Layout full names (mandatory)'!AQ29&lt;&gt;"",'Layout full names (mandatory)'!AQ29,"")</f>
        <v/>
      </c>
      <c r="N9" t="str">
        <f>IF('Layout full names (mandatory)'!AR29&lt;&gt;"",'Layout full names (mandatory)'!AR29,"")</f>
        <v/>
      </c>
      <c r="O9" t="str">
        <f>IF('Layout full names (mandatory)'!AS29&lt;&gt;"",'Layout full names (mandatory)'!AS29,"")</f>
        <v/>
      </c>
      <c r="P9" t="str">
        <f>IF('Layout full names (mandatory)'!AT29&lt;&gt;"",'Layout full names (mandatory)'!AT29,"")</f>
        <v/>
      </c>
      <c r="Q9" t="str">
        <f>IF('Layout full names (mandatory)'!AU29&lt;&gt;"",'Layout full names (mandatory)'!AU29,"")</f>
        <v/>
      </c>
      <c r="R9" t="str">
        <f>IF('Layout full names (mandatory)'!AV29&lt;&gt;"",'Layout full names (mandatory)'!AV29,"")</f>
        <v/>
      </c>
      <c r="S9" t="str">
        <f>IF('Layout full names (mandatory)'!AW29&lt;&gt;"",'Layout full names (mandatory)'!AW29,"")</f>
        <v/>
      </c>
      <c r="T9" t="str">
        <f>IF('Layout full names (mandatory)'!AX29&lt;&gt;"",'Layout full names (mandatory)'!AX29,"")</f>
        <v/>
      </c>
      <c r="U9" t="str">
        <f>IF('Layout full names (mandatory)'!AY29&lt;&gt;"",'Layout full names (mandatory)'!AY29,"")</f>
        <v/>
      </c>
      <c r="V9" t="str">
        <f>IF('Layout full names (mandatory)'!AZ29&lt;&gt;"",'Layout full names (mandatory)'!AZ29,"")</f>
        <v/>
      </c>
      <c r="W9" t="str">
        <f>IF('Layout full names (mandatory)'!BA29&lt;&gt;"",'Layout full names (mandatory)'!BA29,"")</f>
        <v/>
      </c>
      <c r="X9" t="str">
        <f>IF('Layout full names (mandatory)'!BB29&lt;&gt;"",'Layout full names (mandatory)'!BB29,"")</f>
        <v/>
      </c>
      <c r="Y9" t="str">
        <f>IF('Layout full names (mandatory)'!BC29&lt;&gt;"",'Layout full names (mandatory)'!BC29,"")</f>
        <v/>
      </c>
      <c r="Z9" s="3"/>
      <c r="AB9" s="20"/>
      <c r="AC9" t="str">
        <f t="shared" si="0"/>
        <v/>
      </c>
    </row>
    <row r="10" spans="1:29" ht="21" customHeight="1" x14ac:dyDescent="0.4">
      <c r="A10" t="str">
        <f>IF('Layout full names (mandatory)'!AE66&lt;&gt;"",'Layout full names (mandatory)'!AE66,"")</f>
        <v>F</v>
      </c>
      <c r="B10" t="str">
        <f>IF('Layout full names (mandatory)'!AF30&lt;&gt;"",'Layout full names (mandatory)'!AF30,"")</f>
        <v/>
      </c>
      <c r="C10" t="str">
        <f>IF('Layout full names (mandatory)'!AG30&lt;&gt;"",'Layout full names (mandatory)'!AG30,"")</f>
        <v/>
      </c>
      <c r="D10" t="str">
        <f>IF('Layout full names (mandatory)'!AH30&lt;&gt;"",'Layout full names (mandatory)'!AH30,"")</f>
        <v/>
      </c>
      <c r="E10" t="str">
        <f>IF('Layout full names (mandatory)'!AI30&lt;&gt;"",'Layout full names (mandatory)'!AI30,"")</f>
        <v/>
      </c>
      <c r="F10" t="str">
        <f>IF('Layout full names (mandatory)'!AJ30&lt;&gt;"",'Layout full names (mandatory)'!AJ30,"")</f>
        <v/>
      </c>
      <c r="G10" t="str">
        <f>IF('Layout full names (mandatory)'!AK30&lt;&gt;"",'Layout full names (mandatory)'!AK30,"")</f>
        <v/>
      </c>
      <c r="H10" t="str">
        <f>IF('Layout full names (mandatory)'!AL30&lt;&gt;"",'Layout full names (mandatory)'!AL30,"")</f>
        <v/>
      </c>
      <c r="I10" t="str">
        <f>IF('Layout full names (mandatory)'!AM30&lt;&gt;"",'Layout full names (mandatory)'!AM30,"")</f>
        <v/>
      </c>
      <c r="J10" t="str">
        <f>IF('Layout full names (mandatory)'!AN30&lt;&gt;"",'Layout full names (mandatory)'!AN30,"")</f>
        <v/>
      </c>
      <c r="K10" t="str">
        <f>IF('Layout full names (mandatory)'!AO30&lt;&gt;"",'Layout full names (mandatory)'!AO30,"")</f>
        <v/>
      </c>
      <c r="L10" t="str">
        <f>IF('Layout full names (mandatory)'!AP30&lt;&gt;"",'Layout full names (mandatory)'!AP30,"")</f>
        <v/>
      </c>
      <c r="M10" t="str">
        <f>IF('Layout full names (mandatory)'!AQ30&lt;&gt;"",'Layout full names (mandatory)'!AQ30,"")</f>
        <v/>
      </c>
      <c r="N10" t="str">
        <f>IF('Layout full names (mandatory)'!AR30&lt;&gt;"",'Layout full names (mandatory)'!AR30,"")</f>
        <v/>
      </c>
      <c r="O10" t="str">
        <f>IF('Layout full names (mandatory)'!AS30&lt;&gt;"",'Layout full names (mandatory)'!AS30,"")</f>
        <v/>
      </c>
      <c r="P10" t="str">
        <f>IF('Layout full names (mandatory)'!AT30&lt;&gt;"",'Layout full names (mandatory)'!AT30,"")</f>
        <v/>
      </c>
      <c r="Q10" t="str">
        <f>IF('Layout full names (mandatory)'!AU30&lt;&gt;"",'Layout full names (mandatory)'!AU30,"")</f>
        <v/>
      </c>
      <c r="R10" t="str">
        <f>IF('Layout full names (mandatory)'!AV30&lt;&gt;"",'Layout full names (mandatory)'!AV30,"")</f>
        <v/>
      </c>
      <c r="S10" t="str">
        <f>IF('Layout full names (mandatory)'!AW30&lt;&gt;"",'Layout full names (mandatory)'!AW30,"")</f>
        <v/>
      </c>
      <c r="T10" t="str">
        <f>IF('Layout full names (mandatory)'!AX30&lt;&gt;"",'Layout full names (mandatory)'!AX30,"")</f>
        <v/>
      </c>
      <c r="U10" t="str">
        <f>IF('Layout full names (mandatory)'!AY30&lt;&gt;"",'Layout full names (mandatory)'!AY30,"")</f>
        <v/>
      </c>
      <c r="V10" t="str">
        <f>IF('Layout full names (mandatory)'!AZ30&lt;&gt;"",'Layout full names (mandatory)'!AZ30,"")</f>
        <v/>
      </c>
      <c r="W10" t="str">
        <f>IF('Layout full names (mandatory)'!BA30&lt;&gt;"",'Layout full names (mandatory)'!BA30,"")</f>
        <v/>
      </c>
      <c r="X10" t="str">
        <f>IF('Layout full names (mandatory)'!BB30&lt;&gt;"",'Layout full names (mandatory)'!BB30,"")</f>
        <v/>
      </c>
      <c r="Y10" t="str">
        <f>IF('Layout full names (mandatory)'!BC30&lt;&gt;"",'Layout full names (mandatory)'!BC30,"")</f>
        <v/>
      </c>
      <c r="Z10" s="3"/>
      <c r="AB10" s="20"/>
      <c r="AC10" t="str">
        <f t="shared" si="0"/>
        <v/>
      </c>
    </row>
    <row r="11" spans="1:29" ht="21" customHeight="1" x14ac:dyDescent="0.4">
      <c r="A11" t="str">
        <f>IF('Layout full names (mandatory)'!AE67&lt;&gt;"",'Layout full names (mandatory)'!AE67,"")</f>
        <v>G</v>
      </c>
      <c r="B11" t="str">
        <f>IF('Layout full names (mandatory)'!AF31&lt;&gt;"",'Layout full names (mandatory)'!AF31,"")</f>
        <v/>
      </c>
      <c r="C11" t="str">
        <f>IF('Layout full names (mandatory)'!AG31&lt;&gt;"",'Layout full names (mandatory)'!AG31,"")</f>
        <v/>
      </c>
      <c r="D11" t="str">
        <f>IF('Layout full names (mandatory)'!AH31&lt;&gt;"",'Layout full names (mandatory)'!AH31,"")</f>
        <v/>
      </c>
      <c r="E11" t="str">
        <f>IF('Layout full names (mandatory)'!AI31&lt;&gt;"",'Layout full names (mandatory)'!AI31,"")</f>
        <v/>
      </c>
      <c r="F11" t="str">
        <f>IF('Layout full names (mandatory)'!AJ31&lt;&gt;"",'Layout full names (mandatory)'!AJ31,"")</f>
        <v/>
      </c>
      <c r="G11" t="str">
        <f>IF('Layout full names (mandatory)'!AK31&lt;&gt;"",'Layout full names (mandatory)'!AK31,"")</f>
        <v/>
      </c>
      <c r="H11" t="str">
        <f>IF('Layout full names (mandatory)'!AL31&lt;&gt;"",'Layout full names (mandatory)'!AL31,"")</f>
        <v/>
      </c>
      <c r="I11" t="str">
        <f>IF('Layout full names (mandatory)'!AM31&lt;&gt;"",'Layout full names (mandatory)'!AM31,"")</f>
        <v/>
      </c>
      <c r="J11" t="str">
        <f>IF('Layout full names (mandatory)'!AN31&lt;&gt;"",'Layout full names (mandatory)'!AN31,"")</f>
        <v/>
      </c>
      <c r="K11" t="str">
        <f>IF('Layout full names (mandatory)'!AO31&lt;&gt;"",'Layout full names (mandatory)'!AO31,"")</f>
        <v/>
      </c>
      <c r="L11" t="str">
        <f>IF('Layout full names (mandatory)'!AP31&lt;&gt;"",'Layout full names (mandatory)'!AP31,"")</f>
        <v/>
      </c>
      <c r="M11" t="str">
        <f>IF('Layout full names (mandatory)'!AQ31&lt;&gt;"",'Layout full names (mandatory)'!AQ31,"")</f>
        <v/>
      </c>
      <c r="N11" t="str">
        <f>IF('Layout full names (mandatory)'!AR31&lt;&gt;"",'Layout full names (mandatory)'!AR31,"")</f>
        <v/>
      </c>
      <c r="O11" t="str">
        <f>IF('Layout full names (mandatory)'!AS31&lt;&gt;"",'Layout full names (mandatory)'!AS31,"")</f>
        <v/>
      </c>
      <c r="P11" t="str">
        <f>IF('Layout full names (mandatory)'!AT31&lt;&gt;"",'Layout full names (mandatory)'!AT31,"")</f>
        <v/>
      </c>
      <c r="Q11" t="str">
        <f>IF('Layout full names (mandatory)'!AU31&lt;&gt;"",'Layout full names (mandatory)'!AU31,"")</f>
        <v/>
      </c>
      <c r="R11" t="str">
        <f>IF('Layout full names (mandatory)'!AV31&lt;&gt;"",'Layout full names (mandatory)'!AV31,"")</f>
        <v/>
      </c>
      <c r="S11" t="str">
        <f>IF('Layout full names (mandatory)'!AW31&lt;&gt;"",'Layout full names (mandatory)'!AW31,"")</f>
        <v/>
      </c>
      <c r="T11" t="str">
        <f>IF('Layout full names (mandatory)'!AX31&lt;&gt;"",'Layout full names (mandatory)'!AX31,"")</f>
        <v/>
      </c>
      <c r="U11" t="str">
        <f>IF('Layout full names (mandatory)'!AY31&lt;&gt;"",'Layout full names (mandatory)'!AY31,"")</f>
        <v/>
      </c>
      <c r="V11" t="str">
        <f>IF('Layout full names (mandatory)'!AZ31&lt;&gt;"",'Layout full names (mandatory)'!AZ31,"")</f>
        <v/>
      </c>
      <c r="W11" t="str">
        <f>IF('Layout full names (mandatory)'!BA31&lt;&gt;"",'Layout full names (mandatory)'!BA31,"")</f>
        <v/>
      </c>
      <c r="X11" t="str">
        <f>IF('Layout full names (mandatory)'!BB31&lt;&gt;"",'Layout full names (mandatory)'!BB31,"")</f>
        <v/>
      </c>
      <c r="Y11" t="str">
        <f>IF('Layout full names (mandatory)'!BC31&lt;&gt;"",'Layout full names (mandatory)'!BC31,"")</f>
        <v/>
      </c>
      <c r="Z11" s="3"/>
      <c r="AB11" s="20"/>
      <c r="AC11" t="str">
        <f t="shared" si="0"/>
        <v/>
      </c>
    </row>
    <row r="12" spans="1:29" ht="21" customHeight="1" x14ac:dyDescent="0.4">
      <c r="A12" t="str">
        <f>IF('Layout full names (mandatory)'!AE68&lt;&gt;"",'Layout full names (mandatory)'!AE68,"")</f>
        <v>H</v>
      </c>
      <c r="B12" t="str">
        <f>IF('Layout full names (mandatory)'!AF32&lt;&gt;"",'Layout full names (mandatory)'!AF32,"")</f>
        <v/>
      </c>
      <c r="C12" t="str">
        <f>IF('Layout full names (mandatory)'!AG32&lt;&gt;"",'Layout full names (mandatory)'!AG32,"")</f>
        <v/>
      </c>
      <c r="D12" t="str">
        <f>IF('Layout full names (mandatory)'!AH32&lt;&gt;"",'Layout full names (mandatory)'!AH32,"")</f>
        <v/>
      </c>
      <c r="E12" t="str">
        <f>IF('Layout full names (mandatory)'!AI32&lt;&gt;"",'Layout full names (mandatory)'!AI32,"")</f>
        <v/>
      </c>
      <c r="F12" t="str">
        <f>IF('Layout full names (mandatory)'!AJ32&lt;&gt;"",'Layout full names (mandatory)'!AJ32,"")</f>
        <v/>
      </c>
      <c r="G12" t="str">
        <f>IF('Layout full names (mandatory)'!AK32&lt;&gt;"",'Layout full names (mandatory)'!AK32,"")</f>
        <v/>
      </c>
      <c r="H12" t="str">
        <f>IF('Layout full names (mandatory)'!AL32&lt;&gt;"",'Layout full names (mandatory)'!AL32,"")</f>
        <v/>
      </c>
      <c r="I12" t="str">
        <f>IF('Layout full names (mandatory)'!AM32&lt;&gt;"",'Layout full names (mandatory)'!AM32,"")</f>
        <v/>
      </c>
      <c r="J12" t="str">
        <f>IF('Layout full names (mandatory)'!AN32&lt;&gt;"",'Layout full names (mandatory)'!AN32,"")</f>
        <v/>
      </c>
      <c r="K12" t="str">
        <f>IF('Layout full names (mandatory)'!AO32&lt;&gt;"",'Layout full names (mandatory)'!AO32,"")</f>
        <v/>
      </c>
      <c r="L12" t="str">
        <f>IF('Layout full names (mandatory)'!AP32&lt;&gt;"",'Layout full names (mandatory)'!AP32,"")</f>
        <v/>
      </c>
      <c r="M12" t="str">
        <f>IF('Layout full names (mandatory)'!AQ32&lt;&gt;"",'Layout full names (mandatory)'!AQ32,"")</f>
        <v/>
      </c>
      <c r="N12" t="str">
        <f>IF('Layout full names (mandatory)'!AR32&lt;&gt;"",'Layout full names (mandatory)'!AR32,"")</f>
        <v/>
      </c>
      <c r="O12" t="str">
        <f>IF('Layout full names (mandatory)'!AS32&lt;&gt;"",'Layout full names (mandatory)'!AS32,"")</f>
        <v/>
      </c>
      <c r="P12" t="str">
        <f>IF('Layout full names (mandatory)'!AT32&lt;&gt;"",'Layout full names (mandatory)'!AT32,"")</f>
        <v/>
      </c>
      <c r="Q12" t="str">
        <f>IF('Layout full names (mandatory)'!AU32&lt;&gt;"",'Layout full names (mandatory)'!AU32,"")</f>
        <v/>
      </c>
      <c r="R12" t="str">
        <f>IF('Layout full names (mandatory)'!AV32&lt;&gt;"",'Layout full names (mandatory)'!AV32,"")</f>
        <v/>
      </c>
      <c r="S12" t="str">
        <f>IF('Layout full names (mandatory)'!AW32&lt;&gt;"",'Layout full names (mandatory)'!AW32,"")</f>
        <v/>
      </c>
      <c r="T12" t="str">
        <f>IF('Layout full names (mandatory)'!AX32&lt;&gt;"",'Layout full names (mandatory)'!AX32,"")</f>
        <v/>
      </c>
      <c r="U12" t="str">
        <f>IF('Layout full names (mandatory)'!AY32&lt;&gt;"",'Layout full names (mandatory)'!AY32,"")</f>
        <v/>
      </c>
      <c r="V12" t="str">
        <f>IF('Layout full names (mandatory)'!AZ32&lt;&gt;"",'Layout full names (mandatory)'!AZ32,"")</f>
        <v/>
      </c>
      <c r="W12" t="str">
        <f>IF('Layout full names (mandatory)'!BA32&lt;&gt;"",'Layout full names (mandatory)'!BA32,"")</f>
        <v/>
      </c>
      <c r="X12" t="str">
        <f>IF('Layout full names (mandatory)'!BB32&lt;&gt;"",'Layout full names (mandatory)'!BB32,"")</f>
        <v/>
      </c>
      <c r="Y12" t="str">
        <f>IF('Layout full names (mandatory)'!BC32&lt;&gt;"",'Layout full names (mandatory)'!BC32,"")</f>
        <v/>
      </c>
      <c r="Z12" s="3"/>
      <c r="AC12" t="str">
        <f t="shared" si="0"/>
        <v/>
      </c>
    </row>
    <row r="13" spans="1:29" ht="21" customHeight="1" x14ac:dyDescent="0.4">
      <c r="A13" t="str">
        <f>IF('Layout full names (mandatory)'!AE69&lt;&gt;"",'Layout full names (mandatory)'!AE69,"")</f>
        <v>I</v>
      </c>
      <c r="B13" t="str">
        <f>IF('Layout full names (mandatory)'!AF33&lt;&gt;"",'Layout full names (mandatory)'!AF33,"")</f>
        <v/>
      </c>
      <c r="C13" t="str">
        <f>IF('Layout full names (mandatory)'!AG33&lt;&gt;"",'Layout full names (mandatory)'!AG33,"")</f>
        <v/>
      </c>
      <c r="D13" t="str">
        <f>IF('Layout full names (mandatory)'!AH33&lt;&gt;"",'Layout full names (mandatory)'!AH33,"")</f>
        <v/>
      </c>
      <c r="E13" t="str">
        <f>IF('Layout full names (mandatory)'!AI33&lt;&gt;"",'Layout full names (mandatory)'!AI33,"")</f>
        <v/>
      </c>
      <c r="F13" t="str">
        <f>IF('Layout full names (mandatory)'!AJ33&lt;&gt;"",'Layout full names (mandatory)'!AJ33,"")</f>
        <v/>
      </c>
      <c r="G13" t="str">
        <f>IF('Layout full names (mandatory)'!AK33&lt;&gt;"",'Layout full names (mandatory)'!AK33,"")</f>
        <v/>
      </c>
      <c r="H13" t="str">
        <f>IF('Layout full names (mandatory)'!AL33&lt;&gt;"",'Layout full names (mandatory)'!AL33,"")</f>
        <v/>
      </c>
      <c r="I13" t="str">
        <f>IF('Layout full names (mandatory)'!AM33&lt;&gt;"",'Layout full names (mandatory)'!AM33,"")</f>
        <v/>
      </c>
      <c r="J13" t="str">
        <f>IF('Layout full names (mandatory)'!AN33&lt;&gt;"",'Layout full names (mandatory)'!AN33,"")</f>
        <v/>
      </c>
      <c r="K13" t="str">
        <f>IF('Layout full names (mandatory)'!AO33&lt;&gt;"",'Layout full names (mandatory)'!AO33,"")</f>
        <v/>
      </c>
      <c r="L13" t="str">
        <f>IF('Layout full names (mandatory)'!AP33&lt;&gt;"",'Layout full names (mandatory)'!AP33,"")</f>
        <v/>
      </c>
      <c r="M13" t="str">
        <f>IF('Layout full names (mandatory)'!AQ33&lt;&gt;"",'Layout full names (mandatory)'!AQ33,"")</f>
        <v/>
      </c>
      <c r="N13" t="str">
        <f>IF('Layout full names (mandatory)'!AR33&lt;&gt;"",'Layout full names (mandatory)'!AR33,"")</f>
        <v/>
      </c>
      <c r="O13" t="str">
        <f>IF('Layout full names (mandatory)'!AS33&lt;&gt;"",'Layout full names (mandatory)'!AS33,"")</f>
        <v/>
      </c>
      <c r="P13" t="str">
        <f>IF('Layout full names (mandatory)'!AT33&lt;&gt;"",'Layout full names (mandatory)'!AT33,"")</f>
        <v/>
      </c>
      <c r="Q13" t="str">
        <f>IF('Layout full names (mandatory)'!AU33&lt;&gt;"",'Layout full names (mandatory)'!AU33,"")</f>
        <v/>
      </c>
      <c r="R13" t="str">
        <f>IF('Layout full names (mandatory)'!AV33&lt;&gt;"",'Layout full names (mandatory)'!AV33,"")</f>
        <v/>
      </c>
      <c r="S13" t="str">
        <f>IF('Layout full names (mandatory)'!AW33&lt;&gt;"",'Layout full names (mandatory)'!AW33,"")</f>
        <v/>
      </c>
      <c r="T13" t="str">
        <f>IF('Layout full names (mandatory)'!AX33&lt;&gt;"",'Layout full names (mandatory)'!AX33,"")</f>
        <v/>
      </c>
      <c r="U13" t="str">
        <f>IF('Layout full names (mandatory)'!AY33&lt;&gt;"",'Layout full names (mandatory)'!AY33,"")</f>
        <v/>
      </c>
      <c r="V13" t="str">
        <f>IF('Layout full names (mandatory)'!AZ33&lt;&gt;"",'Layout full names (mandatory)'!AZ33,"")</f>
        <v/>
      </c>
      <c r="W13" t="str">
        <f>IF('Layout full names (mandatory)'!BA33&lt;&gt;"",'Layout full names (mandatory)'!BA33,"")</f>
        <v/>
      </c>
      <c r="X13" t="str">
        <f>IF('Layout full names (mandatory)'!BB33&lt;&gt;"",'Layout full names (mandatory)'!BB33,"")</f>
        <v/>
      </c>
      <c r="Y13" t="str">
        <f>IF('Layout full names (mandatory)'!BC33&lt;&gt;"",'Layout full names (mandatory)'!BC33,"")</f>
        <v/>
      </c>
      <c r="Z13" s="3"/>
      <c r="AC13" t="str">
        <f t="shared" si="0"/>
        <v/>
      </c>
    </row>
    <row r="14" spans="1:29" ht="21" customHeight="1" x14ac:dyDescent="0.4">
      <c r="A14" t="str">
        <f>IF('Layout full names (mandatory)'!AE70&lt;&gt;"",'Layout full names (mandatory)'!AE70,"")</f>
        <v>J</v>
      </c>
      <c r="B14" t="str">
        <f>IF('Layout full names (mandatory)'!AF34&lt;&gt;"",'Layout full names (mandatory)'!AF34,"")</f>
        <v/>
      </c>
      <c r="C14" t="str">
        <f>IF('Layout full names (mandatory)'!AG34&lt;&gt;"",'Layout full names (mandatory)'!AG34,"")</f>
        <v/>
      </c>
      <c r="D14" t="str">
        <f>IF('Layout full names (mandatory)'!AH34&lt;&gt;"",'Layout full names (mandatory)'!AH34,"")</f>
        <v/>
      </c>
      <c r="E14" t="str">
        <f>IF('Layout full names (mandatory)'!AI34&lt;&gt;"",'Layout full names (mandatory)'!AI34,"")</f>
        <v/>
      </c>
      <c r="F14" t="str">
        <f>IF('Layout full names (mandatory)'!AJ34&lt;&gt;"",'Layout full names (mandatory)'!AJ34,"")</f>
        <v/>
      </c>
      <c r="G14" t="str">
        <f>IF('Layout full names (mandatory)'!AK34&lt;&gt;"",'Layout full names (mandatory)'!AK34,"")</f>
        <v/>
      </c>
      <c r="H14" t="str">
        <f>IF('Layout full names (mandatory)'!AL34&lt;&gt;"",'Layout full names (mandatory)'!AL34,"")</f>
        <v/>
      </c>
      <c r="I14" t="str">
        <f>IF('Layout full names (mandatory)'!AM34&lt;&gt;"",'Layout full names (mandatory)'!AM34,"")</f>
        <v/>
      </c>
      <c r="J14" t="str">
        <f>IF('Layout full names (mandatory)'!AN34&lt;&gt;"",'Layout full names (mandatory)'!AN34,"")</f>
        <v/>
      </c>
      <c r="K14" t="str">
        <f>IF('Layout full names (mandatory)'!AO34&lt;&gt;"",'Layout full names (mandatory)'!AO34,"")</f>
        <v/>
      </c>
      <c r="L14" t="str">
        <f>IF('Layout full names (mandatory)'!AP34&lt;&gt;"",'Layout full names (mandatory)'!AP34,"")</f>
        <v/>
      </c>
      <c r="M14" t="str">
        <f>IF('Layout full names (mandatory)'!AQ34&lt;&gt;"",'Layout full names (mandatory)'!AQ34,"")</f>
        <v/>
      </c>
      <c r="N14" t="str">
        <f>IF('Layout full names (mandatory)'!AR34&lt;&gt;"",'Layout full names (mandatory)'!AR34,"")</f>
        <v/>
      </c>
      <c r="O14" t="str">
        <f>IF('Layout full names (mandatory)'!AS34&lt;&gt;"",'Layout full names (mandatory)'!AS34,"")</f>
        <v/>
      </c>
      <c r="P14" t="str">
        <f>IF('Layout full names (mandatory)'!AT34&lt;&gt;"",'Layout full names (mandatory)'!AT34,"")</f>
        <v/>
      </c>
      <c r="Q14" t="str">
        <f>IF('Layout full names (mandatory)'!AU34&lt;&gt;"",'Layout full names (mandatory)'!AU34,"")</f>
        <v/>
      </c>
      <c r="R14" t="str">
        <f>IF('Layout full names (mandatory)'!AV34&lt;&gt;"",'Layout full names (mandatory)'!AV34,"")</f>
        <v/>
      </c>
      <c r="S14" t="str">
        <f>IF('Layout full names (mandatory)'!AW34&lt;&gt;"",'Layout full names (mandatory)'!AW34,"")</f>
        <v/>
      </c>
      <c r="T14" t="str">
        <f>IF('Layout full names (mandatory)'!AX34&lt;&gt;"",'Layout full names (mandatory)'!AX34,"")</f>
        <v/>
      </c>
      <c r="U14" t="str">
        <f>IF('Layout full names (mandatory)'!AY34&lt;&gt;"",'Layout full names (mandatory)'!AY34,"")</f>
        <v/>
      </c>
      <c r="V14" t="str">
        <f>IF('Layout full names (mandatory)'!AZ34&lt;&gt;"",'Layout full names (mandatory)'!AZ34,"")</f>
        <v/>
      </c>
      <c r="W14" t="str">
        <f>IF('Layout full names (mandatory)'!BA34&lt;&gt;"",'Layout full names (mandatory)'!BA34,"")</f>
        <v/>
      </c>
      <c r="X14" t="str">
        <f>IF('Layout full names (mandatory)'!BB34&lt;&gt;"",'Layout full names (mandatory)'!BB34,"")</f>
        <v/>
      </c>
      <c r="Y14" t="str">
        <f>IF('Layout full names (mandatory)'!BC34&lt;&gt;"",'Layout full names (mandatory)'!BC34,"")</f>
        <v/>
      </c>
      <c r="Z14" s="3"/>
      <c r="AC14" t="str">
        <f t="shared" si="0"/>
        <v/>
      </c>
    </row>
    <row r="15" spans="1:29" ht="21" customHeight="1" x14ac:dyDescent="0.4">
      <c r="A15" t="str">
        <f>IF('Layout full names (mandatory)'!AE71&lt;&gt;"",'Layout full names (mandatory)'!AE71,"")</f>
        <v>K</v>
      </c>
      <c r="B15" t="str">
        <f>IF('Layout full names (mandatory)'!AF35&lt;&gt;"",'Layout full names (mandatory)'!AF35,"")</f>
        <v/>
      </c>
      <c r="C15" t="str">
        <f>IF('Layout full names (mandatory)'!AG35&lt;&gt;"",'Layout full names (mandatory)'!AG35,"")</f>
        <v/>
      </c>
      <c r="D15" t="str">
        <f>IF('Layout full names (mandatory)'!AH35&lt;&gt;"",'Layout full names (mandatory)'!AH35,"")</f>
        <v/>
      </c>
      <c r="E15" t="str">
        <f>IF('Layout full names (mandatory)'!AI35&lt;&gt;"",'Layout full names (mandatory)'!AI35,"")</f>
        <v/>
      </c>
      <c r="F15" t="str">
        <f>IF('Layout full names (mandatory)'!AJ35&lt;&gt;"",'Layout full names (mandatory)'!AJ35,"")</f>
        <v/>
      </c>
      <c r="G15" t="str">
        <f>IF('Layout full names (mandatory)'!AK35&lt;&gt;"",'Layout full names (mandatory)'!AK35,"")</f>
        <v/>
      </c>
      <c r="H15" t="str">
        <f>IF('Layout full names (mandatory)'!AL35&lt;&gt;"",'Layout full names (mandatory)'!AL35,"")</f>
        <v/>
      </c>
      <c r="I15" t="str">
        <f>IF('Layout full names (mandatory)'!AM35&lt;&gt;"",'Layout full names (mandatory)'!AM35,"")</f>
        <v/>
      </c>
      <c r="J15" t="str">
        <f>IF('Layout full names (mandatory)'!AN35&lt;&gt;"",'Layout full names (mandatory)'!AN35,"")</f>
        <v/>
      </c>
      <c r="K15" t="str">
        <f>IF('Layout full names (mandatory)'!AO35&lt;&gt;"",'Layout full names (mandatory)'!AO35,"")</f>
        <v/>
      </c>
      <c r="L15" t="str">
        <f>IF('Layout full names (mandatory)'!AP35&lt;&gt;"",'Layout full names (mandatory)'!AP35,"")</f>
        <v/>
      </c>
      <c r="M15" t="str">
        <f>IF('Layout full names (mandatory)'!AQ35&lt;&gt;"",'Layout full names (mandatory)'!AQ35,"")</f>
        <v/>
      </c>
      <c r="N15" t="str">
        <f>IF('Layout full names (mandatory)'!AR35&lt;&gt;"",'Layout full names (mandatory)'!AR35,"")</f>
        <v/>
      </c>
      <c r="O15" t="str">
        <f>IF('Layout full names (mandatory)'!AS35&lt;&gt;"",'Layout full names (mandatory)'!AS35,"")</f>
        <v/>
      </c>
      <c r="P15" t="str">
        <f>IF('Layout full names (mandatory)'!AT35&lt;&gt;"",'Layout full names (mandatory)'!AT35,"")</f>
        <v/>
      </c>
      <c r="Q15" t="str">
        <f>IF('Layout full names (mandatory)'!AU35&lt;&gt;"",'Layout full names (mandatory)'!AU35,"")</f>
        <v/>
      </c>
      <c r="R15" t="str">
        <f>IF('Layout full names (mandatory)'!AV35&lt;&gt;"",'Layout full names (mandatory)'!AV35,"")</f>
        <v/>
      </c>
      <c r="S15" t="str">
        <f>IF('Layout full names (mandatory)'!AW35&lt;&gt;"",'Layout full names (mandatory)'!AW35,"")</f>
        <v/>
      </c>
      <c r="T15" t="str">
        <f>IF('Layout full names (mandatory)'!AX35&lt;&gt;"",'Layout full names (mandatory)'!AX35,"")</f>
        <v/>
      </c>
      <c r="U15" t="str">
        <f>IF('Layout full names (mandatory)'!AY35&lt;&gt;"",'Layout full names (mandatory)'!AY35,"")</f>
        <v/>
      </c>
      <c r="V15" t="str">
        <f>IF('Layout full names (mandatory)'!AZ35&lt;&gt;"",'Layout full names (mandatory)'!AZ35,"")</f>
        <v/>
      </c>
      <c r="W15" t="str">
        <f>IF('Layout full names (mandatory)'!BA35&lt;&gt;"",'Layout full names (mandatory)'!BA35,"")</f>
        <v/>
      </c>
      <c r="X15" t="str">
        <f>IF('Layout full names (mandatory)'!BB35&lt;&gt;"",'Layout full names (mandatory)'!BB35,"")</f>
        <v/>
      </c>
      <c r="Y15" t="str">
        <f>IF('Layout full names (mandatory)'!BC35&lt;&gt;"",'Layout full names (mandatory)'!BC35,"")</f>
        <v/>
      </c>
      <c r="Z15" s="3"/>
      <c r="AC15" t="str">
        <f t="shared" si="0"/>
        <v/>
      </c>
    </row>
    <row r="16" spans="1:29" x14ac:dyDescent="0.3">
      <c r="A16" t="str">
        <f>IF('Layout full names (mandatory)'!AE72&lt;&gt;"",'Layout full names (mandatory)'!AE72,"")</f>
        <v>L</v>
      </c>
      <c r="B16" t="str">
        <f>IF('Layout full names (mandatory)'!AF36&lt;&gt;"",'Layout full names (mandatory)'!AF36,"")</f>
        <v/>
      </c>
      <c r="C16" t="str">
        <f>IF('Layout full names (mandatory)'!AG36&lt;&gt;"",'Layout full names (mandatory)'!AG36,"")</f>
        <v/>
      </c>
      <c r="D16" t="str">
        <f>IF('Layout full names (mandatory)'!AH36&lt;&gt;"",'Layout full names (mandatory)'!AH36,"")</f>
        <v/>
      </c>
      <c r="E16" t="str">
        <f>IF('Layout full names (mandatory)'!AI36&lt;&gt;"",'Layout full names (mandatory)'!AI36,"")</f>
        <v/>
      </c>
      <c r="F16" t="str">
        <f>IF('Layout full names (mandatory)'!AJ36&lt;&gt;"",'Layout full names (mandatory)'!AJ36,"")</f>
        <v/>
      </c>
      <c r="G16" t="str">
        <f>IF('Layout full names (mandatory)'!AK36&lt;&gt;"",'Layout full names (mandatory)'!AK36,"")</f>
        <v/>
      </c>
      <c r="H16" t="str">
        <f>IF('Layout full names (mandatory)'!AL36&lt;&gt;"",'Layout full names (mandatory)'!AL36,"")</f>
        <v/>
      </c>
      <c r="I16" t="str">
        <f>IF('Layout full names (mandatory)'!AM36&lt;&gt;"",'Layout full names (mandatory)'!AM36,"")</f>
        <v/>
      </c>
      <c r="J16" t="str">
        <f>IF('Layout full names (mandatory)'!AN36&lt;&gt;"",'Layout full names (mandatory)'!AN36,"")</f>
        <v/>
      </c>
      <c r="K16" t="str">
        <f>IF('Layout full names (mandatory)'!AO36&lt;&gt;"",'Layout full names (mandatory)'!AO36,"")</f>
        <v/>
      </c>
      <c r="L16" t="str">
        <f>IF('Layout full names (mandatory)'!AP36&lt;&gt;"",'Layout full names (mandatory)'!AP36,"")</f>
        <v/>
      </c>
      <c r="M16" t="str">
        <f>IF('Layout full names (mandatory)'!AQ36&lt;&gt;"",'Layout full names (mandatory)'!AQ36,"")</f>
        <v/>
      </c>
      <c r="N16" t="str">
        <f>IF('Layout full names (mandatory)'!AR36&lt;&gt;"",'Layout full names (mandatory)'!AR36,"")</f>
        <v/>
      </c>
      <c r="O16" t="str">
        <f>IF('Layout full names (mandatory)'!AS36&lt;&gt;"",'Layout full names (mandatory)'!AS36,"")</f>
        <v/>
      </c>
      <c r="P16" t="str">
        <f>IF('Layout full names (mandatory)'!AT36&lt;&gt;"",'Layout full names (mandatory)'!AT36,"")</f>
        <v/>
      </c>
      <c r="Q16" t="str">
        <f>IF('Layout full names (mandatory)'!AU36&lt;&gt;"",'Layout full names (mandatory)'!AU36,"")</f>
        <v/>
      </c>
      <c r="R16" t="str">
        <f>IF('Layout full names (mandatory)'!AV36&lt;&gt;"",'Layout full names (mandatory)'!AV36,"")</f>
        <v/>
      </c>
      <c r="S16" t="str">
        <f>IF('Layout full names (mandatory)'!AW36&lt;&gt;"",'Layout full names (mandatory)'!AW36,"")</f>
        <v/>
      </c>
      <c r="T16" t="str">
        <f>IF('Layout full names (mandatory)'!AX36&lt;&gt;"",'Layout full names (mandatory)'!AX36,"")</f>
        <v/>
      </c>
      <c r="U16" t="str">
        <f>IF('Layout full names (mandatory)'!AY36&lt;&gt;"",'Layout full names (mandatory)'!AY36,"")</f>
        <v/>
      </c>
      <c r="V16" t="str">
        <f>IF('Layout full names (mandatory)'!AZ36&lt;&gt;"",'Layout full names (mandatory)'!AZ36,"")</f>
        <v/>
      </c>
      <c r="W16" t="str">
        <f>IF('Layout full names (mandatory)'!BA36&lt;&gt;"",'Layout full names (mandatory)'!BA36,"")</f>
        <v/>
      </c>
      <c r="X16" t="str">
        <f>IF('Layout full names (mandatory)'!BB36&lt;&gt;"",'Layout full names (mandatory)'!BB36,"")</f>
        <v/>
      </c>
      <c r="Y16" t="str">
        <f>IF('Layout full names (mandatory)'!BC36&lt;&gt;"",'Layout full names (mandatory)'!BC36,"")</f>
        <v/>
      </c>
      <c r="AC16" t="str">
        <f t="shared" si="0"/>
        <v/>
      </c>
    </row>
    <row r="17" spans="1:29" x14ac:dyDescent="0.3">
      <c r="A17" t="str">
        <f>IF('Layout full names (mandatory)'!AE73&lt;&gt;"",'Layout full names (mandatory)'!AE73,"")</f>
        <v>M</v>
      </c>
      <c r="B17" t="str">
        <f>IF('Layout full names (mandatory)'!AF37&lt;&gt;"",'Layout full names (mandatory)'!AF37,"")</f>
        <v/>
      </c>
      <c r="C17" t="str">
        <f>IF('Layout full names (mandatory)'!AG37&lt;&gt;"",'Layout full names (mandatory)'!AG37,"")</f>
        <v/>
      </c>
      <c r="D17" t="str">
        <f>IF('Layout full names (mandatory)'!AH37&lt;&gt;"",'Layout full names (mandatory)'!AH37,"")</f>
        <v/>
      </c>
      <c r="E17" t="str">
        <f>IF('Layout full names (mandatory)'!AI37&lt;&gt;"",'Layout full names (mandatory)'!AI37,"")</f>
        <v/>
      </c>
      <c r="F17" t="str">
        <f>IF('Layout full names (mandatory)'!AJ37&lt;&gt;"",'Layout full names (mandatory)'!AJ37,"")</f>
        <v/>
      </c>
      <c r="G17" t="str">
        <f>IF('Layout full names (mandatory)'!AK37&lt;&gt;"",'Layout full names (mandatory)'!AK37,"")</f>
        <v/>
      </c>
      <c r="H17" t="str">
        <f>IF('Layout full names (mandatory)'!AL37&lt;&gt;"",'Layout full names (mandatory)'!AL37,"")</f>
        <v/>
      </c>
      <c r="I17" t="str">
        <f>IF('Layout full names (mandatory)'!AM37&lt;&gt;"",'Layout full names (mandatory)'!AM37,"")</f>
        <v/>
      </c>
      <c r="J17" t="str">
        <f>IF('Layout full names (mandatory)'!AN37&lt;&gt;"",'Layout full names (mandatory)'!AN37,"")</f>
        <v/>
      </c>
      <c r="K17" t="str">
        <f>IF('Layout full names (mandatory)'!AO37&lt;&gt;"",'Layout full names (mandatory)'!AO37,"")</f>
        <v/>
      </c>
      <c r="L17" t="str">
        <f>IF('Layout full names (mandatory)'!AP37&lt;&gt;"",'Layout full names (mandatory)'!AP37,"")</f>
        <v/>
      </c>
      <c r="M17" t="str">
        <f>IF('Layout full names (mandatory)'!AQ37&lt;&gt;"",'Layout full names (mandatory)'!AQ37,"")</f>
        <v/>
      </c>
      <c r="N17" t="str">
        <f>IF('Layout full names (mandatory)'!AR37&lt;&gt;"",'Layout full names (mandatory)'!AR37,"")</f>
        <v/>
      </c>
      <c r="O17" t="str">
        <f>IF('Layout full names (mandatory)'!AS37&lt;&gt;"",'Layout full names (mandatory)'!AS37,"")</f>
        <v/>
      </c>
      <c r="P17" t="str">
        <f>IF('Layout full names (mandatory)'!AT37&lt;&gt;"",'Layout full names (mandatory)'!AT37,"")</f>
        <v/>
      </c>
      <c r="Q17" t="str">
        <f>IF('Layout full names (mandatory)'!AU37&lt;&gt;"",'Layout full names (mandatory)'!AU37,"")</f>
        <v/>
      </c>
      <c r="R17" t="str">
        <f>IF('Layout full names (mandatory)'!AV37&lt;&gt;"",'Layout full names (mandatory)'!AV37,"")</f>
        <v/>
      </c>
      <c r="S17" t="str">
        <f>IF('Layout full names (mandatory)'!AW37&lt;&gt;"",'Layout full names (mandatory)'!AW37,"")</f>
        <v/>
      </c>
      <c r="T17" t="str">
        <f>IF('Layout full names (mandatory)'!AX37&lt;&gt;"",'Layout full names (mandatory)'!AX37,"")</f>
        <v/>
      </c>
      <c r="U17" t="str">
        <f>IF('Layout full names (mandatory)'!AY37&lt;&gt;"",'Layout full names (mandatory)'!AY37,"")</f>
        <v/>
      </c>
      <c r="V17" t="str">
        <f>IF('Layout full names (mandatory)'!AZ37&lt;&gt;"",'Layout full names (mandatory)'!AZ37,"")</f>
        <v/>
      </c>
      <c r="W17" t="str">
        <f>IF('Layout full names (mandatory)'!BA37&lt;&gt;"",'Layout full names (mandatory)'!BA37,"")</f>
        <v/>
      </c>
      <c r="X17" t="str">
        <f>IF('Layout full names (mandatory)'!BB37&lt;&gt;"",'Layout full names (mandatory)'!BB37,"")</f>
        <v/>
      </c>
      <c r="Y17" t="str">
        <f>IF('Layout full names (mandatory)'!BC37&lt;&gt;"",'Layout full names (mandatory)'!BC37,"")</f>
        <v/>
      </c>
      <c r="AC17" t="str">
        <f t="shared" si="0"/>
        <v/>
      </c>
    </row>
    <row r="18" spans="1:29" x14ac:dyDescent="0.3">
      <c r="AC18" t="str">
        <f t="shared" si="0"/>
        <v/>
      </c>
    </row>
    <row r="19" spans="1:29" x14ac:dyDescent="0.3">
      <c r="AC19" t="str">
        <f t="shared" si="0"/>
        <v/>
      </c>
    </row>
    <row r="20" spans="1:29" x14ac:dyDescent="0.3">
      <c r="AC20" t="str">
        <f t="shared" si="0"/>
        <v/>
      </c>
    </row>
    <row r="21" spans="1:29" x14ac:dyDescent="0.3">
      <c r="AC21" t="str">
        <f t="shared" si="0"/>
        <v/>
      </c>
    </row>
    <row r="22" spans="1:29" x14ac:dyDescent="0.3">
      <c r="AC22" t="str">
        <f t="shared" si="0"/>
        <v/>
      </c>
    </row>
    <row r="23" spans="1:29" x14ac:dyDescent="0.3">
      <c r="AC23" t="str">
        <f t="shared" si="0"/>
        <v/>
      </c>
    </row>
    <row r="24" spans="1:29" x14ac:dyDescent="0.3">
      <c r="AC24" t="str">
        <f t="shared" si="0"/>
        <v/>
      </c>
    </row>
    <row r="25" spans="1:29" x14ac:dyDescent="0.3">
      <c r="AC25" t="str">
        <f t="shared" si="0"/>
        <v/>
      </c>
    </row>
    <row r="26" spans="1:29" x14ac:dyDescent="0.3">
      <c r="AC26" t="str">
        <f t="shared" si="0"/>
        <v/>
      </c>
    </row>
    <row r="27" spans="1:29" x14ac:dyDescent="0.3">
      <c r="AC27" t="str">
        <f t="shared" si="0"/>
        <v/>
      </c>
    </row>
    <row r="28" spans="1:29" x14ac:dyDescent="0.3">
      <c r="AC28" t="str">
        <f t="shared" si="0"/>
        <v/>
      </c>
    </row>
    <row r="29" spans="1:29" x14ac:dyDescent="0.3">
      <c r="AC29" t="str">
        <f t="shared" si="0"/>
        <v/>
      </c>
    </row>
    <row r="30" spans="1:29" x14ac:dyDescent="0.3">
      <c r="AC30" t="str">
        <f t="shared" si="0"/>
        <v/>
      </c>
    </row>
    <row r="31" spans="1:29" x14ac:dyDescent="0.3">
      <c r="AC31" t="str">
        <f t="shared" si="0"/>
        <v/>
      </c>
    </row>
    <row r="32" spans="1:29" x14ac:dyDescent="0.3">
      <c r="AC32" t="str">
        <f t="shared" si="0"/>
        <v/>
      </c>
    </row>
    <row r="33" spans="1:29" x14ac:dyDescent="0.3">
      <c r="AC33" t="str">
        <f t="shared" si="0"/>
        <v/>
      </c>
    </row>
    <row r="34" spans="1:29" x14ac:dyDescent="0.3">
      <c r="AC34" t="str">
        <f t="shared" si="0"/>
        <v/>
      </c>
    </row>
    <row r="35" spans="1:29" x14ac:dyDescent="0.3">
      <c r="AC35" t="str">
        <f t="shared" ref="AC35:AC66" si="1">IF(AB35&lt;&gt;"",COUNTIF($B$2:$Y$17,AB35),"")</f>
        <v/>
      </c>
    </row>
    <row r="36" spans="1:29" x14ac:dyDescent="0.3">
      <c r="AC36" t="str">
        <f t="shared" si="1"/>
        <v/>
      </c>
    </row>
    <row r="37" spans="1:29" x14ac:dyDescent="0.3">
      <c r="AC37" t="str">
        <f t="shared" si="1"/>
        <v/>
      </c>
    </row>
    <row r="38" spans="1:29" x14ac:dyDescent="0.3">
      <c r="AC38" t="str">
        <f t="shared" si="1"/>
        <v/>
      </c>
    </row>
    <row r="39" spans="1:29" x14ac:dyDescent="0.3">
      <c r="AC39" t="str">
        <f t="shared" si="1"/>
        <v/>
      </c>
    </row>
    <row r="40" spans="1:29" x14ac:dyDescent="0.3">
      <c r="AC40" t="str">
        <f t="shared" si="1"/>
        <v/>
      </c>
    </row>
    <row r="41" spans="1:29" x14ac:dyDescent="0.3">
      <c r="AC41" t="str">
        <f t="shared" si="1"/>
        <v/>
      </c>
    </row>
    <row r="42" spans="1:29" x14ac:dyDescent="0.3">
      <c r="AC42" t="str">
        <f t="shared" si="1"/>
        <v/>
      </c>
    </row>
    <row r="43" spans="1:29" x14ac:dyDescent="0.3">
      <c r="AC43" t="str">
        <f t="shared" si="1"/>
        <v/>
      </c>
    </row>
    <row r="44" spans="1:29" x14ac:dyDescent="0.3">
      <c r="AC44" t="str">
        <f t="shared" si="1"/>
        <v/>
      </c>
    </row>
    <row r="45" spans="1:29" ht="21" hidden="1" customHeight="1" x14ac:dyDescent="0.4">
      <c r="A45" s="14" t="s">
        <v>48</v>
      </c>
      <c r="B45" s="19" t="s">
        <v>49</v>
      </c>
      <c r="C45" s="19" t="s">
        <v>50</v>
      </c>
      <c r="D45" s="15" t="s">
        <v>51</v>
      </c>
      <c r="P45" s="3"/>
      <c r="Q45" s="3"/>
      <c r="R45" s="3"/>
      <c r="AC45" t="str">
        <f t="shared" si="1"/>
        <v/>
      </c>
    </row>
    <row r="46" spans="1:29" ht="21" hidden="1" customHeight="1" x14ac:dyDescent="0.4">
      <c r="A46" s="16" t="s">
        <v>52</v>
      </c>
      <c r="B46" t="s">
        <v>18</v>
      </c>
      <c r="C46">
        <v>1</v>
      </c>
      <c r="D46" s="17" t="str">
        <f t="shared" ref="D46:D61" si="2">IF(B2&lt;&gt;"",B2,"")</f>
        <v/>
      </c>
      <c r="P46" s="3"/>
      <c r="Q46" s="3"/>
      <c r="R46" s="3"/>
      <c r="AC46" t="str">
        <f t="shared" si="1"/>
        <v/>
      </c>
    </row>
    <row r="47" spans="1:29" ht="21" hidden="1" customHeight="1" x14ac:dyDescent="0.4">
      <c r="A47" s="16" t="s">
        <v>53</v>
      </c>
      <c r="B47" t="s">
        <v>21</v>
      </c>
      <c r="C47">
        <v>1</v>
      </c>
      <c r="D47" s="17" t="str">
        <f t="shared" si="2"/>
        <v/>
      </c>
      <c r="P47" s="3"/>
      <c r="Q47" s="3"/>
      <c r="R47" s="3"/>
      <c r="AC47" t="str">
        <f t="shared" si="1"/>
        <v/>
      </c>
    </row>
    <row r="48" spans="1:29" ht="21" hidden="1" customHeight="1" x14ac:dyDescent="0.4">
      <c r="A48" s="16" t="s">
        <v>54</v>
      </c>
      <c r="B48" t="s">
        <v>22</v>
      </c>
      <c r="C48">
        <v>1</v>
      </c>
      <c r="D48" s="17" t="str">
        <f t="shared" si="2"/>
        <v/>
      </c>
      <c r="P48" s="3"/>
      <c r="Q48" s="3"/>
      <c r="R48" s="3"/>
      <c r="AC48" t="str">
        <f t="shared" si="1"/>
        <v/>
      </c>
    </row>
    <row r="49" spans="1:29" ht="21" hidden="1" customHeight="1" x14ac:dyDescent="0.4">
      <c r="A49" s="16" t="s">
        <v>55</v>
      </c>
      <c r="B49" t="s">
        <v>23</v>
      </c>
      <c r="C49">
        <v>1</v>
      </c>
      <c r="D49" s="17" t="str">
        <f t="shared" si="2"/>
        <v/>
      </c>
      <c r="P49" s="3"/>
      <c r="Q49" s="3"/>
      <c r="R49" s="3"/>
      <c r="AC49" t="str">
        <f t="shared" si="1"/>
        <v/>
      </c>
    </row>
    <row r="50" spans="1:29" ht="21" hidden="1" customHeight="1" x14ac:dyDescent="0.4">
      <c r="A50" s="16" t="s">
        <v>56</v>
      </c>
      <c r="B50" t="s">
        <v>24</v>
      </c>
      <c r="C50">
        <v>1</v>
      </c>
      <c r="D50" s="17" t="str">
        <f t="shared" si="2"/>
        <v/>
      </c>
      <c r="P50" s="3"/>
      <c r="Q50" s="3"/>
      <c r="R50" s="3"/>
      <c r="AC50" t="str">
        <f t="shared" si="1"/>
        <v/>
      </c>
    </row>
    <row r="51" spans="1:29" ht="21" hidden="1" customHeight="1" x14ac:dyDescent="0.4">
      <c r="A51" s="16" t="s">
        <v>57</v>
      </c>
      <c r="B51" t="s">
        <v>25</v>
      </c>
      <c r="C51">
        <v>1</v>
      </c>
      <c r="D51" s="17" t="str">
        <f t="shared" si="2"/>
        <v/>
      </c>
      <c r="P51" s="3"/>
      <c r="Q51" s="3"/>
      <c r="R51" s="3"/>
      <c r="AC51" t="str">
        <f t="shared" si="1"/>
        <v/>
      </c>
    </row>
    <row r="52" spans="1:29" ht="21" hidden="1" customHeight="1" x14ac:dyDescent="0.4">
      <c r="A52" s="16" t="s">
        <v>58</v>
      </c>
      <c r="B52" t="s">
        <v>26</v>
      </c>
      <c r="C52">
        <v>1</v>
      </c>
      <c r="D52" s="17" t="str">
        <f t="shared" si="2"/>
        <v/>
      </c>
      <c r="P52" s="3"/>
      <c r="Q52" s="3"/>
      <c r="R52" s="3"/>
      <c r="AC52" t="str">
        <f t="shared" si="1"/>
        <v/>
      </c>
    </row>
    <row r="53" spans="1:29" ht="21" hidden="1" customHeight="1" x14ac:dyDescent="0.4">
      <c r="A53" s="16" t="s">
        <v>59</v>
      </c>
      <c r="B53" t="s">
        <v>27</v>
      </c>
      <c r="C53">
        <v>1</v>
      </c>
      <c r="D53" s="17" t="str">
        <f t="shared" si="2"/>
        <v/>
      </c>
      <c r="P53" s="3"/>
      <c r="Q53" s="3"/>
      <c r="R53" s="3"/>
      <c r="AC53" t="str">
        <f t="shared" si="1"/>
        <v/>
      </c>
    </row>
    <row r="54" spans="1:29" ht="21" hidden="1" customHeight="1" x14ac:dyDescent="0.4">
      <c r="A54" s="16" t="s">
        <v>60</v>
      </c>
      <c r="B54" t="s">
        <v>28</v>
      </c>
      <c r="C54">
        <v>1</v>
      </c>
      <c r="D54" s="17" t="str">
        <f t="shared" si="2"/>
        <v/>
      </c>
      <c r="P54" s="3"/>
      <c r="Q54" s="3"/>
      <c r="R54" s="3"/>
      <c r="AC54" t="str">
        <f t="shared" si="1"/>
        <v/>
      </c>
    </row>
    <row r="55" spans="1:29" ht="21" hidden="1" customHeight="1" x14ac:dyDescent="0.4">
      <c r="A55" s="16" t="s">
        <v>61</v>
      </c>
      <c r="B55" t="s">
        <v>29</v>
      </c>
      <c r="C55">
        <v>1</v>
      </c>
      <c r="D55" s="17" t="str">
        <f t="shared" si="2"/>
        <v/>
      </c>
      <c r="P55" s="3"/>
      <c r="Q55" s="3"/>
      <c r="R55" s="3"/>
      <c r="AC55" t="str">
        <f t="shared" si="1"/>
        <v/>
      </c>
    </row>
    <row r="56" spans="1:29" ht="21" hidden="1" customHeight="1" x14ac:dyDescent="0.4">
      <c r="A56" s="16" t="s">
        <v>62</v>
      </c>
      <c r="B56" t="s">
        <v>30</v>
      </c>
      <c r="C56">
        <v>1</v>
      </c>
      <c r="D56" s="17" t="str">
        <f t="shared" si="2"/>
        <v/>
      </c>
      <c r="P56" s="3"/>
      <c r="Q56" s="3"/>
      <c r="R56" s="3"/>
      <c r="AC56" t="str">
        <f t="shared" si="1"/>
        <v/>
      </c>
    </row>
    <row r="57" spans="1:29" ht="21" hidden="1" customHeight="1" x14ac:dyDescent="0.4">
      <c r="A57" s="16" t="s">
        <v>63</v>
      </c>
      <c r="B57" t="s">
        <v>31</v>
      </c>
      <c r="C57">
        <v>1</v>
      </c>
      <c r="D57" s="17" t="str">
        <f t="shared" si="2"/>
        <v/>
      </c>
      <c r="P57" s="3"/>
      <c r="Q57" s="3"/>
      <c r="R57" s="3"/>
      <c r="AC57" t="str">
        <f t="shared" si="1"/>
        <v/>
      </c>
    </row>
    <row r="58" spans="1:29" ht="21" hidden="1" customHeight="1" x14ac:dyDescent="0.4">
      <c r="A58" s="16" t="s">
        <v>64</v>
      </c>
      <c r="B58" t="s">
        <v>32</v>
      </c>
      <c r="C58">
        <v>1</v>
      </c>
      <c r="D58" s="17" t="str">
        <f t="shared" si="2"/>
        <v/>
      </c>
      <c r="P58" s="3"/>
      <c r="Q58" s="3"/>
      <c r="R58" s="3"/>
      <c r="AC58" t="str">
        <f t="shared" si="1"/>
        <v/>
      </c>
    </row>
    <row r="59" spans="1:29" ht="21" hidden="1" customHeight="1" x14ac:dyDescent="0.4">
      <c r="A59" s="16" t="s">
        <v>65</v>
      </c>
      <c r="B59" t="s">
        <v>33</v>
      </c>
      <c r="C59">
        <v>1</v>
      </c>
      <c r="D59" s="17" t="str">
        <f t="shared" si="2"/>
        <v/>
      </c>
      <c r="P59" s="3"/>
      <c r="Q59" s="3"/>
      <c r="R59" s="3"/>
      <c r="AC59" t="str">
        <f t="shared" si="1"/>
        <v/>
      </c>
    </row>
    <row r="60" spans="1:29" ht="21" hidden="1" customHeight="1" x14ac:dyDescent="0.4">
      <c r="A60" s="16" t="s">
        <v>66</v>
      </c>
      <c r="B60" t="s">
        <v>34</v>
      </c>
      <c r="C60">
        <v>1</v>
      </c>
      <c r="D60" s="17" t="str">
        <f t="shared" si="2"/>
        <v/>
      </c>
      <c r="P60" s="3"/>
      <c r="Q60" s="3"/>
      <c r="R60" s="3"/>
      <c r="AC60" t="str">
        <f t="shared" si="1"/>
        <v/>
      </c>
    </row>
    <row r="61" spans="1:29" ht="21" hidden="1" customHeight="1" x14ac:dyDescent="0.4">
      <c r="A61" s="16" t="s">
        <v>67</v>
      </c>
      <c r="B61" t="s">
        <v>35</v>
      </c>
      <c r="C61">
        <v>1</v>
      </c>
      <c r="D61" s="17" t="str">
        <f t="shared" si="2"/>
        <v/>
      </c>
      <c r="P61" s="3"/>
      <c r="Q61" s="3"/>
      <c r="R61" s="3"/>
      <c r="AC61" t="str">
        <f t="shared" si="1"/>
        <v/>
      </c>
    </row>
    <row r="62" spans="1:29" ht="21" hidden="1" customHeight="1" x14ac:dyDescent="0.4">
      <c r="A62" s="16" t="s">
        <v>68</v>
      </c>
      <c r="B62" t="s">
        <v>18</v>
      </c>
      <c r="C62">
        <v>2</v>
      </c>
      <c r="D62" s="17" t="str">
        <f t="shared" ref="D62:D77" si="3">IF(C2&lt;&gt;"",C2,"")</f>
        <v/>
      </c>
      <c r="P62" s="3"/>
      <c r="Q62" s="3"/>
      <c r="R62" s="3"/>
      <c r="AC62" t="str">
        <f t="shared" si="1"/>
        <v/>
      </c>
    </row>
    <row r="63" spans="1:29" ht="21" hidden="1" customHeight="1" x14ac:dyDescent="0.4">
      <c r="A63" s="16" t="s">
        <v>69</v>
      </c>
      <c r="B63" t="s">
        <v>21</v>
      </c>
      <c r="C63">
        <v>2</v>
      </c>
      <c r="D63" s="17" t="str">
        <f t="shared" si="3"/>
        <v/>
      </c>
      <c r="P63" s="3"/>
      <c r="Q63" s="3"/>
      <c r="R63" s="3"/>
      <c r="AC63" t="str">
        <f t="shared" si="1"/>
        <v/>
      </c>
    </row>
    <row r="64" spans="1:29" ht="21" hidden="1" customHeight="1" x14ac:dyDescent="0.4">
      <c r="A64" s="16" t="s">
        <v>70</v>
      </c>
      <c r="B64" t="s">
        <v>22</v>
      </c>
      <c r="C64">
        <v>2</v>
      </c>
      <c r="D64" s="17" t="str">
        <f t="shared" si="3"/>
        <v/>
      </c>
      <c r="P64" s="3"/>
      <c r="Q64" s="3"/>
      <c r="R64" s="3"/>
      <c r="AC64" t="str">
        <f t="shared" si="1"/>
        <v/>
      </c>
    </row>
    <row r="65" spans="1:29" hidden="1" x14ac:dyDescent="0.3">
      <c r="A65" s="16" t="s">
        <v>71</v>
      </c>
      <c r="B65" t="s">
        <v>23</v>
      </c>
      <c r="C65">
        <v>2</v>
      </c>
      <c r="D65" s="17" t="str">
        <f t="shared" si="3"/>
        <v/>
      </c>
      <c r="AC65" t="str">
        <f t="shared" si="1"/>
        <v/>
      </c>
    </row>
    <row r="66" spans="1:29" hidden="1" x14ac:dyDescent="0.3">
      <c r="A66" s="16" t="s">
        <v>72</v>
      </c>
      <c r="B66" t="s">
        <v>24</v>
      </c>
      <c r="C66">
        <v>2</v>
      </c>
      <c r="D66" s="17" t="str">
        <f t="shared" si="3"/>
        <v/>
      </c>
      <c r="AC66" t="str">
        <f t="shared" si="1"/>
        <v/>
      </c>
    </row>
    <row r="67" spans="1:29" hidden="1" x14ac:dyDescent="0.3">
      <c r="A67" s="16" t="s">
        <v>73</v>
      </c>
      <c r="B67" t="s">
        <v>25</v>
      </c>
      <c r="C67">
        <v>2</v>
      </c>
      <c r="D67" s="17" t="str">
        <f t="shared" si="3"/>
        <v/>
      </c>
      <c r="AC67" t="str">
        <f t="shared" ref="AC67:AC83" si="4">IF(AB67&lt;&gt;"",COUNTIF($B$2:$Y$17,AB67),"")</f>
        <v/>
      </c>
    </row>
    <row r="68" spans="1:29" hidden="1" x14ac:dyDescent="0.3">
      <c r="A68" s="16" t="s">
        <v>74</v>
      </c>
      <c r="B68" t="s">
        <v>26</v>
      </c>
      <c r="C68">
        <v>2</v>
      </c>
      <c r="D68" s="17" t="str">
        <f t="shared" si="3"/>
        <v/>
      </c>
      <c r="AC68" t="str">
        <f t="shared" si="4"/>
        <v/>
      </c>
    </row>
    <row r="69" spans="1:29" hidden="1" x14ac:dyDescent="0.3">
      <c r="A69" s="16" t="s">
        <v>75</v>
      </c>
      <c r="B69" t="s">
        <v>27</v>
      </c>
      <c r="C69">
        <v>2</v>
      </c>
      <c r="D69" s="17" t="str">
        <f t="shared" si="3"/>
        <v/>
      </c>
      <c r="AC69" t="str">
        <f t="shared" si="4"/>
        <v/>
      </c>
    </row>
    <row r="70" spans="1:29" hidden="1" x14ac:dyDescent="0.3">
      <c r="A70" s="16" t="s">
        <v>76</v>
      </c>
      <c r="B70" t="s">
        <v>28</v>
      </c>
      <c r="C70">
        <v>2</v>
      </c>
      <c r="D70" s="17" t="str">
        <f t="shared" si="3"/>
        <v/>
      </c>
      <c r="AC70" t="str">
        <f t="shared" si="4"/>
        <v/>
      </c>
    </row>
    <row r="71" spans="1:29" hidden="1" x14ac:dyDescent="0.3">
      <c r="A71" s="16" t="s">
        <v>77</v>
      </c>
      <c r="B71" t="s">
        <v>29</v>
      </c>
      <c r="C71">
        <v>2</v>
      </c>
      <c r="D71" s="17" t="str">
        <f t="shared" si="3"/>
        <v/>
      </c>
      <c r="AC71" t="str">
        <f t="shared" si="4"/>
        <v/>
      </c>
    </row>
    <row r="72" spans="1:29" hidden="1" x14ac:dyDescent="0.3">
      <c r="A72" s="16" t="s">
        <v>78</v>
      </c>
      <c r="B72" t="s">
        <v>30</v>
      </c>
      <c r="C72">
        <v>2</v>
      </c>
      <c r="D72" s="17" t="str">
        <f t="shared" si="3"/>
        <v/>
      </c>
      <c r="AC72" t="str">
        <f t="shared" si="4"/>
        <v/>
      </c>
    </row>
    <row r="73" spans="1:29" hidden="1" x14ac:dyDescent="0.3">
      <c r="A73" s="16" t="s">
        <v>79</v>
      </c>
      <c r="B73" t="s">
        <v>31</v>
      </c>
      <c r="C73">
        <v>2</v>
      </c>
      <c r="D73" s="17" t="str">
        <f t="shared" si="3"/>
        <v/>
      </c>
      <c r="AC73" t="str">
        <f t="shared" si="4"/>
        <v/>
      </c>
    </row>
    <row r="74" spans="1:29" hidden="1" x14ac:dyDescent="0.3">
      <c r="A74" s="16" t="s">
        <v>80</v>
      </c>
      <c r="B74" t="s">
        <v>32</v>
      </c>
      <c r="C74">
        <v>2</v>
      </c>
      <c r="D74" s="17" t="str">
        <f t="shared" si="3"/>
        <v/>
      </c>
      <c r="AC74" t="str">
        <f t="shared" si="4"/>
        <v/>
      </c>
    </row>
    <row r="75" spans="1:29" hidden="1" x14ac:dyDescent="0.3">
      <c r="A75" s="16" t="s">
        <v>81</v>
      </c>
      <c r="B75" t="s">
        <v>33</v>
      </c>
      <c r="C75">
        <v>2</v>
      </c>
      <c r="D75" s="17" t="str">
        <f t="shared" si="3"/>
        <v/>
      </c>
      <c r="AC75" t="str">
        <f t="shared" si="4"/>
        <v/>
      </c>
    </row>
    <row r="76" spans="1:29" hidden="1" x14ac:dyDescent="0.3">
      <c r="A76" s="16" t="s">
        <v>82</v>
      </c>
      <c r="B76" t="s">
        <v>34</v>
      </c>
      <c r="C76">
        <v>2</v>
      </c>
      <c r="D76" s="17" t="str">
        <f t="shared" si="3"/>
        <v/>
      </c>
      <c r="AC76" t="str">
        <f t="shared" si="4"/>
        <v/>
      </c>
    </row>
    <row r="77" spans="1:29" hidden="1" x14ac:dyDescent="0.3">
      <c r="A77" s="16" t="s">
        <v>83</v>
      </c>
      <c r="B77" t="s">
        <v>35</v>
      </c>
      <c r="C77">
        <v>2</v>
      </c>
      <c r="D77" s="17" t="str">
        <f t="shared" si="3"/>
        <v/>
      </c>
      <c r="AC77" t="str">
        <f t="shared" si="4"/>
        <v/>
      </c>
    </row>
    <row r="78" spans="1:29" hidden="1" x14ac:dyDescent="0.3">
      <c r="A78" s="16" t="s">
        <v>84</v>
      </c>
      <c r="B78" t="s">
        <v>18</v>
      </c>
      <c r="C78">
        <v>3</v>
      </c>
      <c r="D78" s="17" t="str">
        <f t="shared" ref="D78:D93" si="5">IF(D2&lt;&gt;"",D2,"")</f>
        <v/>
      </c>
      <c r="AC78" t="str">
        <f t="shared" si="4"/>
        <v/>
      </c>
    </row>
    <row r="79" spans="1:29" hidden="1" x14ac:dyDescent="0.3">
      <c r="A79" s="16" t="s">
        <v>85</v>
      </c>
      <c r="B79" t="s">
        <v>21</v>
      </c>
      <c r="C79">
        <v>3</v>
      </c>
      <c r="D79" s="17" t="str">
        <f t="shared" si="5"/>
        <v/>
      </c>
      <c r="AC79" t="str">
        <f t="shared" si="4"/>
        <v/>
      </c>
    </row>
    <row r="80" spans="1:29" hidden="1" x14ac:dyDescent="0.3">
      <c r="A80" s="16" t="s">
        <v>86</v>
      </c>
      <c r="B80" t="s">
        <v>22</v>
      </c>
      <c r="C80">
        <v>3</v>
      </c>
      <c r="D80" s="17" t="str">
        <f t="shared" si="5"/>
        <v/>
      </c>
      <c r="AC80" t="str">
        <f t="shared" si="4"/>
        <v/>
      </c>
    </row>
    <row r="81" spans="1:29" hidden="1" x14ac:dyDescent="0.3">
      <c r="A81" s="16" t="s">
        <v>87</v>
      </c>
      <c r="B81" t="s">
        <v>23</v>
      </c>
      <c r="C81">
        <v>3</v>
      </c>
      <c r="D81" s="17" t="str">
        <f t="shared" si="5"/>
        <v/>
      </c>
      <c r="AC81" t="str">
        <f t="shared" si="4"/>
        <v/>
      </c>
    </row>
    <row r="82" spans="1:29" hidden="1" x14ac:dyDescent="0.3">
      <c r="A82" s="16" t="s">
        <v>88</v>
      </c>
      <c r="B82" t="s">
        <v>24</v>
      </c>
      <c r="C82">
        <v>3</v>
      </c>
      <c r="D82" s="17" t="str">
        <f t="shared" si="5"/>
        <v/>
      </c>
      <c r="AC82" t="str">
        <f t="shared" si="4"/>
        <v/>
      </c>
    </row>
    <row r="83" spans="1:29" hidden="1" x14ac:dyDescent="0.3">
      <c r="A83" s="16" t="s">
        <v>89</v>
      </c>
      <c r="B83" t="s">
        <v>25</v>
      </c>
      <c r="C83">
        <v>3</v>
      </c>
      <c r="D83" s="17" t="str">
        <f t="shared" si="5"/>
        <v/>
      </c>
      <c r="AC83" t="str">
        <f t="shared" si="4"/>
        <v/>
      </c>
    </row>
    <row r="84" spans="1:29" hidden="1" x14ac:dyDescent="0.3">
      <c r="A84" s="16" t="s">
        <v>90</v>
      </c>
      <c r="B84" t="s">
        <v>26</v>
      </c>
      <c r="C84">
        <v>3</v>
      </c>
      <c r="D84" s="17" t="str">
        <f t="shared" si="5"/>
        <v/>
      </c>
    </row>
    <row r="85" spans="1:29" hidden="1" x14ac:dyDescent="0.3">
      <c r="A85" s="16" t="s">
        <v>91</v>
      </c>
      <c r="B85" t="s">
        <v>27</v>
      </c>
      <c r="C85">
        <v>3</v>
      </c>
      <c r="D85" s="17" t="str">
        <f t="shared" si="5"/>
        <v/>
      </c>
    </row>
    <row r="86" spans="1:29" hidden="1" x14ac:dyDescent="0.3">
      <c r="A86" s="16" t="s">
        <v>92</v>
      </c>
      <c r="B86" t="s">
        <v>28</v>
      </c>
      <c r="C86">
        <v>3</v>
      </c>
      <c r="D86" s="17" t="str">
        <f t="shared" si="5"/>
        <v/>
      </c>
    </row>
    <row r="87" spans="1:29" hidden="1" x14ac:dyDescent="0.3">
      <c r="A87" s="16" t="s">
        <v>93</v>
      </c>
      <c r="B87" t="s">
        <v>29</v>
      </c>
      <c r="C87">
        <v>3</v>
      </c>
      <c r="D87" s="17" t="str">
        <f t="shared" si="5"/>
        <v/>
      </c>
    </row>
    <row r="88" spans="1:29" hidden="1" x14ac:dyDescent="0.3">
      <c r="A88" s="16" t="s">
        <v>94</v>
      </c>
      <c r="B88" t="s">
        <v>30</v>
      </c>
      <c r="C88">
        <v>3</v>
      </c>
      <c r="D88" s="17" t="str">
        <f t="shared" si="5"/>
        <v/>
      </c>
    </row>
    <row r="89" spans="1:29" hidden="1" x14ac:dyDescent="0.3">
      <c r="A89" s="16" t="s">
        <v>95</v>
      </c>
      <c r="B89" t="s">
        <v>31</v>
      </c>
      <c r="C89">
        <v>3</v>
      </c>
      <c r="D89" s="17" t="str">
        <f t="shared" si="5"/>
        <v/>
      </c>
    </row>
    <row r="90" spans="1:29" hidden="1" x14ac:dyDescent="0.3">
      <c r="A90" s="16" t="s">
        <v>96</v>
      </c>
      <c r="B90" t="s">
        <v>32</v>
      </c>
      <c r="C90">
        <v>3</v>
      </c>
      <c r="D90" s="17" t="str">
        <f t="shared" si="5"/>
        <v/>
      </c>
    </row>
    <row r="91" spans="1:29" hidden="1" x14ac:dyDescent="0.3">
      <c r="A91" s="16" t="s">
        <v>97</v>
      </c>
      <c r="B91" t="s">
        <v>33</v>
      </c>
      <c r="C91">
        <v>3</v>
      </c>
      <c r="D91" s="17" t="str">
        <f t="shared" si="5"/>
        <v/>
      </c>
    </row>
    <row r="92" spans="1:29" hidden="1" x14ac:dyDescent="0.3">
      <c r="A92" s="16" t="s">
        <v>98</v>
      </c>
      <c r="B92" t="s">
        <v>34</v>
      </c>
      <c r="C92">
        <v>3</v>
      </c>
      <c r="D92" s="17" t="str">
        <f t="shared" si="5"/>
        <v/>
      </c>
    </row>
    <row r="93" spans="1:29" hidden="1" x14ac:dyDescent="0.3">
      <c r="A93" s="16" t="s">
        <v>99</v>
      </c>
      <c r="B93" t="s">
        <v>35</v>
      </c>
      <c r="C93">
        <v>3</v>
      </c>
      <c r="D93" s="17" t="str">
        <f t="shared" si="5"/>
        <v/>
      </c>
    </row>
    <row r="94" spans="1:29" hidden="1" x14ac:dyDescent="0.3">
      <c r="A94" s="16" t="s">
        <v>100</v>
      </c>
      <c r="B94" t="s">
        <v>18</v>
      </c>
      <c r="C94">
        <v>4</v>
      </c>
      <c r="D94" s="17" t="str">
        <f t="shared" ref="D94:D109" si="6">IF(E2&lt;&gt;"",E2,"")</f>
        <v/>
      </c>
    </row>
    <row r="95" spans="1:29" hidden="1" x14ac:dyDescent="0.3">
      <c r="A95" s="16" t="s">
        <v>101</v>
      </c>
      <c r="B95" t="s">
        <v>21</v>
      </c>
      <c r="C95">
        <v>4</v>
      </c>
      <c r="D95" s="17" t="str">
        <f t="shared" si="6"/>
        <v/>
      </c>
    </row>
    <row r="96" spans="1:29" hidden="1" x14ac:dyDescent="0.3">
      <c r="A96" s="16" t="s">
        <v>102</v>
      </c>
      <c r="B96" t="s">
        <v>22</v>
      </c>
      <c r="C96">
        <v>4</v>
      </c>
      <c r="D96" s="17" t="str">
        <f t="shared" si="6"/>
        <v/>
      </c>
    </row>
    <row r="97" spans="1:4" hidden="1" x14ac:dyDescent="0.3">
      <c r="A97" s="16" t="s">
        <v>103</v>
      </c>
      <c r="B97" t="s">
        <v>23</v>
      </c>
      <c r="C97">
        <v>4</v>
      </c>
      <c r="D97" s="17" t="str">
        <f t="shared" si="6"/>
        <v/>
      </c>
    </row>
    <row r="98" spans="1:4" hidden="1" x14ac:dyDescent="0.3">
      <c r="A98" s="16" t="s">
        <v>104</v>
      </c>
      <c r="B98" t="s">
        <v>24</v>
      </c>
      <c r="C98">
        <v>4</v>
      </c>
      <c r="D98" s="17" t="str">
        <f t="shared" si="6"/>
        <v/>
      </c>
    </row>
    <row r="99" spans="1:4" hidden="1" x14ac:dyDescent="0.3">
      <c r="A99" s="16" t="s">
        <v>105</v>
      </c>
      <c r="B99" t="s">
        <v>25</v>
      </c>
      <c r="C99">
        <v>4</v>
      </c>
      <c r="D99" s="17" t="str">
        <f t="shared" si="6"/>
        <v/>
      </c>
    </row>
    <row r="100" spans="1:4" hidden="1" x14ac:dyDescent="0.3">
      <c r="A100" s="16" t="s">
        <v>106</v>
      </c>
      <c r="B100" t="s">
        <v>26</v>
      </c>
      <c r="C100">
        <v>4</v>
      </c>
      <c r="D100" s="17" t="str">
        <f t="shared" si="6"/>
        <v/>
      </c>
    </row>
    <row r="101" spans="1:4" hidden="1" x14ac:dyDescent="0.3">
      <c r="A101" s="16" t="s">
        <v>107</v>
      </c>
      <c r="B101" t="s">
        <v>27</v>
      </c>
      <c r="C101">
        <v>4</v>
      </c>
      <c r="D101" s="17" t="str">
        <f t="shared" si="6"/>
        <v/>
      </c>
    </row>
    <row r="102" spans="1:4" hidden="1" x14ac:dyDescent="0.3">
      <c r="A102" s="16" t="s">
        <v>108</v>
      </c>
      <c r="B102" t="s">
        <v>28</v>
      </c>
      <c r="C102">
        <v>4</v>
      </c>
      <c r="D102" s="17" t="str">
        <f t="shared" si="6"/>
        <v/>
      </c>
    </row>
    <row r="103" spans="1:4" hidden="1" x14ac:dyDescent="0.3">
      <c r="A103" s="16" t="s">
        <v>109</v>
      </c>
      <c r="B103" t="s">
        <v>29</v>
      </c>
      <c r="C103">
        <v>4</v>
      </c>
      <c r="D103" s="17" t="str">
        <f t="shared" si="6"/>
        <v/>
      </c>
    </row>
    <row r="104" spans="1:4" hidden="1" x14ac:dyDescent="0.3">
      <c r="A104" s="16" t="s">
        <v>110</v>
      </c>
      <c r="B104" t="s">
        <v>30</v>
      </c>
      <c r="C104">
        <v>4</v>
      </c>
      <c r="D104" s="17" t="str">
        <f t="shared" si="6"/>
        <v/>
      </c>
    </row>
    <row r="105" spans="1:4" hidden="1" x14ac:dyDescent="0.3">
      <c r="A105" s="16" t="s">
        <v>111</v>
      </c>
      <c r="B105" t="s">
        <v>31</v>
      </c>
      <c r="C105">
        <v>4</v>
      </c>
      <c r="D105" s="17" t="str">
        <f t="shared" si="6"/>
        <v/>
      </c>
    </row>
    <row r="106" spans="1:4" hidden="1" x14ac:dyDescent="0.3">
      <c r="A106" s="16" t="s">
        <v>112</v>
      </c>
      <c r="B106" t="s">
        <v>32</v>
      </c>
      <c r="C106">
        <v>4</v>
      </c>
      <c r="D106" s="17" t="str">
        <f t="shared" si="6"/>
        <v/>
      </c>
    </row>
    <row r="107" spans="1:4" hidden="1" x14ac:dyDescent="0.3">
      <c r="A107" s="16" t="s">
        <v>113</v>
      </c>
      <c r="B107" t="s">
        <v>33</v>
      </c>
      <c r="C107">
        <v>4</v>
      </c>
      <c r="D107" s="17" t="str">
        <f t="shared" si="6"/>
        <v/>
      </c>
    </row>
    <row r="108" spans="1:4" hidden="1" x14ac:dyDescent="0.3">
      <c r="A108" s="16" t="s">
        <v>114</v>
      </c>
      <c r="B108" t="s">
        <v>34</v>
      </c>
      <c r="C108">
        <v>4</v>
      </c>
      <c r="D108" s="17" t="str">
        <f t="shared" si="6"/>
        <v/>
      </c>
    </row>
    <row r="109" spans="1:4" hidden="1" x14ac:dyDescent="0.3">
      <c r="A109" s="16" t="s">
        <v>115</v>
      </c>
      <c r="B109" t="s">
        <v>35</v>
      </c>
      <c r="C109">
        <v>4</v>
      </c>
      <c r="D109" s="17" t="str">
        <f t="shared" si="6"/>
        <v/>
      </c>
    </row>
    <row r="110" spans="1:4" hidden="1" x14ac:dyDescent="0.3">
      <c r="A110" s="16" t="s">
        <v>116</v>
      </c>
      <c r="B110" t="s">
        <v>18</v>
      </c>
      <c r="C110">
        <v>5</v>
      </c>
      <c r="D110" s="17" t="str">
        <f t="shared" ref="D110:D125" si="7">IF(F2&lt;&gt;"",F2,"")</f>
        <v/>
      </c>
    </row>
    <row r="111" spans="1:4" hidden="1" x14ac:dyDescent="0.3">
      <c r="A111" s="16" t="s">
        <v>117</v>
      </c>
      <c r="B111" t="s">
        <v>21</v>
      </c>
      <c r="C111">
        <v>5</v>
      </c>
      <c r="D111" s="17" t="str">
        <f t="shared" si="7"/>
        <v/>
      </c>
    </row>
    <row r="112" spans="1:4" hidden="1" x14ac:dyDescent="0.3">
      <c r="A112" s="16" t="s">
        <v>118</v>
      </c>
      <c r="B112" t="s">
        <v>22</v>
      </c>
      <c r="C112">
        <v>5</v>
      </c>
      <c r="D112" s="17" t="str">
        <f t="shared" si="7"/>
        <v/>
      </c>
    </row>
    <row r="113" spans="1:4" hidden="1" x14ac:dyDescent="0.3">
      <c r="A113" s="16" t="s">
        <v>119</v>
      </c>
      <c r="B113" t="s">
        <v>23</v>
      </c>
      <c r="C113">
        <v>5</v>
      </c>
      <c r="D113" s="17" t="str">
        <f t="shared" si="7"/>
        <v/>
      </c>
    </row>
    <row r="114" spans="1:4" hidden="1" x14ac:dyDescent="0.3">
      <c r="A114" s="16" t="s">
        <v>120</v>
      </c>
      <c r="B114" t="s">
        <v>24</v>
      </c>
      <c r="C114">
        <v>5</v>
      </c>
      <c r="D114" s="17" t="str">
        <f t="shared" si="7"/>
        <v/>
      </c>
    </row>
    <row r="115" spans="1:4" hidden="1" x14ac:dyDescent="0.3">
      <c r="A115" s="16" t="s">
        <v>121</v>
      </c>
      <c r="B115" t="s">
        <v>25</v>
      </c>
      <c r="C115">
        <v>5</v>
      </c>
      <c r="D115" s="17" t="str">
        <f t="shared" si="7"/>
        <v/>
      </c>
    </row>
    <row r="116" spans="1:4" hidden="1" x14ac:dyDescent="0.3">
      <c r="A116" s="16" t="s">
        <v>122</v>
      </c>
      <c r="B116" t="s">
        <v>26</v>
      </c>
      <c r="C116">
        <v>5</v>
      </c>
      <c r="D116" s="17" t="str">
        <f t="shared" si="7"/>
        <v/>
      </c>
    </row>
    <row r="117" spans="1:4" hidden="1" x14ac:dyDescent="0.3">
      <c r="A117" s="16" t="s">
        <v>123</v>
      </c>
      <c r="B117" t="s">
        <v>27</v>
      </c>
      <c r="C117">
        <v>5</v>
      </c>
      <c r="D117" s="17" t="str">
        <f t="shared" si="7"/>
        <v/>
      </c>
    </row>
    <row r="118" spans="1:4" hidden="1" x14ac:dyDescent="0.3">
      <c r="A118" s="16" t="s">
        <v>124</v>
      </c>
      <c r="B118" t="s">
        <v>28</v>
      </c>
      <c r="C118">
        <v>5</v>
      </c>
      <c r="D118" s="17" t="str">
        <f t="shared" si="7"/>
        <v/>
      </c>
    </row>
    <row r="119" spans="1:4" hidden="1" x14ac:dyDescent="0.3">
      <c r="A119" s="16" t="s">
        <v>125</v>
      </c>
      <c r="B119" t="s">
        <v>29</v>
      </c>
      <c r="C119">
        <v>5</v>
      </c>
      <c r="D119" s="17" t="str">
        <f t="shared" si="7"/>
        <v/>
      </c>
    </row>
    <row r="120" spans="1:4" hidden="1" x14ac:dyDescent="0.3">
      <c r="A120" s="16" t="s">
        <v>126</v>
      </c>
      <c r="B120" t="s">
        <v>30</v>
      </c>
      <c r="C120">
        <v>5</v>
      </c>
      <c r="D120" s="17" t="str">
        <f t="shared" si="7"/>
        <v/>
      </c>
    </row>
    <row r="121" spans="1:4" hidden="1" x14ac:dyDescent="0.3">
      <c r="A121" s="16" t="s">
        <v>127</v>
      </c>
      <c r="B121" t="s">
        <v>31</v>
      </c>
      <c r="C121">
        <v>5</v>
      </c>
      <c r="D121" s="17" t="str">
        <f t="shared" si="7"/>
        <v/>
      </c>
    </row>
    <row r="122" spans="1:4" hidden="1" x14ac:dyDescent="0.3">
      <c r="A122" s="16" t="s">
        <v>128</v>
      </c>
      <c r="B122" t="s">
        <v>32</v>
      </c>
      <c r="C122">
        <v>5</v>
      </c>
      <c r="D122" s="17" t="str">
        <f t="shared" si="7"/>
        <v/>
      </c>
    </row>
    <row r="123" spans="1:4" hidden="1" x14ac:dyDescent="0.3">
      <c r="A123" s="16" t="s">
        <v>129</v>
      </c>
      <c r="B123" t="s">
        <v>33</v>
      </c>
      <c r="C123">
        <v>5</v>
      </c>
      <c r="D123" s="17" t="str">
        <f t="shared" si="7"/>
        <v/>
      </c>
    </row>
    <row r="124" spans="1:4" hidden="1" x14ac:dyDescent="0.3">
      <c r="A124" s="16" t="s">
        <v>130</v>
      </c>
      <c r="B124" t="s">
        <v>34</v>
      </c>
      <c r="C124">
        <v>5</v>
      </c>
      <c r="D124" s="17" t="str">
        <f t="shared" si="7"/>
        <v/>
      </c>
    </row>
    <row r="125" spans="1:4" hidden="1" x14ac:dyDescent="0.3">
      <c r="A125" s="16" t="s">
        <v>131</v>
      </c>
      <c r="B125" t="s">
        <v>35</v>
      </c>
      <c r="C125">
        <v>5</v>
      </c>
      <c r="D125" s="17" t="str">
        <f t="shared" si="7"/>
        <v/>
      </c>
    </row>
    <row r="126" spans="1:4" hidden="1" x14ac:dyDescent="0.3">
      <c r="A126" s="16" t="s">
        <v>132</v>
      </c>
      <c r="B126" t="s">
        <v>18</v>
      </c>
      <c r="C126">
        <v>6</v>
      </c>
      <c r="D126" s="17" t="str">
        <f t="shared" ref="D126:D141" si="8">IF(G2&lt;&gt;"",G2,"")</f>
        <v/>
      </c>
    </row>
    <row r="127" spans="1:4" hidden="1" x14ac:dyDescent="0.3">
      <c r="A127" s="16" t="s">
        <v>133</v>
      </c>
      <c r="B127" t="s">
        <v>21</v>
      </c>
      <c r="C127">
        <v>6</v>
      </c>
      <c r="D127" s="17" t="str">
        <f t="shared" si="8"/>
        <v/>
      </c>
    </row>
    <row r="128" spans="1:4" hidden="1" x14ac:dyDescent="0.3">
      <c r="A128" s="16" t="s">
        <v>134</v>
      </c>
      <c r="B128" t="s">
        <v>22</v>
      </c>
      <c r="C128">
        <v>6</v>
      </c>
      <c r="D128" s="17" t="str">
        <f t="shared" si="8"/>
        <v/>
      </c>
    </row>
    <row r="129" spans="1:4" hidden="1" x14ac:dyDescent="0.3">
      <c r="A129" s="16" t="s">
        <v>135</v>
      </c>
      <c r="B129" t="s">
        <v>23</v>
      </c>
      <c r="C129">
        <v>6</v>
      </c>
      <c r="D129" s="17" t="str">
        <f t="shared" si="8"/>
        <v/>
      </c>
    </row>
    <row r="130" spans="1:4" hidden="1" x14ac:dyDescent="0.3">
      <c r="A130" s="16" t="s">
        <v>136</v>
      </c>
      <c r="B130" t="s">
        <v>24</v>
      </c>
      <c r="C130">
        <v>6</v>
      </c>
      <c r="D130" s="17" t="str">
        <f t="shared" si="8"/>
        <v/>
      </c>
    </row>
    <row r="131" spans="1:4" hidden="1" x14ac:dyDescent="0.3">
      <c r="A131" s="16" t="s">
        <v>137</v>
      </c>
      <c r="B131" t="s">
        <v>25</v>
      </c>
      <c r="C131">
        <v>6</v>
      </c>
      <c r="D131" s="17" t="str">
        <f t="shared" si="8"/>
        <v/>
      </c>
    </row>
    <row r="132" spans="1:4" hidden="1" x14ac:dyDescent="0.3">
      <c r="A132" s="16" t="s">
        <v>138</v>
      </c>
      <c r="B132" t="s">
        <v>26</v>
      </c>
      <c r="C132">
        <v>6</v>
      </c>
      <c r="D132" s="17" t="str">
        <f t="shared" si="8"/>
        <v/>
      </c>
    </row>
    <row r="133" spans="1:4" hidden="1" x14ac:dyDescent="0.3">
      <c r="A133" s="16" t="s">
        <v>139</v>
      </c>
      <c r="B133" t="s">
        <v>27</v>
      </c>
      <c r="C133">
        <v>6</v>
      </c>
      <c r="D133" s="17" t="str">
        <f t="shared" si="8"/>
        <v/>
      </c>
    </row>
    <row r="134" spans="1:4" hidden="1" x14ac:dyDescent="0.3">
      <c r="A134" s="16" t="s">
        <v>140</v>
      </c>
      <c r="B134" t="s">
        <v>28</v>
      </c>
      <c r="C134">
        <v>6</v>
      </c>
      <c r="D134" s="17" t="str">
        <f t="shared" si="8"/>
        <v/>
      </c>
    </row>
    <row r="135" spans="1:4" hidden="1" x14ac:dyDescent="0.3">
      <c r="A135" s="16" t="s">
        <v>141</v>
      </c>
      <c r="B135" t="s">
        <v>29</v>
      </c>
      <c r="C135">
        <v>6</v>
      </c>
      <c r="D135" s="17" t="str">
        <f t="shared" si="8"/>
        <v/>
      </c>
    </row>
    <row r="136" spans="1:4" hidden="1" x14ac:dyDescent="0.3">
      <c r="A136" s="16" t="s">
        <v>142</v>
      </c>
      <c r="B136" t="s">
        <v>30</v>
      </c>
      <c r="C136">
        <v>6</v>
      </c>
      <c r="D136" s="17" t="str">
        <f t="shared" si="8"/>
        <v/>
      </c>
    </row>
    <row r="137" spans="1:4" hidden="1" x14ac:dyDescent="0.3">
      <c r="A137" s="16" t="s">
        <v>143</v>
      </c>
      <c r="B137" t="s">
        <v>31</v>
      </c>
      <c r="C137">
        <v>6</v>
      </c>
      <c r="D137" s="17" t="str">
        <f t="shared" si="8"/>
        <v/>
      </c>
    </row>
    <row r="138" spans="1:4" hidden="1" x14ac:dyDescent="0.3">
      <c r="A138" s="16" t="s">
        <v>144</v>
      </c>
      <c r="B138" t="s">
        <v>32</v>
      </c>
      <c r="C138">
        <v>6</v>
      </c>
      <c r="D138" s="17" t="str">
        <f t="shared" si="8"/>
        <v/>
      </c>
    </row>
    <row r="139" spans="1:4" hidden="1" x14ac:dyDescent="0.3">
      <c r="A139" s="16" t="s">
        <v>145</v>
      </c>
      <c r="B139" t="s">
        <v>33</v>
      </c>
      <c r="C139">
        <v>6</v>
      </c>
      <c r="D139" s="17" t="str">
        <f t="shared" si="8"/>
        <v/>
      </c>
    </row>
    <row r="140" spans="1:4" hidden="1" x14ac:dyDescent="0.3">
      <c r="A140" s="16" t="s">
        <v>146</v>
      </c>
      <c r="B140" t="s">
        <v>34</v>
      </c>
      <c r="C140">
        <v>6</v>
      </c>
      <c r="D140" s="17" t="str">
        <f t="shared" si="8"/>
        <v/>
      </c>
    </row>
    <row r="141" spans="1:4" hidden="1" x14ac:dyDescent="0.3">
      <c r="A141" s="16" t="s">
        <v>147</v>
      </c>
      <c r="B141" t="s">
        <v>35</v>
      </c>
      <c r="C141">
        <v>6</v>
      </c>
      <c r="D141" s="17" t="str">
        <f t="shared" si="8"/>
        <v/>
      </c>
    </row>
    <row r="142" spans="1:4" hidden="1" x14ac:dyDescent="0.3">
      <c r="A142" s="16" t="s">
        <v>148</v>
      </c>
      <c r="B142" t="s">
        <v>18</v>
      </c>
      <c r="C142">
        <v>7</v>
      </c>
      <c r="D142" s="17" t="str">
        <f t="shared" ref="D142:D157" si="9">IF(H2&lt;&gt;"",H2,"")</f>
        <v/>
      </c>
    </row>
    <row r="143" spans="1:4" hidden="1" x14ac:dyDescent="0.3">
      <c r="A143" s="16" t="s">
        <v>149</v>
      </c>
      <c r="B143" t="s">
        <v>21</v>
      </c>
      <c r="C143">
        <v>7</v>
      </c>
      <c r="D143" s="17" t="str">
        <f t="shared" si="9"/>
        <v/>
      </c>
    </row>
    <row r="144" spans="1:4" hidden="1" x14ac:dyDescent="0.3">
      <c r="A144" s="16" t="s">
        <v>150</v>
      </c>
      <c r="B144" t="s">
        <v>22</v>
      </c>
      <c r="C144">
        <v>7</v>
      </c>
      <c r="D144" s="17" t="str">
        <f t="shared" si="9"/>
        <v/>
      </c>
    </row>
    <row r="145" spans="1:4" hidden="1" x14ac:dyDescent="0.3">
      <c r="A145" s="16" t="s">
        <v>151</v>
      </c>
      <c r="B145" t="s">
        <v>23</v>
      </c>
      <c r="C145">
        <v>7</v>
      </c>
      <c r="D145" s="17" t="str">
        <f t="shared" si="9"/>
        <v/>
      </c>
    </row>
    <row r="146" spans="1:4" hidden="1" x14ac:dyDescent="0.3">
      <c r="A146" s="16" t="s">
        <v>152</v>
      </c>
      <c r="B146" t="s">
        <v>24</v>
      </c>
      <c r="C146">
        <v>7</v>
      </c>
      <c r="D146" s="17" t="str">
        <f t="shared" si="9"/>
        <v/>
      </c>
    </row>
    <row r="147" spans="1:4" hidden="1" x14ac:dyDescent="0.3">
      <c r="A147" s="16" t="s">
        <v>153</v>
      </c>
      <c r="B147" t="s">
        <v>25</v>
      </c>
      <c r="C147">
        <v>7</v>
      </c>
      <c r="D147" s="17" t="str">
        <f t="shared" si="9"/>
        <v/>
      </c>
    </row>
    <row r="148" spans="1:4" hidden="1" x14ac:dyDescent="0.3">
      <c r="A148" s="16" t="s">
        <v>154</v>
      </c>
      <c r="B148" t="s">
        <v>26</v>
      </c>
      <c r="C148">
        <v>7</v>
      </c>
      <c r="D148" s="17" t="str">
        <f t="shared" si="9"/>
        <v/>
      </c>
    </row>
    <row r="149" spans="1:4" hidden="1" x14ac:dyDescent="0.3">
      <c r="A149" s="16" t="s">
        <v>155</v>
      </c>
      <c r="B149" t="s">
        <v>27</v>
      </c>
      <c r="C149">
        <v>7</v>
      </c>
      <c r="D149" s="17" t="str">
        <f t="shared" si="9"/>
        <v/>
      </c>
    </row>
    <row r="150" spans="1:4" hidden="1" x14ac:dyDescent="0.3">
      <c r="A150" s="16" t="s">
        <v>156</v>
      </c>
      <c r="B150" t="s">
        <v>28</v>
      </c>
      <c r="C150">
        <v>7</v>
      </c>
      <c r="D150" s="17" t="str">
        <f t="shared" si="9"/>
        <v/>
      </c>
    </row>
    <row r="151" spans="1:4" hidden="1" x14ac:dyDescent="0.3">
      <c r="A151" s="16" t="s">
        <v>157</v>
      </c>
      <c r="B151" t="s">
        <v>29</v>
      </c>
      <c r="C151">
        <v>7</v>
      </c>
      <c r="D151" s="17" t="str">
        <f t="shared" si="9"/>
        <v/>
      </c>
    </row>
    <row r="152" spans="1:4" hidden="1" x14ac:dyDescent="0.3">
      <c r="A152" s="16" t="s">
        <v>158</v>
      </c>
      <c r="B152" t="s">
        <v>30</v>
      </c>
      <c r="C152">
        <v>7</v>
      </c>
      <c r="D152" s="17" t="str">
        <f t="shared" si="9"/>
        <v/>
      </c>
    </row>
    <row r="153" spans="1:4" hidden="1" x14ac:dyDescent="0.3">
      <c r="A153" s="16" t="s">
        <v>159</v>
      </c>
      <c r="B153" t="s">
        <v>31</v>
      </c>
      <c r="C153">
        <v>7</v>
      </c>
      <c r="D153" s="17" t="str">
        <f t="shared" si="9"/>
        <v/>
      </c>
    </row>
    <row r="154" spans="1:4" hidden="1" x14ac:dyDescent="0.3">
      <c r="A154" s="16" t="s">
        <v>160</v>
      </c>
      <c r="B154" t="s">
        <v>32</v>
      </c>
      <c r="C154">
        <v>7</v>
      </c>
      <c r="D154" s="17" t="str">
        <f t="shared" si="9"/>
        <v/>
      </c>
    </row>
    <row r="155" spans="1:4" hidden="1" x14ac:dyDescent="0.3">
      <c r="A155" s="16" t="s">
        <v>161</v>
      </c>
      <c r="B155" t="s">
        <v>33</v>
      </c>
      <c r="C155">
        <v>7</v>
      </c>
      <c r="D155" s="17" t="str">
        <f t="shared" si="9"/>
        <v/>
      </c>
    </row>
    <row r="156" spans="1:4" hidden="1" x14ac:dyDescent="0.3">
      <c r="A156" s="16" t="s">
        <v>162</v>
      </c>
      <c r="B156" t="s">
        <v>34</v>
      </c>
      <c r="C156">
        <v>7</v>
      </c>
      <c r="D156" s="17" t="str">
        <f t="shared" si="9"/>
        <v/>
      </c>
    </row>
    <row r="157" spans="1:4" hidden="1" x14ac:dyDescent="0.3">
      <c r="A157" s="16" t="s">
        <v>163</v>
      </c>
      <c r="B157" t="s">
        <v>35</v>
      </c>
      <c r="C157">
        <v>7</v>
      </c>
      <c r="D157" s="17" t="str">
        <f t="shared" si="9"/>
        <v/>
      </c>
    </row>
    <row r="158" spans="1:4" hidden="1" x14ac:dyDescent="0.3">
      <c r="A158" s="16" t="s">
        <v>164</v>
      </c>
      <c r="B158" t="s">
        <v>18</v>
      </c>
      <c r="C158">
        <v>8</v>
      </c>
      <c r="D158" s="17" t="str">
        <f t="shared" ref="D158:D173" si="10">IF(I2&lt;&gt;"",I2,"")</f>
        <v/>
      </c>
    </row>
    <row r="159" spans="1:4" hidden="1" x14ac:dyDescent="0.3">
      <c r="A159" s="16" t="s">
        <v>165</v>
      </c>
      <c r="B159" t="s">
        <v>21</v>
      </c>
      <c r="C159">
        <v>8</v>
      </c>
      <c r="D159" s="17" t="str">
        <f t="shared" si="10"/>
        <v/>
      </c>
    </row>
    <row r="160" spans="1:4" hidden="1" x14ac:dyDescent="0.3">
      <c r="A160" s="16" t="s">
        <v>166</v>
      </c>
      <c r="B160" t="s">
        <v>22</v>
      </c>
      <c r="C160">
        <v>8</v>
      </c>
      <c r="D160" s="17" t="str">
        <f t="shared" si="10"/>
        <v/>
      </c>
    </row>
    <row r="161" spans="1:4" hidden="1" x14ac:dyDescent="0.3">
      <c r="A161" s="16" t="s">
        <v>167</v>
      </c>
      <c r="B161" t="s">
        <v>23</v>
      </c>
      <c r="C161">
        <v>8</v>
      </c>
      <c r="D161" s="17" t="str">
        <f t="shared" si="10"/>
        <v/>
      </c>
    </row>
    <row r="162" spans="1:4" hidden="1" x14ac:dyDescent="0.3">
      <c r="A162" s="16" t="s">
        <v>168</v>
      </c>
      <c r="B162" t="s">
        <v>24</v>
      </c>
      <c r="C162">
        <v>8</v>
      </c>
      <c r="D162" s="17" t="str">
        <f t="shared" si="10"/>
        <v/>
      </c>
    </row>
    <row r="163" spans="1:4" hidden="1" x14ac:dyDescent="0.3">
      <c r="A163" s="16" t="s">
        <v>169</v>
      </c>
      <c r="B163" t="s">
        <v>25</v>
      </c>
      <c r="C163">
        <v>8</v>
      </c>
      <c r="D163" s="17" t="str">
        <f t="shared" si="10"/>
        <v/>
      </c>
    </row>
    <row r="164" spans="1:4" hidden="1" x14ac:dyDescent="0.3">
      <c r="A164" s="16" t="s">
        <v>170</v>
      </c>
      <c r="B164" t="s">
        <v>26</v>
      </c>
      <c r="C164">
        <v>8</v>
      </c>
      <c r="D164" s="17" t="str">
        <f t="shared" si="10"/>
        <v/>
      </c>
    </row>
    <row r="165" spans="1:4" hidden="1" x14ac:dyDescent="0.3">
      <c r="A165" s="16" t="s">
        <v>171</v>
      </c>
      <c r="B165" t="s">
        <v>27</v>
      </c>
      <c r="C165">
        <v>8</v>
      </c>
      <c r="D165" s="17" t="str">
        <f t="shared" si="10"/>
        <v/>
      </c>
    </row>
    <row r="166" spans="1:4" hidden="1" x14ac:dyDescent="0.3">
      <c r="A166" s="16" t="s">
        <v>172</v>
      </c>
      <c r="B166" t="s">
        <v>28</v>
      </c>
      <c r="C166">
        <v>8</v>
      </c>
      <c r="D166" s="17" t="str">
        <f t="shared" si="10"/>
        <v/>
      </c>
    </row>
    <row r="167" spans="1:4" hidden="1" x14ac:dyDescent="0.3">
      <c r="A167" s="16" t="s">
        <v>173</v>
      </c>
      <c r="B167" t="s">
        <v>29</v>
      </c>
      <c r="C167">
        <v>8</v>
      </c>
      <c r="D167" s="17" t="str">
        <f t="shared" si="10"/>
        <v/>
      </c>
    </row>
    <row r="168" spans="1:4" hidden="1" x14ac:dyDescent="0.3">
      <c r="A168" s="16" t="s">
        <v>174</v>
      </c>
      <c r="B168" t="s">
        <v>30</v>
      </c>
      <c r="C168">
        <v>8</v>
      </c>
      <c r="D168" s="17" t="str">
        <f t="shared" si="10"/>
        <v/>
      </c>
    </row>
    <row r="169" spans="1:4" hidden="1" x14ac:dyDescent="0.3">
      <c r="A169" s="16" t="s">
        <v>175</v>
      </c>
      <c r="B169" t="s">
        <v>31</v>
      </c>
      <c r="C169">
        <v>8</v>
      </c>
      <c r="D169" s="17" t="str">
        <f t="shared" si="10"/>
        <v/>
      </c>
    </row>
    <row r="170" spans="1:4" hidden="1" x14ac:dyDescent="0.3">
      <c r="A170" s="16" t="s">
        <v>176</v>
      </c>
      <c r="B170" t="s">
        <v>32</v>
      </c>
      <c r="C170">
        <v>8</v>
      </c>
      <c r="D170" s="17" t="str">
        <f t="shared" si="10"/>
        <v/>
      </c>
    </row>
    <row r="171" spans="1:4" hidden="1" x14ac:dyDescent="0.3">
      <c r="A171" s="16" t="s">
        <v>177</v>
      </c>
      <c r="B171" t="s">
        <v>33</v>
      </c>
      <c r="C171">
        <v>8</v>
      </c>
      <c r="D171" s="17" t="str">
        <f t="shared" si="10"/>
        <v/>
      </c>
    </row>
    <row r="172" spans="1:4" hidden="1" x14ac:dyDescent="0.3">
      <c r="A172" s="16" t="s">
        <v>178</v>
      </c>
      <c r="B172" t="s">
        <v>34</v>
      </c>
      <c r="C172">
        <v>8</v>
      </c>
      <c r="D172" s="17" t="str">
        <f t="shared" si="10"/>
        <v/>
      </c>
    </row>
    <row r="173" spans="1:4" hidden="1" x14ac:dyDescent="0.3">
      <c r="A173" s="16" t="s">
        <v>179</v>
      </c>
      <c r="B173" t="s">
        <v>35</v>
      </c>
      <c r="C173">
        <v>8</v>
      </c>
      <c r="D173" s="17" t="str">
        <f t="shared" si="10"/>
        <v/>
      </c>
    </row>
    <row r="174" spans="1:4" hidden="1" x14ac:dyDescent="0.3">
      <c r="A174" s="16" t="s">
        <v>180</v>
      </c>
      <c r="B174" t="s">
        <v>18</v>
      </c>
      <c r="C174">
        <v>9</v>
      </c>
      <c r="D174" s="17" t="str">
        <f t="shared" ref="D174:D189" si="11">IF(J2&lt;&gt;"",J2,"")</f>
        <v/>
      </c>
    </row>
    <row r="175" spans="1:4" hidden="1" x14ac:dyDescent="0.3">
      <c r="A175" s="16" t="s">
        <v>181</v>
      </c>
      <c r="B175" t="s">
        <v>21</v>
      </c>
      <c r="C175">
        <v>9</v>
      </c>
      <c r="D175" s="17" t="str">
        <f t="shared" si="11"/>
        <v/>
      </c>
    </row>
    <row r="176" spans="1:4" hidden="1" x14ac:dyDescent="0.3">
      <c r="A176" s="16" t="s">
        <v>182</v>
      </c>
      <c r="B176" t="s">
        <v>22</v>
      </c>
      <c r="C176">
        <v>9</v>
      </c>
      <c r="D176" s="17" t="str">
        <f t="shared" si="11"/>
        <v/>
      </c>
    </row>
    <row r="177" spans="1:4" hidden="1" x14ac:dyDescent="0.3">
      <c r="A177" s="16" t="s">
        <v>183</v>
      </c>
      <c r="B177" t="s">
        <v>23</v>
      </c>
      <c r="C177">
        <v>9</v>
      </c>
      <c r="D177" s="17" t="str">
        <f t="shared" si="11"/>
        <v/>
      </c>
    </row>
    <row r="178" spans="1:4" hidden="1" x14ac:dyDescent="0.3">
      <c r="A178" s="16" t="s">
        <v>184</v>
      </c>
      <c r="B178" t="s">
        <v>24</v>
      </c>
      <c r="C178">
        <v>9</v>
      </c>
      <c r="D178" s="17" t="str">
        <f t="shared" si="11"/>
        <v/>
      </c>
    </row>
    <row r="179" spans="1:4" hidden="1" x14ac:dyDescent="0.3">
      <c r="A179" s="16" t="s">
        <v>185</v>
      </c>
      <c r="B179" t="s">
        <v>25</v>
      </c>
      <c r="C179">
        <v>9</v>
      </c>
      <c r="D179" s="17" t="str">
        <f t="shared" si="11"/>
        <v/>
      </c>
    </row>
    <row r="180" spans="1:4" hidden="1" x14ac:dyDescent="0.3">
      <c r="A180" s="16" t="s">
        <v>186</v>
      </c>
      <c r="B180" t="s">
        <v>26</v>
      </c>
      <c r="C180">
        <v>9</v>
      </c>
      <c r="D180" s="17" t="str">
        <f t="shared" si="11"/>
        <v/>
      </c>
    </row>
    <row r="181" spans="1:4" hidden="1" x14ac:dyDescent="0.3">
      <c r="A181" s="16" t="s">
        <v>187</v>
      </c>
      <c r="B181" t="s">
        <v>27</v>
      </c>
      <c r="C181">
        <v>9</v>
      </c>
      <c r="D181" s="17" t="str">
        <f t="shared" si="11"/>
        <v/>
      </c>
    </row>
    <row r="182" spans="1:4" hidden="1" x14ac:dyDescent="0.3">
      <c r="A182" s="16" t="s">
        <v>188</v>
      </c>
      <c r="B182" t="s">
        <v>28</v>
      </c>
      <c r="C182">
        <v>9</v>
      </c>
      <c r="D182" s="17" t="str">
        <f t="shared" si="11"/>
        <v/>
      </c>
    </row>
    <row r="183" spans="1:4" hidden="1" x14ac:dyDescent="0.3">
      <c r="A183" s="16" t="s">
        <v>189</v>
      </c>
      <c r="B183" t="s">
        <v>29</v>
      </c>
      <c r="C183">
        <v>9</v>
      </c>
      <c r="D183" s="17" t="str">
        <f t="shared" si="11"/>
        <v/>
      </c>
    </row>
    <row r="184" spans="1:4" hidden="1" x14ac:dyDescent="0.3">
      <c r="A184" s="16" t="s">
        <v>190</v>
      </c>
      <c r="B184" t="s">
        <v>30</v>
      </c>
      <c r="C184">
        <v>9</v>
      </c>
      <c r="D184" s="17" t="str">
        <f t="shared" si="11"/>
        <v/>
      </c>
    </row>
    <row r="185" spans="1:4" hidden="1" x14ac:dyDescent="0.3">
      <c r="A185" s="16" t="s">
        <v>191</v>
      </c>
      <c r="B185" t="s">
        <v>31</v>
      </c>
      <c r="C185">
        <v>9</v>
      </c>
      <c r="D185" s="17" t="str">
        <f t="shared" si="11"/>
        <v/>
      </c>
    </row>
    <row r="186" spans="1:4" hidden="1" x14ac:dyDescent="0.3">
      <c r="A186" s="16" t="s">
        <v>192</v>
      </c>
      <c r="B186" t="s">
        <v>32</v>
      </c>
      <c r="C186">
        <v>9</v>
      </c>
      <c r="D186" s="17" t="str">
        <f t="shared" si="11"/>
        <v/>
      </c>
    </row>
    <row r="187" spans="1:4" hidden="1" x14ac:dyDescent="0.3">
      <c r="A187" s="16" t="s">
        <v>193</v>
      </c>
      <c r="B187" t="s">
        <v>33</v>
      </c>
      <c r="C187">
        <v>9</v>
      </c>
      <c r="D187" s="17" t="str">
        <f t="shared" si="11"/>
        <v/>
      </c>
    </row>
    <row r="188" spans="1:4" hidden="1" x14ac:dyDescent="0.3">
      <c r="A188" s="16" t="s">
        <v>194</v>
      </c>
      <c r="B188" t="s">
        <v>34</v>
      </c>
      <c r="C188">
        <v>9</v>
      </c>
      <c r="D188" s="17" t="str">
        <f t="shared" si="11"/>
        <v/>
      </c>
    </row>
    <row r="189" spans="1:4" hidden="1" x14ac:dyDescent="0.3">
      <c r="A189" s="16" t="s">
        <v>195</v>
      </c>
      <c r="B189" t="s">
        <v>35</v>
      </c>
      <c r="C189">
        <v>9</v>
      </c>
      <c r="D189" s="17" t="str">
        <f t="shared" si="11"/>
        <v/>
      </c>
    </row>
    <row r="190" spans="1:4" hidden="1" x14ac:dyDescent="0.3">
      <c r="A190" s="16" t="s">
        <v>196</v>
      </c>
      <c r="B190" t="s">
        <v>18</v>
      </c>
      <c r="C190">
        <v>10</v>
      </c>
      <c r="D190" s="17" t="str">
        <f t="shared" ref="D190:D205" si="12">IF(K2&lt;&gt;"",K2,"")</f>
        <v/>
      </c>
    </row>
    <row r="191" spans="1:4" hidden="1" x14ac:dyDescent="0.3">
      <c r="A191" s="16" t="s">
        <v>197</v>
      </c>
      <c r="B191" t="s">
        <v>21</v>
      </c>
      <c r="C191">
        <v>10</v>
      </c>
      <c r="D191" s="17" t="str">
        <f t="shared" si="12"/>
        <v/>
      </c>
    </row>
    <row r="192" spans="1:4" hidden="1" x14ac:dyDescent="0.3">
      <c r="A192" s="16" t="s">
        <v>198</v>
      </c>
      <c r="B192" t="s">
        <v>22</v>
      </c>
      <c r="C192">
        <v>10</v>
      </c>
      <c r="D192" s="17" t="str">
        <f t="shared" si="12"/>
        <v/>
      </c>
    </row>
    <row r="193" spans="1:4" hidden="1" x14ac:dyDescent="0.3">
      <c r="A193" s="16" t="s">
        <v>199</v>
      </c>
      <c r="B193" t="s">
        <v>23</v>
      </c>
      <c r="C193">
        <v>10</v>
      </c>
      <c r="D193" s="17" t="str">
        <f t="shared" si="12"/>
        <v/>
      </c>
    </row>
    <row r="194" spans="1:4" hidden="1" x14ac:dyDescent="0.3">
      <c r="A194" s="16" t="s">
        <v>200</v>
      </c>
      <c r="B194" t="s">
        <v>24</v>
      </c>
      <c r="C194">
        <v>10</v>
      </c>
      <c r="D194" s="17" t="str">
        <f t="shared" si="12"/>
        <v/>
      </c>
    </row>
    <row r="195" spans="1:4" hidden="1" x14ac:dyDescent="0.3">
      <c r="A195" s="16" t="s">
        <v>201</v>
      </c>
      <c r="B195" t="s">
        <v>25</v>
      </c>
      <c r="C195">
        <v>10</v>
      </c>
      <c r="D195" s="17" t="str">
        <f t="shared" si="12"/>
        <v/>
      </c>
    </row>
    <row r="196" spans="1:4" hidden="1" x14ac:dyDescent="0.3">
      <c r="A196" s="16" t="s">
        <v>202</v>
      </c>
      <c r="B196" t="s">
        <v>26</v>
      </c>
      <c r="C196">
        <v>10</v>
      </c>
      <c r="D196" s="17" t="str">
        <f t="shared" si="12"/>
        <v/>
      </c>
    </row>
    <row r="197" spans="1:4" hidden="1" x14ac:dyDescent="0.3">
      <c r="A197" s="16" t="s">
        <v>203</v>
      </c>
      <c r="B197" t="s">
        <v>27</v>
      </c>
      <c r="C197">
        <v>10</v>
      </c>
      <c r="D197" s="17" t="str">
        <f t="shared" si="12"/>
        <v/>
      </c>
    </row>
    <row r="198" spans="1:4" hidden="1" x14ac:dyDescent="0.3">
      <c r="A198" s="16" t="s">
        <v>204</v>
      </c>
      <c r="B198" t="s">
        <v>28</v>
      </c>
      <c r="C198">
        <v>10</v>
      </c>
      <c r="D198" s="17" t="str">
        <f t="shared" si="12"/>
        <v/>
      </c>
    </row>
    <row r="199" spans="1:4" hidden="1" x14ac:dyDescent="0.3">
      <c r="A199" s="16" t="s">
        <v>205</v>
      </c>
      <c r="B199" t="s">
        <v>29</v>
      </c>
      <c r="C199">
        <v>10</v>
      </c>
      <c r="D199" s="17" t="str">
        <f t="shared" si="12"/>
        <v/>
      </c>
    </row>
    <row r="200" spans="1:4" hidden="1" x14ac:dyDescent="0.3">
      <c r="A200" s="16" t="s">
        <v>206</v>
      </c>
      <c r="B200" t="s">
        <v>30</v>
      </c>
      <c r="C200">
        <v>10</v>
      </c>
      <c r="D200" s="17" t="str">
        <f t="shared" si="12"/>
        <v/>
      </c>
    </row>
    <row r="201" spans="1:4" hidden="1" x14ac:dyDescent="0.3">
      <c r="A201" s="16" t="s">
        <v>207</v>
      </c>
      <c r="B201" t="s">
        <v>31</v>
      </c>
      <c r="C201">
        <v>10</v>
      </c>
      <c r="D201" s="17" t="str">
        <f t="shared" si="12"/>
        <v/>
      </c>
    </row>
    <row r="202" spans="1:4" hidden="1" x14ac:dyDescent="0.3">
      <c r="A202" s="16" t="s">
        <v>208</v>
      </c>
      <c r="B202" t="s">
        <v>32</v>
      </c>
      <c r="C202">
        <v>10</v>
      </c>
      <c r="D202" s="17" t="str">
        <f t="shared" si="12"/>
        <v/>
      </c>
    </row>
    <row r="203" spans="1:4" hidden="1" x14ac:dyDescent="0.3">
      <c r="A203" s="16" t="s">
        <v>209</v>
      </c>
      <c r="B203" t="s">
        <v>33</v>
      </c>
      <c r="C203">
        <v>10</v>
      </c>
      <c r="D203" s="17" t="str">
        <f t="shared" si="12"/>
        <v/>
      </c>
    </row>
    <row r="204" spans="1:4" hidden="1" x14ac:dyDescent="0.3">
      <c r="A204" s="16" t="s">
        <v>210</v>
      </c>
      <c r="B204" t="s">
        <v>34</v>
      </c>
      <c r="C204">
        <v>10</v>
      </c>
      <c r="D204" s="17" t="str">
        <f t="shared" si="12"/>
        <v/>
      </c>
    </row>
    <row r="205" spans="1:4" hidden="1" x14ac:dyDescent="0.3">
      <c r="A205" s="16" t="s">
        <v>211</v>
      </c>
      <c r="B205" t="s">
        <v>35</v>
      </c>
      <c r="C205">
        <v>10</v>
      </c>
      <c r="D205" s="17" t="str">
        <f t="shared" si="12"/>
        <v/>
      </c>
    </row>
    <row r="206" spans="1:4" hidden="1" x14ac:dyDescent="0.3">
      <c r="A206" s="16" t="s">
        <v>212</v>
      </c>
      <c r="B206" t="s">
        <v>18</v>
      </c>
      <c r="C206">
        <v>11</v>
      </c>
      <c r="D206" s="17" t="str">
        <f t="shared" ref="D206:D221" si="13">IF(L2&lt;&gt;"",L2,"")</f>
        <v/>
      </c>
    </row>
    <row r="207" spans="1:4" hidden="1" x14ac:dyDescent="0.3">
      <c r="A207" s="16" t="s">
        <v>213</v>
      </c>
      <c r="B207" t="s">
        <v>21</v>
      </c>
      <c r="C207">
        <v>11</v>
      </c>
      <c r="D207" s="17" t="str">
        <f t="shared" si="13"/>
        <v/>
      </c>
    </row>
    <row r="208" spans="1:4" hidden="1" x14ac:dyDescent="0.3">
      <c r="A208" s="16" t="s">
        <v>214</v>
      </c>
      <c r="B208" t="s">
        <v>22</v>
      </c>
      <c r="C208">
        <v>11</v>
      </c>
      <c r="D208" s="17" t="str">
        <f t="shared" si="13"/>
        <v/>
      </c>
    </row>
    <row r="209" spans="1:4" hidden="1" x14ac:dyDescent="0.3">
      <c r="A209" s="16" t="s">
        <v>215</v>
      </c>
      <c r="B209" t="s">
        <v>23</v>
      </c>
      <c r="C209">
        <v>11</v>
      </c>
      <c r="D209" s="17" t="str">
        <f t="shared" si="13"/>
        <v/>
      </c>
    </row>
    <row r="210" spans="1:4" hidden="1" x14ac:dyDescent="0.3">
      <c r="A210" s="16" t="s">
        <v>216</v>
      </c>
      <c r="B210" t="s">
        <v>24</v>
      </c>
      <c r="C210">
        <v>11</v>
      </c>
      <c r="D210" s="17" t="str">
        <f t="shared" si="13"/>
        <v/>
      </c>
    </row>
    <row r="211" spans="1:4" hidden="1" x14ac:dyDescent="0.3">
      <c r="A211" s="16" t="s">
        <v>217</v>
      </c>
      <c r="B211" t="s">
        <v>25</v>
      </c>
      <c r="C211">
        <v>11</v>
      </c>
      <c r="D211" s="17" t="str">
        <f t="shared" si="13"/>
        <v/>
      </c>
    </row>
    <row r="212" spans="1:4" hidden="1" x14ac:dyDescent="0.3">
      <c r="A212" s="16" t="s">
        <v>218</v>
      </c>
      <c r="B212" t="s">
        <v>26</v>
      </c>
      <c r="C212">
        <v>11</v>
      </c>
      <c r="D212" s="17" t="str">
        <f t="shared" si="13"/>
        <v/>
      </c>
    </row>
    <row r="213" spans="1:4" hidden="1" x14ac:dyDescent="0.3">
      <c r="A213" s="16" t="s">
        <v>219</v>
      </c>
      <c r="B213" t="s">
        <v>27</v>
      </c>
      <c r="C213">
        <v>11</v>
      </c>
      <c r="D213" s="17" t="str">
        <f t="shared" si="13"/>
        <v/>
      </c>
    </row>
    <row r="214" spans="1:4" hidden="1" x14ac:dyDescent="0.3">
      <c r="A214" s="16" t="s">
        <v>220</v>
      </c>
      <c r="B214" t="s">
        <v>28</v>
      </c>
      <c r="C214">
        <v>11</v>
      </c>
      <c r="D214" s="17" t="str">
        <f t="shared" si="13"/>
        <v/>
      </c>
    </row>
    <row r="215" spans="1:4" hidden="1" x14ac:dyDescent="0.3">
      <c r="A215" s="16" t="s">
        <v>221</v>
      </c>
      <c r="B215" t="s">
        <v>29</v>
      </c>
      <c r="C215">
        <v>11</v>
      </c>
      <c r="D215" s="17" t="str">
        <f t="shared" si="13"/>
        <v/>
      </c>
    </row>
    <row r="216" spans="1:4" hidden="1" x14ac:dyDescent="0.3">
      <c r="A216" s="16" t="s">
        <v>222</v>
      </c>
      <c r="B216" t="s">
        <v>30</v>
      </c>
      <c r="C216">
        <v>11</v>
      </c>
      <c r="D216" s="17" t="str">
        <f t="shared" si="13"/>
        <v/>
      </c>
    </row>
    <row r="217" spans="1:4" hidden="1" x14ac:dyDescent="0.3">
      <c r="A217" s="16" t="s">
        <v>223</v>
      </c>
      <c r="B217" t="s">
        <v>31</v>
      </c>
      <c r="C217">
        <v>11</v>
      </c>
      <c r="D217" s="17" t="str">
        <f t="shared" si="13"/>
        <v/>
      </c>
    </row>
    <row r="218" spans="1:4" hidden="1" x14ac:dyDescent="0.3">
      <c r="A218" s="16" t="s">
        <v>224</v>
      </c>
      <c r="B218" t="s">
        <v>32</v>
      </c>
      <c r="C218">
        <v>11</v>
      </c>
      <c r="D218" s="17" t="str">
        <f t="shared" si="13"/>
        <v/>
      </c>
    </row>
    <row r="219" spans="1:4" hidden="1" x14ac:dyDescent="0.3">
      <c r="A219" s="16" t="s">
        <v>225</v>
      </c>
      <c r="B219" t="s">
        <v>33</v>
      </c>
      <c r="C219">
        <v>11</v>
      </c>
      <c r="D219" s="17" t="str">
        <f t="shared" si="13"/>
        <v/>
      </c>
    </row>
    <row r="220" spans="1:4" hidden="1" x14ac:dyDescent="0.3">
      <c r="A220" s="16" t="s">
        <v>226</v>
      </c>
      <c r="B220" t="s">
        <v>34</v>
      </c>
      <c r="C220">
        <v>11</v>
      </c>
      <c r="D220" s="17" t="str">
        <f t="shared" si="13"/>
        <v/>
      </c>
    </row>
    <row r="221" spans="1:4" hidden="1" x14ac:dyDescent="0.3">
      <c r="A221" s="16" t="s">
        <v>227</v>
      </c>
      <c r="B221" t="s">
        <v>35</v>
      </c>
      <c r="C221">
        <v>11</v>
      </c>
      <c r="D221" s="17" t="str">
        <f t="shared" si="13"/>
        <v/>
      </c>
    </row>
    <row r="222" spans="1:4" hidden="1" x14ac:dyDescent="0.3">
      <c r="A222" s="16" t="s">
        <v>228</v>
      </c>
      <c r="B222" t="s">
        <v>18</v>
      </c>
      <c r="C222">
        <v>12</v>
      </c>
      <c r="D222" s="17" t="str">
        <f t="shared" ref="D222:D237" si="14">IF(M2&lt;&gt;"",M2,"")</f>
        <v/>
      </c>
    </row>
    <row r="223" spans="1:4" hidden="1" x14ac:dyDescent="0.3">
      <c r="A223" s="16" t="s">
        <v>229</v>
      </c>
      <c r="B223" t="s">
        <v>21</v>
      </c>
      <c r="C223">
        <v>12</v>
      </c>
      <c r="D223" s="17" t="str">
        <f t="shared" si="14"/>
        <v/>
      </c>
    </row>
    <row r="224" spans="1:4" hidden="1" x14ac:dyDescent="0.3">
      <c r="A224" s="16" t="s">
        <v>230</v>
      </c>
      <c r="B224" t="s">
        <v>22</v>
      </c>
      <c r="C224">
        <v>12</v>
      </c>
      <c r="D224" s="17" t="str">
        <f t="shared" si="14"/>
        <v/>
      </c>
    </row>
    <row r="225" spans="1:4" hidden="1" x14ac:dyDescent="0.3">
      <c r="A225" s="16" t="s">
        <v>231</v>
      </c>
      <c r="B225" t="s">
        <v>23</v>
      </c>
      <c r="C225">
        <v>12</v>
      </c>
      <c r="D225" s="17" t="str">
        <f t="shared" si="14"/>
        <v/>
      </c>
    </row>
    <row r="226" spans="1:4" hidden="1" x14ac:dyDescent="0.3">
      <c r="A226" s="16" t="s">
        <v>232</v>
      </c>
      <c r="B226" t="s">
        <v>24</v>
      </c>
      <c r="C226">
        <v>12</v>
      </c>
      <c r="D226" s="17" t="str">
        <f t="shared" si="14"/>
        <v/>
      </c>
    </row>
    <row r="227" spans="1:4" hidden="1" x14ac:dyDescent="0.3">
      <c r="A227" s="16" t="s">
        <v>233</v>
      </c>
      <c r="B227" t="s">
        <v>25</v>
      </c>
      <c r="C227">
        <v>12</v>
      </c>
      <c r="D227" s="17" t="str">
        <f t="shared" si="14"/>
        <v/>
      </c>
    </row>
    <row r="228" spans="1:4" hidden="1" x14ac:dyDescent="0.3">
      <c r="A228" s="16" t="s">
        <v>234</v>
      </c>
      <c r="B228" t="s">
        <v>26</v>
      </c>
      <c r="C228">
        <v>12</v>
      </c>
      <c r="D228" s="17" t="str">
        <f t="shared" si="14"/>
        <v/>
      </c>
    </row>
    <row r="229" spans="1:4" hidden="1" x14ac:dyDescent="0.3">
      <c r="A229" s="16" t="s">
        <v>235</v>
      </c>
      <c r="B229" t="s">
        <v>27</v>
      </c>
      <c r="C229">
        <v>12</v>
      </c>
      <c r="D229" s="17" t="str">
        <f t="shared" si="14"/>
        <v/>
      </c>
    </row>
    <row r="230" spans="1:4" hidden="1" x14ac:dyDescent="0.3">
      <c r="A230" s="16" t="s">
        <v>236</v>
      </c>
      <c r="B230" t="s">
        <v>28</v>
      </c>
      <c r="C230">
        <v>12</v>
      </c>
      <c r="D230" s="17" t="str">
        <f t="shared" si="14"/>
        <v/>
      </c>
    </row>
    <row r="231" spans="1:4" hidden="1" x14ac:dyDescent="0.3">
      <c r="A231" s="16" t="s">
        <v>237</v>
      </c>
      <c r="B231" t="s">
        <v>29</v>
      </c>
      <c r="C231">
        <v>12</v>
      </c>
      <c r="D231" s="17" t="str">
        <f t="shared" si="14"/>
        <v/>
      </c>
    </row>
    <row r="232" spans="1:4" hidden="1" x14ac:dyDescent="0.3">
      <c r="A232" s="16" t="s">
        <v>238</v>
      </c>
      <c r="B232" t="s">
        <v>30</v>
      </c>
      <c r="C232">
        <v>12</v>
      </c>
      <c r="D232" s="17" t="str">
        <f t="shared" si="14"/>
        <v/>
      </c>
    </row>
    <row r="233" spans="1:4" hidden="1" x14ac:dyDescent="0.3">
      <c r="A233" s="16" t="s">
        <v>239</v>
      </c>
      <c r="B233" t="s">
        <v>31</v>
      </c>
      <c r="C233">
        <v>12</v>
      </c>
      <c r="D233" s="17" t="str">
        <f t="shared" si="14"/>
        <v/>
      </c>
    </row>
    <row r="234" spans="1:4" hidden="1" x14ac:dyDescent="0.3">
      <c r="A234" s="16" t="s">
        <v>240</v>
      </c>
      <c r="B234" t="s">
        <v>32</v>
      </c>
      <c r="C234">
        <v>12</v>
      </c>
      <c r="D234" s="17" t="str">
        <f t="shared" si="14"/>
        <v/>
      </c>
    </row>
    <row r="235" spans="1:4" hidden="1" x14ac:dyDescent="0.3">
      <c r="A235" s="16" t="s">
        <v>241</v>
      </c>
      <c r="B235" t="s">
        <v>33</v>
      </c>
      <c r="C235">
        <v>12</v>
      </c>
      <c r="D235" s="17" t="str">
        <f t="shared" si="14"/>
        <v/>
      </c>
    </row>
    <row r="236" spans="1:4" hidden="1" x14ac:dyDescent="0.3">
      <c r="A236" s="16" t="s">
        <v>242</v>
      </c>
      <c r="B236" t="s">
        <v>34</v>
      </c>
      <c r="C236">
        <v>12</v>
      </c>
      <c r="D236" s="17" t="str">
        <f t="shared" si="14"/>
        <v/>
      </c>
    </row>
    <row r="237" spans="1:4" hidden="1" x14ac:dyDescent="0.3">
      <c r="A237" s="16" t="s">
        <v>243</v>
      </c>
      <c r="B237" t="s">
        <v>35</v>
      </c>
      <c r="C237">
        <v>12</v>
      </c>
      <c r="D237" s="17" t="str">
        <f t="shared" si="14"/>
        <v/>
      </c>
    </row>
    <row r="238" spans="1:4" hidden="1" x14ac:dyDescent="0.3">
      <c r="A238" s="16" t="s">
        <v>244</v>
      </c>
      <c r="B238" t="s">
        <v>18</v>
      </c>
      <c r="C238">
        <v>13</v>
      </c>
      <c r="D238" s="17" t="str">
        <f t="shared" ref="D238:D253" si="15">IF(N2&lt;&gt;"",N2,"")</f>
        <v/>
      </c>
    </row>
    <row r="239" spans="1:4" hidden="1" x14ac:dyDescent="0.3">
      <c r="A239" s="16" t="s">
        <v>245</v>
      </c>
      <c r="B239" t="s">
        <v>21</v>
      </c>
      <c r="C239">
        <v>13</v>
      </c>
      <c r="D239" s="17" t="str">
        <f t="shared" si="15"/>
        <v/>
      </c>
    </row>
    <row r="240" spans="1:4" hidden="1" x14ac:dyDescent="0.3">
      <c r="A240" s="16" t="s">
        <v>246</v>
      </c>
      <c r="B240" t="s">
        <v>22</v>
      </c>
      <c r="C240">
        <v>13</v>
      </c>
      <c r="D240" s="17" t="str">
        <f t="shared" si="15"/>
        <v/>
      </c>
    </row>
    <row r="241" spans="1:4" hidden="1" x14ac:dyDescent="0.3">
      <c r="A241" s="16" t="s">
        <v>247</v>
      </c>
      <c r="B241" t="s">
        <v>23</v>
      </c>
      <c r="C241">
        <v>13</v>
      </c>
      <c r="D241" s="17" t="str">
        <f t="shared" si="15"/>
        <v/>
      </c>
    </row>
    <row r="242" spans="1:4" hidden="1" x14ac:dyDescent="0.3">
      <c r="A242" s="16" t="s">
        <v>248</v>
      </c>
      <c r="B242" t="s">
        <v>24</v>
      </c>
      <c r="C242">
        <v>13</v>
      </c>
      <c r="D242" s="17" t="str">
        <f t="shared" si="15"/>
        <v/>
      </c>
    </row>
    <row r="243" spans="1:4" hidden="1" x14ac:dyDescent="0.3">
      <c r="A243" s="16" t="s">
        <v>249</v>
      </c>
      <c r="B243" t="s">
        <v>25</v>
      </c>
      <c r="C243">
        <v>13</v>
      </c>
      <c r="D243" s="17" t="str">
        <f t="shared" si="15"/>
        <v/>
      </c>
    </row>
    <row r="244" spans="1:4" hidden="1" x14ac:dyDescent="0.3">
      <c r="A244" s="16" t="s">
        <v>250</v>
      </c>
      <c r="B244" t="s">
        <v>26</v>
      </c>
      <c r="C244">
        <v>13</v>
      </c>
      <c r="D244" s="17" t="str">
        <f t="shared" si="15"/>
        <v/>
      </c>
    </row>
    <row r="245" spans="1:4" hidden="1" x14ac:dyDescent="0.3">
      <c r="A245" s="16" t="s">
        <v>251</v>
      </c>
      <c r="B245" t="s">
        <v>27</v>
      </c>
      <c r="C245">
        <v>13</v>
      </c>
      <c r="D245" s="17" t="str">
        <f t="shared" si="15"/>
        <v/>
      </c>
    </row>
    <row r="246" spans="1:4" hidden="1" x14ac:dyDescent="0.3">
      <c r="A246" s="16" t="s">
        <v>252</v>
      </c>
      <c r="B246" t="s">
        <v>28</v>
      </c>
      <c r="C246">
        <v>13</v>
      </c>
      <c r="D246" s="17" t="str">
        <f t="shared" si="15"/>
        <v/>
      </c>
    </row>
    <row r="247" spans="1:4" hidden="1" x14ac:dyDescent="0.3">
      <c r="A247" s="16" t="s">
        <v>253</v>
      </c>
      <c r="B247" t="s">
        <v>29</v>
      </c>
      <c r="C247">
        <v>13</v>
      </c>
      <c r="D247" s="17" t="str">
        <f t="shared" si="15"/>
        <v/>
      </c>
    </row>
    <row r="248" spans="1:4" hidden="1" x14ac:dyDescent="0.3">
      <c r="A248" s="16" t="s">
        <v>254</v>
      </c>
      <c r="B248" t="s">
        <v>30</v>
      </c>
      <c r="C248">
        <v>13</v>
      </c>
      <c r="D248" s="17" t="str">
        <f t="shared" si="15"/>
        <v/>
      </c>
    </row>
    <row r="249" spans="1:4" hidden="1" x14ac:dyDescent="0.3">
      <c r="A249" s="16" t="s">
        <v>255</v>
      </c>
      <c r="B249" t="s">
        <v>31</v>
      </c>
      <c r="C249">
        <v>13</v>
      </c>
      <c r="D249" s="17" t="str">
        <f t="shared" si="15"/>
        <v/>
      </c>
    </row>
    <row r="250" spans="1:4" hidden="1" x14ac:dyDescent="0.3">
      <c r="A250" s="16" t="s">
        <v>256</v>
      </c>
      <c r="B250" t="s">
        <v>32</v>
      </c>
      <c r="C250">
        <v>13</v>
      </c>
      <c r="D250" s="17" t="str">
        <f t="shared" si="15"/>
        <v/>
      </c>
    </row>
    <row r="251" spans="1:4" hidden="1" x14ac:dyDescent="0.3">
      <c r="A251" s="16" t="s">
        <v>257</v>
      </c>
      <c r="B251" t="s">
        <v>33</v>
      </c>
      <c r="C251">
        <v>13</v>
      </c>
      <c r="D251" s="17" t="str">
        <f t="shared" si="15"/>
        <v/>
      </c>
    </row>
    <row r="252" spans="1:4" hidden="1" x14ac:dyDescent="0.3">
      <c r="A252" s="16" t="s">
        <v>258</v>
      </c>
      <c r="B252" t="s">
        <v>34</v>
      </c>
      <c r="C252">
        <v>13</v>
      </c>
      <c r="D252" s="17" t="str">
        <f t="shared" si="15"/>
        <v/>
      </c>
    </row>
    <row r="253" spans="1:4" hidden="1" x14ac:dyDescent="0.3">
      <c r="A253" s="16" t="s">
        <v>259</v>
      </c>
      <c r="B253" t="s">
        <v>35</v>
      </c>
      <c r="C253">
        <v>13</v>
      </c>
      <c r="D253" s="17" t="str">
        <f t="shared" si="15"/>
        <v/>
      </c>
    </row>
    <row r="254" spans="1:4" hidden="1" x14ac:dyDescent="0.3">
      <c r="A254" s="16" t="s">
        <v>260</v>
      </c>
      <c r="B254" t="s">
        <v>18</v>
      </c>
      <c r="C254">
        <v>14</v>
      </c>
      <c r="D254" s="17" t="str">
        <f t="shared" ref="D254:D269" si="16">IF(O2&lt;&gt;"",O2,"")</f>
        <v/>
      </c>
    </row>
    <row r="255" spans="1:4" hidden="1" x14ac:dyDescent="0.3">
      <c r="A255" s="16" t="s">
        <v>261</v>
      </c>
      <c r="B255" t="s">
        <v>21</v>
      </c>
      <c r="C255">
        <v>14</v>
      </c>
      <c r="D255" s="17" t="str">
        <f t="shared" si="16"/>
        <v/>
      </c>
    </row>
    <row r="256" spans="1:4" hidden="1" x14ac:dyDescent="0.3">
      <c r="A256" s="16" t="s">
        <v>262</v>
      </c>
      <c r="B256" t="s">
        <v>22</v>
      </c>
      <c r="C256">
        <v>14</v>
      </c>
      <c r="D256" s="17" t="str">
        <f t="shared" si="16"/>
        <v/>
      </c>
    </row>
    <row r="257" spans="1:4" hidden="1" x14ac:dyDescent="0.3">
      <c r="A257" s="16" t="s">
        <v>263</v>
      </c>
      <c r="B257" t="s">
        <v>23</v>
      </c>
      <c r="C257">
        <v>14</v>
      </c>
      <c r="D257" s="17" t="str">
        <f t="shared" si="16"/>
        <v/>
      </c>
    </row>
    <row r="258" spans="1:4" hidden="1" x14ac:dyDescent="0.3">
      <c r="A258" s="16" t="s">
        <v>264</v>
      </c>
      <c r="B258" t="s">
        <v>24</v>
      </c>
      <c r="C258">
        <v>14</v>
      </c>
      <c r="D258" s="17" t="str">
        <f t="shared" si="16"/>
        <v/>
      </c>
    </row>
    <row r="259" spans="1:4" hidden="1" x14ac:dyDescent="0.3">
      <c r="A259" s="16" t="s">
        <v>265</v>
      </c>
      <c r="B259" t="s">
        <v>25</v>
      </c>
      <c r="C259">
        <v>14</v>
      </c>
      <c r="D259" s="17" t="str">
        <f t="shared" si="16"/>
        <v/>
      </c>
    </row>
    <row r="260" spans="1:4" hidden="1" x14ac:dyDescent="0.3">
      <c r="A260" s="16" t="s">
        <v>266</v>
      </c>
      <c r="B260" t="s">
        <v>26</v>
      </c>
      <c r="C260">
        <v>14</v>
      </c>
      <c r="D260" s="17" t="str">
        <f t="shared" si="16"/>
        <v/>
      </c>
    </row>
    <row r="261" spans="1:4" hidden="1" x14ac:dyDescent="0.3">
      <c r="A261" s="16" t="s">
        <v>267</v>
      </c>
      <c r="B261" t="s">
        <v>27</v>
      </c>
      <c r="C261">
        <v>14</v>
      </c>
      <c r="D261" s="17" t="str">
        <f t="shared" si="16"/>
        <v/>
      </c>
    </row>
    <row r="262" spans="1:4" hidden="1" x14ac:dyDescent="0.3">
      <c r="A262" s="16" t="s">
        <v>268</v>
      </c>
      <c r="B262" t="s">
        <v>28</v>
      </c>
      <c r="C262">
        <v>14</v>
      </c>
      <c r="D262" s="17" t="str">
        <f t="shared" si="16"/>
        <v/>
      </c>
    </row>
    <row r="263" spans="1:4" hidden="1" x14ac:dyDescent="0.3">
      <c r="A263" s="16" t="s">
        <v>269</v>
      </c>
      <c r="B263" t="s">
        <v>29</v>
      </c>
      <c r="C263">
        <v>14</v>
      </c>
      <c r="D263" s="17" t="str">
        <f t="shared" si="16"/>
        <v/>
      </c>
    </row>
    <row r="264" spans="1:4" hidden="1" x14ac:dyDescent="0.3">
      <c r="A264" s="16" t="s">
        <v>270</v>
      </c>
      <c r="B264" t="s">
        <v>30</v>
      </c>
      <c r="C264">
        <v>14</v>
      </c>
      <c r="D264" s="17" t="str">
        <f t="shared" si="16"/>
        <v/>
      </c>
    </row>
    <row r="265" spans="1:4" hidden="1" x14ac:dyDescent="0.3">
      <c r="A265" s="16" t="s">
        <v>271</v>
      </c>
      <c r="B265" t="s">
        <v>31</v>
      </c>
      <c r="C265">
        <v>14</v>
      </c>
      <c r="D265" s="17" t="str">
        <f t="shared" si="16"/>
        <v/>
      </c>
    </row>
    <row r="266" spans="1:4" hidden="1" x14ac:dyDescent="0.3">
      <c r="A266" s="16" t="s">
        <v>272</v>
      </c>
      <c r="B266" t="s">
        <v>32</v>
      </c>
      <c r="C266">
        <v>14</v>
      </c>
      <c r="D266" s="17" t="str">
        <f t="shared" si="16"/>
        <v/>
      </c>
    </row>
    <row r="267" spans="1:4" hidden="1" x14ac:dyDescent="0.3">
      <c r="A267" s="16" t="s">
        <v>273</v>
      </c>
      <c r="B267" t="s">
        <v>33</v>
      </c>
      <c r="C267">
        <v>14</v>
      </c>
      <c r="D267" s="17" t="str">
        <f t="shared" si="16"/>
        <v/>
      </c>
    </row>
    <row r="268" spans="1:4" hidden="1" x14ac:dyDescent="0.3">
      <c r="A268" s="16" t="s">
        <v>274</v>
      </c>
      <c r="B268" t="s">
        <v>34</v>
      </c>
      <c r="C268">
        <v>14</v>
      </c>
      <c r="D268" s="17" t="str">
        <f t="shared" si="16"/>
        <v/>
      </c>
    </row>
    <row r="269" spans="1:4" hidden="1" x14ac:dyDescent="0.3">
      <c r="A269" s="16" t="s">
        <v>275</v>
      </c>
      <c r="B269" t="s">
        <v>35</v>
      </c>
      <c r="C269">
        <v>14</v>
      </c>
      <c r="D269" s="17" t="str">
        <f t="shared" si="16"/>
        <v/>
      </c>
    </row>
    <row r="270" spans="1:4" hidden="1" x14ac:dyDescent="0.3">
      <c r="A270" s="16" t="s">
        <v>276</v>
      </c>
      <c r="B270" t="s">
        <v>18</v>
      </c>
      <c r="C270">
        <v>15</v>
      </c>
      <c r="D270" s="17" t="str">
        <f t="shared" ref="D270:D285" si="17">IF(P2&lt;&gt;"",P2,"")</f>
        <v/>
      </c>
    </row>
    <row r="271" spans="1:4" hidden="1" x14ac:dyDescent="0.3">
      <c r="A271" s="16" t="s">
        <v>277</v>
      </c>
      <c r="B271" t="s">
        <v>21</v>
      </c>
      <c r="C271">
        <v>15</v>
      </c>
      <c r="D271" s="17" t="str">
        <f t="shared" si="17"/>
        <v/>
      </c>
    </row>
    <row r="272" spans="1:4" hidden="1" x14ac:dyDescent="0.3">
      <c r="A272" s="16" t="s">
        <v>278</v>
      </c>
      <c r="B272" t="s">
        <v>22</v>
      </c>
      <c r="C272">
        <v>15</v>
      </c>
      <c r="D272" s="17" t="str">
        <f t="shared" si="17"/>
        <v/>
      </c>
    </row>
    <row r="273" spans="1:4" hidden="1" x14ac:dyDescent="0.3">
      <c r="A273" s="16" t="s">
        <v>279</v>
      </c>
      <c r="B273" t="s">
        <v>23</v>
      </c>
      <c r="C273">
        <v>15</v>
      </c>
      <c r="D273" s="17" t="str">
        <f t="shared" si="17"/>
        <v/>
      </c>
    </row>
    <row r="274" spans="1:4" hidden="1" x14ac:dyDescent="0.3">
      <c r="A274" s="16" t="s">
        <v>280</v>
      </c>
      <c r="B274" t="s">
        <v>24</v>
      </c>
      <c r="C274">
        <v>15</v>
      </c>
      <c r="D274" s="17" t="str">
        <f t="shared" si="17"/>
        <v/>
      </c>
    </row>
    <row r="275" spans="1:4" hidden="1" x14ac:dyDescent="0.3">
      <c r="A275" s="16" t="s">
        <v>281</v>
      </c>
      <c r="B275" t="s">
        <v>25</v>
      </c>
      <c r="C275">
        <v>15</v>
      </c>
      <c r="D275" s="17" t="str">
        <f t="shared" si="17"/>
        <v/>
      </c>
    </row>
    <row r="276" spans="1:4" hidden="1" x14ac:dyDescent="0.3">
      <c r="A276" s="16" t="s">
        <v>282</v>
      </c>
      <c r="B276" t="s">
        <v>26</v>
      </c>
      <c r="C276">
        <v>15</v>
      </c>
      <c r="D276" s="17" t="str">
        <f t="shared" si="17"/>
        <v/>
      </c>
    </row>
    <row r="277" spans="1:4" hidden="1" x14ac:dyDescent="0.3">
      <c r="A277" s="16" t="s">
        <v>283</v>
      </c>
      <c r="B277" t="s">
        <v>27</v>
      </c>
      <c r="C277">
        <v>15</v>
      </c>
      <c r="D277" s="17" t="str">
        <f t="shared" si="17"/>
        <v/>
      </c>
    </row>
    <row r="278" spans="1:4" hidden="1" x14ac:dyDescent="0.3">
      <c r="A278" s="16" t="s">
        <v>284</v>
      </c>
      <c r="B278" t="s">
        <v>28</v>
      </c>
      <c r="C278">
        <v>15</v>
      </c>
      <c r="D278" s="17" t="str">
        <f t="shared" si="17"/>
        <v/>
      </c>
    </row>
    <row r="279" spans="1:4" hidden="1" x14ac:dyDescent="0.3">
      <c r="A279" s="16" t="s">
        <v>285</v>
      </c>
      <c r="B279" t="s">
        <v>29</v>
      </c>
      <c r="C279">
        <v>15</v>
      </c>
      <c r="D279" s="17" t="str">
        <f t="shared" si="17"/>
        <v/>
      </c>
    </row>
    <row r="280" spans="1:4" hidden="1" x14ac:dyDescent="0.3">
      <c r="A280" s="16" t="s">
        <v>286</v>
      </c>
      <c r="B280" t="s">
        <v>30</v>
      </c>
      <c r="C280">
        <v>15</v>
      </c>
      <c r="D280" s="17" t="str">
        <f t="shared" si="17"/>
        <v/>
      </c>
    </row>
    <row r="281" spans="1:4" hidden="1" x14ac:dyDescent="0.3">
      <c r="A281" s="16" t="s">
        <v>287</v>
      </c>
      <c r="B281" t="s">
        <v>31</v>
      </c>
      <c r="C281">
        <v>15</v>
      </c>
      <c r="D281" s="17" t="str">
        <f t="shared" si="17"/>
        <v/>
      </c>
    </row>
    <row r="282" spans="1:4" hidden="1" x14ac:dyDescent="0.3">
      <c r="A282" s="16" t="s">
        <v>288</v>
      </c>
      <c r="B282" t="s">
        <v>32</v>
      </c>
      <c r="C282">
        <v>15</v>
      </c>
      <c r="D282" s="17" t="str">
        <f t="shared" si="17"/>
        <v/>
      </c>
    </row>
    <row r="283" spans="1:4" hidden="1" x14ac:dyDescent="0.3">
      <c r="A283" s="16" t="s">
        <v>289</v>
      </c>
      <c r="B283" t="s">
        <v>33</v>
      </c>
      <c r="C283">
        <v>15</v>
      </c>
      <c r="D283" s="17" t="str">
        <f t="shared" si="17"/>
        <v/>
      </c>
    </row>
    <row r="284" spans="1:4" hidden="1" x14ac:dyDescent="0.3">
      <c r="A284" s="16" t="s">
        <v>290</v>
      </c>
      <c r="B284" t="s">
        <v>34</v>
      </c>
      <c r="C284">
        <v>15</v>
      </c>
      <c r="D284" s="17" t="str">
        <f t="shared" si="17"/>
        <v/>
      </c>
    </row>
    <row r="285" spans="1:4" hidden="1" x14ac:dyDescent="0.3">
      <c r="A285" s="16" t="s">
        <v>291</v>
      </c>
      <c r="B285" t="s">
        <v>35</v>
      </c>
      <c r="C285">
        <v>15</v>
      </c>
      <c r="D285" s="17" t="str">
        <f t="shared" si="17"/>
        <v/>
      </c>
    </row>
    <row r="286" spans="1:4" hidden="1" x14ac:dyDescent="0.3">
      <c r="A286" s="16" t="s">
        <v>292</v>
      </c>
      <c r="B286" t="s">
        <v>18</v>
      </c>
      <c r="C286">
        <v>16</v>
      </c>
      <c r="D286" s="17" t="str">
        <f t="shared" ref="D286:D301" si="18">IF(Q2&lt;&gt;"",Q2,"")</f>
        <v/>
      </c>
    </row>
    <row r="287" spans="1:4" hidden="1" x14ac:dyDescent="0.3">
      <c r="A287" s="16" t="s">
        <v>293</v>
      </c>
      <c r="B287" t="s">
        <v>21</v>
      </c>
      <c r="C287">
        <v>16</v>
      </c>
      <c r="D287" s="17" t="str">
        <f t="shared" si="18"/>
        <v/>
      </c>
    </row>
    <row r="288" spans="1:4" hidden="1" x14ac:dyDescent="0.3">
      <c r="A288" s="16" t="s">
        <v>294</v>
      </c>
      <c r="B288" t="s">
        <v>22</v>
      </c>
      <c r="C288">
        <v>16</v>
      </c>
      <c r="D288" s="17" t="str">
        <f t="shared" si="18"/>
        <v/>
      </c>
    </row>
    <row r="289" spans="1:4" hidden="1" x14ac:dyDescent="0.3">
      <c r="A289" s="16" t="s">
        <v>295</v>
      </c>
      <c r="B289" t="s">
        <v>23</v>
      </c>
      <c r="C289">
        <v>16</v>
      </c>
      <c r="D289" s="17" t="str">
        <f t="shared" si="18"/>
        <v/>
      </c>
    </row>
    <row r="290" spans="1:4" hidden="1" x14ac:dyDescent="0.3">
      <c r="A290" s="16" t="s">
        <v>296</v>
      </c>
      <c r="B290" t="s">
        <v>24</v>
      </c>
      <c r="C290">
        <v>16</v>
      </c>
      <c r="D290" s="17" t="str">
        <f t="shared" si="18"/>
        <v/>
      </c>
    </row>
    <row r="291" spans="1:4" hidden="1" x14ac:dyDescent="0.3">
      <c r="A291" s="16" t="s">
        <v>297</v>
      </c>
      <c r="B291" t="s">
        <v>25</v>
      </c>
      <c r="C291">
        <v>16</v>
      </c>
      <c r="D291" s="17" t="str">
        <f t="shared" si="18"/>
        <v/>
      </c>
    </row>
    <row r="292" spans="1:4" hidden="1" x14ac:dyDescent="0.3">
      <c r="A292" s="16" t="s">
        <v>298</v>
      </c>
      <c r="B292" t="s">
        <v>26</v>
      </c>
      <c r="C292">
        <v>16</v>
      </c>
      <c r="D292" s="17" t="str">
        <f t="shared" si="18"/>
        <v/>
      </c>
    </row>
    <row r="293" spans="1:4" hidden="1" x14ac:dyDescent="0.3">
      <c r="A293" s="16" t="s">
        <v>299</v>
      </c>
      <c r="B293" t="s">
        <v>27</v>
      </c>
      <c r="C293">
        <v>16</v>
      </c>
      <c r="D293" s="17" t="str">
        <f t="shared" si="18"/>
        <v/>
      </c>
    </row>
    <row r="294" spans="1:4" hidden="1" x14ac:dyDescent="0.3">
      <c r="A294" s="16" t="s">
        <v>300</v>
      </c>
      <c r="B294" t="s">
        <v>28</v>
      </c>
      <c r="C294">
        <v>16</v>
      </c>
      <c r="D294" s="17" t="str">
        <f t="shared" si="18"/>
        <v/>
      </c>
    </row>
    <row r="295" spans="1:4" hidden="1" x14ac:dyDescent="0.3">
      <c r="A295" s="16" t="s">
        <v>301</v>
      </c>
      <c r="B295" t="s">
        <v>29</v>
      </c>
      <c r="C295">
        <v>16</v>
      </c>
      <c r="D295" s="17" t="str">
        <f t="shared" si="18"/>
        <v/>
      </c>
    </row>
    <row r="296" spans="1:4" hidden="1" x14ac:dyDescent="0.3">
      <c r="A296" s="16" t="s">
        <v>302</v>
      </c>
      <c r="B296" t="s">
        <v>30</v>
      </c>
      <c r="C296">
        <v>16</v>
      </c>
      <c r="D296" s="17" t="str">
        <f t="shared" si="18"/>
        <v/>
      </c>
    </row>
    <row r="297" spans="1:4" hidden="1" x14ac:dyDescent="0.3">
      <c r="A297" s="16" t="s">
        <v>303</v>
      </c>
      <c r="B297" t="s">
        <v>31</v>
      </c>
      <c r="C297">
        <v>16</v>
      </c>
      <c r="D297" s="17" t="str">
        <f t="shared" si="18"/>
        <v/>
      </c>
    </row>
    <row r="298" spans="1:4" hidden="1" x14ac:dyDescent="0.3">
      <c r="A298" s="16" t="s">
        <v>304</v>
      </c>
      <c r="B298" t="s">
        <v>32</v>
      </c>
      <c r="C298">
        <v>16</v>
      </c>
      <c r="D298" s="17" t="str">
        <f t="shared" si="18"/>
        <v/>
      </c>
    </row>
    <row r="299" spans="1:4" hidden="1" x14ac:dyDescent="0.3">
      <c r="A299" s="16" t="s">
        <v>305</v>
      </c>
      <c r="B299" t="s">
        <v>33</v>
      </c>
      <c r="C299">
        <v>16</v>
      </c>
      <c r="D299" s="17" t="str">
        <f t="shared" si="18"/>
        <v/>
      </c>
    </row>
    <row r="300" spans="1:4" hidden="1" x14ac:dyDescent="0.3">
      <c r="A300" s="16" t="s">
        <v>306</v>
      </c>
      <c r="B300" t="s">
        <v>34</v>
      </c>
      <c r="C300">
        <v>16</v>
      </c>
      <c r="D300" s="17" t="str">
        <f t="shared" si="18"/>
        <v/>
      </c>
    </row>
    <row r="301" spans="1:4" hidden="1" x14ac:dyDescent="0.3">
      <c r="A301" s="16" t="s">
        <v>307</v>
      </c>
      <c r="B301" t="s">
        <v>35</v>
      </c>
      <c r="C301">
        <v>16</v>
      </c>
      <c r="D301" s="17" t="str">
        <f t="shared" si="18"/>
        <v/>
      </c>
    </row>
    <row r="302" spans="1:4" hidden="1" x14ac:dyDescent="0.3">
      <c r="A302" s="16" t="s">
        <v>308</v>
      </c>
      <c r="B302" t="s">
        <v>18</v>
      </c>
      <c r="C302">
        <v>17</v>
      </c>
      <c r="D302" s="17" t="str">
        <f t="shared" ref="D302:D317" si="19">IF(R2&lt;&gt;"",R2,"")</f>
        <v/>
      </c>
    </row>
    <row r="303" spans="1:4" hidden="1" x14ac:dyDescent="0.3">
      <c r="A303" s="16" t="s">
        <v>309</v>
      </c>
      <c r="B303" t="s">
        <v>21</v>
      </c>
      <c r="C303">
        <v>17</v>
      </c>
      <c r="D303" s="17" t="str">
        <f t="shared" si="19"/>
        <v/>
      </c>
    </row>
    <row r="304" spans="1:4" hidden="1" x14ac:dyDescent="0.3">
      <c r="A304" s="16" t="s">
        <v>310</v>
      </c>
      <c r="B304" t="s">
        <v>22</v>
      </c>
      <c r="C304">
        <v>17</v>
      </c>
      <c r="D304" s="17" t="str">
        <f t="shared" si="19"/>
        <v/>
      </c>
    </row>
    <row r="305" spans="1:4" hidden="1" x14ac:dyDescent="0.3">
      <c r="A305" s="16" t="s">
        <v>311</v>
      </c>
      <c r="B305" t="s">
        <v>23</v>
      </c>
      <c r="C305">
        <v>17</v>
      </c>
      <c r="D305" s="17" t="str">
        <f t="shared" si="19"/>
        <v/>
      </c>
    </row>
    <row r="306" spans="1:4" hidden="1" x14ac:dyDescent="0.3">
      <c r="A306" s="16" t="s">
        <v>312</v>
      </c>
      <c r="B306" t="s">
        <v>24</v>
      </c>
      <c r="C306">
        <v>17</v>
      </c>
      <c r="D306" s="17" t="str">
        <f t="shared" si="19"/>
        <v/>
      </c>
    </row>
    <row r="307" spans="1:4" hidden="1" x14ac:dyDescent="0.3">
      <c r="A307" s="16" t="s">
        <v>313</v>
      </c>
      <c r="B307" t="s">
        <v>25</v>
      </c>
      <c r="C307">
        <v>17</v>
      </c>
      <c r="D307" s="17" t="str">
        <f t="shared" si="19"/>
        <v/>
      </c>
    </row>
    <row r="308" spans="1:4" hidden="1" x14ac:dyDescent="0.3">
      <c r="A308" s="16" t="s">
        <v>314</v>
      </c>
      <c r="B308" t="s">
        <v>26</v>
      </c>
      <c r="C308">
        <v>17</v>
      </c>
      <c r="D308" s="17" t="str">
        <f t="shared" si="19"/>
        <v/>
      </c>
    </row>
    <row r="309" spans="1:4" hidden="1" x14ac:dyDescent="0.3">
      <c r="A309" s="16" t="s">
        <v>315</v>
      </c>
      <c r="B309" t="s">
        <v>27</v>
      </c>
      <c r="C309">
        <v>17</v>
      </c>
      <c r="D309" s="17" t="str">
        <f t="shared" si="19"/>
        <v/>
      </c>
    </row>
    <row r="310" spans="1:4" hidden="1" x14ac:dyDescent="0.3">
      <c r="A310" s="16" t="s">
        <v>316</v>
      </c>
      <c r="B310" t="s">
        <v>28</v>
      </c>
      <c r="C310">
        <v>17</v>
      </c>
      <c r="D310" s="17" t="str">
        <f t="shared" si="19"/>
        <v/>
      </c>
    </row>
    <row r="311" spans="1:4" hidden="1" x14ac:dyDescent="0.3">
      <c r="A311" s="16" t="s">
        <v>317</v>
      </c>
      <c r="B311" t="s">
        <v>29</v>
      </c>
      <c r="C311">
        <v>17</v>
      </c>
      <c r="D311" s="17" t="str">
        <f t="shared" si="19"/>
        <v/>
      </c>
    </row>
    <row r="312" spans="1:4" hidden="1" x14ac:dyDescent="0.3">
      <c r="A312" s="16" t="s">
        <v>318</v>
      </c>
      <c r="B312" t="s">
        <v>30</v>
      </c>
      <c r="C312">
        <v>17</v>
      </c>
      <c r="D312" s="17" t="str">
        <f t="shared" si="19"/>
        <v/>
      </c>
    </row>
    <row r="313" spans="1:4" hidden="1" x14ac:dyDescent="0.3">
      <c r="A313" s="16" t="s">
        <v>319</v>
      </c>
      <c r="B313" t="s">
        <v>31</v>
      </c>
      <c r="C313">
        <v>17</v>
      </c>
      <c r="D313" s="17" t="str">
        <f t="shared" si="19"/>
        <v/>
      </c>
    </row>
    <row r="314" spans="1:4" hidden="1" x14ac:dyDescent="0.3">
      <c r="A314" s="16" t="s">
        <v>320</v>
      </c>
      <c r="B314" t="s">
        <v>32</v>
      </c>
      <c r="C314">
        <v>17</v>
      </c>
      <c r="D314" s="17" t="str">
        <f t="shared" si="19"/>
        <v/>
      </c>
    </row>
    <row r="315" spans="1:4" hidden="1" x14ac:dyDescent="0.3">
      <c r="A315" s="16" t="s">
        <v>321</v>
      </c>
      <c r="B315" t="s">
        <v>33</v>
      </c>
      <c r="C315">
        <v>17</v>
      </c>
      <c r="D315" s="17" t="str">
        <f t="shared" si="19"/>
        <v/>
      </c>
    </row>
    <row r="316" spans="1:4" hidden="1" x14ac:dyDescent="0.3">
      <c r="A316" s="16" t="s">
        <v>322</v>
      </c>
      <c r="B316" t="s">
        <v>34</v>
      </c>
      <c r="C316">
        <v>17</v>
      </c>
      <c r="D316" s="17" t="str">
        <f t="shared" si="19"/>
        <v/>
      </c>
    </row>
    <row r="317" spans="1:4" hidden="1" x14ac:dyDescent="0.3">
      <c r="A317" s="16" t="s">
        <v>323</v>
      </c>
      <c r="B317" t="s">
        <v>35</v>
      </c>
      <c r="C317">
        <v>17</v>
      </c>
      <c r="D317" s="17" t="str">
        <f t="shared" si="19"/>
        <v/>
      </c>
    </row>
    <row r="318" spans="1:4" hidden="1" x14ac:dyDescent="0.3">
      <c r="A318" s="16" t="s">
        <v>324</v>
      </c>
      <c r="B318" t="s">
        <v>18</v>
      </c>
      <c r="C318">
        <v>18</v>
      </c>
      <c r="D318" s="17" t="str">
        <f t="shared" ref="D318:D333" si="20">IF(S2&lt;&gt;"",S2,"")</f>
        <v/>
      </c>
    </row>
    <row r="319" spans="1:4" hidden="1" x14ac:dyDescent="0.3">
      <c r="A319" s="16" t="s">
        <v>325</v>
      </c>
      <c r="B319" t="s">
        <v>21</v>
      </c>
      <c r="C319">
        <v>18</v>
      </c>
      <c r="D319" s="17" t="str">
        <f t="shared" si="20"/>
        <v/>
      </c>
    </row>
    <row r="320" spans="1:4" hidden="1" x14ac:dyDescent="0.3">
      <c r="A320" s="16" t="s">
        <v>326</v>
      </c>
      <c r="B320" t="s">
        <v>22</v>
      </c>
      <c r="C320">
        <v>18</v>
      </c>
      <c r="D320" s="17" t="str">
        <f t="shared" si="20"/>
        <v/>
      </c>
    </row>
    <row r="321" spans="1:4" hidden="1" x14ac:dyDescent="0.3">
      <c r="A321" s="16" t="s">
        <v>327</v>
      </c>
      <c r="B321" t="s">
        <v>23</v>
      </c>
      <c r="C321">
        <v>18</v>
      </c>
      <c r="D321" s="17" t="str">
        <f t="shared" si="20"/>
        <v/>
      </c>
    </row>
    <row r="322" spans="1:4" hidden="1" x14ac:dyDescent="0.3">
      <c r="A322" s="16" t="s">
        <v>328</v>
      </c>
      <c r="B322" t="s">
        <v>24</v>
      </c>
      <c r="C322">
        <v>18</v>
      </c>
      <c r="D322" s="17" t="str">
        <f t="shared" si="20"/>
        <v/>
      </c>
    </row>
    <row r="323" spans="1:4" hidden="1" x14ac:dyDescent="0.3">
      <c r="A323" s="16" t="s">
        <v>329</v>
      </c>
      <c r="B323" t="s">
        <v>25</v>
      </c>
      <c r="C323">
        <v>18</v>
      </c>
      <c r="D323" s="17" t="str">
        <f t="shared" si="20"/>
        <v/>
      </c>
    </row>
    <row r="324" spans="1:4" hidden="1" x14ac:dyDescent="0.3">
      <c r="A324" s="16" t="s">
        <v>330</v>
      </c>
      <c r="B324" t="s">
        <v>26</v>
      </c>
      <c r="C324">
        <v>18</v>
      </c>
      <c r="D324" s="17" t="str">
        <f t="shared" si="20"/>
        <v/>
      </c>
    </row>
    <row r="325" spans="1:4" hidden="1" x14ac:dyDescent="0.3">
      <c r="A325" s="16" t="s">
        <v>331</v>
      </c>
      <c r="B325" t="s">
        <v>27</v>
      </c>
      <c r="C325">
        <v>18</v>
      </c>
      <c r="D325" s="17" t="str">
        <f t="shared" si="20"/>
        <v/>
      </c>
    </row>
    <row r="326" spans="1:4" hidden="1" x14ac:dyDescent="0.3">
      <c r="A326" s="16" t="s">
        <v>332</v>
      </c>
      <c r="B326" t="s">
        <v>28</v>
      </c>
      <c r="C326">
        <v>18</v>
      </c>
      <c r="D326" s="17" t="str">
        <f t="shared" si="20"/>
        <v/>
      </c>
    </row>
    <row r="327" spans="1:4" hidden="1" x14ac:dyDescent="0.3">
      <c r="A327" s="16" t="s">
        <v>333</v>
      </c>
      <c r="B327" t="s">
        <v>29</v>
      </c>
      <c r="C327">
        <v>18</v>
      </c>
      <c r="D327" s="17" t="str">
        <f t="shared" si="20"/>
        <v/>
      </c>
    </row>
    <row r="328" spans="1:4" hidden="1" x14ac:dyDescent="0.3">
      <c r="A328" s="16" t="s">
        <v>334</v>
      </c>
      <c r="B328" t="s">
        <v>30</v>
      </c>
      <c r="C328">
        <v>18</v>
      </c>
      <c r="D328" s="17" t="str">
        <f t="shared" si="20"/>
        <v/>
      </c>
    </row>
    <row r="329" spans="1:4" hidden="1" x14ac:dyDescent="0.3">
      <c r="A329" s="16" t="s">
        <v>335</v>
      </c>
      <c r="B329" t="s">
        <v>31</v>
      </c>
      <c r="C329">
        <v>18</v>
      </c>
      <c r="D329" s="17" t="str">
        <f t="shared" si="20"/>
        <v/>
      </c>
    </row>
    <row r="330" spans="1:4" hidden="1" x14ac:dyDescent="0.3">
      <c r="A330" s="16" t="s">
        <v>336</v>
      </c>
      <c r="B330" t="s">
        <v>32</v>
      </c>
      <c r="C330">
        <v>18</v>
      </c>
      <c r="D330" s="17" t="str">
        <f t="shared" si="20"/>
        <v/>
      </c>
    </row>
    <row r="331" spans="1:4" hidden="1" x14ac:dyDescent="0.3">
      <c r="A331" s="16" t="s">
        <v>337</v>
      </c>
      <c r="B331" t="s">
        <v>33</v>
      </c>
      <c r="C331">
        <v>18</v>
      </c>
      <c r="D331" s="17" t="str">
        <f t="shared" si="20"/>
        <v/>
      </c>
    </row>
    <row r="332" spans="1:4" hidden="1" x14ac:dyDescent="0.3">
      <c r="A332" s="16" t="s">
        <v>338</v>
      </c>
      <c r="B332" t="s">
        <v>34</v>
      </c>
      <c r="C332">
        <v>18</v>
      </c>
      <c r="D332" s="17" t="str">
        <f t="shared" si="20"/>
        <v/>
      </c>
    </row>
    <row r="333" spans="1:4" hidden="1" x14ac:dyDescent="0.3">
      <c r="A333" s="16" t="s">
        <v>339</v>
      </c>
      <c r="B333" t="s">
        <v>35</v>
      </c>
      <c r="C333">
        <v>18</v>
      </c>
      <c r="D333" s="17" t="str">
        <f t="shared" si="20"/>
        <v/>
      </c>
    </row>
    <row r="334" spans="1:4" hidden="1" x14ac:dyDescent="0.3">
      <c r="A334" s="16" t="s">
        <v>340</v>
      </c>
      <c r="B334" t="s">
        <v>18</v>
      </c>
      <c r="C334">
        <v>19</v>
      </c>
      <c r="D334" s="17" t="str">
        <f t="shared" ref="D334:D349" si="21">IF(T2&lt;&gt;"",T2,"")</f>
        <v/>
      </c>
    </row>
    <row r="335" spans="1:4" hidden="1" x14ac:dyDescent="0.3">
      <c r="A335" s="16" t="s">
        <v>341</v>
      </c>
      <c r="B335" t="s">
        <v>21</v>
      </c>
      <c r="C335">
        <v>19</v>
      </c>
      <c r="D335" s="17" t="str">
        <f t="shared" si="21"/>
        <v/>
      </c>
    </row>
    <row r="336" spans="1:4" hidden="1" x14ac:dyDescent="0.3">
      <c r="A336" s="16" t="s">
        <v>342</v>
      </c>
      <c r="B336" t="s">
        <v>22</v>
      </c>
      <c r="C336">
        <v>19</v>
      </c>
      <c r="D336" s="17" t="str">
        <f t="shared" si="21"/>
        <v/>
      </c>
    </row>
    <row r="337" spans="1:4" hidden="1" x14ac:dyDescent="0.3">
      <c r="A337" s="16" t="s">
        <v>343</v>
      </c>
      <c r="B337" t="s">
        <v>23</v>
      </c>
      <c r="C337">
        <v>19</v>
      </c>
      <c r="D337" s="17" t="str">
        <f t="shared" si="21"/>
        <v/>
      </c>
    </row>
    <row r="338" spans="1:4" hidden="1" x14ac:dyDescent="0.3">
      <c r="A338" s="16" t="s">
        <v>344</v>
      </c>
      <c r="B338" t="s">
        <v>24</v>
      </c>
      <c r="C338">
        <v>19</v>
      </c>
      <c r="D338" s="17" t="str">
        <f t="shared" si="21"/>
        <v/>
      </c>
    </row>
    <row r="339" spans="1:4" hidden="1" x14ac:dyDescent="0.3">
      <c r="A339" s="16" t="s">
        <v>345</v>
      </c>
      <c r="B339" t="s">
        <v>25</v>
      </c>
      <c r="C339">
        <v>19</v>
      </c>
      <c r="D339" s="17" t="str">
        <f t="shared" si="21"/>
        <v/>
      </c>
    </row>
    <row r="340" spans="1:4" hidden="1" x14ac:dyDescent="0.3">
      <c r="A340" s="16" t="s">
        <v>346</v>
      </c>
      <c r="B340" t="s">
        <v>26</v>
      </c>
      <c r="C340">
        <v>19</v>
      </c>
      <c r="D340" s="17" t="str">
        <f t="shared" si="21"/>
        <v/>
      </c>
    </row>
    <row r="341" spans="1:4" hidden="1" x14ac:dyDescent="0.3">
      <c r="A341" s="16" t="s">
        <v>347</v>
      </c>
      <c r="B341" t="s">
        <v>27</v>
      </c>
      <c r="C341">
        <v>19</v>
      </c>
      <c r="D341" s="17" t="str">
        <f t="shared" si="21"/>
        <v/>
      </c>
    </row>
    <row r="342" spans="1:4" hidden="1" x14ac:dyDescent="0.3">
      <c r="A342" s="16" t="s">
        <v>348</v>
      </c>
      <c r="B342" t="s">
        <v>28</v>
      </c>
      <c r="C342">
        <v>19</v>
      </c>
      <c r="D342" s="17" t="str">
        <f t="shared" si="21"/>
        <v/>
      </c>
    </row>
    <row r="343" spans="1:4" hidden="1" x14ac:dyDescent="0.3">
      <c r="A343" s="16" t="s">
        <v>349</v>
      </c>
      <c r="B343" t="s">
        <v>29</v>
      </c>
      <c r="C343">
        <v>19</v>
      </c>
      <c r="D343" s="17" t="str">
        <f t="shared" si="21"/>
        <v/>
      </c>
    </row>
    <row r="344" spans="1:4" hidden="1" x14ac:dyDescent="0.3">
      <c r="A344" s="16" t="s">
        <v>350</v>
      </c>
      <c r="B344" t="s">
        <v>30</v>
      </c>
      <c r="C344">
        <v>19</v>
      </c>
      <c r="D344" s="17" t="str">
        <f t="shared" si="21"/>
        <v/>
      </c>
    </row>
    <row r="345" spans="1:4" hidden="1" x14ac:dyDescent="0.3">
      <c r="A345" s="16" t="s">
        <v>351</v>
      </c>
      <c r="B345" t="s">
        <v>31</v>
      </c>
      <c r="C345">
        <v>19</v>
      </c>
      <c r="D345" s="17" t="str">
        <f t="shared" si="21"/>
        <v/>
      </c>
    </row>
    <row r="346" spans="1:4" hidden="1" x14ac:dyDescent="0.3">
      <c r="A346" s="16" t="s">
        <v>352</v>
      </c>
      <c r="B346" t="s">
        <v>32</v>
      </c>
      <c r="C346">
        <v>19</v>
      </c>
      <c r="D346" s="17" t="str">
        <f t="shared" si="21"/>
        <v/>
      </c>
    </row>
    <row r="347" spans="1:4" hidden="1" x14ac:dyDescent="0.3">
      <c r="A347" s="16" t="s">
        <v>353</v>
      </c>
      <c r="B347" t="s">
        <v>33</v>
      </c>
      <c r="C347">
        <v>19</v>
      </c>
      <c r="D347" s="17" t="str">
        <f t="shared" si="21"/>
        <v/>
      </c>
    </row>
    <row r="348" spans="1:4" hidden="1" x14ac:dyDescent="0.3">
      <c r="A348" s="16" t="s">
        <v>354</v>
      </c>
      <c r="B348" t="s">
        <v>34</v>
      </c>
      <c r="C348">
        <v>19</v>
      </c>
      <c r="D348" s="17" t="str">
        <f t="shared" si="21"/>
        <v/>
      </c>
    </row>
    <row r="349" spans="1:4" hidden="1" x14ac:dyDescent="0.3">
      <c r="A349" s="16" t="s">
        <v>355</v>
      </c>
      <c r="B349" t="s">
        <v>35</v>
      </c>
      <c r="C349">
        <v>19</v>
      </c>
      <c r="D349" s="17" t="str">
        <f t="shared" si="21"/>
        <v/>
      </c>
    </row>
    <row r="350" spans="1:4" hidden="1" x14ac:dyDescent="0.3">
      <c r="A350" s="16" t="s">
        <v>356</v>
      </c>
      <c r="B350" t="s">
        <v>18</v>
      </c>
      <c r="C350">
        <v>20</v>
      </c>
      <c r="D350" s="17" t="str">
        <f>IF(U2&lt;&gt;"",U2,"")</f>
        <v/>
      </c>
    </row>
    <row r="351" spans="1:4" hidden="1" x14ac:dyDescent="0.3">
      <c r="A351" s="16" t="s">
        <v>357</v>
      </c>
      <c r="B351" t="s">
        <v>21</v>
      </c>
      <c r="C351">
        <v>20</v>
      </c>
      <c r="D351" s="17" t="str">
        <f t="shared" ref="D351:D365" si="22">IF(T19&lt;&gt;"",T19,"")</f>
        <v/>
      </c>
    </row>
    <row r="352" spans="1:4" hidden="1" x14ac:dyDescent="0.3">
      <c r="A352" s="16" t="s">
        <v>358</v>
      </c>
      <c r="B352" t="s">
        <v>22</v>
      </c>
      <c r="C352">
        <v>20</v>
      </c>
      <c r="D352" s="17" t="str">
        <f t="shared" si="22"/>
        <v/>
      </c>
    </row>
    <row r="353" spans="1:4" hidden="1" x14ac:dyDescent="0.3">
      <c r="A353" s="16" t="s">
        <v>359</v>
      </c>
      <c r="B353" t="s">
        <v>23</v>
      </c>
      <c r="C353">
        <v>20</v>
      </c>
      <c r="D353" s="17" t="str">
        <f t="shared" si="22"/>
        <v/>
      </c>
    </row>
    <row r="354" spans="1:4" hidden="1" x14ac:dyDescent="0.3">
      <c r="A354" s="16" t="s">
        <v>360</v>
      </c>
      <c r="B354" t="s">
        <v>24</v>
      </c>
      <c r="C354">
        <v>20</v>
      </c>
      <c r="D354" s="17" t="str">
        <f t="shared" si="22"/>
        <v/>
      </c>
    </row>
    <row r="355" spans="1:4" hidden="1" x14ac:dyDescent="0.3">
      <c r="A355" s="16" t="s">
        <v>361</v>
      </c>
      <c r="B355" t="s">
        <v>25</v>
      </c>
      <c r="C355">
        <v>20</v>
      </c>
      <c r="D355" s="17" t="str">
        <f t="shared" si="22"/>
        <v/>
      </c>
    </row>
    <row r="356" spans="1:4" hidden="1" x14ac:dyDescent="0.3">
      <c r="A356" s="16" t="s">
        <v>362</v>
      </c>
      <c r="B356" t="s">
        <v>26</v>
      </c>
      <c r="C356">
        <v>20</v>
      </c>
      <c r="D356" s="17" t="str">
        <f t="shared" si="22"/>
        <v/>
      </c>
    </row>
    <row r="357" spans="1:4" hidden="1" x14ac:dyDescent="0.3">
      <c r="A357" s="16" t="s">
        <v>363</v>
      </c>
      <c r="B357" t="s">
        <v>27</v>
      </c>
      <c r="C357">
        <v>20</v>
      </c>
      <c r="D357" s="17" t="str">
        <f t="shared" si="22"/>
        <v/>
      </c>
    </row>
    <row r="358" spans="1:4" hidden="1" x14ac:dyDescent="0.3">
      <c r="A358" s="16" t="s">
        <v>364</v>
      </c>
      <c r="B358" t="s">
        <v>28</v>
      </c>
      <c r="C358">
        <v>20</v>
      </c>
      <c r="D358" s="17" t="str">
        <f t="shared" si="22"/>
        <v/>
      </c>
    </row>
    <row r="359" spans="1:4" hidden="1" x14ac:dyDescent="0.3">
      <c r="A359" s="16" t="s">
        <v>365</v>
      </c>
      <c r="B359" t="s">
        <v>29</v>
      </c>
      <c r="C359">
        <v>20</v>
      </c>
      <c r="D359" s="17" t="str">
        <f t="shared" si="22"/>
        <v/>
      </c>
    </row>
    <row r="360" spans="1:4" hidden="1" x14ac:dyDescent="0.3">
      <c r="A360" s="16" t="s">
        <v>366</v>
      </c>
      <c r="B360" t="s">
        <v>30</v>
      </c>
      <c r="C360">
        <v>20</v>
      </c>
      <c r="D360" s="17" t="str">
        <f t="shared" si="22"/>
        <v/>
      </c>
    </row>
    <row r="361" spans="1:4" hidden="1" x14ac:dyDescent="0.3">
      <c r="A361" s="16" t="s">
        <v>367</v>
      </c>
      <c r="B361" t="s">
        <v>31</v>
      </c>
      <c r="C361">
        <v>20</v>
      </c>
      <c r="D361" s="17" t="str">
        <f t="shared" si="22"/>
        <v/>
      </c>
    </row>
    <row r="362" spans="1:4" hidden="1" x14ac:dyDescent="0.3">
      <c r="A362" s="16" t="s">
        <v>368</v>
      </c>
      <c r="B362" t="s">
        <v>32</v>
      </c>
      <c r="C362">
        <v>20</v>
      </c>
      <c r="D362" s="17" t="str">
        <f t="shared" si="22"/>
        <v/>
      </c>
    </row>
    <row r="363" spans="1:4" hidden="1" x14ac:dyDescent="0.3">
      <c r="A363" s="16" t="s">
        <v>369</v>
      </c>
      <c r="B363" t="s">
        <v>33</v>
      </c>
      <c r="C363">
        <v>20</v>
      </c>
      <c r="D363" s="17" t="str">
        <f t="shared" si="22"/>
        <v/>
      </c>
    </row>
    <row r="364" spans="1:4" hidden="1" x14ac:dyDescent="0.3">
      <c r="A364" s="16" t="s">
        <v>370</v>
      </c>
      <c r="B364" t="s">
        <v>34</v>
      </c>
      <c r="C364">
        <v>20</v>
      </c>
      <c r="D364" s="17" t="str">
        <f t="shared" si="22"/>
        <v/>
      </c>
    </row>
    <row r="365" spans="1:4" hidden="1" x14ac:dyDescent="0.3">
      <c r="A365" s="16" t="s">
        <v>371</v>
      </c>
      <c r="B365" t="s">
        <v>35</v>
      </c>
      <c r="C365">
        <v>20</v>
      </c>
      <c r="D365" s="17" t="str">
        <f t="shared" si="22"/>
        <v/>
      </c>
    </row>
    <row r="366" spans="1:4" hidden="1" x14ac:dyDescent="0.3">
      <c r="A366" s="16" t="s">
        <v>372</v>
      </c>
      <c r="B366" t="s">
        <v>18</v>
      </c>
      <c r="C366">
        <v>21</v>
      </c>
      <c r="D366" s="17" t="str">
        <f>IF(V2&lt;&gt;"",V2,"")</f>
        <v/>
      </c>
    </row>
    <row r="367" spans="1:4" hidden="1" x14ac:dyDescent="0.3">
      <c r="A367" s="16" t="s">
        <v>373</v>
      </c>
      <c r="B367" t="s">
        <v>21</v>
      </c>
      <c r="C367">
        <v>21</v>
      </c>
      <c r="D367" s="17" t="str">
        <f t="shared" ref="D367:D381" si="23">IF(T42&lt;&gt;"",T42,"")</f>
        <v/>
      </c>
    </row>
    <row r="368" spans="1:4" hidden="1" x14ac:dyDescent="0.3">
      <c r="A368" s="16" t="s">
        <v>374</v>
      </c>
      <c r="B368" t="s">
        <v>22</v>
      </c>
      <c r="C368">
        <v>21</v>
      </c>
      <c r="D368" s="17" t="str">
        <f t="shared" si="23"/>
        <v/>
      </c>
    </row>
    <row r="369" spans="1:4" hidden="1" x14ac:dyDescent="0.3">
      <c r="A369" s="16" t="s">
        <v>375</v>
      </c>
      <c r="B369" t="s">
        <v>23</v>
      </c>
      <c r="C369">
        <v>21</v>
      </c>
      <c r="D369" s="17" t="str">
        <f t="shared" si="23"/>
        <v/>
      </c>
    </row>
    <row r="370" spans="1:4" hidden="1" x14ac:dyDescent="0.3">
      <c r="A370" s="16" t="s">
        <v>376</v>
      </c>
      <c r="B370" t="s">
        <v>24</v>
      </c>
      <c r="C370">
        <v>21</v>
      </c>
      <c r="D370" s="17" t="str">
        <f t="shared" si="23"/>
        <v/>
      </c>
    </row>
    <row r="371" spans="1:4" hidden="1" x14ac:dyDescent="0.3">
      <c r="A371" s="16" t="s">
        <v>377</v>
      </c>
      <c r="B371" t="s">
        <v>25</v>
      </c>
      <c r="C371">
        <v>21</v>
      </c>
      <c r="D371" s="17" t="str">
        <f t="shared" si="23"/>
        <v/>
      </c>
    </row>
    <row r="372" spans="1:4" hidden="1" x14ac:dyDescent="0.3">
      <c r="A372" s="16" t="s">
        <v>378</v>
      </c>
      <c r="B372" t="s">
        <v>26</v>
      </c>
      <c r="C372">
        <v>21</v>
      </c>
      <c r="D372" s="17" t="str">
        <f t="shared" si="23"/>
        <v/>
      </c>
    </row>
    <row r="373" spans="1:4" hidden="1" x14ac:dyDescent="0.3">
      <c r="A373" s="16" t="s">
        <v>379</v>
      </c>
      <c r="B373" t="s">
        <v>27</v>
      </c>
      <c r="C373">
        <v>21</v>
      </c>
      <c r="D373" s="17" t="str">
        <f t="shared" si="23"/>
        <v/>
      </c>
    </row>
    <row r="374" spans="1:4" hidden="1" x14ac:dyDescent="0.3">
      <c r="A374" s="16" t="s">
        <v>380</v>
      </c>
      <c r="B374" t="s">
        <v>28</v>
      </c>
      <c r="C374">
        <v>21</v>
      </c>
      <c r="D374" s="17" t="str">
        <f t="shared" si="23"/>
        <v/>
      </c>
    </row>
    <row r="375" spans="1:4" hidden="1" x14ac:dyDescent="0.3">
      <c r="A375" s="16" t="s">
        <v>381</v>
      </c>
      <c r="B375" t="s">
        <v>29</v>
      </c>
      <c r="C375">
        <v>21</v>
      </c>
      <c r="D375" s="17" t="str">
        <f t="shared" si="23"/>
        <v/>
      </c>
    </row>
    <row r="376" spans="1:4" hidden="1" x14ac:dyDescent="0.3">
      <c r="A376" s="16" t="s">
        <v>382</v>
      </c>
      <c r="B376" t="s">
        <v>30</v>
      </c>
      <c r="C376">
        <v>21</v>
      </c>
      <c r="D376" s="17" t="str">
        <f t="shared" si="23"/>
        <v/>
      </c>
    </row>
    <row r="377" spans="1:4" hidden="1" x14ac:dyDescent="0.3">
      <c r="A377" s="16" t="s">
        <v>383</v>
      </c>
      <c r="B377" t="s">
        <v>31</v>
      </c>
      <c r="C377">
        <v>21</v>
      </c>
      <c r="D377" s="17" t="str">
        <f t="shared" si="23"/>
        <v/>
      </c>
    </row>
    <row r="378" spans="1:4" hidden="1" x14ac:dyDescent="0.3">
      <c r="A378" s="16" t="s">
        <v>384</v>
      </c>
      <c r="B378" t="s">
        <v>32</v>
      </c>
      <c r="C378">
        <v>21</v>
      </c>
      <c r="D378" s="17" t="str">
        <f t="shared" si="23"/>
        <v/>
      </c>
    </row>
    <row r="379" spans="1:4" hidden="1" x14ac:dyDescent="0.3">
      <c r="A379" s="16" t="s">
        <v>385</v>
      </c>
      <c r="B379" t="s">
        <v>33</v>
      </c>
      <c r="C379">
        <v>21</v>
      </c>
      <c r="D379" s="17" t="str">
        <f t="shared" si="23"/>
        <v/>
      </c>
    </row>
    <row r="380" spans="1:4" hidden="1" x14ac:dyDescent="0.3">
      <c r="A380" s="16" t="s">
        <v>386</v>
      </c>
      <c r="B380" t="s">
        <v>34</v>
      </c>
      <c r="C380">
        <v>21</v>
      </c>
      <c r="D380" s="17" t="str">
        <f t="shared" si="23"/>
        <v/>
      </c>
    </row>
    <row r="381" spans="1:4" hidden="1" x14ac:dyDescent="0.3">
      <c r="A381" s="16" t="s">
        <v>387</v>
      </c>
      <c r="B381" t="s">
        <v>35</v>
      </c>
      <c r="C381">
        <v>21</v>
      </c>
      <c r="D381" s="17" t="str">
        <f t="shared" si="23"/>
        <v/>
      </c>
    </row>
    <row r="382" spans="1:4" hidden="1" x14ac:dyDescent="0.3">
      <c r="A382" s="16" t="s">
        <v>388</v>
      </c>
      <c r="B382" t="s">
        <v>18</v>
      </c>
      <c r="C382">
        <v>22</v>
      </c>
      <c r="D382" s="17" t="str">
        <f>IF(W2&lt;&gt;"",W2,"")</f>
        <v/>
      </c>
    </row>
    <row r="383" spans="1:4" hidden="1" x14ac:dyDescent="0.3">
      <c r="A383" s="16" t="s">
        <v>389</v>
      </c>
      <c r="B383" t="s">
        <v>21</v>
      </c>
      <c r="C383">
        <v>22</v>
      </c>
      <c r="D383" s="17" t="str">
        <f t="shared" ref="D383:D397" si="24">IF(T58&lt;&gt;"",T58,"")</f>
        <v/>
      </c>
    </row>
    <row r="384" spans="1:4" hidden="1" x14ac:dyDescent="0.3">
      <c r="A384" s="16" t="s">
        <v>390</v>
      </c>
      <c r="B384" t="s">
        <v>22</v>
      </c>
      <c r="C384">
        <v>22</v>
      </c>
      <c r="D384" s="17" t="str">
        <f t="shared" si="24"/>
        <v/>
      </c>
    </row>
    <row r="385" spans="1:4" hidden="1" x14ac:dyDescent="0.3">
      <c r="A385" s="16" t="s">
        <v>391</v>
      </c>
      <c r="B385" t="s">
        <v>23</v>
      </c>
      <c r="C385">
        <v>22</v>
      </c>
      <c r="D385" s="17" t="str">
        <f t="shared" si="24"/>
        <v/>
      </c>
    </row>
    <row r="386" spans="1:4" hidden="1" x14ac:dyDescent="0.3">
      <c r="A386" s="16" t="s">
        <v>392</v>
      </c>
      <c r="B386" t="s">
        <v>24</v>
      </c>
      <c r="C386">
        <v>22</v>
      </c>
      <c r="D386" s="17" t="str">
        <f t="shared" si="24"/>
        <v/>
      </c>
    </row>
    <row r="387" spans="1:4" hidden="1" x14ac:dyDescent="0.3">
      <c r="A387" s="16" t="s">
        <v>393</v>
      </c>
      <c r="B387" t="s">
        <v>25</v>
      </c>
      <c r="C387">
        <v>22</v>
      </c>
      <c r="D387" s="17" t="str">
        <f t="shared" si="24"/>
        <v/>
      </c>
    </row>
    <row r="388" spans="1:4" hidden="1" x14ac:dyDescent="0.3">
      <c r="A388" s="16" t="s">
        <v>394</v>
      </c>
      <c r="B388" t="s">
        <v>26</v>
      </c>
      <c r="C388">
        <v>22</v>
      </c>
      <c r="D388" s="17" t="str">
        <f t="shared" si="24"/>
        <v/>
      </c>
    </row>
    <row r="389" spans="1:4" hidden="1" x14ac:dyDescent="0.3">
      <c r="A389" s="16" t="s">
        <v>395</v>
      </c>
      <c r="B389" t="s">
        <v>27</v>
      </c>
      <c r="C389">
        <v>22</v>
      </c>
      <c r="D389" s="17" t="str">
        <f t="shared" si="24"/>
        <v/>
      </c>
    </row>
    <row r="390" spans="1:4" hidden="1" x14ac:dyDescent="0.3">
      <c r="A390" s="16" t="s">
        <v>396</v>
      </c>
      <c r="B390" t="s">
        <v>28</v>
      </c>
      <c r="C390">
        <v>22</v>
      </c>
      <c r="D390" s="17" t="str">
        <f t="shared" si="24"/>
        <v/>
      </c>
    </row>
    <row r="391" spans="1:4" hidden="1" x14ac:dyDescent="0.3">
      <c r="A391" s="16" t="s">
        <v>397</v>
      </c>
      <c r="B391" t="s">
        <v>29</v>
      </c>
      <c r="C391">
        <v>22</v>
      </c>
      <c r="D391" s="17" t="str">
        <f t="shared" si="24"/>
        <v/>
      </c>
    </row>
    <row r="392" spans="1:4" hidden="1" x14ac:dyDescent="0.3">
      <c r="A392" s="16" t="s">
        <v>398</v>
      </c>
      <c r="B392" t="s">
        <v>30</v>
      </c>
      <c r="C392">
        <v>22</v>
      </c>
      <c r="D392" s="17" t="str">
        <f t="shared" si="24"/>
        <v/>
      </c>
    </row>
    <row r="393" spans="1:4" hidden="1" x14ac:dyDescent="0.3">
      <c r="A393" s="16" t="s">
        <v>399</v>
      </c>
      <c r="B393" t="s">
        <v>31</v>
      </c>
      <c r="C393">
        <v>22</v>
      </c>
      <c r="D393" s="17" t="str">
        <f t="shared" si="24"/>
        <v/>
      </c>
    </row>
    <row r="394" spans="1:4" hidden="1" x14ac:dyDescent="0.3">
      <c r="A394" s="16" t="s">
        <v>400</v>
      </c>
      <c r="B394" t="s">
        <v>32</v>
      </c>
      <c r="C394">
        <v>22</v>
      </c>
      <c r="D394" s="17" t="str">
        <f t="shared" si="24"/>
        <v/>
      </c>
    </row>
    <row r="395" spans="1:4" hidden="1" x14ac:dyDescent="0.3">
      <c r="A395" s="16" t="s">
        <v>401</v>
      </c>
      <c r="B395" t="s">
        <v>33</v>
      </c>
      <c r="C395">
        <v>22</v>
      </c>
      <c r="D395" s="17" t="str">
        <f t="shared" si="24"/>
        <v/>
      </c>
    </row>
    <row r="396" spans="1:4" hidden="1" x14ac:dyDescent="0.3">
      <c r="A396" s="16" t="s">
        <v>402</v>
      </c>
      <c r="B396" t="s">
        <v>34</v>
      </c>
      <c r="C396">
        <v>22</v>
      </c>
      <c r="D396" s="17" t="str">
        <f t="shared" si="24"/>
        <v/>
      </c>
    </row>
    <row r="397" spans="1:4" hidden="1" x14ac:dyDescent="0.3">
      <c r="A397" s="16" t="s">
        <v>403</v>
      </c>
      <c r="B397" t="s">
        <v>35</v>
      </c>
      <c r="C397">
        <v>22</v>
      </c>
      <c r="D397" s="17" t="str">
        <f t="shared" si="24"/>
        <v/>
      </c>
    </row>
    <row r="398" spans="1:4" hidden="1" x14ac:dyDescent="0.3">
      <c r="A398" s="16" t="s">
        <v>404</v>
      </c>
      <c r="B398" t="s">
        <v>18</v>
      </c>
      <c r="C398">
        <v>23</v>
      </c>
      <c r="D398" s="17" t="str">
        <f>IF(X2&lt;&gt;"",X2,"")</f>
        <v/>
      </c>
    </row>
    <row r="399" spans="1:4" hidden="1" x14ac:dyDescent="0.3">
      <c r="A399" s="16" t="s">
        <v>405</v>
      </c>
      <c r="B399" t="s">
        <v>21</v>
      </c>
      <c r="C399">
        <v>23</v>
      </c>
      <c r="D399" s="17" t="str">
        <f t="shared" ref="D399:D413" si="25">IF(T74&lt;&gt;"",T74,"")</f>
        <v/>
      </c>
    </row>
    <row r="400" spans="1:4" hidden="1" x14ac:dyDescent="0.3">
      <c r="A400" s="16" t="s">
        <v>406</v>
      </c>
      <c r="B400" t="s">
        <v>22</v>
      </c>
      <c r="C400">
        <v>23</v>
      </c>
      <c r="D400" s="17" t="str">
        <f t="shared" si="25"/>
        <v/>
      </c>
    </row>
    <row r="401" spans="1:5" hidden="1" x14ac:dyDescent="0.3">
      <c r="A401" s="16" t="s">
        <v>407</v>
      </c>
      <c r="B401" t="s">
        <v>23</v>
      </c>
      <c r="C401">
        <v>23</v>
      </c>
      <c r="D401" s="17" t="str">
        <f t="shared" si="25"/>
        <v/>
      </c>
    </row>
    <row r="402" spans="1:5" hidden="1" x14ac:dyDescent="0.3">
      <c r="A402" s="16" t="s">
        <v>408</v>
      </c>
      <c r="B402" t="s">
        <v>24</v>
      </c>
      <c r="C402">
        <v>23</v>
      </c>
      <c r="D402" s="17" t="str">
        <f t="shared" si="25"/>
        <v/>
      </c>
    </row>
    <row r="403" spans="1:5" hidden="1" x14ac:dyDescent="0.3">
      <c r="A403" s="16" t="s">
        <v>409</v>
      </c>
      <c r="B403" t="s">
        <v>25</v>
      </c>
      <c r="C403">
        <v>23</v>
      </c>
      <c r="D403" s="17" t="str">
        <f t="shared" si="25"/>
        <v/>
      </c>
    </row>
    <row r="404" spans="1:5" hidden="1" x14ac:dyDescent="0.3">
      <c r="A404" s="16" t="s">
        <v>410</v>
      </c>
      <c r="B404" t="s">
        <v>26</v>
      </c>
      <c r="C404">
        <v>23</v>
      </c>
      <c r="D404" s="17" t="str">
        <f t="shared" si="25"/>
        <v/>
      </c>
    </row>
    <row r="405" spans="1:5" hidden="1" x14ac:dyDescent="0.3">
      <c r="A405" s="16" t="s">
        <v>411</v>
      </c>
      <c r="B405" t="s">
        <v>27</v>
      </c>
      <c r="C405">
        <v>23</v>
      </c>
      <c r="D405" s="17" t="str">
        <f t="shared" si="25"/>
        <v/>
      </c>
    </row>
    <row r="406" spans="1:5" hidden="1" x14ac:dyDescent="0.3">
      <c r="A406" s="16" t="s">
        <v>412</v>
      </c>
      <c r="B406" t="s">
        <v>28</v>
      </c>
      <c r="C406">
        <v>23</v>
      </c>
      <c r="D406" s="17" t="str">
        <f t="shared" si="25"/>
        <v/>
      </c>
    </row>
    <row r="407" spans="1:5" hidden="1" x14ac:dyDescent="0.3">
      <c r="A407" s="16" t="s">
        <v>413</v>
      </c>
      <c r="B407" t="s">
        <v>29</v>
      </c>
      <c r="C407">
        <v>23</v>
      </c>
      <c r="D407" s="17" t="str">
        <f t="shared" si="25"/>
        <v/>
      </c>
    </row>
    <row r="408" spans="1:5" hidden="1" x14ac:dyDescent="0.3">
      <c r="A408" s="16" t="s">
        <v>414</v>
      </c>
      <c r="B408" t="s">
        <v>30</v>
      </c>
      <c r="C408">
        <v>23</v>
      </c>
      <c r="D408" s="17" t="str">
        <f t="shared" si="25"/>
        <v/>
      </c>
    </row>
    <row r="409" spans="1:5" hidden="1" x14ac:dyDescent="0.3">
      <c r="A409" s="16" t="s">
        <v>415</v>
      </c>
      <c r="B409" t="s">
        <v>31</v>
      </c>
      <c r="C409">
        <v>23</v>
      </c>
      <c r="D409" s="17" t="str">
        <f t="shared" si="25"/>
        <v/>
      </c>
    </row>
    <row r="410" spans="1:5" hidden="1" x14ac:dyDescent="0.3">
      <c r="A410" s="16" t="s">
        <v>416</v>
      </c>
      <c r="B410" t="s">
        <v>32</v>
      </c>
      <c r="C410">
        <v>23</v>
      </c>
      <c r="D410" s="17" t="str">
        <f t="shared" si="25"/>
        <v/>
      </c>
    </row>
    <row r="411" spans="1:5" hidden="1" x14ac:dyDescent="0.3">
      <c r="A411" s="16" t="s">
        <v>417</v>
      </c>
      <c r="B411" t="s">
        <v>33</v>
      </c>
      <c r="C411">
        <v>23</v>
      </c>
      <c r="D411" s="17" t="str">
        <f t="shared" si="25"/>
        <v/>
      </c>
    </row>
    <row r="412" spans="1:5" hidden="1" x14ac:dyDescent="0.3">
      <c r="A412" s="16" t="s">
        <v>418</v>
      </c>
      <c r="B412" t="s">
        <v>34</v>
      </c>
      <c r="C412">
        <v>23</v>
      </c>
      <c r="D412" s="17" t="str">
        <f t="shared" si="25"/>
        <v/>
      </c>
    </row>
    <row r="413" spans="1:5" hidden="1" x14ac:dyDescent="0.3">
      <c r="A413" s="16" t="s">
        <v>419</v>
      </c>
      <c r="B413" t="s">
        <v>35</v>
      </c>
      <c r="C413">
        <v>23</v>
      </c>
      <c r="D413" s="17" t="str">
        <f t="shared" si="25"/>
        <v/>
      </c>
    </row>
    <row r="414" spans="1:5" hidden="1" x14ac:dyDescent="0.3">
      <c r="A414" s="16" t="s">
        <v>420</v>
      </c>
      <c r="B414" t="s">
        <v>18</v>
      </c>
      <c r="C414">
        <v>24</v>
      </c>
      <c r="D414" s="17" t="str">
        <f>IF(Y2&lt;&gt;"",Y2,"")</f>
        <v/>
      </c>
      <c r="E414" s="17"/>
    </row>
    <row r="415" spans="1:5" hidden="1" x14ac:dyDescent="0.3">
      <c r="A415" s="16" t="s">
        <v>421</v>
      </c>
      <c r="B415" t="s">
        <v>21</v>
      </c>
      <c r="C415">
        <v>24</v>
      </c>
      <c r="D415" s="17" t="str">
        <f t="shared" ref="D415:D429" si="26">IF(T90&lt;&gt;"",T90,"")</f>
        <v/>
      </c>
    </row>
    <row r="416" spans="1:5" hidden="1" x14ac:dyDescent="0.3">
      <c r="A416" s="16" t="s">
        <v>422</v>
      </c>
      <c r="B416" t="s">
        <v>22</v>
      </c>
      <c r="C416">
        <v>24</v>
      </c>
      <c r="D416" s="17" t="str">
        <f t="shared" si="26"/>
        <v/>
      </c>
    </row>
    <row r="417" spans="1:4" hidden="1" x14ac:dyDescent="0.3">
      <c r="A417" s="16" t="s">
        <v>423</v>
      </c>
      <c r="B417" t="s">
        <v>23</v>
      </c>
      <c r="C417">
        <v>24</v>
      </c>
      <c r="D417" s="17" t="str">
        <f t="shared" si="26"/>
        <v/>
      </c>
    </row>
    <row r="418" spans="1:4" hidden="1" x14ac:dyDescent="0.3">
      <c r="A418" s="16" t="s">
        <v>424</v>
      </c>
      <c r="B418" t="s">
        <v>24</v>
      </c>
      <c r="C418">
        <v>24</v>
      </c>
      <c r="D418" s="17" t="str">
        <f t="shared" si="26"/>
        <v/>
      </c>
    </row>
    <row r="419" spans="1:4" hidden="1" x14ac:dyDescent="0.3">
      <c r="A419" s="16" t="s">
        <v>425</v>
      </c>
      <c r="B419" t="s">
        <v>25</v>
      </c>
      <c r="C419">
        <v>24</v>
      </c>
      <c r="D419" s="17" t="str">
        <f t="shared" si="26"/>
        <v/>
      </c>
    </row>
    <row r="420" spans="1:4" hidden="1" x14ac:dyDescent="0.3">
      <c r="A420" s="16" t="s">
        <v>426</v>
      </c>
      <c r="B420" t="s">
        <v>26</v>
      </c>
      <c r="C420">
        <v>24</v>
      </c>
      <c r="D420" s="17" t="str">
        <f t="shared" si="26"/>
        <v/>
      </c>
    </row>
    <row r="421" spans="1:4" hidden="1" x14ac:dyDescent="0.3">
      <c r="A421" s="16" t="s">
        <v>427</v>
      </c>
      <c r="B421" t="s">
        <v>27</v>
      </c>
      <c r="C421">
        <v>24</v>
      </c>
      <c r="D421" s="17" t="str">
        <f t="shared" si="26"/>
        <v/>
      </c>
    </row>
    <row r="422" spans="1:4" hidden="1" x14ac:dyDescent="0.3">
      <c r="A422" s="16" t="s">
        <v>428</v>
      </c>
      <c r="B422" t="s">
        <v>28</v>
      </c>
      <c r="C422">
        <v>24</v>
      </c>
      <c r="D422" s="17" t="str">
        <f t="shared" si="26"/>
        <v/>
      </c>
    </row>
    <row r="423" spans="1:4" hidden="1" x14ac:dyDescent="0.3">
      <c r="A423" s="16" t="s">
        <v>429</v>
      </c>
      <c r="B423" t="s">
        <v>29</v>
      </c>
      <c r="C423">
        <v>24</v>
      </c>
      <c r="D423" s="17" t="str">
        <f t="shared" si="26"/>
        <v/>
      </c>
    </row>
    <row r="424" spans="1:4" hidden="1" x14ac:dyDescent="0.3">
      <c r="A424" s="16" t="s">
        <v>430</v>
      </c>
      <c r="B424" t="s">
        <v>30</v>
      </c>
      <c r="C424">
        <v>24</v>
      </c>
      <c r="D424" s="17" t="str">
        <f t="shared" si="26"/>
        <v/>
      </c>
    </row>
    <row r="425" spans="1:4" hidden="1" x14ac:dyDescent="0.3">
      <c r="A425" s="16" t="s">
        <v>431</v>
      </c>
      <c r="B425" t="s">
        <v>31</v>
      </c>
      <c r="C425">
        <v>24</v>
      </c>
      <c r="D425" s="17" t="str">
        <f t="shared" si="26"/>
        <v/>
      </c>
    </row>
    <row r="426" spans="1:4" hidden="1" x14ac:dyDescent="0.3">
      <c r="A426" s="16" t="s">
        <v>432</v>
      </c>
      <c r="B426" t="s">
        <v>32</v>
      </c>
      <c r="C426">
        <v>24</v>
      </c>
      <c r="D426" s="17" t="str">
        <f t="shared" si="26"/>
        <v/>
      </c>
    </row>
    <row r="427" spans="1:4" hidden="1" x14ac:dyDescent="0.3">
      <c r="A427" s="16" t="s">
        <v>433</v>
      </c>
      <c r="B427" t="s">
        <v>33</v>
      </c>
      <c r="C427">
        <v>24</v>
      </c>
      <c r="D427" s="17" t="str">
        <f t="shared" si="26"/>
        <v/>
      </c>
    </row>
    <row r="428" spans="1:4" hidden="1" x14ac:dyDescent="0.3">
      <c r="A428" s="16" t="s">
        <v>434</v>
      </c>
      <c r="B428" t="s">
        <v>34</v>
      </c>
      <c r="C428">
        <v>24</v>
      </c>
      <c r="D428" s="17" t="str">
        <f t="shared" si="26"/>
        <v/>
      </c>
    </row>
    <row r="429" spans="1:4" hidden="1" x14ac:dyDescent="0.3">
      <c r="A429" s="18" t="s">
        <v>435</v>
      </c>
      <c r="B429" t="s">
        <v>35</v>
      </c>
      <c r="C429">
        <v>24</v>
      </c>
      <c r="D429" s="17" t="str">
        <f t="shared" si="26"/>
        <v/>
      </c>
    </row>
  </sheetData>
  <pageMargins left="0.7" right="0.7" top="0.75" bottom="0.75" header="0.3" footer="0.3"/>
  <pageSetup paperSize="9" scale="55"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I429"/>
  <sheetViews>
    <sheetView zoomScale="60" zoomScaleNormal="60" workbookViewId="0">
      <selection activeCell="G35" sqref="G35"/>
    </sheetView>
  </sheetViews>
  <sheetFormatPr defaultColWidth="8.88671875" defaultRowHeight="14.4" x14ac:dyDescent="0.3"/>
  <cols>
    <col min="2" max="2" width="25.88671875" customWidth="1"/>
    <col min="28" max="28" width="12.88671875" bestFit="1" customWidth="1"/>
    <col min="29" max="29" width="7.88671875" bestFit="1" customWidth="1"/>
    <col min="30" max="30" width="22.109375" bestFit="1" customWidth="1"/>
    <col min="31" max="31" width="41.88671875" bestFit="1" customWidth="1"/>
    <col min="32" max="32" width="2.109375" bestFit="1" customWidth="1"/>
    <col min="33" max="33" width="32.44140625" bestFit="1" customWidth="1"/>
    <col min="34" max="34" width="32.44140625" customWidth="1"/>
  </cols>
  <sheetData>
    <row r="1" spans="1:35" x14ac:dyDescent="0.3">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AB1" t="s">
        <v>436</v>
      </c>
      <c r="AD1" t="s">
        <v>437</v>
      </c>
      <c r="AF1" t="s">
        <v>438</v>
      </c>
      <c r="AI1" t="s">
        <v>439</v>
      </c>
    </row>
    <row r="2" spans="1:35" x14ac:dyDescent="0.3">
      <c r="A2" t="s">
        <v>18</v>
      </c>
      <c r="B2" t="str">
        <f>IF('Layout full names (mandatory)'!D22&lt;&gt;"",'Layout full names (mandatory)'!D22,"")</f>
        <v/>
      </c>
      <c r="C2" t="str">
        <f>IF('Layout full names (mandatory)'!E22&lt;&gt;"",'Layout full names (mandatory)'!E22,"")</f>
        <v/>
      </c>
      <c r="D2" t="str">
        <f>IF('Layout full names (mandatory)'!F22&lt;&gt;"",'Layout full names (mandatory)'!F22,"")</f>
        <v/>
      </c>
      <c r="E2" t="str">
        <f>IF('Layout full names (mandatory)'!G22&lt;&gt;"",'Layout full names (mandatory)'!G22,"")</f>
        <v/>
      </c>
      <c r="F2" t="str">
        <f>IF('Layout full names (mandatory)'!H22&lt;&gt;"",'Layout full names (mandatory)'!H22,"")</f>
        <v/>
      </c>
      <c r="G2" t="str">
        <f>IF('Layout full names (mandatory)'!I22&lt;&gt;"",'Layout full names (mandatory)'!I22,"")</f>
        <v/>
      </c>
      <c r="H2" t="str">
        <f>IF('Layout full names (mandatory)'!J22&lt;&gt;"",'Layout full names (mandatory)'!J22,"")</f>
        <v/>
      </c>
      <c r="I2" t="str">
        <f>IF('Layout full names (mandatory)'!K22&lt;&gt;"",'Layout full names (mandatory)'!K22,"")</f>
        <v/>
      </c>
      <c r="J2" t="str">
        <f>IF('Layout full names (mandatory)'!L22&lt;&gt;"",'Layout full names (mandatory)'!L22,"")</f>
        <v/>
      </c>
      <c r="K2" t="str">
        <f>IF('Layout full names (mandatory)'!M22&lt;&gt;"",'Layout full names (mandatory)'!M22,"")</f>
        <v/>
      </c>
      <c r="L2" t="str">
        <f>IF('Layout full names (mandatory)'!N22&lt;&gt;"",'Layout full names (mandatory)'!N22,"")</f>
        <v/>
      </c>
      <c r="M2" t="str">
        <f>IF('Layout full names (mandatory)'!O22&lt;&gt;"",'Layout full names (mandatory)'!O22,"")</f>
        <v/>
      </c>
      <c r="N2" t="str">
        <f>IF('Layout full names (mandatory)'!P22&lt;&gt;"",'Layout full names (mandatory)'!P22,"")</f>
        <v/>
      </c>
      <c r="O2" t="str">
        <f>IF('Layout full names (mandatory)'!Q22&lt;&gt;"",'Layout full names (mandatory)'!Q22,"")</f>
        <v/>
      </c>
      <c r="P2" t="str">
        <f>IF('Layout full names (mandatory)'!R22&lt;&gt;"",'Layout full names (mandatory)'!R22,"")</f>
        <v/>
      </c>
      <c r="Q2" t="str">
        <f>IF('Layout full names (mandatory)'!S22&lt;&gt;"",'Layout full names (mandatory)'!S22,"")</f>
        <v/>
      </c>
      <c r="R2" t="str">
        <f>IF('Layout full names (mandatory)'!T22&lt;&gt;"",'Layout full names (mandatory)'!T22,"")</f>
        <v/>
      </c>
      <c r="S2" t="str">
        <f>IF('Layout full names (mandatory)'!U22&lt;&gt;"",'Layout full names (mandatory)'!U22,"")</f>
        <v/>
      </c>
      <c r="T2" t="str">
        <f>IF('Layout full names (mandatory)'!V22&lt;&gt;"",'Layout full names (mandatory)'!V22,"")</f>
        <v/>
      </c>
      <c r="U2" t="str">
        <f>IF('Layout full names (mandatory)'!W22&lt;&gt;"",'Layout full names (mandatory)'!W22,"")</f>
        <v/>
      </c>
      <c r="V2" t="str">
        <f>IF('Layout full names (mandatory)'!X22&lt;&gt;"",'Layout full names (mandatory)'!X22,"")</f>
        <v/>
      </c>
      <c r="W2" t="str">
        <f>IF('Layout full names (mandatory)'!Y22&lt;&gt;"",'Layout full names (mandatory)'!Y22,"")</f>
        <v/>
      </c>
      <c r="X2" t="str">
        <f>IF('Layout full names (mandatory)'!Z22&lt;&gt;"",'Layout full names (mandatory)'!Z22,"")</f>
        <v/>
      </c>
      <c r="Y2" t="str">
        <f>IF('Layout full names (mandatory)'!AA22&lt;&gt;"",'Layout full names (mandatory)'!AA22,"")</f>
        <v/>
      </c>
      <c r="AB2">
        <v>1.1499999999999999</v>
      </c>
      <c r="AD2">
        <v>1</v>
      </c>
      <c r="AG2">
        <v>50</v>
      </c>
      <c r="AI2">
        <v>60</v>
      </c>
    </row>
    <row r="3" spans="1:35" x14ac:dyDescent="0.3">
      <c r="A3" t="s">
        <v>21</v>
      </c>
      <c r="B3" t="str">
        <f>IF('Layout full names (mandatory)'!D23&lt;&gt;"",'Layout full names (mandatory)'!D23,"")</f>
        <v/>
      </c>
      <c r="C3" t="str">
        <f>IF('Layout full names (mandatory)'!E23&lt;&gt;"",'Layout full names (mandatory)'!E23,"")</f>
        <v/>
      </c>
      <c r="D3" t="str">
        <f>IF('Layout full names (mandatory)'!F23&lt;&gt;"",'Layout full names (mandatory)'!F23,"")</f>
        <v/>
      </c>
      <c r="E3" t="str">
        <f>IF('Layout full names (mandatory)'!G23&lt;&gt;"",'Layout full names (mandatory)'!G23,"")</f>
        <v/>
      </c>
      <c r="F3" t="str">
        <f>IF('Layout full names (mandatory)'!H23&lt;&gt;"",'Layout full names (mandatory)'!H23,"")</f>
        <v/>
      </c>
      <c r="G3" t="str">
        <f>IF('Layout full names (mandatory)'!I23&lt;&gt;"",'Layout full names (mandatory)'!I23,"")</f>
        <v/>
      </c>
      <c r="H3" t="str">
        <f>IF('Layout full names (mandatory)'!J23&lt;&gt;"",'Layout full names (mandatory)'!J23,"")</f>
        <v/>
      </c>
      <c r="I3" t="str">
        <f>IF('Layout full names (mandatory)'!K23&lt;&gt;"",'Layout full names (mandatory)'!K23,"")</f>
        <v/>
      </c>
      <c r="J3" t="str">
        <f>IF('Layout full names (mandatory)'!L23&lt;&gt;"",'Layout full names (mandatory)'!L23,"")</f>
        <v/>
      </c>
      <c r="K3" t="str">
        <f>IF('Layout full names (mandatory)'!M23&lt;&gt;"",'Layout full names (mandatory)'!M23,"")</f>
        <v/>
      </c>
      <c r="L3" t="str">
        <f>IF('Layout full names (mandatory)'!N23&lt;&gt;"",'Layout full names (mandatory)'!N23,"")</f>
        <v/>
      </c>
      <c r="M3" t="str">
        <f>IF('Layout full names (mandatory)'!O23&lt;&gt;"",'Layout full names (mandatory)'!O23,"")</f>
        <v/>
      </c>
      <c r="N3" t="str">
        <f>IF('Layout full names (mandatory)'!P23&lt;&gt;"",'Layout full names (mandatory)'!P23,"")</f>
        <v/>
      </c>
      <c r="O3" t="str">
        <f>IF('Layout full names (mandatory)'!Q23&lt;&gt;"",'Layout full names (mandatory)'!Q23,"")</f>
        <v/>
      </c>
      <c r="P3" t="str">
        <f>IF('Layout full names (mandatory)'!R23&lt;&gt;"",'Layout full names (mandatory)'!R23,"")</f>
        <v/>
      </c>
      <c r="Q3" t="str">
        <f>IF('Layout full names (mandatory)'!S23&lt;&gt;"",'Layout full names (mandatory)'!S23,"")</f>
        <v/>
      </c>
      <c r="R3" t="str">
        <f>IF('Layout full names (mandatory)'!T23&lt;&gt;"",'Layout full names (mandatory)'!T23,"")</f>
        <v/>
      </c>
      <c r="S3" t="str">
        <f>IF('Layout full names (mandatory)'!U23&lt;&gt;"",'Layout full names (mandatory)'!U23,"")</f>
        <v/>
      </c>
      <c r="T3" t="str">
        <f>IF('Layout full names (mandatory)'!V23&lt;&gt;"",'Layout full names (mandatory)'!V23,"")</f>
        <v/>
      </c>
      <c r="U3" t="str">
        <f>IF('Layout full names (mandatory)'!W23&lt;&gt;"",'Layout full names (mandatory)'!W23,"")</f>
        <v/>
      </c>
      <c r="V3" t="str">
        <f>IF('Layout full names (mandatory)'!X23&lt;&gt;"",'Layout full names (mandatory)'!X23,"")</f>
        <v/>
      </c>
      <c r="W3" t="str">
        <f>IF('Layout full names (mandatory)'!Y23&lt;&gt;"",'Layout full names (mandatory)'!Y23,"")</f>
        <v/>
      </c>
      <c r="X3" t="str">
        <f>IF('Layout full names (mandatory)'!Z23&lt;&gt;"",'Layout full names (mandatory)'!Z23,"")</f>
        <v/>
      </c>
      <c r="Y3" t="str">
        <f>IF('Layout full names (mandatory)'!AA23&lt;&gt;"",'Layout full names (mandatory)'!AA23,"")</f>
        <v/>
      </c>
    </row>
    <row r="4" spans="1:35" x14ac:dyDescent="0.3">
      <c r="A4" t="s">
        <v>22</v>
      </c>
      <c r="B4" t="str">
        <f>IF('Layout full names (mandatory)'!D24&lt;&gt;"",'Layout full names (mandatory)'!D24,"")</f>
        <v/>
      </c>
      <c r="C4" t="str">
        <f>IF('Layout full names (mandatory)'!E24&lt;&gt;"",'Layout full names (mandatory)'!E24,"")</f>
        <v/>
      </c>
      <c r="D4" t="str">
        <f>IF('Layout full names (mandatory)'!F24&lt;&gt;"",'Layout full names (mandatory)'!F24,"")</f>
        <v/>
      </c>
      <c r="E4" t="str">
        <f>IF('Layout full names (mandatory)'!G24&lt;&gt;"",'Layout full names (mandatory)'!G24,"")</f>
        <v/>
      </c>
      <c r="F4" t="str">
        <f>IF('Layout full names (mandatory)'!H24&lt;&gt;"",'Layout full names (mandatory)'!H24,"")</f>
        <v/>
      </c>
      <c r="G4" t="str">
        <f>IF('Layout full names (mandatory)'!I24&lt;&gt;"",'Layout full names (mandatory)'!I24,"")</f>
        <v/>
      </c>
      <c r="H4" t="str">
        <f>IF('Layout full names (mandatory)'!J24&lt;&gt;"",'Layout full names (mandatory)'!J24,"")</f>
        <v/>
      </c>
      <c r="I4" t="str">
        <f>IF('Layout full names (mandatory)'!K24&lt;&gt;"",'Layout full names (mandatory)'!K24,"")</f>
        <v/>
      </c>
      <c r="J4" t="str">
        <f>IF('Layout full names (mandatory)'!L24&lt;&gt;"",'Layout full names (mandatory)'!L24,"")</f>
        <v/>
      </c>
      <c r="K4" t="str">
        <f>IF('Layout full names (mandatory)'!M24&lt;&gt;"",'Layout full names (mandatory)'!M24,"")</f>
        <v/>
      </c>
      <c r="L4" t="str">
        <f>IF('Layout full names (mandatory)'!N24&lt;&gt;"",'Layout full names (mandatory)'!N24,"")</f>
        <v/>
      </c>
      <c r="M4" t="str">
        <f>IF('Layout full names (mandatory)'!O24&lt;&gt;"",'Layout full names (mandatory)'!O24,"")</f>
        <v/>
      </c>
      <c r="N4" t="str">
        <f>IF('Layout full names (mandatory)'!P24&lt;&gt;"",'Layout full names (mandatory)'!P24,"")</f>
        <v/>
      </c>
      <c r="O4" t="str">
        <f>IF('Layout full names (mandatory)'!Q24&lt;&gt;"",'Layout full names (mandatory)'!Q24,"")</f>
        <v/>
      </c>
      <c r="P4" t="str">
        <f>IF('Layout full names (mandatory)'!R24&lt;&gt;"",'Layout full names (mandatory)'!R24,"")</f>
        <v/>
      </c>
      <c r="Q4" t="str">
        <f>IF('Layout full names (mandatory)'!S24&lt;&gt;"",'Layout full names (mandatory)'!S24,"")</f>
        <v/>
      </c>
      <c r="R4" t="str">
        <f>IF('Layout full names (mandatory)'!T24&lt;&gt;"",'Layout full names (mandatory)'!T24,"")</f>
        <v/>
      </c>
      <c r="S4" t="str">
        <f>IF('Layout full names (mandatory)'!U24&lt;&gt;"",'Layout full names (mandatory)'!U24,"")</f>
        <v/>
      </c>
      <c r="T4" t="str">
        <f>IF('Layout full names (mandatory)'!V24&lt;&gt;"",'Layout full names (mandatory)'!V24,"")</f>
        <v/>
      </c>
      <c r="U4" t="str">
        <f>IF('Layout full names (mandatory)'!W24&lt;&gt;"",'Layout full names (mandatory)'!W24,"")</f>
        <v/>
      </c>
      <c r="V4" t="str">
        <f>IF('Layout full names (mandatory)'!X24&lt;&gt;"",'Layout full names (mandatory)'!X24,"")</f>
        <v/>
      </c>
      <c r="W4" t="str">
        <f>IF('Layout full names (mandatory)'!Y24&lt;&gt;"",'Layout full names (mandatory)'!Y24,"")</f>
        <v/>
      </c>
      <c r="X4" t="str">
        <f>IF('Layout full names (mandatory)'!Z24&lt;&gt;"",'Layout full names (mandatory)'!Z24,"")</f>
        <v/>
      </c>
      <c r="Y4" t="str">
        <f>IF('Layout full names (mandatory)'!AA24&lt;&gt;"",'Layout full names (mandatory)'!AA24,"")</f>
        <v/>
      </c>
      <c r="AB4" s="19" t="s">
        <v>19</v>
      </c>
      <c r="AC4" s="19" t="s">
        <v>20</v>
      </c>
      <c r="AD4" t="s">
        <v>440</v>
      </c>
      <c r="AE4" t="s">
        <v>441</v>
      </c>
      <c r="AG4" t="s">
        <v>442</v>
      </c>
    </row>
    <row r="5" spans="1:35" x14ac:dyDescent="0.3">
      <c r="A5" t="s">
        <v>23</v>
      </c>
      <c r="B5" t="str">
        <f>IF('Layout full names (mandatory)'!D25&lt;&gt;"",'Layout full names (mandatory)'!D25,"")</f>
        <v/>
      </c>
      <c r="C5" t="str">
        <f>IF('Layout full names (mandatory)'!E25&lt;&gt;"",'Layout full names (mandatory)'!E25,"")</f>
        <v/>
      </c>
      <c r="D5" t="str">
        <f>IF('Layout full names (mandatory)'!F25&lt;&gt;"",'Layout full names (mandatory)'!F25,"")</f>
        <v/>
      </c>
      <c r="E5" t="str">
        <f>IF('Layout full names (mandatory)'!G25&lt;&gt;"",'Layout full names (mandatory)'!G25,"")</f>
        <v/>
      </c>
      <c r="F5" t="str">
        <f>IF('Layout full names (mandatory)'!H25&lt;&gt;"",'Layout full names (mandatory)'!H25,"")</f>
        <v/>
      </c>
      <c r="G5" t="str">
        <f>IF('Layout full names (mandatory)'!I25&lt;&gt;"",'Layout full names (mandatory)'!I25,"")</f>
        <v/>
      </c>
      <c r="H5" t="str">
        <f>IF('Layout full names (mandatory)'!J25&lt;&gt;"",'Layout full names (mandatory)'!J25,"")</f>
        <v/>
      </c>
      <c r="I5" t="str">
        <f>IF('Layout full names (mandatory)'!K25&lt;&gt;"",'Layout full names (mandatory)'!K25,"")</f>
        <v/>
      </c>
      <c r="J5" t="str">
        <f>IF('Layout full names (mandatory)'!L25&lt;&gt;"",'Layout full names (mandatory)'!L25,"")</f>
        <v/>
      </c>
      <c r="K5" t="str">
        <f>IF('Layout full names (mandatory)'!M25&lt;&gt;"",'Layout full names (mandatory)'!M25,"")</f>
        <v/>
      </c>
      <c r="L5" t="str">
        <f>IF('Layout full names (mandatory)'!N25&lt;&gt;"",'Layout full names (mandatory)'!N25,"")</f>
        <v/>
      </c>
      <c r="M5" t="str">
        <f>IF('Layout full names (mandatory)'!O25&lt;&gt;"",'Layout full names (mandatory)'!O25,"")</f>
        <v/>
      </c>
      <c r="N5" t="str">
        <f>IF('Layout full names (mandatory)'!P25&lt;&gt;"",'Layout full names (mandatory)'!P25,"")</f>
        <v/>
      </c>
      <c r="O5" t="str">
        <f>IF('Layout full names (mandatory)'!Q25&lt;&gt;"",'Layout full names (mandatory)'!Q25,"")</f>
        <v/>
      </c>
      <c r="P5" t="str">
        <f>IF('Layout full names (mandatory)'!R25&lt;&gt;"",'Layout full names (mandatory)'!R25,"")</f>
        <v/>
      </c>
      <c r="Q5" t="str">
        <f>IF('Layout full names (mandatory)'!S25&lt;&gt;"",'Layout full names (mandatory)'!S25,"")</f>
        <v/>
      </c>
      <c r="R5" t="str">
        <f>IF('Layout full names (mandatory)'!T25&lt;&gt;"",'Layout full names (mandatory)'!T25,"")</f>
        <v/>
      </c>
      <c r="S5" t="str">
        <f>IF('Layout full names (mandatory)'!U25&lt;&gt;"",'Layout full names (mandatory)'!U25,"")</f>
        <v/>
      </c>
      <c r="T5" t="str">
        <f>IF('Layout full names (mandatory)'!V25&lt;&gt;"",'Layout full names (mandatory)'!V25,"")</f>
        <v/>
      </c>
      <c r="U5" t="str">
        <f>IF('Layout full names (mandatory)'!W25&lt;&gt;"",'Layout full names (mandatory)'!W25,"")</f>
        <v/>
      </c>
      <c r="V5" t="str">
        <f>IF('Layout full names (mandatory)'!X25&lt;&gt;"",'Layout full names (mandatory)'!X25,"")</f>
        <v/>
      </c>
      <c r="W5" t="str">
        <f>IF('Layout full names (mandatory)'!Y25&lt;&gt;"",'Layout full names (mandatory)'!Y25,"")</f>
        <v/>
      </c>
      <c r="X5" t="str">
        <f>IF('Layout full names (mandatory)'!Z25&lt;&gt;"",'Layout full names (mandatory)'!Z25,"")</f>
        <v/>
      </c>
      <c r="Y5" t="str">
        <f>IF('Layout full names (mandatory)'!AA25&lt;&gt;"",'Layout full names (mandatory)'!AA25,"")</f>
        <v/>
      </c>
      <c r="AB5" t="str">
        <f t="array" ref="AB5">_xlfn.UNIQUE(_xlfn._xlws.FILTER(D47:D429,D47:D429&lt;&gt;"",""))</f>
        <v/>
      </c>
      <c r="AC5" t="str">
        <f t="shared" ref="AC5:AC36" si="0">IF(AB5&lt;&gt;"",COUNTIF($B$2:$Y$17,AB5),"")</f>
        <v/>
      </c>
    </row>
    <row r="6" spans="1:35" ht="21" customHeight="1" x14ac:dyDescent="0.4">
      <c r="A6" t="s">
        <v>24</v>
      </c>
      <c r="B6" t="str">
        <f>IF('Layout full names (mandatory)'!D26&lt;&gt;"",'Layout full names (mandatory)'!D26,"")</f>
        <v/>
      </c>
      <c r="C6" t="str">
        <f>IF('Layout full names (mandatory)'!E26&lt;&gt;"",'Layout full names (mandatory)'!E26,"")</f>
        <v/>
      </c>
      <c r="D6" t="str">
        <f>IF('Layout full names (mandatory)'!F26&lt;&gt;"",'Layout full names (mandatory)'!F26,"")</f>
        <v/>
      </c>
      <c r="E6" t="str">
        <f>IF('Layout full names (mandatory)'!G26&lt;&gt;"",'Layout full names (mandatory)'!G26,"")</f>
        <v/>
      </c>
      <c r="F6" t="str">
        <f>IF('Layout full names (mandatory)'!H26&lt;&gt;"",'Layout full names (mandatory)'!H26,"")</f>
        <v/>
      </c>
      <c r="G6" t="str">
        <f>IF('Layout full names (mandatory)'!I26&lt;&gt;"",'Layout full names (mandatory)'!I26,"")</f>
        <v/>
      </c>
      <c r="H6" t="str">
        <f>IF('Layout full names (mandatory)'!J26&lt;&gt;"",'Layout full names (mandatory)'!J26,"")</f>
        <v/>
      </c>
      <c r="I6" t="str">
        <f>IF('Layout full names (mandatory)'!K26&lt;&gt;"",'Layout full names (mandatory)'!K26,"")</f>
        <v/>
      </c>
      <c r="J6" t="str">
        <f>IF('Layout full names (mandatory)'!L26&lt;&gt;"",'Layout full names (mandatory)'!L26,"")</f>
        <v/>
      </c>
      <c r="K6" t="str">
        <f>IF('Layout full names (mandatory)'!M26&lt;&gt;"",'Layout full names (mandatory)'!M26,"")</f>
        <v/>
      </c>
      <c r="L6" t="str">
        <f>IF('Layout full names (mandatory)'!N26&lt;&gt;"",'Layout full names (mandatory)'!N26,"")</f>
        <v/>
      </c>
      <c r="M6" t="str">
        <f>IF('Layout full names (mandatory)'!O26&lt;&gt;"",'Layout full names (mandatory)'!O26,"")</f>
        <v/>
      </c>
      <c r="N6" t="str">
        <f>IF('Layout full names (mandatory)'!P26&lt;&gt;"",'Layout full names (mandatory)'!P26,"")</f>
        <v/>
      </c>
      <c r="O6" t="str">
        <f>IF('Layout full names (mandatory)'!Q26&lt;&gt;"",'Layout full names (mandatory)'!Q26,"")</f>
        <v/>
      </c>
      <c r="P6" t="str">
        <f>IF('Layout full names (mandatory)'!R26&lt;&gt;"",'Layout full names (mandatory)'!R26,"")</f>
        <v/>
      </c>
      <c r="Q6" t="str">
        <f>IF('Layout full names (mandatory)'!S26&lt;&gt;"",'Layout full names (mandatory)'!S26,"")</f>
        <v/>
      </c>
      <c r="R6" t="str">
        <f>IF('Layout full names (mandatory)'!T26&lt;&gt;"",'Layout full names (mandatory)'!T26,"")</f>
        <v/>
      </c>
      <c r="S6" t="str">
        <f>IF('Layout full names (mandatory)'!U26&lt;&gt;"",'Layout full names (mandatory)'!U26,"")</f>
        <v/>
      </c>
      <c r="T6" t="str">
        <f>IF('Layout full names (mandatory)'!V26&lt;&gt;"",'Layout full names (mandatory)'!V26,"")</f>
        <v/>
      </c>
      <c r="U6" t="str">
        <f>IF('Layout full names (mandatory)'!W26&lt;&gt;"",'Layout full names (mandatory)'!W26,"")</f>
        <v/>
      </c>
      <c r="V6" t="str">
        <f>IF('Layout full names (mandatory)'!X26&lt;&gt;"",'Layout full names (mandatory)'!X26,"")</f>
        <v/>
      </c>
      <c r="W6" t="str">
        <f>IF('Layout full names (mandatory)'!Y26&lt;&gt;"",'Layout full names (mandatory)'!Y26,"")</f>
        <v/>
      </c>
      <c r="X6" t="str">
        <f>IF('Layout full names (mandatory)'!Z26&lt;&gt;"",'Layout full names (mandatory)'!Z26,"")</f>
        <v/>
      </c>
      <c r="Y6" t="str">
        <f>IF('Layout full names (mandatory)'!AA26&lt;&gt;"",'Layout full names (mandatory)'!AA26,"")</f>
        <v/>
      </c>
      <c r="Z6" s="3"/>
      <c r="AC6" t="str">
        <f t="shared" si="0"/>
        <v/>
      </c>
      <c r="AD6" s="22">
        <v>100000</v>
      </c>
    </row>
    <row r="7" spans="1:35" ht="21" customHeight="1" x14ac:dyDescent="0.4">
      <c r="A7" t="s">
        <v>25</v>
      </c>
      <c r="B7" t="str">
        <f>IF('Layout full names (mandatory)'!D27&lt;&gt;"",'Layout full names (mandatory)'!D27,"")</f>
        <v/>
      </c>
      <c r="C7" t="str">
        <f>IF('Layout full names (mandatory)'!E27&lt;&gt;"",'Layout full names (mandatory)'!E27,"")</f>
        <v/>
      </c>
      <c r="D7" t="str">
        <f>IF('Layout full names (mandatory)'!F27&lt;&gt;"",'Layout full names (mandatory)'!F27,"")</f>
        <v/>
      </c>
      <c r="E7" t="str">
        <f>IF('Layout full names (mandatory)'!G27&lt;&gt;"",'Layout full names (mandatory)'!G27,"")</f>
        <v/>
      </c>
      <c r="F7" t="str">
        <f>IF('Layout full names (mandatory)'!H27&lt;&gt;"",'Layout full names (mandatory)'!H27,"")</f>
        <v/>
      </c>
      <c r="G7" t="str">
        <f>IF('Layout full names (mandatory)'!I27&lt;&gt;"",'Layout full names (mandatory)'!I27,"")</f>
        <v/>
      </c>
      <c r="H7" t="str">
        <f>IF('Layout full names (mandatory)'!J27&lt;&gt;"",'Layout full names (mandatory)'!J27,"")</f>
        <v/>
      </c>
      <c r="I7" t="str">
        <f>IF('Layout full names (mandatory)'!K27&lt;&gt;"",'Layout full names (mandatory)'!K27,"")</f>
        <v/>
      </c>
      <c r="J7" t="str">
        <f>IF('Layout full names (mandatory)'!L27&lt;&gt;"",'Layout full names (mandatory)'!L27,"")</f>
        <v/>
      </c>
      <c r="K7" t="str">
        <f>IF('Layout full names (mandatory)'!M27&lt;&gt;"",'Layout full names (mandatory)'!M27,"")</f>
        <v/>
      </c>
      <c r="L7" t="str">
        <f>IF('Layout full names (mandatory)'!N27&lt;&gt;"",'Layout full names (mandatory)'!N27,"")</f>
        <v/>
      </c>
      <c r="M7" t="str">
        <f>IF('Layout full names (mandatory)'!O27&lt;&gt;"",'Layout full names (mandatory)'!O27,"")</f>
        <v/>
      </c>
      <c r="N7" t="str">
        <f>IF('Layout full names (mandatory)'!P27&lt;&gt;"",'Layout full names (mandatory)'!P27,"")</f>
        <v/>
      </c>
      <c r="O7" t="str">
        <f>IF('Layout full names (mandatory)'!Q27&lt;&gt;"",'Layout full names (mandatory)'!Q27,"")</f>
        <v/>
      </c>
      <c r="P7" t="str">
        <f>IF('Layout full names (mandatory)'!R27&lt;&gt;"",'Layout full names (mandatory)'!R27,"")</f>
        <v/>
      </c>
      <c r="Q7" t="str">
        <f>IF('Layout full names (mandatory)'!S27&lt;&gt;"",'Layout full names (mandatory)'!S27,"")</f>
        <v/>
      </c>
      <c r="R7" t="str">
        <f>IF('Layout full names (mandatory)'!T27&lt;&gt;"",'Layout full names (mandatory)'!T27,"")</f>
        <v/>
      </c>
      <c r="S7" t="str">
        <f>IF('Layout full names (mandatory)'!U27&lt;&gt;"",'Layout full names (mandatory)'!U27,"")</f>
        <v/>
      </c>
      <c r="T7" t="str">
        <f>IF('Layout full names (mandatory)'!V27&lt;&gt;"",'Layout full names (mandatory)'!V27,"")</f>
        <v/>
      </c>
      <c r="U7" t="str">
        <f>IF('Layout full names (mandatory)'!W27&lt;&gt;"",'Layout full names (mandatory)'!W27,"")</f>
        <v/>
      </c>
      <c r="V7" t="str">
        <f>IF('Layout full names (mandatory)'!X27&lt;&gt;"",'Layout full names (mandatory)'!X27,"")</f>
        <v/>
      </c>
      <c r="W7" t="str">
        <f>IF('Layout full names (mandatory)'!Y27&lt;&gt;"",'Layout full names (mandatory)'!Y27,"")</f>
        <v/>
      </c>
      <c r="X7" t="str">
        <f>IF('Layout full names (mandatory)'!Z27&lt;&gt;"",'Layout full names (mandatory)'!Z27,"")</f>
        <v/>
      </c>
      <c r="Y7" t="str">
        <f>IF('Layout full names (mandatory)'!AA27&lt;&gt;"",'Layout full names (mandatory)'!AA27,"")</f>
        <v/>
      </c>
      <c r="Z7" s="3"/>
      <c r="AC7" t="str">
        <f t="shared" si="0"/>
        <v/>
      </c>
    </row>
    <row r="8" spans="1:35" ht="21" customHeight="1" x14ac:dyDescent="0.4">
      <c r="A8" t="s">
        <v>26</v>
      </c>
      <c r="B8" t="str">
        <f>IF('Layout full names (mandatory)'!D28&lt;&gt;"",'Layout full names (mandatory)'!D28,"")</f>
        <v/>
      </c>
      <c r="C8" t="str">
        <f>IF('Layout full names (mandatory)'!E28&lt;&gt;"",'Layout full names (mandatory)'!E28,"")</f>
        <v/>
      </c>
      <c r="D8" t="str">
        <f>IF('Layout full names (mandatory)'!F28&lt;&gt;"",'Layout full names (mandatory)'!F28,"")</f>
        <v/>
      </c>
      <c r="E8" t="str">
        <f>IF('Layout full names (mandatory)'!G28&lt;&gt;"",'Layout full names (mandatory)'!G28,"")</f>
        <v/>
      </c>
      <c r="F8" t="str">
        <f>IF('Layout full names (mandatory)'!H28&lt;&gt;"",'Layout full names (mandatory)'!H28,"")</f>
        <v/>
      </c>
      <c r="G8" t="str">
        <f>IF('Layout full names (mandatory)'!I28&lt;&gt;"",'Layout full names (mandatory)'!I28,"")</f>
        <v/>
      </c>
      <c r="H8" t="str">
        <f>IF('Layout full names (mandatory)'!J28&lt;&gt;"",'Layout full names (mandatory)'!J28,"")</f>
        <v/>
      </c>
      <c r="I8" t="str">
        <f>IF('Layout full names (mandatory)'!K28&lt;&gt;"",'Layout full names (mandatory)'!K28,"")</f>
        <v/>
      </c>
      <c r="J8" t="str">
        <f>IF('Layout full names (mandatory)'!L28&lt;&gt;"",'Layout full names (mandatory)'!L28,"")</f>
        <v/>
      </c>
      <c r="K8" t="str">
        <f>IF('Layout full names (mandatory)'!M28&lt;&gt;"",'Layout full names (mandatory)'!M28,"")</f>
        <v/>
      </c>
      <c r="L8" t="str">
        <f>IF('Layout full names (mandatory)'!N28&lt;&gt;"",'Layout full names (mandatory)'!N28,"")</f>
        <v/>
      </c>
      <c r="M8" t="str">
        <f>IF('Layout full names (mandatory)'!O28&lt;&gt;"",'Layout full names (mandatory)'!O28,"")</f>
        <v/>
      </c>
      <c r="N8" t="str">
        <f>IF('Layout full names (mandatory)'!P28&lt;&gt;"",'Layout full names (mandatory)'!P28,"")</f>
        <v/>
      </c>
      <c r="O8" t="str">
        <f>IF('Layout full names (mandatory)'!Q28&lt;&gt;"",'Layout full names (mandatory)'!Q28,"")</f>
        <v/>
      </c>
      <c r="P8" t="str">
        <f>IF('Layout full names (mandatory)'!R28&lt;&gt;"",'Layout full names (mandatory)'!R28,"")</f>
        <v/>
      </c>
      <c r="Q8" t="str">
        <f>IF('Layout full names (mandatory)'!S28&lt;&gt;"",'Layout full names (mandatory)'!S28,"")</f>
        <v/>
      </c>
      <c r="R8" t="str">
        <f>IF('Layout full names (mandatory)'!T28&lt;&gt;"",'Layout full names (mandatory)'!T28,"")</f>
        <v/>
      </c>
      <c r="S8" t="str">
        <f>IF('Layout full names (mandatory)'!U28&lt;&gt;"",'Layout full names (mandatory)'!U28,"")</f>
        <v/>
      </c>
      <c r="T8" t="str">
        <f>IF('Layout full names (mandatory)'!V28&lt;&gt;"",'Layout full names (mandatory)'!V28,"")</f>
        <v/>
      </c>
      <c r="U8" t="str">
        <f>IF('Layout full names (mandatory)'!W28&lt;&gt;"",'Layout full names (mandatory)'!W28,"")</f>
        <v/>
      </c>
      <c r="V8" t="str">
        <f>IF('Layout full names (mandatory)'!X28&lt;&gt;"",'Layout full names (mandatory)'!X28,"")</f>
        <v/>
      </c>
      <c r="W8" t="str">
        <f>IF('Layout full names (mandatory)'!Y28&lt;&gt;"",'Layout full names (mandatory)'!Y28,"")</f>
        <v/>
      </c>
      <c r="X8" t="str">
        <f>IF('Layout full names (mandatory)'!Z28&lt;&gt;"",'Layout full names (mandatory)'!Z28,"")</f>
        <v/>
      </c>
      <c r="Y8" t="str">
        <f>IF('Layout full names (mandatory)'!AA28&lt;&gt;"",'Layout full names (mandatory)'!AA28,"")</f>
        <v/>
      </c>
      <c r="Z8" s="3"/>
      <c r="AC8" t="str">
        <f t="shared" si="0"/>
        <v/>
      </c>
    </row>
    <row r="9" spans="1:35" ht="21" customHeight="1" x14ac:dyDescent="0.4">
      <c r="A9" t="s">
        <v>27</v>
      </c>
      <c r="B9" t="str">
        <f>IF('Layout full names (mandatory)'!D29&lt;&gt;"",'Layout full names (mandatory)'!D29,"")</f>
        <v/>
      </c>
      <c r="C9" t="str">
        <f>IF('Layout full names (mandatory)'!E29&lt;&gt;"",'Layout full names (mandatory)'!E29,"")</f>
        <v/>
      </c>
      <c r="D9" t="str">
        <f>IF('Layout full names (mandatory)'!F29&lt;&gt;"",'Layout full names (mandatory)'!F29,"")</f>
        <v/>
      </c>
      <c r="E9" t="str">
        <f>IF('Layout full names (mandatory)'!G29&lt;&gt;"",'Layout full names (mandatory)'!G29,"")</f>
        <v/>
      </c>
      <c r="F9" t="str">
        <f>IF('Layout full names (mandatory)'!H29&lt;&gt;"",'Layout full names (mandatory)'!H29,"")</f>
        <v/>
      </c>
      <c r="G9" t="str">
        <f>IF('Layout full names (mandatory)'!I29&lt;&gt;"",'Layout full names (mandatory)'!I29,"")</f>
        <v/>
      </c>
      <c r="H9" t="str">
        <f>IF('Layout full names (mandatory)'!J29&lt;&gt;"",'Layout full names (mandatory)'!J29,"")</f>
        <v/>
      </c>
      <c r="I9" t="str">
        <f>IF('Layout full names (mandatory)'!K29&lt;&gt;"",'Layout full names (mandatory)'!K29,"")</f>
        <v/>
      </c>
      <c r="J9" t="str">
        <f>IF('Layout full names (mandatory)'!L29&lt;&gt;"",'Layout full names (mandatory)'!L29,"")</f>
        <v/>
      </c>
      <c r="K9" t="str">
        <f>IF('Layout full names (mandatory)'!M29&lt;&gt;"",'Layout full names (mandatory)'!M29,"")</f>
        <v/>
      </c>
      <c r="L9" t="str">
        <f>IF('Layout full names (mandatory)'!N29&lt;&gt;"",'Layout full names (mandatory)'!N29,"")</f>
        <v/>
      </c>
      <c r="M9" t="str">
        <f>IF('Layout full names (mandatory)'!O29&lt;&gt;"",'Layout full names (mandatory)'!O29,"")</f>
        <v/>
      </c>
      <c r="N9" t="str">
        <f>IF('Layout full names (mandatory)'!P29&lt;&gt;"",'Layout full names (mandatory)'!P29,"")</f>
        <v/>
      </c>
      <c r="O9" t="str">
        <f>IF('Layout full names (mandatory)'!Q29&lt;&gt;"",'Layout full names (mandatory)'!Q29,"")</f>
        <v/>
      </c>
      <c r="P9" t="str">
        <f>IF('Layout full names (mandatory)'!R29&lt;&gt;"",'Layout full names (mandatory)'!R29,"")</f>
        <v/>
      </c>
      <c r="Q9" t="str">
        <f>IF('Layout full names (mandatory)'!S29&lt;&gt;"",'Layout full names (mandatory)'!S29,"")</f>
        <v/>
      </c>
      <c r="R9" t="str">
        <f>IF('Layout full names (mandatory)'!T29&lt;&gt;"",'Layout full names (mandatory)'!T29,"")</f>
        <v/>
      </c>
      <c r="S9" t="str">
        <f>IF('Layout full names (mandatory)'!U29&lt;&gt;"",'Layout full names (mandatory)'!U29,"")</f>
        <v/>
      </c>
      <c r="T9" t="str">
        <f>IF('Layout full names (mandatory)'!V29&lt;&gt;"",'Layout full names (mandatory)'!V29,"")</f>
        <v/>
      </c>
      <c r="U9" t="str">
        <f>IF('Layout full names (mandatory)'!W29&lt;&gt;"",'Layout full names (mandatory)'!W29,"")</f>
        <v/>
      </c>
      <c r="V9" t="str">
        <f>IF('Layout full names (mandatory)'!X29&lt;&gt;"",'Layout full names (mandatory)'!X29,"")</f>
        <v/>
      </c>
      <c r="W9" t="str">
        <f>IF('Layout full names (mandatory)'!Y29&lt;&gt;"",'Layout full names (mandatory)'!Y29,"")</f>
        <v/>
      </c>
      <c r="X9" t="str">
        <f>IF('Layout full names (mandatory)'!Z29&lt;&gt;"",'Layout full names (mandatory)'!Z29,"")</f>
        <v/>
      </c>
      <c r="Y9" t="str">
        <f>IF('Layout full names (mandatory)'!AA29&lt;&gt;"",'Layout full names (mandatory)'!AA29,"")</f>
        <v/>
      </c>
      <c r="Z9" s="3"/>
      <c r="AB9" s="20"/>
      <c r="AC9" t="str">
        <f t="shared" si="0"/>
        <v/>
      </c>
    </row>
    <row r="10" spans="1:35" ht="21" customHeight="1" x14ac:dyDescent="0.4">
      <c r="A10" t="s">
        <v>28</v>
      </c>
      <c r="B10" t="str">
        <f>IF('Layout full names (mandatory)'!D30&lt;&gt;"",'Layout full names (mandatory)'!D30,"")</f>
        <v/>
      </c>
      <c r="C10" t="str">
        <f>IF('Layout full names (mandatory)'!E30&lt;&gt;"",'Layout full names (mandatory)'!E30,"")</f>
        <v/>
      </c>
      <c r="D10" t="str">
        <f>IF('Layout full names (mandatory)'!F30&lt;&gt;"",'Layout full names (mandatory)'!F30,"")</f>
        <v/>
      </c>
      <c r="E10" t="str">
        <f>IF('Layout full names (mandatory)'!G30&lt;&gt;"",'Layout full names (mandatory)'!G30,"")</f>
        <v/>
      </c>
      <c r="F10" t="str">
        <f>IF('Layout full names (mandatory)'!H30&lt;&gt;"",'Layout full names (mandatory)'!H30,"")</f>
        <v/>
      </c>
      <c r="G10" t="str">
        <f>IF('Layout full names (mandatory)'!I30&lt;&gt;"",'Layout full names (mandatory)'!I30,"")</f>
        <v/>
      </c>
      <c r="H10" t="str">
        <f>IF('Layout full names (mandatory)'!J30&lt;&gt;"",'Layout full names (mandatory)'!J30,"")</f>
        <v/>
      </c>
      <c r="I10" t="str">
        <f>IF('Layout full names (mandatory)'!K30&lt;&gt;"",'Layout full names (mandatory)'!K30,"")</f>
        <v/>
      </c>
      <c r="J10" t="str">
        <f>IF('Layout full names (mandatory)'!L30&lt;&gt;"",'Layout full names (mandatory)'!L30,"")</f>
        <v/>
      </c>
      <c r="K10" t="str">
        <f>IF('Layout full names (mandatory)'!M30&lt;&gt;"",'Layout full names (mandatory)'!M30,"")</f>
        <v/>
      </c>
      <c r="L10" t="str">
        <f>IF('Layout full names (mandatory)'!N30&lt;&gt;"",'Layout full names (mandatory)'!N30,"")</f>
        <v/>
      </c>
      <c r="M10" t="str">
        <f>IF('Layout full names (mandatory)'!O30&lt;&gt;"",'Layout full names (mandatory)'!O30,"")</f>
        <v/>
      </c>
      <c r="N10" t="str">
        <f>IF('Layout full names (mandatory)'!P30&lt;&gt;"",'Layout full names (mandatory)'!P30,"")</f>
        <v/>
      </c>
      <c r="O10" t="str">
        <f>IF('Layout full names (mandatory)'!Q30&lt;&gt;"",'Layout full names (mandatory)'!Q30,"")</f>
        <v/>
      </c>
      <c r="P10" t="str">
        <f>IF('Layout full names (mandatory)'!R30&lt;&gt;"",'Layout full names (mandatory)'!R30,"")</f>
        <v/>
      </c>
      <c r="Q10" t="str">
        <f>IF('Layout full names (mandatory)'!S30&lt;&gt;"",'Layout full names (mandatory)'!S30,"")</f>
        <v/>
      </c>
      <c r="R10" t="str">
        <f>IF('Layout full names (mandatory)'!T30&lt;&gt;"",'Layout full names (mandatory)'!T30,"")</f>
        <v/>
      </c>
      <c r="S10" t="str">
        <f>IF('Layout full names (mandatory)'!U30&lt;&gt;"",'Layout full names (mandatory)'!U30,"")</f>
        <v/>
      </c>
      <c r="T10" t="str">
        <f>IF('Layout full names (mandatory)'!V30&lt;&gt;"",'Layout full names (mandatory)'!V30,"")</f>
        <v/>
      </c>
      <c r="U10" t="str">
        <f>IF('Layout full names (mandatory)'!W30&lt;&gt;"",'Layout full names (mandatory)'!W30,"")</f>
        <v/>
      </c>
      <c r="V10" t="str">
        <f>IF('Layout full names (mandatory)'!X30&lt;&gt;"",'Layout full names (mandatory)'!X30,"")</f>
        <v/>
      </c>
      <c r="W10" t="str">
        <f>IF('Layout full names (mandatory)'!Y30&lt;&gt;"",'Layout full names (mandatory)'!Y30,"")</f>
        <v/>
      </c>
      <c r="X10" t="str">
        <f>IF('Layout full names (mandatory)'!Z30&lt;&gt;"",'Layout full names (mandatory)'!Z30,"")</f>
        <v/>
      </c>
      <c r="Y10" t="str">
        <f>IF('Layout full names (mandatory)'!AA30&lt;&gt;"",'Layout full names (mandatory)'!AA30,"")</f>
        <v/>
      </c>
      <c r="Z10" s="3"/>
      <c r="AB10" s="20"/>
      <c r="AC10" t="str">
        <f t="shared" si="0"/>
        <v/>
      </c>
    </row>
    <row r="11" spans="1:35" ht="21" customHeight="1" x14ac:dyDescent="0.4">
      <c r="A11" t="s">
        <v>29</v>
      </c>
      <c r="B11" t="str">
        <f>IF('Layout full names (mandatory)'!D31&lt;&gt;"",'Layout full names (mandatory)'!D31,"")</f>
        <v/>
      </c>
      <c r="C11" t="str">
        <f>IF('Layout full names (mandatory)'!E31&lt;&gt;"",'Layout full names (mandatory)'!E31,"")</f>
        <v/>
      </c>
      <c r="D11" t="str">
        <f>IF('Layout full names (mandatory)'!F31&lt;&gt;"",'Layout full names (mandatory)'!F31,"")</f>
        <v/>
      </c>
      <c r="E11" t="str">
        <f>IF('Layout full names (mandatory)'!G31&lt;&gt;"",'Layout full names (mandatory)'!G31,"")</f>
        <v/>
      </c>
      <c r="F11" t="str">
        <f>IF('Layout full names (mandatory)'!H31&lt;&gt;"",'Layout full names (mandatory)'!H31,"")</f>
        <v/>
      </c>
      <c r="G11" t="str">
        <f>IF('Layout full names (mandatory)'!I31&lt;&gt;"",'Layout full names (mandatory)'!I31,"")</f>
        <v/>
      </c>
      <c r="H11" t="str">
        <f>IF('Layout full names (mandatory)'!J31&lt;&gt;"",'Layout full names (mandatory)'!J31,"")</f>
        <v/>
      </c>
      <c r="I11" t="str">
        <f>IF('Layout full names (mandatory)'!K31&lt;&gt;"",'Layout full names (mandatory)'!K31,"")</f>
        <v/>
      </c>
      <c r="J11" t="str">
        <f>IF('Layout full names (mandatory)'!L31&lt;&gt;"",'Layout full names (mandatory)'!L31,"")</f>
        <v/>
      </c>
      <c r="K11" t="str">
        <f>IF('Layout full names (mandatory)'!M31&lt;&gt;"",'Layout full names (mandatory)'!M31,"")</f>
        <v/>
      </c>
      <c r="L11" t="str">
        <f>IF('Layout full names (mandatory)'!N31&lt;&gt;"",'Layout full names (mandatory)'!N31,"")</f>
        <v/>
      </c>
      <c r="M11" t="str">
        <f>IF('Layout full names (mandatory)'!O31&lt;&gt;"",'Layout full names (mandatory)'!O31,"")</f>
        <v/>
      </c>
      <c r="N11" t="str">
        <f>IF('Layout full names (mandatory)'!P31&lt;&gt;"",'Layout full names (mandatory)'!P31,"")</f>
        <v/>
      </c>
      <c r="O11" t="str">
        <f>IF('Layout full names (mandatory)'!Q31&lt;&gt;"",'Layout full names (mandatory)'!Q31,"")</f>
        <v/>
      </c>
      <c r="P11" t="str">
        <f>IF('Layout full names (mandatory)'!R31&lt;&gt;"",'Layout full names (mandatory)'!R31,"")</f>
        <v/>
      </c>
      <c r="Q11" t="str">
        <f>IF('Layout full names (mandatory)'!S31&lt;&gt;"",'Layout full names (mandatory)'!S31,"")</f>
        <v/>
      </c>
      <c r="R11" t="str">
        <f>IF('Layout full names (mandatory)'!T31&lt;&gt;"",'Layout full names (mandatory)'!T31,"")</f>
        <v/>
      </c>
      <c r="S11" t="str">
        <f>IF('Layout full names (mandatory)'!U31&lt;&gt;"",'Layout full names (mandatory)'!U31,"")</f>
        <v/>
      </c>
      <c r="T11" t="str">
        <f>IF('Layout full names (mandatory)'!V31&lt;&gt;"",'Layout full names (mandatory)'!V31,"")</f>
        <v/>
      </c>
      <c r="U11" t="str">
        <f>IF('Layout full names (mandatory)'!W31&lt;&gt;"",'Layout full names (mandatory)'!W31,"")</f>
        <v/>
      </c>
      <c r="V11" t="str">
        <f>IF('Layout full names (mandatory)'!X31&lt;&gt;"",'Layout full names (mandatory)'!X31,"")</f>
        <v/>
      </c>
      <c r="W11" t="str">
        <f>IF('Layout full names (mandatory)'!Y31&lt;&gt;"",'Layout full names (mandatory)'!Y31,"")</f>
        <v/>
      </c>
      <c r="X11" t="str">
        <f>IF('Layout full names (mandatory)'!Z31&lt;&gt;"",'Layout full names (mandatory)'!Z31,"")</f>
        <v/>
      </c>
      <c r="Y11" t="str">
        <f>IF('Layout full names (mandatory)'!AA31&lt;&gt;"",'Layout full names (mandatory)'!AA31,"")</f>
        <v/>
      </c>
      <c r="Z11" s="3"/>
      <c r="AB11" s="20"/>
      <c r="AC11" t="str">
        <f t="shared" si="0"/>
        <v/>
      </c>
    </row>
    <row r="12" spans="1:35" ht="21" customHeight="1" x14ac:dyDescent="0.4">
      <c r="A12" t="s">
        <v>30</v>
      </c>
      <c r="B12" t="str">
        <f>IF('Layout full names (mandatory)'!D32&lt;&gt;"",'Layout full names (mandatory)'!D32,"")</f>
        <v/>
      </c>
      <c r="C12" t="str">
        <f>IF('Layout full names (mandatory)'!E32&lt;&gt;"",'Layout full names (mandatory)'!E32,"")</f>
        <v/>
      </c>
      <c r="D12" t="str">
        <f>IF('Layout full names (mandatory)'!F32&lt;&gt;"",'Layout full names (mandatory)'!F32,"")</f>
        <v/>
      </c>
      <c r="E12" t="str">
        <f>IF('Layout full names (mandatory)'!G32&lt;&gt;"",'Layout full names (mandatory)'!G32,"")</f>
        <v/>
      </c>
      <c r="F12" t="str">
        <f>IF('Layout full names (mandatory)'!H32&lt;&gt;"",'Layout full names (mandatory)'!H32,"")</f>
        <v/>
      </c>
      <c r="G12" t="str">
        <f>IF('Layout full names (mandatory)'!I32&lt;&gt;"",'Layout full names (mandatory)'!I32,"")</f>
        <v/>
      </c>
      <c r="H12" t="str">
        <f>IF('Layout full names (mandatory)'!J32&lt;&gt;"",'Layout full names (mandatory)'!J32,"")</f>
        <v/>
      </c>
      <c r="I12" t="str">
        <f>IF('Layout full names (mandatory)'!K32&lt;&gt;"",'Layout full names (mandatory)'!K32,"")</f>
        <v/>
      </c>
      <c r="J12" t="str">
        <f>IF('Layout full names (mandatory)'!L32&lt;&gt;"",'Layout full names (mandatory)'!L32,"")</f>
        <v/>
      </c>
      <c r="K12" t="str">
        <f>IF('Layout full names (mandatory)'!M32&lt;&gt;"",'Layout full names (mandatory)'!M32,"")</f>
        <v/>
      </c>
      <c r="L12" t="str">
        <f>IF('Layout full names (mandatory)'!N32&lt;&gt;"",'Layout full names (mandatory)'!N32,"")</f>
        <v/>
      </c>
      <c r="M12" t="str">
        <f>IF('Layout full names (mandatory)'!O32&lt;&gt;"",'Layout full names (mandatory)'!O32,"")</f>
        <v/>
      </c>
      <c r="N12" t="str">
        <f>IF('Layout full names (mandatory)'!P32&lt;&gt;"",'Layout full names (mandatory)'!P32,"")</f>
        <v/>
      </c>
      <c r="O12" t="str">
        <f>IF('Layout full names (mandatory)'!Q32&lt;&gt;"",'Layout full names (mandatory)'!Q32,"")</f>
        <v/>
      </c>
      <c r="P12" t="str">
        <f>IF('Layout full names (mandatory)'!R32&lt;&gt;"",'Layout full names (mandatory)'!R32,"")</f>
        <v/>
      </c>
      <c r="Q12" t="str">
        <f>IF('Layout full names (mandatory)'!S32&lt;&gt;"",'Layout full names (mandatory)'!S32,"")</f>
        <v/>
      </c>
      <c r="R12" t="str">
        <f>IF('Layout full names (mandatory)'!T32&lt;&gt;"",'Layout full names (mandatory)'!T32,"")</f>
        <v/>
      </c>
      <c r="S12" t="str">
        <f>IF('Layout full names (mandatory)'!U32&lt;&gt;"",'Layout full names (mandatory)'!U32,"")</f>
        <v/>
      </c>
      <c r="T12" t="str">
        <f>IF('Layout full names (mandatory)'!V32&lt;&gt;"",'Layout full names (mandatory)'!V32,"")</f>
        <v/>
      </c>
      <c r="U12" t="str">
        <f>IF('Layout full names (mandatory)'!W32&lt;&gt;"",'Layout full names (mandatory)'!W32,"")</f>
        <v/>
      </c>
      <c r="V12" t="str">
        <f>IF('Layout full names (mandatory)'!X32&lt;&gt;"",'Layout full names (mandatory)'!X32,"")</f>
        <v/>
      </c>
      <c r="W12" t="str">
        <f>IF('Layout full names (mandatory)'!Y32&lt;&gt;"",'Layout full names (mandatory)'!Y32,"")</f>
        <v/>
      </c>
      <c r="X12" t="str">
        <f>IF('Layout full names (mandatory)'!Z32&lt;&gt;"",'Layout full names (mandatory)'!Z32,"")</f>
        <v/>
      </c>
      <c r="Y12" t="str">
        <f>IF('Layout full names (mandatory)'!AA32&lt;&gt;"",'Layout full names (mandatory)'!AA32,"")</f>
        <v/>
      </c>
      <c r="Z12" s="3"/>
      <c r="AB12" s="20"/>
      <c r="AC12" t="str">
        <f t="shared" si="0"/>
        <v/>
      </c>
    </row>
    <row r="13" spans="1:35" ht="21" customHeight="1" x14ac:dyDescent="0.4">
      <c r="A13" t="s">
        <v>31</v>
      </c>
      <c r="B13" t="str">
        <f>IF('Layout full names (mandatory)'!D33&lt;&gt;"",'Layout full names (mandatory)'!D33,"")</f>
        <v/>
      </c>
      <c r="C13" t="str">
        <f>IF('Layout full names (mandatory)'!E33&lt;&gt;"",'Layout full names (mandatory)'!E33,"")</f>
        <v/>
      </c>
      <c r="D13" t="str">
        <f>IF('Layout full names (mandatory)'!F33&lt;&gt;"",'Layout full names (mandatory)'!F33,"")</f>
        <v/>
      </c>
      <c r="E13" t="str">
        <f>IF('Layout full names (mandatory)'!G33&lt;&gt;"",'Layout full names (mandatory)'!G33,"")</f>
        <v/>
      </c>
      <c r="F13" t="str">
        <f>IF('Layout full names (mandatory)'!H33&lt;&gt;"",'Layout full names (mandatory)'!H33,"")</f>
        <v/>
      </c>
      <c r="G13" t="str">
        <f>IF('Layout full names (mandatory)'!I33&lt;&gt;"",'Layout full names (mandatory)'!I33,"")</f>
        <v/>
      </c>
      <c r="H13" t="str">
        <f>IF('Layout full names (mandatory)'!J33&lt;&gt;"",'Layout full names (mandatory)'!J33,"")</f>
        <v/>
      </c>
      <c r="I13" t="str">
        <f>IF('Layout full names (mandatory)'!K33&lt;&gt;"",'Layout full names (mandatory)'!K33,"")</f>
        <v/>
      </c>
      <c r="J13" t="str">
        <f>IF('Layout full names (mandatory)'!L33&lt;&gt;"",'Layout full names (mandatory)'!L33,"")</f>
        <v/>
      </c>
      <c r="K13" t="str">
        <f>IF('Layout full names (mandatory)'!M33&lt;&gt;"",'Layout full names (mandatory)'!M33,"")</f>
        <v/>
      </c>
      <c r="L13" t="str">
        <f>IF('Layout full names (mandatory)'!N33&lt;&gt;"",'Layout full names (mandatory)'!N33,"")</f>
        <v/>
      </c>
      <c r="M13" t="str">
        <f>IF('Layout full names (mandatory)'!O33&lt;&gt;"",'Layout full names (mandatory)'!O33,"")</f>
        <v/>
      </c>
      <c r="N13" t="str">
        <f>IF('Layout full names (mandatory)'!P33&lt;&gt;"",'Layout full names (mandatory)'!P33,"")</f>
        <v/>
      </c>
      <c r="O13" t="str">
        <f>IF('Layout full names (mandatory)'!Q33&lt;&gt;"",'Layout full names (mandatory)'!Q33,"")</f>
        <v/>
      </c>
      <c r="P13" t="str">
        <f>IF('Layout full names (mandatory)'!R33&lt;&gt;"",'Layout full names (mandatory)'!R33,"")</f>
        <v/>
      </c>
      <c r="Q13" t="str">
        <f>IF('Layout full names (mandatory)'!S33&lt;&gt;"",'Layout full names (mandatory)'!S33,"")</f>
        <v/>
      </c>
      <c r="R13" t="str">
        <f>IF('Layout full names (mandatory)'!T33&lt;&gt;"",'Layout full names (mandatory)'!T33,"")</f>
        <v/>
      </c>
      <c r="S13" t="str">
        <f>IF('Layout full names (mandatory)'!U33&lt;&gt;"",'Layout full names (mandatory)'!U33,"")</f>
        <v/>
      </c>
      <c r="T13" t="str">
        <f>IF('Layout full names (mandatory)'!V33&lt;&gt;"",'Layout full names (mandatory)'!V33,"")</f>
        <v/>
      </c>
      <c r="U13" t="str">
        <f>IF('Layout full names (mandatory)'!W33&lt;&gt;"",'Layout full names (mandatory)'!W33,"")</f>
        <v/>
      </c>
      <c r="V13" t="str">
        <f>IF('Layout full names (mandatory)'!X33&lt;&gt;"",'Layout full names (mandatory)'!X33,"")</f>
        <v/>
      </c>
      <c r="W13" t="str">
        <f>IF('Layout full names (mandatory)'!Y33&lt;&gt;"",'Layout full names (mandatory)'!Y33,"")</f>
        <v/>
      </c>
      <c r="X13" t="str">
        <f>IF('Layout full names (mandatory)'!Z33&lt;&gt;"",'Layout full names (mandatory)'!Z33,"")</f>
        <v/>
      </c>
      <c r="Y13" t="str">
        <f>IF('Layout full names (mandatory)'!AA33&lt;&gt;"",'Layout full names (mandatory)'!AA33,"")</f>
        <v/>
      </c>
      <c r="Z13" s="3"/>
      <c r="AB13" s="20"/>
      <c r="AC13" t="str">
        <f t="shared" si="0"/>
        <v/>
      </c>
    </row>
    <row r="14" spans="1:35" ht="21" customHeight="1" x14ac:dyDescent="0.4">
      <c r="A14" t="s">
        <v>32</v>
      </c>
      <c r="B14" t="str">
        <f>IF('Layout full names (mandatory)'!D34&lt;&gt;"",'Layout full names (mandatory)'!D34,"")</f>
        <v/>
      </c>
      <c r="C14" t="str">
        <f>IF('Layout full names (mandatory)'!E34&lt;&gt;"",'Layout full names (mandatory)'!E34,"")</f>
        <v/>
      </c>
      <c r="D14" t="str">
        <f>IF('Layout full names (mandatory)'!F34&lt;&gt;"",'Layout full names (mandatory)'!F34,"")</f>
        <v/>
      </c>
      <c r="E14" t="str">
        <f>IF('Layout full names (mandatory)'!G34&lt;&gt;"",'Layout full names (mandatory)'!G34,"")</f>
        <v/>
      </c>
      <c r="F14" t="str">
        <f>IF('Layout full names (mandatory)'!H34&lt;&gt;"",'Layout full names (mandatory)'!H34,"")</f>
        <v/>
      </c>
      <c r="G14" t="str">
        <f>IF('Layout full names (mandatory)'!I34&lt;&gt;"",'Layout full names (mandatory)'!I34,"")</f>
        <v/>
      </c>
      <c r="H14" t="str">
        <f>IF('Layout full names (mandatory)'!J34&lt;&gt;"",'Layout full names (mandatory)'!J34,"")</f>
        <v/>
      </c>
      <c r="I14" t="str">
        <f>IF('Layout full names (mandatory)'!K34&lt;&gt;"",'Layout full names (mandatory)'!K34,"")</f>
        <v/>
      </c>
      <c r="J14" t="str">
        <f>IF('Layout full names (mandatory)'!L34&lt;&gt;"",'Layout full names (mandatory)'!L34,"")</f>
        <v/>
      </c>
      <c r="K14" t="str">
        <f>IF('Layout full names (mandatory)'!M34&lt;&gt;"",'Layout full names (mandatory)'!M34,"")</f>
        <v/>
      </c>
      <c r="L14" t="str">
        <f>IF('Layout full names (mandatory)'!N34&lt;&gt;"",'Layout full names (mandatory)'!N34,"")</f>
        <v/>
      </c>
      <c r="M14" t="str">
        <f>IF('Layout full names (mandatory)'!O34&lt;&gt;"",'Layout full names (mandatory)'!O34,"")</f>
        <v/>
      </c>
      <c r="N14" t="str">
        <f>IF('Layout full names (mandatory)'!P34&lt;&gt;"",'Layout full names (mandatory)'!P34,"")</f>
        <v/>
      </c>
      <c r="O14" t="str">
        <f>IF('Layout full names (mandatory)'!Q34&lt;&gt;"",'Layout full names (mandatory)'!Q34,"")</f>
        <v/>
      </c>
      <c r="P14" t="str">
        <f>IF('Layout full names (mandatory)'!R34&lt;&gt;"",'Layout full names (mandatory)'!R34,"")</f>
        <v/>
      </c>
      <c r="Q14" t="str">
        <f>IF('Layout full names (mandatory)'!S34&lt;&gt;"",'Layout full names (mandatory)'!S34,"")</f>
        <v/>
      </c>
      <c r="R14" t="str">
        <f>IF('Layout full names (mandatory)'!T34&lt;&gt;"",'Layout full names (mandatory)'!T34,"")</f>
        <v/>
      </c>
      <c r="S14" t="str">
        <f>IF('Layout full names (mandatory)'!U34&lt;&gt;"",'Layout full names (mandatory)'!U34,"")</f>
        <v/>
      </c>
      <c r="T14" t="str">
        <f>IF('Layout full names (mandatory)'!V34&lt;&gt;"",'Layout full names (mandatory)'!V34,"")</f>
        <v/>
      </c>
      <c r="U14" t="str">
        <f>IF('Layout full names (mandatory)'!W34&lt;&gt;"",'Layout full names (mandatory)'!W34,"")</f>
        <v/>
      </c>
      <c r="V14" t="str">
        <f>IF('Layout full names (mandatory)'!X34&lt;&gt;"",'Layout full names (mandatory)'!X34,"")</f>
        <v/>
      </c>
      <c r="W14" t="str">
        <f>IF('Layout full names (mandatory)'!Y34&lt;&gt;"",'Layout full names (mandatory)'!Y34,"")</f>
        <v/>
      </c>
      <c r="X14" t="str">
        <f>IF('Layout full names (mandatory)'!Z34&lt;&gt;"",'Layout full names (mandatory)'!Z34,"")</f>
        <v/>
      </c>
      <c r="Y14" t="str">
        <f>IF('Layout full names (mandatory)'!AA34&lt;&gt;"",'Layout full names (mandatory)'!AA34,"")</f>
        <v/>
      </c>
      <c r="Z14" s="3"/>
      <c r="AC14" t="str">
        <f t="shared" si="0"/>
        <v/>
      </c>
    </row>
    <row r="15" spans="1:35" ht="21" customHeight="1" x14ac:dyDescent="0.4">
      <c r="A15" t="s">
        <v>33</v>
      </c>
      <c r="B15" t="str">
        <f>IF('Layout full names (mandatory)'!D35&lt;&gt;"",'Layout full names (mandatory)'!D35,"")</f>
        <v/>
      </c>
      <c r="C15" t="str">
        <f>IF('Layout full names (mandatory)'!E35&lt;&gt;"",'Layout full names (mandatory)'!E35,"")</f>
        <v/>
      </c>
      <c r="D15" t="str">
        <f>IF('Layout full names (mandatory)'!F35&lt;&gt;"",'Layout full names (mandatory)'!F35,"")</f>
        <v/>
      </c>
      <c r="E15" t="str">
        <f>IF('Layout full names (mandatory)'!G35&lt;&gt;"",'Layout full names (mandatory)'!G35,"")</f>
        <v/>
      </c>
      <c r="F15" t="str">
        <f>IF('Layout full names (mandatory)'!H35&lt;&gt;"",'Layout full names (mandatory)'!H35,"")</f>
        <v/>
      </c>
      <c r="G15" t="str">
        <f>IF('Layout full names (mandatory)'!I35&lt;&gt;"",'Layout full names (mandatory)'!I35,"")</f>
        <v/>
      </c>
      <c r="H15" t="str">
        <f>IF('Layout full names (mandatory)'!J35&lt;&gt;"",'Layout full names (mandatory)'!J35,"")</f>
        <v/>
      </c>
      <c r="I15" t="str">
        <f>IF('Layout full names (mandatory)'!K35&lt;&gt;"",'Layout full names (mandatory)'!K35,"")</f>
        <v/>
      </c>
      <c r="J15" t="str">
        <f>IF('Layout full names (mandatory)'!L35&lt;&gt;"",'Layout full names (mandatory)'!L35,"")</f>
        <v/>
      </c>
      <c r="K15" t="str">
        <f>IF('Layout full names (mandatory)'!M35&lt;&gt;"",'Layout full names (mandatory)'!M35,"")</f>
        <v/>
      </c>
      <c r="L15" t="str">
        <f>IF('Layout full names (mandatory)'!N35&lt;&gt;"",'Layout full names (mandatory)'!N35,"")</f>
        <v/>
      </c>
      <c r="M15" t="str">
        <f>IF('Layout full names (mandatory)'!O35&lt;&gt;"",'Layout full names (mandatory)'!O35,"")</f>
        <v/>
      </c>
      <c r="N15" t="str">
        <f>IF('Layout full names (mandatory)'!P35&lt;&gt;"",'Layout full names (mandatory)'!P35,"")</f>
        <v/>
      </c>
      <c r="O15" t="str">
        <f>IF('Layout full names (mandatory)'!Q35&lt;&gt;"",'Layout full names (mandatory)'!Q35,"")</f>
        <v/>
      </c>
      <c r="P15" t="str">
        <f>IF('Layout full names (mandatory)'!R35&lt;&gt;"",'Layout full names (mandatory)'!R35,"")</f>
        <v/>
      </c>
      <c r="Q15" t="str">
        <f>IF('Layout full names (mandatory)'!S35&lt;&gt;"",'Layout full names (mandatory)'!S35,"")</f>
        <v/>
      </c>
      <c r="R15" t="str">
        <f>IF('Layout full names (mandatory)'!T35&lt;&gt;"",'Layout full names (mandatory)'!T35,"")</f>
        <v/>
      </c>
      <c r="S15" t="str">
        <f>IF('Layout full names (mandatory)'!U35&lt;&gt;"",'Layout full names (mandatory)'!U35,"")</f>
        <v/>
      </c>
      <c r="T15" t="str">
        <f>IF('Layout full names (mandatory)'!V35&lt;&gt;"",'Layout full names (mandatory)'!V35,"")</f>
        <v/>
      </c>
      <c r="U15" t="str">
        <f>IF('Layout full names (mandatory)'!W35&lt;&gt;"",'Layout full names (mandatory)'!W35,"")</f>
        <v/>
      </c>
      <c r="V15" t="str">
        <f>IF('Layout full names (mandatory)'!X35&lt;&gt;"",'Layout full names (mandatory)'!X35,"")</f>
        <v/>
      </c>
      <c r="W15" t="str">
        <f>IF('Layout full names (mandatory)'!Y35&lt;&gt;"",'Layout full names (mandatory)'!Y35,"")</f>
        <v/>
      </c>
      <c r="X15" t="str">
        <f>IF('Layout full names (mandatory)'!Z35&lt;&gt;"",'Layout full names (mandatory)'!Z35,"")</f>
        <v/>
      </c>
      <c r="Y15" t="str">
        <f>IF('Layout full names (mandatory)'!AA35&lt;&gt;"",'Layout full names (mandatory)'!AA35,"")</f>
        <v/>
      </c>
      <c r="Z15" s="3"/>
      <c r="AC15" t="str">
        <f t="shared" si="0"/>
        <v/>
      </c>
    </row>
    <row r="16" spans="1:35" ht="21" customHeight="1" x14ac:dyDescent="0.4">
      <c r="A16" t="s">
        <v>34</v>
      </c>
      <c r="B16" t="str">
        <f>IF('Layout full names (mandatory)'!D36&lt;&gt;"",'Layout full names (mandatory)'!D36,"")</f>
        <v/>
      </c>
      <c r="C16" t="str">
        <f>IF('Layout full names (mandatory)'!E36&lt;&gt;"",'Layout full names (mandatory)'!E36,"")</f>
        <v/>
      </c>
      <c r="D16" t="str">
        <f>IF('Layout full names (mandatory)'!F36&lt;&gt;"",'Layout full names (mandatory)'!F36,"")</f>
        <v/>
      </c>
      <c r="E16" t="str">
        <f>IF('Layout full names (mandatory)'!G36&lt;&gt;"",'Layout full names (mandatory)'!G36,"")</f>
        <v/>
      </c>
      <c r="F16" t="str">
        <f>IF('Layout full names (mandatory)'!H36&lt;&gt;"",'Layout full names (mandatory)'!H36,"")</f>
        <v/>
      </c>
      <c r="G16" t="str">
        <f>IF('Layout full names (mandatory)'!I36&lt;&gt;"",'Layout full names (mandatory)'!I36,"")</f>
        <v/>
      </c>
      <c r="H16" t="str">
        <f>IF('Layout full names (mandatory)'!J36&lt;&gt;"",'Layout full names (mandatory)'!J36,"")</f>
        <v/>
      </c>
      <c r="I16" t="str">
        <f>IF('Layout full names (mandatory)'!K36&lt;&gt;"",'Layout full names (mandatory)'!K36,"")</f>
        <v/>
      </c>
      <c r="J16" t="str">
        <f>IF('Layout full names (mandatory)'!L36&lt;&gt;"",'Layout full names (mandatory)'!L36,"")</f>
        <v/>
      </c>
      <c r="K16" t="str">
        <f>IF('Layout full names (mandatory)'!M36&lt;&gt;"",'Layout full names (mandatory)'!M36,"")</f>
        <v/>
      </c>
      <c r="L16" t="str">
        <f>IF('Layout full names (mandatory)'!N36&lt;&gt;"",'Layout full names (mandatory)'!N36,"")</f>
        <v/>
      </c>
      <c r="M16" t="str">
        <f>IF('Layout full names (mandatory)'!O36&lt;&gt;"",'Layout full names (mandatory)'!O36,"")</f>
        <v/>
      </c>
      <c r="N16" t="str">
        <f>IF('Layout full names (mandatory)'!P36&lt;&gt;"",'Layout full names (mandatory)'!P36,"")</f>
        <v/>
      </c>
      <c r="O16" t="str">
        <f>IF('Layout full names (mandatory)'!Q36&lt;&gt;"",'Layout full names (mandatory)'!Q36,"")</f>
        <v/>
      </c>
      <c r="P16" t="str">
        <f>IF('Layout full names (mandatory)'!R36&lt;&gt;"",'Layout full names (mandatory)'!R36,"")</f>
        <v/>
      </c>
      <c r="Q16" t="str">
        <f>IF('Layout full names (mandatory)'!S36&lt;&gt;"",'Layout full names (mandatory)'!S36,"")</f>
        <v/>
      </c>
      <c r="R16" t="str">
        <f>IF('Layout full names (mandatory)'!T36&lt;&gt;"",'Layout full names (mandatory)'!T36,"")</f>
        <v/>
      </c>
      <c r="S16" t="str">
        <f>IF('Layout full names (mandatory)'!U36&lt;&gt;"",'Layout full names (mandatory)'!U36,"")</f>
        <v/>
      </c>
      <c r="T16" t="str">
        <f>IF('Layout full names (mandatory)'!V36&lt;&gt;"",'Layout full names (mandatory)'!V36,"")</f>
        <v/>
      </c>
      <c r="U16" t="str">
        <f>IF('Layout full names (mandatory)'!W36&lt;&gt;"",'Layout full names (mandatory)'!W36,"")</f>
        <v/>
      </c>
      <c r="V16" t="str">
        <f>IF('Layout full names (mandatory)'!X36&lt;&gt;"",'Layout full names (mandatory)'!X36,"")</f>
        <v/>
      </c>
      <c r="W16" t="str">
        <f>IF('Layout full names (mandatory)'!Y36&lt;&gt;"",'Layout full names (mandatory)'!Y36,"")</f>
        <v/>
      </c>
      <c r="X16" t="str">
        <f>IF('Layout full names (mandatory)'!Z36&lt;&gt;"",'Layout full names (mandatory)'!Z36,"")</f>
        <v/>
      </c>
      <c r="Y16" t="str">
        <f>IF('Layout full names (mandatory)'!AA36&lt;&gt;"",'Layout full names (mandatory)'!AA36,"")</f>
        <v/>
      </c>
      <c r="Z16" s="3"/>
      <c r="AC16" t="str">
        <f t="shared" si="0"/>
        <v/>
      </c>
    </row>
    <row r="17" spans="1:29" ht="21" customHeight="1" x14ac:dyDescent="0.4">
      <c r="A17" t="s">
        <v>35</v>
      </c>
      <c r="B17" t="str">
        <f>IF('Layout full names (mandatory)'!D37&lt;&gt;"",'Layout full names (mandatory)'!D37,"")</f>
        <v/>
      </c>
      <c r="C17" t="str">
        <f>IF('Layout full names (mandatory)'!E37&lt;&gt;"",'Layout full names (mandatory)'!E37,"")</f>
        <v/>
      </c>
      <c r="D17" t="str">
        <f>IF('Layout full names (mandatory)'!F37&lt;&gt;"",'Layout full names (mandatory)'!F37,"")</f>
        <v/>
      </c>
      <c r="E17" t="str">
        <f>IF('Layout full names (mandatory)'!G37&lt;&gt;"",'Layout full names (mandatory)'!G37,"")</f>
        <v/>
      </c>
      <c r="F17" t="str">
        <f>IF('Layout full names (mandatory)'!H37&lt;&gt;"",'Layout full names (mandatory)'!H37,"")</f>
        <v/>
      </c>
      <c r="G17" t="str">
        <f>IF('Layout full names (mandatory)'!I37&lt;&gt;"",'Layout full names (mandatory)'!I37,"")</f>
        <v/>
      </c>
      <c r="H17" t="str">
        <f>IF('Layout full names (mandatory)'!J37&lt;&gt;"",'Layout full names (mandatory)'!J37,"")</f>
        <v/>
      </c>
      <c r="I17" t="str">
        <f>IF('Layout full names (mandatory)'!K37&lt;&gt;"",'Layout full names (mandatory)'!K37,"")</f>
        <v/>
      </c>
      <c r="J17" t="str">
        <f>IF('Layout full names (mandatory)'!L37&lt;&gt;"",'Layout full names (mandatory)'!L37,"")</f>
        <v/>
      </c>
      <c r="K17" t="str">
        <f>IF('Layout full names (mandatory)'!M37&lt;&gt;"",'Layout full names (mandatory)'!M37,"")</f>
        <v/>
      </c>
      <c r="L17" t="str">
        <f>IF('Layout full names (mandatory)'!N37&lt;&gt;"",'Layout full names (mandatory)'!N37,"")</f>
        <v/>
      </c>
      <c r="M17" t="str">
        <f>IF('Layout full names (mandatory)'!O37&lt;&gt;"",'Layout full names (mandatory)'!O37,"")</f>
        <v/>
      </c>
      <c r="N17" t="str">
        <f>IF('Layout full names (mandatory)'!P37&lt;&gt;"",'Layout full names (mandatory)'!P37,"")</f>
        <v/>
      </c>
      <c r="O17" t="str">
        <f>IF('Layout full names (mandatory)'!Q37&lt;&gt;"",'Layout full names (mandatory)'!Q37,"")</f>
        <v/>
      </c>
      <c r="P17" t="str">
        <f>IF('Layout full names (mandatory)'!R37&lt;&gt;"",'Layout full names (mandatory)'!R37,"")</f>
        <v/>
      </c>
      <c r="Q17" t="str">
        <f>IF('Layout full names (mandatory)'!S37&lt;&gt;"",'Layout full names (mandatory)'!S37,"")</f>
        <v/>
      </c>
      <c r="R17" t="str">
        <f>IF('Layout full names (mandatory)'!T37&lt;&gt;"",'Layout full names (mandatory)'!T37,"")</f>
        <v/>
      </c>
      <c r="S17" t="str">
        <f>IF('Layout full names (mandatory)'!U37&lt;&gt;"",'Layout full names (mandatory)'!U37,"")</f>
        <v/>
      </c>
      <c r="T17" t="str">
        <f>IF('Layout full names (mandatory)'!V37&lt;&gt;"",'Layout full names (mandatory)'!V37,"")</f>
        <v/>
      </c>
      <c r="U17" t="str">
        <f>IF('Layout full names (mandatory)'!W37&lt;&gt;"",'Layout full names (mandatory)'!W37,"")</f>
        <v/>
      </c>
      <c r="V17" t="str">
        <f>IF('Layout full names (mandatory)'!X37&lt;&gt;"",'Layout full names (mandatory)'!X37,"")</f>
        <v/>
      </c>
      <c r="W17" t="str">
        <f>IF('Layout full names (mandatory)'!Y37&lt;&gt;"",'Layout full names (mandatory)'!Y37,"")</f>
        <v/>
      </c>
      <c r="X17" t="str">
        <f>IF('Layout full names (mandatory)'!Z37&lt;&gt;"",'Layout full names (mandatory)'!Z37,"")</f>
        <v/>
      </c>
      <c r="Y17" t="str">
        <f>IF('Layout full names (mandatory)'!AA37&lt;&gt;"",'Layout full names (mandatory)'!AA37,"")</f>
        <v/>
      </c>
      <c r="Z17" s="3"/>
      <c r="AC17" t="str">
        <f t="shared" si="0"/>
        <v/>
      </c>
    </row>
    <row r="18" spans="1:29" ht="18.75" customHeight="1" x14ac:dyDescent="0.35">
      <c r="B18" s="5"/>
      <c r="C18" s="5"/>
      <c r="D18" s="5"/>
      <c r="E18" s="5"/>
      <c r="F18" s="5"/>
      <c r="G18" s="5"/>
      <c r="H18" s="5"/>
      <c r="I18" s="5"/>
      <c r="J18" s="5"/>
      <c r="K18" s="5"/>
      <c r="L18" s="5"/>
      <c r="M18" s="5"/>
      <c r="N18" s="5"/>
      <c r="O18" s="5"/>
      <c r="P18" s="5"/>
      <c r="Q18" s="5"/>
      <c r="R18" s="5"/>
      <c r="S18" s="5"/>
      <c r="T18" s="5"/>
      <c r="U18" s="5"/>
      <c r="V18" s="5"/>
      <c r="W18" s="5"/>
      <c r="X18" s="5"/>
      <c r="Y18" s="5"/>
      <c r="AC18" t="str">
        <f t="shared" si="0"/>
        <v/>
      </c>
    </row>
    <row r="19" spans="1:29" ht="21" customHeight="1" x14ac:dyDescent="0.4">
      <c r="B19" s="8" t="s">
        <v>443</v>
      </c>
      <c r="C19" s="5"/>
      <c r="D19" s="5"/>
      <c r="E19" s="5"/>
      <c r="F19" s="5"/>
      <c r="G19" s="5"/>
      <c r="H19" s="5"/>
      <c r="I19" s="5"/>
      <c r="J19" s="5"/>
      <c r="K19" s="5"/>
      <c r="L19" s="5"/>
      <c r="M19" s="5"/>
      <c r="N19" s="5"/>
      <c r="O19" s="5"/>
      <c r="P19" s="5"/>
      <c r="Q19" s="5"/>
      <c r="R19" s="5"/>
      <c r="S19" s="5"/>
      <c r="T19" s="5"/>
      <c r="U19" s="5"/>
      <c r="V19" s="5"/>
      <c r="W19" s="5"/>
      <c r="X19" s="5"/>
      <c r="Y19" s="5"/>
      <c r="AC19" t="str">
        <f t="shared" si="0"/>
        <v/>
      </c>
    </row>
    <row r="20" spans="1:29" ht="18.75" customHeight="1" x14ac:dyDescent="0.35">
      <c r="B20" s="5" t="s">
        <v>444</v>
      </c>
      <c r="C20" s="5"/>
      <c r="D20" s="5"/>
      <c r="E20" s="5"/>
      <c r="F20" s="5"/>
      <c r="G20" s="5"/>
      <c r="H20" s="5"/>
      <c r="I20" s="5"/>
      <c r="J20" s="5"/>
      <c r="K20" s="5"/>
      <c r="L20" s="5"/>
      <c r="M20" s="5"/>
      <c r="N20" s="5"/>
      <c r="O20" s="5"/>
      <c r="P20" s="5"/>
      <c r="Q20" s="5"/>
      <c r="R20" s="5"/>
      <c r="S20" s="5"/>
      <c r="T20" s="5"/>
      <c r="U20" s="5"/>
      <c r="V20" s="5"/>
      <c r="W20" s="5"/>
      <c r="X20" s="5"/>
      <c r="Y20" s="5"/>
      <c r="AC20" t="str">
        <f t="shared" si="0"/>
        <v/>
      </c>
    </row>
    <row r="21" spans="1:29" ht="18.75" customHeight="1" x14ac:dyDescent="0.35">
      <c r="B21" s="5" t="s">
        <v>445</v>
      </c>
      <c r="C21" s="5"/>
      <c r="D21" s="5"/>
      <c r="E21" s="5"/>
      <c r="F21" s="5"/>
      <c r="G21" s="5"/>
      <c r="H21" s="5"/>
      <c r="I21" s="5"/>
      <c r="J21" s="5"/>
      <c r="K21" s="5"/>
      <c r="L21" s="5"/>
      <c r="M21" s="5"/>
      <c r="N21" s="5"/>
      <c r="O21" s="5"/>
      <c r="P21" s="5"/>
      <c r="Q21" s="5"/>
      <c r="R21" s="5"/>
      <c r="S21" s="5"/>
      <c r="T21" s="5"/>
      <c r="U21" s="5"/>
      <c r="V21" s="5"/>
      <c r="W21" s="5"/>
      <c r="X21" s="5"/>
      <c r="Y21" s="5"/>
      <c r="AC21" t="str">
        <f t="shared" si="0"/>
        <v/>
      </c>
    </row>
    <row r="22" spans="1:29" ht="18.75" customHeight="1" x14ac:dyDescent="0.35">
      <c r="B22" s="5"/>
      <c r="C22" s="5"/>
      <c r="D22" s="5"/>
      <c r="E22" s="5"/>
      <c r="F22" s="5"/>
      <c r="G22" s="5"/>
      <c r="H22" s="5"/>
      <c r="I22" s="5"/>
      <c r="J22" s="5"/>
      <c r="K22" s="5"/>
      <c r="L22" s="5"/>
      <c r="M22" s="5"/>
      <c r="N22" s="5"/>
      <c r="O22" s="5"/>
      <c r="P22" s="5"/>
      <c r="Q22" s="5"/>
      <c r="R22" s="5"/>
      <c r="S22" s="5"/>
      <c r="T22" s="5"/>
      <c r="U22" s="5"/>
      <c r="V22" s="5"/>
      <c r="W22" s="5"/>
      <c r="X22" s="5"/>
      <c r="Y22" s="5"/>
      <c r="AC22" t="str">
        <f t="shared" si="0"/>
        <v/>
      </c>
    </row>
    <row r="23" spans="1:29" ht="18.75" customHeight="1" x14ac:dyDescent="0.35">
      <c r="B23" s="5"/>
      <c r="C23" s="5"/>
      <c r="D23" s="5"/>
      <c r="E23" s="5"/>
      <c r="F23" s="5"/>
      <c r="G23" s="5"/>
      <c r="H23" s="5"/>
      <c r="I23" s="5"/>
      <c r="J23" s="5"/>
      <c r="K23" s="5"/>
      <c r="L23" s="5"/>
      <c r="M23" s="5"/>
      <c r="N23" s="5"/>
      <c r="O23" s="5"/>
      <c r="P23" s="5"/>
      <c r="Q23" s="5"/>
      <c r="R23" s="5"/>
      <c r="S23" s="5"/>
      <c r="T23" s="5"/>
      <c r="U23" s="5"/>
      <c r="V23" s="5"/>
      <c r="W23" s="5"/>
      <c r="X23" s="5"/>
      <c r="Y23" s="5"/>
      <c r="AC23" t="str">
        <f t="shared" si="0"/>
        <v/>
      </c>
    </row>
    <row r="24" spans="1:29" ht="18.75" customHeight="1" x14ac:dyDescent="0.35">
      <c r="B24" s="6" t="s">
        <v>446</v>
      </c>
      <c r="C24" s="5"/>
      <c r="D24" s="5"/>
      <c r="E24" s="5"/>
      <c r="F24" s="5"/>
      <c r="G24" s="5"/>
      <c r="H24" s="5"/>
      <c r="I24" s="5"/>
      <c r="J24" s="5"/>
      <c r="K24" s="5"/>
      <c r="L24" s="5"/>
      <c r="M24" s="5"/>
      <c r="N24" s="5"/>
      <c r="O24" s="5"/>
      <c r="P24" s="5"/>
      <c r="Q24" s="5"/>
      <c r="R24" s="5"/>
      <c r="S24" s="5"/>
      <c r="T24" s="5"/>
      <c r="U24" s="5"/>
      <c r="V24" s="5"/>
      <c r="W24" s="5"/>
      <c r="X24" s="5"/>
      <c r="Y24" s="5"/>
      <c r="AC24" t="str">
        <f t="shared" si="0"/>
        <v/>
      </c>
    </row>
    <row r="25" spans="1:29" ht="18.75" customHeight="1" x14ac:dyDescent="0.35">
      <c r="B25" s="5" t="s">
        <v>447</v>
      </c>
      <c r="C25" s="5"/>
      <c r="D25" s="5"/>
      <c r="E25" s="5"/>
      <c r="F25" s="5"/>
      <c r="G25" s="5"/>
      <c r="H25" s="5"/>
      <c r="I25" s="5"/>
      <c r="J25" s="5"/>
      <c r="K25" s="5"/>
      <c r="L25" s="5"/>
      <c r="M25" s="5"/>
      <c r="N25" s="5"/>
      <c r="O25" s="5"/>
      <c r="P25" s="5"/>
      <c r="Q25" s="5"/>
      <c r="R25" s="5"/>
      <c r="S25" s="5"/>
      <c r="T25" s="5"/>
      <c r="U25" s="5"/>
      <c r="V25" s="5"/>
      <c r="W25" s="5"/>
      <c r="X25" s="5"/>
      <c r="Y25" s="5"/>
      <c r="AC25" t="str">
        <f t="shared" si="0"/>
        <v/>
      </c>
    </row>
    <row r="26" spans="1:29" ht="18.75" customHeight="1" x14ac:dyDescent="0.35">
      <c r="B26" s="5" t="s">
        <v>448</v>
      </c>
      <c r="C26" s="5"/>
      <c r="D26" s="5"/>
      <c r="E26" s="5"/>
      <c r="F26" s="5"/>
      <c r="G26" s="5"/>
      <c r="H26" s="5"/>
      <c r="I26" s="5"/>
      <c r="J26" s="5"/>
      <c r="K26" s="5"/>
      <c r="L26" s="5"/>
      <c r="M26" s="5"/>
      <c r="N26" s="5"/>
      <c r="O26" s="5"/>
      <c r="P26" s="5"/>
      <c r="Q26" s="5"/>
      <c r="R26" s="5"/>
      <c r="S26" s="5"/>
      <c r="T26" s="5"/>
      <c r="U26" s="5"/>
      <c r="V26" s="5"/>
      <c r="W26" s="5"/>
      <c r="X26" s="5"/>
      <c r="Y26" s="5"/>
      <c r="AC26" t="str">
        <f t="shared" si="0"/>
        <v/>
      </c>
    </row>
    <row r="27" spans="1:29" ht="18.75" customHeight="1" x14ac:dyDescent="0.35">
      <c r="B27" s="5"/>
      <c r="C27" s="5"/>
      <c r="D27" s="5"/>
      <c r="E27" s="5"/>
      <c r="F27" s="5"/>
      <c r="G27" s="5"/>
      <c r="H27" s="5"/>
      <c r="I27" s="5"/>
      <c r="J27" s="5"/>
      <c r="K27" s="5"/>
      <c r="L27" s="5"/>
      <c r="M27" s="5"/>
      <c r="N27" s="5"/>
      <c r="O27" s="5"/>
      <c r="P27" s="5"/>
      <c r="Q27" s="5"/>
      <c r="R27" s="5"/>
      <c r="S27" s="5"/>
      <c r="T27" s="5"/>
      <c r="U27" s="5"/>
      <c r="V27" s="5"/>
      <c r="W27" s="5"/>
      <c r="X27" s="5"/>
      <c r="Y27" s="5"/>
      <c r="AC27" t="str">
        <f t="shared" si="0"/>
        <v/>
      </c>
    </row>
    <row r="28" spans="1:29" ht="18.75" customHeight="1" x14ac:dyDescent="0.35">
      <c r="B28" s="5"/>
      <c r="C28" s="5"/>
      <c r="D28" s="5"/>
      <c r="E28" s="5"/>
      <c r="F28" s="5"/>
      <c r="G28" s="5"/>
      <c r="H28" s="5"/>
      <c r="I28" s="5"/>
      <c r="J28" s="5"/>
      <c r="K28" s="5"/>
      <c r="L28" s="5"/>
      <c r="M28" s="5"/>
      <c r="N28" s="5"/>
      <c r="O28" s="5"/>
      <c r="P28" s="5"/>
      <c r="Q28" s="5"/>
      <c r="R28" s="5"/>
      <c r="S28" s="5"/>
      <c r="T28" s="5"/>
      <c r="U28" s="5"/>
      <c r="V28" s="5"/>
      <c r="W28" s="5"/>
      <c r="X28" s="5"/>
      <c r="Y28" s="5"/>
      <c r="AC28" t="str">
        <f t="shared" si="0"/>
        <v/>
      </c>
    </row>
    <row r="29" spans="1:29" ht="18.75" customHeight="1" x14ac:dyDescent="0.35">
      <c r="B29" s="5"/>
      <c r="C29" s="5"/>
      <c r="D29" s="5"/>
      <c r="E29" s="5"/>
      <c r="F29" s="5"/>
      <c r="G29" s="5"/>
      <c r="H29" s="5"/>
      <c r="I29" s="5"/>
      <c r="J29" s="5"/>
      <c r="K29" s="5"/>
      <c r="L29" s="5"/>
      <c r="M29" s="5"/>
      <c r="N29" s="5"/>
      <c r="O29" s="5"/>
      <c r="P29" s="5"/>
      <c r="Q29" s="5"/>
      <c r="R29" s="5"/>
      <c r="S29" s="5"/>
      <c r="T29" s="5"/>
      <c r="U29" s="5"/>
      <c r="V29" s="5"/>
      <c r="W29" s="5"/>
      <c r="X29" s="5"/>
      <c r="Y29" s="5"/>
      <c r="AC29" t="str">
        <f t="shared" si="0"/>
        <v/>
      </c>
    </row>
    <row r="30" spans="1:29" ht="18.75" customHeight="1" x14ac:dyDescent="0.35">
      <c r="B30" s="5"/>
      <c r="C30" s="5"/>
      <c r="D30" s="5"/>
      <c r="E30" s="5"/>
      <c r="F30" s="5"/>
      <c r="G30" s="5"/>
      <c r="H30" s="5"/>
      <c r="I30" s="5"/>
      <c r="J30" s="5"/>
      <c r="K30" s="5"/>
      <c r="L30" s="5"/>
      <c r="M30" s="5"/>
      <c r="N30" s="5"/>
      <c r="O30" s="5"/>
      <c r="P30" s="5"/>
      <c r="Q30" s="5"/>
      <c r="R30" s="5"/>
      <c r="S30" s="5"/>
      <c r="T30" s="5"/>
      <c r="U30" s="5"/>
      <c r="V30" s="5"/>
      <c r="W30" s="5"/>
      <c r="X30" s="5"/>
      <c r="Y30" s="5"/>
      <c r="AC30" t="str">
        <f t="shared" si="0"/>
        <v/>
      </c>
    </row>
    <row r="31" spans="1:29" ht="18.75" customHeight="1" x14ac:dyDescent="0.35">
      <c r="B31" s="5"/>
      <c r="C31" s="5"/>
      <c r="D31" s="5"/>
      <c r="E31" s="5"/>
      <c r="F31" s="5"/>
      <c r="G31" s="5"/>
      <c r="H31" s="5"/>
      <c r="I31" s="5"/>
      <c r="J31" s="5"/>
      <c r="K31" s="5"/>
      <c r="L31" s="5"/>
      <c r="M31" s="5"/>
      <c r="N31" s="5"/>
      <c r="O31" s="5"/>
      <c r="P31" s="5"/>
      <c r="Q31" s="5"/>
      <c r="R31" s="5"/>
      <c r="S31" s="5"/>
      <c r="T31" s="5"/>
      <c r="U31" s="5"/>
      <c r="V31" s="5"/>
      <c r="W31" s="5"/>
      <c r="X31" s="5"/>
      <c r="Y31" s="5"/>
      <c r="AC31" t="str">
        <f t="shared" si="0"/>
        <v/>
      </c>
    </row>
    <row r="32" spans="1:29" ht="18.75" customHeight="1" x14ac:dyDescent="0.35">
      <c r="B32" s="5"/>
      <c r="C32" s="5"/>
      <c r="D32" s="5"/>
      <c r="E32" s="5"/>
      <c r="F32" s="5"/>
      <c r="G32" s="5"/>
      <c r="H32" s="5"/>
      <c r="I32" s="5"/>
      <c r="J32" s="5"/>
      <c r="K32" s="5"/>
      <c r="L32" s="5"/>
      <c r="M32" s="5"/>
      <c r="N32" s="5"/>
      <c r="O32" s="5"/>
      <c r="P32" s="5"/>
      <c r="Q32" s="5"/>
      <c r="R32" s="5"/>
      <c r="S32" s="5"/>
      <c r="T32" s="5"/>
      <c r="U32" s="5"/>
      <c r="V32" s="5"/>
      <c r="W32" s="5"/>
      <c r="X32" s="5"/>
      <c r="Y32" s="5"/>
      <c r="AC32" t="str">
        <f t="shared" si="0"/>
        <v/>
      </c>
    </row>
    <row r="33" spans="1:29" ht="18.75" customHeight="1" x14ac:dyDescent="0.35">
      <c r="B33" s="6"/>
      <c r="C33" s="5"/>
      <c r="D33" s="5"/>
      <c r="E33" s="5"/>
      <c r="F33" s="5"/>
      <c r="G33" s="5"/>
      <c r="H33" s="5"/>
      <c r="I33" s="5"/>
      <c r="J33" s="5"/>
      <c r="K33" s="5"/>
      <c r="L33" s="5"/>
      <c r="M33" s="5"/>
      <c r="N33" s="5"/>
      <c r="O33" s="5"/>
      <c r="P33" s="5"/>
      <c r="Q33" s="5"/>
      <c r="R33" s="5"/>
      <c r="S33" s="5"/>
      <c r="T33" s="5"/>
      <c r="U33" s="5"/>
      <c r="V33" s="5"/>
      <c r="W33" s="5"/>
      <c r="X33" s="5"/>
      <c r="Y33" s="5"/>
      <c r="AC33" t="str">
        <f t="shared" si="0"/>
        <v/>
      </c>
    </row>
    <row r="34" spans="1:29" ht="18.75" customHeight="1" x14ac:dyDescent="0.35">
      <c r="B34" s="5"/>
      <c r="C34" s="5"/>
      <c r="D34" s="5"/>
      <c r="E34" s="5"/>
      <c r="F34" s="5"/>
      <c r="G34" s="5"/>
      <c r="H34" s="5"/>
      <c r="I34" s="5"/>
      <c r="J34" s="5"/>
      <c r="K34" s="5"/>
      <c r="L34" s="5"/>
      <c r="M34" s="5"/>
      <c r="N34" s="5"/>
      <c r="O34" s="5"/>
      <c r="P34" s="5"/>
      <c r="Q34" s="5"/>
      <c r="R34" s="5"/>
      <c r="S34" s="5"/>
      <c r="T34" s="5"/>
      <c r="U34" s="5"/>
      <c r="V34" s="5"/>
      <c r="W34" s="5"/>
      <c r="X34" s="5"/>
      <c r="Y34" s="5"/>
      <c r="AC34" t="str">
        <f t="shared" si="0"/>
        <v/>
      </c>
    </row>
    <row r="35" spans="1:29" ht="18.75" customHeight="1" x14ac:dyDescent="0.35">
      <c r="B35" s="5"/>
      <c r="C35" s="5"/>
      <c r="D35" s="5"/>
      <c r="E35" s="5"/>
      <c r="F35" s="5"/>
      <c r="G35" s="5"/>
      <c r="H35" s="5"/>
      <c r="I35" s="5"/>
      <c r="J35" s="5"/>
      <c r="K35" s="5"/>
      <c r="L35" s="5"/>
      <c r="M35" s="5"/>
      <c r="N35" s="5"/>
      <c r="O35" s="5"/>
      <c r="P35" s="5"/>
      <c r="Q35" s="5"/>
      <c r="R35" s="5"/>
      <c r="S35" s="5"/>
      <c r="T35" s="5"/>
      <c r="U35" s="5"/>
      <c r="V35" s="5"/>
      <c r="W35" s="5"/>
      <c r="X35" s="5"/>
      <c r="Y35" s="5"/>
      <c r="AC35" t="str">
        <f t="shared" si="0"/>
        <v/>
      </c>
    </row>
    <row r="36" spans="1:29" x14ac:dyDescent="0.3">
      <c r="AC36" t="str">
        <f t="shared" si="0"/>
        <v/>
      </c>
    </row>
    <row r="37" spans="1:29" x14ac:dyDescent="0.3">
      <c r="AC37" t="str">
        <f t="shared" ref="AC37:AC68" si="1">IF(AB37&lt;&gt;"",COUNTIF($B$2:$Y$17,AB37),"")</f>
        <v/>
      </c>
    </row>
    <row r="38" spans="1:29" x14ac:dyDescent="0.3">
      <c r="AC38" t="str">
        <f t="shared" si="1"/>
        <v/>
      </c>
    </row>
    <row r="39" spans="1:29" x14ac:dyDescent="0.3">
      <c r="AC39" t="str">
        <f t="shared" si="1"/>
        <v/>
      </c>
    </row>
    <row r="40" spans="1:29" x14ac:dyDescent="0.3">
      <c r="AC40" t="str">
        <f t="shared" si="1"/>
        <v/>
      </c>
    </row>
    <row r="41" spans="1:29" x14ac:dyDescent="0.3">
      <c r="AC41" t="str">
        <f t="shared" si="1"/>
        <v/>
      </c>
    </row>
    <row r="42" spans="1:29" x14ac:dyDescent="0.3">
      <c r="AC42" t="str">
        <f t="shared" si="1"/>
        <v/>
      </c>
    </row>
    <row r="43" spans="1:29" x14ac:dyDescent="0.3">
      <c r="AC43" t="str">
        <f t="shared" si="1"/>
        <v/>
      </c>
    </row>
    <row r="44" spans="1:29" ht="17.100000000000001" customHeight="1" x14ac:dyDescent="0.3">
      <c r="AC44" t="str">
        <f t="shared" si="1"/>
        <v/>
      </c>
    </row>
    <row r="45" spans="1:29" ht="21" hidden="1" customHeight="1" x14ac:dyDescent="0.4">
      <c r="A45" s="14" t="s">
        <v>48</v>
      </c>
      <c r="B45" s="19" t="s">
        <v>49</v>
      </c>
      <c r="C45" s="19" t="s">
        <v>50</v>
      </c>
      <c r="D45" s="15" t="s">
        <v>51</v>
      </c>
      <c r="P45" s="3"/>
      <c r="Q45" s="3"/>
      <c r="R45" s="3"/>
      <c r="AC45" t="str">
        <f t="shared" si="1"/>
        <v/>
      </c>
    </row>
    <row r="46" spans="1:29" ht="21" hidden="1" customHeight="1" x14ac:dyDescent="0.4">
      <c r="A46" s="16" t="s">
        <v>52</v>
      </c>
      <c r="B46" t="s">
        <v>18</v>
      </c>
      <c r="C46">
        <v>1</v>
      </c>
      <c r="D46" s="17" t="str">
        <f t="shared" ref="D46:D61" si="2">IF(B2&lt;&gt;"",B2,"")</f>
        <v/>
      </c>
      <c r="P46" s="3"/>
      <c r="Q46" s="3"/>
      <c r="R46" s="3"/>
      <c r="AC46" t="str">
        <f t="shared" si="1"/>
        <v/>
      </c>
    </row>
    <row r="47" spans="1:29" ht="21" hidden="1" customHeight="1" x14ac:dyDescent="0.4">
      <c r="A47" s="16" t="s">
        <v>53</v>
      </c>
      <c r="B47" t="s">
        <v>21</v>
      </c>
      <c r="C47">
        <v>1</v>
      </c>
      <c r="D47" s="17" t="str">
        <f t="shared" si="2"/>
        <v/>
      </c>
      <c r="P47" s="3"/>
      <c r="Q47" s="3"/>
      <c r="R47" s="3"/>
      <c r="AC47" t="str">
        <f t="shared" si="1"/>
        <v/>
      </c>
    </row>
    <row r="48" spans="1:29" ht="21" hidden="1" customHeight="1" x14ac:dyDescent="0.4">
      <c r="A48" s="16" t="s">
        <v>54</v>
      </c>
      <c r="B48" t="s">
        <v>22</v>
      </c>
      <c r="C48">
        <v>1</v>
      </c>
      <c r="D48" s="17" t="str">
        <f t="shared" si="2"/>
        <v/>
      </c>
      <c r="P48" s="3"/>
      <c r="Q48" s="3"/>
      <c r="R48" s="3"/>
      <c r="AC48" t="str">
        <f t="shared" si="1"/>
        <v/>
      </c>
    </row>
    <row r="49" spans="1:29" ht="21" hidden="1" customHeight="1" x14ac:dyDescent="0.4">
      <c r="A49" s="16" t="s">
        <v>55</v>
      </c>
      <c r="B49" t="s">
        <v>23</v>
      </c>
      <c r="C49">
        <v>1</v>
      </c>
      <c r="D49" s="17" t="str">
        <f t="shared" si="2"/>
        <v/>
      </c>
      <c r="P49" s="3"/>
      <c r="Q49" s="3"/>
      <c r="R49" s="3"/>
      <c r="AC49" t="str">
        <f t="shared" si="1"/>
        <v/>
      </c>
    </row>
    <row r="50" spans="1:29" ht="21" hidden="1" customHeight="1" x14ac:dyDescent="0.4">
      <c r="A50" s="16" t="s">
        <v>56</v>
      </c>
      <c r="B50" t="s">
        <v>24</v>
      </c>
      <c r="C50">
        <v>1</v>
      </c>
      <c r="D50" s="17" t="str">
        <f t="shared" si="2"/>
        <v/>
      </c>
      <c r="P50" s="3"/>
      <c r="Q50" s="3"/>
      <c r="R50" s="3"/>
      <c r="AC50" t="str">
        <f t="shared" si="1"/>
        <v/>
      </c>
    </row>
    <row r="51" spans="1:29" ht="21" hidden="1" customHeight="1" x14ac:dyDescent="0.4">
      <c r="A51" s="16" t="s">
        <v>57</v>
      </c>
      <c r="B51" t="s">
        <v>25</v>
      </c>
      <c r="C51">
        <v>1</v>
      </c>
      <c r="D51" s="17" t="str">
        <f t="shared" si="2"/>
        <v/>
      </c>
      <c r="P51" s="3"/>
      <c r="Q51" s="3"/>
      <c r="R51" s="3"/>
      <c r="AC51" t="str">
        <f t="shared" si="1"/>
        <v/>
      </c>
    </row>
    <row r="52" spans="1:29" ht="21" hidden="1" customHeight="1" x14ac:dyDescent="0.4">
      <c r="A52" s="16" t="s">
        <v>58</v>
      </c>
      <c r="B52" t="s">
        <v>26</v>
      </c>
      <c r="C52">
        <v>1</v>
      </c>
      <c r="D52" s="17" t="str">
        <f t="shared" si="2"/>
        <v/>
      </c>
      <c r="P52" s="3"/>
      <c r="Q52" s="3"/>
      <c r="R52" s="3"/>
      <c r="AC52" t="str">
        <f t="shared" si="1"/>
        <v/>
      </c>
    </row>
    <row r="53" spans="1:29" ht="21" hidden="1" customHeight="1" x14ac:dyDescent="0.4">
      <c r="A53" s="16" t="s">
        <v>59</v>
      </c>
      <c r="B53" t="s">
        <v>27</v>
      </c>
      <c r="C53">
        <v>1</v>
      </c>
      <c r="D53" s="17" t="str">
        <f t="shared" si="2"/>
        <v/>
      </c>
      <c r="P53" s="3"/>
      <c r="Q53" s="3"/>
      <c r="R53" s="3"/>
      <c r="AC53" t="str">
        <f t="shared" si="1"/>
        <v/>
      </c>
    </row>
    <row r="54" spans="1:29" ht="21" hidden="1" customHeight="1" x14ac:dyDescent="0.4">
      <c r="A54" s="16" t="s">
        <v>60</v>
      </c>
      <c r="B54" t="s">
        <v>28</v>
      </c>
      <c r="C54">
        <v>1</v>
      </c>
      <c r="D54" s="17" t="str">
        <f t="shared" si="2"/>
        <v/>
      </c>
      <c r="P54" s="3"/>
      <c r="Q54" s="3"/>
      <c r="R54" s="3"/>
      <c r="AC54" t="str">
        <f t="shared" si="1"/>
        <v/>
      </c>
    </row>
    <row r="55" spans="1:29" ht="21" hidden="1" customHeight="1" x14ac:dyDescent="0.4">
      <c r="A55" s="16" t="s">
        <v>61</v>
      </c>
      <c r="B55" t="s">
        <v>29</v>
      </c>
      <c r="C55">
        <v>1</v>
      </c>
      <c r="D55" s="17" t="str">
        <f t="shared" si="2"/>
        <v/>
      </c>
      <c r="P55" s="3"/>
      <c r="Q55" s="3"/>
      <c r="R55" s="3"/>
      <c r="AC55" t="str">
        <f t="shared" si="1"/>
        <v/>
      </c>
    </row>
    <row r="56" spans="1:29" ht="21" hidden="1" customHeight="1" x14ac:dyDescent="0.4">
      <c r="A56" s="16" t="s">
        <v>62</v>
      </c>
      <c r="B56" t="s">
        <v>30</v>
      </c>
      <c r="C56">
        <v>1</v>
      </c>
      <c r="D56" s="17" t="str">
        <f t="shared" si="2"/>
        <v/>
      </c>
      <c r="P56" s="3"/>
      <c r="Q56" s="3"/>
      <c r="R56" s="3"/>
      <c r="AC56" t="str">
        <f t="shared" si="1"/>
        <v/>
      </c>
    </row>
    <row r="57" spans="1:29" ht="21" hidden="1" customHeight="1" x14ac:dyDescent="0.4">
      <c r="A57" s="16" t="s">
        <v>63</v>
      </c>
      <c r="B57" t="s">
        <v>31</v>
      </c>
      <c r="C57">
        <v>1</v>
      </c>
      <c r="D57" s="17" t="str">
        <f t="shared" si="2"/>
        <v/>
      </c>
      <c r="P57" s="3"/>
      <c r="Q57" s="3"/>
      <c r="R57" s="3"/>
      <c r="AC57" t="str">
        <f t="shared" si="1"/>
        <v/>
      </c>
    </row>
    <row r="58" spans="1:29" ht="21" hidden="1" customHeight="1" x14ac:dyDescent="0.4">
      <c r="A58" s="16" t="s">
        <v>64</v>
      </c>
      <c r="B58" t="s">
        <v>32</v>
      </c>
      <c r="C58">
        <v>1</v>
      </c>
      <c r="D58" s="17" t="str">
        <f t="shared" si="2"/>
        <v/>
      </c>
      <c r="P58" s="3"/>
      <c r="Q58" s="3"/>
      <c r="R58" s="3"/>
      <c r="AC58" t="str">
        <f t="shared" si="1"/>
        <v/>
      </c>
    </row>
    <row r="59" spans="1:29" ht="21" hidden="1" customHeight="1" x14ac:dyDescent="0.4">
      <c r="A59" s="16" t="s">
        <v>65</v>
      </c>
      <c r="B59" t="s">
        <v>33</v>
      </c>
      <c r="C59">
        <v>1</v>
      </c>
      <c r="D59" s="17" t="str">
        <f t="shared" si="2"/>
        <v/>
      </c>
      <c r="P59" s="3"/>
      <c r="Q59" s="3"/>
      <c r="R59" s="3"/>
      <c r="AC59" t="str">
        <f t="shared" si="1"/>
        <v/>
      </c>
    </row>
    <row r="60" spans="1:29" ht="21" hidden="1" customHeight="1" x14ac:dyDescent="0.4">
      <c r="A60" s="16" t="s">
        <v>66</v>
      </c>
      <c r="B60" t="s">
        <v>34</v>
      </c>
      <c r="C60">
        <v>1</v>
      </c>
      <c r="D60" s="17" t="str">
        <f t="shared" si="2"/>
        <v/>
      </c>
      <c r="P60" s="3"/>
      <c r="Q60" s="3"/>
      <c r="R60" s="3"/>
      <c r="AC60" t="str">
        <f t="shared" si="1"/>
        <v/>
      </c>
    </row>
    <row r="61" spans="1:29" ht="21" hidden="1" customHeight="1" x14ac:dyDescent="0.4">
      <c r="A61" s="16" t="s">
        <v>67</v>
      </c>
      <c r="B61" t="s">
        <v>35</v>
      </c>
      <c r="C61">
        <v>1</v>
      </c>
      <c r="D61" s="17" t="str">
        <f t="shared" si="2"/>
        <v/>
      </c>
      <c r="P61" s="3"/>
      <c r="Q61" s="3"/>
      <c r="R61" s="3"/>
      <c r="AC61" t="str">
        <f t="shared" si="1"/>
        <v/>
      </c>
    </row>
    <row r="62" spans="1:29" ht="21" hidden="1" customHeight="1" x14ac:dyDescent="0.4">
      <c r="A62" s="16" t="s">
        <v>68</v>
      </c>
      <c r="B62" t="s">
        <v>18</v>
      </c>
      <c r="C62">
        <v>2</v>
      </c>
      <c r="D62" s="17" t="str">
        <f t="shared" ref="D62:D77" si="3">IF(C2&lt;&gt;"",C2,"")</f>
        <v/>
      </c>
      <c r="P62" s="3"/>
      <c r="Q62" s="3"/>
      <c r="R62" s="3"/>
      <c r="AC62" t="str">
        <f t="shared" si="1"/>
        <v/>
      </c>
    </row>
    <row r="63" spans="1:29" ht="21" hidden="1" customHeight="1" x14ac:dyDescent="0.4">
      <c r="A63" s="16" t="s">
        <v>69</v>
      </c>
      <c r="B63" t="s">
        <v>21</v>
      </c>
      <c r="C63">
        <v>2</v>
      </c>
      <c r="D63" s="17" t="str">
        <f t="shared" si="3"/>
        <v/>
      </c>
      <c r="P63" s="3"/>
      <c r="Q63" s="3"/>
      <c r="R63" s="3"/>
      <c r="AC63" t="str">
        <f t="shared" si="1"/>
        <v/>
      </c>
    </row>
    <row r="64" spans="1:29" ht="21" hidden="1" customHeight="1" x14ac:dyDescent="0.4">
      <c r="A64" s="16" t="s">
        <v>70</v>
      </c>
      <c r="B64" t="s">
        <v>22</v>
      </c>
      <c r="C64">
        <v>2</v>
      </c>
      <c r="D64" s="17" t="str">
        <f t="shared" si="3"/>
        <v/>
      </c>
      <c r="P64" s="3"/>
      <c r="Q64" s="3"/>
      <c r="R64" s="3"/>
      <c r="AC64" t="str">
        <f t="shared" si="1"/>
        <v/>
      </c>
    </row>
    <row r="65" spans="1:29" hidden="1" x14ac:dyDescent="0.3">
      <c r="A65" s="16" t="s">
        <v>71</v>
      </c>
      <c r="B65" t="s">
        <v>23</v>
      </c>
      <c r="C65">
        <v>2</v>
      </c>
      <c r="D65" s="17" t="str">
        <f t="shared" si="3"/>
        <v/>
      </c>
      <c r="AC65" t="str">
        <f t="shared" si="1"/>
        <v/>
      </c>
    </row>
    <row r="66" spans="1:29" hidden="1" x14ac:dyDescent="0.3">
      <c r="A66" s="16" t="s">
        <v>72</v>
      </c>
      <c r="B66" t="s">
        <v>24</v>
      </c>
      <c r="C66">
        <v>2</v>
      </c>
      <c r="D66" s="17" t="str">
        <f t="shared" si="3"/>
        <v/>
      </c>
      <c r="AC66" t="str">
        <f t="shared" si="1"/>
        <v/>
      </c>
    </row>
    <row r="67" spans="1:29" hidden="1" x14ac:dyDescent="0.3">
      <c r="A67" s="16" t="s">
        <v>73</v>
      </c>
      <c r="B67" t="s">
        <v>25</v>
      </c>
      <c r="C67">
        <v>2</v>
      </c>
      <c r="D67" s="17" t="str">
        <f t="shared" si="3"/>
        <v/>
      </c>
      <c r="AC67" t="str">
        <f t="shared" si="1"/>
        <v/>
      </c>
    </row>
    <row r="68" spans="1:29" hidden="1" x14ac:dyDescent="0.3">
      <c r="A68" s="16" t="s">
        <v>74</v>
      </c>
      <c r="B68" t="s">
        <v>26</v>
      </c>
      <c r="C68">
        <v>2</v>
      </c>
      <c r="D68" s="17" t="str">
        <f t="shared" si="3"/>
        <v/>
      </c>
      <c r="AC68" t="str">
        <f t="shared" si="1"/>
        <v/>
      </c>
    </row>
    <row r="69" spans="1:29" hidden="1" x14ac:dyDescent="0.3">
      <c r="A69" s="16" t="s">
        <v>75</v>
      </c>
      <c r="B69" t="s">
        <v>27</v>
      </c>
      <c r="C69">
        <v>2</v>
      </c>
      <c r="D69" s="17" t="str">
        <f t="shared" si="3"/>
        <v/>
      </c>
      <c r="AC69" t="str">
        <f t="shared" ref="AC69:AC85" si="4">IF(AB69&lt;&gt;"",COUNTIF($B$2:$Y$17,AB69),"")</f>
        <v/>
      </c>
    </row>
    <row r="70" spans="1:29" hidden="1" x14ac:dyDescent="0.3">
      <c r="A70" s="16" t="s">
        <v>76</v>
      </c>
      <c r="B70" t="s">
        <v>28</v>
      </c>
      <c r="C70">
        <v>2</v>
      </c>
      <c r="D70" s="17" t="str">
        <f t="shared" si="3"/>
        <v/>
      </c>
      <c r="AC70" t="str">
        <f t="shared" si="4"/>
        <v/>
      </c>
    </row>
    <row r="71" spans="1:29" hidden="1" x14ac:dyDescent="0.3">
      <c r="A71" s="16" t="s">
        <v>77</v>
      </c>
      <c r="B71" t="s">
        <v>29</v>
      </c>
      <c r="C71">
        <v>2</v>
      </c>
      <c r="D71" s="17" t="str">
        <f t="shared" si="3"/>
        <v/>
      </c>
      <c r="AC71" t="str">
        <f t="shared" si="4"/>
        <v/>
      </c>
    </row>
    <row r="72" spans="1:29" hidden="1" x14ac:dyDescent="0.3">
      <c r="A72" s="16" t="s">
        <v>78</v>
      </c>
      <c r="B72" t="s">
        <v>30</v>
      </c>
      <c r="C72">
        <v>2</v>
      </c>
      <c r="D72" s="17" t="str">
        <f t="shared" si="3"/>
        <v/>
      </c>
      <c r="AC72" t="str">
        <f t="shared" si="4"/>
        <v/>
      </c>
    </row>
    <row r="73" spans="1:29" hidden="1" x14ac:dyDescent="0.3">
      <c r="A73" s="16" t="s">
        <v>79</v>
      </c>
      <c r="B73" t="s">
        <v>31</v>
      </c>
      <c r="C73">
        <v>2</v>
      </c>
      <c r="D73" s="17" t="str">
        <f t="shared" si="3"/>
        <v/>
      </c>
      <c r="AC73" t="str">
        <f t="shared" si="4"/>
        <v/>
      </c>
    </row>
    <row r="74" spans="1:29" hidden="1" x14ac:dyDescent="0.3">
      <c r="A74" s="16" t="s">
        <v>80</v>
      </c>
      <c r="B74" t="s">
        <v>32</v>
      </c>
      <c r="C74">
        <v>2</v>
      </c>
      <c r="D74" s="17" t="str">
        <f t="shared" si="3"/>
        <v/>
      </c>
      <c r="AC74" t="str">
        <f t="shared" si="4"/>
        <v/>
      </c>
    </row>
    <row r="75" spans="1:29" hidden="1" x14ac:dyDescent="0.3">
      <c r="A75" s="16" t="s">
        <v>81</v>
      </c>
      <c r="B75" t="s">
        <v>33</v>
      </c>
      <c r="C75">
        <v>2</v>
      </c>
      <c r="D75" s="17" t="str">
        <f t="shared" si="3"/>
        <v/>
      </c>
      <c r="AC75" t="str">
        <f t="shared" si="4"/>
        <v/>
      </c>
    </row>
    <row r="76" spans="1:29" hidden="1" x14ac:dyDescent="0.3">
      <c r="A76" s="16" t="s">
        <v>82</v>
      </c>
      <c r="B76" t="s">
        <v>34</v>
      </c>
      <c r="C76">
        <v>2</v>
      </c>
      <c r="D76" s="17" t="str">
        <f t="shared" si="3"/>
        <v/>
      </c>
      <c r="AC76" t="str">
        <f t="shared" si="4"/>
        <v/>
      </c>
    </row>
    <row r="77" spans="1:29" hidden="1" x14ac:dyDescent="0.3">
      <c r="A77" s="16" t="s">
        <v>83</v>
      </c>
      <c r="B77" t="s">
        <v>35</v>
      </c>
      <c r="C77">
        <v>2</v>
      </c>
      <c r="D77" s="17" t="str">
        <f t="shared" si="3"/>
        <v/>
      </c>
      <c r="AC77" t="str">
        <f t="shared" si="4"/>
        <v/>
      </c>
    </row>
    <row r="78" spans="1:29" hidden="1" x14ac:dyDescent="0.3">
      <c r="A78" s="16" t="s">
        <v>84</v>
      </c>
      <c r="B78" t="s">
        <v>18</v>
      </c>
      <c r="C78">
        <v>3</v>
      </c>
      <c r="D78" s="17" t="str">
        <f t="shared" ref="D78:D93" si="5">IF(D2&lt;&gt;"",D2,"")</f>
        <v/>
      </c>
      <c r="AC78" t="str">
        <f t="shared" si="4"/>
        <v/>
      </c>
    </row>
    <row r="79" spans="1:29" hidden="1" x14ac:dyDescent="0.3">
      <c r="A79" s="16" t="s">
        <v>85</v>
      </c>
      <c r="B79" t="s">
        <v>21</v>
      </c>
      <c r="C79">
        <v>3</v>
      </c>
      <c r="D79" s="17" t="str">
        <f t="shared" si="5"/>
        <v/>
      </c>
      <c r="AC79" t="str">
        <f t="shared" si="4"/>
        <v/>
      </c>
    </row>
    <row r="80" spans="1:29" hidden="1" x14ac:dyDescent="0.3">
      <c r="A80" s="16" t="s">
        <v>86</v>
      </c>
      <c r="B80" t="s">
        <v>22</v>
      </c>
      <c r="C80">
        <v>3</v>
      </c>
      <c r="D80" s="17" t="str">
        <f t="shared" si="5"/>
        <v/>
      </c>
      <c r="AC80" t="str">
        <f t="shared" si="4"/>
        <v/>
      </c>
    </row>
    <row r="81" spans="1:29" hidden="1" x14ac:dyDescent="0.3">
      <c r="A81" s="16" t="s">
        <v>87</v>
      </c>
      <c r="B81" t="s">
        <v>23</v>
      </c>
      <c r="C81">
        <v>3</v>
      </c>
      <c r="D81" s="17" t="str">
        <f t="shared" si="5"/>
        <v/>
      </c>
      <c r="AC81" t="str">
        <f t="shared" si="4"/>
        <v/>
      </c>
    </row>
    <row r="82" spans="1:29" hidden="1" x14ac:dyDescent="0.3">
      <c r="A82" s="16" t="s">
        <v>88</v>
      </c>
      <c r="B82" t="s">
        <v>24</v>
      </c>
      <c r="C82">
        <v>3</v>
      </c>
      <c r="D82" s="17" t="str">
        <f t="shared" si="5"/>
        <v/>
      </c>
      <c r="AC82" t="str">
        <f t="shared" si="4"/>
        <v/>
      </c>
    </row>
    <row r="83" spans="1:29" hidden="1" x14ac:dyDescent="0.3">
      <c r="A83" s="16" t="s">
        <v>89</v>
      </c>
      <c r="B83" t="s">
        <v>25</v>
      </c>
      <c r="C83">
        <v>3</v>
      </c>
      <c r="D83" s="17" t="str">
        <f t="shared" si="5"/>
        <v/>
      </c>
      <c r="AC83" t="str">
        <f t="shared" si="4"/>
        <v/>
      </c>
    </row>
    <row r="84" spans="1:29" hidden="1" x14ac:dyDescent="0.3">
      <c r="A84" s="16" t="s">
        <v>90</v>
      </c>
      <c r="B84" t="s">
        <v>26</v>
      </c>
      <c r="C84">
        <v>3</v>
      </c>
      <c r="D84" s="17" t="str">
        <f t="shared" si="5"/>
        <v/>
      </c>
      <c r="AC84" t="str">
        <f t="shared" si="4"/>
        <v/>
      </c>
    </row>
    <row r="85" spans="1:29" hidden="1" x14ac:dyDescent="0.3">
      <c r="A85" s="16" t="s">
        <v>91</v>
      </c>
      <c r="B85" t="s">
        <v>27</v>
      </c>
      <c r="C85">
        <v>3</v>
      </c>
      <c r="D85" s="17" t="str">
        <f t="shared" si="5"/>
        <v/>
      </c>
      <c r="AC85" t="str">
        <f t="shared" si="4"/>
        <v/>
      </c>
    </row>
    <row r="86" spans="1:29" hidden="1" x14ac:dyDescent="0.3">
      <c r="A86" s="16" t="s">
        <v>92</v>
      </c>
      <c r="B86" t="s">
        <v>28</v>
      </c>
      <c r="C86">
        <v>3</v>
      </c>
      <c r="D86" s="17" t="str">
        <f t="shared" si="5"/>
        <v/>
      </c>
    </row>
    <row r="87" spans="1:29" hidden="1" x14ac:dyDescent="0.3">
      <c r="A87" s="16" t="s">
        <v>93</v>
      </c>
      <c r="B87" t="s">
        <v>29</v>
      </c>
      <c r="C87">
        <v>3</v>
      </c>
      <c r="D87" s="17" t="str">
        <f t="shared" si="5"/>
        <v/>
      </c>
    </row>
    <row r="88" spans="1:29" hidden="1" x14ac:dyDescent="0.3">
      <c r="A88" s="16" t="s">
        <v>94</v>
      </c>
      <c r="B88" t="s">
        <v>30</v>
      </c>
      <c r="C88">
        <v>3</v>
      </c>
      <c r="D88" s="17" t="str">
        <f t="shared" si="5"/>
        <v/>
      </c>
    </row>
    <row r="89" spans="1:29" hidden="1" x14ac:dyDescent="0.3">
      <c r="A89" s="16" t="s">
        <v>95</v>
      </c>
      <c r="B89" t="s">
        <v>31</v>
      </c>
      <c r="C89">
        <v>3</v>
      </c>
      <c r="D89" s="17" t="str">
        <f t="shared" si="5"/>
        <v/>
      </c>
    </row>
    <row r="90" spans="1:29" hidden="1" x14ac:dyDescent="0.3">
      <c r="A90" s="16" t="s">
        <v>96</v>
      </c>
      <c r="B90" t="s">
        <v>32</v>
      </c>
      <c r="C90">
        <v>3</v>
      </c>
      <c r="D90" s="17" t="str">
        <f t="shared" si="5"/>
        <v/>
      </c>
    </row>
    <row r="91" spans="1:29" hidden="1" x14ac:dyDescent="0.3">
      <c r="A91" s="16" t="s">
        <v>97</v>
      </c>
      <c r="B91" t="s">
        <v>33</v>
      </c>
      <c r="C91">
        <v>3</v>
      </c>
      <c r="D91" s="17" t="str">
        <f t="shared" si="5"/>
        <v/>
      </c>
    </row>
    <row r="92" spans="1:29" hidden="1" x14ac:dyDescent="0.3">
      <c r="A92" s="16" t="s">
        <v>98</v>
      </c>
      <c r="B92" t="s">
        <v>34</v>
      </c>
      <c r="C92">
        <v>3</v>
      </c>
      <c r="D92" s="17" t="str">
        <f t="shared" si="5"/>
        <v/>
      </c>
    </row>
    <row r="93" spans="1:29" hidden="1" x14ac:dyDescent="0.3">
      <c r="A93" s="16" t="s">
        <v>99</v>
      </c>
      <c r="B93" t="s">
        <v>35</v>
      </c>
      <c r="C93">
        <v>3</v>
      </c>
      <c r="D93" s="17" t="str">
        <f t="shared" si="5"/>
        <v/>
      </c>
    </row>
    <row r="94" spans="1:29" hidden="1" x14ac:dyDescent="0.3">
      <c r="A94" s="16" t="s">
        <v>100</v>
      </c>
      <c r="B94" t="s">
        <v>18</v>
      </c>
      <c r="C94">
        <v>4</v>
      </c>
      <c r="D94" s="17" t="str">
        <f t="shared" ref="D94:D109" si="6">IF(E2&lt;&gt;"",E2,"")</f>
        <v/>
      </c>
    </row>
    <row r="95" spans="1:29" hidden="1" x14ac:dyDescent="0.3">
      <c r="A95" s="16" t="s">
        <v>101</v>
      </c>
      <c r="B95" t="s">
        <v>21</v>
      </c>
      <c r="C95">
        <v>4</v>
      </c>
      <c r="D95" s="17" t="str">
        <f t="shared" si="6"/>
        <v/>
      </c>
    </row>
    <row r="96" spans="1:29" hidden="1" x14ac:dyDescent="0.3">
      <c r="A96" s="16" t="s">
        <v>102</v>
      </c>
      <c r="B96" t="s">
        <v>22</v>
      </c>
      <c r="C96">
        <v>4</v>
      </c>
      <c r="D96" s="17" t="str">
        <f t="shared" si="6"/>
        <v/>
      </c>
    </row>
    <row r="97" spans="1:4" hidden="1" x14ac:dyDescent="0.3">
      <c r="A97" s="16" t="s">
        <v>103</v>
      </c>
      <c r="B97" t="s">
        <v>23</v>
      </c>
      <c r="C97">
        <v>4</v>
      </c>
      <c r="D97" s="17" t="str">
        <f t="shared" si="6"/>
        <v/>
      </c>
    </row>
    <row r="98" spans="1:4" hidden="1" x14ac:dyDescent="0.3">
      <c r="A98" s="16" t="s">
        <v>104</v>
      </c>
      <c r="B98" t="s">
        <v>24</v>
      </c>
      <c r="C98">
        <v>4</v>
      </c>
      <c r="D98" s="17" t="str">
        <f t="shared" si="6"/>
        <v/>
      </c>
    </row>
    <row r="99" spans="1:4" hidden="1" x14ac:dyDescent="0.3">
      <c r="A99" s="16" t="s">
        <v>105</v>
      </c>
      <c r="B99" t="s">
        <v>25</v>
      </c>
      <c r="C99">
        <v>4</v>
      </c>
      <c r="D99" s="17" t="str">
        <f t="shared" si="6"/>
        <v/>
      </c>
    </row>
    <row r="100" spans="1:4" hidden="1" x14ac:dyDescent="0.3">
      <c r="A100" s="16" t="s">
        <v>106</v>
      </c>
      <c r="B100" t="s">
        <v>26</v>
      </c>
      <c r="C100">
        <v>4</v>
      </c>
      <c r="D100" s="17" t="str">
        <f t="shared" si="6"/>
        <v/>
      </c>
    </row>
    <row r="101" spans="1:4" hidden="1" x14ac:dyDescent="0.3">
      <c r="A101" s="16" t="s">
        <v>107</v>
      </c>
      <c r="B101" t="s">
        <v>27</v>
      </c>
      <c r="C101">
        <v>4</v>
      </c>
      <c r="D101" s="17" t="str">
        <f t="shared" si="6"/>
        <v/>
      </c>
    </row>
    <row r="102" spans="1:4" hidden="1" x14ac:dyDescent="0.3">
      <c r="A102" s="16" t="s">
        <v>108</v>
      </c>
      <c r="B102" t="s">
        <v>28</v>
      </c>
      <c r="C102">
        <v>4</v>
      </c>
      <c r="D102" s="17" t="str">
        <f t="shared" si="6"/>
        <v/>
      </c>
    </row>
    <row r="103" spans="1:4" hidden="1" x14ac:dyDescent="0.3">
      <c r="A103" s="16" t="s">
        <v>109</v>
      </c>
      <c r="B103" t="s">
        <v>29</v>
      </c>
      <c r="C103">
        <v>4</v>
      </c>
      <c r="D103" s="17" t="str">
        <f t="shared" si="6"/>
        <v/>
      </c>
    </row>
    <row r="104" spans="1:4" hidden="1" x14ac:dyDescent="0.3">
      <c r="A104" s="16" t="s">
        <v>110</v>
      </c>
      <c r="B104" t="s">
        <v>30</v>
      </c>
      <c r="C104">
        <v>4</v>
      </c>
      <c r="D104" s="17" t="str">
        <f t="shared" si="6"/>
        <v/>
      </c>
    </row>
    <row r="105" spans="1:4" hidden="1" x14ac:dyDescent="0.3">
      <c r="A105" s="16" t="s">
        <v>111</v>
      </c>
      <c r="B105" t="s">
        <v>31</v>
      </c>
      <c r="C105">
        <v>4</v>
      </c>
      <c r="D105" s="17" t="str">
        <f t="shared" si="6"/>
        <v/>
      </c>
    </row>
    <row r="106" spans="1:4" hidden="1" x14ac:dyDescent="0.3">
      <c r="A106" s="16" t="s">
        <v>112</v>
      </c>
      <c r="B106" t="s">
        <v>32</v>
      </c>
      <c r="C106">
        <v>4</v>
      </c>
      <c r="D106" s="17" t="str">
        <f t="shared" si="6"/>
        <v/>
      </c>
    </row>
    <row r="107" spans="1:4" hidden="1" x14ac:dyDescent="0.3">
      <c r="A107" s="16" t="s">
        <v>113</v>
      </c>
      <c r="B107" t="s">
        <v>33</v>
      </c>
      <c r="C107">
        <v>4</v>
      </c>
      <c r="D107" s="17" t="str">
        <f t="shared" si="6"/>
        <v/>
      </c>
    </row>
    <row r="108" spans="1:4" hidden="1" x14ac:dyDescent="0.3">
      <c r="A108" s="16" t="s">
        <v>114</v>
      </c>
      <c r="B108" t="s">
        <v>34</v>
      </c>
      <c r="C108">
        <v>4</v>
      </c>
      <c r="D108" s="17" t="str">
        <f t="shared" si="6"/>
        <v/>
      </c>
    </row>
    <row r="109" spans="1:4" hidden="1" x14ac:dyDescent="0.3">
      <c r="A109" s="16" t="s">
        <v>115</v>
      </c>
      <c r="B109" t="s">
        <v>35</v>
      </c>
      <c r="C109">
        <v>4</v>
      </c>
      <c r="D109" s="17" t="str">
        <f t="shared" si="6"/>
        <v/>
      </c>
    </row>
    <row r="110" spans="1:4" hidden="1" x14ac:dyDescent="0.3">
      <c r="A110" s="16" t="s">
        <v>116</v>
      </c>
      <c r="B110" t="s">
        <v>18</v>
      </c>
      <c r="C110">
        <v>5</v>
      </c>
      <c r="D110" s="17" t="str">
        <f t="shared" ref="D110:D125" si="7">IF(F2&lt;&gt;"",F2,"")</f>
        <v/>
      </c>
    </row>
    <row r="111" spans="1:4" hidden="1" x14ac:dyDescent="0.3">
      <c r="A111" s="16" t="s">
        <v>117</v>
      </c>
      <c r="B111" t="s">
        <v>21</v>
      </c>
      <c r="C111">
        <v>5</v>
      </c>
      <c r="D111" s="17" t="str">
        <f t="shared" si="7"/>
        <v/>
      </c>
    </row>
    <row r="112" spans="1:4" hidden="1" x14ac:dyDescent="0.3">
      <c r="A112" s="16" t="s">
        <v>118</v>
      </c>
      <c r="B112" t="s">
        <v>22</v>
      </c>
      <c r="C112">
        <v>5</v>
      </c>
      <c r="D112" s="17" t="str">
        <f t="shared" si="7"/>
        <v/>
      </c>
    </row>
    <row r="113" spans="1:4" hidden="1" x14ac:dyDescent="0.3">
      <c r="A113" s="16" t="s">
        <v>119</v>
      </c>
      <c r="B113" t="s">
        <v>23</v>
      </c>
      <c r="C113">
        <v>5</v>
      </c>
      <c r="D113" s="17" t="str">
        <f t="shared" si="7"/>
        <v/>
      </c>
    </row>
    <row r="114" spans="1:4" hidden="1" x14ac:dyDescent="0.3">
      <c r="A114" s="16" t="s">
        <v>120</v>
      </c>
      <c r="B114" t="s">
        <v>24</v>
      </c>
      <c r="C114">
        <v>5</v>
      </c>
      <c r="D114" s="17" t="str">
        <f t="shared" si="7"/>
        <v/>
      </c>
    </row>
    <row r="115" spans="1:4" hidden="1" x14ac:dyDescent="0.3">
      <c r="A115" s="16" t="s">
        <v>121</v>
      </c>
      <c r="B115" t="s">
        <v>25</v>
      </c>
      <c r="C115">
        <v>5</v>
      </c>
      <c r="D115" s="17" t="str">
        <f t="shared" si="7"/>
        <v/>
      </c>
    </row>
    <row r="116" spans="1:4" hidden="1" x14ac:dyDescent="0.3">
      <c r="A116" s="16" t="s">
        <v>122</v>
      </c>
      <c r="B116" t="s">
        <v>26</v>
      </c>
      <c r="C116">
        <v>5</v>
      </c>
      <c r="D116" s="17" t="str">
        <f t="shared" si="7"/>
        <v/>
      </c>
    </row>
    <row r="117" spans="1:4" hidden="1" x14ac:dyDescent="0.3">
      <c r="A117" s="16" t="s">
        <v>123</v>
      </c>
      <c r="B117" t="s">
        <v>27</v>
      </c>
      <c r="C117">
        <v>5</v>
      </c>
      <c r="D117" s="17" t="str">
        <f t="shared" si="7"/>
        <v/>
      </c>
    </row>
    <row r="118" spans="1:4" hidden="1" x14ac:dyDescent="0.3">
      <c r="A118" s="16" t="s">
        <v>124</v>
      </c>
      <c r="B118" t="s">
        <v>28</v>
      </c>
      <c r="C118">
        <v>5</v>
      </c>
      <c r="D118" s="17" t="str">
        <f t="shared" si="7"/>
        <v/>
      </c>
    </row>
    <row r="119" spans="1:4" hidden="1" x14ac:dyDescent="0.3">
      <c r="A119" s="16" t="s">
        <v>125</v>
      </c>
      <c r="B119" t="s">
        <v>29</v>
      </c>
      <c r="C119">
        <v>5</v>
      </c>
      <c r="D119" s="17" t="str">
        <f t="shared" si="7"/>
        <v/>
      </c>
    </row>
    <row r="120" spans="1:4" hidden="1" x14ac:dyDescent="0.3">
      <c r="A120" s="16" t="s">
        <v>126</v>
      </c>
      <c r="B120" t="s">
        <v>30</v>
      </c>
      <c r="C120">
        <v>5</v>
      </c>
      <c r="D120" s="17" t="str">
        <f t="shared" si="7"/>
        <v/>
      </c>
    </row>
    <row r="121" spans="1:4" hidden="1" x14ac:dyDescent="0.3">
      <c r="A121" s="16" t="s">
        <v>127</v>
      </c>
      <c r="B121" t="s">
        <v>31</v>
      </c>
      <c r="C121">
        <v>5</v>
      </c>
      <c r="D121" s="17" t="str">
        <f t="shared" si="7"/>
        <v/>
      </c>
    </row>
    <row r="122" spans="1:4" hidden="1" x14ac:dyDescent="0.3">
      <c r="A122" s="16" t="s">
        <v>128</v>
      </c>
      <c r="B122" t="s">
        <v>32</v>
      </c>
      <c r="C122">
        <v>5</v>
      </c>
      <c r="D122" s="17" t="str">
        <f t="shared" si="7"/>
        <v/>
      </c>
    </row>
    <row r="123" spans="1:4" hidden="1" x14ac:dyDescent="0.3">
      <c r="A123" s="16" t="s">
        <v>129</v>
      </c>
      <c r="B123" t="s">
        <v>33</v>
      </c>
      <c r="C123">
        <v>5</v>
      </c>
      <c r="D123" s="17" t="str">
        <f t="shared" si="7"/>
        <v/>
      </c>
    </row>
    <row r="124" spans="1:4" hidden="1" x14ac:dyDescent="0.3">
      <c r="A124" s="16" t="s">
        <v>130</v>
      </c>
      <c r="B124" t="s">
        <v>34</v>
      </c>
      <c r="C124">
        <v>5</v>
      </c>
      <c r="D124" s="17" t="str">
        <f t="shared" si="7"/>
        <v/>
      </c>
    </row>
    <row r="125" spans="1:4" hidden="1" x14ac:dyDescent="0.3">
      <c r="A125" s="16" t="s">
        <v>131</v>
      </c>
      <c r="B125" t="s">
        <v>35</v>
      </c>
      <c r="C125">
        <v>5</v>
      </c>
      <c r="D125" s="17" t="str">
        <f t="shared" si="7"/>
        <v/>
      </c>
    </row>
    <row r="126" spans="1:4" hidden="1" x14ac:dyDescent="0.3">
      <c r="A126" s="16" t="s">
        <v>132</v>
      </c>
      <c r="B126" t="s">
        <v>18</v>
      </c>
      <c r="C126">
        <v>6</v>
      </c>
      <c r="D126" s="17" t="str">
        <f t="shared" ref="D126:D141" si="8">IF(G2&lt;&gt;"",G2,"")</f>
        <v/>
      </c>
    </row>
    <row r="127" spans="1:4" hidden="1" x14ac:dyDescent="0.3">
      <c r="A127" s="16" t="s">
        <v>133</v>
      </c>
      <c r="B127" t="s">
        <v>21</v>
      </c>
      <c r="C127">
        <v>6</v>
      </c>
      <c r="D127" s="17" t="str">
        <f t="shared" si="8"/>
        <v/>
      </c>
    </row>
    <row r="128" spans="1:4" hidden="1" x14ac:dyDescent="0.3">
      <c r="A128" s="16" t="s">
        <v>134</v>
      </c>
      <c r="B128" t="s">
        <v>22</v>
      </c>
      <c r="C128">
        <v>6</v>
      </c>
      <c r="D128" s="17" t="str">
        <f t="shared" si="8"/>
        <v/>
      </c>
    </row>
    <row r="129" spans="1:4" hidden="1" x14ac:dyDescent="0.3">
      <c r="A129" s="16" t="s">
        <v>135</v>
      </c>
      <c r="B129" t="s">
        <v>23</v>
      </c>
      <c r="C129">
        <v>6</v>
      </c>
      <c r="D129" s="17" t="str">
        <f t="shared" si="8"/>
        <v/>
      </c>
    </row>
    <row r="130" spans="1:4" hidden="1" x14ac:dyDescent="0.3">
      <c r="A130" s="16" t="s">
        <v>136</v>
      </c>
      <c r="B130" t="s">
        <v>24</v>
      </c>
      <c r="C130">
        <v>6</v>
      </c>
      <c r="D130" s="17" t="str">
        <f t="shared" si="8"/>
        <v/>
      </c>
    </row>
    <row r="131" spans="1:4" hidden="1" x14ac:dyDescent="0.3">
      <c r="A131" s="16" t="s">
        <v>137</v>
      </c>
      <c r="B131" t="s">
        <v>25</v>
      </c>
      <c r="C131">
        <v>6</v>
      </c>
      <c r="D131" s="17" t="str">
        <f t="shared" si="8"/>
        <v/>
      </c>
    </row>
    <row r="132" spans="1:4" hidden="1" x14ac:dyDescent="0.3">
      <c r="A132" s="16" t="s">
        <v>138</v>
      </c>
      <c r="B132" t="s">
        <v>26</v>
      </c>
      <c r="C132">
        <v>6</v>
      </c>
      <c r="D132" s="17" t="str">
        <f t="shared" si="8"/>
        <v/>
      </c>
    </row>
    <row r="133" spans="1:4" hidden="1" x14ac:dyDescent="0.3">
      <c r="A133" s="16" t="s">
        <v>139</v>
      </c>
      <c r="B133" t="s">
        <v>27</v>
      </c>
      <c r="C133">
        <v>6</v>
      </c>
      <c r="D133" s="17" t="str">
        <f t="shared" si="8"/>
        <v/>
      </c>
    </row>
    <row r="134" spans="1:4" hidden="1" x14ac:dyDescent="0.3">
      <c r="A134" s="16" t="s">
        <v>140</v>
      </c>
      <c r="B134" t="s">
        <v>28</v>
      </c>
      <c r="C134">
        <v>6</v>
      </c>
      <c r="D134" s="17" t="str">
        <f t="shared" si="8"/>
        <v/>
      </c>
    </row>
    <row r="135" spans="1:4" hidden="1" x14ac:dyDescent="0.3">
      <c r="A135" s="16" t="s">
        <v>141</v>
      </c>
      <c r="B135" t="s">
        <v>29</v>
      </c>
      <c r="C135">
        <v>6</v>
      </c>
      <c r="D135" s="17" t="str">
        <f t="shared" si="8"/>
        <v/>
      </c>
    </row>
    <row r="136" spans="1:4" hidden="1" x14ac:dyDescent="0.3">
      <c r="A136" s="16" t="s">
        <v>142</v>
      </c>
      <c r="B136" t="s">
        <v>30</v>
      </c>
      <c r="C136">
        <v>6</v>
      </c>
      <c r="D136" s="17" t="str">
        <f t="shared" si="8"/>
        <v/>
      </c>
    </row>
    <row r="137" spans="1:4" hidden="1" x14ac:dyDescent="0.3">
      <c r="A137" s="16" t="s">
        <v>143</v>
      </c>
      <c r="B137" t="s">
        <v>31</v>
      </c>
      <c r="C137">
        <v>6</v>
      </c>
      <c r="D137" s="17" t="str">
        <f t="shared" si="8"/>
        <v/>
      </c>
    </row>
    <row r="138" spans="1:4" hidden="1" x14ac:dyDescent="0.3">
      <c r="A138" s="16" t="s">
        <v>144</v>
      </c>
      <c r="B138" t="s">
        <v>32</v>
      </c>
      <c r="C138">
        <v>6</v>
      </c>
      <c r="D138" s="17" t="str">
        <f t="shared" si="8"/>
        <v/>
      </c>
    </row>
    <row r="139" spans="1:4" hidden="1" x14ac:dyDescent="0.3">
      <c r="A139" s="16" t="s">
        <v>145</v>
      </c>
      <c r="B139" t="s">
        <v>33</v>
      </c>
      <c r="C139">
        <v>6</v>
      </c>
      <c r="D139" s="17" t="str">
        <f t="shared" si="8"/>
        <v/>
      </c>
    </row>
    <row r="140" spans="1:4" hidden="1" x14ac:dyDescent="0.3">
      <c r="A140" s="16" t="s">
        <v>146</v>
      </c>
      <c r="B140" t="s">
        <v>34</v>
      </c>
      <c r="C140">
        <v>6</v>
      </c>
      <c r="D140" s="17" t="str">
        <f t="shared" si="8"/>
        <v/>
      </c>
    </row>
    <row r="141" spans="1:4" hidden="1" x14ac:dyDescent="0.3">
      <c r="A141" s="16" t="s">
        <v>147</v>
      </c>
      <c r="B141" t="s">
        <v>35</v>
      </c>
      <c r="C141">
        <v>6</v>
      </c>
      <c r="D141" s="17" t="str">
        <f t="shared" si="8"/>
        <v/>
      </c>
    </row>
    <row r="142" spans="1:4" hidden="1" x14ac:dyDescent="0.3">
      <c r="A142" s="16" t="s">
        <v>148</v>
      </c>
      <c r="B142" t="s">
        <v>18</v>
      </c>
      <c r="C142">
        <v>7</v>
      </c>
      <c r="D142" s="17" t="str">
        <f t="shared" ref="D142:D157" si="9">IF(H2&lt;&gt;"",H2,"")</f>
        <v/>
      </c>
    </row>
    <row r="143" spans="1:4" hidden="1" x14ac:dyDescent="0.3">
      <c r="A143" s="16" t="s">
        <v>149</v>
      </c>
      <c r="B143" t="s">
        <v>21</v>
      </c>
      <c r="C143">
        <v>7</v>
      </c>
      <c r="D143" s="17" t="str">
        <f t="shared" si="9"/>
        <v/>
      </c>
    </row>
    <row r="144" spans="1:4" hidden="1" x14ac:dyDescent="0.3">
      <c r="A144" s="16" t="s">
        <v>150</v>
      </c>
      <c r="B144" t="s">
        <v>22</v>
      </c>
      <c r="C144">
        <v>7</v>
      </c>
      <c r="D144" s="17" t="str">
        <f t="shared" si="9"/>
        <v/>
      </c>
    </row>
    <row r="145" spans="1:4" hidden="1" x14ac:dyDescent="0.3">
      <c r="A145" s="16" t="s">
        <v>151</v>
      </c>
      <c r="B145" t="s">
        <v>23</v>
      </c>
      <c r="C145">
        <v>7</v>
      </c>
      <c r="D145" s="17" t="str">
        <f t="shared" si="9"/>
        <v/>
      </c>
    </row>
    <row r="146" spans="1:4" hidden="1" x14ac:dyDescent="0.3">
      <c r="A146" s="16" t="s">
        <v>152</v>
      </c>
      <c r="B146" t="s">
        <v>24</v>
      </c>
      <c r="C146">
        <v>7</v>
      </c>
      <c r="D146" s="17" t="str">
        <f t="shared" si="9"/>
        <v/>
      </c>
    </row>
    <row r="147" spans="1:4" hidden="1" x14ac:dyDescent="0.3">
      <c r="A147" s="16" t="s">
        <v>153</v>
      </c>
      <c r="B147" t="s">
        <v>25</v>
      </c>
      <c r="C147">
        <v>7</v>
      </c>
      <c r="D147" s="17" t="str">
        <f t="shared" si="9"/>
        <v/>
      </c>
    </row>
    <row r="148" spans="1:4" hidden="1" x14ac:dyDescent="0.3">
      <c r="A148" s="16" t="s">
        <v>154</v>
      </c>
      <c r="B148" t="s">
        <v>26</v>
      </c>
      <c r="C148">
        <v>7</v>
      </c>
      <c r="D148" s="17" t="str">
        <f t="shared" si="9"/>
        <v/>
      </c>
    </row>
    <row r="149" spans="1:4" hidden="1" x14ac:dyDescent="0.3">
      <c r="A149" s="16" t="s">
        <v>155</v>
      </c>
      <c r="B149" t="s">
        <v>27</v>
      </c>
      <c r="C149">
        <v>7</v>
      </c>
      <c r="D149" s="17" t="str">
        <f t="shared" si="9"/>
        <v/>
      </c>
    </row>
    <row r="150" spans="1:4" hidden="1" x14ac:dyDescent="0.3">
      <c r="A150" s="16" t="s">
        <v>156</v>
      </c>
      <c r="B150" t="s">
        <v>28</v>
      </c>
      <c r="C150">
        <v>7</v>
      </c>
      <c r="D150" s="17" t="str">
        <f t="shared" si="9"/>
        <v/>
      </c>
    </row>
    <row r="151" spans="1:4" hidden="1" x14ac:dyDescent="0.3">
      <c r="A151" s="16" t="s">
        <v>157</v>
      </c>
      <c r="B151" t="s">
        <v>29</v>
      </c>
      <c r="C151">
        <v>7</v>
      </c>
      <c r="D151" s="17" t="str">
        <f t="shared" si="9"/>
        <v/>
      </c>
    </row>
    <row r="152" spans="1:4" hidden="1" x14ac:dyDescent="0.3">
      <c r="A152" s="16" t="s">
        <v>158</v>
      </c>
      <c r="B152" t="s">
        <v>30</v>
      </c>
      <c r="C152">
        <v>7</v>
      </c>
      <c r="D152" s="17" t="str">
        <f t="shared" si="9"/>
        <v/>
      </c>
    </row>
    <row r="153" spans="1:4" hidden="1" x14ac:dyDescent="0.3">
      <c r="A153" s="16" t="s">
        <v>159</v>
      </c>
      <c r="B153" t="s">
        <v>31</v>
      </c>
      <c r="C153">
        <v>7</v>
      </c>
      <c r="D153" s="17" t="str">
        <f t="shared" si="9"/>
        <v/>
      </c>
    </row>
    <row r="154" spans="1:4" hidden="1" x14ac:dyDescent="0.3">
      <c r="A154" s="16" t="s">
        <v>160</v>
      </c>
      <c r="B154" t="s">
        <v>32</v>
      </c>
      <c r="C154">
        <v>7</v>
      </c>
      <c r="D154" s="17" t="str">
        <f t="shared" si="9"/>
        <v/>
      </c>
    </row>
    <row r="155" spans="1:4" hidden="1" x14ac:dyDescent="0.3">
      <c r="A155" s="16" t="s">
        <v>161</v>
      </c>
      <c r="B155" t="s">
        <v>33</v>
      </c>
      <c r="C155">
        <v>7</v>
      </c>
      <c r="D155" s="17" t="str">
        <f t="shared" si="9"/>
        <v/>
      </c>
    </row>
    <row r="156" spans="1:4" hidden="1" x14ac:dyDescent="0.3">
      <c r="A156" s="16" t="s">
        <v>162</v>
      </c>
      <c r="B156" t="s">
        <v>34</v>
      </c>
      <c r="C156">
        <v>7</v>
      </c>
      <c r="D156" s="17" t="str">
        <f t="shared" si="9"/>
        <v/>
      </c>
    </row>
    <row r="157" spans="1:4" hidden="1" x14ac:dyDescent="0.3">
      <c r="A157" s="16" t="s">
        <v>163</v>
      </c>
      <c r="B157" t="s">
        <v>35</v>
      </c>
      <c r="C157">
        <v>7</v>
      </c>
      <c r="D157" s="17" t="str">
        <f t="shared" si="9"/>
        <v/>
      </c>
    </row>
    <row r="158" spans="1:4" hidden="1" x14ac:dyDescent="0.3">
      <c r="A158" s="16" t="s">
        <v>164</v>
      </c>
      <c r="B158" t="s">
        <v>18</v>
      </c>
      <c r="C158">
        <v>8</v>
      </c>
      <c r="D158" s="17" t="str">
        <f t="shared" ref="D158:D173" si="10">IF(I2&lt;&gt;"",I2,"")</f>
        <v/>
      </c>
    </row>
    <row r="159" spans="1:4" hidden="1" x14ac:dyDescent="0.3">
      <c r="A159" s="16" t="s">
        <v>165</v>
      </c>
      <c r="B159" t="s">
        <v>21</v>
      </c>
      <c r="C159">
        <v>8</v>
      </c>
      <c r="D159" s="17" t="str">
        <f t="shared" si="10"/>
        <v/>
      </c>
    </row>
    <row r="160" spans="1:4" hidden="1" x14ac:dyDescent="0.3">
      <c r="A160" s="16" t="s">
        <v>166</v>
      </c>
      <c r="B160" t="s">
        <v>22</v>
      </c>
      <c r="C160">
        <v>8</v>
      </c>
      <c r="D160" s="17" t="str">
        <f t="shared" si="10"/>
        <v/>
      </c>
    </row>
    <row r="161" spans="1:4" hidden="1" x14ac:dyDescent="0.3">
      <c r="A161" s="16" t="s">
        <v>167</v>
      </c>
      <c r="B161" t="s">
        <v>23</v>
      </c>
      <c r="C161">
        <v>8</v>
      </c>
      <c r="D161" s="17" t="str">
        <f t="shared" si="10"/>
        <v/>
      </c>
    </row>
    <row r="162" spans="1:4" hidden="1" x14ac:dyDescent="0.3">
      <c r="A162" s="16" t="s">
        <v>168</v>
      </c>
      <c r="B162" t="s">
        <v>24</v>
      </c>
      <c r="C162">
        <v>8</v>
      </c>
      <c r="D162" s="17" t="str">
        <f t="shared" si="10"/>
        <v/>
      </c>
    </row>
    <row r="163" spans="1:4" hidden="1" x14ac:dyDescent="0.3">
      <c r="A163" s="16" t="s">
        <v>169</v>
      </c>
      <c r="B163" t="s">
        <v>25</v>
      </c>
      <c r="C163">
        <v>8</v>
      </c>
      <c r="D163" s="17" t="str">
        <f t="shared" si="10"/>
        <v/>
      </c>
    </row>
    <row r="164" spans="1:4" hidden="1" x14ac:dyDescent="0.3">
      <c r="A164" s="16" t="s">
        <v>170</v>
      </c>
      <c r="B164" t="s">
        <v>26</v>
      </c>
      <c r="C164">
        <v>8</v>
      </c>
      <c r="D164" s="17" t="str">
        <f t="shared" si="10"/>
        <v/>
      </c>
    </row>
    <row r="165" spans="1:4" hidden="1" x14ac:dyDescent="0.3">
      <c r="A165" s="16" t="s">
        <v>171</v>
      </c>
      <c r="B165" t="s">
        <v>27</v>
      </c>
      <c r="C165">
        <v>8</v>
      </c>
      <c r="D165" s="17" t="str">
        <f t="shared" si="10"/>
        <v/>
      </c>
    </row>
    <row r="166" spans="1:4" hidden="1" x14ac:dyDescent="0.3">
      <c r="A166" s="16" t="s">
        <v>172</v>
      </c>
      <c r="B166" t="s">
        <v>28</v>
      </c>
      <c r="C166">
        <v>8</v>
      </c>
      <c r="D166" s="17" t="str">
        <f t="shared" si="10"/>
        <v/>
      </c>
    </row>
    <row r="167" spans="1:4" hidden="1" x14ac:dyDescent="0.3">
      <c r="A167" s="16" t="s">
        <v>173</v>
      </c>
      <c r="B167" t="s">
        <v>29</v>
      </c>
      <c r="C167">
        <v>8</v>
      </c>
      <c r="D167" s="17" t="str">
        <f t="shared" si="10"/>
        <v/>
      </c>
    </row>
    <row r="168" spans="1:4" hidden="1" x14ac:dyDescent="0.3">
      <c r="A168" s="16" t="s">
        <v>174</v>
      </c>
      <c r="B168" t="s">
        <v>30</v>
      </c>
      <c r="C168">
        <v>8</v>
      </c>
      <c r="D168" s="17" t="str">
        <f t="shared" si="10"/>
        <v/>
      </c>
    </row>
    <row r="169" spans="1:4" hidden="1" x14ac:dyDescent="0.3">
      <c r="A169" s="16" t="s">
        <v>175</v>
      </c>
      <c r="B169" t="s">
        <v>31</v>
      </c>
      <c r="C169">
        <v>8</v>
      </c>
      <c r="D169" s="17" t="str">
        <f t="shared" si="10"/>
        <v/>
      </c>
    </row>
    <row r="170" spans="1:4" hidden="1" x14ac:dyDescent="0.3">
      <c r="A170" s="16" t="s">
        <v>176</v>
      </c>
      <c r="B170" t="s">
        <v>32</v>
      </c>
      <c r="C170">
        <v>8</v>
      </c>
      <c r="D170" s="17" t="str">
        <f t="shared" si="10"/>
        <v/>
      </c>
    </row>
    <row r="171" spans="1:4" hidden="1" x14ac:dyDescent="0.3">
      <c r="A171" s="16" t="s">
        <v>177</v>
      </c>
      <c r="B171" t="s">
        <v>33</v>
      </c>
      <c r="C171">
        <v>8</v>
      </c>
      <c r="D171" s="17" t="str">
        <f t="shared" si="10"/>
        <v/>
      </c>
    </row>
    <row r="172" spans="1:4" hidden="1" x14ac:dyDescent="0.3">
      <c r="A172" s="16" t="s">
        <v>178</v>
      </c>
      <c r="B172" t="s">
        <v>34</v>
      </c>
      <c r="C172">
        <v>8</v>
      </c>
      <c r="D172" s="17" t="str">
        <f t="shared" si="10"/>
        <v/>
      </c>
    </row>
    <row r="173" spans="1:4" hidden="1" x14ac:dyDescent="0.3">
      <c r="A173" s="16" t="s">
        <v>179</v>
      </c>
      <c r="B173" t="s">
        <v>35</v>
      </c>
      <c r="C173">
        <v>8</v>
      </c>
      <c r="D173" s="17" t="str">
        <f t="shared" si="10"/>
        <v/>
      </c>
    </row>
    <row r="174" spans="1:4" hidden="1" x14ac:dyDescent="0.3">
      <c r="A174" s="16" t="s">
        <v>180</v>
      </c>
      <c r="B174" t="s">
        <v>18</v>
      </c>
      <c r="C174">
        <v>9</v>
      </c>
      <c r="D174" s="17" t="str">
        <f t="shared" ref="D174:D189" si="11">IF(J2&lt;&gt;"",J2,"")</f>
        <v/>
      </c>
    </row>
    <row r="175" spans="1:4" hidden="1" x14ac:dyDescent="0.3">
      <c r="A175" s="16" t="s">
        <v>181</v>
      </c>
      <c r="B175" t="s">
        <v>21</v>
      </c>
      <c r="C175">
        <v>9</v>
      </c>
      <c r="D175" s="17" t="str">
        <f t="shared" si="11"/>
        <v/>
      </c>
    </row>
    <row r="176" spans="1:4" hidden="1" x14ac:dyDescent="0.3">
      <c r="A176" s="16" t="s">
        <v>182</v>
      </c>
      <c r="B176" t="s">
        <v>22</v>
      </c>
      <c r="C176">
        <v>9</v>
      </c>
      <c r="D176" s="17" t="str">
        <f t="shared" si="11"/>
        <v/>
      </c>
    </row>
    <row r="177" spans="1:4" hidden="1" x14ac:dyDescent="0.3">
      <c r="A177" s="16" t="s">
        <v>183</v>
      </c>
      <c r="B177" t="s">
        <v>23</v>
      </c>
      <c r="C177">
        <v>9</v>
      </c>
      <c r="D177" s="17" t="str">
        <f t="shared" si="11"/>
        <v/>
      </c>
    </row>
    <row r="178" spans="1:4" hidden="1" x14ac:dyDescent="0.3">
      <c r="A178" s="16" t="s">
        <v>184</v>
      </c>
      <c r="B178" t="s">
        <v>24</v>
      </c>
      <c r="C178">
        <v>9</v>
      </c>
      <c r="D178" s="17" t="str">
        <f t="shared" si="11"/>
        <v/>
      </c>
    </row>
    <row r="179" spans="1:4" hidden="1" x14ac:dyDescent="0.3">
      <c r="A179" s="16" t="s">
        <v>185</v>
      </c>
      <c r="B179" t="s">
        <v>25</v>
      </c>
      <c r="C179">
        <v>9</v>
      </c>
      <c r="D179" s="17" t="str">
        <f t="shared" si="11"/>
        <v/>
      </c>
    </row>
    <row r="180" spans="1:4" hidden="1" x14ac:dyDescent="0.3">
      <c r="A180" s="16" t="s">
        <v>186</v>
      </c>
      <c r="B180" t="s">
        <v>26</v>
      </c>
      <c r="C180">
        <v>9</v>
      </c>
      <c r="D180" s="17" t="str">
        <f t="shared" si="11"/>
        <v/>
      </c>
    </row>
    <row r="181" spans="1:4" hidden="1" x14ac:dyDescent="0.3">
      <c r="A181" s="16" t="s">
        <v>187</v>
      </c>
      <c r="B181" t="s">
        <v>27</v>
      </c>
      <c r="C181">
        <v>9</v>
      </c>
      <c r="D181" s="17" t="str">
        <f t="shared" si="11"/>
        <v/>
      </c>
    </row>
    <row r="182" spans="1:4" hidden="1" x14ac:dyDescent="0.3">
      <c r="A182" s="16" t="s">
        <v>188</v>
      </c>
      <c r="B182" t="s">
        <v>28</v>
      </c>
      <c r="C182">
        <v>9</v>
      </c>
      <c r="D182" s="17" t="str">
        <f t="shared" si="11"/>
        <v/>
      </c>
    </row>
    <row r="183" spans="1:4" hidden="1" x14ac:dyDescent="0.3">
      <c r="A183" s="16" t="s">
        <v>189</v>
      </c>
      <c r="B183" t="s">
        <v>29</v>
      </c>
      <c r="C183">
        <v>9</v>
      </c>
      <c r="D183" s="17" t="str">
        <f t="shared" si="11"/>
        <v/>
      </c>
    </row>
    <row r="184" spans="1:4" hidden="1" x14ac:dyDescent="0.3">
      <c r="A184" s="16" t="s">
        <v>190</v>
      </c>
      <c r="B184" t="s">
        <v>30</v>
      </c>
      <c r="C184">
        <v>9</v>
      </c>
      <c r="D184" s="17" t="str">
        <f t="shared" si="11"/>
        <v/>
      </c>
    </row>
    <row r="185" spans="1:4" hidden="1" x14ac:dyDescent="0.3">
      <c r="A185" s="16" t="s">
        <v>191</v>
      </c>
      <c r="B185" t="s">
        <v>31</v>
      </c>
      <c r="C185">
        <v>9</v>
      </c>
      <c r="D185" s="17" t="str">
        <f t="shared" si="11"/>
        <v/>
      </c>
    </row>
    <row r="186" spans="1:4" hidden="1" x14ac:dyDescent="0.3">
      <c r="A186" s="16" t="s">
        <v>192</v>
      </c>
      <c r="B186" t="s">
        <v>32</v>
      </c>
      <c r="C186">
        <v>9</v>
      </c>
      <c r="D186" s="17" t="str">
        <f t="shared" si="11"/>
        <v/>
      </c>
    </row>
    <row r="187" spans="1:4" hidden="1" x14ac:dyDescent="0.3">
      <c r="A187" s="16" t="s">
        <v>193</v>
      </c>
      <c r="B187" t="s">
        <v>33</v>
      </c>
      <c r="C187">
        <v>9</v>
      </c>
      <c r="D187" s="17" t="str">
        <f t="shared" si="11"/>
        <v/>
      </c>
    </row>
    <row r="188" spans="1:4" hidden="1" x14ac:dyDescent="0.3">
      <c r="A188" s="16" t="s">
        <v>194</v>
      </c>
      <c r="B188" t="s">
        <v>34</v>
      </c>
      <c r="C188">
        <v>9</v>
      </c>
      <c r="D188" s="17" t="str">
        <f t="shared" si="11"/>
        <v/>
      </c>
    </row>
    <row r="189" spans="1:4" hidden="1" x14ac:dyDescent="0.3">
      <c r="A189" s="16" t="s">
        <v>195</v>
      </c>
      <c r="B189" t="s">
        <v>35</v>
      </c>
      <c r="C189">
        <v>9</v>
      </c>
      <c r="D189" s="17" t="str">
        <f t="shared" si="11"/>
        <v/>
      </c>
    </row>
    <row r="190" spans="1:4" hidden="1" x14ac:dyDescent="0.3">
      <c r="A190" s="16" t="s">
        <v>196</v>
      </c>
      <c r="B190" t="s">
        <v>18</v>
      </c>
      <c r="C190">
        <v>10</v>
      </c>
      <c r="D190" s="17" t="str">
        <f t="shared" ref="D190:D205" si="12">IF(K2&lt;&gt;"",K2,"")</f>
        <v/>
      </c>
    </row>
    <row r="191" spans="1:4" hidden="1" x14ac:dyDescent="0.3">
      <c r="A191" s="16" t="s">
        <v>197</v>
      </c>
      <c r="B191" t="s">
        <v>21</v>
      </c>
      <c r="C191">
        <v>10</v>
      </c>
      <c r="D191" s="17" t="str">
        <f t="shared" si="12"/>
        <v/>
      </c>
    </row>
    <row r="192" spans="1:4" hidden="1" x14ac:dyDescent="0.3">
      <c r="A192" s="16" t="s">
        <v>198</v>
      </c>
      <c r="B192" t="s">
        <v>22</v>
      </c>
      <c r="C192">
        <v>10</v>
      </c>
      <c r="D192" s="17" t="str">
        <f t="shared" si="12"/>
        <v/>
      </c>
    </row>
    <row r="193" spans="1:4" hidden="1" x14ac:dyDescent="0.3">
      <c r="A193" s="16" t="s">
        <v>199</v>
      </c>
      <c r="B193" t="s">
        <v>23</v>
      </c>
      <c r="C193">
        <v>10</v>
      </c>
      <c r="D193" s="17" t="str">
        <f t="shared" si="12"/>
        <v/>
      </c>
    </row>
    <row r="194" spans="1:4" hidden="1" x14ac:dyDescent="0.3">
      <c r="A194" s="16" t="s">
        <v>200</v>
      </c>
      <c r="B194" t="s">
        <v>24</v>
      </c>
      <c r="C194">
        <v>10</v>
      </c>
      <c r="D194" s="17" t="str">
        <f t="shared" si="12"/>
        <v/>
      </c>
    </row>
    <row r="195" spans="1:4" hidden="1" x14ac:dyDescent="0.3">
      <c r="A195" s="16" t="s">
        <v>201</v>
      </c>
      <c r="B195" t="s">
        <v>25</v>
      </c>
      <c r="C195">
        <v>10</v>
      </c>
      <c r="D195" s="17" t="str">
        <f t="shared" si="12"/>
        <v/>
      </c>
    </row>
    <row r="196" spans="1:4" hidden="1" x14ac:dyDescent="0.3">
      <c r="A196" s="16" t="s">
        <v>202</v>
      </c>
      <c r="B196" t="s">
        <v>26</v>
      </c>
      <c r="C196">
        <v>10</v>
      </c>
      <c r="D196" s="17" t="str">
        <f t="shared" si="12"/>
        <v/>
      </c>
    </row>
    <row r="197" spans="1:4" hidden="1" x14ac:dyDescent="0.3">
      <c r="A197" s="16" t="s">
        <v>203</v>
      </c>
      <c r="B197" t="s">
        <v>27</v>
      </c>
      <c r="C197">
        <v>10</v>
      </c>
      <c r="D197" s="17" t="str">
        <f t="shared" si="12"/>
        <v/>
      </c>
    </row>
    <row r="198" spans="1:4" hidden="1" x14ac:dyDescent="0.3">
      <c r="A198" s="16" t="s">
        <v>204</v>
      </c>
      <c r="B198" t="s">
        <v>28</v>
      </c>
      <c r="C198">
        <v>10</v>
      </c>
      <c r="D198" s="17" t="str">
        <f t="shared" si="12"/>
        <v/>
      </c>
    </row>
    <row r="199" spans="1:4" hidden="1" x14ac:dyDescent="0.3">
      <c r="A199" s="16" t="s">
        <v>205</v>
      </c>
      <c r="B199" t="s">
        <v>29</v>
      </c>
      <c r="C199">
        <v>10</v>
      </c>
      <c r="D199" s="17" t="str">
        <f t="shared" si="12"/>
        <v/>
      </c>
    </row>
    <row r="200" spans="1:4" hidden="1" x14ac:dyDescent="0.3">
      <c r="A200" s="16" t="s">
        <v>206</v>
      </c>
      <c r="B200" t="s">
        <v>30</v>
      </c>
      <c r="C200">
        <v>10</v>
      </c>
      <c r="D200" s="17" t="str">
        <f t="shared" si="12"/>
        <v/>
      </c>
    </row>
    <row r="201" spans="1:4" hidden="1" x14ac:dyDescent="0.3">
      <c r="A201" s="16" t="s">
        <v>207</v>
      </c>
      <c r="B201" t="s">
        <v>31</v>
      </c>
      <c r="C201">
        <v>10</v>
      </c>
      <c r="D201" s="17" t="str">
        <f t="shared" si="12"/>
        <v/>
      </c>
    </row>
    <row r="202" spans="1:4" hidden="1" x14ac:dyDescent="0.3">
      <c r="A202" s="16" t="s">
        <v>208</v>
      </c>
      <c r="B202" t="s">
        <v>32</v>
      </c>
      <c r="C202">
        <v>10</v>
      </c>
      <c r="D202" s="17" t="str">
        <f t="shared" si="12"/>
        <v/>
      </c>
    </row>
    <row r="203" spans="1:4" hidden="1" x14ac:dyDescent="0.3">
      <c r="A203" s="16" t="s">
        <v>209</v>
      </c>
      <c r="B203" t="s">
        <v>33</v>
      </c>
      <c r="C203">
        <v>10</v>
      </c>
      <c r="D203" s="17" t="str">
        <f t="shared" si="12"/>
        <v/>
      </c>
    </row>
    <row r="204" spans="1:4" hidden="1" x14ac:dyDescent="0.3">
      <c r="A204" s="16" t="s">
        <v>210</v>
      </c>
      <c r="B204" t="s">
        <v>34</v>
      </c>
      <c r="C204">
        <v>10</v>
      </c>
      <c r="D204" s="17" t="str">
        <f t="shared" si="12"/>
        <v/>
      </c>
    </row>
    <row r="205" spans="1:4" hidden="1" x14ac:dyDescent="0.3">
      <c r="A205" s="16" t="s">
        <v>211</v>
      </c>
      <c r="B205" t="s">
        <v>35</v>
      </c>
      <c r="C205">
        <v>10</v>
      </c>
      <c r="D205" s="17" t="str">
        <f t="shared" si="12"/>
        <v/>
      </c>
    </row>
    <row r="206" spans="1:4" hidden="1" x14ac:dyDescent="0.3">
      <c r="A206" s="16" t="s">
        <v>212</v>
      </c>
      <c r="B206" t="s">
        <v>18</v>
      </c>
      <c r="C206">
        <v>11</v>
      </c>
      <c r="D206" s="17" t="str">
        <f t="shared" ref="D206:D221" si="13">IF(L2&lt;&gt;"",L2,"")</f>
        <v/>
      </c>
    </row>
    <row r="207" spans="1:4" hidden="1" x14ac:dyDescent="0.3">
      <c r="A207" s="16" t="s">
        <v>213</v>
      </c>
      <c r="B207" t="s">
        <v>21</v>
      </c>
      <c r="C207">
        <v>11</v>
      </c>
      <c r="D207" s="17" t="str">
        <f t="shared" si="13"/>
        <v/>
      </c>
    </row>
    <row r="208" spans="1:4" hidden="1" x14ac:dyDescent="0.3">
      <c r="A208" s="16" t="s">
        <v>214</v>
      </c>
      <c r="B208" t="s">
        <v>22</v>
      </c>
      <c r="C208">
        <v>11</v>
      </c>
      <c r="D208" s="17" t="str">
        <f t="shared" si="13"/>
        <v/>
      </c>
    </row>
    <row r="209" spans="1:4" hidden="1" x14ac:dyDescent="0.3">
      <c r="A209" s="16" t="s">
        <v>215</v>
      </c>
      <c r="B209" t="s">
        <v>23</v>
      </c>
      <c r="C209">
        <v>11</v>
      </c>
      <c r="D209" s="17" t="str">
        <f t="shared" si="13"/>
        <v/>
      </c>
    </row>
    <row r="210" spans="1:4" hidden="1" x14ac:dyDescent="0.3">
      <c r="A210" s="16" t="s">
        <v>216</v>
      </c>
      <c r="B210" t="s">
        <v>24</v>
      </c>
      <c r="C210">
        <v>11</v>
      </c>
      <c r="D210" s="17" t="str">
        <f t="shared" si="13"/>
        <v/>
      </c>
    </row>
    <row r="211" spans="1:4" hidden="1" x14ac:dyDescent="0.3">
      <c r="A211" s="16" t="s">
        <v>217</v>
      </c>
      <c r="B211" t="s">
        <v>25</v>
      </c>
      <c r="C211">
        <v>11</v>
      </c>
      <c r="D211" s="17" t="str">
        <f t="shared" si="13"/>
        <v/>
      </c>
    </row>
    <row r="212" spans="1:4" hidden="1" x14ac:dyDescent="0.3">
      <c r="A212" s="16" t="s">
        <v>218</v>
      </c>
      <c r="B212" t="s">
        <v>26</v>
      </c>
      <c r="C212">
        <v>11</v>
      </c>
      <c r="D212" s="17" t="str">
        <f t="shared" si="13"/>
        <v/>
      </c>
    </row>
    <row r="213" spans="1:4" hidden="1" x14ac:dyDescent="0.3">
      <c r="A213" s="16" t="s">
        <v>219</v>
      </c>
      <c r="B213" t="s">
        <v>27</v>
      </c>
      <c r="C213">
        <v>11</v>
      </c>
      <c r="D213" s="17" t="str">
        <f t="shared" si="13"/>
        <v/>
      </c>
    </row>
    <row r="214" spans="1:4" hidden="1" x14ac:dyDescent="0.3">
      <c r="A214" s="16" t="s">
        <v>220</v>
      </c>
      <c r="B214" t="s">
        <v>28</v>
      </c>
      <c r="C214">
        <v>11</v>
      </c>
      <c r="D214" s="17" t="str">
        <f t="shared" si="13"/>
        <v/>
      </c>
    </row>
    <row r="215" spans="1:4" hidden="1" x14ac:dyDescent="0.3">
      <c r="A215" s="16" t="s">
        <v>221</v>
      </c>
      <c r="B215" t="s">
        <v>29</v>
      </c>
      <c r="C215">
        <v>11</v>
      </c>
      <c r="D215" s="17" t="str">
        <f t="shared" si="13"/>
        <v/>
      </c>
    </row>
    <row r="216" spans="1:4" hidden="1" x14ac:dyDescent="0.3">
      <c r="A216" s="16" t="s">
        <v>222</v>
      </c>
      <c r="B216" t="s">
        <v>30</v>
      </c>
      <c r="C216">
        <v>11</v>
      </c>
      <c r="D216" s="17" t="str">
        <f t="shared" si="13"/>
        <v/>
      </c>
    </row>
    <row r="217" spans="1:4" hidden="1" x14ac:dyDescent="0.3">
      <c r="A217" s="16" t="s">
        <v>223</v>
      </c>
      <c r="B217" t="s">
        <v>31</v>
      </c>
      <c r="C217">
        <v>11</v>
      </c>
      <c r="D217" s="17" t="str">
        <f t="shared" si="13"/>
        <v/>
      </c>
    </row>
    <row r="218" spans="1:4" hidden="1" x14ac:dyDescent="0.3">
      <c r="A218" s="16" t="s">
        <v>224</v>
      </c>
      <c r="B218" t="s">
        <v>32</v>
      </c>
      <c r="C218">
        <v>11</v>
      </c>
      <c r="D218" s="17" t="str">
        <f t="shared" si="13"/>
        <v/>
      </c>
    </row>
    <row r="219" spans="1:4" hidden="1" x14ac:dyDescent="0.3">
      <c r="A219" s="16" t="s">
        <v>225</v>
      </c>
      <c r="B219" t="s">
        <v>33</v>
      </c>
      <c r="C219">
        <v>11</v>
      </c>
      <c r="D219" s="17" t="str">
        <f t="shared" si="13"/>
        <v/>
      </c>
    </row>
    <row r="220" spans="1:4" hidden="1" x14ac:dyDescent="0.3">
      <c r="A220" s="16" t="s">
        <v>226</v>
      </c>
      <c r="B220" t="s">
        <v>34</v>
      </c>
      <c r="C220">
        <v>11</v>
      </c>
      <c r="D220" s="17" t="str">
        <f t="shared" si="13"/>
        <v/>
      </c>
    </row>
    <row r="221" spans="1:4" hidden="1" x14ac:dyDescent="0.3">
      <c r="A221" s="16" t="s">
        <v>227</v>
      </c>
      <c r="B221" t="s">
        <v>35</v>
      </c>
      <c r="C221">
        <v>11</v>
      </c>
      <c r="D221" s="17" t="str">
        <f t="shared" si="13"/>
        <v/>
      </c>
    </row>
    <row r="222" spans="1:4" hidden="1" x14ac:dyDescent="0.3">
      <c r="A222" s="16" t="s">
        <v>228</v>
      </c>
      <c r="B222" t="s">
        <v>18</v>
      </c>
      <c r="C222">
        <v>12</v>
      </c>
      <c r="D222" s="17" t="str">
        <f t="shared" ref="D222:D237" si="14">IF(M2&lt;&gt;"",M2,"")</f>
        <v/>
      </c>
    </row>
    <row r="223" spans="1:4" hidden="1" x14ac:dyDescent="0.3">
      <c r="A223" s="16" t="s">
        <v>229</v>
      </c>
      <c r="B223" t="s">
        <v>21</v>
      </c>
      <c r="C223">
        <v>12</v>
      </c>
      <c r="D223" s="17" t="str">
        <f t="shared" si="14"/>
        <v/>
      </c>
    </row>
    <row r="224" spans="1:4" hidden="1" x14ac:dyDescent="0.3">
      <c r="A224" s="16" t="s">
        <v>230</v>
      </c>
      <c r="B224" t="s">
        <v>22</v>
      </c>
      <c r="C224">
        <v>12</v>
      </c>
      <c r="D224" s="17" t="str">
        <f t="shared" si="14"/>
        <v/>
      </c>
    </row>
    <row r="225" spans="1:4" hidden="1" x14ac:dyDescent="0.3">
      <c r="A225" s="16" t="s">
        <v>231</v>
      </c>
      <c r="B225" t="s">
        <v>23</v>
      </c>
      <c r="C225">
        <v>12</v>
      </c>
      <c r="D225" s="17" t="str">
        <f t="shared" si="14"/>
        <v/>
      </c>
    </row>
    <row r="226" spans="1:4" hidden="1" x14ac:dyDescent="0.3">
      <c r="A226" s="16" t="s">
        <v>232</v>
      </c>
      <c r="B226" t="s">
        <v>24</v>
      </c>
      <c r="C226">
        <v>12</v>
      </c>
      <c r="D226" s="17" t="str">
        <f t="shared" si="14"/>
        <v/>
      </c>
    </row>
    <row r="227" spans="1:4" hidden="1" x14ac:dyDescent="0.3">
      <c r="A227" s="16" t="s">
        <v>233</v>
      </c>
      <c r="B227" t="s">
        <v>25</v>
      </c>
      <c r="C227">
        <v>12</v>
      </c>
      <c r="D227" s="17" t="str">
        <f t="shared" si="14"/>
        <v/>
      </c>
    </row>
    <row r="228" spans="1:4" hidden="1" x14ac:dyDescent="0.3">
      <c r="A228" s="16" t="s">
        <v>234</v>
      </c>
      <c r="B228" t="s">
        <v>26</v>
      </c>
      <c r="C228">
        <v>12</v>
      </c>
      <c r="D228" s="17" t="str">
        <f t="shared" si="14"/>
        <v/>
      </c>
    </row>
    <row r="229" spans="1:4" hidden="1" x14ac:dyDescent="0.3">
      <c r="A229" s="16" t="s">
        <v>235</v>
      </c>
      <c r="B229" t="s">
        <v>27</v>
      </c>
      <c r="C229">
        <v>12</v>
      </c>
      <c r="D229" s="17" t="str">
        <f t="shared" si="14"/>
        <v/>
      </c>
    </row>
    <row r="230" spans="1:4" hidden="1" x14ac:dyDescent="0.3">
      <c r="A230" s="16" t="s">
        <v>236</v>
      </c>
      <c r="B230" t="s">
        <v>28</v>
      </c>
      <c r="C230">
        <v>12</v>
      </c>
      <c r="D230" s="17" t="str">
        <f t="shared" si="14"/>
        <v/>
      </c>
    </row>
    <row r="231" spans="1:4" hidden="1" x14ac:dyDescent="0.3">
      <c r="A231" s="16" t="s">
        <v>237</v>
      </c>
      <c r="B231" t="s">
        <v>29</v>
      </c>
      <c r="C231">
        <v>12</v>
      </c>
      <c r="D231" s="17" t="str">
        <f t="shared" si="14"/>
        <v/>
      </c>
    </row>
    <row r="232" spans="1:4" hidden="1" x14ac:dyDescent="0.3">
      <c r="A232" s="16" t="s">
        <v>238</v>
      </c>
      <c r="B232" t="s">
        <v>30</v>
      </c>
      <c r="C232">
        <v>12</v>
      </c>
      <c r="D232" s="17" t="str">
        <f t="shared" si="14"/>
        <v/>
      </c>
    </row>
    <row r="233" spans="1:4" hidden="1" x14ac:dyDescent="0.3">
      <c r="A233" s="16" t="s">
        <v>239</v>
      </c>
      <c r="B233" t="s">
        <v>31</v>
      </c>
      <c r="C233">
        <v>12</v>
      </c>
      <c r="D233" s="17" t="str">
        <f t="shared" si="14"/>
        <v/>
      </c>
    </row>
    <row r="234" spans="1:4" hidden="1" x14ac:dyDescent="0.3">
      <c r="A234" s="16" t="s">
        <v>240</v>
      </c>
      <c r="B234" t="s">
        <v>32</v>
      </c>
      <c r="C234">
        <v>12</v>
      </c>
      <c r="D234" s="17" t="str">
        <f t="shared" si="14"/>
        <v/>
      </c>
    </row>
    <row r="235" spans="1:4" hidden="1" x14ac:dyDescent="0.3">
      <c r="A235" s="16" t="s">
        <v>241</v>
      </c>
      <c r="B235" t="s">
        <v>33</v>
      </c>
      <c r="C235">
        <v>12</v>
      </c>
      <c r="D235" s="17" t="str">
        <f t="shared" si="14"/>
        <v/>
      </c>
    </row>
    <row r="236" spans="1:4" hidden="1" x14ac:dyDescent="0.3">
      <c r="A236" s="16" t="s">
        <v>242</v>
      </c>
      <c r="B236" t="s">
        <v>34</v>
      </c>
      <c r="C236">
        <v>12</v>
      </c>
      <c r="D236" s="17" t="str">
        <f t="shared" si="14"/>
        <v/>
      </c>
    </row>
    <row r="237" spans="1:4" hidden="1" x14ac:dyDescent="0.3">
      <c r="A237" s="16" t="s">
        <v>243</v>
      </c>
      <c r="B237" t="s">
        <v>35</v>
      </c>
      <c r="C237">
        <v>12</v>
      </c>
      <c r="D237" s="17" t="str">
        <f t="shared" si="14"/>
        <v/>
      </c>
    </row>
    <row r="238" spans="1:4" hidden="1" x14ac:dyDescent="0.3">
      <c r="A238" s="16" t="s">
        <v>244</v>
      </c>
      <c r="B238" t="s">
        <v>18</v>
      </c>
      <c r="C238">
        <v>13</v>
      </c>
      <c r="D238" s="17" t="str">
        <f t="shared" ref="D238:D253" si="15">IF(N2&lt;&gt;"",N2,"")</f>
        <v/>
      </c>
    </row>
    <row r="239" spans="1:4" hidden="1" x14ac:dyDescent="0.3">
      <c r="A239" s="16" t="s">
        <v>245</v>
      </c>
      <c r="B239" t="s">
        <v>21</v>
      </c>
      <c r="C239">
        <v>13</v>
      </c>
      <c r="D239" s="17" t="str">
        <f t="shared" si="15"/>
        <v/>
      </c>
    </row>
    <row r="240" spans="1:4" hidden="1" x14ac:dyDescent="0.3">
      <c r="A240" s="16" t="s">
        <v>246</v>
      </c>
      <c r="B240" t="s">
        <v>22</v>
      </c>
      <c r="C240">
        <v>13</v>
      </c>
      <c r="D240" s="17" t="str">
        <f t="shared" si="15"/>
        <v/>
      </c>
    </row>
    <row r="241" spans="1:4" hidden="1" x14ac:dyDescent="0.3">
      <c r="A241" s="16" t="s">
        <v>247</v>
      </c>
      <c r="B241" t="s">
        <v>23</v>
      </c>
      <c r="C241">
        <v>13</v>
      </c>
      <c r="D241" s="17" t="str">
        <f t="shared" si="15"/>
        <v/>
      </c>
    </row>
    <row r="242" spans="1:4" hidden="1" x14ac:dyDescent="0.3">
      <c r="A242" s="16" t="s">
        <v>248</v>
      </c>
      <c r="B242" t="s">
        <v>24</v>
      </c>
      <c r="C242">
        <v>13</v>
      </c>
      <c r="D242" s="17" t="str">
        <f t="shared" si="15"/>
        <v/>
      </c>
    </row>
    <row r="243" spans="1:4" hidden="1" x14ac:dyDescent="0.3">
      <c r="A243" s="16" t="s">
        <v>249</v>
      </c>
      <c r="B243" t="s">
        <v>25</v>
      </c>
      <c r="C243">
        <v>13</v>
      </c>
      <c r="D243" s="17" t="str">
        <f t="shared" si="15"/>
        <v/>
      </c>
    </row>
    <row r="244" spans="1:4" hidden="1" x14ac:dyDescent="0.3">
      <c r="A244" s="16" t="s">
        <v>250</v>
      </c>
      <c r="B244" t="s">
        <v>26</v>
      </c>
      <c r="C244">
        <v>13</v>
      </c>
      <c r="D244" s="17" t="str">
        <f t="shared" si="15"/>
        <v/>
      </c>
    </row>
    <row r="245" spans="1:4" hidden="1" x14ac:dyDescent="0.3">
      <c r="A245" s="16" t="s">
        <v>251</v>
      </c>
      <c r="B245" t="s">
        <v>27</v>
      </c>
      <c r="C245">
        <v>13</v>
      </c>
      <c r="D245" s="17" t="str">
        <f t="shared" si="15"/>
        <v/>
      </c>
    </row>
    <row r="246" spans="1:4" hidden="1" x14ac:dyDescent="0.3">
      <c r="A246" s="16" t="s">
        <v>252</v>
      </c>
      <c r="B246" t="s">
        <v>28</v>
      </c>
      <c r="C246">
        <v>13</v>
      </c>
      <c r="D246" s="17" t="str">
        <f t="shared" si="15"/>
        <v/>
      </c>
    </row>
    <row r="247" spans="1:4" hidden="1" x14ac:dyDescent="0.3">
      <c r="A247" s="16" t="s">
        <v>253</v>
      </c>
      <c r="B247" t="s">
        <v>29</v>
      </c>
      <c r="C247">
        <v>13</v>
      </c>
      <c r="D247" s="17" t="str">
        <f t="shared" si="15"/>
        <v/>
      </c>
    </row>
    <row r="248" spans="1:4" hidden="1" x14ac:dyDescent="0.3">
      <c r="A248" s="16" t="s">
        <v>254</v>
      </c>
      <c r="B248" t="s">
        <v>30</v>
      </c>
      <c r="C248">
        <v>13</v>
      </c>
      <c r="D248" s="17" t="str">
        <f t="shared" si="15"/>
        <v/>
      </c>
    </row>
    <row r="249" spans="1:4" hidden="1" x14ac:dyDescent="0.3">
      <c r="A249" s="16" t="s">
        <v>255</v>
      </c>
      <c r="B249" t="s">
        <v>31</v>
      </c>
      <c r="C249">
        <v>13</v>
      </c>
      <c r="D249" s="17" t="str">
        <f t="shared" si="15"/>
        <v/>
      </c>
    </row>
    <row r="250" spans="1:4" hidden="1" x14ac:dyDescent="0.3">
      <c r="A250" s="16" t="s">
        <v>256</v>
      </c>
      <c r="B250" t="s">
        <v>32</v>
      </c>
      <c r="C250">
        <v>13</v>
      </c>
      <c r="D250" s="17" t="str">
        <f t="shared" si="15"/>
        <v/>
      </c>
    </row>
    <row r="251" spans="1:4" hidden="1" x14ac:dyDescent="0.3">
      <c r="A251" s="16" t="s">
        <v>257</v>
      </c>
      <c r="B251" t="s">
        <v>33</v>
      </c>
      <c r="C251">
        <v>13</v>
      </c>
      <c r="D251" s="17" t="str">
        <f t="shared" si="15"/>
        <v/>
      </c>
    </row>
    <row r="252" spans="1:4" hidden="1" x14ac:dyDescent="0.3">
      <c r="A252" s="16" t="s">
        <v>258</v>
      </c>
      <c r="B252" t="s">
        <v>34</v>
      </c>
      <c r="C252">
        <v>13</v>
      </c>
      <c r="D252" s="17" t="str">
        <f t="shared" si="15"/>
        <v/>
      </c>
    </row>
    <row r="253" spans="1:4" hidden="1" x14ac:dyDescent="0.3">
      <c r="A253" s="16" t="s">
        <v>259</v>
      </c>
      <c r="B253" t="s">
        <v>35</v>
      </c>
      <c r="C253">
        <v>13</v>
      </c>
      <c r="D253" s="17" t="str">
        <f t="shared" si="15"/>
        <v/>
      </c>
    </row>
    <row r="254" spans="1:4" hidden="1" x14ac:dyDescent="0.3">
      <c r="A254" s="16" t="s">
        <v>260</v>
      </c>
      <c r="B254" t="s">
        <v>18</v>
      </c>
      <c r="C254">
        <v>14</v>
      </c>
      <c r="D254" s="17" t="str">
        <f t="shared" ref="D254:D269" si="16">IF(O2&lt;&gt;"",O2,"")</f>
        <v/>
      </c>
    </row>
    <row r="255" spans="1:4" hidden="1" x14ac:dyDescent="0.3">
      <c r="A255" s="16" t="s">
        <v>261</v>
      </c>
      <c r="B255" t="s">
        <v>21</v>
      </c>
      <c r="C255">
        <v>14</v>
      </c>
      <c r="D255" s="17" t="str">
        <f t="shared" si="16"/>
        <v/>
      </c>
    </row>
    <row r="256" spans="1:4" hidden="1" x14ac:dyDescent="0.3">
      <c r="A256" s="16" t="s">
        <v>262</v>
      </c>
      <c r="B256" t="s">
        <v>22</v>
      </c>
      <c r="C256">
        <v>14</v>
      </c>
      <c r="D256" s="17" t="str">
        <f t="shared" si="16"/>
        <v/>
      </c>
    </row>
    <row r="257" spans="1:4" hidden="1" x14ac:dyDescent="0.3">
      <c r="A257" s="16" t="s">
        <v>263</v>
      </c>
      <c r="B257" t="s">
        <v>23</v>
      </c>
      <c r="C257">
        <v>14</v>
      </c>
      <c r="D257" s="17" t="str">
        <f t="shared" si="16"/>
        <v/>
      </c>
    </row>
    <row r="258" spans="1:4" hidden="1" x14ac:dyDescent="0.3">
      <c r="A258" s="16" t="s">
        <v>264</v>
      </c>
      <c r="B258" t="s">
        <v>24</v>
      </c>
      <c r="C258">
        <v>14</v>
      </c>
      <c r="D258" s="17" t="str">
        <f t="shared" si="16"/>
        <v/>
      </c>
    </row>
    <row r="259" spans="1:4" hidden="1" x14ac:dyDescent="0.3">
      <c r="A259" s="16" t="s">
        <v>265</v>
      </c>
      <c r="B259" t="s">
        <v>25</v>
      </c>
      <c r="C259">
        <v>14</v>
      </c>
      <c r="D259" s="17" t="str">
        <f t="shared" si="16"/>
        <v/>
      </c>
    </row>
    <row r="260" spans="1:4" hidden="1" x14ac:dyDescent="0.3">
      <c r="A260" s="16" t="s">
        <v>266</v>
      </c>
      <c r="B260" t="s">
        <v>26</v>
      </c>
      <c r="C260">
        <v>14</v>
      </c>
      <c r="D260" s="17" t="str">
        <f t="shared" si="16"/>
        <v/>
      </c>
    </row>
    <row r="261" spans="1:4" hidden="1" x14ac:dyDescent="0.3">
      <c r="A261" s="16" t="s">
        <v>267</v>
      </c>
      <c r="B261" t="s">
        <v>27</v>
      </c>
      <c r="C261">
        <v>14</v>
      </c>
      <c r="D261" s="17" t="str">
        <f t="shared" si="16"/>
        <v/>
      </c>
    </row>
    <row r="262" spans="1:4" hidden="1" x14ac:dyDescent="0.3">
      <c r="A262" s="16" t="s">
        <v>268</v>
      </c>
      <c r="B262" t="s">
        <v>28</v>
      </c>
      <c r="C262">
        <v>14</v>
      </c>
      <c r="D262" s="17" t="str">
        <f t="shared" si="16"/>
        <v/>
      </c>
    </row>
    <row r="263" spans="1:4" hidden="1" x14ac:dyDescent="0.3">
      <c r="A263" s="16" t="s">
        <v>269</v>
      </c>
      <c r="B263" t="s">
        <v>29</v>
      </c>
      <c r="C263">
        <v>14</v>
      </c>
      <c r="D263" s="17" t="str">
        <f t="shared" si="16"/>
        <v/>
      </c>
    </row>
    <row r="264" spans="1:4" hidden="1" x14ac:dyDescent="0.3">
      <c r="A264" s="16" t="s">
        <v>270</v>
      </c>
      <c r="B264" t="s">
        <v>30</v>
      </c>
      <c r="C264">
        <v>14</v>
      </c>
      <c r="D264" s="17" t="str">
        <f t="shared" si="16"/>
        <v/>
      </c>
    </row>
    <row r="265" spans="1:4" hidden="1" x14ac:dyDescent="0.3">
      <c r="A265" s="16" t="s">
        <v>271</v>
      </c>
      <c r="B265" t="s">
        <v>31</v>
      </c>
      <c r="C265">
        <v>14</v>
      </c>
      <c r="D265" s="17" t="str">
        <f t="shared" si="16"/>
        <v/>
      </c>
    </row>
    <row r="266" spans="1:4" hidden="1" x14ac:dyDescent="0.3">
      <c r="A266" s="16" t="s">
        <v>272</v>
      </c>
      <c r="B266" t="s">
        <v>32</v>
      </c>
      <c r="C266">
        <v>14</v>
      </c>
      <c r="D266" s="17" t="str">
        <f t="shared" si="16"/>
        <v/>
      </c>
    </row>
    <row r="267" spans="1:4" hidden="1" x14ac:dyDescent="0.3">
      <c r="A267" s="16" t="s">
        <v>273</v>
      </c>
      <c r="B267" t="s">
        <v>33</v>
      </c>
      <c r="C267">
        <v>14</v>
      </c>
      <c r="D267" s="17" t="str">
        <f t="shared" si="16"/>
        <v/>
      </c>
    </row>
    <row r="268" spans="1:4" hidden="1" x14ac:dyDescent="0.3">
      <c r="A268" s="16" t="s">
        <v>274</v>
      </c>
      <c r="B268" t="s">
        <v>34</v>
      </c>
      <c r="C268">
        <v>14</v>
      </c>
      <c r="D268" s="17" t="str">
        <f t="shared" si="16"/>
        <v/>
      </c>
    </row>
    <row r="269" spans="1:4" hidden="1" x14ac:dyDescent="0.3">
      <c r="A269" s="16" t="s">
        <v>275</v>
      </c>
      <c r="B269" t="s">
        <v>35</v>
      </c>
      <c r="C269">
        <v>14</v>
      </c>
      <c r="D269" s="17" t="str">
        <f t="shared" si="16"/>
        <v/>
      </c>
    </row>
    <row r="270" spans="1:4" hidden="1" x14ac:dyDescent="0.3">
      <c r="A270" s="16" t="s">
        <v>276</v>
      </c>
      <c r="B270" t="s">
        <v>18</v>
      </c>
      <c r="C270">
        <v>15</v>
      </c>
      <c r="D270" s="17" t="str">
        <f t="shared" ref="D270:D285" si="17">IF(P2&lt;&gt;"",P2,"")</f>
        <v/>
      </c>
    </row>
    <row r="271" spans="1:4" hidden="1" x14ac:dyDescent="0.3">
      <c r="A271" s="16" t="s">
        <v>277</v>
      </c>
      <c r="B271" t="s">
        <v>21</v>
      </c>
      <c r="C271">
        <v>15</v>
      </c>
      <c r="D271" s="17" t="str">
        <f t="shared" si="17"/>
        <v/>
      </c>
    </row>
    <row r="272" spans="1:4" hidden="1" x14ac:dyDescent="0.3">
      <c r="A272" s="16" t="s">
        <v>278</v>
      </c>
      <c r="B272" t="s">
        <v>22</v>
      </c>
      <c r="C272">
        <v>15</v>
      </c>
      <c r="D272" s="17" t="str">
        <f t="shared" si="17"/>
        <v/>
      </c>
    </row>
    <row r="273" spans="1:4" hidden="1" x14ac:dyDescent="0.3">
      <c r="A273" s="16" t="s">
        <v>279</v>
      </c>
      <c r="B273" t="s">
        <v>23</v>
      </c>
      <c r="C273">
        <v>15</v>
      </c>
      <c r="D273" s="17" t="str">
        <f t="shared" si="17"/>
        <v/>
      </c>
    </row>
    <row r="274" spans="1:4" hidden="1" x14ac:dyDescent="0.3">
      <c r="A274" s="16" t="s">
        <v>280</v>
      </c>
      <c r="B274" t="s">
        <v>24</v>
      </c>
      <c r="C274">
        <v>15</v>
      </c>
      <c r="D274" s="17" t="str">
        <f t="shared" si="17"/>
        <v/>
      </c>
    </row>
    <row r="275" spans="1:4" hidden="1" x14ac:dyDescent="0.3">
      <c r="A275" s="16" t="s">
        <v>281</v>
      </c>
      <c r="B275" t="s">
        <v>25</v>
      </c>
      <c r="C275">
        <v>15</v>
      </c>
      <c r="D275" s="17" t="str">
        <f t="shared" si="17"/>
        <v/>
      </c>
    </row>
    <row r="276" spans="1:4" hidden="1" x14ac:dyDescent="0.3">
      <c r="A276" s="16" t="s">
        <v>282</v>
      </c>
      <c r="B276" t="s">
        <v>26</v>
      </c>
      <c r="C276">
        <v>15</v>
      </c>
      <c r="D276" s="17" t="str">
        <f t="shared" si="17"/>
        <v/>
      </c>
    </row>
    <row r="277" spans="1:4" hidden="1" x14ac:dyDescent="0.3">
      <c r="A277" s="16" t="s">
        <v>283</v>
      </c>
      <c r="B277" t="s">
        <v>27</v>
      </c>
      <c r="C277">
        <v>15</v>
      </c>
      <c r="D277" s="17" t="str">
        <f t="shared" si="17"/>
        <v/>
      </c>
    </row>
    <row r="278" spans="1:4" hidden="1" x14ac:dyDescent="0.3">
      <c r="A278" s="16" t="s">
        <v>284</v>
      </c>
      <c r="B278" t="s">
        <v>28</v>
      </c>
      <c r="C278">
        <v>15</v>
      </c>
      <c r="D278" s="17" t="str">
        <f t="shared" si="17"/>
        <v/>
      </c>
    </row>
    <row r="279" spans="1:4" hidden="1" x14ac:dyDescent="0.3">
      <c r="A279" s="16" t="s">
        <v>285</v>
      </c>
      <c r="B279" t="s">
        <v>29</v>
      </c>
      <c r="C279">
        <v>15</v>
      </c>
      <c r="D279" s="17" t="str">
        <f t="shared" si="17"/>
        <v/>
      </c>
    </row>
    <row r="280" spans="1:4" hidden="1" x14ac:dyDescent="0.3">
      <c r="A280" s="16" t="s">
        <v>286</v>
      </c>
      <c r="B280" t="s">
        <v>30</v>
      </c>
      <c r="C280">
        <v>15</v>
      </c>
      <c r="D280" s="17" t="str">
        <f t="shared" si="17"/>
        <v/>
      </c>
    </row>
    <row r="281" spans="1:4" hidden="1" x14ac:dyDescent="0.3">
      <c r="A281" s="16" t="s">
        <v>287</v>
      </c>
      <c r="B281" t="s">
        <v>31</v>
      </c>
      <c r="C281">
        <v>15</v>
      </c>
      <c r="D281" s="17" t="str">
        <f t="shared" si="17"/>
        <v/>
      </c>
    </row>
    <row r="282" spans="1:4" hidden="1" x14ac:dyDescent="0.3">
      <c r="A282" s="16" t="s">
        <v>288</v>
      </c>
      <c r="B282" t="s">
        <v>32</v>
      </c>
      <c r="C282">
        <v>15</v>
      </c>
      <c r="D282" s="17" t="str">
        <f t="shared" si="17"/>
        <v/>
      </c>
    </row>
    <row r="283" spans="1:4" hidden="1" x14ac:dyDescent="0.3">
      <c r="A283" s="16" t="s">
        <v>289</v>
      </c>
      <c r="B283" t="s">
        <v>33</v>
      </c>
      <c r="C283">
        <v>15</v>
      </c>
      <c r="D283" s="17" t="str">
        <f t="shared" si="17"/>
        <v/>
      </c>
    </row>
    <row r="284" spans="1:4" hidden="1" x14ac:dyDescent="0.3">
      <c r="A284" s="16" t="s">
        <v>290</v>
      </c>
      <c r="B284" t="s">
        <v>34</v>
      </c>
      <c r="C284">
        <v>15</v>
      </c>
      <c r="D284" s="17" t="str">
        <f t="shared" si="17"/>
        <v/>
      </c>
    </row>
    <row r="285" spans="1:4" hidden="1" x14ac:dyDescent="0.3">
      <c r="A285" s="16" t="s">
        <v>291</v>
      </c>
      <c r="B285" t="s">
        <v>35</v>
      </c>
      <c r="C285">
        <v>15</v>
      </c>
      <c r="D285" s="17" t="str">
        <f t="shared" si="17"/>
        <v/>
      </c>
    </row>
    <row r="286" spans="1:4" hidden="1" x14ac:dyDescent="0.3">
      <c r="A286" s="16" t="s">
        <v>292</v>
      </c>
      <c r="B286" t="s">
        <v>18</v>
      </c>
      <c r="C286">
        <v>16</v>
      </c>
      <c r="D286" s="17" t="str">
        <f t="shared" ref="D286:D301" si="18">IF(Q2&lt;&gt;"",Q2,"")</f>
        <v/>
      </c>
    </row>
    <row r="287" spans="1:4" hidden="1" x14ac:dyDescent="0.3">
      <c r="A287" s="16" t="s">
        <v>293</v>
      </c>
      <c r="B287" t="s">
        <v>21</v>
      </c>
      <c r="C287">
        <v>16</v>
      </c>
      <c r="D287" s="17" t="str">
        <f t="shared" si="18"/>
        <v/>
      </c>
    </row>
    <row r="288" spans="1:4" hidden="1" x14ac:dyDescent="0.3">
      <c r="A288" s="16" t="s">
        <v>294</v>
      </c>
      <c r="B288" t="s">
        <v>22</v>
      </c>
      <c r="C288">
        <v>16</v>
      </c>
      <c r="D288" s="17" t="str">
        <f t="shared" si="18"/>
        <v/>
      </c>
    </row>
    <row r="289" spans="1:4" hidden="1" x14ac:dyDescent="0.3">
      <c r="A289" s="16" t="s">
        <v>295</v>
      </c>
      <c r="B289" t="s">
        <v>23</v>
      </c>
      <c r="C289">
        <v>16</v>
      </c>
      <c r="D289" s="17" t="str">
        <f t="shared" si="18"/>
        <v/>
      </c>
    </row>
    <row r="290" spans="1:4" hidden="1" x14ac:dyDescent="0.3">
      <c r="A290" s="16" t="s">
        <v>296</v>
      </c>
      <c r="B290" t="s">
        <v>24</v>
      </c>
      <c r="C290">
        <v>16</v>
      </c>
      <c r="D290" s="17" t="str">
        <f t="shared" si="18"/>
        <v/>
      </c>
    </row>
    <row r="291" spans="1:4" hidden="1" x14ac:dyDescent="0.3">
      <c r="A291" s="16" t="s">
        <v>297</v>
      </c>
      <c r="B291" t="s">
        <v>25</v>
      </c>
      <c r="C291">
        <v>16</v>
      </c>
      <c r="D291" s="17" t="str">
        <f t="shared" si="18"/>
        <v/>
      </c>
    </row>
    <row r="292" spans="1:4" hidden="1" x14ac:dyDescent="0.3">
      <c r="A292" s="16" t="s">
        <v>298</v>
      </c>
      <c r="B292" t="s">
        <v>26</v>
      </c>
      <c r="C292">
        <v>16</v>
      </c>
      <c r="D292" s="17" t="str">
        <f t="shared" si="18"/>
        <v/>
      </c>
    </row>
    <row r="293" spans="1:4" hidden="1" x14ac:dyDescent="0.3">
      <c r="A293" s="16" t="s">
        <v>299</v>
      </c>
      <c r="B293" t="s">
        <v>27</v>
      </c>
      <c r="C293">
        <v>16</v>
      </c>
      <c r="D293" s="17" t="str">
        <f t="shared" si="18"/>
        <v/>
      </c>
    </row>
    <row r="294" spans="1:4" hidden="1" x14ac:dyDescent="0.3">
      <c r="A294" s="16" t="s">
        <v>300</v>
      </c>
      <c r="B294" t="s">
        <v>28</v>
      </c>
      <c r="C294">
        <v>16</v>
      </c>
      <c r="D294" s="17" t="str">
        <f t="shared" si="18"/>
        <v/>
      </c>
    </row>
    <row r="295" spans="1:4" hidden="1" x14ac:dyDescent="0.3">
      <c r="A295" s="16" t="s">
        <v>301</v>
      </c>
      <c r="B295" t="s">
        <v>29</v>
      </c>
      <c r="C295">
        <v>16</v>
      </c>
      <c r="D295" s="17" t="str">
        <f t="shared" si="18"/>
        <v/>
      </c>
    </row>
    <row r="296" spans="1:4" hidden="1" x14ac:dyDescent="0.3">
      <c r="A296" s="16" t="s">
        <v>302</v>
      </c>
      <c r="B296" t="s">
        <v>30</v>
      </c>
      <c r="C296">
        <v>16</v>
      </c>
      <c r="D296" s="17" t="str">
        <f t="shared" si="18"/>
        <v/>
      </c>
    </row>
    <row r="297" spans="1:4" hidden="1" x14ac:dyDescent="0.3">
      <c r="A297" s="16" t="s">
        <v>303</v>
      </c>
      <c r="B297" t="s">
        <v>31</v>
      </c>
      <c r="C297">
        <v>16</v>
      </c>
      <c r="D297" s="17" t="str">
        <f t="shared" si="18"/>
        <v/>
      </c>
    </row>
    <row r="298" spans="1:4" hidden="1" x14ac:dyDescent="0.3">
      <c r="A298" s="16" t="s">
        <v>304</v>
      </c>
      <c r="B298" t="s">
        <v>32</v>
      </c>
      <c r="C298">
        <v>16</v>
      </c>
      <c r="D298" s="17" t="str">
        <f t="shared" si="18"/>
        <v/>
      </c>
    </row>
    <row r="299" spans="1:4" hidden="1" x14ac:dyDescent="0.3">
      <c r="A299" s="16" t="s">
        <v>305</v>
      </c>
      <c r="B299" t="s">
        <v>33</v>
      </c>
      <c r="C299">
        <v>16</v>
      </c>
      <c r="D299" s="17" t="str">
        <f t="shared" si="18"/>
        <v/>
      </c>
    </row>
    <row r="300" spans="1:4" hidden="1" x14ac:dyDescent="0.3">
      <c r="A300" s="16" t="s">
        <v>306</v>
      </c>
      <c r="B300" t="s">
        <v>34</v>
      </c>
      <c r="C300">
        <v>16</v>
      </c>
      <c r="D300" s="17" t="str">
        <f t="shared" si="18"/>
        <v/>
      </c>
    </row>
    <row r="301" spans="1:4" hidden="1" x14ac:dyDescent="0.3">
      <c r="A301" s="16" t="s">
        <v>307</v>
      </c>
      <c r="B301" t="s">
        <v>35</v>
      </c>
      <c r="C301">
        <v>16</v>
      </c>
      <c r="D301" s="17" t="str">
        <f t="shared" si="18"/>
        <v/>
      </c>
    </row>
    <row r="302" spans="1:4" hidden="1" x14ac:dyDescent="0.3">
      <c r="A302" s="16" t="s">
        <v>308</v>
      </c>
      <c r="B302" t="s">
        <v>18</v>
      </c>
      <c r="C302">
        <v>17</v>
      </c>
      <c r="D302" s="17" t="str">
        <f t="shared" ref="D302:D317" si="19">IF(R2&lt;&gt;"",R2,"")</f>
        <v/>
      </c>
    </row>
    <row r="303" spans="1:4" hidden="1" x14ac:dyDescent="0.3">
      <c r="A303" s="16" t="s">
        <v>309</v>
      </c>
      <c r="B303" t="s">
        <v>21</v>
      </c>
      <c r="C303">
        <v>17</v>
      </c>
      <c r="D303" s="17" t="str">
        <f t="shared" si="19"/>
        <v/>
      </c>
    </row>
    <row r="304" spans="1:4" hidden="1" x14ac:dyDescent="0.3">
      <c r="A304" s="16" t="s">
        <v>310</v>
      </c>
      <c r="B304" t="s">
        <v>22</v>
      </c>
      <c r="C304">
        <v>17</v>
      </c>
      <c r="D304" s="17" t="str">
        <f t="shared" si="19"/>
        <v/>
      </c>
    </row>
    <row r="305" spans="1:4" hidden="1" x14ac:dyDescent="0.3">
      <c r="A305" s="16" t="s">
        <v>311</v>
      </c>
      <c r="B305" t="s">
        <v>23</v>
      </c>
      <c r="C305">
        <v>17</v>
      </c>
      <c r="D305" s="17" t="str">
        <f t="shared" si="19"/>
        <v/>
      </c>
    </row>
    <row r="306" spans="1:4" hidden="1" x14ac:dyDescent="0.3">
      <c r="A306" s="16" t="s">
        <v>312</v>
      </c>
      <c r="B306" t="s">
        <v>24</v>
      </c>
      <c r="C306">
        <v>17</v>
      </c>
      <c r="D306" s="17" t="str">
        <f t="shared" si="19"/>
        <v/>
      </c>
    </row>
    <row r="307" spans="1:4" hidden="1" x14ac:dyDescent="0.3">
      <c r="A307" s="16" t="s">
        <v>313</v>
      </c>
      <c r="B307" t="s">
        <v>25</v>
      </c>
      <c r="C307">
        <v>17</v>
      </c>
      <c r="D307" s="17" t="str">
        <f t="shared" si="19"/>
        <v/>
      </c>
    </row>
    <row r="308" spans="1:4" hidden="1" x14ac:dyDescent="0.3">
      <c r="A308" s="16" t="s">
        <v>314</v>
      </c>
      <c r="B308" t="s">
        <v>26</v>
      </c>
      <c r="C308">
        <v>17</v>
      </c>
      <c r="D308" s="17" t="str">
        <f t="shared" si="19"/>
        <v/>
      </c>
    </row>
    <row r="309" spans="1:4" hidden="1" x14ac:dyDescent="0.3">
      <c r="A309" s="16" t="s">
        <v>315</v>
      </c>
      <c r="B309" t="s">
        <v>27</v>
      </c>
      <c r="C309">
        <v>17</v>
      </c>
      <c r="D309" s="17" t="str">
        <f t="shared" si="19"/>
        <v/>
      </c>
    </row>
    <row r="310" spans="1:4" hidden="1" x14ac:dyDescent="0.3">
      <c r="A310" s="16" t="s">
        <v>316</v>
      </c>
      <c r="B310" t="s">
        <v>28</v>
      </c>
      <c r="C310">
        <v>17</v>
      </c>
      <c r="D310" s="17" t="str">
        <f t="shared" si="19"/>
        <v/>
      </c>
    </row>
    <row r="311" spans="1:4" hidden="1" x14ac:dyDescent="0.3">
      <c r="A311" s="16" t="s">
        <v>317</v>
      </c>
      <c r="B311" t="s">
        <v>29</v>
      </c>
      <c r="C311">
        <v>17</v>
      </c>
      <c r="D311" s="17" t="str">
        <f t="shared" si="19"/>
        <v/>
      </c>
    </row>
    <row r="312" spans="1:4" hidden="1" x14ac:dyDescent="0.3">
      <c r="A312" s="16" t="s">
        <v>318</v>
      </c>
      <c r="B312" t="s">
        <v>30</v>
      </c>
      <c r="C312">
        <v>17</v>
      </c>
      <c r="D312" s="17" t="str">
        <f t="shared" si="19"/>
        <v/>
      </c>
    </row>
    <row r="313" spans="1:4" hidden="1" x14ac:dyDescent="0.3">
      <c r="A313" s="16" t="s">
        <v>319</v>
      </c>
      <c r="B313" t="s">
        <v>31</v>
      </c>
      <c r="C313">
        <v>17</v>
      </c>
      <c r="D313" s="17" t="str">
        <f t="shared" si="19"/>
        <v/>
      </c>
    </row>
    <row r="314" spans="1:4" hidden="1" x14ac:dyDescent="0.3">
      <c r="A314" s="16" t="s">
        <v>320</v>
      </c>
      <c r="B314" t="s">
        <v>32</v>
      </c>
      <c r="C314">
        <v>17</v>
      </c>
      <c r="D314" s="17" t="str">
        <f t="shared" si="19"/>
        <v/>
      </c>
    </row>
    <row r="315" spans="1:4" hidden="1" x14ac:dyDescent="0.3">
      <c r="A315" s="16" t="s">
        <v>321</v>
      </c>
      <c r="B315" t="s">
        <v>33</v>
      </c>
      <c r="C315">
        <v>17</v>
      </c>
      <c r="D315" s="17" t="str">
        <f t="shared" si="19"/>
        <v/>
      </c>
    </row>
    <row r="316" spans="1:4" hidden="1" x14ac:dyDescent="0.3">
      <c r="A316" s="16" t="s">
        <v>322</v>
      </c>
      <c r="B316" t="s">
        <v>34</v>
      </c>
      <c r="C316">
        <v>17</v>
      </c>
      <c r="D316" s="17" t="str">
        <f t="shared" si="19"/>
        <v/>
      </c>
    </row>
    <row r="317" spans="1:4" hidden="1" x14ac:dyDescent="0.3">
      <c r="A317" s="16" t="s">
        <v>323</v>
      </c>
      <c r="B317" t="s">
        <v>35</v>
      </c>
      <c r="C317">
        <v>17</v>
      </c>
      <c r="D317" s="17" t="str">
        <f t="shared" si="19"/>
        <v/>
      </c>
    </row>
    <row r="318" spans="1:4" hidden="1" x14ac:dyDescent="0.3">
      <c r="A318" s="16" t="s">
        <v>324</v>
      </c>
      <c r="B318" t="s">
        <v>18</v>
      </c>
      <c r="C318">
        <v>18</v>
      </c>
      <c r="D318" s="17" t="str">
        <f t="shared" ref="D318:D333" si="20">IF(S2&lt;&gt;"",S2,"")</f>
        <v/>
      </c>
    </row>
    <row r="319" spans="1:4" hidden="1" x14ac:dyDescent="0.3">
      <c r="A319" s="16" t="s">
        <v>325</v>
      </c>
      <c r="B319" t="s">
        <v>21</v>
      </c>
      <c r="C319">
        <v>18</v>
      </c>
      <c r="D319" s="17" t="str">
        <f t="shared" si="20"/>
        <v/>
      </c>
    </row>
    <row r="320" spans="1:4" hidden="1" x14ac:dyDescent="0.3">
      <c r="A320" s="16" t="s">
        <v>326</v>
      </c>
      <c r="B320" t="s">
        <v>22</v>
      </c>
      <c r="C320">
        <v>18</v>
      </c>
      <c r="D320" s="17" t="str">
        <f t="shared" si="20"/>
        <v/>
      </c>
    </row>
    <row r="321" spans="1:4" hidden="1" x14ac:dyDescent="0.3">
      <c r="A321" s="16" t="s">
        <v>327</v>
      </c>
      <c r="B321" t="s">
        <v>23</v>
      </c>
      <c r="C321">
        <v>18</v>
      </c>
      <c r="D321" s="17" t="str">
        <f t="shared" si="20"/>
        <v/>
      </c>
    </row>
    <row r="322" spans="1:4" hidden="1" x14ac:dyDescent="0.3">
      <c r="A322" s="16" t="s">
        <v>328</v>
      </c>
      <c r="B322" t="s">
        <v>24</v>
      </c>
      <c r="C322">
        <v>18</v>
      </c>
      <c r="D322" s="17" t="str">
        <f t="shared" si="20"/>
        <v/>
      </c>
    </row>
    <row r="323" spans="1:4" hidden="1" x14ac:dyDescent="0.3">
      <c r="A323" s="16" t="s">
        <v>329</v>
      </c>
      <c r="B323" t="s">
        <v>25</v>
      </c>
      <c r="C323">
        <v>18</v>
      </c>
      <c r="D323" s="17" t="str">
        <f t="shared" si="20"/>
        <v/>
      </c>
    </row>
    <row r="324" spans="1:4" hidden="1" x14ac:dyDescent="0.3">
      <c r="A324" s="16" t="s">
        <v>330</v>
      </c>
      <c r="B324" t="s">
        <v>26</v>
      </c>
      <c r="C324">
        <v>18</v>
      </c>
      <c r="D324" s="17" t="str">
        <f t="shared" si="20"/>
        <v/>
      </c>
    </row>
    <row r="325" spans="1:4" hidden="1" x14ac:dyDescent="0.3">
      <c r="A325" s="16" t="s">
        <v>331</v>
      </c>
      <c r="B325" t="s">
        <v>27</v>
      </c>
      <c r="C325">
        <v>18</v>
      </c>
      <c r="D325" s="17" t="str">
        <f t="shared" si="20"/>
        <v/>
      </c>
    </row>
    <row r="326" spans="1:4" hidden="1" x14ac:dyDescent="0.3">
      <c r="A326" s="16" t="s">
        <v>332</v>
      </c>
      <c r="B326" t="s">
        <v>28</v>
      </c>
      <c r="C326">
        <v>18</v>
      </c>
      <c r="D326" s="17" t="str">
        <f t="shared" si="20"/>
        <v/>
      </c>
    </row>
    <row r="327" spans="1:4" hidden="1" x14ac:dyDescent="0.3">
      <c r="A327" s="16" t="s">
        <v>333</v>
      </c>
      <c r="B327" t="s">
        <v>29</v>
      </c>
      <c r="C327">
        <v>18</v>
      </c>
      <c r="D327" s="17" t="str">
        <f t="shared" si="20"/>
        <v/>
      </c>
    </row>
    <row r="328" spans="1:4" hidden="1" x14ac:dyDescent="0.3">
      <c r="A328" s="16" t="s">
        <v>334</v>
      </c>
      <c r="B328" t="s">
        <v>30</v>
      </c>
      <c r="C328">
        <v>18</v>
      </c>
      <c r="D328" s="17" t="str">
        <f t="shared" si="20"/>
        <v/>
      </c>
    </row>
    <row r="329" spans="1:4" hidden="1" x14ac:dyDescent="0.3">
      <c r="A329" s="16" t="s">
        <v>335</v>
      </c>
      <c r="B329" t="s">
        <v>31</v>
      </c>
      <c r="C329">
        <v>18</v>
      </c>
      <c r="D329" s="17" t="str">
        <f t="shared" si="20"/>
        <v/>
      </c>
    </row>
    <row r="330" spans="1:4" hidden="1" x14ac:dyDescent="0.3">
      <c r="A330" s="16" t="s">
        <v>336</v>
      </c>
      <c r="B330" t="s">
        <v>32</v>
      </c>
      <c r="C330">
        <v>18</v>
      </c>
      <c r="D330" s="17" t="str">
        <f t="shared" si="20"/>
        <v/>
      </c>
    </row>
    <row r="331" spans="1:4" hidden="1" x14ac:dyDescent="0.3">
      <c r="A331" s="16" t="s">
        <v>337</v>
      </c>
      <c r="B331" t="s">
        <v>33</v>
      </c>
      <c r="C331">
        <v>18</v>
      </c>
      <c r="D331" s="17" t="str">
        <f t="shared" si="20"/>
        <v/>
      </c>
    </row>
    <row r="332" spans="1:4" hidden="1" x14ac:dyDescent="0.3">
      <c r="A332" s="16" t="s">
        <v>338</v>
      </c>
      <c r="B332" t="s">
        <v>34</v>
      </c>
      <c r="C332">
        <v>18</v>
      </c>
      <c r="D332" s="17" t="str">
        <f t="shared" si="20"/>
        <v/>
      </c>
    </row>
    <row r="333" spans="1:4" hidden="1" x14ac:dyDescent="0.3">
      <c r="A333" s="16" t="s">
        <v>339</v>
      </c>
      <c r="B333" t="s">
        <v>35</v>
      </c>
      <c r="C333">
        <v>18</v>
      </c>
      <c r="D333" s="17" t="str">
        <f t="shared" si="20"/>
        <v/>
      </c>
    </row>
    <row r="334" spans="1:4" hidden="1" x14ac:dyDescent="0.3">
      <c r="A334" s="16" t="s">
        <v>340</v>
      </c>
      <c r="B334" t="s">
        <v>18</v>
      </c>
      <c r="C334">
        <v>19</v>
      </c>
      <c r="D334" s="17" t="str">
        <f t="shared" ref="D334:D349" si="21">IF(T2&lt;&gt;"",T2,"")</f>
        <v/>
      </c>
    </row>
    <row r="335" spans="1:4" hidden="1" x14ac:dyDescent="0.3">
      <c r="A335" s="16" t="s">
        <v>341</v>
      </c>
      <c r="B335" t="s">
        <v>21</v>
      </c>
      <c r="C335">
        <v>19</v>
      </c>
      <c r="D335" s="17" t="str">
        <f t="shared" si="21"/>
        <v/>
      </c>
    </row>
    <row r="336" spans="1:4" hidden="1" x14ac:dyDescent="0.3">
      <c r="A336" s="16" t="s">
        <v>342</v>
      </c>
      <c r="B336" t="s">
        <v>22</v>
      </c>
      <c r="C336">
        <v>19</v>
      </c>
      <c r="D336" s="17" t="str">
        <f t="shared" si="21"/>
        <v/>
      </c>
    </row>
    <row r="337" spans="1:4" hidden="1" x14ac:dyDescent="0.3">
      <c r="A337" s="16" t="s">
        <v>343</v>
      </c>
      <c r="B337" t="s">
        <v>23</v>
      </c>
      <c r="C337">
        <v>19</v>
      </c>
      <c r="D337" s="17" t="str">
        <f t="shared" si="21"/>
        <v/>
      </c>
    </row>
    <row r="338" spans="1:4" hidden="1" x14ac:dyDescent="0.3">
      <c r="A338" s="16" t="s">
        <v>344</v>
      </c>
      <c r="B338" t="s">
        <v>24</v>
      </c>
      <c r="C338">
        <v>19</v>
      </c>
      <c r="D338" s="17" t="str">
        <f t="shared" si="21"/>
        <v/>
      </c>
    </row>
    <row r="339" spans="1:4" hidden="1" x14ac:dyDescent="0.3">
      <c r="A339" s="16" t="s">
        <v>345</v>
      </c>
      <c r="B339" t="s">
        <v>25</v>
      </c>
      <c r="C339">
        <v>19</v>
      </c>
      <c r="D339" s="17" t="str">
        <f t="shared" si="21"/>
        <v/>
      </c>
    </row>
    <row r="340" spans="1:4" hidden="1" x14ac:dyDescent="0.3">
      <c r="A340" s="16" t="s">
        <v>346</v>
      </c>
      <c r="B340" t="s">
        <v>26</v>
      </c>
      <c r="C340">
        <v>19</v>
      </c>
      <c r="D340" s="17" t="str">
        <f t="shared" si="21"/>
        <v/>
      </c>
    </row>
    <row r="341" spans="1:4" hidden="1" x14ac:dyDescent="0.3">
      <c r="A341" s="16" t="s">
        <v>347</v>
      </c>
      <c r="B341" t="s">
        <v>27</v>
      </c>
      <c r="C341">
        <v>19</v>
      </c>
      <c r="D341" s="17" t="str">
        <f t="shared" si="21"/>
        <v/>
      </c>
    </row>
    <row r="342" spans="1:4" hidden="1" x14ac:dyDescent="0.3">
      <c r="A342" s="16" t="s">
        <v>348</v>
      </c>
      <c r="B342" t="s">
        <v>28</v>
      </c>
      <c r="C342">
        <v>19</v>
      </c>
      <c r="D342" s="17" t="str">
        <f t="shared" si="21"/>
        <v/>
      </c>
    </row>
    <row r="343" spans="1:4" hidden="1" x14ac:dyDescent="0.3">
      <c r="A343" s="16" t="s">
        <v>349</v>
      </c>
      <c r="B343" t="s">
        <v>29</v>
      </c>
      <c r="C343">
        <v>19</v>
      </c>
      <c r="D343" s="17" t="str">
        <f t="shared" si="21"/>
        <v/>
      </c>
    </row>
    <row r="344" spans="1:4" hidden="1" x14ac:dyDescent="0.3">
      <c r="A344" s="16" t="s">
        <v>350</v>
      </c>
      <c r="B344" t="s">
        <v>30</v>
      </c>
      <c r="C344">
        <v>19</v>
      </c>
      <c r="D344" s="17" t="str">
        <f t="shared" si="21"/>
        <v/>
      </c>
    </row>
    <row r="345" spans="1:4" hidden="1" x14ac:dyDescent="0.3">
      <c r="A345" s="16" t="s">
        <v>351</v>
      </c>
      <c r="B345" t="s">
        <v>31</v>
      </c>
      <c r="C345">
        <v>19</v>
      </c>
      <c r="D345" s="17" t="str">
        <f t="shared" si="21"/>
        <v/>
      </c>
    </row>
    <row r="346" spans="1:4" hidden="1" x14ac:dyDescent="0.3">
      <c r="A346" s="16" t="s">
        <v>352</v>
      </c>
      <c r="B346" t="s">
        <v>32</v>
      </c>
      <c r="C346">
        <v>19</v>
      </c>
      <c r="D346" s="17" t="str">
        <f t="shared" si="21"/>
        <v/>
      </c>
    </row>
    <row r="347" spans="1:4" hidden="1" x14ac:dyDescent="0.3">
      <c r="A347" s="16" t="s">
        <v>353</v>
      </c>
      <c r="B347" t="s">
        <v>33</v>
      </c>
      <c r="C347">
        <v>19</v>
      </c>
      <c r="D347" s="17" t="str">
        <f t="shared" si="21"/>
        <v/>
      </c>
    </row>
    <row r="348" spans="1:4" hidden="1" x14ac:dyDescent="0.3">
      <c r="A348" s="16" t="s">
        <v>354</v>
      </c>
      <c r="B348" t="s">
        <v>34</v>
      </c>
      <c r="C348">
        <v>19</v>
      </c>
      <c r="D348" s="17" t="str">
        <f t="shared" si="21"/>
        <v/>
      </c>
    </row>
    <row r="349" spans="1:4" hidden="1" x14ac:dyDescent="0.3">
      <c r="A349" s="16" t="s">
        <v>355</v>
      </c>
      <c r="B349" t="s">
        <v>35</v>
      </c>
      <c r="C349">
        <v>19</v>
      </c>
      <c r="D349" s="17" t="str">
        <f t="shared" si="21"/>
        <v/>
      </c>
    </row>
    <row r="350" spans="1:4" hidden="1" x14ac:dyDescent="0.3">
      <c r="A350" s="16" t="s">
        <v>356</v>
      </c>
      <c r="B350" t="s">
        <v>18</v>
      </c>
      <c r="C350">
        <v>20</v>
      </c>
      <c r="D350" s="17" t="str">
        <f>IF(U2&lt;&gt;"",U2,"")</f>
        <v/>
      </c>
    </row>
    <row r="351" spans="1:4" hidden="1" x14ac:dyDescent="0.3">
      <c r="A351" s="16" t="s">
        <v>357</v>
      </c>
      <c r="B351" t="s">
        <v>21</v>
      </c>
      <c r="C351">
        <v>20</v>
      </c>
      <c r="D351" s="17" t="str">
        <f t="shared" ref="D351:D365" si="22">IF(T19&lt;&gt;"",T19,"")</f>
        <v/>
      </c>
    </row>
    <row r="352" spans="1:4" hidden="1" x14ac:dyDescent="0.3">
      <c r="A352" s="16" t="s">
        <v>358</v>
      </c>
      <c r="B352" t="s">
        <v>22</v>
      </c>
      <c r="C352">
        <v>20</v>
      </c>
      <c r="D352" s="17" t="str">
        <f t="shared" si="22"/>
        <v/>
      </c>
    </row>
    <row r="353" spans="1:4" hidden="1" x14ac:dyDescent="0.3">
      <c r="A353" s="16" t="s">
        <v>359</v>
      </c>
      <c r="B353" t="s">
        <v>23</v>
      </c>
      <c r="C353">
        <v>20</v>
      </c>
      <c r="D353" s="17" t="str">
        <f t="shared" si="22"/>
        <v/>
      </c>
    </row>
    <row r="354" spans="1:4" hidden="1" x14ac:dyDescent="0.3">
      <c r="A354" s="16" t="s">
        <v>360</v>
      </c>
      <c r="B354" t="s">
        <v>24</v>
      </c>
      <c r="C354">
        <v>20</v>
      </c>
      <c r="D354" s="17" t="str">
        <f t="shared" si="22"/>
        <v/>
      </c>
    </row>
    <row r="355" spans="1:4" hidden="1" x14ac:dyDescent="0.3">
      <c r="A355" s="16" t="s">
        <v>361</v>
      </c>
      <c r="B355" t="s">
        <v>25</v>
      </c>
      <c r="C355">
        <v>20</v>
      </c>
      <c r="D355" s="17" t="str">
        <f t="shared" si="22"/>
        <v/>
      </c>
    </row>
    <row r="356" spans="1:4" hidden="1" x14ac:dyDescent="0.3">
      <c r="A356" s="16" t="s">
        <v>362</v>
      </c>
      <c r="B356" t="s">
        <v>26</v>
      </c>
      <c r="C356">
        <v>20</v>
      </c>
      <c r="D356" s="17" t="str">
        <f t="shared" si="22"/>
        <v/>
      </c>
    </row>
    <row r="357" spans="1:4" hidden="1" x14ac:dyDescent="0.3">
      <c r="A357" s="16" t="s">
        <v>363</v>
      </c>
      <c r="B357" t="s">
        <v>27</v>
      </c>
      <c r="C357">
        <v>20</v>
      </c>
      <c r="D357" s="17" t="str">
        <f t="shared" si="22"/>
        <v/>
      </c>
    </row>
    <row r="358" spans="1:4" hidden="1" x14ac:dyDescent="0.3">
      <c r="A358" s="16" t="s">
        <v>364</v>
      </c>
      <c r="B358" t="s">
        <v>28</v>
      </c>
      <c r="C358">
        <v>20</v>
      </c>
      <c r="D358" s="17" t="str">
        <f t="shared" si="22"/>
        <v/>
      </c>
    </row>
    <row r="359" spans="1:4" hidden="1" x14ac:dyDescent="0.3">
      <c r="A359" s="16" t="s">
        <v>365</v>
      </c>
      <c r="B359" t="s">
        <v>29</v>
      </c>
      <c r="C359">
        <v>20</v>
      </c>
      <c r="D359" s="17" t="str">
        <f t="shared" si="22"/>
        <v/>
      </c>
    </row>
    <row r="360" spans="1:4" hidden="1" x14ac:dyDescent="0.3">
      <c r="A360" s="16" t="s">
        <v>366</v>
      </c>
      <c r="B360" t="s">
        <v>30</v>
      </c>
      <c r="C360">
        <v>20</v>
      </c>
      <c r="D360" s="17" t="str">
        <f t="shared" si="22"/>
        <v/>
      </c>
    </row>
    <row r="361" spans="1:4" hidden="1" x14ac:dyDescent="0.3">
      <c r="A361" s="16" t="s">
        <v>367</v>
      </c>
      <c r="B361" t="s">
        <v>31</v>
      </c>
      <c r="C361">
        <v>20</v>
      </c>
      <c r="D361" s="17" t="str">
        <f t="shared" si="22"/>
        <v/>
      </c>
    </row>
    <row r="362" spans="1:4" hidden="1" x14ac:dyDescent="0.3">
      <c r="A362" s="16" t="s">
        <v>368</v>
      </c>
      <c r="B362" t="s">
        <v>32</v>
      </c>
      <c r="C362">
        <v>20</v>
      </c>
      <c r="D362" s="17" t="str">
        <f t="shared" si="22"/>
        <v/>
      </c>
    </row>
    <row r="363" spans="1:4" hidden="1" x14ac:dyDescent="0.3">
      <c r="A363" s="16" t="s">
        <v>369</v>
      </c>
      <c r="B363" t="s">
        <v>33</v>
      </c>
      <c r="C363">
        <v>20</v>
      </c>
      <c r="D363" s="17" t="str">
        <f t="shared" si="22"/>
        <v/>
      </c>
    </row>
    <row r="364" spans="1:4" hidden="1" x14ac:dyDescent="0.3">
      <c r="A364" s="16" t="s">
        <v>370</v>
      </c>
      <c r="B364" t="s">
        <v>34</v>
      </c>
      <c r="C364">
        <v>20</v>
      </c>
      <c r="D364" s="17" t="str">
        <f t="shared" si="22"/>
        <v/>
      </c>
    </row>
    <row r="365" spans="1:4" hidden="1" x14ac:dyDescent="0.3">
      <c r="A365" s="16" t="s">
        <v>371</v>
      </c>
      <c r="B365" t="s">
        <v>35</v>
      </c>
      <c r="C365">
        <v>20</v>
      </c>
      <c r="D365" s="17" t="str">
        <f t="shared" si="22"/>
        <v/>
      </c>
    </row>
    <row r="366" spans="1:4" hidden="1" x14ac:dyDescent="0.3">
      <c r="A366" s="16" t="s">
        <v>372</v>
      </c>
      <c r="B366" t="s">
        <v>18</v>
      </c>
      <c r="C366">
        <v>21</v>
      </c>
      <c r="D366" s="17" t="str">
        <f>IF(V2&lt;&gt;"",V2,"")</f>
        <v/>
      </c>
    </row>
    <row r="367" spans="1:4" hidden="1" x14ac:dyDescent="0.3">
      <c r="A367" s="16" t="s">
        <v>373</v>
      </c>
      <c r="B367" t="s">
        <v>21</v>
      </c>
      <c r="C367">
        <v>21</v>
      </c>
      <c r="D367" s="17" t="str">
        <f t="shared" ref="D367:D381" si="23">IF(T42&lt;&gt;"",T42,"")</f>
        <v/>
      </c>
    </row>
    <row r="368" spans="1:4" hidden="1" x14ac:dyDescent="0.3">
      <c r="A368" s="16" t="s">
        <v>374</v>
      </c>
      <c r="B368" t="s">
        <v>22</v>
      </c>
      <c r="C368">
        <v>21</v>
      </c>
      <c r="D368" s="17" t="str">
        <f t="shared" si="23"/>
        <v/>
      </c>
    </row>
    <row r="369" spans="1:4" hidden="1" x14ac:dyDescent="0.3">
      <c r="A369" s="16" t="s">
        <v>375</v>
      </c>
      <c r="B369" t="s">
        <v>23</v>
      </c>
      <c r="C369">
        <v>21</v>
      </c>
      <c r="D369" s="17" t="str">
        <f t="shared" si="23"/>
        <v/>
      </c>
    </row>
    <row r="370" spans="1:4" hidden="1" x14ac:dyDescent="0.3">
      <c r="A370" s="16" t="s">
        <v>376</v>
      </c>
      <c r="B370" t="s">
        <v>24</v>
      </c>
      <c r="C370">
        <v>21</v>
      </c>
      <c r="D370" s="17" t="str">
        <f t="shared" si="23"/>
        <v/>
      </c>
    </row>
    <row r="371" spans="1:4" hidden="1" x14ac:dyDescent="0.3">
      <c r="A371" s="16" t="s">
        <v>377</v>
      </c>
      <c r="B371" t="s">
        <v>25</v>
      </c>
      <c r="C371">
        <v>21</v>
      </c>
      <c r="D371" s="17" t="str">
        <f t="shared" si="23"/>
        <v/>
      </c>
    </row>
    <row r="372" spans="1:4" hidden="1" x14ac:dyDescent="0.3">
      <c r="A372" s="16" t="s">
        <v>378</v>
      </c>
      <c r="B372" t="s">
        <v>26</v>
      </c>
      <c r="C372">
        <v>21</v>
      </c>
      <c r="D372" s="17" t="str">
        <f t="shared" si="23"/>
        <v/>
      </c>
    </row>
    <row r="373" spans="1:4" hidden="1" x14ac:dyDescent="0.3">
      <c r="A373" s="16" t="s">
        <v>379</v>
      </c>
      <c r="B373" t="s">
        <v>27</v>
      </c>
      <c r="C373">
        <v>21</v>
      </c>
      <c r="D373" s="17" t="str">
        <f t="shared" si="23"/>
        <v/>
      </c>
    </row>
    <row r="374" spans="1:4" hidden="1" x14ac:dyDescent="0.3">
      <c r="A374" s="16" t="s">
        <v>380</v>
      </c>
      <c r="B374" t="s">
        <v>28</v>
      </c>
      <c r="C374">
        <v>21</v>
      </c>
      <c r="D374" s="17" t="str">
        <f t="shared" si="23"/>
        <v/>
      </c>
    </row>
    <row r="375" spans="1:4" hidden="1" x14ac:dyDescent="0.3">
      <c r="A375" s="16" t="s">
        <v>381</v>
      </c>
      <c r="B375" t="s">
        <v>29</v>
      </c>
      <c r="C375">
        <v>21</v>
      </c>
      <c r="D375" s="17" t="str">
        <f t="shared" si="23"/>
        <v/>
      </c>
    </row>
    <row r="376" spans="1:4" hidden="1" x14ac:dyDescent="0.3">
      <c r="A376" s="16" t="s">
        <v>382</v>
      </c>
      <c r="B376" t="s">
        <v>30</v>
      </c>
      <c r="C376">
        <v>21</v>
      </c>
      <c r="D376" s="17" t="str">
        <f t="shared" si="23"/>
        <v/>
      </c>
    </row>
    <row r="377" spans="1:4" hidden="1" x14ac:dyDescent="0.3">
      <c r="A377" s="16" t="s">
        <v>383</v>
      </c>
      <c r="B377" t="s">
        <v>31</v>
      </c>
      <c r="C377">
        <v>21</v>
      </c>
      <c r="D377" s="17" t="str">
        <f t="shared" si="23"/>
        <v/>
      </c>
    </row>
    <row r="378" spans="1:4" hidden="1" x14ac:dyDescent="0.3">
      <c r="A378" s="16" t="s">
        <v>384</v>
      </c>
      <c r="B378" t="s">
        <v>32</v>
      </c>
      <c r="C378">
        <v>21</v>
      </c>
      <c r="D378" s="17" t="str">
        <f t="shared" si="23"/>
        <v/>
      </c>
    </row>
    <row r="379" spans="1:4" hidden="1" x14ac:dyDescent="0.3">
      <c r="A379" s="16" t="s">
        <v>385</v>
      </c>
      <c r="B379" t="s">
        <v>33</v>
      </c>
      <c r="C379">
        <v>21</v>
      </c>
      <c r="D379" s="17" t="str">
        <f t="shared" si="23"/>
        <v/>
      </c>
    </row>
    <row r="380" spans="1:4" hidden="1" x14ac:dyDescent="0.3">
      <c r="A380" s="16" t="s">
        <v>386</v>
      </c>
      <c r="B380" t="s">
        <v>34</v>
      </c>
      <c r="C380">
        <v>21</v>
      </c>
      <c r="D380" s="17" t="str">
        <f t="shared" si="23"/>
        <v/>
      </c>
    </row>
    <row r="381" spans="1:4" hidden="1" x14ac:dyDescent="0.3">
      <c r="A381" s="16" t="s">
        <v>387</v>
      </c>
      <c r="B381" t="s">
        <v>35</v>
      </c>
      <c r="C381">
        <v>21</v>
      </c>
      <c r="D381" s="17" t="str">
        <f t="shared" si="23"/>
        <v/>
      </c>
    </row>
    <row r="382" spans="1:4" hidden="1" x14ac:dyDescent="0.3">
      <c r="A382" s="16" t="s">
        <v>388</v>
      </c>
      <c r="B382" t="s">
        <v>18</v>
      </c>
      <c r="C382">
        <v>22</v>
      </c>
      <c r="D382" s="17" t="str">
        <f>IF(W2&lt;&gt;"",W2,"")</f>
        <v/>
      </c>
    </row>
    <row r="383" spans="1:4" hidden="1" x14ac:dyDescent="0.3">
      <c r="A383" s="16" t="s">
        <v>389</v>
      </c>
      <c r="B383" t="s">
        <v>21</v>
      </c>
      <c r="C383">
        <v>22</v>
      </c>
      <c r="D383" s="17" t="str">
        <f t="shared" ref="D383:D397" si="24">IF(T58&lt;&gt;"",T58,"")</f>
        <v/>
      </c>
    </row>
    <row r="384" spans="1:4" hidden="1" x14ac:dyDescent="0.3">
      <c r="A384" s="16" t="s">
        <v>390</v>
      </c>
      <c r="B384" t="s">
        <v>22</v>
      </c>
      <c r="C384">
        <v>22</v>
      </c>
      <c r="D384" s="17" t="str">
        <f t="shared" si="24"/>
        <v/>
      </c>
    </row>
    <row r="385" spans="1:4" hidden="1" x14ac:dyDescent="0.3">
      <c r="A385" s="16" t="s">
        <v>391</v>
      </c>
      <c r="B385" t="s">
        <v>23</v>
      </c>
      <c r="C385">
        <v>22</v>
      </c>
      <c r="D385" s="17" t="str">
        <f t="shared" si="24"/>
        <v/>
      </c>
    </row>
    <row r="386" spans="1:4" hidden="1" x14ac:dyDescent="0.3">
      <c r="A386" s="16" t="s">
        <v>392</v>
      </c>
      <c r="B386" t="s">
        <v>24</v>
      </c>
      <c r="C386">
        <v>22</v>
      </c>
      <c r="D386" s="17" t="str">
        <f t="shared" si="24"/>
        <v/>
      </c>
    </row>
    <row r="387" spans="1:4" hidden="1" x14ac:dyDescent="0.3">
      <c r="A387" s="16" t="s">
        <v>393</v>
      </c>
      <c r="B387" t="s">
        <v>25</v>
      </c>
      <c r="C387">
        <v>22</v>
      </c>
      <c r="D387" s="17" t="str">
        <f t="shared" si="24"/>
        <v/>
      </c>
    </row>
    <row r="388" spans="1:4" hidden="1" x14ac:dyDescent="0.3">
      <c r="A388" s="16" t="s">
        <v>394</v>
      </c>
      <c r="B388" t="s">
        <v>26</v>
      </c>
      <c r="C388">
        <v>22</v>
      </c>
      <c r="D388" s="17" t="str">
        <f t="shared" si="24"/>
        <v/>
      </c>
    </row>
    <row r="389" spans="1:4" hidden="1" x14ac:dyDescent="0.3">
      <c r="A389" s="16" t="s">
        <v>395</v>
      </c>
      <c r="B389" t="s">
        <v>27</v>
      </c>
      <c r="C389">
        <v>22</v>
      </c>
      <c r="D389" s="17" t="str">
        <f t="shared" si="24"/>
        <v/>
      </c>
    </row>
    <row r="390" spans="1:4" hidden="1" x14ac:dyDescent="0.3">
      <c r="A390" s="16" t="s">
        <v>396</v>
      </c>
      <c r="B390" t="s">
        <v>28</v>
      </c>
      <c r="C390">
        <v>22</v>
      </c>
      <c r="D390" s="17" t="str">
        <f t="shared" si="24"/>
        <v/>
      </c>
    </row>
    <row r="391" spans="1:4" hidden="1" x14ac:dyDescent="0.3">
      <c r="A391" s="16" t="s">
        <v>397</v>
      </c>
      <c r="B391" t="s">
        <v>29</v>
      </c>
      <c r="C391">
        <v>22</v>
      </c>
      <c r="D391" s="17" t="str">
        <f t="shared" si="24"/>
        <v/>
      </c>
    </row>
    <row r="392" spans="1:4" hidden="1" x14ac:dyDescent="0.3">
      <c r="A392" s="16" t="s">
        <v>398</v>
      </c>
      <c r="B392" t="s">
        <v>30</v>
      </c>
      <c r="C392">
        <v>22</v>
      </c>
      <c r="D392" s="17" t="str">
        <f t="shared" si="24"/>
        <v/>
      </c>
    </row>
    <row r="393" spans="1:4" hidden="1" x14ac:dyDescent="0.3">
      <c r="A393" s="16" t="s">
        <v>399</v>
      </c>
      <c r="B393" t="s">
        <v>31</v>
      </c>
      <c r="C393">
        <v>22</v>
      </c>
      <c r="D393" s="17" t="str">
        <f t="shared" si="24"/>
        <v/>
      </c>
    </row>
    <row r="394" spans="1:4" hidden="1" x14ac:dyDescent="0.3">
      <c r="A394" s="16" t="s">
        <v>400</v>
      </c>
      <c r="B394" t="s">
        <v>32</v>
      </c>
      <c r="C394">
        <v>22</v>
      </c>
      <c r="D394" s="17" t="str">
        <f t="shared" si="24"/>
        <v/>
      </c>
    </row>
    <row r="395" spans="1:4" hidden="1" x14ac:dyDescent="0.3">
      <c r="A395" s="16" t="s">
        <v>401</v>
      </c>
      <c r="B395" t="s">
        <v>33</v>
      </c>
      <c r="C395">
        <v>22</v>
      </c>
      <c r="D395" s="17" t="str">
        <f t="shared" si="24"/>
        <v/>
      </c>
    </row>
    <row r="396" spans="1:4" hidden="1" x14ac:dyDescent="0.3">
      <c r="A396" s="16" t="s">
        <v>402</v>
      </c>
      <c r="B396" t="s">
        <v>34</v>
      </c>
      <c r="C396">
        <v>22</v>
      </c>
      <c r="D396" s="17" t="str">
        <f t="shared" si="24"/>
        <v/>
      </c>
    </row>
    <row r="397" spans="1:4" hidden="1" x14ac:dyDescent="0.3">
      <c r="A397" s="16" t="s">
        <v>403</v>
      </c>
      <c r="B397" t="s">
        <v>35</v>
      </c>
      <c r="C397">
        <v>22</v>
      </c>
      <c r="D397" s="17" t="str">
        <f t="shared" si="24"/>
        <v/>
      </c>
    </row>
    <row r="398" spans="1:4" hidden="1" x14ac:dyDescent="0.3">
      <c r="A398" s="16" t="s">
        <v>404</v>
      </c>
      <c r="B398" t="s">
        <v>18</v>
      </c>
      <c r="C398">
        <v>23</v>
      </c>
      <c r="D398" s="17" t="str">
        <f>IF(X2&lt;&gt;"",X2,"")</f>
        <v/>
      </c>
    </row>
    <row r="399" spans="1:4" hidden="1" x14ac:dyDescent="0.3">
      <c r="A399" s="16" t="s">
        <v>405</v>
      </c>
      <c r="B399" t="s">
        <v>21</v>
      </c>
      <c r="C399">
        <v>23</v>
      </c>
      <c r="D399" s="17" t="str">
        <f t="shared" ref="D399:D413" si="25">IF(T74&lt;&gt;"",T74,"")</f>
        <v/>
      </c>
    </row>
    <row r="400" spans="1:4" hidden="1" x14ac:dyDescent="0.3">
      <c r="A400" s="16" t="s">
        <v>406</v>
      </c>
      <c r="B400" t="s">
        <v>22</v>
      </c>
      <c r="C400">
        <v>23</v>
      </c>
      <c r="D400" s="17" t="str">
        <f t="shared" si="25"/>
        <v/>
      </c>
    </row>
    <row r="401" spans="1:5" hidden="1" x14ac:dyDescent="0.3">
      <c r="A401" s="16" t="s">
        <v>407</v>
      </c>
      <c r="B401" t="s">
        <v>23</v>
      </c>
      <c r="C401">
        <v>23</v>
      </c>
      <c r="D401" s="17" t="str">
        <f t="shared" si="25"/>
        <v/>
      </c>
    </row>
    <row r="402" spans="1:5" hidden="1" x14ac:dyDescent="0.3">
      <c r="A402" s="16" t="s">
        <v>408</v>
      </c>
      <c r="B402" t="s">
        <v>24</v>
      </c>
      <c r="C402">
        <v>23</v>
      </c>
      <c r="D402" s="17" t="str">
        <f t="shared" si="25"/>
        <v/>
      </c>
    </row>
    <row r="403" spans="1:5" hidden="1" x14ac:dyDescent="0.3">
      <c r="A403" s="16" t="s">
        <v>409</v>
      </c>
      <c r="B403" t="s">
        <v>25</v>
      </c>
      <c r="C403">
        <v>23</v>
      </c>
      <c r="D403" s="17" t="str">
        <f t="shared" si="25"/>
        <v/>
      </c>
    </row>
    <row r="404" spans="1:5" hidden="1" x14ac:dyDescent="0.3">
      <c r="A404" s="16" t="s">
        <v>410</v>
      </c>
      <c r="B404" t="s">
        <v>26</v>
      </c>
      <c r="C404">
        <v>23</v>
      </c>
      <c r="D404" s="17" t="str">
        <f t="shared" si="25"/>
        <v/>
      </c>
    </row>
    <row r="405" spans="1:5" hidden="1" x14ac:dyDescent="0.3">
      <c r="A405" s="16" t="s">
        <v>411</v>
      </c>
      <c r="B405" t="s">
        <v>27</v>
      </c>
      <c r="C405">
        <v>23</v>
      </c>
      <c r="D405" s="17" t="str">
        <f t="shared" si="25"/>
        <v/>
      </c>
    </row>
    <row r="406" spans="1:5" hidden="1" x14ac:dyDescent="0.3">
      <c r="A406" s="16" t="s">
        <v>412</v>
      </c>
      <c r="B406" t="s">
        <v>28</v>
      </c>
      <c r="C406">
        <v>23</v>
      </c>
      <c r="D406" s="17" t="str">
        <f t="shared" si="25"/>
        <v/>
      </c>
    </row>
    <row r="407" spans="1:5" hidden="1" x14ac:dyDescent="0.3">
      <c r="A407" s="16" t="s">
        <v>413</v>
      </c>
      <c r="B407" t="s">
        <v>29</v>
      </c>
      <c r="C407">
        <v>23</v>
      </c>
      <c r="D407" s="17" t="str">
        <f t="shared" si="25"/>
        <v/>
      </c>
    </row>
    <row r="408" spans="1:5" hidden="1" x14ac:dyDescent="0.3">
      <c r="A408" s="16" t="s">
        <v>414</v>
      </c>
      <c r="B408" t="s">
        <v>30</v>
      </c>
      <c r="C408">
        <v>23</v>
      </c>
      <c r="D408" s="17" t="str">
        <f t="shared" si="25"/>
        <v/>
      </c>
    </row>
    <row r="409" spans="1:5" hidden="1" x14ac:dyDescent="0.3">
      <c r="A409" s="16" t="s">
        <v>415</v>
      </c>
      <c r="B409" t="s">
        <v>31</v>
      </c>
      <c r="C409">
        <v>23</v>
      </c>
      <c r="D409" s="17" t="str">
        <f t="shared" si="25"/>
        <v/>
      </c>
    </row>
    <row r="410" spans="1:5" hidden="1" x14ac:dyDescent="0.3">
      <c r="A410" s="16" t="s">
        <v>416</v>
      </c>
      <c r="B410" t="s">
        <v>32</v>
      </c>
      <c r="C410">
        <v>23</v>
      </c>
      <c r="D410" s="17" t="str">
        <f t="shared" si="25"/>
        <v/>
      </c>
    </row>
    <row r="411" spans="1:5" hidden="1" x14ac:dyDescent="0.3">
      <c r="A411" s="16" t="s">
        <v>417</v>
      </c>
      <c r="B411" t="s">
        <v>33</v>
      </c>
      <c r="C411">
        <v>23</v>
      </c>
      <c r="D411" s="17" t="str">
        <f t="shared" si="25"/>
        <v/>
      </c>
    </row>
    <row r="412" spans="1:5" hidden="1" x14ac:dyDescent="0.3">
      <c r="A412" s="16" t="s">
        <v>418</v>
      </c>
      <c r="B412" t="s">
        <v>34</v>
      </c>
      <c r="C412">
        <v>23</v>
      </c>
      <c r="D412" s="17" t="str">
        <f t="shared" si="25"/>
        <v/>
      </c>
    </row>
    <row r="413" spans="1:5" hidden="1" x14ac:dyDescent="0.3">
      <c r="A413" s="16" t="s">
        <v>419</v>
      </c>
      <c r="B413" t="s">
        <v>35</v>
      </c>
      <c r="C413">
        <v>23</v>
      </c>
      <c r="D413" s="17" t="str">
        <f t="shared" si="25"/>
        <v/>
      </c>
    </row>
    <row r="414" spans="1:5" hidden="1" x14ac:dyDescent="0.3">
      <c r="A414" s="16" t="s">
        <v>420</v>
      </c>
      <c r="B414" t="s">
        <v>18</v>
      </c>
      <c r="C414">
        <v>24</v>
      </c>
      <c r="D414" s="17" t="str">
        <f>IF(Y2&lt;&gt;"",Y2,"")</f>
        <v/>
      </c>
      <c r="E414" s="17"/>
    </row>
    <row r="415" spans="1:5" hidden="1" x14ac:dyDescent="0.3">
      <c r="A415" s="16" t="s">
        <v>421</v>
      </c>
      <c r="B415" t="s">
        <v>21</v>
      </c>
      <c r="C415">
        <v>24</v>
      </c>
      <c r="D415" s="17" t="str">
        <f t="shared" ref="D415:D429" si="26">IF(T90&lt;&gt;"",T90,"")</f>
        <v/>
      </c>
    </row>
    <row r="416" spans="1:5" hidden="1" x14ac:dyDescent="0.3">
      <c r="A416" s="16" t="s">
        <v>422</v>
      </c>
      <c r="B416" t="s">
        <v>22</v>
      </c>
      <c r="C416">
        <v>24</v>
      </c>
      <c r="D416" s="17" t="str">
        <f t="shared" si="26"/>
        <v/>
      </c>
    </row>
    <row r="417" spans="1:4" hidden="1" x14ac:dyDescent="0.3">
      <c r="A417" s="16" t="s">
        <v>423</v>
      </c>
      <c r="B417" t="s">
        <v>23</v>
      </c>
      <c r="C417">
        <v>24</v>
      </c>
      <c r="D417" s="17" t="str">
        <f t="shared" si="26"/>
        <v/>
      </c>
    </row>
    <row r="418" spans="1:4" hidden="1" x14ac:dyDescent="0.3">
      <c r="A418" s="16" t="s">
        <v>424</v>
      </c>
      <c r="B418" t="s">
        <v>24</v>
      </c>
      <c r="C418">
        <v>24</v>
      </c>
      <c r="D418" s="17" t="str">
        <f t="shared" si="26"/>
        <v/>
      </c>
    </row>
    <row r="419" spans="1:4" hidden="1" x14ac:dyDescent="0.3">
      <c r="A419" s="16" t="s">
        <v>425</v>
      </c>
      <c r="B419" t="s">
        <v>25</v>
      </c>
      <c r="C419">
        <v>24</v>
      </c>
      <c r="D419" s="17" t="str">
        <f t="shared" si="26"/>
        <v/>
      </c>
    </row>
    <row r="420" spans="1:4" hidden="1" x14ac:dyDescent="0.3">
      <c r="A420" s="16" t="s">
        <v>426</v>
      </c>
      <c r="B420" t="s">
        <v>26</v>
      </c>
      <c r="C420">
        <v>24</v>
      </c>
      <c r="D420" s="17" t="str">
        <f t="shared" si="26"/>
        <v/>
      </c>
    </row>
    <row r="421" spans="1:4" hidden="1" x14ac:dyDescent="0.3">
      <c r="A421" s="16" t="s">
        <v>427</v>
      </c>
      <c r="B421" t="s">
        <v>27</v>
      </c>
      <c r="C421">
        <v>24</v>
      </c>
      <c r="D421" s="17" t="str">
        <f t="shared" si="26"/>
        <v/>
      </c>
    </row>
    <row r="422" spans="1:4" hidden="1" x14ac:dyDescent="0.3">
      <c r="A422" s="16" t="s">
        <v>428</v>
      </c>
      <c r="B422" t="s">
        <v>28</v>
      </c>
      <c r="C422">
        <v>24</v>
      </c>
      <c r="D422" s="17" t="str">
        <f t="shared" si="26"/>
        <v/>
      </c>
    </row>
    <row r="423" spans="1:4" hidden="1" x14ac:dyDescent="0.3">
      <c r="A423" s="16" t="s">
        <v>429</v>
      </c>
      <c r="B423" t="s">
        <v>29</v>
      </c>
      <c r="C423">
        <v>24</v>
      </c>
      <c r="D423" s="17" t="str">
        <f t="shared" si="26"/>
        <v/>
      </c>
    </row>
    <row r="424" spans="1:4" hidden="1" x14ac:dyDescent="0.3">
      <c r="A424" s="16" t="s">
        <v>430</v>
      </c>
      <c r="B424" t="s">
        <v>30</v>
      </c>
      <c r="C424">
        <v>24</v>
      </c>
      <c r="D424" s="17" t="str">
        <f t="shared" si="26"/>
        <v/>
      </c>
    </row>
    <row r="425" spans="1:4" hidden="1" x14ac:dyDescent="0.3">
      <c r="A425" s="16" t="s">
        <v>431</v>
      </c>
      <c r="B425" t="s">
        <v>31</v>
      </c>
      <c r="C425">
        <v>24</v>
      </c>
      <c r="D425" s="17" t="str">
        <f t="shared" si="26"/>
        <v/>
      </c>
    </row>
    <row r="426" spans="1:4" hidden="1" x14ac:dyDescent="0.3">
      <c r="A426" s="16" t="s">
        <v>432</v>
      </c>
      <c r="B426" t="s">
        <v>32</v>
      </c>
      <c r="C426">
        <v>24</v>
      </c>
      <c r="D426" s="17" t="str">
        <f t="shared" si="26"/>
        <v/>
      </c>
    </row>
    <row r="427" spans="1:4" hidden="1" x14ac:dyDescent="0.3">
      <c r="A427" s="16" t="s">
        <v>433</v>
      </c>
      <c r="B427" t="s">
        <v>33</v>
      </c>
      <c r="C427">
        <v>24</v>
      </c>
      <c r="D427" s="17" t="str">
        <f t="shared" si="26"/>
        <v/>
      </c>
    </row>
    <row r="428" spans="1:4" hidden="1" x14ac:dyDescent="0.3">
      <c r="A428" s="16" t="s">
        <v>434</v>
      </c>
      <c r="B428" t="s">
        <v>34</v>
      </c>
      <c r="C428">
        <v>24</v>
      </c>
      <c r="D428" s="17" t="str">
        <f t="shared" si="26"/>
        <v/>
      </c>
    </row>
    <row r="429" spans="1:4" hidden="1" x14ac:dyDescent="0.3">
      <c r="A429" s="18" t="s">
        <v>435</v>
      </c>
      <c r="B429" t="s">
        <v>35</v>
      </c>
      <c r="C429">
        <v>24</v>
      </c>
      <c r="D429" s="17" t="str">
        <f t="shared" si="26"/>
        <v/>
      </c>
    </row>
  </sheetData>
  <pageMargins left="0.7" right="0.7" top="0.75" bottom="0.75" header="0.3" footer="0.3"/>
  <pageSetup paperSize="9" scale="6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DG177"/>
  <sheetViews>
    <sheetView tabSelected="1" zoomScale="25" zoomScaleNormal="25" workbookViewId="0">
      <selection activeCell="O29" sqref="O29"/>
    </sheetView>
  </sheetViews>
  <sheetFormatPr defaultColWidth="20.6640625" defaultRowHeight="25.8" x14ac:dyDescent="0.3"/>
  <cols>
    <col min="1" max="1" width="109.88671875" bestFit="1" customWidth="1"/>
    <col min="2" max="2" width="20.6640625" customWidth="1"/>
    <col min="3" max="3" width="7.6640625" bestFit="1" customWidth="1"/>
    <col min="4" max="27" width="32.109375" style="157" bestFit="1" customWidth="1"/>
    <col min="31" max="31" width="106.33203125" bestFit="1" customWidth="1"/>
    <col min="32" max="55" width="126.33203125" bestFit="1" customWidth="1"/>
    <col min="59" max="59" width="57.44140625" bestFit="1" customWidth="1"/>
    <col min="60" max="60" width="29" bestFit="1" customWidth="1"/>
    <col min="61" max="84" width="21" bestFit="1" customWidth="1"/>
    <col min="86" max="86" width="17" bestFit="1" customWidth="1"/>
    <col min="87" max="87" width="6.77734375" bestFit="1" customWidth="1"/>
    <col min="88" max="88" width="160.5546875" bestFit="1" customWidth="1"/>
    <col min="89" max="89" width="181.88671875" bestFit="1" customWidth="1"/>
    <col min="90" max="90" width="161" bestFit="1" customWidth="1"/>
    <col min="91" max="91" width="181.88671875" bestFit="1" customWidth="1"/>
    <col min="92" max="92" width="161" bestFit="1" customWidth="1"/>
    <col min="93" max="93" width="181.88671875" bestFit="1" customWidth="1"/>
    <col min="94" max="94" width="161" bestFit="1" customWidth="1"/>
    <col min="95" max="95" width="181.88671875" bestFit="1" customWidth="1"/>
    <col min="96" max="96" width="160.109375" bestFit="1" customWidth="1"/>
    <col min="97" max="97" width="181.88671875" bestFit="1" customWidth="1"/>
    <col min="98" max="98" width="160.109375" bestFit="1" customWidth="1"/>
    <col min="99" max="99" width="181.88671875" bestFit="1" customWidth="1"/>
    <col min="100" max="100" width="160.109375" bestFit="1" customWidth="1"/>
    <col min="101" max="101" width="181.88671875" bestFit="1" customWidth="1"/>
    <col min="102" max="102" width="160.109375" bestFit="1" customWidth="1"/>
    <col min="103" max="103" width="181.88671875" bestFit="1" customWidth="1"/>
    <col min="104" max="104" width="160.109375" bestFit="1" customWidth="1"/>
    <col min="105" max="105" width="181.88671875" bestFit="1" customWidth="1"/>
    <col min="106" max="111" width="160.109375" bestFit="1" customWidth="1"/>
  </cols>
  <sheetData>
    <row r="1" spans="1:111" ht="32.25" customHeight="1" thickBot="1" x14ac:dyDescent="0.65">
      <c r="A1" s="38" t="s">
        <v>449</v>
      </c>
      <c r="B1" s="39"/>
      <c r="C1" s="43"/>
      <c r="D1" s="154">
        <v>1</v>
      </c>
      <c r="E1" s="154">
        <v>2</v>
      </c>
      <c r="F1" s="154">
        <v>3</v>
      </c>
      <c r="G1" s="154">
        <v>4</v>
      </c>
      <c r="H1" s="154">
        <v>5</v>
      </c>
      <c r="I1" s="154">
        <v>6</v>
      </c>
      <c r="J1" s="154">
        <v>7</v>
      </c>
      <c r="K1" s="154">
        <v>8</v>
      </c>
      <c r="L1" s="154">
        <v>9</v>
      </c>
      <c r="M1" s="154">
        <v>10</v>
      </c>
      <c r="N1" s="154">
        <v>11</v>
      </c>
      <c r="O1" s="154">
        <v>12</v>
      </c>
      <c r="P1" s="154">
        <v>13</v>
      </c>
      <c r="Q1" s="155">
        <v>14</v>
      </c>
      <c r="R1" s="156">
        <v>15</v>
      </c>
      <c r="S1" s="156">
        <v>16</v>
      </c>
      <c r="T1" s="156">
        <v>17</v>
      </c>
      <c r="U1" s="156">
        <v>18</v>
      </c>
      <c r="V1" s="156">
        <v>19</v>
      </c>
      <c r="W1" s="156">
        <v>20</v>
      </c>
      <c r="X1" s="156">
        <v>21</v>
      </c>
      <c r="Y1" s="156">
        <v>22</v>
      </c>
      <c r="Z1" s="156">
        <v>23</v>
      </c>
      <c r="AA1" s="156">
        <v>24</v>
      </c>
      <c r="AB1" s="39"/>
      <c r="AC1" s="40"/>
      <c r="AD1" s="41"/>
      <c r="AE1" s="41" t="s">
        <v>450</v>
      </c>
      <c r="AF1" s="83">
        <v>1</v>
      </c>
      <c r="AG1" s="83">
        <v>2</v>
      </c>
      <c r="AH1" s="83">
        <v>3</v>
      </c>
      <c r="AI1" s="83">
        <v>4</v>
      </c>
      <c r="AJ1" s="83">
        <v>5</v>
      </c>
      <c r="AK1" s="83">
        <v>6</v>
      </c>
      <c r="AL1" s="83">
        <v>7</v>
      </c>
      <c r="AM1" s="83">
        <v>8</v>
      </c>
      <c r="AN1" s="83">
        <v>9</v>
      </c>
      <c r="AO1" s="83">
        <v>10</v>
      </c>
      <c r="AP1" s="83">
        <v>11</v>
      </c>
      <c r="AQ1" s="83">
        <v>12</v>
      </c>
      <c r="AR1" s="83">
        <v>13</v>
      </c>
      <c r="AS1" s="83">
        <v>14</v>
      </c>
      <c r="AT1" s="83">
        <v>15</v>
      </c>
      <c r="AU1" s="83">
        <v>16</v>
      </c>
      <c r="AV1" s="83">
        <v>17</v>
      </c>
      <c r="AW1" s="83">
        <v>18</v>
      </c>
      <c r="AX1" s="83">
        <v>19</v>
      </c>
      <c r="AY1" s="83">
        <v>20</v>
      </c>
      <c r="AZ1" s="83">
        <v>21</v>
      </c>
      <c r="BA1" s="83">
        <v>22</v>
      </c>
      <c r="BB1" s="83">
        <v>23</v>
      </c>
      <c r="BC1" s="83">
        <v>24</v>
      </c>
      <c r="BD1" s="39"/>
      <c r="BE1" s="39"/>
      <c r="BF1" s="41"/>
      <c r="BH1" s="41" t="s">
        <v>451</v>
      </c>
      <c r="BI1" s="83">
        <v>1</v>
      </c>
      <c r="BJ1" s="83">
        <v>2</v>
      </c>
      <c r="BK1" s="83">
        <v>3</v>
      </c>
      <c r="BL1" s="83">
        <v>4</v>
      </c>
      <c r="BM1" s="83">
        <v>5</v>
      </c>
      <c r="BN1" s="83">
        <v>6</v>
      </c>
      <c r="BO1" s="83">
        <v>7</v>
      </c>
      <c r="BP1" s="83">
        <v>8</v>
      </c>
      <c r="BQ1" s="83">
        <v>9</v>
      </c>
      <c r="BR1" s="83">
        <v>10</v>
      </c>
      <c r="BS1" s="83">
        <v>11</v>
      </c>
      <c r="BT1" s="83">
        <v>12</v>
      </c>
      <c r="BU1" s="83">
        <v>13</v>
      </c>
      <c r="BV1" s="83">
        <v>14</v>
      </c>
      <c r="BW1" s="83">
        <v>15</v>
      </c>
      <c r="BX1" s="83">
        <v>16</v>
      </c>
      <c r="BY1" s="83">
        <v>17</v>
      </c>
      <c r="BZ1" s="83">
        <v>18</v>
      </c>
      <c r="CA1" s="83">
        <v>19</v>
      </c>
      <c r="CB1" s="83">
        <v>20</v>
      </c>
      <c r="CC1" s="83">
        <v>21</v>
      </c>
      <c r="CD1" s="83">
        <v>22</v>
      </c>
      <c r="CE1" s="83">
        <v>23</v>
      </c>
      <c r="CF1" s="83">
        <v>24</v>
      </c>
      <c r="CH1" t="s">
        <v>452</v>
      </c>
      <c r="CJ1" s="70">
        <v>1</v>
      </c>
      <c r="CK1" s="70">
        <v>2</v>
      </c>
      <c r="CL1" s="70">
        <v>3</v>
      </c>
      <c r="CM1" s="70">
        <v>4</v>
      </c>
      <c r="CN1" s="70">
        <v>5</v>
      </c>
      <c r="CO1" s="70">
        <v>6</v>
      </c>
      <c r="CP1" s="70">
        <v>7</v>
      </c>
      <c r="CQ1" s="70">
        <v>8</v>
      </c>
      <c r="CR1" s="70">
        <v>9</v>
      </c>
      <c r="CS1" s="70">
        <v>10</v>
      </c>
      <c r="CT1" s="70">
        <v>11</v>
      </c>
      <c r="CU1" s="70">
        <v>12</v>
      </c>
      <c r="CV1" s="70">
        <v>13</v>
      </c>
      <c r="CW1" s="70">
        <v>14</v>
      </c>
      <c r="CX1" s="70">
        <v>15</v>
      </c>
      <c r="CY1" s="70">
        <v>16</v>
      </c>
      <c r="CZ1" s="70">
        <v>17</v>
      </c>
      <c r="DA1" s="70">
        <v>18</v>
      </c>
      <c r="DB1" s="70">
        <v>19</v>
      </c>
      <c r="DC1" s="70">
        <v>20</v>
      </c>
      <c r="DD1" s="70">
        <v>21</v>
      </c>
      <c r="DE1" s="70">
        <v>22</v>
      </c>
      <c r="DF1" s="70">
        <v>23</v>
      </c>
      <c r="DG1" s="70">
        <v>24</v>
      </c>
    </row>
    <row r="2" spans="1:111" ht="32.25" customHeight="1" thickBot="1" x14ac:dyDescent="0.65">
      <c r="A2" s="63" t="s">
        <v>453</v>
      </c>
      <c r="B2" s="39"/>
      <c r="C2" s="49" t="s">
        <v>18</v>
      </c>
      <c r="D2" s="151" t="s">
        <v>454</v>
      </c>
      <c r="E2" s="151" t="s">
        <v>454</v>
      </c>
      <c r="F2" s="151" t="s">
        <v>454</v>
      </c>
      <c r="G2" s="151" t="s">
        <v>454</v>
      </c>
      <c r="H2" s="151" t="s">
        <v>454</v>
      </c>
      <c r="I2" s="151" t="s">
        <v>454</v>
      </c>
      <c r="J2" s="151" t="s">
        <v>454</v>
      </c>
      <c r="K2" s="151" t="s">
        <v>454</v>
      </c>
      <c r="L2" s="151" t="s">
        <v>454</v>
      </c>
      <c r="M2" s="151" t="s">
        <v>454</v>
      </c>
      <c r="N2" s="151" t="s">
        <v>454</v>
      </c>
      <c r="O2" s="151" t="s">
        <v>454</v>
      </c>
      <c r="P2" s="151" t="s">
        <v>454</v>
      </c>
      <c r="Q2" s="151" t="s">
        <v>454</v>
      </c>
      <c r="R2" s="151" t="s">
        <v>454</v>
      </c>
      <c r="S2" s="151" t="s">
        <v>454</v>
      </c>
      <c r="T2" s="151" t="s">
        <v>454</v>
      </c>
      <c r="U2" s="151" t="s">
        <v>454</v>
      </c>
      <c r="V2" s="151" t="s">
        <v>454</v>
      </c>
      <c r="W2" s="151" t="s">
        <v>454</v>
      </c>
      <c r="X2" s="151" t="s">
        <v>454</v>
      </c>
      <c r="Y2" s="151" t="s">
        <v>454</v>
      </c>
      <c r="Z2" s="151" t="s">
        <v>454</v>
      </c>
      <c r="AA2" s="151" t="s">
        <v>454</v>
      </c>
      <c r="AB2" s="39"/>
      <c r="AC2" s="40"/>
      <c r="AD2" s="39"/>
      <c r="AE2" s="83" t="s">
        <v>18</v>
      </c>
      <c r="AF2" s="89" t="s">
        <v>455</v>
      </c>
      <c r="AG2" s="89" t="s">
        <v>455</v>
      </c>
      <c r="AH2" s="89" t="s">
        <v>455</v>
      </c>
      <c r="AI2" s="89" t="s">
        <v>455</v>
      </c>
      <c r="AJ2" s="89" t="s">
        <v>455</v>
      </c>
      <c r="AK2" s="89" t="s">
        <v>455</v>
      </c>
      <c r="AL2" s="89" t="s">
        <v>455</v>
      </c>
      <c r="AM2" s="89" t="s">
        <v>455</v>
      </c>
      <c r="AN2" s="89" t="s">
        <v>455</v>
      </c>
      <c r="AO2" s="89" t="s">
        <v>455</v>
      </c>
      <c r="AP2" s="89" t="s">
        <v>455</v>
      </c>
      <c r="AQ2" s="89" t="s">
        <v>455</v>
      </c>
      <c r="AR2" s="89" t="s">
        <v>455</v>
      </c>
      <c r="AS2" s="89" t="s">
        <v>455</v>
      </c>
      <c r="AT2" s="89" t="s">
        <v>455</v>
      </c>
      <c r="AU2" s="89" t="s">
        <v>455</v>
      </c>
      <c r="AV2" s="89" t="s">
        <v>455</v>
      </c>
      <c r="AW2" s="89" t="s">
        <v>455</v>
      </c>
      <c r="AX2" s="89" t="s">
        <v>455</v>
      </c>
      <c r="AY2" s="89" t="s">
        <v>455</v>
      </c>
      <c r="AZ2" s="89" t="s">
        <v>455</v>
      </c>
      <c r="BA2" s="89" t="s">
        <v>455</v>
      </c>
      <c r="BB2" s="89" t="s">
        <v>455</v>
      </c>
      <c r="BC2" s="89" t="s">
        <v>455</v>
      </c>
      <c r="BD2" s="39"/>
      <c r="BE2" s="39"/>
      <c r="BF2" s="39"/>
      <c r="BH2" s="83" t="s">
        <v>18</v>
      </c>
      <c r="BI2" s="84">
        <v>40000</v>
      </c>
      <c r="BJ2" s="84">
        <v>40000</v>
      </c>
      <c r="BK2" s="84">
        <v>40000</v>
      </c>
      <c r="BL2" s="84">
        <v>40000</v>
      </c>
      <c r="BM2" s="84">
        <v>40000</v>
      </c>
      <c r="BN2" s="84">
        <v>40000</v>
      </c>
      <c r="BO2" s="84">
        <v>40000</v>
      </c>
      <c r="BP2" s="84">
        <v>40000</v>
      </c>
      <c r="BQ2" s="84">
        <v>40000</v>
      </c>
      <c r="BR2" s="84">
        <v>40000</v>
      </c>
      <c r="BS2" s="84">
        <v>40000</v>
      </c>
      <c r="BT2" s="84">
        <v>40000</v>
      </c>
      <c r="BU2" s="84">
        <v>40000</v>
      </c>
      <c r="BV2" s="84">
        <v>40000</v>
      </c>
      <c r="BW2" s="84">
        <v>40000</v>
      </c>
      <c r="BX2" s="84">
        <v>40000</v>
      </c>
      <c r="BY2" s="84">
        <v>40000</v>
      </c>
      <c r="BZ2" s="84">
        <v>40000</v>
      </c>
      <c r="CA2" s="84">
        <v>40000</v>
      </c>
      <c r="CB2" s="84">
        <v>40000</v>
      </c>
      <c r="CC2" s="84">
        <v>40000</v>
      </c>
      <c r="CD2" s="84">
        <v>40000</v>
      </c>
      <c r="CE2" s="84">
        <v>40000</v>
      </c>
      <c r="CF2" s="84">
        <v>40000</v>
      </c>
      <c r="CI2" s="70" t="s">
        <v>18</v>
      </c>
      <c r="CJ2" s="10" t="str">
        <f>'Cell type &amp; nb'!B2</f>
        <v>CellsX - Mixt20230321f20220519NCWBt20230322f20211219FC - 40000</v>
      </c>
      <c r="CK2" s="10" t="str">
        <f>'Cell type &amp; nb'!C2</f>
        <v>CellsX - Mixt20230321f20220519NCWBt20230322f20211219FC - 40000</v>
      </c>
      <c r="CL2" s="10" t="str">
        <f>'Cell type &amp; nb'!D2</f>
        <v>CellsX - Mixt20230321f20220519NCWBt20230322f20211219FC - 40000</v>
      </c>
      <c r="CM2" s="10" t="str">
        <f>'Cell type &amp; nb'!E2</f>
        <v>CellsX - Mixt20230321f20220519NCWBt20230322f20211219FC - 40000</v>
      </c>
      <c r="CN2" s="10" t="str">
        <f>'Cell type &amp; nb'!F2</f>
        <v>CellsX - Mixt20230321f20220519NCWBt20230322f20211219FC - 40000</v>
      </c>
      <c r="CO2" s="10" t="str">
        <f>'Cell type &amp; nb'!G2</f>
        <v>CellsX - Mixt20230321f20220519NCWBt20230322f20211219FC - 40000</v>
      </c>
      <c r="CP2" s="10" t="str">
        <f>'Cell type &amp; nb'!H2</f>
        <v>CellsX - Mixt20230321f20220519NCWBt20230322f20211219FC - 40000</v>
      </c>
      <c r="CQ2" s="10" t="str">
        <f>'Cell type &amp; nb'!I2</f>
        <v>CellsX - Mixt20230321f20220519NCWBt20230322f20211219FC - 40000</v>
      </c>
      <c r="CR2" s="10" t="str">
        <f>'Cell type &amp; nb'!J2</f>
        <v>CellsX - Mixt20230321f20220519NCWBt20230322f20211219FC - 40000</v>
      </c>
      <c r="CS2" s="10" t="str">
        <f>'Cell type &amp; nb'!K2</f>
        <v>CellsX - Mixt20230321f20220519NCWBt20230322f20211219FC - 40000</v>
      </c>
      <c r="CT2" s="10" t="str">
        <f>'Cell type &amp; nb'!L2</f>
        <v>CellsX - Mixt20230321f20220519NCWBt20230322f20211219FC - 40000</v>
      </c>
      <c r="CU2" s="10" t="str">
        <f>'Cell type &amp; nb'!M2</f>
        <v>CellsX - Mixt20230321f20220519NCWBt20230322f20211219FC - 40000</v>
      </c>
      <c r="CV2" s="10" t="str">
        <f>'Cell type &amp; nb'!N2</f>
        <v>CellsX - Mixt20230321f20220519NCWBt20230322f20211219FC - 40000</v>
      </c>
      <c r="CW2" s="10" t="str">
        <f>'Cell type &amp; nb'!O2</f>
        <v>CellsX - Mixt20230321f20220519NCWBt20230322f20211219FC - 40000</v>
      </c>
      <c r="CX2" s="10" t="str">
        <f>'Cell type &amp; nb'!P2</f>
        <v>CellsX - Mixt20230321f20220519NCWBt20230322f20211219FC - 40000</v>
      </c>
      <c r="CY2" s="10" t="str">
        <f>'Cell type &amp; nb'!Q2</f>
        <v>CellsX - Mixt20230321f20220519NCWBt20230322f20211219FC - 40000</v>
      </c>
      <c r="CZ2" s="10" t="str">
        <f>'Cell type &amp; nb'!R2</f>
        <v>CellsX - Mixt20230321f20220519NCWBt20230322f20211219FC - 40000</v>
      </c>
      <c r="DA2" s="10" t="str">
        <f>'Cell type &amp; nb'!S2</f>
        <v>CellsX - Mixt20230321f20220519NCWBt20230322f20211219FC - 40000</v>
      </c>
      <c r="DB2" s="10" t="str">
        <f>'Cell type &amp; nb'!T2</f>
        <v>CellsX - Mixt20230321f20220519NCWBt20230322f20211219FC - 40000</v>
      </c>
      <c r="DC2" s="10" t="str">
        <f>'Cell type &amp; nb'!U2</f>
        <v>CellsX - Mixt20230321f20220519NCWBt20230322f20211219FC - 40000</v>
      </c>
      <c r="DD2" s="10" t="str">
        <f>'Cell type &amp; nb'!V2</f>
        <v>CellsX - Mixt20230321f20220519NCWBt20230322f20211219FC - 40000</v>
      </c>
      <c r="DE2" s="10" t="str">
        <f>'Cell type &amp; nb'!W2</f>
        <v>CellsX - Mixt20230321f20220519NCWBt20230322f20211219FC - 40000</v>
      </c>
      <c r="DF2" s="10" t="str">
        <f>'Cell type &amp; nb'!X2</f>
        <v>CellsX - Mixt20230321f20220519NCWBt20230322f20211219FC - 40000</v>
      </c>
      <c r="DG2" s="10" t="str">
        <f>'Cell type &amp; nb'!Y2</f>
        <v>CellsX - Mixt20230321f20220519NCWBt20230322f20211219FC - 40000</v>
      </c>
    </row>
    <row r="3" spans="1:111" ht="32.25" customHeight="1" thickBot="1" x14ac:dyDescent="0.65">
      <c r="A3" s="44"/>
      <c r="B3" s="39"/>
      <c r="C3" s="49" t="s">
        <v>21</v>
      </c>
      <c r="D3" s="151" t="s">
        <v>454</v>
      </c>
      <c r="E3" s="151" t="s">
        <v>454</v>
      </c>
      <c r="F3" s="151" t="s">
        <v>454</v>
      </c>
      <c r="G3" s="151" t="s">
        <v>454</v>
      </c>
      <c r="H3" s="151" t="s">
        <v>454</v>
      </c>
      <c r="I3" s="151" t="s">
        <v>454</v>
      </c>
      <c r="J3" s="151" t="s">
        <v>454</v>
      </c>
      <c r="K3" s="151" t="s">
        <v>454</v>
      </c>
      <c r="L3" s="151" t="s">
        <v>454</v>
      </c>
      <c r="M3" s="151" t="s">
        <v>454</v>
      </c>
      <c r="N3" s="151" t="s">
        <v>454</v>
      </c>
      <c r="O3" s="151" t="s">
        <v>454</v>
      </c>
      <c r="P3" s="151" t="s">
        <v>454</v>
      </c>
      <c r="Q3" s="151" t="s">
        <v>454</v>
      </c>
      <c r="R3" s="151" t="s">
        <v>454</v>
      </c>
      <c r="S3" s="151" t="s">
        <v>454</v>
      </c>
      <c r="T3" s="151" t="s">
        <v>454</v>
      </c>
      <c r="U3" s="151" t="s">
        <v>454</v>
      </c>
      <c r="V3" s="151" t="s">
        <v>454</v>
      </c>
      <c r="W3" s="151" t="s">
        <v>454</v>
      </c>
      <c r="X3" s="151" t="s">
        <v>454</v>
      </c>
      <c r="Y3" s="151" t="s">
        <v>454</v>
      </c>
      <c r="Z3" s="151" t="s">
        <v>454</v>
      </c>
      <c r="AA3" s="151" t="s">
        <v>454</v>
      </c>
      <c r="AB3" s="39"/>
      <c r="AC3" s="40"/>
      <c r="AD3" s="39"/>
      <c r="AE3" s="83" t="s">
        <v>21</v>
      </c>
      <c r="AF3" s="89" t="s">
        <v>455</v>
      </c>
      <c r="AG3" s="89" t="s">
        <v>455</v>
      </c>
      <c r="AH3" s="89" t="s">
        <v>455</v>
      </c>
      <c r="AI3" s="89" t="s">
        <v>455</v>
      </c>
      <c r="AJ3" s="89" t="s">
        <v>455</v>
      </c>
      <c r="AK3" s="89" t="s">
        <v>455</v>
      </c>
      <c r="AL3" s="89" t="s">
        <v>455</v>
      </c>
      <c r="AM3" s="89" t="s">
        <v>455</v>
      </c>
      <c r="AN3" s="89" t="s">
        <v>455</v>
      </c>
      <c r="AO3" s="89" t="s">
        <v>455</v>
      </c>
      <c r="AP3" s="89" t="s">
        <v>455</v>
      </c>
      <c r="AQ3" s="89" t="s">
        <v>455</v>
      </c>
      <c r="AR3" s="89" t="s">
        <v>455</v>
      </c>
      <c r="AS3" s="89" t="s">
        <v>455</v>
      </c>
      <c r="AT3" s="89" t="s">
        <v>455</v>
      </c>
      <c r="AU3" s="89" t="s">
        <v>455</v>
      </c>
      <c r="AV3" s="89" t="s">
        <v>455</v>
      </c>
      <c r="AW3" s="89" t="s">
        <v>455</v>
      </c>
      <c r="AX3" s="89" t="s">
        <v>455</v>
      </c>
      <c r="AY3" s="89" t="s">
        <v>455</v>
      </c>
      <c r="AZ3" s="89" t="s">
        <v>455</v>
      </c>
      <c r="BA3" s="89" t="s">
        <v>455</v>
      </c>
      <c r="BB3" s="89" t="s">
        <v>455</v>
      </c>
      <c r="BC3" s="89" t="s">
        <v>455</v>
      </c>
      <c r="BD3" s="39"/>
      <c r="BE3" s="39"/>
      <c r="BF3" s="39"/>
      <c r="BH3" s="83" t="s">
        <v>21</v>
      </c>
      <c r="BI3" s="84">
        <v>40000</v>
      </c>
      <c r="BJ3" s="84">
        <v>40000</v>
      </c>
      <c r="BK3" s="84">
        <v>40000</v>
      </c>
      <c r="BL3" s="84">
        <v>40000</v>
      </c>
      <c r="BM3" s="84">
        <v>40000</v>
      </c>
      <c r="BN3" s="84">
        <v>40000</v>
      </c>
      <c r="BO3" s="84">
        <v>40000</v>
      </c>
      <c r="BP3" s="84">
        <v>40000</v>
      </c>
      <c r="BQ3" s="84">
        <v>40000</v>
      </c>
      <c r="BR3" s="84">
        <v>40000</v>
      </c>
      <c r="BS3" s="84">
        <v>40000</v>
      </c>
      <c r="BT3" s="84">
        <v>40000</v>
      </c>
      <c r="BU3" s="84">
        <v>40000</v>
      </c>
      <c r="BV3" s="84">
        <v>40000</v>
      </c>
      <c r="BW3" s="84">
        <v>40000</v>
      </c>
      <c r="BX3" s="84">
        <v>40000</v>
      </c>
      <c r="BY3" s="84">
        <v>40000</v>
      </c>
      <c r="BZ3" s="84">
        <v>40000</v>
      </c>
      <c r="CA3" s="84">
        <v>40000</v>
      </c>
      <c r="CB3" s="84">
        <v>40000</v>
      </c>
      <c r="CC3" s="84">
        <v>40000</v>
      </c>
      <c r="CD3" s="84">
        <v>40000</v>
      </c>
      <c r="CE3" s="84">
        <v>40000</v>
      </c>
      <c r="CF3" s="84">
        <v>40000</v>
      </c>
      <c r="CI3" s="70" t="s">
        <v>21</v>
      </c>
      <c r="CJ3" s="10" t="str">
        <f>'Cell type &amp; nb'!B3</f>
        <v>CellsX - Mixt20230321f20220519NCWBt20230322f20211219FC - 40000</v>
      </c>
      <c r="CK3" s="10" t="str">
        <f>'Cell type &amp; nb'!C3</f>
        <v>CellsX - Mixt20230321f20220519NCWBt20230322f20211219FC - 40000</v>
      </c>
      <c r="CL3" s="10" t="str">
        <f>'Cell type &amp; nb'!D3</f>
        <v>CellsX - Mixt20230321f20220519NCWBt20230322f20211219FC - 40000</v>
      </c>
      <c r="CM3" s="10" t="str">
        <f>'Cell type &amp; nb'!E3</f>
        <v>CellsX - Mixt20230321f20220519NCWBt20230322f20211219FC - 40000</v>
      </c>
      <c r="CN3" s="10" t="str">
        <f>'Cell type &amp; nb'!F3</f>
        <v>CellsX - Mixt20230321f20220519NCWBt20230322f20211219FC - 40000</v>
      </c>
      <c r="CO3" s="10" t="str">
        <f>'Cell type &amp; nb'!G3</f>
        <v>CellsX - Mixt20230321f20220519NCWBt20230322f20211219FC - 40000</v>
      </c>
      <c r="CP3" s="10" t="str">
        <f>'Cell type &amp; nb'!H3</f>
        <v>CellsX - Mixt20230321f20220519NCWBt20230322f20211219FC - 40000</v>
      </c>
      <c r="CQ3" s="10" t="str">
        <f>'Cell type &amp; nb'!I3</f>
        <v>CellsX - Mixt20230321f20220519NCWBt20230322f20211219FC - 40000</v>
      </c>
      <c r="CR3" s="10" t="str">
        <f>'Cell type &amp; nb'!J3</f>
        <v>CellsX - Mixt20230321f20220519NCWBt20230322f20211219FC - 40000</v>
      </c>
      <c r="CS3" s="10" t="str">
        <f>'Cell type &amp; nb'!K3</f>
        <v>CellsX - Mixt20230321f20220519NCWBt20230322f20211219FC - 40000</v>
      </c>
      <c r="CT3" s="10" t="str">
        <f>'Cell type &amp; nb'!L3</f>
        <v>CellsX - Mixt20230321f20220519NCWBt20230322f20211219FC - 40000</v>
      </c>
      <c r="CU3" s="10" t="str">
        <f>'Cell type &amp; nb'!M3</f>
        <v>CellsX - Mixt20230321f20220519NCWBt20230322f20211219FC - 40000</v>
      </c>
      <c r="CV3" s="10" t="str">
        <f>'Cell type &amp; nb'!N3</f>
        <v>CellsX - Mixt20230321f20220519NCWBt20230322f20211219FC - 40000</v>
      </c>
      <c r="CW3" s="10" t="str">
        <f>'Cell type &amp; nb'!O3</f>
        <v>CellsX - Mixt20230321f20220519NCWBt20230322f20211219FC - 40000</v>
      </c>
      <c r="CX3" s="10" t="str">
        <f>'Cell type &amp; nb'!P3</f>
        <v>CellsX - Mixt20230321f20220519NCWBt20230322f20211219FC - 40000</v>
      </c>
      <c r="CY3" s="10" t="str">
        <f>'Cell type &amp; nb'!Q3</f>
        <v>CellsX - Mixt20230321f20220519NCWBt20230322f20211219FC - 40000</v>
      </c>
      <c r="CZ3" s="10" t="str">
        <f>'Cell type &amp; nb'!R3</f>
        <v>CellsX - Mixt20230321f20220519NCWBt20230322f20211219FC - 40000</v>
      </c>
      <c r="DA3" s="10" t="str">
        <f>'Cell type &amp; nb'!S3</f>
        <v>CellsX - Mixt20230321f20220519NCWBt20230322f20211219FC - 40000</v>
      </c>
      <c r="DB3" s="10" t="str">
        <f>'Cell type &amp; nb'!T3</f>
        <v>CellsX - Mixt20230321f20220519NCWBt20230322f20211219FC - 40000</v>
      </c>
      <c r="DC3" s="10" t="str">
        <f>'Cell type &amp; nb'!U3</f>
        <v>CellsX - Mixt20230321f20220519NCWBt20230322f20211219FC - 40000</v>
      </c>
      <c r="DD3" s="10" t="str">
        <f>'Cell type &amp; nb'!V3</f>
        <v>CellsX - Mixt20230321f20220519NCWBt20230322f20211219FC - 40000</v>
      </c>
      <c r="DE3" s="10" t="str">
        <f>'Cell type &amp; nb'!W3</f>
        <v>CellsX - Mixt20230321f20220519NCWBt20230322f20211219FC - 40000</v>
      </c>
      <c r="DF3" s="10" t="str">
        <f>'Cell type &amp; nb'!X3</f>
        <v>CellsX - Mixt20230321f20220519NCWBt20230322f20211219FC - 40000</v>
      </c>
      <c r="DG3" s="10" t="str">
        <f>'Cell type &amp; nb'!Y3</f>
        <v>CellsX - Mixt20230321f20220519NCWBt20230322f20211219FC - 40000</v>
      </c>
    </row>
    <row r="4" spans="1:111" ht="32.25" customHeight="1" thickBot="1" x14ac:dyDescent="0.65">
      <c r="A4" s="44"/>
      <c r="B4" s="39"/>
      <c r="C4" s="49" t="s">
        <v>22</v>
      </c>
      <c r="D4" s="151" t="s">
        <v>454</v>
      </c>
      <c r="E4" s="151" t="s">
        <v>454</v>
      </c>
      <c r="F4" s="151" t="s">
        <v>454</v>
      </c>
      <c r="G4" s="151" t="s">
        <v>454</v>
      </c>
      <c r="H4" s="151" t="s">
        <v>454</v>
      </c>
      <c r="I4" s="151" t="s">
        <v>454</v>
      </c>
      <c r="J4" s="151" t="s">
        <v>454</v>
      </c>
      <c r="K4" s="151" t="s">
        <v>454</v>
      </c>
      <c r="L4" s="151" t="s">
        <v>454</v>
      </c>
      <c r="M4" s="151" t="s">
        <v>454</v>
      </c>
      <c r="N4" s="151" t="s">
        <v>454</v>
      </c>
      <c r="O4" s="151" t="s">
        <v>454</v>
      </c>
      <c r="P4" s="151" t="s">
        <v>454</v>
      </c>
      <c r="Q4" s="151" t="s">
        <v>454</v>
      </c>
      <c r="R4" s="151" t="s">
        <v>454</v>
      </c>
      <c r="S4" s="151" t="s">
        <v>454</v>
      </c>
      <c r="T4" s="151" t="s">
        <v>454</v>
      </c>
      <c r="U4" s="151" t="s">
        <v>454</v>
      </c>
      <c r="V4" s="151" t="s">
        <v>454</v>
      </c>
      <c r="W4" s="151" t="s">
        <v>454</v>
      </c>
      <c r="X4" s="151" t="s">
        <v>454</v>
      </c>
      <c r="Y4" s="151" t="s">
        <v>454</v>
      </c>
      <c r="Z4" s="151" t="s">
        <v>454</v>
      </c>
      <c r="AA4" s="151" t="s">
        <v>454</v>
      </c>
      <c r="AB4" s="39"/>
      <c r="AC4" s="40"/>
      <c r="AD4" s="39"/>
      <c r="AE4" s="83" t="s">
        <v>22</v>
      </c>
      <c r="AF4" s="89" t="s">
        <v>455</v>
      </c>
      <c r="AG4" s="89" t="s">
        <v>455</v>
      </c>
      <c r="AH4" s="89" t="s">
        <v>455</v>
      </c>
      <c r="AI4" s="89" t="s">
        <v>455</v>
      </c>
      <c r="AJ4" s="89" t="s">
        <v>455</v>
      </c>
      <c r="AK4" s="89" t="s">
        <v>455</v>
      </c>
      <c r="AL4" s="89" t="s">
        <v>455</v>
      </c>
      <c r="AM4" s="89" t="s">
        <v>455</v>
      </c>
      <c r="AN4" s="89" t="s">
        <v>455</v>
      </c>
      <c r="AO4" s="89" t="s">
        <v>455</v>
      </c>
      <c r="AP4" s="89" t="s">
        <v>455</v>
      </c>
      <c r="AQ4" s="89" t="s">
        <v>455</v>
      </c>
      <c r="AR4" s="89" t="s">
        <v>455</v>
      </c>
      <c r="AS4" s="89" t="s">
        <v>455</v>
      </c>
      <c r="AT4" s="89" t="s">
        <v>455</v>
      </c>
      <c r="AU4" s="89" t="s">
        <v>455</v>
      </c>
      <c r="AV4" s="89" t="s">
        <v>455</v>
      </c>
      <c r="AW4" s="89" t="s">
        <v>455</v>
      </c>
      <c r="AX4" s="89" t="s">
        <v>455</v>
      </c>
      <c r="AY4" s="89" t="s">
        <v>455</v>
      </c>
      <c r="AZ4" s="89" t="s">
        <v>455</v>
      </c>
      <c r="BA4" s="89" t="s">
        <v>455</v>
      </c>
      <c r="BB4" s="89" t="s">
        <v>455</v>
      </c>
      <c r="BC4" s="89" t="s">
        <v>455</v>
      </c>
      <c r="BD4" s="39"/>
      <c r="BE4" s="39"/>
      <c r="BF4" s="39"/>
      <c r="BH4" s="83" t="s">
        <v>22</v>
      </c>
      <c r="BI4" s="84">
        <v>40000</v>
      </c>
      <c r="BJ4" s="84">
        <v>40000</v>
      </c>
      <c r="BK4" s="84">
        <v>40000</v>
      </c>
      <c r="BL4" s="84">
        <v>40000</v>
      </c>
      <c r="BM4" s="84">
        <v>40000</v>
      </c>
      <c r="BN4" s="84">
        <v>40000</v>
      </c>
      <c r="BO4" s="84">
        <v>40000</v>
      </c>
      <c r="BP4" s="84">
        <v>40000</v>
      </c>
      <c r="BQ4" s="84">
        <v>40000</v>
      </c>
      <c r="BR4" s="84">
        <v>40000</v>
      </c>
      <c r="BS4" s="84">
        <v>40000</v>
      </c>
      <c r="BT4" s="84">
        <v>40000</v>
      </c>
      <c r="BU4" s="84">
        <v>40000</v>
      </c>
      <c r="BV4" s="84">
        <v>40000</v>
      </c>
      <c r="BW4" s="84">
        <v>40000</v>
      </c>
      <c r="BX4" s="84">
        <v>40000</v>
      </c>
      <c r="BY4" s="84">
        <v>40000</v>
      </c>
      <c r="BZ4" s="84">
        <v>40000</v>
      </c>
      <c r="CA4" s="84">
        <v>40000</v>
      </c>
      <c r="CB4" s="84">
        <v>40000</v>
      </c>
      <c r="CC4" s="84">
        <v>40000</v>
      </c>
      <c r="CD4" s="84">
        <v>40000</v>
      </c>
      <c r="CE4" s="84">
        <v>40000</v>
      </c>
      <c r="CF4" s="84">
        <v>40000</v>
      </c>
      <c r="CI4" s="70" t="s">
        <v>22</v>
      </c>
      <c r="CJ4" s="10" t="str">
        <f>'Cell type &amp; nb'!B4</f>
        <v>CellsX - Mixt20230321f20220519NCWBt20230322f20211219FC - 40000</v>
      </c>
      <c r="CK4" s="10" t="str">
        <f>'Cell type &amp; nb'!C4</f>
        <v>CellsX - Mixt20230321f20220519NCWBt20230322f20211219FC - 40000</v>
      </c>
      <c r="CL4" s="10" t="str">
        <f>'Cell type &amp; nb'!D4</f>
        <v>CellsX - Mixt20230321f20220519NCWBt20230322f20211219FC - 40000</v>
      </c>
      <c r="CM4" s="10" t="str">
        <f>'Cell type &amp; nb'!E4</f>
        <v>CellsX - Mixt20230321f20220519NCWBt20230322f20211219FC - 40000</v>
      </c>
      <c r="CN4" s="10" t="str">
        <f>'Cell type &amp; nb'!F4</f>
        <v>CellsX - Mixt20230321f20220519NCWBt20230322f20211219FC - 40000</v>
      </c>
      <c r="CO4" s="10" t="str">
        <f>'Cell type &amp; nb'!G4</f>
        <v>CellsX - Mixt20230321f20220519NCWBt20230322f20211219FC - 40000</v>
      </c>
      <c r="CP4" s="10" t="str">
        <f>'Cell type &amp; nb'!H4</f>
        <v>CellsX - Mixt20230321f20220519NCWBt20230322f20211219FC - 40000</v>
      </c>
      <c r="CQ4" s="10" t="str">
        <f>'Cell type &amp; nb'!I4</f>
        <v>CellsX - Mixt20230321f20220519NCWBt20230322f20211219FC - 40000</v>
      </c>
      <c r="CR4" s="10" t="str">
        <f>'Cell type &amp; nb'!J4</f>
        <v>CellsX - Mixt20230321f20220519NCWBt20230322f20211219FC - 40000</v>
      </c>
      <c r="CS4" s="10" t="str">
        <f>'Cell type &amp; nb'!K4</f>
        <v>CellsX - Mixt20230321f20220519NCWBt20230322f20211219FC - 40000</v>
      </c>
      <c r="CT4" s="10" t="str">
        <f>'Cell type &amp; nb'!L4</f>
        <v>CellsX - Mixt20230321f20220519NCWBt20230322f20211219FC - 40000</v>
      </c>
      <c r="CU4" s="10" t="str">
        <f>'Cell type &amp; nb'!M4</f>
        <v>CellsX - Mixt20230321f20220519NCWBt20230322f20211219FC - 40000</v>
      </c>
      <c r="CV4" s="10" t="str">
        <f>'Cell type &amp; nb'!N4</f>
        <v>CellsX - Mixt20230321f20220519NCWBt20230322f20211219FC - 40000</v>
      </c>
      <c r="CW4" s="10" t="str">
        <f>'Cell type &amp; nb'!O4</f>
        <v>CellsX - Mixt20230321f20220519NCWBt20230322f20211219FC - 40000</v>
      </c>
      <c r="CX4" s="10" t="str">
        <f>'Cell type &amp; nb'!P4</f>
        <v>CellsX - Mixt20230321f20220519NCWBt20230322f20211219FC - 40000</v>
      </c>
      <c r="CY4" s="10" t="str">
        <f>'Cell type &amp; nb'!Q4</f>
        <v>CellsX - Mixt20230321f20220519NCWBt20230322f20211219FC - 40000</v>
      </c>
      <c r="CZ4" s="10" t="str">
        <f>'Cell type &amp; nb'!R4</f>
        <v>CellsX - Mixt20230321f20220519NCWBt20230322f20211219FC - 40000</v>
      </c>
      <c r="DA4" s="10" t="str">
        <f>'Cell type &amp; nb'!S4</f>
        <v>CellsX - Mixt20230321f20220519NCWBt20230322f20211219FC - 40000</v>
      </c>
      <c r="DB4" s="10" t="str">
        <f>'Cell type &amp; nb'!T4</f>
        <v>CellsX - Mixt20230321f20220519NCWBt20230322f20211219FC - 40000</v>
      </c>
      <c r="DC4" s="10" t="str">
        <f>'Cell type &amp; nb'!U4</f>
        <v>CellsX - Mixt20230321f20220519NCWBt20230322f20211219FC - 40000</v>
      </c>
      <c r="DD4" s="10" t="str">
        <f>'Cell type &amp; nb'!V4</f>
        <v>CellsX - Mixt20230321f20220519NCWBt20230322f20211219FC - 40000</v>
      </c>
      <c r="DE4" s="10" t="str">
        <f>'Cell type &amp; nb'!W4</f>
        <v>CellsX - Mixt20230321f20220519NCWBt20230322f20211219FC - 40000</v>
      </c>
      <c r="DF4" s="10" t="str">
        <f>'Cell type &amp; nb'!X4</f>
        <v>CellsX - Mixt20230321f20220519NCWBt20230322f20211219FC - 40000</v>
      </c>
      <c r="DG4" s="10" t="str">
        <f>'Cell type &amp; nb'!Y4</f>
        <v>CellsX - Mixt20230321f20220519NCWBt20230322f20211219FC - 40000</v>
      </c>
    </row>
    <row r="5" spans="1:111" ht="32.25" customHeight="1" thickBot="1" x14ac:dyDescent="0.65">
      <c r="A5" s="44"/>
      <c r="B5" s="39"/>
      <c r="C5" s="49" t="s">
        <v>23</v>
      </c>
      <c r="D5" s="151" t="s">
        <v>454</v>
      </c>
      <c r="E5" s="151" t="s">
        <v>454</v>
      </c>
      <c r="F5" s="151" t="s">
        <v>454</v>
      </c>
      <c r="G5" s="151" t="s">
        <v>454</v>
      </c>
      <c r="H5" s="151" t="s">
        <v>454</v>
      </c>
      <c r="I5" s="151" t="s">
        <v>454</v>
      </c>
      <c r="J5" s="151" t="s">
        <v>454</v>
      </c>
      <c r="K5" s="151" t="s">
        <v>454</v>
      </c>
      <c r="L5" s="151" t="s">
        <v>454</v>
      </c>
      <c r="M5" s="151" t="s">
        <v>454</v>
      </c>
      <c r="N5" s="151" t="s">
        <v>454</v>
      </c>
      <c r="O5" s="151" t="s">
        <v>454</v>
      </c>
      <c r="P5" s="151" t="s">
        <v>454</v>
      </c>
      <c r="Q5" s="151" t="s">
        <v>454</v>
      </c>
      <c r="R5" s="151" t="s">
        <v>454</v>
      </c>
      <c r="S5" s="151" t="s">
        <v>454</v>
      </c>
      <c r="T5" s="151" t="s">
        <v>454</v>
      </c>
      <c r="U5" s="151" t="s">
        <v>454</v>
      </c>
      <c r="V5" s="151" t="s">
        <v>454</v>
      </c>
      <c r="W5" s="151" t="s">
        <v>454</v>
      </c>
      <c r="X5" s="151" t="s">
        <v>454</v>
      </c>
      <c r="Y5" s="151" t="s">
        <v>454</v>
      </c>
      <c r="Z5" s="151" t="s">
        <v>454</v>
      </c>
      <c r="AA5" s="151" t="s">
        <v>454</v>
      </c>
      <c r="AB5" s="39"/>
      <c r="AC5" s="40"/>
      <c r="AD5" s="39"/>
      <c r="AE5" s="83" t="s">
        <v>23</v>
      </c>
      <c r="AF5" s="89" t="s">
        <v>455</v>
      </c>
      <c r="AG5" s="89" t="s">
        <v>455</v>
      </c>
      <c r="AH5" s="89" t="s">
        <v>455</v>
      </c>
      <c r="AI5" s="89" t="s">
        <v>455</v>
      </c>
      <c r="AJ5" s="89" t="s">
        <v>455</v>
      </c>
      <c r="AK5" s="89" t="s">
        <v>455</v>
      </c>
      <c r="AL5" s="89" t="s">
        <v>455</v>
      </c>
      <c r="AM5" s="89" t="s">
        <v>455</v>
      </c>
      <c r="AN5" s="89" t="s">
        <v>455</v>
      </c>
      <c r="AO5" s="89" t="s">
        <v>455</v>
      </c>
      <c r="AP5" s="89" t="s">
        <v>455</v>
      </c>
      <c r="AQ5" s="89" t="s">
        <v>455</v>
      </c>
      <c r="AR5" s="89" t="s">
        <v>455</v>
      </c>
      <c r="AS5" s="89" t="s">
        <v>455</v>
      </c>
      <c r="AT5" s="89" t="s">
        <v>455</v>
      </c>
      <c r="AU5" s="89" t="s">
        <v>455</v>
      </c>
      <c r="AV5" s="89" t="s">
        <v>455</v>
      </c>
      <c r="AW5" s="89" t="s">
        <v>455</v>
      </c>
      <c r="AX5" s="89" t="s">
        <v>455</v>
      </c>
      <c r="AY5" s="89" t="s">
        <v>455</v>
      </c>
      <c r="AZ5" s="89" t="s">
        <v>455</v>
      </c>
      <c r="BA5" s="89" t="s">
        <v>455</v>
      </c>
      <c r="BB5" s="89" t="s">
        <v>455</v>
      </c>
      <c r="BC5" s="89" t="s">
        <v>455</v>
      </c>
      <c r="BD5" s="39"/>
      <c r="BE5" s="39"/>
      <c r="BF5" s="39"/>
      <c r="BH5" s="83" t="s">
        <v>23</v>
      </c>
      <c r="BI5" s="84">
        <v>40000</v>
      </c>
      <c r="BJ5" s="84">
        <v>40000</v>
      </c>
      <c r="BK5" s="84">
        <v>40000</v>
      </c>
      <c r="BL5" s="84">
        <v>40000</v>
      </c>
      <c r="BM5" s="84">
        <v>40000</v>
      </c>
      <c r="BN5" s="84">
        <v>40000</v>
      </c>
      <c r="BO5" s="84">
        <v>40000</v>
      </c>
      <c r="BP5" s="84">
        <v>40000</v>
      </c>
      <c r="BQ5" s="84">
        <v>40000</v>
      </c>
      <c r="BR5" s="84">
        <v>40000</v>
      </c>
      <c r="BS5" s="84">
        <v>40000</v>
      </c>
      <c r="BT5" s="84">
        <v>40000</v>
      </c>
      <c r="BU5" s="84">
        <v>40000</v>
      </c>
      <c r="BV5" s="84">
        <v>40000</v>
      </c>
      <c r="BW5" s="84">
        <v>40000</v>
      </c>
      <c r="BX5" s="84">
        <v>40000</v>
      </c>
      <c r="BY5" s="84">
        <v>40000</v>
      </c>
      <c r="BZ5" s="84">
        <v>40000</v>
      </c>
      <c r="CA5" s="84">
        <v>40000</v>
      </c>
      <c r="CB5" s="84">
        <v>40000</v>
      </c>
      <c r="CC5" s="84">
        <v>40000</v>
      </c>
      <c r="CD5" s="84">
        <v>40000</v>
      </c>
      <c r="CE5" s="84">
        <v>40000</v>
      </c>
      <c r="CF5" s="84">
        <v>40000</v>
      </c>
      <c r="CI5" s="70" t="s">
        <v>23</v>
      </c>
      <c r="CJ5" s="10" t="str">
        <f>'Cell type &amp; nb'!B5</f>
        <v>CellsX - Mixt20230321f20220519NCWBt20230322f20211219FC - 40000</v>
      </c>
      <c r="CK5" s="10" t="str">
        <f>'Cell type &amp; nb'!C5</f>
        <v>CellsX - Mixt20230321f20220519NCWBt20230322f20211219FC - 40000</v>
      </c>
      <c r="CL5" s="10" t="str">
        <f>'Cell type &amp; nb'!D5</f>
        <v>CellsX - Mixt20230321f20220519NCWBt20230322f20211219FC - 40000</v>
      </c>
      <c r="CM5" s="10" t="str">
        <f>'Cell type &amp; nb'!E5</f>
        <v>CellsX - Mixt20230321f20220519NCWBt20230322f20211219FC - 40000</v>
      </c>
      <c r="CN5" s="10" t="str">
        <f>'Cell type &amp; nb'!F5</f>
        <v>CellsX - Mixt20230321f20220519NCWBt20230322f20211219FC - 40000</v>
      </c>
      <c r="CO5" s="10" t="str">
        <f>'Cell type &amp; nb'!G5</f>
        <v>CellsX - Mixt20230321f20220519NCWBt20230322f20211219FC - 40000</v>
      </c>
      <c r="CP5" s="10" t="str">
        <f>'Cell type &amp; nb'!H5</f>
        <v>CellsX - Mixt20230321f20220519NCWBt20230322f20211219FC - 40000</v>
      </c>
      <c r="CQ5" s="10" t="str">
        <f>'Cell type &amp; nb'!I5</f>
        <v>CellsX - Mixt20230321f20220519NCWBt20230322f20211219FC - 40000</v>
      </c>
      <c r="CR5" s="10" t="str">
        <f>'Cell type &amp; nb'!J5</f>
        <v>CellsX - Mixt20230321f20220519NCWBt20230322f20211219FC - 40000</v>
      </c>
      <c r="CS5" s="10" t="str">
        <f>'Cell type &amp; nb'!K5</f>
        <v>CellsX - Mixt20230321f20220519NCWBt20230322f20211219FC - 40000</v>
      </c>
      <c r="CT5" s="10" t="str">
        <f>'Cell type &amp; nb'!L5</f>
        <v>CellsX - Mixt20230321f20220519NCWBt20230322f20211219FC - 40000</v>
      </c>
      <c r="CU5" s="10" t="str">
        <f>'Cell type &amp; nb'!M5</f>
        <v>CellsX - Mixt20230321f20220519NCWBt20230322f20211219FC - 40000</v>
      </c>
      <c r="CV5" s="10" t="str">
        <f>'Cell type &amp; nb'!N5</f>
        <v>CellsX - Mixt20230321f20220519NCWBt20230322f20211219FC - 40000</v>
      </c>
      <c r="CW5" s="10" t="str">
        <f>'Cell type &amp; nb'!O5</f>
        <v>CellsX - Mixt20230321f20220519NCWBt20230322f20211219FC - 40000</v>
      </c>
      <c r="CX5" s="10" t="str">
        <f>'Cell type &amp; nb'!P5</f>
        <v>CellsX - Mixt20230321f20220519NCWBt20230322f20211219FC - 40000</v>
      </c>
      <c r="CY5" s="10" t="str">
        <f>'Cell type &amp; nb'!Q5</f>
        <v>CellsX - Mixt20230321f20220519NCWBt20230322f20211219FC - 40000</v>
      </c>
      <c r="CZ5" s="10" t="str">
        <f>'Cell type &amp; nb'!R5</f>
        <v>CellsX - Mixt20230321f20220519NCWBt20230322f20211219FC - 40000</v>
      </c>
      <c r="DA5" s="10" t="str">
        <f>'Cell type &amp; nb'!S5</f>
        <v>CellsX - Mixt20230321f20220519NCWBt20230322f20211219FC - 40000</v>
      </c>
      <c r="DB5" s="10" t="str">
        <f>'Cell type &amp; nb'!T5</f>
        <v>CellsX - Mixt20230321f20220519NCWBt20230322f20211219FC - 40000</v>
      </c>
      <c r="DC5" s="10" t="str">
        <f>'Cell type &amp; nb'!U5</f>
        <v>CellsX - Mixt20230321f20220519NCWBt20230322f20211219FC - 40000</v>
      </c>
      <c r="DD5" s="10" t="str">
        <f>'Cell type &amp; nb'!V5</f>
        <v>CellsX - Mixt20230321f20220519NCWBt20230322f20211219FC - 40000</v>
      </c>
      <c r="DE5" s="10" t="str">
        <f>'Cell type &amp; nb'!W5</f>
        <v>CellsX - Mixt20230321f20220519NCWBt20230322f20211219FC - 40000</v>
      </c>
      <c r="DF5" s="10" t="str">
        <f>'Cell type &amp; nb'!X5</f>
        <v>CellsX - Mixt20230321f20220519NCWBt20230322f20211219FC - 40000</v>
      </c>
      <c r="DG5" s="10" t="str">
        <f>'Cell type &amp; nb'!Y5</f>
        <v>CellsX - Mixt20230321f20220519NCWBt20230322f20211219FC - 40000</v>
      </c>
    </row>
    <row r="6" spans="1:111" ht="32.25" customHeight="1" thickBot="1" x14ac:dyDescent="0.65">
      <c r="A6" s="44"/>
      <c r="B6" s="39"/>
      <c r="C6" s="49" t="s">
        <v>24</v>
      </c>
      <c r="D6" s="151" t="s">
        <v>454</v>
      </c>
      <c r="E6" s="151" t="s">
        <v>454</v>
      </c>
      <c r="F6" s="151" t="s">
        <v>454</v>
      </c>
      <c r="G6" s="151" t="s">
        <v>454</v>
      </c>
      <c r="H6" s="151" t="s">
        <v>454</v>
      </c>
      <c r="I6" s="151" t="s">
        <v>454</v>
      </c>
      <c r="J6" s="151" t="s">
        <v>454</v>
      </c>
      <c r="K6" s="151" t="s">
        <v>454</v>
      </c>
      <c r="L6" s="151" t="s">
        <v>454</v>
      </c>
      <c r="M6" s="151" t="s">
        <v>454</v>
      </c>
      <c r="N6" s="151" t="s">
        <v>454</v>
      </c>
      <c r="O6" s="151" t="s">
        <v>454</v>
      </c>
      <c r="P6" s="151" t="s">
        <v>454</v>
      </c>
      <c r="Q6" s="151" t="s">
        <v>454</v>
      </c>
      <c r="R6" s="151" t="s">
        <v>454</v>
      </c>
      <c r="S6" s="151" t="s">
        <v>454</v>
      </c>
      <c r="T6" s="151" t="s">
        <v>454</v>
      </c>
      <c r="U6" s="151" t="s">
        <v>454</v>
      </c>
      <c r="V6" s="151" t="s">
        <v>454</v>
      </c>
      <c r="W6" s="151" t="s">
        <v>454</v>
      </c>
      <c r="X6" s="151" t="s">
        <v>454</v>
      </c>
      <c r="Y6" s="151" t="s">
        <v>454</v>
      </c>
      <c r="Z6" s="151" t="s">
        <v>454</v>
      </c>
      <c r="AA6" s="151" t="s">
        <v>454</v>
      </c>
      <c r="AB6" s="39"/>
      <c r="AC6" s="40"/>
      <c r="AD6" s="39"/>
      <c r="AE6" s="83" t="s">
        <v>24</v>
      </c>
      <c r="AF6" s="89" t="s">
        <v>455</v>
      </c>
      <c r="AG6" s="89" t="s">
        <v>455</v>
      </c>
      <c r="AH6" s="89" t="s">
        <v>455</v>
      </c>
      <c r="AI6" s="89" t="s">
        <v>455</v>
      </c>
      <c r="AJ6" s="89" t="s">
        <v>455</v>
      </c>
      <c r="AK6" s="89" t="s">
        <v>455</v>
      </c>
      <c r="AL6" s="89" t="s">
        <v>455</v>
      </c>
      <c r="AM6" s="89" t="s">
        <v>455</v>
      </c>
      <c r="AN6" s="89" t="s">
        <v>455</v>
      </c>
      <c r="AO6" s="89" t="s">
        <v>455</v>
      </c>
      <c r="AP6" s="89" t="s">
        <v>455</v>
      </c>
      <c r="AQ6" s="89" t="s">
        <v>455</v>
      </c>
      <c r="AR6" s="89" t="s">
        <v>455</v>
      </c>
      <c r="AS6" s="89" t="s">
        <v>455</v>
      </c>
      <c r="AT6" s="89" t="s">
        <v>455</v>
      </c>
      <c r="AU6" s="89" t="s">
        <v>455</v>
      </c>
      <c r="AV6" s="89" t="s">
        <v>455</v>
      </c>
      <c r="AW6" s="89" t="s">
        <v>455</v>
      </c>
      <c r="AX6" s="89" t="s">
        <v>455</v>
      </c>
      <c r="AY6" s="89" t="s">
        <v>455</v>
      </c>
      <c r="AZ6" s="89" t="s">
        <v>455</v>
      </c>
      <c r="BA6" s="89" t="s">
        <v>455</v>
      </c>
      <c r="BB6" s="89" t="s">
        <v>455</v>
      </c>
      <c r="BC6" s="89" t="s">
        <v>455</v>
      </c>
      <c r="BD6" s="39"/>
      <c r="BE6" s="39"/>
      <c r="BF6" s="39"/>
      <c r="BH6" s="83" t="s">
        <v>24</v>
      </c>
      <c r="BI6" s="84">
        <v>40000</v>
      </c>
      <c r="BJ6" s="84">
        <v>40000</v>
      </c>
      <c r="BK6" s="84">
        <v>40000</v>
      </c>
      <c r="BL6" s="84">
        <v>40000</v>
      </c>
      <c r="BM6" s="84">
        <v>40000</v>
      </c>
      <c r="BN6" s="84">
        <v>40000</v>
      </c>
      <c r="BO6" s="84">
        <v>40000</v>
      </c>
      <c r="BP6" s="84">
        <v>40000</v>
      </c>
      <c r="BQ6" s="84">
        <v>40000</v>
      </c>
      <c r="BR6" s="84">
        <v>40000</v>
      </c>
      <c r="BS6" s="84">
        <v>40000</v>
      </c>
      <c r="BT6" s="84">
        <v>40000</v>
      </c>
      <c r="BU6" s="84">
        <v>40000</v>
      </c>
      <c r="BV6" s="84">
        <v>40000</v>
      </c>
      <c r="BW6" s="84">
        <v>40000</v>
      </c>
      <c r="BX6" s="84">
        <v>40000</v>
      </c>
      <c r="BY6" s="84">
        <v>40000</v>
      </c>
      <c r="BZ6" s="84">
        <v>40000</v>
      </c>
      <c r="CA6" s="84">
        <v>40000</v>
      </c>
      <c r="CB6" s="84">
        <v>40000</v>
      </c>
      <c r="CC6" s="84">
        <v>40000</v>
      </c>
      <c r="CD6" s="84">
        <v>40000</v>
      </c>
      <c r="CE6" s="84">
        <v>40000</v>
      </c>
      <c r="CF6" s="84">
        <v>40000</v>
      </c>
      <c r="CI6" s="70" t="s">
        <v>24</v>
      </c>
      <c r="CJ6" s="10" t="str">
        <f>'Cell type &amp; nb'!B6</f>
        <v>CellsX - Mixt20230321f20220519NCWBt20230322f20211219FC - 40000</v>
      </c>
      <c r="CK6" s="10" t="str">
        <f>'Cell type &amp; nb'!C6</f>
        <v>CellsX - Mixt20230321f20220519NCWBt20230322f20211219FC - 40000</v>
      </c>
      <c r="CL6" s="10" t="str">
        <f>'Cell type &amp; nb'!D6</f>
        <v>CellsX - Mixt20230321f20220519NCWBt20230322f20211219FC - 40000</v>
      </c>
      <c r="CM6" s="10" t="str">
        <f>'Cell type &amp; nb'!E6</f>
        <v>CellsX - Mixt20230321f20220519NCWBt20230322f20211219FC - 40000</v>
      </c>
      <c r="CN6" s="10" t="str">
        <f>'Cell type &amp; nb'!F6</f>
        <v>CellsX - Mixt20230321f20220519NCWBt20230322f20211219FC - 40000</v>
      </c>
      <c r="CO6" s="10" t="str">
        <f>'Cell type &amp; nb'!G6</f>
        <v>CellsX - Mixt20230321f20220519NCWBt20230322f20211219FC - 40000</v>
      </c>
      <c r="CP6" s="10" t="str">
        <f>'Cell type &amp; nb'!H6</f>
        <v>CellsX - Mixt20230321f20220519NCWBt20230322f20211219FC - 40000</v>
      </c>
      <c r="CQ6" s="10" t="str">
        <f>'Cell type &amp; nb'!I6</f>
        <v>CellsX - Mixt20230321f20220519NCWBt20230322f20211219FC - 40000</v>
      </c>
      <c r="CR6" s="10" t="str">
        <f>'Cell type &amp; nb'!J6</f>
        <v>CellsX - Mixt20230321f20220519NCWBt20230322f20211219FC - 40000</v>
      </c>
      <c r="CS6" s="10" t="str">
        <f>'Cell type &amp; nb'!K6</f>
        <v>CellsX - Mixt20230321f20220519NCWBt20230322f20211219FC - 40000</v>
      </c>
      <c r="CT6" s="10" t="str">
        <f>'Cell type &amp; nb'!L6</f>
        <v>CellsX - Mixt20230321f20220519NCWBt20230322f20211219FC - 40000</v>
      </c>
      <c r="CU6" s="10" t="str">
        <f>'Cell type &amp; nb'!M6</f>
        <v>CellsX - Mixt20230321f20220519NCWBt20230322f20211219FC - 40000</v>
      </c>
      <c r="CV6" s="10" t="str">
        <f>'Cell type &amp; nb'!N6</f>
        <v>CellsX - Mixt20230321f20220519NCWBt20230322f20211219FC - 40000</v>
      </c>
      <c r="CW6" s="10" t="str">
        <f>'Cell type &amp; nb'!O6</f>
        <v>CellsX - Mixt20230321f20220519NCWBt20230322f20211219FC - 40000</v>
      </c>
      <c r="CX6" s="10" t="str">
        <f>'Cell type &amp; nb'!P6</f>
        <v>CellsX - Mixt20230321f20220519NCWBt20230322f20211219FC - 40000</v>
      </c>
      <c r="CY6" s="10" t="str">
        <f>'Cell type &amp; nb'!Q6</f>
        <v>CellsX - Mixt20230321f20220519NCWBt20230322f20211219FC - 40000</v>
      </c>
      <c r="CZ6" s="10" t="str">
        <f>'Cell type &amp; nb'!R6</f>
        <v>CellsX - Mixt20230321f20220519NCWBt20230322f20211219FC - 40000</v>
      </c>
      <c r="DA6" s="10" t="str">
        <f>'Cell type &amp; nb'!S6</f>
        <v>CellsX - Mixt20230321f20220519NCWBt20230322f20211219FC - 40000</v>
      </c>
      <c r="DB6" s="10" t="str">
        <f>'Cell type &amp; nb'!T6</f>
        <v>CellsX - Mixt20230321f20220519NCWBt20230322f20211219FC - 40000</v>
      </c>
      <c r="DC6" s="10" t="str">
        <f>'Cell type &amp; nb'!U6</f>
        <v>CellsX - Mixt20230321f20220519NCWBt20230322f20211219FC - 40000</v>
      </c>
      <c r="DD6" s="10" t="str">
        <f>'Cell type &amp; nb'!V6</f>
        <v>CellsX - Mixt20230321f20220519NCWBt20230322f20211219FC - 40000</v>
      </c>
      <c r="DE6" s="10" t="str">
        <f>'Cell type &amp; nb'!W6</f>
        <v>CellsX - Mixt20230321f20220519NCWBt20230322f20211219FC - 40000</v>
      </c>
      <c r="DF6" s="10" t="str">
        <f>'Cell type &amp; nb'!X6</f>
        <v>CellsX - Mixt20230321f20220519NCWBt20230322f20211219FC - 40000</v>
      </c>
      <c r="DG6" s="10" t="str">
        <f>'Cell type &amp; nb'!Y6</f>
        <v>CellsX - Mixt20230321f20220519NCWBt20230322f20211219FC - 40000</v>
      </c>
    </row>
    <row r="7" spans="1:111" ht="32.25" customHeight="1" thickBot="1" x14ac:dyDescent="0.65">
      <c r="A7" s="44"/>
      <c r="B7" s="39"/>
      <c r="C7" s="49" t="s">
        <v>25</v>
      </c>
      <c r="D7" s="151" t="s">
        <v>454</v>
      </c>
      <c r="E7" s="151" t="s">
        <v>454</v>
      </c>
      <c r="F7" s="151" t="s">
        <v>454</v>
      </c>
      <c r="G7" s="151" t="s">
        <v>454</v>
      </c>
      <c r="H7" s="151" t="s">
        <v>454</v>
      </c>
      <c r="I7" s="151" t="s">
        <v>454</v>
      </c>
      <c r="J7" s="151" t="s">
        <v>454</v>
      </c>
      <c r="K7" s="151" t="s">
        <v>454</v>
      </c>
      <c r="L7" s="151" t="s">
        <v>454</v>
      </c>
      <c r="M7" s="151" t="s">
        <v>454</v>
      </c>
      <c r="N7" s="151" t="s">
        <v>454</v>
      </c>
      <c r="O7" s="151" t="s">
        <v>454</v>
      </c>
      <c r="P7" s="151" t="s">
        <v>454</v>
      </c>
      <c r="Q7" s="151" t="s">
        <v>454</v>
      </c>
      <c r="R7" s="151" t="s">
        <v>454</v>
      </c>
      <c r="S7" s="151" t="s">
        <v>454</v>
      </c>
      <c r="T7" s="151" t="s">
        <v>454</v>
      </c>
      <c r="U7" s="151" t="s">
        <v>454</v>
      </c>
      <c r="V7" s="151" t="s">
        <v>454</v>
      </c>
      <c r="W7" s="151" t="s">
        <v>454</v>
      </c>
      <c r="X7" s="151" t="s">
        <v>454</v>
      </c>
      <c r="Y7" s="151" t="s">
        <v>454</v>
      </c>
      <c r="Z7" s="151" t="s">
        <v>454</v>
      </c>
      <c r="AA7" s="151" t="s">
        <v>454</v>
      </c>
      <c r="AB7" s="39"/>
      <c r="AC7" s="40"/>
      <c r="AD7" s="39"/>
      <c r="AE7" s="83" t="s">
        <v>25</v>
      </c>
      <c r="AF7" s="89" t="s">
        <v>455</v>
      </c>
      <c r="AG7" s="89" t="s">
        <v>455</v>
      </c>
      <c r="AH7" s="89" t="s">
        <v>455</v>
      </c>
      <c r="AI7" s="89" t="s">
        <v>455</v>
      </c>
      <c r="AJ7" s="89" t="s">
        <v>455</v>
      </c>
      <c r="AK7" s="89" t="s">
        <v>455</v>
      </c>
      <c r="AL7" s="89" t="s">
        <v>455</v>
      </c>
      <c r="AM7" s="89" t="s">
        <v>455</v>
      </c>
      <c r="AN7" s="89" t="s">
        <v>455</v>
      </c>
      <c r="AO7" s="89" t="s">
        <v>455</v>
      </c>
      <c r="AP7" s="89" t="s">
        <v>455</v>
      </c>
      <c r="AQ7" s="89" t="s">
        <v>455</v>
      </c>
      <c r="AR7" s="89" t="s">
        <v>455</v>
      </c>
      <c r="AS7" s="89" t="s">
        <v>455</v>
      </c>
      <c r="AT7" s="89" t="s">
        <v>455</v>
      </c>
      <c r="AU7" s="89" t="s">
        <v>455</v>
      </c>
      <c r="AV7" s="89" t="s">
        <v>455</v>
      </c>
      <c r="AW7" s="89" t="s">
        <v>455</v>
      </c>
      <c r="AX7" s="89" t="s">
        <v>455</v>
      </c>
      <c r="AY7" s="89" t="s">
        <v>455</v>
      </c>
      <c r="AZ7" s="89" t="s">
        <v>455</v>
      </c>
      <c r="BA7" s="89" t="s">
        <v>455</v>
      </c>
      <c r="BB7" s="89" t="s">
        <v>455</v>
      </c>
      <c r="BC7" s="89" t="s">
        <v>455</v>
      </c>
      <c r="BD7" s="39"/>
      <c r="BE7" s="39"/>
      <c r="BF7" s="39"/>
      <c r="BH7" s="83" t="s">
        <v>25</v>
      </c>
      <c r="BI7" s="84">
        <v>40000</v>
      </c>
      <c r="BJ7" s="84">
        <v>40000</v>
      </c>
      <c r="BK7" s="84">
        <v>40000</v>
      </c>
      <c r="BL7" s="84">
        <v>40000</v>
      </c>
      <c r="BM7" s="84">
        <v>40000</v>
      </c>
      <c r="BN7" s="84">
        <v>40000</v>
      </c>
      <c r="BO7" s="84">
        <v>40000</v>
      </c>
      <c r="BP7" s="84">
        <v>40000</v>
      </c>
      <c r="BQ7" s="84">
        <v>40000</v>
      </c>
      <c r="BR7" s="84">
        <v>40000</v>
      </c>
      <c r="BS7" s="84">
        <v>40000</v>
      </c>
      <c r="BT7" s="84">
        <v>40000</v>
      </c>
      <c r="BU7" s="84">
        <v>40000</v>
      </c>
      <c r="BV7" s="84">
        <v>40000</v>
      </c>
      <c r="BW7" s="84">
        <v>40000</v>
      </c>
      <c r="BX7" s="84">
        <v>40000</v>
      </c>
      <c r="BY7" s="84">
        <v>40000</v>
      </c>
      <c r="BZ7" s="84">
        <v>40000</v>
      </c>
      <c r="CA7" s="84">
        <v>40000</v>
      </c>
      <c r="CB7" s="84">
        <v>40000</v>
      </c>
      <c r="CC7" s="84">
        <v>40000</v>
      </c>
      <c r="CD7" s="84">
        <v>40000</v>
      </c>
      <c r="CE7" s="84">
        <v>40000</v>
      </c>
      <c r="CF7" s="84">
        <v>40000</v>
      </c>
      <c r="CI7" s="70" t="s">
        <v>25</v>
      </c>
      <c r="CJ7" s="10" t="str">
        <f>'Cell type &amp; nb'!B7</f>
        <v>CellsX - Mixt20230321f20220519NCWBt20230322f20211219FC - 40000</v>
      </c>
      <c r="CK7" s="10" t="str">
        <f>'Cell type &amp; nb'!C7</f>
        <v>CellsX - Mixt20230321f20220519NCWBt20230322f20211219FC - 40000</v>
      </c>
      <c r="CL7" s="10" t="str">
        <f>'Cell type &amp; nb'!D7</f>
        <v>CellsX - Mixt20230321f20220519NCWBt20230322f20211219FC - 40000</v>
      </c>
      <c r="CM7" s="10" t="str">
        <f>'Cell type &amp; nb'!E7</f>
        <v>CellsX - Mixt20230321f20220519NCWBt20230322f20211219FC - 40000</v>
      </c>
      <c r="CN7" s="10" t="str">
        <f>'Cell type &amp; nb'!F7</f>
        <v>CellsX - Mixt20230321f20220519NCWBt20230322f20211219FC - 40000</v>
      </c>
      <c r="CO7" s="10" t="str">
        <f>'Cell type &amp; nb'!G7</f>
        <v>CellsX - Mixt20230321f20220519NCWBt20230322f20211219FC - 40000</v>
      </c>
      <c r="CP7" s="10" t="str">
        <f>'Cell type &amp; nb'!H7</f>
        <v>CellsX - Mixt20230321f20220519NCWBt20230322f20211219FC - 40000</v>
      </c>
      <c r="CQ7" s="10" t="str">
        <f>'Cell type &amp; nb'!I7</f>
        <v>CellsX - Mixt20230321f20220519NCWBt20230322f20211219FC - 40000</v>
      </c>
      <c r="CR7" s="10" t="str">
        <f>'Cell type &amp; nb'!J7</f>
        <v>CellsX - Mixt20230321f20220519NCWBt20230322f20211219FC - 40000</v>
      </c>
      <c r="CS7" s="10" t="str">
        <f>'Cell type &amp; nb'!K7</f>
        <v>CellsX - Mixt20230321f20220519NCWBt20230322f20211219FC - 40000</v>
      </c>
      <c r="CT7" s="10" t="str">
        <f>'Cell type &amp; nb'!L7</f>
        <v>CellsX - Mixt20230321f20220519NCWBt20230322f20211219FC - 40000</v>
      </c>
      <c r="CU7" s="10" t="str">
        <f>'Cell type &amp; nb'!M7</f>
        <v>CellsX - Mixt20230321f20220519NCWBt20230322f20211219FC - 40000</v>
      </c>
      <c r="CV7" s="10" t="str">
        <f>'Cell type &amp; nb'!N7</f>
        <v>CellsX - Mixt20230321f20220519NCWBt20230322f20211219FC - 40000</v>
      </c>
      <c r="CW7" s="10" t="str">
        <f>'Cell type &amp; nb'!O7</f>
        <v>CellsX - Mixt20230321f20220519NCWBt20230322f20211219FC - 40000</v>
      </c>
      <c r="CX7" s="10" t="str">
        <f>'Cell type &amp; nb'!P7</f>
        <v>CellsX - Mixt20230321f20220519NCWBt20230322f20211219FC - 40000</v>
      </c>
      <c r="CY7" s="10" t="str">
        <f>'Cell type &amp; nb'!Q7</f>
        <v>CellsX - Mixt20230321f20220519NCWBt20230322f20211219FC - 40000</v>
      </c>
      <c r="CZ7" s="10" t="str">
        <f>'Cell type &amp; nb'!R7</f>
        <v>CellsX - Mixt20230321f20220519NCWBt20230322f20211219FC - 40000</v>
      </c>
      <c r="DA7" s="10" t="str">
        <f>'Cell type &amp; nb'!S7</f>
        <v>CellsX - Mixt20230321f20220519NCWBt20230322f20211219FC - 40000</v>
      </c>
      <c r="DB7" s="10" t="str">
        <f>'Cell type &amp; nb'!T7</f>
        <v>CellsX - Mixt20230321f20220519NCWBt20230322f20211219FC - 40000</v>
      </c>
      <c r="DC7" s="10" t="str">
        <f>'Cell type &amp; nb'!U7</f>
        <v>CellsX - Mixt20230321f20220519NCWBt20230322f20211219FC - 40000</v>
      </c>
      <c r="DD7" s="10" t="str">
        <f>'Cell type &amp; nb'!V7</f>
        <v>CellsX - Mixt20230321f20220519NCWBt20230322f20211219FC - 40000</v>
      </c>
      <c r="DE7" s="10" t="str">
        <f>'Cell type &amp; nb'!W7</f>
        <v>CellsX - Mixt20230321f20220519NCWBt20230322f20211219FC - 40000</v>
      </c>
      <c r="DF7" s="10" t="str">
        <f>'Cell type &amp; nb'!X7</f>
        <v>CellsX - Mixt20230321f20220519NCWBt20230322f20211219FC - 40000</v>
      </c>
      <c r="DG7" s="10" t="str">
        <f>'Cell type &amp; nb'!Y7</f>
        <v>CellsX - Mixt20230321f20220519NCWBt20230322f20211219FC - 40000</v>
      </c>
    </row>
    <row r="8" spans="1:111" ht="32.25" customHeight="1" thickBot="1" x14ac:dyDescent="0.65">
      <c r="A8" s="44"/>
      <c r="B8" s="39"/>
      <c r="C8" s="49" t="s">
        <v>26</v>
      </c>
      <c r="D8" s="151" t="s">
        <v>454</v>
      </c>
      <c r="E8" s="151" t="s">
        <v>454</v>
      </c>
      <c r="F8" s="151" t="s">
        <v>454</v>
      </c>
      <c r="G8" s="151" t="s">
        <v>454</v>
      </c>
      <c r="H8" s="151" t="s">
        <v>454</v>
      </c>
      <c r="I8" s="151" t="s">
        <v>454</v>
      </c>
      <c r="J8" s="151" t="s">
        <v>454</v>
      </c>
      <c r="K8" s="151" t="s">
        <v>454</v>
      </c>
      <c r="L8" s="151" t="s">
        <v>454</v>
      </c>
      <c r="M8" s="151" t="s">
        <v>454</v>
      </c>
      <c r="N8" s="151" t="s">
        <v>454</v>
      </c>
      <c r="O8" s="151" t="s">
        <v>454</v>
      </c>
      <c r="P8" s="151" t="s">
        <v>454</v>
      </c>
      <c r="Q8" s="151" t="s">
        <v>454</v>
      </c>
      <c r="R8" s="151" t="s">
        <v>454</v>
      </c>
      <c r="S8" s="151" t="s">
        <v>454</v>
      </c>
      <c r="T8" s="151" t="s">
        <v>454</v>
      </c>
      <c r="U8" s="151" t="s">
        <v>454</v>
      </c>
      <c r="V8" s="151" t="s">
        <v>454</v>
      </c>
      <c r="W8" s="151" t="s">
        <v>454</v>
      </c>
      <c r="X8" s="151" t="s">
        <v>454</v>
      </c>
      <c r="Y8" s="151" t="s">
        <v>454</v>
      </c>
      <c r="Z8" s="151" t="s">
        <v>454</v>
      </c>
      <c r="AA8" s="151" t="s">
        <v>454</v>
      </c>
      <c r="AB8" s="39"/>
      <c r="AC8" s="40"/>
      <c r="AD8" s="39"/>
      <c r="AE8" s="83" t="s">
        <v>26</v>
      </c>
      <c r="AF8" s="89" t="s">
        <v>455</v>
      </c>
      <c r="AG8" s="89" t="s">
        <v>455</v>
      </c>
      <c r="AH8" s="89" t="s">
        <v>455</v>
      </c>
      <c r="AI8" s="89" t="s">
        <v>455</v>
      </c>
      <c r="AJ8" s="89" t="s">
        <v>455</v>
      </c>
      <c r="AK8" s="89" t="s">
        <v>455</v>
      </c>
      <c r="AL8" s="89" t="s">
        <v>455</v>
      </c>
      <c r="AM8" s="89" t="s">
        <v>455</v>
      </c>
      <c r="AN8" s="89" t="s">
        <v>455</v>
      </c>
      <c r="AO8" s="89" t="s">
        <v>455</v>
      </c>
      <c r="AP8" s="89" t="s">
        <v>455</v>
      </c>
      <c r="AQ8" s="89" t="s">
        <v>455</v>
      </c>
      <c r="AR8" s="89" t="s">
        <v>455</v>
      </c>
      <c r="AS8" s="89" t="s">
        <v>455</v>
      </c>
      <c r="AT8" s="89" t="s">
        <v>455</v>
      </c>
      <c r="AU8" s="89" t="s">
        <v>455</v>
      </c>
      <c r="AV8" s="89" t="s">
        <v>455</v>
      </c>
      <c r="AW8" s="89" t="s">
        <v>455</v>
      </c>
      <c r="AX8" s="89" t="s">
        <v>455</v>
      </c>
      <c r="AY8" s="89" t="s">
        <v>455</v>
      </c>
      <c r="AZ8" s="89" t="s">
        <v>455</v>
      </c>
      <c r="BA8" s="89" t="s">
        <v>455</v>
      </c>
      <c r="BB8" s="89" t="s">
        <v>455</v>
      </c>
      <c r="BC8" s="89" t="s">
        <v>455</v>
      </c>
      <c r="BD8" s="39"/>
      <c r="BE8" s="39"/>
      <c r="BF8" s="39"/>
      <c r="BH8" s="83" t="s">
        <v>26</v>
      </c>
      <c r="BI8" s="84">
        <v>40000</v>
      </c>
      <c r="BJ8" s="84">
        <v>40000</v>
      </c>
      <c r="BK8" s="84">
        <v>40000</v>
      </c>
      <c r="BL8" s="84">
        <v>40000</v>
      </c>
      <c r="BM8" s="84">
        <v>40000</v>
      </c>
      <c r="BN8" s="84">
        <v>40000</v>
      </c>
      <c r="BO8" s="84">
        <v>40000</v>
      </c>
      <c r="BP8" s="84">
        <v>40000</v>
      </c>
      <c r="BQ8" s="84">
        <v>40000</v>
      </c>
      <c r="BR8" s="84">
        <v>40000</v>
      </c>
      <c r="BS8" s="84">
        <v>40000</v>
      </c>
      <c r="BT8" s="84">
        <v>40000</v>
      </c>
      <c r="BU8" s="84">
        <v>40000</v>
      </c>
      <c r="BV8" s="84">
        <v>40000</v>
      </c>
      <c r="BW8" s="84">
        <v>40000</v>
      </c>
      <c r="BX8" s="84">
        <v>40000</v>
      </c>
      <c r="BY8" s="84">
        <v>40000</v>
      </c>
      <c r="BZ8" s="84">
        <v>40000</v>
      </c>
      <c r="CA8" s="84">
        <v>40000</v>
      </c>
      <c r="CB8" s="84">
        <v>40000</v>
      </c>
      <c r="CC8" s="84">
        <v>40000</v>
      </c>
      <c r="CD8" s="84">
        <v>40000</v>
      </c>
      <c r="CE8" s="84">
        <v>40000</v>
      </c>
      <c r="CF8" s="84">
        <v>40000</v>
      </c>
      <c r="CI8" s="70" t="s">
        <v>26</v>
      </c>
      <c r="CJ8" s="10" t="str">
        <f>'Cell type &amp; nb'!B8</f>
        <v>CellsX - Mixt20230321f20220519NCWBt20230322f20211219FC - 40000</v>
      </c>
      <c r="CK8" s="10" t="str">
        <f>'Cell type &amp; nb'!C8</f>
        <v>CellsX - Mixt20230321f20220519NCWBt20230322f20211219FC - 40000</v>
      </c>
      <c r="CL8" s="10" t="str">
        <f>'Cell type &amp; nb'!D8</f>
        <v>CellsX - Mixt20230321f20220519NCWBt20230322f20211219FC - 40000</v>
      </c>
      <c r="CM8" s="10" t="str">
        <f>'Cell type &amp; nb'!E8</f>
        <v>CellsX - Mixt20230321f20220519NCWBt20230322f20211219FC - 40000</v>
      </c>
      <c r="CN8" s="10" t="str">
        <f>'Cell type &amp; nb'!F8</f>
        <v>CellsX - Mixt20230321f20220519NCWBt20230322f20211219FC - 40000</v>
      </c>
      <c r="CO8" s="10" t="str">
        <f>'Cell type &amp; nb'!G8</f>
        <v>CellsX - Mixt20230321f20220519NCWBt20230322f20211219FC - 40000</v>
      </c>
      <c r="CP8" s="10" t="str">
        <f>'Cell type &amp; nb'!H8</f>
        <v>CellsX - Mixt20230321f20220519NCWBt20230322f20211219FC - 40000</v>
      </c>
      <c r="CQ8" s="10" t="str">
        <f>'Cell type &amp; nb'!I8</f>
        <v>CellsX - Mixt20230321f20220519NCWBt20230322f20211219FC - 40000</v>
      </c>
      <c r="CR8" s="10" t="str">
        <f>'Cell type &amp; nb'!J8</f>
        <v>CellsX - Mixt20230321f20220519NCWBt20230322f20211219FC - 40000</v>
      </c>
      <c r="CS8" s="10" t="str">
        <f>'Cell type &amp; nb'!K8</f>
        <v>CellsX - Mixt20230321f20220519NCWBt20230322f20211219FC - 40000</v>
      </c>
      <c r="CT8" s="10" t="str">
        <f>'Cell type &amp; nb'!L8</f>
        <v>CellsX - Mixt20230321f20220519NCWBt20230322f20211219FC - 40000</v>
      </c>
      <c r="CU8" s="10" t="str">
        <f>'Cell type &amp; nb'!M8</f>
        <v>CellsX - Mixt20230321f20220519NCWBt20230322f20211219FC - 40000</v>
      </c>
      <c r="CV8" s="10" t="str">
        <f>'Cell type &amp; nb'!N8</f>
        <v>CellsX - Mixt20230321f20220519NCWBt20230322f20211219FC - 40000</v>
      </c>
      <c r="CW8" s="10" t="str">
        <f>'Cell type &amp; nb'!O8</f>
        <v>CellsX - Mixt20230321f20220519NCWBt20230322f20211219FC - 40000</v>
      </c>
      <c r="CX8" s="10" t="str">
        <f>'Cell type &amp; nb'!P8</f>
        <v>CellsX - Mixt20230321f20220519NCWBt20230322f20211219FC - 40000</v>
      </c>
      <c r="CY8" s="10" t="str">
        <f>'Cell type &amp; nb'!Q8</f>
        <v>CellsX - Mixt20230321f20220519NCWBt20230322f20211219FC - 40000</v>
      </c>
      <c r="CZ8" s="10" t="str">
        <f>'Cell type &amp; nb'!R8</f>
        <v>CellsX - Mixt20230321f20220519NCWBt20230322f20211219FC - 40000</v>
      </c>
      <c r="DA8" s="10" t="str">
        <f>'Cell type &amp; nb'!S8</f>
        <v>CellsX - Mixt20230321f20220519NCWBt20230322f20211219FC - 40000</v>
      </c>
      <c r="DB8" s="10" t="str">
        <f>'Cell type &amp; nb'!T8</f>
        <v>CellsX - Mixt20230321f20220519NCWBt20230322f20211219FC - 40000</v>
      </c>
      <c r="DC8" s="10" t="str">
        <f>'Cell type &amp; nb'!U8</f>
        <v>CellsX - Mixt20230321f20220519NCWBt20230322f20211219FC - 40000</v>
      </c>
      <c r="DD8" s="10" t="str">
        <f>'Cell type &amp; nb'!V8</f>
        <v>CellsX - Mixt20230321f20220519NCWBt20230322f20211219FC - 40000</v>
      </c>
      <c r="DE8" s="10" t="str">
        <f>'Cell type &amp; nb'!W8</f>
        <v>CellsX - Mixt20230321f20220519NCWBt20230322f20211219FC - 40000</v>
      </c>
      <c r="DF8" s="10" t="str">
        <f>'Cell type &amp; nb'!X8</f>
        <v>CellsX - Mixt20230321f20220519NCWBt20230322f20211219FC - 40000</v>
      </c>
      <c r="DG8" s="10" t="str">
        <f>'Cell type &amp; nb'!Y8</f>
        <v>CellsX - Mixt20230321f20220519NCWBt20230322f20211219FC - 40000</v>
      </c>
    </row>
    <row r="9" spans="1:111" ht="32.25" customHeight="1" thickBot="1" x14ac:dyDescent="0.65">
      <c r="A9" s="44"/>
      <c r="B9" s="39"/>
      <c r="C9" s="49" t="s">
        <v>27</v>
      </c>
      <c r="D9" s="151" t="s">
        <v>454</v>
      </c>
      <c r="E9" s="151" t="s">
        <v>454</v>
      </c>
      <c r="F9" s="151" t="s">
        <v>454</v>
      </c>
      <c r="G9" s="151" t="s">
        <v>454</v>
      </c>
      <c r="H9" s="151" t="s">
        <v>454</v>
      </c>
      <c r="I9" s="151" t="s">
        <v>454</v>
      </c>
      <c r="J9" s="151" t="s">
        <v>454</v>
      </c>
      <c r="K9" s="151" t="s">
        <v>454</v>
      </c>
      <c r="L9" s="151" t="s">
        <v>454</v>
      </c>
      <c r="M9" s="151" t="s">
        <v>454</v>
      </c>
      <c r="N9" s="151" t="s">
        <v>454</v>
      </c>
      <c r="O9" s="151" t="s">
        <v>454</v>
      </c>
      <c r="P9" s="151" t="s">
        <v>454</v>
      </c>
      <c r="Q9" s="151" t="s">
        <v>454</v>
      </c>
      <c r="R9" s="151" t="s">
        <v>454</v>
      </c>
      <c r="S9" s="151" t="s">
        <v>454</v>
      </c>
      <c r="T9" s="151" t="s">
        <v>454</v>
      </c>
      <c r="U9" s="151" t="s">
        <v>454</v>
      </c>
      <c r="V9" s="151" t="s">
        <v>454</v>
      </c>
      <c r="W9" s="151" t="s">
        <v>454</v>
      </c>
      <c r="X9" s="151" t="s">
        <v>454</v>
      </c>
      <c r="Y9" s="151" t="s">
        <v>454</v>
      </c>
      <c r="Z9" s="151" t="s">
        <v>454</v>
      </c>
      <c r="AA9" s="151" t="s">
        <v>454</v>
      </c>
      <c r="AB9" s="39"/>
      <c r="AC9" s="40"/>
      <c r="AD9" s="39"/>
      <c r="AE9" s="83" t="s">
        <v>27</v>
      </c>
      <c r="AF9" s="89" t="s">
        <v>455</v>
      </c>
      <c r="AG9" s="89" t="s">
        <v>455</v>
      </c>
      <c r="AH9" s="89" t="s">
        <v>455</v>
      </c>
      <c r="AI9" s="89" t="s">
        <v>455</v>
      </c>
      <c r="AJ9" s="89" t="s">
        <v>455</v>
      </c>
      <c r="AK9" s="89" t="s">
        <v>455</v>
      </c>
      <c r="AL9" s="89" t="s">
        <v>455</v>
      </c>
      <c r="AM9" s="89" t="s">
        <v>455</v>
      </c>
      <c r="AN9" s="89" t="s">
        <v>455</v>
      </c>
      <c r="AO9" s="89" t="s">
        <v>455</v>
      </c>
      <c r="AP9" s="89" t="s">
        <v>455</v>
      </c>
      <c r="AQ9" s="89" t="s">
        <v>455</v>
      </c>
      <c r="AR9" s="89" t="s">
        <v>455</v>
      </c>
      <c r="AS9" s="89" t="s">
        <v>455</v>
      </c>
      <c r="AT9" s="89" t="s">
        <v>455</v>
      </c>
      <c r="AU9" s="89" t="s">
        <v>455</v>
      </c>
      <c r="AV9" s="89" t="s">
        <v>455</v>
      </c>
      <c r="AW9" s="89" t="s">
        <v>455</v>
      </c>
      <c r="AX9" s="89" t="s">
        <v>455</v>
      </c>
      <c r="AY9" s="89" t="s">
        <v>455</v>
      </c>
      <c r="AZ9" s="89" t="s">
        <v>455</v>
      </c>
      <c r="BA9" s="89" t="s">
        <v>455</v>
      </c>
      <c r="BB9" s="89" t="s">
        <v>455</v>
      </c>
      <c r="BC9" s="89" t="s">
        <v>455</v>
      </c>
      <c r="BD9" s="39"/>
      <c r="BE9" s="39"/>
      <c r="BF9" s="39"/>
      <c r="BH9" s="83" t="s">
        <v>27</v>
      </c>
      <c r="BI9" s="84">
        <v>40000</v>
      </c>
      <c r="BJ9" s="84">
        <v>40000</v>
      </c>
      <c r="BK9" s="84">
        <v>40000</v>
      </c>
      <c r="BL9" s="84">
        <v>40000</v>
      </c>
      <c r="BM9" s="84">
        <v>40000</v>
      </c>
      <c r="BN9" s="84">
        <v>40000</v>
      </c>
      <c r="BO9" s="84">
        <v>40000</v>
      </c>
      <c r="BP9" s="84">
        <v>40000</v>
      </c>
      <c r="BQ9" s="84">
        <v>40000</v>
      </c>
      <c r="BR9" s="84">
        <v>40000</v>
      </c>
      <c r="BS9" s="84">
        <v>40000</v>
      </c>
      <c r="BT9" s="84">
        <v>40000</v>
      </c>
      <c r="BU9" s="84">
        <v>40000</v>
      </c>
      <c r="BV9" s="84">
        <v>40000</v>
      </c>
      <c r="BW9" s="84">
        <v>40000</v>
      </c>
      <c r="BX9" s="84">
        <v>40000</v>
      </c>
      <c r="BY9" s="84">
        <v>40000</v>
      </c>
      <c r="BZ9" s="84">
        <v>40000</v>
      </c>
      <c r="CA9" s="84">
        <v>40000</v>
      </c>
      <c r="CB9" s="84">
        <v>40000</v>
      </c>
      <c r="CC9" s="84">
        <v>40000</v>
      </c>
      <c r="CD9" s="84">
        <v>40000</v>
      </c>
      <c r="CE9" s="84">
        <v>40000</v>
      </c>
      <c r="CF9" s="84">
        <v>40000</v>
      </c>
      <c r="CI9" s="70" t="s">
        <v>27</v>
      </c>
      <c r="CJ9" s="10" t="str">
        <f>'Cell type &amp; nb'!B9</f>
        <v>CellsX - Mixt20230321f20220519NCWBt20230322f20211219FC - 40000</v>
      </c>
      <c r="CK9" s="10" t="str">
        <f>'Cell type &amp; nb'!C9</f>
        <v>CellsX - Mixt20230321f20220519NCWBt20230322f20211219FC - 40000</v>
      </c>
      <c r="CL9" s="10" t="str">
        <f>'Cell type &amp; nb'!D9</f>
        <v>CellsX - Mixt20230321f20220519NCWBt20230322f20211219FC - 40000</v>
      </c>
      <c r="CM9" s="10" t="str">
        <f>'Cell type &amp; nb'!E9</f>
        <v>CellsX - Mixt20230321f20220519NCWBt20230322f20211219FC - 40000</v>
      </c>
      <c r="CN9" s="10" t="str">
        <f>'Cell type &amp; nb'!F9</f>
        <v>CellsX - Mixt20230321f20220519NCWBt20230322f20211219FC - 40000</v>
      </c>
      <c r="CO9" s="10" t="str">
        <f>'Cell type &amp; nb'!G9</f>
        <v>CellsX - Mixt20230321f20220519NCWBt20230322f20211219FC - 40000</v>
      </c>
      <c r="CP9" s="10" t="str">
        <f>'Cell type &amp; nb'!H9</f>
        <v>CellsX - Mixt20230321f20220519NCWBt20230322f20211219FC - 40000</v>
      </c>
      <c r="CQ9" s="10" t="str">
        <f>'Cell type &amp; nb'!I9</f>
        <v>CellsX - Mixt20230321f20220519NCWBt20230322f20211219FC - 40000</v>
      </c>
      <c r="CR9" s="10" t="str">
        <f>'Cell type &amp; nb'!J9</f>
        <v>CellsX - Mixt20230321f20220519NCWBt20230322f20211219FC - 40000</v>
      </c>
      <c r="CS9" s="10" t="str">
        <f>'Cell type &amp; nb'!K9</f>
        <v>CellsX - Mixt20230321f20220519NCWBt20230322f20211219FC - 40000</v>
      </c>
      <c r="CT9" s="10" t="str">
        <f>'Cell type &amp; nb'!L9</f>
        <v>CellsX - Mixt20230321f20220519NCWBt20230322f20211219FC - 40000</v>
      </c>
      <c r="CU9" s="10" t="str">
        <f>'Cell type &amp; nb'!M9</f>
        <v>CellsX - Mixt20230321f20220519NCWBt20230322f20211219FC - 40000</v>
      </c>
      <c r="CV9" s="10" t="str">
        <f>'Cell type &amp; nb'!N9</f>
        <v>CellsX - Mixt20230321f20220519NCWBt20230322f20211219FC - 40000</v>
      </c>
      <c r="CW9" s="10" t="str">
        <f>'Cell type &amp; nb'!O9</f>
        <v>CellsX - Mixt20230321f20220519NCWBt20230322f20211219FC - 40000</v>
      </c>
      <c r="CX9" s="10" t="str">
        <f>'Cell type &amp; nb'!P9</f>
        <v>CellsX - Mixt20230321f20220519NCWBt20230322f20211219FC - 40000</v>
      </c>
      <c r="CY9" s="10" t="str">
        <f>'Cell type &amp; nb'!Q9</f>
        <v>CellsX - Mixt20230321f20220519NCWBt20230322f20211219FC - 40000</v>
      </c>
      <c r="CZ9" s="10" t="str">
        <f>'Cell type &amp; nb'!R9</f>
        <v>CellsX - Mixt20230321f20220519NCWBt20230322f20211219FC - 40000</v>
      </c>
      <c r="DA9" s="10" t="str">
        <f>'Cell type &amp; nb'!S9</f>
        <v>CellsX - Mixt20230321f20220519NCWBt20230322f20211219FC - 40000</v>
      </c>
      <c r="DB9" s="10" t="str">
        <f>'Cell type &amp; nb'!T9</f>
        <v>CellsX - Mixt20230321f20220519NCWBt20230322f20211219FC - 40000</v>
      </c>
      <c r="DC9" s="10" t="str">
        <f>'Cell type &amp; nb'!U9</f>
        <v>CellsX - Mixt20230321f20220519NCWBt20230322f20211219FC - 40000</v>
      </c>
      <c r="DD9" s="10" t="str">
        <f>'Cell type &amp; nb'!V9</f>
        <v>CellsX - Mixt20230321f20220519NCWBt20230322f20211219FC - 40000</v>
      </c>
      <c r="DE9" s="10" t="str">
        <f>'Cell type &amp; nb'!W9</f>
        <v>CellsX - Mixt20230321f20220519NCWBt20230322f20211219FC - 40000</v>
      </c>
      <c r="DF9" s="10" t="str">
        <f>'Cell type &amp; nb'!X9</f>
        <v>CellsX - Mixt20230321f20220519NCWBt20230322f20211219FC - 40000</v>
      </c>
      <c r="DG9" s="10" t="str">
        <f>'Cell type &amp; nb'!Y9</f>
        <v>CellsX - Mixt20230321f20220519NCWBt20230322f20211219FC - 40000</v>
      </c>
    </row>
    <row r="10" spans="1:111" ht="32.25" customHeight="1" thickBot="1" x14ac:dyDescent="0.65">
      <c r="A10" s="44"/>
      <c r="B10" s="39"/>
      <c r="C10" s="49" t="s">
        <v>28</v>
      </c>
      <c r="D10" s="151" t="s">
        <v>454</v>
      </c>
      <c r="E10" s="151" t="s">
        <v>454</v>
      </c>
      <c r="F10" s="151" t="s">
        <v>454</v>
      </c>
      <c r="G10" s="151" t="s">
        <v>454</v>
      </c>
      <c r="H10" s="151" t="s">
        <v>454</v>
      </c>
      <c r="I10" s="151" t="s">
        <v>454</v>
      </c>
      <c r="J10" s="151" t="s">
        <v>454</v>
      </c>
      <c r="K10" s="151" t="s">
        <v>454</v>
      </c>
      <c r="L10" s="151" t="s">
        <v>454</v>
      </c>
      <c r="M10" s="151" t="s">
        <v>454</v>
      </c>
      <c r="N10" s="151" t="s">
        <v>454</v>
      </c>
      <c r="O10" s="151" t="s">
        <v>454</v>
      </c>
      <c r="P10" s="151" t="s">
        <v>454</v>
      </c>
      <c r="Q10" s="151" t="s">
        <v>454</v>
      </c>
      <c r="R10" s="151" t="s">
        <v>454</v>
      </c>
      <c r="S10" s="151" t="s">
        <v>454</v>
      </c>
      <c r="T10" s="151" t="s">
        <v>454</v>
      </c>
      <c r="U10" s="151" t="s">
        <v>454</v>
      </c>
      <c r="V10" s="151" t="s">
        <v>454</v>
      </c>
      <c r="W10" s="151" t="s">
        <v>454</v>
      </c>
      <c r="X10" s="151" t="s">
        <v>454</v>
      </c>
      <c r="Y10" s="151" t="s">
        <v>454</v>
      </c>
      <c r="Z10" s="151" t="s">
        <v>454</v>
      </c>
      <c r="AA10" s="151" t="s">
        <v>454</v>
      </c>
      <c r="AB10" s="39"/>
      <c r="AC10" s="40"/>
      <c r="AD10" s="39"/>
      <c r="AE10" s="83" t="s">
        <v>28</v>
      </c>
      <c r="AF10" s="89" t="s">
        <v>455</v>
      </c>
      <c r="AG10" s="89" t="s">
        <v>455</v>
      </c>
      <c r="AH10" s="89" t="s">
        <v>455</v>
      </c>
      <c r="AI10" s="89" t="s">
        <v>455</v>
      </c>
      <c r="AJ10" s="89" t="s">
        <v>455</v>
      </c>
      <c r="AK10" s="89" t="s">
        <v>455</v>
      </c>
      <c r="AL10" s="89" t="s">
        <v>455</v>
      </c>
      <c r="AM10" s="89" t="s">
        <v>455</v>
      </c>
      <c r="AN10" s="89" t="s">
        <v>455</v>
      </c>
      <c r="AO10" s="89" t="s">
        <v>455</v>
      </c>
      <c r="AP10" s="89" t="s">
        <v>455</v>
      </c>
      <c r="AQ10" s="89" t="s">
        <v>455</v>
      </c>
      <c r="AR10" s="89" t="s">
        <v>455</v>
      </c>
      <c r="AS10" s="89" t="s">
        <v>455</v>
      </c>
      <c r="AT10" s="89" t="s">
        <v>455</v>
      </c>
      <c r="AU10" s="89" t="s">
        <v>455</v>
      </c>
      <c r="AV10" s="89" t="s">
        <v>455</v>
      </c>
      <c r="AW10" s="89" t="s">
        <v>455</v>
      </c>
      <c r="AX10" s="89" t="s">
        <v>455</v>
      </c>
      <c r="AY10" s="89" t="s">
        <v>455</v>
      </c>
      <c r="AZ10" s="89" t="s">
        <v>455</v>
      </c>
      <c r="BA10" s="89" t="s">
        <v>455</v>
      </c>
      <c r="BB10" s="89" t="s">
        <v>455</v>
      </c>
      <c r="BC10" s="89" t="s">
        <v>455</v>
      </c>
      <c r="BD10" s="39"/>
      <c r="BE10" s="39"/>
      <c r="BF10" s="39"/>
      <c r="BH10" s="83" t="s">
        <v>28</v>
      </c>
      <c r="BI10" s="84">
        <v>40000</v>
      </c>
      <c r="BJ10" s="84">
        <v>40000</v>
      </c>
      <c r="BK10" s="84">
        <v>40000</v>
      </c>
      <c r="BL10" s="84">
        <v>40000</v>
      </c>
      <c r="BM10" s="84">
        <v>40000</v>
      </c>
      <c r="BN10" s="84">
        <v>40000</v>
      </c>
      <c r="BO10" s="84">
        <v>40000</v>
      </c>
      <c r="BP10" s="84">
        <v>40000</v>
      </c>
      <c r="BQ10" s="84">
        <v>40000</v>
      </c>
      <c r="BR10" s="84">
        <v>40000</v>
      </c>
      <c r="BS10" s="84">
        <v>40000</v>
      </c>
      <c r="BT10" s="84">
        <v>40000</v>
      </c>
      <c r="BU10" s="84">
        <v>40000</v>
      </c>
      <c r="BV10" s="84">
        <v>40000</v>
      </c>
      <c r="BW10" s="84">
        <v>40000</v>
      </c>
      <c r="BX10" s="84">
        <v>40000</v>
      </c>
      <c r="BY10" s="84">
        <v>40000</v>
      </c>
      <c r="BZ10" s="84">
        <v>40000</v>
      </c>
      <c r="CA10" s="84">
        <v>40000</v>
      </c>
      <c r="CB10" s="84">
        <v>40000</v>
      </c>
      <c r="CC10" s="84">
        <v>40000</v>
      </c>
      <c r="CD10" s="84">
        <v>40000</v>
      </c>
      <c r="CE10" s="84">
        <v>40000</v>
      </c>
      <c r="CF10" s="84">
        <v>40000</v>
      </c>
      <c r="CI10" s="70" t="s">
        <v>28</v>
      </c>
      <c r="CJ10" s="10" t="str">
        <f>'Cell type &amp; nb'!B10</f>
        <v>CellsX - Mixt20230321f20220519NCWBt20230322f20211219FC - 40000</v>
      </c>
      <c r="CK10" s="10" t="str">
        <f>'Cell type &amp; nb'!C10</f>
        <v>CellsX - Mixt20230321f20220519NCWBt20230322f20211219FC - 40000</v>
      </c>
      <c r="CL10" s="10" t="str">
        <f>'Cell type &amp; nb'!D10</f>
        <v>CellsX - Mixt20230321f20220519NCWBt20230322f20211219FC - 40000</v>
      </c>
      <c r="CM10" s="10" t="str">
        <f>'Cell type &amp; nb'!E10</f>
        <v>CellsX - Mixt20230321f20220519NCWBt20230322f20211219FC - 40000</v>
      </c>
      <c r="CN10" s="10" t="str">
        <f>'Cell type &amp; nb'!F10</f>
        <v>CellsX - Mixt20230321f20220519NCWBt20230322f20211219FC - 40000</v>
      </c>
      <c r="CO10" s="10" t="str">
        <f>'Cell type &amp; nb'!G10</f>
        <v>CellsX - Mixt20230321f20220519NCWBt20230322f20211219FC - 40000</v>
      </c>
      <c r="CP10" s="10" t="str">
        <f>'Cell type &amp; nb'!H10</f>
        <v>CellsX - Mixt20230321f20220519NCWBt20230322f20211219FC - 40000</v>
      </c>
      <c r="CQ10" s="10" t="str">
        <f>'Cell type &amp; nb'!I10</f>
        <v>CellsX - Mixt20230321f20220519NCWBt20230322f20211219FC - 40000</v>
      </c>
      <c r="CR10" s="10" t="str">
        <f>'Cell type &amp; nb'!J10</f>
        <v>CellsX - Mixt20230321f20220519NCWBt20230322f20211219FC - 40000</v>
      </c>
      <c r="CS10" s="10" t="str">
        <f>'Cell type &amp; nb'!K10</f>
        <v>CellsX - Mixt20230321f20220519NCWBt20230322f20211219FC - 40000</v>
      </c>
      <c r="CT10" s="10" t="str">
        <f>'Cell type &amp; nb'!L10</f>
        <v>CellsX - Mixt20230321f20220519NCWBt20230322f20211219FC - 40000</v>
      </c>
      <c r="CU10" s="10" t="str">
        <f>'Cell type &amp; nb'!M10</f>
        <v>CellsX - Mixt20230321f20220519NCWBt20230322f20211219FC - 40000</v>
      </c>
      <c r="CV10" s="10" t="str">
        <f>'Cell type &amp; nb'!N10</f>
        <v>CellsX - Mixt20230321f20220519NCWBt20230322f20211219FC - 40000</v>
      </c>
      <c r="CW10" s="10" t="str">
        <f>'Cell type &amp; nb'!O10</f>
        <v>CellsX - Mixt20230321f20220519NCWBt20230322f20211219FC - 40000</v>
      </c>
      <c r="CX10" s="10" t="str">
        <f>'Cell type &amp; nb'!P10</f>
        <v>CellsX - Mixt20230321f20220519NCWBt20230322f20211219FC - 40000</v>
      </c>
      <c r="CY10" s="10" t="str">
        <f>'Cell type &amp; nb'!Q10</f>
        <v>CellsX - Mixt20230321f20220519NCWBt20230322f20211219FC - 40000</v>
      </c>
      <c r="CZ10" s="10" t="str">
        <f>'Cell type &amp; nb'!R10</f>
        <v>CellsX - Mixt20230321f20220519NCWBt20230322f20211219FC - 40000</v>
      </c>
      <c r="DA10" s="10" t="str">
        <f>'Cell type &amp; nb'!S10</f>
        <v>CellsX - Mixt20230321f20220519NCWBt20230322f20211219FC - 40000</v>
      </c>
      <c r="DB10" s="10" t="str">
        <f>'Cell type &amp; nb'!T10</f>
        <v>CellsX - Mixt20230321f20220519NCWBt20230322f20211219FC - 40000</v>
      </c>
      <c r="DC10" s="10" t="str">
        <f>'Cell type &amp; nb'!U10</f>
        <v>CellsX - Mixt20230321f20220519NCWBt20230322f20211219FC - 40000</v>
      </c>
      <c r="DD10" s="10" t="str">
        <f>'Cell type &amp; nb'!V10</f>
        <v>CellsX - Mixt20230321f20220519NCWBt20230322f20211219FC - 40000</v>
      </c>
      <c r="DE10" s="10" t="str">
        <f>'Cell type &amp; nb'!W10</f>
        <v>CellsX - Mixt20230321f20220519NCWBt20230322f20211219FC - 40000</v>
      </c>
      <c r="DF10" s="10" t="str">
        <f>'Cell type &amp; nb'!X10</f>
        <v>CellsX - Mixt20230321f20220519NCWBt20230322f20211219FC - 40000</v>
      </c>
      <c r="DG10" s="10" t="str">
        <f>'Cell type &amp; nb'!Y10</f>
        <v>CellsX - Mixt20230321f20220519NCWBt20230322f20211219FC - 40000</v>
      </c>
    </row>
    <row r="11" spans="1:111" ht="32.25" customHeight="1" thickBot="1" x14ac:dyDescent="0.65">
      <c r="A11" s="44"/>
      <c r="B11" s="39"/>
      <c r="C11" s="49" t="s">
        <v>29</v>
      </c>
      <c r="D11" s="151" t="s">
        <v>454</v>
      </c>
      <c r="E11" s="151" t="s">
        <v>454</v>
      </c>
      <c r="F11" s="151" t="s">
        <v>454</v>
      </c>
      <c r="G11" s="151" t="s">
        <v>454</v>
      </c>
      <c r="H11" s="151" t="s">
        <v>454</v>
      </c>
      <c r="I11" s="151" t="s">
        <v>454</v>
      </c>
      <c r="J11" s="151" t="s">
        <v>454</v>
      </c>
      <c r="K11" s="151" t="s">
        <v>454</v>
      </c>
      <c r="L11" s="151" t="s">
        <v>454</v>
      </c>
      <c r="M11" s="151" t="s">
        <v>454</v>
      </c>
      <c r="N11" s="151" t="s">
        <v>454</v>
      </c>
      <c r="O11" s="151" t="s">
        <v>454</v>
      </c>
      <c r="P11" s="151" t="s">
        <v>454</v>
      </c>
      <c r="Q11" s="151" t="s">
        <v>454</v>
      </c>
      <c r="R11" s="151" t="s">
        <v>454</v>
      </c>
      <c r="S11" s="151" t="s">
        <v>454</v>
      </c>
      <c r="T11" s="151" t="s">
        <v>454</v>
      </c>
      <c r="U11" s="151" t="s">
        <v>454</v>
      </c>
      <c r="V11" s="151" t="s">
        <v>454</v>
      </c>
      <c r="W11" s="151" t="s">
        <v>454</v>
      </c>
      <c r="X11" s="151" t="s">
        <v>454</v>
      </c>
      <c r="Y11" s="151" t="s">
        <v>454</v>
      </c>
      <c r="Z11" s="151" t="s">
        <v>454</v>
      </c>
      <c r="AA11" s="151" t="s">
        <v>454</v>
      </c>
      <c r="AB11" s="39"/>
      <c r="AC11" s="40"/>
      <c r="AD11" s="39"/>
      <c r="AE11" s="83" t="s">
        <v>29</v>
      </c>
      <c r="AF11" s="89" t="s">
        <v>455</v>
      </c>
      <c r="AG11" s="89" t="s">
        <v>455</v>
      </c>
      <c r="AH11" s="89" t="s">
        <v>455</v>
      </c>
      <c r="AI11" s="89" t="s">
        <v>455</v>
      </c>
      <c r="AJ11" s="89" t="s">
        <v>455</v>
      </c>
      <c r="AK11" s="89" t="s">
        <v>455</v>
      </c>
      <c r="AL11" s="89" t="s">
        <v>455</v>
      </c>
      <c r="AM11" s="89" t="s">
        <v>455</v>
      </c>
      <c r="AN11" s="89" t="s">
        <v>455</v>
      </c>
      <c r="AO11" s="89" t="s">
        <v>455</v>
      </c>
      <c r="AP11" s="89" t="s">
        <v>455</v>
      </c>
      <c r="AQ11" s="89" t="s">
        <v>455</v>
      </c>
      <c r="AR11" s="89" t="s">
        <v>455</v>
      </c>
      <c r="AS11" s="89" t="s">
        <v>455</v>
      </c>
      <c r="AT11" s="89" t="s">
        <v>455</v>
      </c>
      <c r="AU11" s="89" t="s">
        <v>455</v>
      </c>
      <c r="AV11" s="89" t="s">
        <v>455</v>
      </c>
      <c r="AW11" s="89" t="s">
        <v>455</v>
      </c>
      <c r="AX11" s="89" t="s">
        <v>455</v>
      </c>
      <c r="AY11" s="89" t="s">
        <v>455</v>
      </c>
      <c r="AZ11" s="89" t="s">
        <v>455</v>
      </c>
      <c r="BA11" s="89" t="s">
        <v>455</v>
      </c>
      <c r="BB11" s="89" t="s">
        <v>455</v>
      </c>
      <c r="BC11" s="89" t="s">
        <v>455</v>
      </c>
      <c r="BD11" s="39"/>
      <c r="BE11" s="39"/>
      <c r="BF11" s="39"/>
      <c r="BH11" s="83" t="s">
        <v>29</v>
      </c>
      <c r="BI11" s="84">
        <v>40000</v>
      </c>
      <c r="BJ11" s="84">
        <v>40000</v>
      </c>
      <c r="BK11" s="84">
        <v>40000</v>
      </c>
      <c r="BL11" s="84">
        <v>40000</v>
      </c>
      <c r="BM11" s="84">
        <v>40000</v>
      </c>
      <c r="BN11" s="84">
        <v>40000</v>
      </c>
      <c r="BO11" s="84">
        <v>40000</v>
      </c>
      <c r="BP11" s="84">
        <v>40000</v>
      </c>
      <c r="BQ11" s="84">
        <v>40000</v>
      </c>
      <c r="BR11" s="84">
        <v>40000</v>
      </c>
      <c r="BS11" s="84">
        <v>40000</v>
      </c>
      <c r="BT11" s="84">
        <v>40000</v>
      </c>
      <c r="BU11" s="84">
        <v>40000</v>
      </c>
      <c r="BV11" s="84">
        <v>40000</v>
      </c>
      <c r="BW11" s="84">
        <v>40000</v>
      </c>
      <c r="BX11" s="84">
        <v>40000</v>
      </c>
      <c r="BY11" s="84">
        <v>40000</v>
      </c>
      <c r="BZ11" s="84">
        <v>40000</v>
      </c>
      <c r="CA11" s="84">
        <v>40000</v>
      </c>
      <c r="CB11" s="84">
        <v>40000</v>
      </c>
      <c r="CC11" s="84">
        <v>40000</v>
      </c>
      <c r="CD11" s="84">
        <v>40000</v>
      </c>
      <c r="CE11" s="84">
        <v>40000</v>
      </c>
      <c r="CF11" s="84">
        <v>40000</v>
      </c>
      <c r="CI11" s="70" t="s">
        <v>29</v>
      </c>
      <c r="CJ11" s="10" t="str">
        <f>'Cell type &amp; nb'!B11</f>
        <v>CellsX - Mixt20230321f20220519NCWBt20230322f20211219FC - 40000</v>
      </c>
      <c r="CK11" s="10" t="str">
        <f>'Cell type &amp; nb'!C11</f>
        <v>CellsX - Mixt20230321f20220519NCWBt20230322f20211219FC - 40000</v>
      </c>
      <c r="CL11" s="10" t="str">
        <f>'Cell type &amp; nb'!D11</f>
        <v>CellsX - Mixt20230321f20220519NCWBt20230322f20211219FC - 40000</v>
      </c>
      <c r="CM11" s="10" t="str">
        <f>'Cell type &amp; nb'!E11</f>
        <v>CellsX - Mixt20230321f20220519NCWBt20230322f20211219FC - 40000</v>
      </c>
      <c r="CN11" s="10" t="str">
        <f>'Cell type &amp; nb'!F11</f>
        <v>CellsX - Mixt20230321f20220519NCWBt20230322f20211219FC - 40000</v>
      </c>
      <c r="CO11" s="10" t="str">
        <f>'Cell type &amp; nb'!G11</f>
        <v>CellsX - Mixt20230321f20220519NCWBt20230322f20211219FC - 40000</v>
      </c>
      <c r="CP11" s="10" t="str">
        <f>'Cell type &amp; nb'!H11</f>
        <v>CellsX - Mixt20230321f20220519NCWBt20230322f20211219FC - 40000</v>
      </c>
      <c r="CQ11" s="10" t="str">
        <f>'Cell type &amp; nb'!I11</f>
        <v>CellsX - Mixt20230321f20220519NCWBt20230322f20211219FC - 40000</v>
      </c>
      <c r="CR11" s="10" t="str">
        <f>'Cell type &amp; nb'!J11</f>
        <v>CellsX - Mixt20230321f20220519NCWBt20230322f20211219FC - 40000</v>
      </c>
      <c r="CS11" s="10" t="str">
        <f>'Cell type &amp; nb'!K11</f>
        <v>CellsX - Mixt20230321f20220519NCWBt20230322f20211219FC - 40000</v>
      </c>
      <c r="CT11" s="10" t="str">
        <f>'Cell type &amp; nb'!L11</f>
        <v>CellsX - Mixt20230321f20220519NCWBt20230322f20211219FC - 40000</v>
      </c>
      <c r="CU11" s="10" t="str">
        <f>'Cell type &amp; nb'!M11</f>
        <v>CellsX - Mixt20230321f20220519NCWBt20230322f20211219FC - 40000</v>
      </c>
      <c r="CV11" s="10" t="str">
        <f>'Cell type &amp; nb'!N11</f>
        <v>CellsX - Mixt20230321f20220519NCWBt20230322f20211219FC - 40000</v>
      </c>
      <c r="CW11" s="10" t="str">
        <f>'Cell type &amp; nb'!O11</f>
        <v>CellsX - Mixt20230321f20220519NCWBt20230322f20211219FC - 40000</v>
      </c>
      <c r="CX11" s="10" t="str">
        <f>'Cell type &amp; nb'!P11</f>
        <v>CellsX - Mixt20230321f20220519NCWBt20230322f20211219FC - 40000</v>
      </c>
      <c r="CY11" s="10" t="str">
        <f>'Cell type &amp; nb'!Q11</f>
        <v>CellsX - Mixt20230321f20220519NCWBt20230322f20211219FC - 40000</v>
      </c>
      <c r="CZ11" s="10" t="str">
        <f>'Cell type &amp; nb'!R11</f>
        <v>CellsX - Mixt20230321f20220519NCWBt20230322f20211219FC - 40000</v>
      </c>
      <c r="DA11" s="10" t="str">
        <f>'Cell type &amp; nb'!S11</f>
        <v>CellsX - Mixt20230321f20220519NCWBt20230322f20211219FC - 40000</v>
      </c>
      <c r="DB11" s="10" t="str">
        <f>'Cell type &amp; nb'!T11</f>
        <v>CellsX - Mixt20230321f20220519NCWBt20230322f20211219FC - 40000</v>
      </c>
      <c r="DC11" s="10" t="str">
        <f>'Cell type &amp; nb'!U11</f>
        <v>CellsX - Mixt20230321f20220519NCWBt20230322f20211219FC - 40000</v>
      </c>
      <c r="DD11" s="10" t="str">
        <f>'Cell type &amp; nb'!V11</f>
        <v>CellsX - Mixt20230321f20220519NCWBt20230322f20211219FC - 40000</v>
      </c>
      <c r="DE11" s="10" t="str">
        <f>'Cell type &amp; nb'!W11</f>
        <v>CellsX - Mixt20230321f20220519NCWBt20230322f20211219FC - 40000</v>
      </c>
      <c r="DF11" s="10" t="str">
        <f>'Cell type &amp; nb'!X11</f>
        <v>CellsX - Mixt20230321f20220519NCWBt20230322f20211219FC - 40000</v>
      </c>
      <c r="DG11" s="10" t="str">
        <f>'Cell type &amp; nb'!Y11</f>
        <v>CellsX - Mixt20230321f20220519NCWBt20230322f20211219FC - 40000</v>
      </c>
    </row>
    <row r="12" spans="1:111" ht="32.25" customHeight="1" thickBot="1" x14ac:dyDescent="0.65">
      <c r="A12" s="44"/>
      <c r="B12" s="39"/>
      <c r="C12" s="49" t="s">
        <v>30</v>
      </c>
      <c r="D12" s="151" t="s">
        <v>454</v>
      </c>
      <c r="E12" s="151" t="s">
        <v>454</v>
      </c>
      <c r="F12" s="151" t="s">
        <v>454</v>
      </c>
      <c r="G12" s="151" t="s">
        <v>454</v>
      </c>
      <c r="H12" s="151" t="s">
        <v>454</v>
      </c>
      <c r="I12" s="151" t="s">
        <v>454</v>
      </c>
      <c r="J12" s="151" t="s">
        <v>454</v>
      </c>
      <c r="K12" s="151" t="s">
        <v>454</v>
      </c>
      <c r="L12" s="151" t="s">
        <v>454</v>
      </c>
      <c r="M12" s="151" t="s">
        <v>454</v>
      </c>
      <c r="N12" s="151" t="s">
        <v>454</v>
      </c>
      <c r="O12" s="151" t="s">
        <v>454</v>
      </c>
      <c r="P12" s="151" t="s">
        <v>454</v>
      </c>
      <c r="Q12" s="151" t="s">
        <v>454</v>
      </c>
      <c r="R12" s="151" t="s">
        <v>454</v>
      </c>
      <c r="S12" s="151" t="s">
        <v>454</v>
      </c>
      <c r="T12" s="151" t="s">
        <v>454</v>
      </c>
      <c r="U12" s="151" t="s">
        <v>454</v>
      </c>
      <c r="V12" s="151" t="s">
        <v>454</v>
      </c>
      <c r="W12" s="151" t="s">
        <v>454</v>
      </c>
      <c r="X12" s="151" t="s">
        <v>454</v>
      </c>
      <c r="Y12" s="151" t="s">
        <v>454</v>
      </c>
      <c r="Z12" s="151" t="s">
        <v>454</v>
      </c>
      <c r="AA12" s="151" t="s">
        <v>454</v>
      </c>
      <c r="AB12" s="39"/>
      <c r="AC12" s="40"/>
      <c r="AD12" s="39"/>
      <c r="AE12" s="83" t="s">
        <v>30</v>
      </c>
      <c r="AF12" s="89" t="s">
        <v>455</v>
      </c>
      <c r="AG12" s="89" t="s">
        <v>455</v>
      </c>
      <c r="AH12" s="89" t="s">
        <v>455</v>
      </c>
      <c r="AI12" s="89" t="s">
        <v>455</v>
      </c>
      <c r="AJ12" s="89" t="s">
        <v>455</v>
      </c>
      <c r="AK12" s="89" t="s">
        <v>455</v>
      </c>
      <c r="AL12" s="89" t="s">
        <v>455</v>
      </c>
      <c r="AM12" s="89" t="s">
        <v>455</v>
      </c>
      <c r="AN12" s="89" t="s">
        <v>455</v>
      </c>
      <c r="AO12" s="89" t="s">
        <v>455</v>
      </c>
      <c r="AP12" s="89" t="s">
        <v>455</v>
      </c>
      <c r="AQ12" s="89" t="s">
        <v>455</v>
      </c>
      <c r="AR12" s="89" t="s">
        <v>455</v>
      </c>
      <c r="AS12" s="89" t="s">
        <v>455</v>
      </c>
      <c r="AT12" s="89" t="s">
        <v>455</v>
      </c>
      <c r="AU12" s="89" t="s">
        <v>455</v>
      </c>
      <c r="AV12" s="89" t="s">
        <v>455</v>
      </c>
      <c r="AW12" s="89" t="s">
        <v>455</v>
      </c>
      <c r="AX12" s="89" t="s">
        <v>455</v>
      </c>
      <c r="AY12" s="89" t="s">
        <v>455</v>
      </c>
      <c r="AZ12" s="89" t="s">
        <v>455</v>
      </c>
      <c r="BA12" s="89" t="s">
        <v>455</v>
      </c>
      <c r="BB12" s="89" t="s">
        <v>455</v>
      </c>
      <c r="BC12" s="89" t="s">
        <v>455</v>
      </c>
      <c r="BD12" s="39"/>
      <c r="BE12" s="39"/>
      <c r="BF12" s="39"/>
      <c r="BH12" s="83" t="s">
        <v>30</v>
      </c>
      <c r="BI12" s="84">
        <v>40000</v>
      </c>
      <c r="BJ12" s="84">
        <v>40000</v>
      </c>
      <c r="BK12" s="84">
        <v>40000</v>
      </c>
      <c r="BL12" s="84">
        <v>40000</v>
      </c>
      <c r="BM12" s="84">
        <v>40000</v>
      </c>
      <c r="BN12" s="84">
        <v>40000</v>
      </c>
      <c r="BO12" s="84">
        <v>40000</v>
      </c>
      <c r="BP12" s="84">
        <v>40000</v>
      </c>
      <c r="BQ12" s="84">
        <v>40000</v>
      </c>
      <c r="BR12" s="84">
        <v>40000</v>
      </c>
      <c r="BS12" s="84">
        <v>40000</v>
      </c>
      <c r="BT12" s="84">
        <v>40000</v>
      </c>
      <c r="BU12" s="84">
        <v>40000</v>
      </c>
      <c r="BV12" s="84">
        <v>40000</v>
      </c>
      <c r="BW12" s="84">
        <v>40000</v>
      </c>
      <c r="BX12" s="84">
        <v>40000</v>
      </c>
      <c r="BY12" s="84">
        <v>40000</v>
      </c>
      <c r="BZ12" s="84">
        <v>40000</v>
      </c>
      <c r="CA12" s="84">
        <v>40000</v>
      </c>
      <c r="CB12" s="84">
        <v>40000</v>
      </c>
      <c r="CC12" s="84">
        <v>40000</v>
      </c>
      <c r="CD12" s="84">
        <v>40000</v>
      </c>
      <c r="CE12" s="84">
        <v>40000</v>
      </c>
      <c r="CF12" s="84">
        <v>40000</v>
      </c>
      <c r="CI12" s="70" t="s">
        <v>30</v>
      </c>
      <c r="CJ12" s="10" t="str">
        <f>'Cell type &amp; nb'!B12</f>
        <v>CellsX - Mixt20230321f20220519NCWBt20230322f20211219FC - 40000</v>
      </c>
      <c r="CK12" s="10" t="str">
        <f>'Cell type &amp; nb'!C12</f>
        <v>CellsX - Mixt20230321f20220519NCWBt20230322f20211219FC - 40000</v>
      </c>
      <c r="CL12" s="10" t="str">
        <f>'Cell type &amp; nb'!D12</f>
        <v>CellsX - Mixt20230321f20220519NCWBt20230322f20211219FC - 40000</v>
      </c>
      <c r="CM12" s="10" t="str">
        <f>'Cell type &amp; nb'!E12</f>
        <v>CellsX - Mixt20230321f20220519NCWBt20230322f20211219FC - 40000</v>
      </c>
      <c r="CN12" s="10" t="str">
        <f>'Cell type &amp; nb'!F12</f>
        <v>CellsX - Mixt20230321f20220519NCWBt20230322f20211219FC - 40000</v>
      </c>
      <c r="CO12" s="10" t="str">
        <f>'Cell type &amp; nb'!G12</f>
        <v>CellsX - Mixt20230321f20220519NCWBt20230322f20211219FC - 40000</v>
      </c>
      <c r="CP12" s="10" t="str">
        <f>'Cell type &amp; nb'!H12</f>
        <v>CellsX - Mixt20230321f20220519NCWBt20230322f20211219FC - 40000</v>
      </c>
      <c r="CQ12" s="10" t="str">
        <f>'Cell type &amp; nb'!I12</f>
        <v>CellsX - Mixt20230321f20220519NCWBt20230322f20211219FC - 40000</v>
      </c>
      <c r="CR12" s="10" t="str">
        <f>'Cell type &amp; nb'!J12</f>
        <v>CellsX - Mixt20230321f20220519NCWBt20230322f20211219FC - 40000</v>
      </c>
      <c r="CS12" s="10" t="str">
        <f>'Cell type &amp; nb'!K12</f>
        <v>CellsX - Mixt20230321f20220519NCWBt20230322f20211219FC - 40000</v>
      </c>
      <c r="CT12" s="10" t="str">
        <f>'Cell type &amp; nb'!L12</f>
        <v>CellsX - Mixt20230321f20220519NCWBt20230322f20211219FC - 40000</v>
      </c>
      <c r="CU12" s="10" t="str">
        <f>'Cell type &amp; nb'!M12</f>
        <v>CellsX - Mixt20230321f20220519NCWBt20230322f20211219FC - 40000</v>
      </c>
      <c r="CV12" s="10" t="str">
        <f>'Cell type &amp; nb'!N12</f>
        <v>CellsX - Mixt20230321f20220519NCWBt20230322f20211219FC - 40000</v>
      </c>
      <c r="CW12" s="10" t="str">
        <f>'Cell type &amp; nb'!O12</f>
        <v>CellsX - Mixt20230321f20220519NCWBt20230322f20211219FC - 40000</v>
      </c>
      <c r="CX12" s="10" t="str">
        <f>'Cell type &amp; nb'!P12</f>
        <v>CellsX - Mixt20230321f20220519NCWBt20230322f20211219FC - 40000</v>
      </c>
      <c r="CY12" s="10" t="str">
        <f>'Cell type &amp; nb'!Q12</f>
        <v>CellsX - Mixt20230321f20220519NCWBt20230322f20211219FC - 40000</v>
      </c>
      <c r="CZ12" s="10" t="str">
        <f>'Cell type &amp; nb'!R12</f>
        <v>CellsX - Mixt20230321f20220519NCWBt20230322f20211219FC - 40000</v>
      </c>
      <c r="DA12" s="10" t="str">
        <f>'Cell type &amp; nb'!S12</f>
        <v>CellsX - Mixt20230321f20220519NCWBt20230322f20211219FC - 40000</v>
      </c>
      <c r="DB12" s="10" t="str">
        <f>'Cell type &amp; nb'!T12</f>
        <v>CellsX - Mixt20230321f20220519NCWBt20230322f20211219FC - 40000</v>
      </c>
      <c r="DC12" s="10" t="str">
        <f>'Cell type &amp; nb'!U12</f>
        <v>CellsX - Mixt20230321f20220519NCWBt20230322f20211219FC - 40000</v>
      </c>
      <c r="DD12" s="10" t="str">
        <f>'Cell type &amp; nb'!V12</f>
        <v>CellsX - Mixt20230321f20220519NCWBt20230322f20211219FC - 40000</v>
      </c>
      <c r="DE12" s="10" t="str">
        <f>'Cell type &amp; nb'!W12</f>
        <v>CellsX - Mixt20230321f20220519NCWBt20230322f20211219FC - 40000</v>
      </c>
      <c r="DF12" s="10" t="str">
        <f>'Cell type &amp; nb'!X12</f>
        <v>CellsX - Mixt20230321f20220519NCWBt20230322f20211219FC - 40000</v>
      </c>
      <c r="DG12" s="10" t="str">
        <f>'Cell type &amp; nb'!Y12</f>
        <v>CellsX - Mixt20230321f20220519NCWBt20230322f20211219FC - 40000</v>
      </c>
    </row>
    <row r="13" spans="1:111" ht="32.25" customHeight="1" thickBot="1" x14ac:dyDescent="0.65">
      <c r="A13" s="44"/>
      <c r="B13" s="39"/>
      <c r="C13" s="49" t="s">
        <v>31</v>
      </c>
      <c r="D13" s="151" t="s">
        <v>454</v>
      </c>
      <c r="E13" s="151" t="s">
        <v>454</v>
      </c>
      <c r="F13" s="151" t="s">
        <v>454</v>
      </c>
      <c r="G13" s="151" t="s">
        <v>454</v>
      </c>
      <c r="H13" s="151" t="s">
        <v>454</v>
      </c>
      <c r="I13" s="151" t="s">
        <v>454</v>
      </c>
      <c r="J13" s="151" t="s">
        <v>454</v>
      </c>
      <c r="K13" s="151" t="s">
        <v>454</v>
      </c>
      <c r="L13" s="151" t="s">
        <v>454</v>
      </c>
      <c r="M13" s="151" t="s">
        <v>454</v>
      </c>
      <c r="N13" s="151" t="s">
        <v>454</v>
      </c>
      <c r="O13" s="151" t="s">
        <v>454</v>
      </c>
      <c r="P13" s="151" t="s">
        <v>454</v>
      </c>
      <c r="Q13" s="151" t="s">
        <v>454</v>
      </c>
      <c r="R13" s="151" t="s">
        <v>454</v>
      </c>
      <c r="S13" s="151" t="s">
        <v>454</v>
      </c>
      <c r="T13" s="151" t="s">
        <v>454</v>
      </c>
      <c r="U13" s="151" t="s">
        <v>454</v>
      </c>
      <c r="V13" s="151" t="s">
        <v>454</v>
      </c>
      <c r="W13" s="151" t="s">
        <v>454</v>
      </c>
      <c r="X13" s="151" t="s">
        <v>454</v>
      </c>
      <c r="Y13" s="151" t="s">
        <v>454</v>
      </c>
      <c r="Z13" s="151" t="s">
        <v>454</v>
      </c>
      <c r="AA13" s="151" t="s">
        <v>454</v>
      </c>
      <c r="AB13" s="39"/>
      <c r="AC13" s="40"/>
      <c r="AD13" s="39"/>
      <c r="AE13" s="83" t="s">
        <v>31</v>
      </c>
      <c r="AF13" s="89" t="s">
        <v>455</v>
      </c>
      <c r="AG13" s="89" t="s">
        <v>455</v>
      </c>
      <c r="AH13" s="89" t="s">
        <v>455</v>
      </c>
      <c r="AI13" s="89" t="s">
        <v>455</v>
      </c>
      <c r="AJ13" s="89" t="s">
        <v>455</v>
      </c>
      <c r="AK13" s="89" t="s">
        <v>455</v>
      </c>
      <c r="AL13" s="89" t="s">
        <v>455</v>
      </c>
      <c r="AM13" s="89" t="s">
        <v>455</v>
      </c>
      <c r="AN13" s="89" t="s">
        <v>455</v>
      </c>
      <c r="AO13" s="89" t="s">
        <v>455</v>
      </c>
      <c r="AP13" s="89" t="s">
        <v>455</v>
      </c>
      <c r="AQ13" s="89" t="s">
        <v>455</v>
      </c>
      <c r="AR13" s="89" t="s">
        <v>455</v>
      </c>
      <c r="AS13" s="89" t="s">
        <v>455</v>
      </c>
      <c r="AT13" s="89" t="s">
        <v>455</v>
      </c>
      <c r="AU13" s="89" t="s">
        <v>455</v>
      </c>
      <c r="AV13" s="89" t="s">
        <v>455</v>
      </c>
      <c r="AW13" s="89" t="s">
        <v>455</v>
      </c>
      <c r="AX13" s="89" t="s">
        <v>455</v>
      </c>
      <c r="AY13" s="89" t="s">
        <v>455</v>
      </c>
      <c r="AZ13" s="89" t="s">
        <v>455</v>
      </c>
      <c r="BA13" s="89" t="s">
        <v>455</v>
      </c>
      <c r="BB13" s="89" t="s">
        <v>455</v>
      </c>
      <c r="BC13" s="89" t="s">
        <v>455</v>
      </c>
      <c r="BD13" s="39"/>
      <c r="BE13" s="39"/>
      <c r="BF13" s="39"/>
      <c r="BH13" s="83" t="s">
        <v>31</v>
      </c>
      <c r="BI13" s="84">
        <v>40000</v>
      </c>
      <c r="BJ13" s="84">
        <v>40000</v>
      </c>
      <c r="BK13" s="84">
        <v>40000</v>
      </c>
      <c r="BL13" s="84">
        <v>40000</v>
      </c>
      <c r="BM13" s="84">
        <v>40000</v>
      </c>
      <c r="BN13" s="84">
        <v>40000</v>
      </c>
      <c r="BO13" s="84">
        <v>40000</v>
      </c>
      <c r="BP13" s="84">
        <v>40000</v>
      </c>
      <c r="BQ13" s="84">
        <v>40000</v>
      </c>
      <c r="BR13" s="84">
        <v>40000</v>
      </c>
      <c r="BS13" s="84">
        <v>40000</v>
      </c>
      <c r="BT13" s="84">
        <v>40000</v>
      </c>
      <c r="BU13" s="84">
        <v>40000</v>
      </c>
      <c r="BV13" s="84">
        <v>40000</v>
      </c>
      <c r="BW13" s="84">
        <v>40000</v>
      </c>
      <c r="BX13" s="84">
        <v>40000</v>
      </c>
      <c r="BY13" s="84">
        <v>40000</v>
      </c>
      <c r="BZ13" s="84">
        <v>40000</v>
      </c>
      <c r="CA13" s="84">
        <v>40000</v>
      </c>
      <c r="CB13" s="84">
        <v>40000</v>
      </c>
      <c r="CC13" s="84">
        <v>40000</v>
      </c>
      <c r="CD13" s="84">
        <v>40000</v>
      </c>
      <c r="CE13" s="84">
        <v>40000</v>
      </c>
      <c r="CF13" s="84">
        <v>40000</v>
      </c>
      <c r="CI13" s="70" t="s">
        <v>31</v>
      </c>
      <c r="CJ13" s="10" t="str">
        <f>'Cell type &amp; nb'!B13</f>
        <v>CellsX - Mixt20230321f20220519NCWBt20230322f20211219FC - 40000</v>
      </c>
      <c r="CK13" s="10" t="str">
        <f>'Cell type &amp; nb'!C13</f>
        <v>CellsX - Mixt20230321f20220519NCWBt20230322f20211219FC - 40000</v>
      </c>
      <c r="CL13" s="10" t="str">
        <f>'Cell type &amp; nb'!D13</f>
        <v>CellsX - Mixt20230321f20220519NCWBt20230322f20211219FC - 40000</v>
      </c>
      <c r="CM13" s="10" t="str">
        <f>'Cell type &amp; nb'!E13</f>
        <v>CellsX - Mixt20230321f20220519NCWBt20230322f20211219FC - 40000</v>
      </c>
      <c r="CN13" s="10" t="str">
        <f>'Cell type &amp; nb'!F13</f>
        <v>CellsX - Mixt20230321f20220519NCWBt20230322f20211219FC - 40000</v>
      </c>
      <c r="CO13" s="10" t="str">
        <f>'Cell type &amp; nb'!G13</f>
        <v>CellsX - Mixt20230321f20220519NCWBt20230322f20211219FC - 40000</v>
      </c>
      <c r="CP13" s="10" t="str">
        <f>'Cell type &amp; nb'!H13</f>
        <v>CellsX - Mixt20230321f20220519NCWBt20230322f20211219FC - 40000</v>
      </c>
      <c r="CQ13" s="10" t="str">
        <f>'Cell type &amp; nb'!I13</f>
        <v>CellsX - Mixt20230321f20220519NCWBt20230322f20211219FC - 40000</v>
      </c>
      <c r="CR13" s="10" t="str">
        <f>'Cell type &amp; nb'!J13</f>
        <v>CellsX - Mixt20230321f20220519NCWBt20230322f20211219FC - 40000</v>
      </c>
      <c r="CS13" s="10" t="str">
        <f>'Cell type &amp; nb'!K13</f>
        <v>CellsX - Mixt20230321f20220519NCWBt20230322f20211219FC - 40000</v>
      </c>
      <c r="CT13" s="10" t="str">
        <f>'Cell type &amp; nb'!L13</f>
        <v>CellsX - Mixt20230321f20220519NCWBt20230322f20211219FC - 40000</v>
      </c>
      <c r="CU13" s="10" t="str">
        <f>'Cell type &amp; nb'!M13</f>
        <v>CellsX - Mixt20230321f20220519NCWBt20230322f20211219FC - 40000</v>
      </c>
      <c r="CV13" s="10" t="str">
        <f>'Cell type &amp; nb'!N13</f>
        <v>CellsX - Mixt20230321f20220519NCWBt20230322f20211219FC - 40000</v>
      </c>
      <c r="CW13" s="10" t="str">
        <f>'Cell type &amp; nb'!O13</f>
        <v>CellsX - Mixt20230321f20220519NCWBt20230322f20211219FC - 40000</v>
      </c>
      <c r="CX13" s="10" t="str">
        <f>'Cell type &amp; nb'!P13</f>
        <v>CellsX - Mixt20230321f20220519NCWBt20230322f20211219FC - 40000</v>
      </c>
      <c r="CY13" s="10" t="str">
        <f>'Cell type &amp; nb'!Q13</f>
        <v>CellsX - Mixt20230321f20220519NCWBt20230322f20211219FC - 40000</v>
      </c>
      <c r="CZ13" s="10" t="str">
        <f>'Cell type &amp; nb'!R13</f>
        <v>CellsX - Mixt20230321f20220519NCWBt20230322f20211219FC - 40000</v>
      </c>
      <c r="DA13" s="10" t="str">
        <f>'Cell type &amp; nb'!S13</f>
        <v>CellsX - Mixt20230321f20220519NCWBt20230322f20211219FC - 40000</v>
      </c>
      <c r="DB13" s="10" t="str">
        <f>'Cell type &amp; nb'!T13</f>
        <v>CellsX - Mixt20230321f20220519NCWBt20230322f20211219FC - 40000</v>
      </c>
      <c r="DC13" s="10" t="str">
        <f>'Cell type &amp; nb'!U13</f>
        <v>CellsX - Mixt20230321f20220519NCWBt20230322f20211219FC - 40000</v>
      </c>
      <c r="DD13" s="10" t="str">
        <f>'Cell type &amp; nb'!V13</f>
        <v>CellsX - Mixt20230321f20220519NCWBt20230322f20211219FC - 40000</v>
      </c>
      <c r="DE13" s="10" t="str">
        <f>'Cell type &amp; nb'!W13</f>
        <v>CellsX - Mixt20230321f20220519NCWBt20230322f20211219FC - 40000</v>
      </c>
      <c r="DF13" s="10" t="str">
        <f>'Cell type &amp; nb'!X13</f>
        <v>CellsX - Mixt20230321f20220519NCWBt20230322f20211219FC - 40000</v>
      </c>
      <c r="DG13" s="10" t="str">
        <f>'Cell type &amp; nb'!Y13</f>
        <v>CellsX - Mixt20230321f20220519NCWBt20230322f20211219FC - 40000</v>
      </c>
    </row>
    <row r="14" spans="1:111" ht="32.25" customHeight="1" thickBot="1" x14ac:dyDescent="0.65">
      <c r="A14" s="44"/>
      <c r="B14" s="39"/>
      <c r="C14" s="49" t="s">
        <v>32</v>
      </c>
      <c r="D14" s="151" t="s">
        <v>454</v>
      </c>
      <c r="E14" s="151" t="s">
        <v>454</v>
      </c>
      <c r="F14" s="151" t="s">
        <v>454</v>
      </c>
      <c r="G14" s="151" t="s">
        <v>454</v>
      </c>
      <c r="H14" s="151" t="s">
        <v>454</v>
      </c>
      <c r="I14" s="151" t="s">
        <v>454</v>
      </c>
      <c r="J14" s="151" t="s">
        <v>454</v>
      </c>
      <c r="K14" s="151" t="s">
        <v>454</v>
      </c>
      <c r="L14" s="151" t="s">
        <v>454</v>
      </c>
      <c r="M14" s="151" t="s">
        <v>454</v>
      </c>
      <c r="N14" s="151" t="s">
        <v>454</v>
      </c>
      <c r="O14" s="151" t="s">
        <v>454</v>
      </c>
      <c r="P14" s="151" t="s">
        <v>454</v>
      </c>
      <c r="Q14" s="151" t="s">
        <v>454</v>
      </c>
      <c r="R14" s="151" t="s">
        <v>454</v>
      </c>
      <c r="S14" s="151" t="s">
        <v>454</v>
      </c>
      <c r="T14" s="151" t="s">
        <v>454</v>
      </c>
      <c r="U14" s="151" t="s">
        <v>454</v>
      </c>
      <c r="V14" s="151" t="s">
        <v>454</v>
      </c>
      <c r="W14" s="151" t="s">
        <v>454</v>
      </c>
      <c r="X14" s="151" t="s">
        <v>454</v>
      </c>
      <c r="Y14" s="151" t="s">
        <v>454</v>
      </c>
      <c r="Z14" s="151" t="s">
        <v>454</v>
      </c>
      <c r="AA14" s="151" t="s">
        <v>454</v>
      </c>
      <c r="AC14" s="40"/>
      <c r="AD14" s="39"/>
      <c r="AE14" s="83" t="s">
        <v>32</v>
      </c>
      <c r="AF14" s="89" t="s">
        <v>455</v>
      </c>
      <c r="AG14" s="89" t="s">
        <v>455</v>
      </c>
      <c r="AH14" s="89" t="s">
        <v>455</v>
      </c>
      <c r="AI14" s="89" t="s">
        <v>455</v>
      </c>
      <c r="AJ14" s="89" t="s">
        <v>455</v>
      </c>
      <c r="AK14" s="89" t="s">
        <v>455</v>
      </c>
      <c r="AL14" s="89" t="s">
        <v>455</v>
      </c>
      <c r="AM14" s="89" t="s">
        <v>455</v>
      </c>
      <c r="AN14" s="89" t="s">
        <v>455</v>
      </c>
      <c r="AO14" s="89" t="s">
        <v>455</v>
      </c>
      <c r="AP14" s="89" t="s">
        <v>455</v>
      </c>
      <c r="AQ14" s="89" t="s">
        <v>455</v>
      </c>
      <c r="AR14" s="89" t="s">
        <v>455</v>
      </c>
      <c r="AS14" s="89" t="s">
        <v>455</v>
      </c>
      <c r="AT14" s="89" t="s">
        <v>455</v>
      </c>
      <c r="AU14" s="89" t="s">
        <v>455</v>
      </c>
      <c r="AV14" s="89" t="s">
        <v>455</v>
      </c>
      <c r="AW14" s="89" t="s">
        <v>455</v>
      </c>
      <c r="AX14" s="89" t="s">
        <v>455</v>
      </c>
      <c r="AY14" s="89" t="s">
        <v>455</v>
      </c>
      <c r="AZ14" s="89" t="s">
        <v>455</v>
      </c>
      <c r="BA14" s="89" t="s">
        <v>455</v>
      </c>
      <c r="BB14" s="89" t="s">
        <v>455</v>
      </c>
      <c r="BC14" s="89" t="s">
        <v>455</v>
      </c>
      <c r="BD14" s="39"/>
      <c r="BE14" s="39"/>
      <c r="BF14" s="39"/>
      <c r="BH14" s="83" t="s">
        <v>32</v>
      </c>
      <c r="BI14" s="84">
        <v>40000</v>
      </c>
      <c r="BJ14" s="84">
        <v>40000</v>
      </c>
      <c r="BK14" s="84">
        <v>40000</v>
      </c>
      <c r="BL14" s="84">
        <v>40000</v>
      </c>
      <c r="BM14" s="84">
        <v>40000</v>
      </c>
      <c r="BN14" s="84">
        <v>40000</v>
      </c>
      <c r="BO14" s="84">
        <v>40000</v>
      </c>
      <c r="BP14" s="84">
        <v>40000</v>
      </c>
      <c r="BQ14" s="84">
        <v>40000</v>
      </c>
      <c r="BR14" s="84">
        <v>40000</v>
      </c>
      <c r="BS14" s="84">
        <v>40000</v>
      </c>
      <c r="BT14" s="84">
        <v>40000</v>
      </c>
      <c r="BU14" s="84">
        <v>40000</v>
      </c>
      <c r="BV14" s="84">
        <v>40000</v>
      </c>
      <c r="BW14" s="84">
        <v>40000</v>
      </c>
      <c r="BX14" s="84">
        <v>40000</v>
      </c>
      <c r="BY14" s="84">
        <v>40000</v>
      </c>
      <c r="BZ14" s="84">
        <v>40000</v>
      </c>
      <c r="CA14" s="84">
        <v>40000</v>
      </c>
      <c r="CB14" s="84">
        <v>40000</v>
      </c>
      <c r="CC14" s="84">
        <v>40000</v>
      </c>
      <c r="CD14" s="84">
        <v>40000</v>
      </c>
      <c r="CE14" s="84">
        <v>40000</v>
      </c>
      <c r="CF14" s="84">
        <v>40000</v>
      </c>
      <c r="CI14" s="70" t="s">
        <v>32</v>
      </c>
      <c r="CJ14" s="10" t="str">
        <f>'Cell type &amp; nb'!B14</f>
        <v>CellsX - Mixt20230321f20220519NCWBt20230322f20211219FC - 40000</v>
      </c>
      <c r="CK14" s="10" t="str">
        <f>'Cell type &amp; nb'!C14</f>
        <v>CellsX - Mixt20230321f20220519NCWBt20230322f20211219FC - 40000</v>
      </c>
      <c r="CL14" s="10" t="str">
        <f>'Cell type &amp; nb'!D14</f>
        <v>CellsX - Mixt20230321f20220519NCWBt20230322f20211219FC - 40000</v>
      </c>
      <c r="CM14" s="10" t="str">
        <f>'Cell type &amp; nb'!E14</f>
        <v>CellsX - Mixt20230321f20220519NCWBt20230322f20211219FC - 40000</v>
      </c>
      <c r="CN14" s="10" t="str">
        <f>'Cell type &amp; nb'!F14</f>
        <v>CellsX - Mixt20230321f20220519NCWBt20230322f20211219FC - 40000</v>
      </c>
      <c r="CO14" s="10" t="str">
        <f>'Cell type &amp; nb'!G14</f>
        <v>CellsX - Mixt20230321f20220519NCWBt20230322f20211219FC - 40000</v>
      </c>
      <c r="CP14" s="10" t="str">
        <f>'Cell type &amp; nb'!H14</f>
        <v>CellsX - Mixt20230321f20220519NCWBt20230322f20211219FC - 40000</v>
      </c>
      <c r="CQ14" s="10" t="str">
        <f>'Cell type &amp; nb'!I14</f>
        <v>CellsX - Mixt20230321f20220519NCWBt20230322f20211219FC - 40000</v>
      </c>
      <c r="CR14" s="10" t="str">
        <f>'Cell type &amp; nb'!J14</f>
        <v>CellsX - Mixt20230321f20220519NCWBt20230322f20211219FC - 40000</v>
      </c>
      <c r="CS14" s="10" t="str">
        <f>'Cell type &amp; nb'!K14</f>
        <v>CellsX - Mixt20230321f20220519NCWBt20230322f20211219FC - 40000</v>
      </c>
      <c r="CT14" s="10" t="str">
        <f>'Cell type &amp; nb'!L14</f>
        <v>CellsX - Mixt20230321f20220519NCWBt20230322f20211219FC - 40000</v>
      </c>
      <c r="CU14" s="10" t="str">
        <f>'Cell type &amp; nb'!M14</f>
        <v>CellsX - Mixt20230321f20220519NCWBt20230322f20211219FC - 40000</v>
      </c>
      <c r="CV14" s="10" t="str">
        <f>'Cell type &amp; nb'!N14</f>
        <v>CellsX - Mixt20230321f20220519NCWBt20230322f20211219FC - 40000</v>
      </c>
      <c r="CW14" s="10" t="str">
        <f>'Cell type &amp; nb'!O14</f>
        <v>CellsX - Mixt20230321f20220519NCWBt20230322f20211219FC - 40000</v>
      </c>
      <c r="CX14" s="10" t="str">
        <f>'Cell type &amp; nb'!P14</f>
        <v>CellsX - Mixt20230321f20220519NCWBt20230322f20211219FC - 40000</v>
      </c>
      <c r="CY14" s="10" t="str">
        <f>'Cell type &amp; nb'!Q14</f>
        <v>CellsX - Mixt20230321f20220519NCWBt20230322f20211219FC - 40000</v>
      </c>
      <c r="CZ14" s="10" t="str">
        <f>'Cell type &amp; nb'!R14</f>
        <v>CellsX - Mixt20230321f20220519NCWBt20230322f20211219FC - 40000</v>
      </c>
      <c r="DA14" s="10" t="str">
        <f>'Cell type &amp; nb'!S14</f>
        <v>CellsX - Mixt20230321f20220519NCWBt20230322f20211219FC - 40000</v>
      </c>
      <c r="DB14" s="10" t="str">
        <f>'Cell type &amp; nb'!T14</f>
        <v>CellsX - Mixt20230321f20220519NCWBt20230322f20211219FC - 40000</v>
      </c>
      <c r="DC14" s="10" t="str">
        <f>'Cell type &amp; nb'!U14</f>
        <v>CellsX - Mixt20230321f20220519NCWBt20230322f20211219FC - 40000</v>
      </c>
      <c r="DD14" s="10" t="str">
        <f>'Cell type &amp; nb'!V14</f>
        <v>CellsX - Mixt20230321f20220519NCWBt20230322f20211219FC - 40000</v>
      </c>
      <c r="DE14" s="10" t="str">
        <f>'Cell type &amp; nb'!W14</f>
        <v>CellsX - Mixt20230321f20220519NCWBt20230322f20211219FC - 40000</v>
      </c>
      <c r="DF14" s="10" t="str">
        <f>'Cell type &amp; nb'!X14</f>
        <v>CellsX - Mixt20230321f20220519NCWBt20230322f20211219FC - 40000</v>
      </c>
      <c r="DG14" s="10" t="str">
        <f>'Cell type &amp; nb'!Y14</f>
        <v>CellsX - Mixt20230321f20220519NCWBt20230322f20211219FC - 40000</v>
      </c>
    </row>
    <row r="15" spans="1:111" ht="32.25" customHeight="1" thickBot="1" x14ac:dyDescent="0.65">
      <c r="A15" s="44"/>
      <c r="B15" s="39"/>
      <c r="C15" s="49" t="s">
        <v>33</v>
      </c>
      <c r="D15" s="151" t="s">
        <v>454</v>
      </c>
      <c r="E15" s="151" t="s">
        <v>454</v>
      </c>
      <c r="F15" s="151" t="s">
        <v>454</v>
      </c>
      <c r="G15" s="151" t="s">
        <v>454</v>
      </c>
      <c r="H15" s="151" t="s">
        <v>454</v>
      </c>
      <c r="I15" s="151" t="s">
        <v>454</v>
      </c>
      <c r="J15" s="151" t="s">
        <v>454</v>
      </c>
      <c r="K15" s="151" t="s">
        <v>454</v>
      </c>
      <c r="L15" s="151" t="s">
        <v>454</v>
      </c>
      <c r="M15" s="151" t="s">
        <v>454</v>
      </c>
      <c r="N15" s="151" t="s">
        <v>454</v>
      </c>
      <c r="O15" s="151" t="s">
        <v>454</v>
      </c>
      <c r="P15" s="151" t="s">
        <v>454</v>
      </c>
      <c r="Q15" s="151" t="s">
        <v>454</v>
      </c>
      <c r="R15" s="151" t="s">
        <v>454</v>
      </c>
      <c r="S15" s="151" t="s">
        <v>454</v>
      </c>
      <c r="T15" s="151" t="s">
        <v>454</v>
      </c>
      <c r="U15" s="151" t="s">
        <v>454</v>
      </c>
      <c r="V15" s="151" t="s">
        <v>454</v>
      </c>
      <c r="W15" s="151" t="s">
        <v>454</v>
      </c>
      <c r="X15" s="151" t="s">
        <v>454</v>
      </c>
      <c r="Y15" s="151" t="s">
        <v>454</v>
      </c>
      <c r="Z15" s="151" t="s">
        <v>454</v>
      </c>
      <c r="AA15" s="151" t="s">
        <v>454</v>
      </c>
      <c r="AB15" s="39"/>
      <c r="AC15" s="40"/>
      <c r="AD15" s="39"/>
      <c r="AE15" s="83" t="s">
        <v>33</v>
      </c>
      <c r="AF15" s="89" t="s">
        <v>455</v>
      </c>
      <c r="AG15" s="89" t="s">
        <v>455</v>
      </c>
      <c r="AH15" s="89" t="s">
        <v>455</v>
      </c>
      <c r="AI15" s="89" t="s">
        <v>455</v>
      </c>
      <c r="AJ15" s="89" t="s">
        <v>455</v>
      </c>
      <c r="AK15" s="89" t="s">
        <v>455</v>
      </c>
      <c r="AL15" s="89" t="s">
        <v>455</v>
      </c>
      <c r="AM15" s="89" t="s">
        <v>455</v>
      </c>
      <c r="AN15" s="89" t="s">
        <v>455</v>
      </c>
      <c r="AO15" s="89" t="s">
        <v>455</v>
      </c>
      <c r="AP15" s="89" t="s">
        <v>455</v>
      </c>
      <c r="AQ15" s="89" t="s">
        <v>455</v>
      </c>
      <c r="AR15" s="89" t="s">
        <v>455</v>
      </c>
      <c r="AS15" s="89" t="s">
        <v>455</v>
      </c>
      <c r="AT15" s="89" t="s">
        <v>455</v>
      </c>
      <c r="AU15" s="89" t="s">
        <v>455</v>
      </c>
      <c r="AV15" s="89" t="s">
        <v>455</v>
      </c>
      <c r="AW15" s="89" t="s">
        <v>455</v>
      </c>
      <c r="AX15" s="89" t="s">
        <v>455</v>
      </c>
      <c r="AY15" s="89" t="s">
        <v>455</v>
      </c>
      <c r="AZ15" s="89" t="s">
        <v>455</v>
      </c>
      <c r="BA15" s="89" t="s">
        <v>455</v>
      </c>
      <c r="BB15" s="89" t="s">
        <v>455</v>
      </c>
      <c r="BC15" s="89" t="s">
        <v>455</v>
      </c>
      <c r="BD15" s="39"/>
      <c r="BE15" s="39"/>
      <c r="BF15" s="39"/>
      <c r="BH15" s="83" t="s">
        <v>33</v>
      </c>
      <c r="BI15" s="84">
        <v>40000</v>
      </c>
      <c r="BJ15" s="84">
        <v>40000</v>
      </c>
      <c r="BK15" s="84">
        <v>40000</v>
      </c>
      <c r="BL15" s="84">
        <v>40000</v>
      </c>
      <c r="BM15" s="84">
        <v>40000</v>
      </c>
      <c r="BN15" s="84">
        <v>40000</v>
      </c>
      <c r="BO15" s="84">
        <v>40000</v>
      </c>
      <c r="BP15" s="84">
        <v>40000</v>
      </c>
      <c r="BQ15" s="84">
        <v>40000</v>
      </c>
      <c r="BR15" s="84">
        <v>40000</v>
      </c>
      <c r="BS15" s="84">
        <v>40000</v>
      </c>
      <c r="BT15" s="84">
        <v>40000</v>
      </c>
      <c r="BU15" s="84">
        <v>40000</v>
      </c>
      <c r="BV15" s="84">
        <v>40000</v>
      </c>
      <c r="BW15" s="84">
        <v>40000</v>
      </c>
      <c r="BX15" s="84">
        <v>40000</v>
      </c>
      <c r="BY15" s="84">
        <v>40000</v>
      </c>
      <c r="BZ15" s="84">
        <v>40000</v>
      </c>
      <c r="CA15" s="84">
        <v>40000</v>
      </c>
      <c r="CB15" s="84">
        <v>40000</v>
      </c>
      <c r="CC15" s="84">
        <v>40000</v>
      </c>
      <c r="CD15" s="84">
        <v>40000</v>
      </c>
      <c r="CE15" s="84">
        <v>40000</v>
      </c>
      <c r="CF15" s="84">
        <v>40000</v>
      </c>
      <c r="CI15" s="70" t="s">
        <v>33</v>
      </c>
      <c r="CJ15" s="10" t="str">
        <f>'Cell type &amp; nb'!B15</f>
        <v>CellsX - Mixt20230321f20220519NCWBt20230322f20211219FC - 40000</v>
      </c>
      <c r="CK15" s="10" t="str">
        <f>'Cell type &amp; nb'!C15</f>
        <v>CellsX - Mixt20230321f20220519NCWBt20230322f20211219FC - 40000</v>
      </c>
      <c r="CL15" s="10" t="str">
        <f>'Cell type &amp; nb'!D15</f>
        <v>CellsX - Mixt20230321f20220519NCWBt20230322f20211219FC - 40000</v>
      </c>
      <c r="CM15" s="10" t="str">
        <f>'Cell type &amp; nb'!E15</f>
        <v>CellsX - Mixt20230321f20220519NCWBt20230322f20211219FC - 40000</v>
      </c>
      <c r="CN15" s="10" t="str">
        <f>'Cell type &amp; nb'!F15</f>
        <v>CellsX - Mixt20230321f20220519NCWBt20230322f20211219FC - 40000</v>
      </c>
      <c r="CO15" s="10" t="str">
        <f>'Cell type &amp; nb'!G15</f>
        <v>CellsX - Mixt20230321f20220519NCWBt20230322f20211219FC - 40000</v>
      </c>
      <c r="CP15" s="10" t="str">
        <f>'Cell type &amp; nb'!H15</f>
        <v>CellsX - Mixt20230321f20220519NCWBt20230322f20211219FC - 40000</v>
      </c>
      <c r="CQ15" s="10" t="str">
        <f>'Cell type &amp; nb'!I15</f>
        <v>CellsX - Mixt20230321f20220519NCWBt20230322f20211219FC - 40000</v>
      </c>
      <c r="CR15" s="10" t="str">
        <f>'Cell type &amp; nb'!J15</f>
        <v>CellsX - Mixt20230321f20220519NCWBt20230322f20211219FC - 40000</v>
      </c>
      <c r="CS15" s="10" t="str">
        <f>'Cell type &amp; nb'!K15</f>
        <v>CellsX - Mixt20230321f20220519NCWBt20230322f20211219FC - 40000</v>
      </c>
      <c r="CT15" s="10" t="str">
        <f>'Cell type &amp; nb'!L15</f>
        <v>CellsX - Mixt20230321f20220519NCWBt20230322f20211219FC - 40000</v>
      </c>
      <c r="CU15" s="10" t="str">
        <f>'Cell type &amp; nb'!M15</f>
        <v>CellsX - Mixt20230321f20220519NCWBt20230322f20211219FC - 40000</v>
      </c>
      <c r="CV15" s="10" t="str">
        <f>'Cell type &amp; nb'!N15</f>
        <v>CellsX - Mixt20230321f20220519NCWBt20230322f20211219FC - 40000</v>
      </c>
      <c r="CW15" s="10" t="str">
        <f>'Cell type &amp; nb'!O15</f>
        <v>CellsX - Mixt20230321f20220519NCWBt20230322f20211219FC - 40000</v>
      </c>
      <c r="CX15" s="10" t="str">
        <f>'Cell type &amp; nb'!P15</f>
        <v>CellsX - Mixt20230321f20220519NCWBt20230322f20211219FC - 40000</v>
      </c>
      <c r="CY15" s="10" t="str">
        <f>'Cell type &amp; nb'!Q15</f>
        <v>CellsX - Mixt20230321f20220519NCWBt20230322f20211219FC - 40000</v>
      </c>
      <c r="CZ15" s="10" t="str">
        <f>'Cell type &amp; nb'!R15</f>
        <v>CellsX - Mixt20230321f20220519NCWBt20230322f20211219FC - 40000</v>
      </c>
      <c r="DA15" s="10" t="str">
        <f>'Cell type &amp; nb'!S15</f>
        <v>CellsX - Mixt20230321f20220519NCWBt20230322f20211219FC - 40000</v>
      </c>
      <c r="DB15" s="10" t="str">
        <f>'Cell type &amp; nb'!T15</f>
        <v>CellsX - Mixt20230321f20220519NCWBt20230322f20211219FC - 40000</v>
      </c>
      <c r="DC15" s="10" t="str">
        <f>'Cell type &amp; nb'!U15</f>
        <v>CellsX - Mixt20230321f20220519NCWBt20230322f20211219FC - 40000</v>
      </c>
      <c r="DD15" s="10" t="str">
        <f>'Cell type &amp; nb'!V15</f>
        <v>CellsX - Mixt20230321f20220519NCWBt20230322f20211219FC - 40000</v>
      </c>
      <c r="DE15" s="10" t="str">
        <f>'Cell type &amp; nb'!W15</f>
        <v>CellsX - Mixt20230321f20220519NCWBt20230322f20211219FC - 40000</v>
      </c>
      <c r="DF15" s="10" t="str">
        <f>'Cell type &amp; nb'!X15</f>
        <v>CellsX - Mixt20230321f20220519NCWBt20230322f20211219FC - 40000</v>
      </c>
      <c r="DG15" s="10" t="str">
        <f>'Cell type &amp; nb'!Y15</f>
        <v>CellsX - Mixt20230321f20220519NCWBt20230322f20211219FC - 40000</v>
      </c>
    </row>
    <row r="16" spans="1:111" ht="32.25" customHeight="1" thickBot="1" x14ac:dyDescent="0.65">
      <c r="A16" s="44"/>
      <c r="B16" s="39"/>
      <c r="C16" s="49" t="s">
        <v>34</v>
      </c>
      <c r="D16" s="151" t="s">
        <v>454</v>
      </c>
      <c r="E16" s="151" t="s">
        <v>454</v>
      </c>
      <c r="F16" s="151" t="s">
        <v>454</v>
      </c>
      <c r="G16" s="151" t="s">
        <v>454</v>
      </c>
      <c r="H16" s="151" t="s">
        <v>454</v>
      </c>
      <c r="I16" s="151" t="s">
        <v>454</v>
      </c>
      <c r="J16" s="151" t="s">
        <v>454</v>
      </c>
      <c r="K16" s="151" t="s">
        <v>454</v>
      </c>
      <c r="L16" s="151" t="s">
        <v>454</v>
      </c>
      <c r="M16" s="151" t="s">
        <v>454</v>
      </c>
      <c r="N16" s="151" t="s">
        <v>454</v>
      </c>
      <c r="O16" s="151" t="s">
        <v>454</v>
      </c>
      <c r="P16" s="151" t="s">
        <v>454</v>
      </c>
      <c r="Q16" s="151" t="s">
        <v>454</v>
      </c>
      <c r="R16" s="151" t="s">
        <v>454</v>
      </c>
      <c r="S16" s="151" t="s">
        <v>454</v>
      </c>
      <c r="T16" s="151" t="s">
        <v>454</v>
      </c>
      <c r="U16" s="151" t="s">
        <v>454</v>
      </c>
      <c r="V16" s="151" t="s">
        <v>454</v>
      </c>
      <c r="W16" s="151" t="s">
        <v>454</v>
      </c>
      <c r="X16" s="151" t="s">
        <v>454</v>
      </c>
      <c r="Y16" s="151" t="s">
        <v>454</v>
      </c>
      <c r="Z16" s="151" t="s">
        <v>454</v>
      </c>
      <c r="AA16" s="151" t="s">
        <v>454</v>
      </c>
      <c r="AB16" s="39"/>
      <c r="AC16" s="40"/>
      <c r="AD16" s="39"/>
      <c r="AE16" s="83" t="s">
        <v>34</v>
      </c>
      <c r="AF16" s="89" t="s">
        <v>455</v>
      </c>
      <c r="AG16" s="89" t="s">
        <v>455</v>
      </c>
      <c r="AH16" s="89" t="s">
        <v>455</v>
      </c>
      <c r="AI16" s="89" t="s">
        <v>455</v>
      </c>
      <c r="AJ16" s="89" t="s">
        <v>455</v>
      </c>
      <c r="AK16" s="89" t="s">
        <v>455</v>
      </c>
      <c r="AL16" s="89" t="s">
        <v>455</v>
      </c>
      <c r="AM16" s="89" t="s">
        <v>455</v>
      </c>
      <c r="AN16" s="89" t="s">
        <v>455</v>
      </c>
      <c r="AO16" s="89" t="s">
        <v>455</v>
      </c>
      <c r="AP16" s="89" t="s">
        <v>455</v>
      </c>
      <c r="AQ16" s="89" t="s">
        <v>455</v>
      </c>
      <c r="AR16" s="89" t="s">
        <v>455</v>
      </c>
      <c r="AS16" s="89" t="s">
        <v>455</v>
      </c>
      <c r="AT16" s="89" t="s">
        <v>455</v>
      </c>
      <c r="AU16" s="89" t="s">
        <v>455</v>
      </c>
      <c r="AV16" s="89" t="s">
        <v>455</v>
      </c>
      <c r="AW16" s="89" t="s">
        <v>455</v>
      </c>
      <c r="AX16" s="89" t="s">
        <v>455</v>
      </c>
      <c r="AY16" s="89" t="s">
        <v>455</v>
      </c>
      <c r="AZ16" s="89" t="s">
        <v>455</v>
      </c>
      <c r="BA16" s="89" t="s">
        <v>455</v>
      </c>
      <c r="BB16" s="89" t="s">
        <v>455</v>
      </c>
      <c r="BC16" s="89" t="s">
        <v>455</v>
      </c>
      <c r="BD16" s="39"/>
      <c r="BE16" s="39"/>
      <c r="BF16" s="39"/>
      <c r="BH16" s="83" t="s">
        <v>34</v>
      </c>
      <c r="BI16" s="84">
        <v>40000</v>
      </c>
      <c r="BJ16" s="84">
        <v>40000</v>
      </c>
      <c r="BK16" s="84">
        <v>40000</v>
      </c>
      <c r="BL16" s="84">
        <v>40000</v>
      </c>
      <c r="BM16" s="84">
        <v>40000</v>
      </c>
      <c r="BN16" s="84">
        <v>40000</v>
      </c>
      <c r="BO16" s="84">
        <v>40000</v>
      </c>
      <c r="BP16" s="84">
        <v>40000</v>
      </c>
      <c r="BQ16" s="84">
        <v>40000</v>
      </c>
      <c r="BR16" s="84">
        <v>40000</v>
      </c>
      <c r="BS16" s="84">
        <v>40000</v>
      </c>
      <c r="BT16" s="84">
        <v>40000</v>
      </c>
      <c r="BU16" s="84">
        <v>40000</v>
      </c>
      <c r="BV16" s="84">
        <v>40000</v>
      </c>
      <c r="BW16" s="84">
        <v>40000</v>
      </c>
      <c r="BX16" s="84">
        <v>40000</v>
      </c>
      <c r="BY16" s="84">
        <v>40000</v>
      </c>
      <c r="BZ16" s="84">
        <v>40000</v>
      </c>
      <c r="CA16" s="84">
        <v>40000</v>
      </c>
      <c r="CB16" s="84">
        <v>40000</v>
      </c>
      <c r="CC16" s="84">
        <v>40000</v>
      </c>
      <c r="CD16" s="84">
        <v>40000</v>
      </c>
      <c r="CE16" s="84">
        <v>40000</v>
      </c>
      <c r="CF16" s="84">
        <v>40000</v>
      </c>
      <c r="CI16" s="70" t="s">
        <v>34</v>
      </c>
      <c r="CJ16" s="10" t="str">
        <f>'Cell type &amp; nb'!B16</f>
        <v>CellsX - Mixt20230321f20220519NCWBt20230322f20211219FC - 40000</v>
      </c>
      <c r="CK16" s="10" t="str">
        <f>'Cell type &amp; nb'!C16</f>
        <v>CellsX - Mixt20230321f20220519NCWBt20230322f20211219FC - 40000</v>
      </c>
      <c r="CL16" s="10" t="str">
        <f>'Cell type &amp; nb'!D16</f>
        <v>CellsX - Mixt20230321f20220519NCWBt20230322f20211219FC - 40000</v>
      </c>
      <c r="CM16" s="10" t="str">
        <f>'Cell type &amp; nb'!E16</f>
        <v>CellsX - Mixt20230321f20220519NCWBt20230322f20211219FC - 40000</v>
      </c>
      <c r="CN16" s="10" t="str">
        <f>'Cell type &amp; nb'!F16</f>
        <v>CellsX - Mixt20230321f20220519NCWBt20230322f20211219FC - 40000</v>
      </c>
      <c r="CO16" s="10" t="str">
        <f>'Cell type &amp; nb'!G16</f>
        <v>CellsX - Mixt20230321f20220519NCWBt20230322f20211219FC - 40000</v>
      </c>
      <c r="CP16" s="10" t="str">
        <f>'Cell type &amp; nb'!H16</f>
        <v>CellsX - Mixt20230321f20220519NCWBt20230322f20211219FC - 40000</v>
      </c>
      <c r="CQ16" s="10" t="str">
        <f>'Cell type &amp; nb'!I16</f>
        <v>CellsX - Mixt20230321f20220519NCWBt20230322f20211219FC - 40000</v>
      </c>
      <c r="CR16" s="10" t="str">
        <f>'Cell type &amp; nb'!J16</f>
        <v>CellsX - Mixt20230321f20220519NCWBt20230322f20211219FC - 40000</v>
      </c>
      <c r="CS16" s="10" t="str">
        <f>'Cell type &amp; nb'!K16</f>
        <v>CellsX - Mixt20230321f20220519NCWBt20230322f20211219FC - 40000</v>
      </c>
      <c r="CT16" s="10" t="str">
        <f>'Cell type &amp; nb'!L16</f>
        <v>CellsX - Mixt20230321f20220519NCWBt20230322f20211219FC - 40000</v>
      </c>
      <c r="CU16" s="10" t="str">
        <f>'Cell type &amp; nb'!M16</f>
        <v>CellsX - Mixt20230321f20220519NCWBt20230322f20211219FC - 40000</v>
      </c>
      <c r="CV16" s="10" t="str">
        <f>'Cell type &amp; nb'!N16</f>
        <v>CellsX - Mixt20230321f20220519NCWBt20230322f20211219FC - 40000</v>
      </c>
      <c r="CW16" s="10" t="str">
        <f>'Cell type &amp; nb'!O16</f>
        <v>CellsX - Mixt20230321f20220519NCWBt20230322f20211219FC - 40000</v>
      </c>
      <c r="CX16" s="10" t="str">
        <f>'Cell type &amp; nb'!P16</f>
        <v>CellsX - Mixt20230321f20220519NCWBt20230322f20211219FC - 40000</v>
      </c>
      <c r="CY16" s="10" t="str">
        <f>'Cell type &amp; nb'!Q16</f>
        <v>CellsX - Mixt20230321f20220519NCWBt20230322f20211219FC - 40000</v>
      </c>
      <c r="CZ16" s="10" t="str">
        <f>'Cell type &amp; nb'!R16</f>
        <v>CellsX - Mixt20230321f20220519NCWBt20230322f20211219FC - 40000</v>
      </c>
      <c r="DA16" s="10" t="str">
        <f>'Cell type &amp; nb'!S16</f>
        <v>CellsX - Mixt20230321f20220519NCWBt20230322f20211219FC - 40000</v>
      </c>
      <c r="DB16" s="10" t="str">
        <f>'Cell type &amp; nb'!T16</f>
        <v>CellsX - Mixt20230321f20220519NCWBt20230322f20211219FC - 40000</v>
      </c>
      <c r="DC16" s="10" t="str">
        <f>'Cell type &amp; nb'!U16</f>
        <v>CellsX - Mixt20230321f20220519NCWBt20230322f20211219FC - 40000</v>
      </c>
      <c r="DD16" s="10" t="str">
        <f>'Cell type &amp; nb'!V16</f>
        <v>CellsX - Mixt20230321f20220519NCWBt20230322f20211219FC - 40000</v>
      </c>
      <c r="DE16" s="10" t="str">
        <f>'Cell type &amp; nb'!W16</f>
        <v>CellsX - Mixt20230321f20220519NCWBt20230322f20211219FC - 40000</v>
      </c>
      <c r="DF16" s="10" t="str">
        <f>'Cell type &amp; nb'!X16</f>
        <v>CellsX - Mixt20230321f20220519NCWBt20230322f20211219FC - 40000</v>
      </c>
      <c r="DG16" s="10" t="str">
        <f>'Cell type &amp; nb'!Y16</f>
        <v>CellsX - Mixt20230321f20220519NCWBt20230322f20211219FC - 40000</v>
      </c>
    </row>
    <row r="17" spans="1:111" ht="31.5" customHeight="1" x14ac:dyDescent="0.6">
      <c r="A17" s="44"/>
      <c r="B17" s="39"/>
      <c r="C17" s="49" t="s">
        <v>35</v>
      </c>
      <c r="D17" s="151" t="s">
        <v>454</v>
      </c>
      <c r="E17" s="151" t="s">
        <v>454</v>
      </c>
      <c r="F17" s="151" t="s">
        <v>454</v>
      </c>
      <c r="G17" s="151" t="s">
        <v>454</v>
      </c>
      <c r="H17" s="151" t="s">
        <v>454</v>
      </c>
      <c r="I17" s="151" t="s">
        <v>454</v>
      </c>
      <c r="J17" s="151" t="s">
        <v>454</v>
      </c>
      <c r="K17" s="151" t="s">
        <v>454</v>
      </c>
      <c r="L17" s="151" t="s">
        <v>454</v>
      </c>
      <c r="M17" s="151" t="s">
        <v>454</v>
      </c>
      <c r="N17" s="151" t="s">
        <v>454</v>
      </c>
      <c r="O17" s="151" t="s">
        <v>454</v>
      </c>
      <c r="P17" s="151" t="s">
        <v>454</v>
      </c>
      <c r="Q17" s="151" t="s">
        <v>454</v>
      </c>
      <c r="R17" s="151" t="s">
        <v>454</v>
      </c>
      <c r="S17" s="151" t="s">
        <v>454</v>
      </c>
      <c r="T17" s="151" t="s">
        <v>454</v>
      </c>
      <c r="U17" s="151" t="s">
        <v>454</v>
      </c>
      <c r="V17" s="151" t="s">
        <v>454</v>
      </c>
      <c r="W17" s="151" t="s">
        <v>454</v>
      </c>
      <c r="X17" s="151" t="s">
        <v>454</v>
      </c>
      <c r="Y17" s="151" t="s">
        <v>454</v>
      </c>
      <c r="Z17" s="151" t="s">
        <v>454</v>
      </c>
      <c r="AA17" s="151" t="s">
        <v>454</v>
      </c>
      <c r="AB17" s="39"/>
      <c r="AC17" s="40"/>
      <c r="AD17" s="39"/>
      <c r="AE17" s="83" t="s">
        <v>35</v>
      </c>
      <c r="AF17" s="89" t="s">
        <v>455</v>
      </c>
      <c r="AG17" s="89" t="s">
        <v>455</v>
      </c>
      <c r="AH17" s="89" t="s">
        <v>455</v>
      </c>
      <c r="AI17" s="89" t="s">
        <v>455</v>
      </c>
      <c r="AJ17" s="89" t="s">
        <v>455</v>
      </c>
      <c r="AK17" s="89" t="s">
        <v>455</v>
      </c>
      <c r="AL17" s="89" t="s">
        <v>455</v>
      </c>
      <c r="AM17" s="89" t="s">
        <v>455</v>
      </c>
      <c r="AN17" s="89" t="s">
        <v>455</v>
      </c>
      <c r="AO17" s="89" t="s">
        <v>455</v>
      </c>
      <c r="AP17" s="89" t="s">
        <v>455</v>
      </c>
      <c r="AQ17" s="89" t="s">
        <v>455</v>
      </c>
      <c r="AR17" s="89" t="s">
        <v>455</v>
      </c>
      <c r="AS17" s="89" t="s">
        <v>455</v>
      </c>
      <c r="AT17" s="89" t="s">
        <v>455</v>
      </c>
      <c r="AU17" s="89" t="s">
        <v>455</v>
      </c>
      <c r="AV17" s="89" t="s">
        <v>455</v>
      </c>
      <c r="AW17" s="89" t="s">
        <v>455</v>
      </c>
      <c r="AX17" s="89" t="s">
        <v>455</v>
      </c>
      <c r="AY17" s="89" t="s">
        <v>455</v>
      </c>
      <c r="AZ17" s="89" t="s">
        <v>455</v>
      </c>
      <c r="BA17" s="89" t="s">
        <v>455</v>
      </c>
      <c r="BB17" s="89" t="s">
        <v>455</v>
      </c>
      <c r="BC17" s="89" t="s">
        <v>455</v>
      </c>
      <c r="BD17" s="39"/>
      <c r="BE17" s="39"/>
      <c r="BF17" s="39"/>
      <c r="BH17" s="83" t="s">
        <v>35</v>
      </c>
      <c r="BI17" s="84">
        <v>40000</v>
      </c>
      <c r="BJ17" s="84">
        <v>40000</v>
      </c>
      <c r="BK17" s="84">
        <v>40000</v>
      </c>
      <c r="BL17" s="84">
        <v>40000</v>
      </c>
      <c r="BM17" s="84">
        <v>40000</v>
      </c>
      <c r="BN17" s="84">
        <v>40000</v>
      </c>
      <c r="BO17" s="84">
        <v>40000</v>
      </c>
      <c r="BP17" s="84">
        <v>40000</v>
      </c>
      <c r="BQ17" s="84">
        <v>40000</v>
      </c>
      <c r="BR17" s="84">
        <v>40000</v>
      </c>
      <c r="BS17" s="84">
        <v>40000</v>
      </c>
      <c r="BT17" s="84">
        <v>40000</v>
      </c>
      <c r="BU17" s="84">
        <v>40000</v>
      </c>
      <c r="BV17" s="84">
        <v>40000</v>
      </c>
      <c r="BW17" s="84">
        <v>40000</v>
      </c>
      <c r="BX17" s="84">
        <v>40000</v>
      </c>
      <c r="BY17" s="84">
        <v>40000</v>
      </c>
      <c r="BZ17" s="84">
        <v>40000</v>
      </c>
      <c r="CA17" s="84">
        <v>40000</v>
      </c>
      <c r="CB17" s="84">
        <v>40000</v>
      </c>
      <c r="CC17" s="84">
        <v>40000</v>
      </c>
      <c r="CD17" s="84">
        <v>40000</v>
      </c>
      <c r="CE17" s="84">
        <v>40000</v>
      </c>
      <c r="CF17" s="84">
        <v>40000</v>
      </c>
      <c r="CI17" s="70" t="s">
        <v>35</v>
      </c>
      <c r="CJ17" s="10" t="str">
        <f>'Cell type &amp; nb'!B17</f>
        <v>CellsX - Mixt20230321f20220519NCWBt20230322f20211219FC - 40000</v>
      </c>
      <c r="CK17" s="10" t="str">
        <f>'Cell type &amp; nb'!C17</f>
        <v>CellsX - Mixt20230321f20220519NCWBt20230322f20211219FC - 40000</v>
      </c>
      <c r="CL17" s="10" t="str">
        <f>'Cell type &amp; nb'!D17</f>
        <v>CellsX - Mixt20230321f20220519NCWBt20230322f20211219FC - 40000</v>
      </c>
      <c r="CM17" s="10" t="str">
        <f>'Cell type &amp; nb'!E17</f>
        <v>CellsX - Mixt20230321f20220519NCWBt20230322f20211219FC - 40000</v>
      </c>
      <c r="CN17" s="10" t="str">
        <f>'Cell type &amp; nb'!F17</f>
        <v>CellsX - Mixt20230321f20220519NCWBt20230322f20211219FC - 40000</v>
      </c>
      <c r="CO17" s="10" t="str">
        <f>'Cell type &amp; nb'!G17</f>
        <v>CellsX - Mixt20230321f20220519NCWBt20230322f20211219FC - 40000</v>
      </c>
      <c r="CP17" s="10" t="str">
        <f>'Cell type &amp; nb'!H17</f>
        <v>CellsX - Mixt20230321f20220519NCWBt20230322f20211219FC - 40000</v>
      </c>
      <c r="CQ17" s="10" t="str">
        <f>'Cell type &amp; nb'!I17</f>
        <v>CellsX - Mixt20230321f20220519NCWBt20230322f20211219FC - 40000</v>
      </c>
      <c r="CR17" s="10" t="str">
        <f>'Cell type &amp; nb'!J17</f>
        <v>CellsX - Mixt20230321f20220519NCWBt20230322f20211219FC - 40000</v>
      </c>
      <c r="CS17" s="10" t="str">
        <f>'Cell type &amp; nb'!K17</f>
        <v>CellsX - Mixt20230321f20220519NCWBt20230322f20211219FC - 40000</v>
      </c>
      <c r="CT17" s="10" t="str">
        <f>'Cell type &amp; nb'!L17</f>
        <v>CellsX - Mixt20230321f20220519NCWBt20230322f20211219FC - 40000</v>
      </c>
      <c r="CU17" s="10" t="str">
        <f>'Cell type &amp; nb'!M17</f>
        <v>CellsX - Mixt20230321f20220519NCWBt20230322f20211219FC - 40000</v>
      </c>
      <c r="CV17" s="10" t="str">
        <f>'Cell type &amp; nb'!N17</f>
        <v>CellsX - Mixt20230321f20220519NCWBt20230322f20211219FC - 40000</v>
      </c>
      <c r="CW17" s="10" t="str">
        <f>'Cell type &amp; nb'!O17</f>
        <v>CellsX - Mixt20230321f20220519NCWBt20230322f20211219FC - 40000</v>
      </c>
      <c r="CX17" s="10" t="str">
        <f>'Cell type &amp; nb'!P17</f>
        <v>CellsX - Mixt20230321f20220519NCWBt20230322f20211219FC - 40000</v>
      </c>
      <c r="CY17" s="10" t="str">
        <f>'Cell type &amp; nb'!Q17</f>
        <v>CellsX - Mixt20230321f20220519NCWBt20230322f20211219FC - 40000</v>
      </c>
      <c r="CZ17" s="10" t="str">
        <f>'Cell type &amp; nb'!R17</f>
        <v>CellsX - Mixt20230321f20220519NCWBt20230322f20211219FC - 40000</v>
      </c>
      <c r="DA17" s="10" t="str">
        <f>'Cell type &amp; nb'!S17</f>
        <v>CellsX - Mixt20230321f20220519NCWBt20230322f20211219FC - 40000</v>
      </c>
      <c r="DB17" s="10" t="str">
        <f>'Cell type &amp; nb'!T17</f>
        <v>CellsX - Mixt20230321f20220519NCWBt20230322f20211219FC - 40000</v>
      </c>
      <c r="DC17" s="10" t="str">
        <f>'Cell type &amp; nb'!U17</f>
        <v>CellsX - Mixt20230321f20220519NCWBt20230322f20211219FC - 40000</v>
      </c>
      <c r="DD17" s="10" t="str">
        <f>'Cell type &amp; nb'!V17</f>
        <v>CellsX - Mixt20230321f20220519NCWBt20230322f20211219FC - 40000</v>
      </c>
      <c r="DE17" s="10" t="str">
        <f>'Cell type &amp; nb'!W17</f>
        <v>CellsX - Mixt20230321f20220519NCWBt20230322f20211219FC - 40000</v>
      </c>
      <c r="DF17" s="10" t="str">
        <f>'Cell type &amp; nb'!X17</f>
        <v>CellsX - Mixt20230321f20220519NCWBt20230322f20211219FC - 40000</v>
      </c>
      <c r="DG17" s="10" t="str">
        <f>'Cell type &amp; nb'!Y17</f>
        <v>CellsX - Mixt20230321f20220519NCWBt20230322f20211219FC - 40000</v>
      </c>
    </row>
    <row r="18" spans="1:111" ht="31.5" customHeight="1" x14ac:dyDescent="0.6">
      <c r="A18" s="45"/>
      <c r="AC18" s="46"/>
      <c r="AE18" s="39"/>
      <c r="BG18" s="3"/>
    </row>
    <row r="19" spans="1:111" ht="31.5" customHeight="1" x14ac:dyDescent="0.6">
      <c r="A19" s="45"/>
      <c r="AC19" s="46"/>
      <c r="AE19" s="39"/>
      <c r="BG19" s="3"/>
    </row>
    <row r="20" spans="1:111" ht="32.25" customHeight="1" thickBot="1" x14ac:dyDescent="0.65">
      <c r="A20" s="45"/>
      <c r="AC20" s="46"/>
      <c r="AE20" s="52" t="s">
        <v>456</v>
      </c>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G20" s="42" t="s">
        <v>457</v>
      </c>
    </row>
    <row r="21" spans="1:111" ht="32.25" customHeight="1" thickBot="1" x14ac:dyDescent="0.65">
      <c r="A21" s="38" t="s">
        <v>458</v>
      </c>
      <c r="C21" s="136"/>
      <c r="D21" s="144">
        <v>1</v>
      </c>
      <c r="E21" s="144">
        <v>2</v>
      </c>
      <c r="F21" s="144">
        <v>3</v>
      </c>
      <c r="G21" s="144">
        <v>4</v>
      </c>
      <c r="H21" s="144">
        <v>5</v>
      </c>
      <c r="I21" s="144">
        <v>6</v>
      </c>
      <c r="J21" s="144">
        <v>7</v>
      </c>
      <c r="K21" s="144">
        <v>8</v>
      </c>
      <c r="L21" s="144">
        <v>9</v>
      </c>
      <c r="M21" s="144">
        <v>10</v>
      </c>
      <c r="N21" s="144">
        <v>11</v>
      </c>
      <c r="O21" s="144">
        <v>12</v>
      </c>
      <c r="P21" s="144">
        <v>13</v>
      </c>
      <c r="Q21" s="158">
        <v>14</v>
      </c>
      <c r="R21" s="144">
        <v>15</v>
      </c>
      <c r="S21" s="144">
        <v>16</v>
      </c>
      <c r="T21" s="144">
        <v>17</v>
      </c>
      <c r="U21" s="144">
        <v>18</v>
      </c>
      <c r="V21" s="144">
        <v>19</v>
      </c>
      <c r="W21" s="144">
        <v>20</v>
      </c>
      <c r="X21" s="144">
        <v>21</v>
      </c>
      <c r="Y21" s="144">
        <v>22</v>
      </c>
      <c r="Z21" s="144">
        <v>23</v>
      </c>
      <c r="AA21" s="144">
        <v>24</v>
      </c>
      <c r="AC21" s="133"/>
      <c r="AE21" s="50"/>
      <c r="AF21" s="53">
        <v>1</v>
      </c>
      <c r="AG21" s="53">
        <v>2</v>
      </c>
      <c r="AH21" s="53">
        <v>3</v>
      </c>
      <c r="AI21" s="53">
        <v>4</v>
      </c>
      <c r="AJ21" s="53">
        <v>5</v>
      </c>
      <c r="AK21" s="53">
        <v>6</v>
      </c>
      <c r="AL21" s="53">
        <v>7</v>
      </c>
      <c r="AM21" s="53">
        <v>8</v>
      </c>
      <c r="AN21" s="53">
        <v>9</v>
      </c>
      <c r="AO21" s="53">
        <v>10</v>
      </c>
      <c r="AP21" s="53">
        <v>11</v>
      </c>
      <c r="AQ21" s="53">
        <v>12</v>
      </c>
      <c r="AR21" s="53">
        <v>13</v>
      </c>
      <c r="AS21" s="53">
        <v>14</v>
      </c>
      <c r="AT21" s="53">
        <v>15</v>
      </c>
      <c r="AU21" s="53">
        <v>16</v>
      </c>
      <c r="AV21" s="53">
        <v>17</v>
      </c>
      <c r="AW21" s="53">
        <v>18</v>
      </c>
      <c r="AX21" s="53">
        <v>19</v>
      </c>
      <c r="AY21" s="53">
        <v>20</v>
      </c>
      <c r="AZ21" s="53">
        <v>21</v>
      </c>
      <c r="BA21" s="53">
        <v>22</v>
      </c>
      <c r="BB21" s="53">
        <v>23</v>
      </c>
      <c r="BC21" s="53">
        <v>24</v>
      </c>
      <c r="BF21" s="39"/>
      <c r="BG21" t="s">
        <v>459</v>
      </c>
      <c r="BI21" s="70">
        <v>1</v>
      </c>
      <c r="BJ21" s="70">
        <v>2</v>
      </c>
      <c r="BK21" s="70">
        <v>3</v>
      </c>
      <c r="BL21" s="70">
        <v>4</v>
      </c>
      <c r="BM21" s="70">
        <v>5</v>
      </c>
      <c r="BN21" s="70">
        <v>6</v>
      </c>
      <c r="BO21" s="70">
        <v>7</v>
      </c>
      <c r="BP21" s="70">
        <v>8</v>
      </c>
      <c r="BQ21" s="70">
        <v>9</v>
      </c>
      <c r="BR21" s="70">
        <v>10</v>
      </c>
      <c r="BS21" s="70">
        <v>11</v>
      </c>
      <c r="BT21" s="70">
        <v>12</v>
      </c>
      <c r="BU21" s="70">
        <v>13</v>
      </c>
      <c r="BV21" s="70">
        <v>14</v>
      </c>
      <c r="BW21" s="70">
        <v>15</v>
      </c>
      <c r="BX21" s="70">
        <v>16</v>
      </c>
      <c r="BY21" s="70">
        <v>17</v>
      </c>
      <c r="BZ21" s="70">
        <v>18</v>
      </c>
      <c r="CA21" s="70">
        <v>19</v>
      </c>
      <c r="CB21" s="70">
        <v>20</v>
      </c>
      <c r="CC21" s="70">
        <v>21</v>
      </c>
      <c r="CD21" s="70">
        <v>22</v>
      </c>
      <c r="CE21" s="70">
        <v>23</v>
      </c>
      <c r="CF21" s="70">
        <v>24</v>
      </c>
    </row>
    <row r="22" spans="1:111" ht="32.25" customHeight="1" thickBot="1" x14ac:dyDescent="0.65">
      <c r="A22" s="63" t="s">
        <v>460</v>
      </c>
      <c r="C22" s="137" t="s">
        <v>18</v>
      </c>
      <c r="D22" s="143"/>
      <c r="E22" s="143"/>
      <c r="F22" s="143"/>
      <c r="G22" s="143"/>
      <c r="H22" s="143"/>
      <c r="I22" s="143"/>
      <c r="J22" s="143"/>
      <c r="K22" s="143"/>
      <c r="L22" s="151"/>
      <c r="M22" s="151"/>
      <c r="N22" s="151"/>
      <c r="O22" s="151"/>
      <c r="P22" s="143"/>
      <c r="Q22" s="143"/>
      <c r="R22" s="143"/>
      <c r="S22" s="143"/>
      <c r="T22" s="143"/>
      <c r="U22" s="143"/>
      <c r="V22" s="143"/>
      <c r="W22" s="143"/>
      <c r="X22" s="143"/>
      <c r="Y22" s="159"/>
      <c r="Z22" s="159"/>
      <c r="AA22" s="159"/>
      <c r="AC22" s="46"/>
      <c r="AE22" s="53" t="s">
        <v>18</v>
      </c>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F22" s="39"/>
      <c r="BH22" s="70" t="s">
        <v>18</v>
      </c>
      <c r="BI22" s="86"/>
      <c r="BJ22" s="86"/>
      <c r="BK22" s="86"/>
      <c r="BL22" s="86"/>
      <c r="BM22" s="86"/>
      <c r="BN22" s="86"/>
      <c r="BO22" s="86"/>
      <c r="BP22" s="86"/>
      <c r="BQ22" s="86"/>
      <c r="BR22" s="86"/>
      <c r="BS22" s="86"/>
      <c r="BT22" s="86"/>
      <c r="BU22" s="86"/>
      <c r="BV22" s="86"/>
      <c r="BW22" s="86"/>
      <c r="BX22" s="86"/>
      <c r="BY22" s="86"/>
      <c r="BZ22" s="86"/>
      <c r="CA22" s="86"/>
      <c r="CB22" s="86"/>
      <c r="CC22" s="86"/>
      <c r="CD22" s="73"/>
      <c r="CE22" s="73"/>
      <c r="CF22" s="86"/>
    </row>
    <row r="23" spans="1:111" ht="32.25" customHeight="1" thickBot="1" x14ac:dyDescent="0.65">
      <c r="A23" s="45"/>
      <c r="C23" s="137" t="s">
        <v>21</v>
      </c>
      <c r="D23" s="143"/>
      <c r="E23" s="143"/>
      <c r="F23" s="143"/>
      <c r="G23" s="143"/>
      <c r="H23" s="143"/>
      <c r="I23" s="143"/>
      <c r="J23" s="143"/>
      <c r="K23" s="143"/>
      <c r="L23" s="151"/>
      <c r="M23" s="151"/>
      <c r="N23" s="151"/>
      <c r="O23" s="151"/>
      <c r="P23" s="143"/>
      <c r="Q23" s="143"/>
      <c r="R23" s="143"/>
      <c r="S23" s="143"/>
      <c r="T23" s="159"/>
      <c r="U23" s="159"/>
      <c r="V23" s="159"/>
      <c r="W23" s="159"/>
      <c r="X23" s="159"/>
      <c r="Y23" s="159"/>
      <c r="Z23" s="159"/>
      <c r="AA23" s="159"/>
      <c r="AC23" s="134"/>
      <c r="AE23" s="53" t="s">
        <v>21</v>
      </c>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F23" s="39"/>
      <c r="BH23" s="70" t="s">
        <v>21</v>
      </c>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row>
    <row r="24" spans="1:111" ht="32.25" customHeight="1" thickBot="1" x14ac:dyDescent="0.65">
      <c r="A24" s="45"/>
      <c r="C24" s="137" t="s">
        <v>22</v>
      </c>
      <c r="D24" s="143"/>
      <c r="E24" s="143"/>
      <c r="F24" s="143"/>
      <c r="G24" s="143"/>
      <c r="H24" s="159"/>
      <c r="I24" s="159"/>
      <c r="J24" s="159"/>
      <c r="K24" s="159"/>
      <c r="L24" s="151"/>
      <c r="M24" s="151"/>
      <c r="N24" s="151"/>
      <c r="O24" s="151"/>
      <c r="P24" s="151"/>
      <c r="Q24" s="151"/>
      <c r="R24" s="151"/>
      <c r="S24" s="151"/>
      <c r="T24" s="151"/>
      <c r="U24" s="151"/>
      <c r="V24" s="151"/>
      <c r="W24" s="151"/>
      <c r="X24" s="151"/>
      <c r="Y24" s="151"/>
      <c r="Z24" s="151"/>
      <c r="AA24" s="151"/>
      <c r="AC24" s="134"/>
      <c r="AE24" s="53" t="s">
        <v>22</v>
      </c>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F24" s="39"/>
      <c r="BH24" s="70" t="s">
        <v>22</v>
      </c>
      <c r="BI24" s="86"/>
      <c r="BJ24" s="86"/>
      <c r="BK24" s="86"/>
      <c r="BL24" s="86"/>
      <c r="BM24" s="86"/>
      <c r="BN24" s="86"/>
      <c r="BO24" s="86"/>
      <c r="BP24" s="86"/>
      <c r="BQ24" s="86"/>
      <c r="BR24" s="86"/>
      <c r="BS24" s="86"/>
      <c r="BT24" s="86"/>
      <c r="BU24" s="86"/>
      <c r="BV24" s="86"/>
      <c r="BW24" s="86"/>
      <c r="BX24" s="86"/>
      <c r="BY24" s="86"/>
      <c r="BZ24" s="86"/>
      <c r="CA24" s="86"/>
      <c r="CB24" s="86"/>
      <c r="CC24" s="86"/>
      <c r="CD24" s="86"/>
      <c r="CE24" s="86"/>
      <c r="CF24" s="86"/>
    </row>
    <row r="25" spans="1:111" ht="32.25" customHeight="1" thickBot="1" x14ac:dyDescent="0.65">
      <c r="A25" s="45"/>
      <c r="C25" s="137" t="s">
        <v>23</v>
      </c>
      <c r="D25" s="143"/>
      <c r="E25" s="143"/>
      <c r="F25" s="143"/>
      <c r="G25" s="143"/>
      <c r="H25" s="159"/>
      <c r="I25" s="159"/>
      <c r="J25" s="159"/>
      <c r="K25" s="159"/>
      <c r="L25" s="151"/>
      <c r="M25" s="151"/>
      <c r="N25" s="151"/>
      <c r="O25" s="151"/>
      <c r="P25" s="151"/>
      <c r="Q25" s="151"/>
      <c r="R25" s="151"/>
      <c r="S25" s="151"/>
      <c r="T25" s="151"/>
      <c r="U25" s="151"/>
      <c r="V25" s="151"/>
      <c r="W25" s="151"/>
      <c r="X25" s="151"/>
      <c r="Y25" s="151"/>
      <c r="Z25" s="151"/>
      <c r="AA25" s="151"/>
      <c r="AC25" s="134"/>
      <c r="AE25" s="53" t="s">
        <v>23</v>
      </c>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F25" s="39"/>
      <c r="BH25" s="70" t="s">
        <v>23</v>
      </c>
      <c r="BI25" s="86"/>
      <c r="BJ25" s="86"/>
      <c r="BK25" s="86"/>
      <c r="BL25" s="86"/>
      <c r="BM25" s="86"/>
      <c r="BN25" s="86"/>
      <c r="BO25" s="86"/>
      <c r="BP25" s="86"/>
      <c r="BQ25" s="86"/>
      <c r="BR25" s="86"/>
      <c r="BS25" s="86"/>
      <c r="BT25" s="86"/>
      <c r="BU25" s="86"/>
      <c r="BV25" s="86"/>
      <c r="BW25" s="86"/>
      <c r="BX25" s="86"/>
      <c r="BY25" s="86"/>
      <c r="BZ25" s="86"/>
      <c r="CA25" s="86"/>
      <c r="CB25" s="86"/>
      <c r="CC25" s="86"/>
      <c r="CD25" s="86"/>
      <c r="CE25" s="86"/>
      <c r="CF25" s="86"/>
    </row>
    <row r="26" spans="1:111" ht="32.25" customHeight="1" thickBot="1" x14ac:dyDescent="0.65">
      <c r="A26" s="45"/>
      <c r="C26" s="137" t="s">
        <v>24</v>
      </c>
      <c r="D26" s="151"/>
      <c r="E26" s="151"/>
      <c r="F26" s="151"/>
      <c r="G26" s="151"/>
      <c r="H26" s="151"/>
      <c r="I26" s="151"/>
      <c r="J26" s="151"/>
      <c r="K26" s="151"/>
      <c r="L26" s="151"/>
      <c r="M26" s="151"/>
      <c r="N26" s="151"/>
      <c r="O26" s="151"/>
      <c r="P26" s="151"/>
      <c r="Q26" s="151"/>
      <c r="R26" s="151"/>
      <c r="S26" s="151"/>
      <c r="T26" s="151"/>
      <c r="U26" s="151"/>
      <c r="V26" s="151"/>
      <c r="W26" s="151"/>
      <c r="X26" s="151"/>
      <c r="Y26" s="151"/>
      <c r="Z26" s="151"/>
      <c r="AA26" s="151"/>
      <c r="AC26" s="134"/>
      <c r="AE26" s="53" t="s">
        <v>24</v>
      </c>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F26" s="39"/>
      <c r="BH26" s="70" t="s">
        <v>24</v>
      </c>
      <c r="BI26" s="86"/>
      <c r="BJ26" s="86"/>
      <c r="BK26" s="86"/>
      <c r="BL26" s="86"/>
      <c r="BM26" s="86"/>
      <c r="BN26" s="86"/>
      <c r="BO26" s="86"/>
      <c r="BP26" s="86"/>
      <c r="BQ26" s="86"/>
      <c r="BR26" s="86"/>
      <c r="BS26" s="86"/>
      <c r="BT26" s="86"/>
      <c r="BU26" s="86"/>
      <c r="BV26" s="86"/>
      <c r="BW26" s="86"/>
      <c r="BX26" s="86"/>
      <c r="BY26" s="86"/>
      <c r="BZ26" s="86"/>
      <c r="CA26" s="86"/>
      <c r="CB26" s="86"/>
      <c r="CC26" s="86"/>
      <c r="CD26" s="86"/>
      <c r="CE26" s="86"/>
      <c r="CF26" s="86"/>
    </row>
    <row r="27" spans="1:111" ht="32.25" customHeight="1" thickBot="1" x14ac:dyDescent="0.65">
      <c r="A27" s="45"/>
      <c r="C27" s="137" t="s">
        <v>25</v>
      </c>
      <c r="D27" s="151"/>
      <c r="E27" s="151"/>
      <c r="F27" s="151"/>
      <c r="G27" s="151"/>
      <c r="H27" s="151"/>
      <c r="I27" s="151"/>
      <c r="J27" s="151"/>
      <c r="K27" s="151"/>
      <c r="L27" s="151"/>
      <c r="M27" s="151"/>
      <c r="N27" s="151"/>
      <c r="O27" s="151"/>
      <c r="P27" s="151"/>
      <c r="Q27" s="151"/>
      <c r="R27" s="151"/>
      <c r="S27" s="151"/>
      <c r="T27" s="151"/>
      <c r="U27" s="151"/>
      <c r="V27" s="151"/>
      <c r="W27" s="151"/>
      <c r="X27" s="151"/>
      <c r="Y27" s="151"/>
      <c r="Z27" s="151"/>
      <c r="AA27" s="151"/>
      <c r="AC27" s="134"/>
      <c r="AE27" s="53" t="s">
        <v>25</v>
      </c>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F27" s="39"/>
      <c r="BH27" s="70" t="s">
        <v>25</v>
      </c>
      <c r="BI27" s="86"/>
      <c r="BJ27" s="86"/>
      <c r="BK27" s="86"/>
      <c r="BL27" s="86"/>
      <c r="BM27" s="86"/>
      <c r="BN27" s="86"/>
      <c r="BO27" s="86"/>
      <c r="BP27" s="86"/>
      <c r="BQ27" s="86"/>
      <c r="BR27" s="86"/>
      <c r="BS27" s="86"/>
      <c r="BT27" s="86"/>
      <c r="BU27" s="86"/>
      <c r="BV27" s="86"/>
      <c r="BW27" s="86"/>
      <c r="BX27" s="86"/>
      <c r="BY27" s="86"/>
      <c r="BZ27" s="86"/>
      <c r="CA27" s="86"/>
      <c r="CB27" s="86"/>
      <c r="CC27" s="86"/>
      <c r="CD27" s="86"/>
      <c r="CE27" s="86"/>
      <c r="CF27" s="86"/>
    </row>
    <row r="28" spans="1:111" ht="32.25" customHeight="1" thickBot="1" x14ac:dyDescent="0.65">
      <c r="A28" s="45"/>
      <c r="C28" s="137" t="s">
        <v>26</v>
      </c>
      <c r="D28" s="151"/>
      <c r="E28" s="151"/>
      <c r="F28" s="151"/>
      <c r="G28" s="151"/>
      <c r="H28" s="151"/>
      <c r="I28" s="151"/>
      <c r="J28" s="151"/>
      <c r="K28" s="151"/>
      <c r="L28" s="151"/>
      <c r="M28" s="151"/>
      <c r="N28" s="151"/>
      <c r="O28" s="151"/>
      <c r="P28" s="151"/>
      <c r="Q28" s="151"/>
      <c r="R28" s="151"/>
      <c r="S28" s="151"/>
      <c r="T28" s="151"/>
      <c r="U28" s="151"/>
      <c r="V28" s="151"/>
      <c r="W28" s="151"/>
      <c r="X28" s="151"/>
      <c r="Y28" s="151"/>
      <c r="Z28" s="151"/>
      <c r="AA28" s="151"/>
      <c r="AC28" s="134"/>
      <c r="AE28" s="53" t="s">
        <v>26</v>
      </c>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F28" s="39"/>
      <c r="BH28" s="70" t="s">
        <v>26</v>
      </c>
      <c r="BI28" s="86"/>
      <c r="BJ28" s="86"/>
      <c r="BK28" s="86"/>
      <c r="BL28" s="86"/>
      <c r="BM28" s="86"/>
      <c r="BN28" s="86"/>
      <c r="BO28" s="86"/>
      <c r="BP28" s="86"/>
      <c r="BQ28" s="86"/>
      <c r="BR28" s="86"/>
      <c r="BS28" s="86"/>
      <c r="BT28" s="86"/>
      <c r="BU28" s="86"/>
      <c r="BV28" s="86"/>
      <c r="BW28" s="86"/>
      <c r="BX28" s="86"/>
      <c r="BY28" s="86"/>
      <c r="BZ28" s="86"/>
      <c r="CA28" s="86"/>
      <c r="CB28" s="86"/>
      <c r="CC28" s="86"/>
      <c r="CD28" s="86"/>
      <c r="CE28" s="86"/>
      <c r="CF28" s="86"/>
    </row>
    <row r="29" spans="1:111" ht="32.25" customHeight="1" thickBot="1" x14ac:dyDescent="0.65">
      <c r="A29" s="45"/>
      <c r="C29" s="137" t="s">
        <v>27</v>
      </c>
      <c r="D29" s="151"/>
      <c r="E29" s="151"/>
      <c r="F29" s="151"/>
      <c r="G29" s="151"/>
      <c r="H29" s="151"/>
      <c r="I29" s="151"/>
      <c r="J29" s="151"/>
      <c r="K29" s="151"/>
      <c r="L29" s="151"/>
      <c r="M29" s="151"/>
      <c r="N29" s="151"/>
      <c r="O29" s="151"/>
      <c r="P29" s="151"/>
      <c r="Q29" s="151"/>
      <c r="R29" s="151"/>
      <c r="S29" s="151"/>
      <c r="T29" s="151"/>
      <c r="U29" s="151"/>
      <c r="V29" s="151"/>
      <c r="W29" s="151"/>
      <c r="X29" s="151"/>
      <c r="Y29" s="151"/>
      <c r="Z29" s="151"/>
      <c r="AA29" s="151"/>
      <c r="AC29" s="134"/>
      <c r="AE29" s="53" t="s">
        <v>27</v>
      </c>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F29" s="39"/>
      <c r="BH29" s="70" t="s">
        <v>27</v>
      </c>
      <c r="BI29" s="86"/>
      <c r="BJ29" s="86"/>
      <c r="BK29" s="86"/>
      <c r="BL29" s="86"/>
      <c r="BM29" s="86"/>
      <c r="BN29" s="86"/>
      <c r="BO29" s="86"/>
      <c r="BP29" s="86"/>
      <c r="BQ29" s="86"/>
      <c r="BR29" s="86"/>
      <c r="BS29" s="86"/>
      <c r="BT29" s="86"/>
      <c r="BU29" s="86"/>
      <c r="BV29" s="86"/>
      <c r="BW29" s="86"/>
      <c r="BX29" s="86"/>
      <c r="BY29" s="73"/>
      <c r="BZ29" s="73"/>
      <c r="CA29" s="73"/>
      <c r="CB29" s="73"/>
      <c r="CC29" s="73"/>
      <c r="CD29" s="73"/>
      <c r="CE29" s="73"/>
      <c r="CF29" s="86"/>
    </row>
    <row r="30" spans="1:111" ht="32.25" customHeight="1" thickBot="1" x14ac:dyDescent="0.65">
      <c r="A30" s="45"/>
      <c r="C30" s="137" t="s">
        <v>28</v>
      </c>
      <c r="D30" s="151"/>
      <c r="E30" s="151"/>
      <c r="F30" s="151"/>
      <c r="G30" s="151"/>
      <c r="H30" s="151"/>
      <c r="I30" s="151"/>
      <c r="J30" s="151"/>
      <c r="K30" s="151"/>
      <c r="L30" s="151"/>
      <c r="M30" s="151"/>
      <c r="N30" s="151"/>
      <c r="O30" s="151"/>
      <c r="P30" s="151"/>
      <c r="Q30" s="151"/>
      <c r="R30" s="151"/>
      <c r="S30" s="151"/>
      <c r="T30" s="151"/>
      <c r="U30" s="151"/>
      <c r="V30" s="151"/>
      <c r="W30" s="151"/>
      <c r="X30" s="151"/>
      <c r="Y30" s="151"/>
      <c r="Z30" s="151"/>
      <c r="AA30" s="151"/>
      <c r="AC30" s="134"/>
      <c r="AE30" s="53" t="s">
        <v>28</v>
      </c>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F30" s="39"/>
      <c r="BH30" s="70" t="s">
        <v>28</v>
      </c>
      <c r="BI30" s="86"/>
      <c r="BJ30" s="86"/>
      <c r="BK30" s="86"/>
      <c r="BL30" s="86"/>
      <c r="BM30" s="86"/>
      <c r="BN30" s="86"/>
      <c r="BO30" s="86"/>
      <c r="BP30" s="86"/>
      <c r="BQ30" s="86"/>
      <c r="BR30" s="86"/>
      <c r="BS30" s="86"/>
      <c r="BT30" s="86"/>
      <c r="BU30" s="86"/>
      <c r="BV30" s="86"/>
      <c r="BW30" s="86"/>
      <c r="BX30" s="86"/>
      <c r="BY30" s="73"/>
      <c r="BZ30" s="73"/>
      <c r="CA30" s="73"/>
      <c r="CB30" s="73"/>
      <c r="CC30" s="73"/>
      <c r="CD30" s="73"/>
      <c r="CE30" s="73"/>
      <c r="CF30" s="86"/>
    </row>
    <row r="31" spans="1:111" ht="32.25" customHeight="1" thickBot="1" x14ac:dyDescent="0.65">
      <c r="A31" s="38"/>
      <c r="C31" s="137" t="s">
        <v>29</v>
      </c>
      <c r="D31" s="151"/>
      <c r="E31" s="151"/>
      <c r="F31" s="151"/>
      <c r="G31" s="151"/>
      <c r="H31" s="151"/>
      <c r="I31" s="151"/>
      <c r="J31" s="151"/>
      <c r="K31" s="151"/>
      <c r="L31" s="151"/>
      <c r="M31" s="151"/>
      <c r="N31" s="151"/>
      <c r="O31" s="151"/>
      <c r="P31" s="151"/>
      <c r="Q31" s="151"/>
      <c r="R31" s="151"/>
      <c r="S31" s="151"/>
      <c r="T31" s="151"/>
      <c r="U31" s="151"/>
      <c r="V31" s="151"/>
      <c r="W31" s="151"/>
      <c r="X31" s="151"/>
      <c r="Y31" s="151"/>
      <c r="Z31" s="151"/>
      <c r="AA31" s="151"/>
      <c r="AC31" s="134"/>
      <c r="AE31" s="53" t="s">
        <v>29</v>
      </c>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F31" s="39"/>
      <c r="BH31" s="70" t="s">
        <v>29</v>
      </c>
      <c r="BI31" s="86"/>
      <c r="BJ31" s="86"/>
      <c r="BK31" s="86"/>
      <c r="BL31" s="86"/>
      <c r="BM31" s="86"/>
      <c r="BN31" s="86"/>
      <c r="BO31" s="86"/>
      <c r="BP31" s="86"/>
      <c r="BQ31" s="86"/>
      <c r="BR31" s="86"/>
      <c r="BS31" s="86"/>
      <c r="BT31" s="86"/>
      <c r="BU31" s="86"/>
      <c r="BV31" s="86"/>
      <c r="BW31" s="86"/>
      <c r="BX31" s="86"/>
      <c r="BY31" s="73"/>
      <c r="BZ31" s="73"/>
      <c r="CA31" s="73"/>
      <c r="CB31" s="73"/>
      <c r="CC31" s="73"/>
      <c r="CD31" s="73"/>
      <c r="CE31" s="73"/>
      <c r="CF31" s="86"/>
    </row>
    <row r="32" spans="1:111" ht="32.25" customHeight="1" thickBot="1" x14ac:dyDescent="0.65">
      <c r="A32" s="45"/>
      <c r="C32" s="137" t="s">
        <v>30</v>
      </c>
      <c r="D32" s="151"/>
      <c r="E32" s="151"/>
      <c r="F32" s="151"/>
      <c r="G32" s="151"/>
      <c r="H32" s="151"/>
      <c r="I32" s="151"/>
      <c r="J32" s="151"/>
      <c r="K32" s="151"/>
      <c r="L32" s="151"/>
      <c r="M32" s="151"/>
      <c r="N32" s="151"/>
      <c r="O32" s="151"/>
      <c r="P32" s="151"/>
      <c r="Q32" s="151"/>
      <c r="R32" s="151"/>
      <c r="S32" s="151"/>
      <c r="T32" s="151"/>
      <c r="U32" s="151"/>
      <c r="V32" s="151"/>
      <c r="W32" s="151"/>
      <c r="X32" s="151"/>
      <c r="Y32" s="151"/>
      <c r="Z32" s="151"/>
      <c r="AA32" s="151"/>
      <c r="AC32" s="134"/>
      <c r="AE32" s="53" t="s">
        <v>30</v>
      </c>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F32" s="39"/>
      <c r="BH32" s="70" t="s">
        <v>30</v>
      </c>
      <c r="BI32" s="86"/>
      <c r="BJ32" s="86"/>
      <c r="BK32" s="86"/>
      <c r="BL32" s="86"/>
      <c r="BM32" s="86"/>
      <c r="BN32" s="86"/>
      <c r="BO32" s="86"/>
      <c r="BP32" s="86"/>
      <c r="BQ32" s="86"/>
      <c r="BR32" s="86"/>
      <c r="BS32" s="86"/>
      <c r="BT32" s="86"/>
      <c r="BU32" s="86"/>
      <c r="BV32" s="86"/>
      <c r="BW32" s="86"/>
      <c r="BX32" s="86"/>
      <c r="BY32" s="73"/>
      <c r="BZ32" s="73"/>
      <c r="CA32" s="73"/>
      <c r="CB32" s="73"/>
      <c r="CC32" s="73"/>
      <c r="CD32" s="73"/>
      <c r="CE32" s="73"/>
      <c r="CF32" s="86"/>
    </row>
    <row r="33" spans="1:111" ht="32.25" customHeight="1" thickBot="1" x14ac:dyDescent="0.65">
      <c r="A33" s="45"/>
      <c r="C33" s="137" t="s">
        <v>31</v>
      </c>
      <c r="D33" s="151"/>
      <c r="E33" s="151"/>
      <c r="F33" s="151"/>
      <c r="G33" s="151"/>
      <c r="H33" s="151"/>
      <c r="I33" s="151"/>
      <c r="J33" s="151"/>
      <c r="K33" s="151"/>
      <c r="L33" s="151"/>
      <c r="M33" s="151"/>
      <c r="N33" s="151"/>
      <c r="O33" s="151"/>
      <c r="P33" s="151"/>
      <c r="Q33" s="151"/>
      <c r="R33" s="151"/>
      <c r="S33" s="151"/>
      <c r="T33" s="151"/>
      <c r="U33" s="151"/>
      <c r="V33" s="151"/>
      <c r="W33" s="151"/>
      <c r="X33" s="151"/>
      <c r="Y33" s="151"/>
      <c r="Z33" s="151"/>
      <c r="AA33" s="151"/>
      <c r="AC33" s="134"/>
      <c r="AE33" s="53" t="s">
        <v>31</v>
      </c>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F33" s="39"/>
      <c r="BH33" s="70" t="s">
        <v>31</v>
      </c>
      <c r="BI33" s="86"/>
      <c r="BJ33" s="86"/>
      <c r="BK33" s="86"/>
      <c r="BL33" s="86"/>
      <c r="BM33" s="86"/>
      <c r="BN33" s="86"/>
      <c r="BO33" s="86"/>
      <c r="BP33" s="86"/>
      <c r="BQ33" s="86"/>
      <c r="BR33" s="86"/>
      <c r="BS33" s="86"/>
      <c r="BT33" s="86"/>
      <c r="BU33" s="86"/>
      <c r="BV33" s="86"/>
      <c r="BW33" s="86"/>
      <c r="BX33" s="73"/>
      <c r="BY33" s="73"/>
      <c r="BZ33" s="73"/>
      <c r="CA33" s="73"/>
      <c r="CB33" s="73"/>
      <c r="CC33" s="73"/>
      <c r="CD33" s="73"/>
      <c r="CE33" s="73"/>
      <c r="CF33" s="86"/>
    </row>
    <row r="34" spans="1:111" ht="32.25" customHeight="1" thickBot="1" x14ac:dyDescent="0.65">
      <c r="A34" s="45"/>
      <c r="C34" s="137" t="s">
        <v>32</v>
      </c>
      <c r="D34" s="151"/>
      <c r="E34" s="151"/>
      <c r="F34" s="151"/>
      <c r="G34" s="151"/>
      <c r="H34" s="151"/>
      <c r="I34" s="151"/>
      <c r="J34" s="151"/>
      <c r="K34" s="151"/>
      <c r="L34" s="151"/>
      <c r="M34" s="151"/>
      <c r="N34" s="151"/>
      <c r="O34" s="151"/>
      <c r="P34" s="151"/>
      <c r="Q34" s="151"/>
      <c r="R34" s="151"/>
      <c r="S34" s="151"/>
      <c r="T34" s="151"/>
      <c r="U34" s="151"/>
      <c r="V34" s="151"/>
      <c r="W34" s="151"/>
      <c r="X34" s="151"/>
      <c r="Y34" s="151"/>
      <c r="Z34" s="151"/>
      <c r="AA34" s="151"/>
      <c r="AC34" s="134"/>
      <c r="AE34" s="53" t="s">
        <v>32</v>
      </c>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F34" s="39"/>
      <c r="BH34" s="70" t="s">
        <v>32</v>
      </c>
      <c r="BI34" s="86"/>
      <c r="BJ34" s="86"/>
      <c r="BK34" s="86"/>
      <c r="BL34" s="86"/>
      <c r="BM34" s="86"/>
      <c r="BN34" s="86"/>
      <c r="BO34" s="86"/>
      <c r="BP34" s="86"/>
      <c r="BQ34" s="86"/>
      <c r="BR34" s="86"/>
      <c r="BS34" s="86"/>
      <c r="BT34" s="86"/>
      <c r="BU34" s="86"/>
      <c r="BV34" s="86"/>
      <c r="BW34" s="86"/>
      <c r="BX34" s="73"/>
      <c r="BY34" s="73"/>
      <c r="BZ34" s="73"/>
      <c r="CA34" s="73"/>
      <c r="CB34" s="73"/>
      <c r="CC34" s="73"/>
      <c r="CD34" s="73"/>
      <c r="CE34" s="73"/>
      <c r="CF34" s="86"/>
    </row>
    <row r="35" spans="1:111" ht="32.25" customHeight="1" thickBot="1" x14ac:dyDescent="0.65">
      <c r="A35" s="45"/>
      <c r="C35" s="137" t="s">
        <v>33</v>
      </c>
      <c r="D35" s="151"/>
      <c r="E35" s="151"/>
      <c r="F35" s="151"/>
      <c r="G35" s="151"/>
      <c r="H35" s="151"/>
      <c r="I35" s="151"/>
      <c r="J35" s="151"/>
      <c r="K35" s="151"/>
      <c r="L35" s="151"/>
      <c r="M35" s="151"/>
      <c r="N35" s="151"/>
      <c r="O35" s="151"/>
      <c r="P35" s="151"/>
      <c r="Q35" s="151"/>
      <c r="R35" s="151"/>
      <c r="S35" s="151"/>
      <c r="T35" s="151"/>
      <c r="U35" s="151"/>
      <c r="V35" s="151"/>
      <c r="W35" s="151"/>
      <c r="X35" s="151"/>
      <c r="Y35" s="151"/>
      <c r="Z35" s="151"/>
      <c r="AA35" s="151"/>
      <c r="AC35" s="46"/>
      <c r="AE35" s="53" t="s">
        <v>33</v>
      </c>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F35" s="39"/>
      <c r="BH35" s="70" t="s">
        <v>33</v>
      </c>
      <c r="BI35" s="86"/>
      <c r="BJ35" s="86"/>
      <c r="BK35" s="86"/>
      <c r="BL35" s="86"/>
      <c r="BM35" s="86"/>
      <c r="BN35" s="86"/>
      <c r="BO35" s="86"/>
      <c r="BP35" s="86"/>
      <c r="BQ35" s="86"/>
      <c r="BR35" s="86"/>
      <c r="BS35" s="86"/>
      <c r="BT35" s="86"/>
      <c r="BU35" s="86"/>
      <c r="BV35" s="86"/>
      <c r="BW35" s="86"/>
      <c r="BX35" s="73"/>
      <c r="BY35" s="73"/>
      <c r="BZ35" s="73"/>
      <c r="CA35" s="73"/>
      <c r="CB35" s="73"/>
      <c r="CC35" s="73"/>
      <c r="CD35" s="73"/>
      <c r="CE35" s="73"/>
      <c r="CF35" s="86"/>
    </row>
    <row r="36" spans="1:111" ht="32.25" customHeight="1" thickBot="1" x14ac:dyDescent="0.65">
      <c r="A36" s="45"/>
      <c r="C36" s="137" t="s">
        <v>34</v>
      </c>
      <c r="D36" s="151"/>
      <c r="E36" s="151"/>
      <c r="F36" s="151"/>
      <c r="G36" s="151"/>
      <c r="H36" s="151"/>
      <c r="I36" s="151"/>
      <c r="J36" s="151"/>
      <c r="K36" s="151"/>
      <c r="L36" s="151"/>
      <c r="M36" s="151"/>
      <c r="N36" s="151"/>
      <c r="O36" s="151"/>
      <c r="P36" s="151"/>
      <c r="Q36" s="151"/>
      <c r="R36" s="151"/>
      <c r="S36" s="151"/>
      <c r="T36" s="151"/>
      <c r="U36" s="151"/>
      <c r="V36" s="151"/>
      <c r="W36" s="151"/>
      <c r="X36" s="151"/>
      <c r="Y36" s="151"/>
      <c r="Z36" s="151"/>
      <c r="AA36" s="151"/>
      <c r="AC36" s="46"/>
      <c r="AE36" s="53" t="s">
        <v>34</v>
      </c>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F36" s="39"/>
      <c r="BH36" s="70" t="s">
        <v>34</v>
      </c>
      <c r="BI36" s="86"/>
      <c r="BJ36" s="86"/>
      <c r="BK36" s="86"/>
      <c r="BL36" s="86"/>
      <c r="BM36" s="86"/>
      <c r="BN36" s="86"/>
      <c r="BO36" s="86"/>
      <c r="BP36" s="86"/>
      <c r="BQ36" s="86"/>
      <c r="BR36" s="86"/>
      <c r="BS36" s="86"/>
      <c r="BT36" s="86"/>
      <c r="BU36" s="86"/>
      <c r="BV36" s="86"/>
      <c r="BW36" s="86"/>
      <c r="BX36" s="86"/>
      <c r="BY36" s="73"/>
      <c r="BZ36" s="73"/>
      <c r="CA36" s="73"/>
      <c r="CB36" s="73"/>
      <c r="CC36" s="73"/>
      <c r="CD36" s="73"/>
      <c r="CE36" s="73"/>
      <c r="CF36" s="86"/>
    </row>
    <row r="37" spans="1:111" ht="31.5" customHeight="1" x14ac:dyDescent="0.6">
      <c r="A37" s="45"/>
      <c r="C37" s="137" t="s">
        <v>35</v>
      </c>
      <c r="D37" s="151"/>
      <c r="E37" s="151"/>
      <c r="F37" s="151"/>
      <c r="G37" s="151"/>
      <c r="H37" s="151"/>
      <c r="I37" s="151"/>
      <c r="J37" s="151"/>
      <c r="K37" s="151"/>
      <c r="L37" s="151"/>
      <c r="M37" s="151"/>
      <c r="N37" s="151"/>
      <c r="O37" s="151"/>
      <c r="P37" s="151"/>
      <c r="Q37" s="151"/>
      <c r="R37" s="151"/>
      <c r="S37" s="151"/>
      <c r="T37" s="151"/>
      <c r="U37" s="151"/>
      <c r="V37" s="151"/>
      <c r="W37" s="151"/>
      <c r="X37" s="151"/>
      <c r="Y37" s="151"/>
      <c r="Z37" s="151"/>
      <c r="AA37" s="151"/>
      <c r="AC37" s="46"/>
      <c r="AE37" s="53" t="s">
        <v>35</v>
      </c>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F37" s="39"/>
      <c r="BH37" s="70" t="s">
        <v>35</v>
      </c>
      <c r="BI37" s="86"/>
      <c r="BJ37" s="86"/>
      <c r="BK37" s="86"/>
      <c r="BL37" s="86"/>
      <c r="BM37" s="86"/>
      <c r="BN37" s="86"/>
      <c r="BO37" s="86"/>
      <c r="BP37" s="86"/>
      <c r="BQ37" s="86"/>
      <c r="BR37" s="86"/>
      <c r="BS37" s="86"/>
      <c r="BT37" s="86"/>
      <c r="BU37" s="86"/>
      <c r="BV37" s="86"/>
      <c r="BW37" s="86"/>
      <c r="BX37" s="86"/>
      <c r="BY37" s="86"/>
      <c r="BZ37" s="73"/>
      <c r="CA37" s="73"/>
      <c r="CB37" s="73"/>
      <c r="CC37" s="73"/>
      <c r="CD37" s="73"/>
      <c r="CE37" s="73"/>
      <c r="CF37" s="73"/>
    </row>
    <row r="38" spans="1:111" ht="31.5" customHeight="1" x14ac:dyDescent="0.6">
      <c r="A38" s="45"/>
      <c r="AC38" s="46"/>
      <c r="AE38" s="51"/>
      <c r="AF38" s="51"/>
      <c r="AG38" s="51"/>
      <c r="AH38" s="51"/>
      <c r="AI38" s="51"/>
      <c r="AJ38" s="51"/>
      <c r="AK38" s="174">
        <f>AK41/2.5</f>
        <v>0.8</v>
      </c>
      <c r="AL38" s="51"/>
      <c r="AM38" s="51"/>
      <c r="AN38" s="51"/>
      <c r="AO38" s="51"/>
      <c r="AP38" s="51"/>
      <c r="AQ38" s="51"/>
      <c r="AR38" s="51"/>
      <c r="AS38" s="51"/>
      <c r="AT38" s="51"/>
      <c r="AU38" s="51"/>
      <c r="AV38" s="51"/>
      <c r="AW38" s="51"/>
      <c r="AX38" s="51"/>
      <c r="AY38" s="51"/>
      <c r="AZ38" s="51"/>
      <c r="BA38" s="51"/>
      <c r="BB38" s="51"/>
      <c r="BC38" s="51"/>
      <c r="BG38" s="3"/>
    </row>
    <row r="39" spans="1:111" ht="32.25" customHeight="1" thickBot="1" x14ac:dyDescent="0.65">
      <c r="A39" s="45"/>
      <c r="AC39" s="46"/>
      <c r="AE39" s="52" t="s">
        <v>456</v>
      </c>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G39" s="3" t="s">
        <v>461</v>
      </c>
    </row>
    <row r="40" spans="1:111" ht="32.25" customHeight="1" thickBot="1" x14ac:dyDescent="0.55000000000000004">
      <c r="A40" s="38" t="s">
        <v>462</v>
      </c>
      <c r="C40" s="127"/>
      <c r="D40" s="152">
        <v>1</v>
      </c>
      <c r="E40" s="152">
        <v>2</v>
      </c>
      <c r="F40" s="152">
        <v>3</v>
      </c>
      <c r="G40" s="152">
        <v>4</v>
      </c>
      <c r="H40" s="152">
        <v>5</v>
      </c>
      <c r="I40" s="152">
        <v>6</v>
      </c>
      <c r="J40" s="152">
        <v>7</v>
      </c>
      <c r="K40" s="152">
        <v>8</v>
      </c>
      <c r="L40" s="152">
        <v>9</v>
      </c>
      <c r="M40" s="152">
        <v>10</v>
      </c>
      <c r="N40" s="152">
        <v>11</v>
      </c>
      <c r="O40" s="152">
        <v>12</v>
      </c>
      <c r="P40" s="152">
        <v>13</v>
      </c>
      <c r="Q40" s="152">
        <v>14</v>
      </c>
      <c r="R40" s="152">
        <v>15</v>
      </c>
      <c r="S40" s="152">
        <v>16</v>
      </c>
      <c r="T40" s="152">
        <v>17</v>
      </c>
      <c r="U40" s="152">
        <v>18</v>
      </c>
      <c r="V40" s="152">
        <v>19</v>
      </c>
      <c r="W40" s="152">
        <v>20</v>
      </c>
      <c r="X40" s="152">
        <v>21</v>
      </c>
      <c r="Y40" s="152">
        <v>22</v>
      </c>
      <c r="Z40" s="152">
        <v>23</v>
      </c>
      <c r="AA40" s="152">
        <v>24</v>
      </c>
      <c r="AE40" s="50"/>
      <c r="AF40" s="53">
        <v>1</v>
      </c>
      <c r="AG40" s="53">
        <v>2</v>
      </c>
      <c r="AH40" s="53">
        <v>3</v>
      </c>
      <c r="AI40" s="53">
        <v>4</v>
      </c>
      <c r="AJ40" s="53">
        <v>5</v>
      </c>
      <c r="AK40" s="53">
        <v>6</v>
      </c>
      <c r="AL40" s="53">
        <v>7</v>
      </c>
      <c r="AM40" s="53">
        <v>8</v>
      </c>
      <c r="AN40" s="53">
        <v>9</v>
      </c>
      <c r="AO40" s="53">
        <v>10</v>
      </c>
      <c r="AP40" s="53">
        <v>11</v>
      </c>
      <c r="AQ40" s="53">
        <v>12</v>
      </c>
      <c r="AR40" s="53">
        <v>13</v>
      </c>
      <c r="AS40" s="53">
        <v>14</v>
      </c>
      <c r="AT40" s="53">
        <v>15</v>
      </c>
      <c r="AU40" s="53">
        <v>16</v>
      </c>
      <c r="AV40" s="53">
        <v>17</v>
      </c>
      <c r="AW40" s="53">
        <v>18</v>
      </c>
      <c r="AX40" s="53">
        <v>19</v>
      </c>
      <c r="AY40" s="53">
        <v>20</v>
      </c>
      <c r="AZ40" s="53">
        <v>21</v>
      </c>
      <c r="BA40" s="53">
        <v>22</v>
      </c>
      <c r="BB40" s="53">
        <v>23</v>
      </c>
      <c r="BC40" s="53">
        <v>24</v>
      </c>
      <c r="BG40" s="3"/>
      <c r="BH40" s="47"/>
      <c r="BI40" s="48">
        <v>1</v>
      </c>
      <c r="BJ40" s="48">
        <v>2</v>
      </c>
      <c r="BK40" s="48">
        <v>3</v>
      </c>
      <c r="BL40" s="48">
        <v>4</v>
      </c>
      <c r="BM40" s="48">
        <v>5</v>
      </c>
      <c r="BN40" s="48">
        <v>6</v>
      </c>
      <c r="BO40" s="48">
        <v>7</v>
      </c>
      <c r="BP40" s="48">
        <v>8</v>
      </c>
      <c r="BQ40" s="48">
        <v>9</v>
      </c>
      <c r="BR40" s="48">
        <v>10</v>
      </c>
      <c r="BS40" s="48">
        <v>11</v>
      </c>
      <c r="BT40" s="48">
        <v>12</v>
      </c>
      <c r="BU40" s="48">
        <v>13</v>
      </c>
      <c r="BV40" s="48">
        <v>14</v>
      </c>
      <c r="BW40" s="48">
        <v>15</v>
      </c>
      <c r="BX40" s="48">
        <v>16</v>
      </c>
      <c r="BY40" s="48">
        <v>17</v>
      </c>
      <c r="BZ40" s="48">
        <v>18</v>
      </c>
      <c r="CA40" s="48">
        <v>19</v>
      </c>
      <c r="CB40" s="48">
        <v>20</v>
      </c>
      <c r="CC40" s="48">
        <v>21</v>
      </c>
      <c r="CD40" s="48">
        <v>22</v>
      </c>
      <c r="CE40" s="48">
        <v>23</v>
      </c>
      <c r="CF40" s="48">
        <v>24</v>
      </c>
      <c r="CG40" s="32"/>
      <c r="CJ40" s="70">
        <v>1</v>
      </c>
      <c r="CK40" s="70">
        <v>2</v>
      </c>
      <c r="CL40" s="70">
        <v>3</v>
      </c>
      <c r="CM40" s="70">
        <v>4</v>
      </c>
      <c r="CN40" s="70">
        <v>5</v>
      </c>
      <c r="CO40" s="70">
        <v>6</v>
      </c>
      <c r="CP40" s="70">
        <v>7</v>
      </c>
      <c r="CQ40" s="70">
        <v>8</v>
      </c>
      <c r="CR40" s="70">
        <v>9</v>
      </c>
      <c r="CS40" s="70">
        <v>10</v>
      </c>
      <c r="CT40" s="70">
        <v>11</v>
      </c>
      <c r="CU40" s="70">
        <v>12</v>
      </c>
      <c r="CV40" s="70">
        <v>13</v>
      </c>
      <c r="CW40" s="70">
        <v>14</v>
      </c>
      <c r="CX40" s="70">
        <v>15</v>
      </c>
      <c r="CY40" s="70">
        <v>16</v>
      </c>
      <c r="CZ40" s="70">
        <v>17</v>
      </c>
      <c r="DA40" s="70">
        <v>18</v>
      </c>
      <c r="DB40" s="70">
        <v>19</v>
      </c>
      <c r="DC40" s="70">
        <v>20</v>
      </c>
      <c r="DD40" s="70">
        <v>21</v>
      </c>
      <c r="DE40" s="70">
        <v>22</v>
      </c>
      <c r="DF40" s="70">
        <v>23</v>
      </c>
      <c r="DG40" s="70">
        <v>24</v>
      </c>
    </row>
    <row r="41" spans="1:111" ht="132" customHeight="1" thickBot="1" x14ac:dyDescent="0.45">
      <c r="A41" s="128" t="s">
        <v>460</v>
      </c>
      <c r="B41" s="23"/>
      <c r="C41" s="85" t="s">
        <v>18</v>
      </c>
      <c r="D41" s="193" t="s">
        <v>463</v>
      </c>
      <c r="E41" s="173" t="s">
        <v>464</v>
      </c>
      <c r="F41" s="193" t="s">
        <v>463</v>
      </c>
      <c r="G41" s="173" t="s">
        <v>464</v>
      </c>
      <c r="H41" s="193" t="s">
        <v>463</v>
      </c>
      <c r="I41" s="173" t="s">
        <v>464</v>
      </c>
      <c r="J41" s="193" t="s">
        <v>463</v>
      </c>
      <c r="K41" s="173" t="s">
        <v>464</v>
      </c>
      <c r="L41" s="193" t="s">
        <v>463</v>
      </c>
      <c r="M41" s="173" t="s">
        <v>464</v>
      </c>
      <c r="N41" s="193" t="s">
        <v>463</v>
      </c>
      <c r="O41" s="173" t="s">
        <v>464</v>
      </c>
      <c r="P41" s="193" t="s">
        <v>463</v>
      </c>
      <c r="Q41" s="173" t="s">
        <v>464</v>
      </c>
      <c r="R41" s="193" t="s">
        <v>463</v>
      </c>
      <c r="S41" s="173" t="s">
        <v>464</v>
      </c>
      <c r="T41" s="193" t="s">
        <v>463</v>
      </c>
      <c r="U41" s="173" t="s">
        <v>464</v>
      </c>
      <c r="V41" s="193" t="s">
        <v>463</v>
      </c>
      <c r="W41" s="193" t="s">
        <v>463</v>
      </c>
      <c r="X41" s="193" t="s">
        <v>463</v>
      </c>
      <c r="Y41" s="193" t="s">
        <v>463</v>
      </c>
      <c r="Z41" s="193" t="s">
        <v>463</v>
      </c>
      <c r="AA41" s="193" t="s">
        <v>463</v>
      </c>
      <c r="AB41" s="23"/>
      <c r="AC41" s="23"/>
      <c r="AD41" s="23"/>
      <c r="AE41" s="126" t="s">
        <v>18</v>
      </c>
      <c r="AF41" s="183"/>
      <c r="AG41" s="179">
        <v>8</v>
      </c>
      <c r="AH41" s="183"/>
      <c r="AI41" s="181">
        <f>AG41/2</f>
        <v>4</v>
      </c>
      <c r="AJ41" s="183"/>
      <c r="AK41" s="178">
        <f>AI41/2</f>
        <v>2</v>
      </c>
      <c r="AL41" s="183"/>
      <c r="AM41" s="180">
        <f>AK41/2</f>
        <v>1</v>
      </c>
      <c r="AN41" s="183"/>
      <c r="AO41" s="182">
        <f>AM41/2</f>
        <v>0.5</v>
      </c>
      <c r="AP41" s="183"/>
      <c r="AQ41" s="175">
        <f>AO41/2</f>
        <v>0.25</v>
      </c>
      <c r="AR41" s="184"/>
      <c r="AS41" s="176">
        <f>AQ41/2</f>
        <v>0.125</v>
      </c>
      <c r="AT41" s="184"/>
      <c r="AU41" s="177">
        <f>AS41/2</f>
        <v>6.25E-2</v>
      </c>
      <c r="AV41" s="184"/>
      <c r="AW41" s="185">
        <f>AU41/2</f>
        <v>3.125E-2</v>
      </c>
      <c r="AX41" s="184"/>
      <c r="AY41" s="184"/>
      <c r="AZ41" s="184"/>
      <c r="BA41" s="184"/>
      <c r="BB41" s="184"/>
      <c r="BC41" s="184"/>
      <c r="BD41" s="138"/>
      <c r="BE41" s="138"/>
      <c r="BF41" s="138"/>
      <c r="BG41" s="139"/>
      <c r="BH41" s="140" t="s">
        <v>18</v>
      </c>
      <c r="BI41" s="125" t="str">
        <f t="shared" ref="BI41:BI56" si="0">IFERROR(IF(D41&lt;&gt;"", RIGHT(D41,(LEN(D41)-IFERROR(FIND("_",D41),0))),""),"")</f>
        <v>Buffer</v>
      </c>
      <c r="BJ41" s="125" t="str">
        <f t="shared" ref="BJ41:BJ56" si="1">IFERROR(IF(E41&lt;&gt;"", RIGHT(E41,(LEN(E41)-IFERROR(FIND("_",E41),0))),""),"")</f>
        <v>Pur-2021Dec</v>
      </c>
      <c r="BK41" s="125" t="str">
        <f t="shared" ref="BK41:BK56" si="2">IFERROR(IF(F41&lt;&gt;"", RIGHT(F41,(LEN(F41)-IFERROR(FIND("_",F41),0))),""),"")</f>
        <v>Buffer</v>
      </c>
      <c r="BL41" s="125" t="str">
        <f t="shared" ref="BL41:BL56" si="3">IFERROR(IF(G41&lt;&gt;"", RIGHT(G41,(LEN(G41)-IFERROR(FIND("_",G41),0))),""),"")</f>
        <v>Pur-2021Dec</v>
      </c>
      <c r="BM41" s="125" t="str">
        <f t="shared" ref="BM41:BM56" si="4">IFERROR(IF(H41&lt;&gt;"", RIGHT(H41,(LEN(H41)-IFERROR(FIND("_",H41),0))),""),"")</f>
        <v>Buffer</v>
      </c>
      <c r="BN41" s="125" t="str">
        <f t="shared" ref="BN41:BN56" si="5">IFERROR(IF(I41&lt;&gt;"", RIGHT(I41,(LEN(I41)-IFERROR(FIND("_",I41),0))),""),"")</f>
        <v>Pur-2021Dec</v>
      </c>
      <c r="BO41" s="125" t="str">
        <f t="shared" ref="BO41:BO56" si="6">IFERROR(IF(J41&lt;&gt;"", RIGHT(J41,(LEN(J41)-IFERROR(FIND("_",J41),0))),""),"")</f>
        <v>Buffer</v>
      </c>
      <c r="BP41" s="125" t="str">
        <f t="shared" ref="BP41:BP56" si="7">IFERROR(IF(K41&lt;&gt;"", RIGHT(K41,(LEN(K41)-IFERROR(FIND("_",K41),0))),""),"")</f>
        <v>Pur-2021Dec</v>
      </c>
      <c r="BQ41" s="125" t="str">
        <f t="shared" ref="BQ41:BQ56" si="8">IFERROR(IF(L41&lt;&gt;"", RIGHT(L41,(LEN(L41)-IFERROR(FIND("_",L41),0))),""),"")</f>
        <v>Buffer</v>
      </c>
      <c r="BR41" s="125" t="str">
        <f t="shared" ref="BR41:BR56" si="9">IFERROR(IF(M41&lt;&gt;"", RIGHT(M41,(LEN(M41)-IFERROR(FIND("_",M41),0))),""),"")</f>
        <v>Pur-2021Dec</v>
      </c>
      <c r="BS41" s="125" t="str">
        <f t="shared" ref="BS41:BS56" si="10">IFERROR(IF(N41&lt;&gt;"", RIGHT(N41,(LEN(N41)-IFERROR(FIND("_",N41),0))),""),"")</f>
        <v>Buffer</v>
      </c>
      <c r="BT41" s="125" t="str">
        <f t="shared" ref="BT41:BT56" si="11">IFERROR(IF(O41&lt;&gt;"", RIGHT(O41,(LEN(O41)-IFERROR(FIND("_",O41),0))),""),"")</f>
        <v>Pur-2021Dec</v>
      </c>
      <c r="BU41" s="125" t="str">
        <f t="shared" ref="BU41:BU56" si="12">IFERROR(IF(P41&lt;&gt;"", RIGHT(P41,(LEN(P41)-IFERROR(FIND("_",P41),0))),""),"")</f>
        <v>Buffer</v>
      </c>
      <c r="BV41" s="125" t="str">
        <f t="shared" ref="BV41:BV56" si="13">IFERROR(IF(Q41&lt;&gt;"", RIGHT(Q41,(LEN(Q41)-IFERROR(FIND("_",Q41),0))),""),"")</f>
        <v>Pur-2021Dec</v>
      </c>
      <c r="BW41" s="125" t="str">
        <f t="shared" ref="BW41:BW56" si="14">IFERROR(IF(R41&lt;&gt;"", RIGHT(R41,(LEN(R41)-IFERROR(FIND("_",R41),0))),""),"")</f>
        <v>Buffer</v>
      </c>
      <c r="BX41" s="125" t="str">
        <f t="shared" ref="BX41:BX56" si="15">IFERROR(IF(S41&lt;&gt;"", RIGHT(S41,(LEN(S41)-IFERROR(FIND("_",S41),0))),""),"")</f>
        <v>Pur-2021Dec</v>
      </c>
      <c r="BY41" s="125" t="str">
        <f t="shared" ref="BY41:BY56" si="16">IFERROR(IF(T41&lt;&gt;"", RIGHT(T41,(LEN(T41)-IFERROR(FIND("_",T41),0))),""),"")</f>
        <v>Buffer</v>
      </c>
      <c r="BZ41" s="125" t="str">
        <f t="shared" ref="BZ41:BZ56" si="17">IFERROR(IF(U41&lt;&gt;"", RIGHT(U41,(LEN(U41)-IFERROR(FIND("_",U41),0))),""),"")</f>
        <v>Pur-2021Dec</v>
      </c>
      <c r="CA41" s="125" t="str">
        <f t="shared" ref="CA41:CA56" si="18">IFERROR(IF(V41&lt;&gt;"", RIGHT(V41,(LEN(V41)-IFERROR(FIND("_",V41),0))),""),"")</f>
        <v>Buffer</v>
      </c>
      <c r="CB41" s="125" t="str">
        <f t="shared" ref="CB41:CB56" si="19">IFERROR(IF(W41&lt;&gt;"", RIGHT(W41,(LEN(W41)-IFERROR(FIND("_",W41),0))),""),"")</f>
        <v>Buffer</v>
      </c>
      <c r="CC41" s="125" t="str">
        <f t="shared" ref="CC41:CC56" si="20">IFERROR(IF(X41&lt;&gt;"", RIGHT(X41,(LEN(X41)-IFERROR(FIND("_",X41),0))),""),"")</f>
        <v>Buffer</v>
      </c>
      <c r="CD41" s="125" t="str">
        <f t="shared" ref="CD41:CD56" si="21">IFERROR(IF(Y41&lt;&gt;"", RIGHT(Y41,(LEN(Y41)-IFERROR(FIND("_",Y41),0))),""),"")</f>
        <v>Buffer</v>
      </c>
      <c r="CE41" s="125" t="str">
        <f t="shared" ref="CE41:CE56" si="22">IFERROR(IF(Z41&lt;&gt;"", RIGHT(Z41,(LEN(Z41)-IFERROR(FIND("_",Z41),0))),""),"")</f>
        <v>Buffer</v>
      </c>
      <c r="CF41" s="125" t="str">
        <f t="shared" ref="CF41:CF56" si="23">IFERROR(IF(AA41&lt;&gt;"", RIGHT(AA41,(LEN(AA41)-IFERROR(FIND("_",AA41),0))),""),"")</f>
        <v>Buffer</v>
      </c>
      <c r="CG41" s="3"/>
      <c r="CI41" s="70" t="s">
        <v>18</v>
      </c>
      <c r="CJ41" s="87" t="str">
        <f>IF(Treatment!B2&lt;&gt;"",Treatment!B2,"")</f>
        <v>Buffer + Buffer</v>
      </c>
      <c r="CK41" s="87" t="str">
        <f>IF(Treatment!C2&lt;&gt;"",Treatment!C2,"")</f>
        <v>XXXX-YYYYY-1P02_Pur-2021Dec - Pur-2021Dec + XXXX-WT-fixed_Pur-2021May - Pur-2021May</v>
      </c>
      <c r="CL41" s="87" t="str">
        <f>IF(Treatment!D2&lt;&gt;"",Treatment!D2,"")</f>
        <v>Buffer + Buffer</v>
      </c>
      <c r="CM41" s="87" t="str">
        <f>IF(Treatment!E2&lt;&gt;"",Treatment!E2,"")</f>
        <v>XXXX-YYYYY-1P02_Pur-2021Dec - Pur-2021Dec + XXXX-WT-fixed_Pur-2021May - Pur-2021May</v>
      </c>
      <c r="CN41" s="87" t="str">
        <f>IF(Treatment!F2&lt;&gt;"",Treatment!F2,"")</f>
        <v>Buffer + Buffer</v>
      </c>
      <c r="CO41" s="87" t="str">
        <f>IF(Treatment!G2&lt;&gt;"",Treatment!G2,"")</f>
        <v>XXXX-YYYYY-1P02_Pur-2021Dec - Pur-2021Dec + XXXX-WT-fixed_Pur-2021May - Pur-2021May</v>
      </c>
      <c r="CP41" s="87" t="str">
        <f>IF(Treatment!H2&lt;&gt;"",Treatment!H2,"")</f>
        <v>Buffer + Buffer</v>
      </c>
      <c r="CQ41" s="87" t="str">
        <f>IF(Treatment!I2&lt;&gt;"",Treatment!I2,"")</f>
        <v>XXXX-YYYYY-1P02_Pur-2021Dec - Pur-2021Dec + XXXX-WT-fixed_Pur-2021May - Pur-2021May</v>
      </c>
      <c r="CR41" s="87" t="str">
        <f>IF(Treatment!J2&lt;&gt;"",Treatment!J2,"")</f>
        <v>Buffer + Buffer</v>
      </c>
      <c r="CS41" s="87" t="str">
        <f>IF(Treatment!K2&lt;&gt;"",Treatment!K2,"")</f>
        <v>XXXX-YYYYY-1P02_Pur-2021Dec - Pur-2021Dec + XXXX-WT-fixed_Pur-2021May - Pur-2021May</v>
      </c>
      <c r="CT41" s="87" t="str">
        <f>IF(Treatment!L2&lt;&gt;"",Treatment!L2,"")</f>
        <v>Buffer + Buffer</v>
      </c>
      <c r="CU41" s="87" t="str">
        <f>IF(Treatment!M2&lt;&gt;"",Treatment!M2,"")</f>
        <v>XXXX-YYYYY-1P02_Pur-2021Dec - Pur-2021Dec + XXXX-WT-fixed_Pur-2021May - Pur-2021May</v>
      </c>
      <c r="CV41" s="87" t="str">
        <f>IF(Treatment!N2&lt;&gt;"",Treatment!N2,"")</f>
        <v>Buffer + Buffer</v>
      </c>
      <c r="CW41" s="87" t="str">
        <f>IF(Treatment!O2&lt;&gt;"",Treatment!O2,"")</f>
        <v>XXXX-YYYYY-1P02_Pur-2021Dec - Pur-2021Dec + XXXX-WT-fixed_Pur-2021May - Pur-2021May</v>
      </c>
      <c r="CX41" s="87" t="str">
        <f>IF(Treatment!P2&lt;&gt;"",Treatment!P2,"")</f>
        <v>Buffer + Buffer</v>
      </c>
      <c r="CY41" s="87" t="str">
        <f>IF(Treatment!Q2&lt;&gt;"",Treatment!Q2,"")</f>
        <v>XXXX-YYYYY-1P02_Pur-2021Dec - Pur-2021Dec + XXXX-WT-fixed_Pur-2021May - Pur-2021May</v>
      </c>
      <c r="CZ41" s="87" t="str">
        <f>IF(Treatment!R2&lt;&gt;"",Treatment!R2,"")</f>
        <v>Buffer + Buffer</v>
      </c>
      <c r="DA41" s="87" t="str">
        <f>IF(Treatment!S2&lt;&gt;"",Treatment!S2,"")</f>
        <v>XXXX-YYYYY-1P02_Pur-2021Dec - Pur-2021Dec + XXXX-WT-fixed_Pur-2021May - Pur-2021May</v>
      </c>
      <c r="DB41" s="87" t="str">
        <f>IF(Treatment!T2&lt;&gt;"",Treatment!T2,"")</f>
        <v>Buffer + Buffer</v>
      </c>
      <c r="DC41" s="87" t="str">
        <f>IF(Treatment!U2&lt;&gt;"",Treatment!U2,"")</f>
        <v>Buffer + XXXX-WT-fixed_Pur-2021May - Pur-2021May</v>
      </c>
      <c r="DD41" s="87" t="str">
        <f>IF(Treatment!V2&lt;&gt;"",Treatment!V2,"")</f>
        <v>Buffer + Buffer</v>
      </c>
      <c r="DE41" s="87" t="str">
        <f>IF(Treatment!W2&lt;&gt;"",Treatment!W2,"")</f>
        <v>Buffer + XXXX-WT-fixed_Pur-2021May - Pur-2021May</v>
      </c>
      <c r="DF41" s="87" t="str">
        <f>IF(Treatment!X2&lt;&gt;"",Treatment!X2,"")</f>
        <v>Buffer + Buffer</v>
      </c>
      <c r="DG41" s="87" t="str">
        <f>IF(Treatment!Y2&lt;&gt;"",Treatment!Y2,"")</f>
        <v>Buffer + XXXX-WT-fixed_Pur-2021May - Pur-2021May</v>
      </c>
    </row>
    <row r="42" spans="1:111" ht="132.75" customHeight="1" thickBot="1" x14ac:dyDescent="0.55000000000000004">
      <c r="A42" s="129"/>
      <c r="B42" s="23"/>
      <c r="C42" s="85" t="s">
        <v>21</v>
      </c>
      <c r="D42" s="187" t="s">
        <v>465</v>
      </c>
      <c r="E42" s="173" t="s">
        <v>464</v>
      </c>
      <c r="F42" s="188" t="s">
        <v>466</v>
      </c>
      <c r="G42" s="173" t="s">
        <v>464</v>
      </c>
      <c r="H42" s="189" t="s">
        <v>467</v>
      </c>
      <c r="I42" s="173" t="s">
        <v>464</v>
      </c>
      <c r="J42" s="190" t="s">
        <v>468</v>
      </c>
      <c r="K42" s="173" t="s">
        <v>464</v>
      </c>
      <c r="L42" s="191" t="s">
        <v>469</v>
      </c>
      <c r="M42" s="173" t="s">
        <v>464</v>
      </c>
      <c r="N42" s="217" t="s">
        <v>470</v>
      </c>
      <c r="O42" s="173" t="s">
        <v>464</v>
      </c>
      <c r="P42" s="218" t="s">
        <v>471</v>
      </c>
      <c r="Q42" s="173" t="s">
        <v>464</v>
      </c>
      <c r="R42" s="219" t="s">
        <v>472</v>
      </c>
      <c r="S42" s="173" t="s">
        <v>464</v>
      </c>
      <c r="T42" s="220" t="s">
        <v>473</v>
      </c>
      <c r="U42" s="173" t="s">
        <v>464</v>
      </c>
      <c r="V42" s="221" t="s">
        <v>474</v>
      </c>
      <c r="W42" s="193" t="s">
        <v>463</v>
      </c>
      <c r="X42" s="222" t="s">
        <v>475</v>
      </c>
      <c r="Y42" s="193" t="s">
        <v>463</v>
      </c>
      <c r="Z42" s="223" t="s">
        <v>476</v>
      </c>
      <c r="AA42" s="193" t="s">
        <v>463</v>
      </c>
      <c r="AB42" s="23"/>
      <c r="AC42" s="23"/>
      <c r="AD42" s="23"/>
      <c r="AE42" s="126" t="s">
        <v>21</v>
      </c>
      <c r="AF42" s="182">
        <v>0.5</v>
      </c>
      <c r="AG42" s="179">
        <v>8</v>
      </c>
      <c r="AH42" s="182">
        <v>0.5</v>
      </c>
      <c r="AI42" s="181">
        <f>AG42/2</f>
        <v>4</v>
      </c>
      <c r="AJ42" s="182">
        <v>0.5</v>
      </c>
      <c r="AK42" s="178">
        <f>AI42/2</f>
        <v>2</v>
      </c>
      <c r="AL42" s="182">
        <v>0.5</v>
      </c>
      <c r="AM42" s="180">
        <f>AK42/2</f>
        <v>1</v>
      </c>
      <c r="AN42" s="182">
        <v>0.5</v>
      </c>
      <c r="AO42" s="182">
        <f>AM42/2</f>
        <v>0.5</v>
      </c>
      <c r="AP42" s="182">
        <v>0.5</v>
      </c>
      <c r="AQ42" s="175">
        <f>AO42/2</f>
        <v>0.25</v>
      </c>
      <c r="AR42" s="182">
        <v>0.5</v>
      </c>
      <c r="AS42" s="176">
        <f>AQ42/2</f>
        <v>0.125</v>
      </c>
      <c r="AT42" s="182">
        <v>0.5</v>
      </c>
      <c r="AU42" s="177">
        <f>AS42/2</f>
        <v>6.25E-2</v>
      </c>
      <c r="AV42" s="182">
        <v>0.5</v>
      </c>
      <c r="AW42" s="185">
        <f>AU42/2</f>
        <v>3.125E-2</v>
      </c>
      <c r="AX42" s="182">
        <v>0.5</v>
      </c>
      <c r="AY42" s="183"/>
      <c r="AZ42" s="182">
        <v>0.5</v>
      </c>
      <c r="BA42" s="183"/>
      <c r="BB42" s="182">
        <v>0.5</v>
      </c>
      <c r="BC42" s="183"/>
      <c r="BD42" s="138"/>
      <c r="BE42" s="138"/>
      <c r="BF42" s="138"/>
      <c r="BG42" s="139"/>
      <c r="BH42" s="140" t="s">
        <v>21</v>
      </c>
      <c r="BI42" s="125" t="str">
        <f t="shared" si="0"/>
        <v>Multiplex2023Apr</v>
      </c>
      <c r="BJ42" s="125" t="str">
        <f t="shared" si="1"/>
        <v>Pur-2021Dec</v>
      </c>
      <c r="BK42" s="125" t="str">
        <f t="shared" si="2"/>
        <v>Multiplex2023Apr</v>
      </c>
      <c r="BL42" s="125" t="str">
        <f t="shared" si="3"/>
        <v>Pur-2021Dec</v>
      </c>
      <c r="BM42" s="125" t="str">
        <f t="shared" si="4"/>
        <v>Multiplex2023Apr</v>
      </c>
      <c r="BN42" s="125" t="str">
        <f t="shared" si="5"/>
        <v>Pur-2021Dec</v>
      </c>
      <c r="BO42" s="125" t="str">
        <f t="shared" si="6"/>
        <v>Multiplex2023Apr</v>
      </c>
      <c r="BP42" s="125" t="str">
        <f t="shared" si="7"/>
        <v>Pur-2021Dec</v>
      </c>
      <c r="BQ42" s="125" t="str">
        <f t="shared" si="8"/>
        <v>Multiplex2023Apr</v>
      </c>
      <c r="BR42" s="125" t="str">
        <f t="shared" si="9"/>
        <v>Pur-2021Dec</v>
      </c>
      <c r="BS42" s="125" t="str">
        <f t="shared" si="10"/>
        <v>Multiplex2023Apr</v>
      </c>
      <c r="BT42" s="125" t="str">
        <f t="shared" si="11"/>
        <v>Pur-2021Dec</v>
      </c>
      <c r="BU42" s="125" t="str">
        <f t="shared" si="12"/>
        <v>Multiplex2023Apr</v>
      </c>
      <c r="BV42" s="125" t="str">
        <f t="shared" si="13"/>
        <v>Pur-2021Dec</v>
      </c>
      <c r="BW42" s="125" t="str">
        <f t="shared" si="14"/>
        <v>Multiplex2023Apr</v>
      </c>
      <c r="BX42" s="125" t="str">
        <f t="shared" si="15"/>
        <v>Pur-2021Dec</v>
      </c>
      <c r="BY42" s="125" t="str">
        <f t="shared" si="16"/>
        <v>Multiplex2023Apr</v>
      </c>
      <c r="BZ42" s="125" t="str">
        <f t="shared" si="17"/>
        <v>Pur-2021Dec</v>
      </c>
      <c r="CA42" s="125" t="str">
        <f t="shared" si="18"/>
        <v>Multiplex2023Apr</v>
      </c>
      <c r="CB42" s="125" t="str">
        <f t="shared" si="19"/>
        <v>Buffer</v>
      </c>
      <c r="CC42" s="125" t="str">
        <f t="shared" si="20"/>
        <v>Multiplex2023Apr</v>
      </c>
      <c r="CD42" s="125" t="str">
        <f t="shared" si="21"/>
        <v>Buffer</v>
      </c>
      <c r="CE42" s="125" t="str">
        <f t="shared" si="22"/>
        <v>Multiplex2023Apr</v>
      </c>
      <c r="CF42" s="125" t="str">
        <f t="shared" si="23"/>
        <v>Buffer</v>
      </c>
      <c r="CG42" s="3"/>
      <c r="CI42" s="70" t="s">
        <v>21</v>
      </c>
      <c r="CJ42" s="87" t="str">
        <f>IF(Treatment!B3&lt;&gt;"",Treatment!B3,"")</f>
        <v>XXXX-Nle-L5-13_Multiplex2023Apr - Multiplex2023Apr + XXXX-WT-fixed_Pur-2021May - Pur-2021May</v>
      </c>
      <c r="CK42" s="87" t="str">
        <f>IF(Treatment!C3&lt;&gt;"",Treatment!C3,"")</f>
        <v>XXXX-YYYYY-1P02_Pur-2021Dec - Pur-2021Dec + XXXX-WT-fixed_Pur-2021May - Pur-2021May</v>
      </c>
      <c r="CL42" s="87" t="str">
        <f>IF(Treatment!D3&lt;&gt;"",Treatment!D3,"")</f>
        <v>XXXX-Nle-L5-14_Multiplex2023Apr - Multiplex2023Apr + XXXX-WT-fixed_Pur-2021May - Pur-2021May</v>
      </c>
      <c r="CM42" s="87" t="str">
        <f>IF(Treatment!E3&lt;&gt;"",Treatment!E3,"")</f>
        <v>XXXX-YYYYY-1P02_Pur-2021Dec - Pur-2021Dec + XXXX-WT-fixed_Pur-2021May - Pur-2021May</v>
      </c>
      <c r="CN42" s="87" t="str">
        <f>IF(Treatment!F3&lt;&gt;"",Treatment!F3,"")</f>
        <v>XXXX-Nle-L5-15_Multiplex2023Apr - Multiplex2023Apr + XXXX-WT-fixed_Pur-2021May - Pur-2021May</v>
      </c>
      <c r="CO42" s="87" t="str">
        <f>IF(Treatment!G3&lt;&gt;"",Treatment!G3,"")</f>
        <v>XXXX-YYYYY-1P02_Pur-2021Dec - Pur-2021Dec + XXXX-WT-fixed_Pur-2021May - Pur-2021May</v>
      </c>
      <c r="CP42" s="87" t="str">
        <f>IF(Treatment!H3&lt;&gt;"",Treatment!H3,"")</f>
        <v>XXXX-Nle-L5-16_Multiplex2023Apr - Multiplex2023Apr + XXXX-WT-fixed_Pur-2021May - Pur-2021May</v>
      </c>
      <c r="CQ42" s="87" t="str">
        <f>IF(Treatment!I3&lt;&gt;"",Treatment!I3,"")</f>
        <v>XXXX-YYYYY-1P02_Pur-2021Dec - Pur-2021Dec + XXXX-WT-fixed_Pur-2021May - Pur-2021May</v>
      </c>
      <c r="CR42" s="87" t="str">
        <f>IF(Treatment!J3&lt;&gt;"",Treatment!J3,"")</f>
        <v>XXXX-Nle-L5-17_Multiplex2023Apr - Multiplex2023Apr + XXXX-WT-fixed_Pur-2021May - Pur-2021May</v>
      </c>
      <c r="CS42" s="87" t="str">
        <f>IF(Treatment!K3&lt;&gt;"",Treatment!K3,"")</f>
        <v>XXXX-YYYYY-1P02_Pur-2021Dec - Pur-2021Dec + XXXX-WT-fixed_Pur-2021May - Pur-2021May</v>
      </c>
      <c r="CT42" s="87" t="str">
        <f>IF(Treatment!L3&lt;&gt;"",Treatment!L3,"")</f>
        <v>XXXX-Nle-L5-18_Multiplex2023Apr - Multiplex2023Apr + XXXX-WT-fixed_Pur-2021May - Pur-2021May</v>
      </c>
      <c r="CU42" s="87" t="str">
        <f>IF(Treatment!M3&lt;&gt;"",Treatment!M3,"")</f>
        <v>XXXX-YYYYY-1P02_Pur-2021Dec - Pur-2021Dec + XXXX-WT-fixed_Pur-2021May - Pur-2021May</v>
      </c>
      <c r="CV42" s="87" t="str">
        <f>IF(Treatment!N3&lt;&gt;"",Treatment!N3,"")</f>
        <v>XXXX-Nle-L5-19_Multiplex2023Apr - Multiplex2023Apr + XXXX-WT-fixed_Pur-2021May - Pur-2021May</v>
      </c>
      <c r="CW42" s="87" t="str">
        <f>IF(Treatment!O3&lt;&gt;"",Treatment!O3,"")</f>
        <v>XXXX-YYYYY-1P02_Pur-2021Dec - Pur-2021Dec + XXXX-WT-fixed_Pur-2021May - Pur-2021May</v>
      </c>
      <c r="CX42" s="87" t="str">
        <f>IF(Treatment!P3&lt;&gt;"",Treatment!P3,"")</f>
        <v>XXXX-Nle-L5-20_Multiplex2023Apr - Multiplex2023Apr + XXXX-WT-fixed_Pur-2021May - Pur-2021May</v>
      </c>
      <c r="CY42" s="87" t="str">
        <f>IF(Treatment!Q3&lt;&gt;"",Treatment!Q3,"")</f>
        <v>XXXX-YYYYY-1P02_Pur-2021Dec - Pur-2021Dec + XXXX-WT-fixed_Pur-2021May - Pur-2021May</v>
      </c>
      <c r="CZ42" s="87" t="str">
        <f>IF(Treatment!R3&lt;&gt;"",Treatment!R3,"")</f>
        <v>XXXX-Nle-L5-21_Multiplex2023Apr - Multiplex2023Apr + XXXX-WT-fixed_Pur-2021May - Pur-2021May</v>
      </c>
      <c r="DA42" s="87" t="str">
        <f>IF(Treatment!S3&lt;&gt;"",Treatment!S3,"")</f>
        <v>XXXX-YYYYY-1P02_Pur-2021Dec - Pur-2021Dec + XXXX-WT-fixed_Pur-2021May - Pur-2021May</v>
      </c>
      <c r="DB42" s="87" t="str">
        <f>IF(Treatment!T3&lt;&gt;"",Treatment!T3,"")</f>
        <v>XXXX-Nle-L5-22_Multiplex2023Apr - Multiplex2023Apr + XXXX-WT-fixed_Pur-2021May - Pur-2021May</v>
      </c>
      <c r="DC42" s="87" t="str">
        <f>IF(Treatment!U3&lt;&gt;"",Treatment!U3,"")</f>
        <v>Buffer + XXXX-WT-fixed_Pur-2021May - Pur-2021May</v>
      </c>
      <c r="DD42" s="87" t="str">
        <f>IF(Treatment!V3&lt;&gt;"",Treatment!V3,"")</f>
        <v>XXXX-Nle-L5-23_Multiplex2023Apr - Multiplex2023Apr + XXXX-WT-fixed_Pur-2021May - Pur-2021May</v>
      </c>
      <c r="DE42" s="87" t="str">
        <f>IF(Treatment!W3&lt;&gt;"",Treatment!W3,"")</f>
        <v>Buffer + XXXX-WT-fixed_Pur-2021May - Pur-2021May</v>
      </c>
      <c r="DF42" s="87" t="str">
        <f>IF(Treatment!X3&lt;&gt;"",Treatment!X3,"")</f>
        <v>XXXX-Nle-L5-24_Multiplex2023Apr - Multiplex2023Apr + XXXX-WT-fixed_Pur-2021May - Pur-2021May</v>
      </c>
      <c r="DG42" s="87" t="str">
        <f>IF(Treatment!Y3&lt;&gt;"",Treatment!Y3,"")</f>
        <v>Buffer + XXXX-WT-fixed_Pur-2021May - Pur-2021May</v>
      </c>
    </row>
    <row r="43" spans="1:111" ht="148.5" customHeight="1" thickBot="1" x14ac:dyDescent="0.55000000000000004">
      <c r="A43" s="129"/>
      <c r="B43" s="23"/>
      <c r="C43" s="85" t="s">
        <v>22</v>
      </c>
      <c r="D43" s="187" t="s">
        <v>465</v>
      </c>
      <c r="E43" s="187" t="s">
        <v>465</v>
      </c>
      <c r="F43" s="188" t="s">
        <v>466</v>
      </c>
      <c r="G43" s="188" t="s">
        <v>466</v>
      </c>
      <c r="H43" s="189" t="s">
        <v>467</v>
      </c>
      <c r="I43" s="189" t="s">
        <v>467</v>
      </c>
      <c r="J43" s="190" t="s">
        <v>468</v>
      </c>
      <c r="K43" s="190" t="s">
        <v>468</v>
      </c>
      <c r="L43" s="191" t="s">
        <v>469</v>
      </c>
      <c r="M43" s="191" t="s">
        <v>469</v>
      </c>
      <c r="N43" s="217" t="s">
        <v>470</v>
      </c>
      <c r="O43" s="217" t="s">
        <v>470</v>
      </c>
      <c r="P43" s="218" t="s">
        <v>471</v>
      </c>
      <c r="Q43" s="218" t="s">
        <v>471</v>
      </c>
      <c r="R43" s="219" t="s">
        <v>472</v>
      </c>
      <c r="S43" s="219" t="s">
        <v>472</v>
      </c>
      <c r="T43" s="220" t="s">
        <v>473</v>
      </c>
      <c r="U43" s="220" t="s">
        <v>473</v>
      </c>
      <c r="V43" s="221" t="s">
        <v>474</v>
      </c>
      <c r="W43" s="221" t="s">
        <v>474</v>
      </c>
      <c r="X43" s="222" t="s">
        <v>475</v>
      </c>
      <c r="Y43" s="222" t="s">
        <v>475</v>
      </c>
      <c r="Z43" s="223" t="s">
        <v>476</v>
      </c>
      <c r="AA43" s="223" t="s">
        <v>476</v>
      </c>
      <c r="AB43" s="23"/>
      <c r="AC43" s="23"/>
      <c r="AD43" s="23"/>
      <c r="AE43" s="126" t="s">
        <v>22</v>
      </c>
      <c r="AF43" s="180">
        <v>1</v>
      </c>
      <c r="AG43" s="185">
        <v>3.125E-2</v>
      </c>
      <c r="AH43" s="180">
        <v>1</v>
      </c>
      <c r="AI43" s="185">
        <v>3.125E-2</v>
      </c>
      <c r="AJ43" s="180">
        <v>1</v>
      </c>
      <c r="AK43" s="185">
        <v>3.125E-2</v>
      </c>
      <c r="AL43" s="180">
        <v>1</v>
      </c>
      <c r="AM43" s="185">
        <v>3.125E-2</v>
      </c>
      <c r="AN43" s="180">
        <v>1</v>
      </c>
      <c r="AO43" s="185">
        <v>3.125E-2</v>
      </c>
      <c r="AP43" s="180">
        <v>1</v>
      </c>
      <c r="AQ43" s="185">
        <v>3.125E-2</v>
      </c>
      <c r="AR43" s="180">
        <v>1</v>
      </c>
      <c r="AS43" s="185">
        <v>3.125E-2</v>
      </c>
      <c r="AT43" s="180">
        <v>1</v>
      </c>
      <c r="AU43" s="185">
        <v>3.125E-2</v>
      </c>
      <c r="AV43" s="180">
        <v>1</v>
      </c>
      <c r="AW43" s="185">
        <v>3.125E-2</v>
      </c>
      <c r="AX43" s="180">
        <v>1</v>
      </c>
      <c r="AY43" s="185">
        <v>3.125E-2</v>
      </c>
      <c r="AZ43" s="180">
        <v>1</v>
      </c>
      <c r="BA43" s="185">
        <v>3.125E-2</v>
      </c>
      <c r="BB43" s="180">
        <v>1</v>
      </c>
      <c r="BC43" s="185">
        <v>3.125E-2</v>
      </c>
      <c r="BD43" s="138"/>
      <c r="BE43" s="138"/>
      <c r="BF43" s="138"/>
      <c r="BG43" s="139"/>
      <c r="BH43" s="140" t="s">
        <v>22</v>
      </c>
      <c r="BI43" s="125" t="str">
        <f t="shared" si="0"/>
        <v>Multiplex2023Apr</v>
      </c>
      <c r="BJ43" s="125" t="str">
        <f t="shared" si="1"/>
        <v>Multiplex2023Apr</v>
      </c>
      <c r="BK43" s="125" t="str">
        <f t="shared" si="2"/>
        <v>Multiplex2023Apr</v>
      </c>
      <c r="BL43" s="125" t="str">
        <f t="shared" si="3"/>
        <v>Multiplex2023Apr</v>
      </c>
      <c r="BM43" s="125" t="str">
        <f t="shared" si="4"/>
        <v>Multiplex2023Apr</v>
      </c>
      <c r="BN43" s="125" t="str">
        <f t="shared" si="5"/>
        <v>Multiplex2023Apr</v>
      </c>
      <c r="BO43" s="125" t="str">
        <f t="shared" si="6"/>
        <v>Multiplex2023Apr</v>
      </c>
      <c r="BP43" s="125" t="str">
        <f t="shared" si="7"/>
        <v>Multiplex2023Apr</v>
      </c>
      <c r="BQ43" s="125" t="str">
        <f t="shared" si="8"/>
        <v>Multiplex2023Apr</v>
      </c>
      <c r="BR43" s="125" t="str">
        <f t="shared" si="9"/>
        <v>Multiplex2023Apr</v>
      </c>
      <c r="BS43" s="125" t="str">
        <f t="shared" si="10"/>
        <v>Multiplex2023Apr</v>
      </c>
      <c r="BT43" s="125" t="str">
        <f t="shared" si="11"/>
        <v>Multiplex2023Apr</v>
      </c>
      <c r="BU43" s="125" t="str">
        <f t="shared" si="12"/>
        <v>Multiplex2023Apr</v>
      </c>
      <c r="BV43" s="125" t="str">
        <f t="shared" si="13"/>
        <v>Multiplex2023Apr</v>
      </c>
      <c r="BW43" s="125" t="str">
        <f t="shared" si="14"/>
        <v>Multiplex2023Apr</v>
      </c>
      <c r="BX43" s="125" t="str">
        <f t="shared" si="15"/>
        <v>Multiplex2023Apr</v>
      </c>
      <c r="BY43" s="125" t="str">
        <f t="shared" si="16"/>
        <v>Multiplex2023Apr</v>
      </c>
      <c r="BZ43" s="125" t="str">
        <f t="shared" si="17"/>
        <v>Multiplex2023Apr</v>
      </c>
      <c r="CA43" s="125" t="str">
        <f t="shared" si="18"/>
        <v>Multiplex2023Apr</v>
      </c>
      <c r="CB43" s="125" t="str">
        <f t="shared" si="19"/>
        <v>Multiplex2023Apr</v>
      </c>
      <c r="CC43" s="125" t="str">
        <f t="shared" si="20"/>
        <v>Multiplex2023Apr</v>
      </c>
      <c r="CD43" s="125" t="str">
        <f t="shared" si="21"/>
        <v>Multiplex2023Apr</v>
      </c>
      <c r="CE43" s="125" t="str">
        <f t="shared" si="22"/>
        <v>Multiplex2023Apr</v>
      </c>
      <c r="CF43" s="125" t="str">
        <f t="shared" si="23"/>
        <v>Multiplex2023Apr</v>
      </c>
      <c r="CG43" s="3"/>
      <c r="CI43" s="70" t="s">
        <v>22</v>
      </c>
      <c r="CJ43" s="87" t="str">
        <f>IF(Treatment!B4&lt;&gt;"",Treatment!B4,"")</f>
        <v>XXXX-Nle-L5-13_Multiplex2023Apr - Multiplex2023Apr + XXXX-WT-fixed_Pur-2021May - Pur-2021May</v>
      </c>
      <c r="CK43" s="87" t="str">
        <f>IF(Treatment!C4&lt;&gt;"",Treatment!C4,"")</f>
        <v>XXXX-Nle-L5-13_Multiplex2023Apr - Multiplex2023Apr + XXXX-WT-fixed_Pur-2021May - Pur-2021May</v>
      </c>
      <c r="CL43" s="87" t="str">
        <f>IF(Treatment!D4&lt;&gt;"",Treatment!D4,"")</f>
        <v>XXXX-Nle-L5-14_Multiplex2023Apr - Multiplex2023Apr + XXXX-WT-fixed_Pur-2021May - Pur-2021May</v>
      </c>
      <c r="CM43" s="87" t="str">
        <f>IF(Treatment!E4&lt;&gt;"",Treatment!E4,"")</f>
        <v>XXXX-Nle-L5-14_Multiplex2023Apr - Multiplex2023Apr + XXXX-WT-fixed_Pur-2021May - Pur-2021May</v>
      </c>
      <c r="CN43" s="87" t="str">
        <f>IF(Treatment!F4&lt;&gt;"",Treatment!F4,"")</f>
        <v>XXXX-Nle-L5-15_Multiplex2023Apr - Multiplex2023Apr + XXXX-WT-fixed_Pur-2021May - Pur-2021May</v>
      </c>
      <c r="CO43" s="87" t="str">
        <f>IF(Treatment!G4&lt;&gt;"",Treatment!G4,"")</f>
        <v>XXXX-Nle-L5-15_Multiplex2023Apr - Multiplex2023Apr + XXXX-WT-fixed_Pur-2021May - Pur-2021May</v>
      </c>
      <c r="CP43" s="87" t="str">
        <f>IF(Treatment!H4&lt;&gt;"",Treatment!H4,"")</f>
        <v>XXXX-Nle-L5-16_Multiplex2023Apr - Multiplex2023Apr + XXXX-WT-fixed_Pur-2021May - Pur-2021May</v>
      </c>
      <c r="CQ43" s="87" t="str">
        <f>IF(Treatment!I4&lt;&gt;"",Treatment!I4,"")</f>
        <v>XXXX-Nle-L5-16_Multiplex2023Apr - Multiplex2023Apr + XXXX-WT-fixed_Pur-2021May - Pur-2021May</v>
      </c>
      <c r="CR43" s="87" t="str">
        <f>IF(Treatment!J4&lt;&gt;"",Treatment!J4,"")</f>
        <v>XXXX-Nle-L5-17_Multiplex2023Apr - Multiplex2023Apr + XXXX-WT-fixed_Pur-2021May - Pur-2021May</v>
      </c>
      <c r="CS43" s="87" t="str">
        <f>IF(Treatment!K4&lt;&gt;"",Treatment!K4,"")</f>
        <v>XXXX-Nle-L5-17_Multiplex2023Apr - Multiplex2023Apr + XXXX-WT-fixed_Pur-2021May - Pur-2021May</v>
      </c>
      <c r="CT43" s="87" t="str">
        <f>IF(Treatment!L4&lt;&gt;"",Treatment!L4,"")</f>
        <v>XXXX-Nle-L5-18_Multiplex2023Apr - Multiplex2023Apr + XXXX-WT-fixed_Pur-2021May - Pur-2021May</v>
      </c>
      <c r="CU43" s="87" t="str">
        <f>IF(Treatment!M4&lt;&gt;"",Treatment!M4,"")</f>
        <v>XXXX-Nle-L5-18_Multiplex2023Apr - Multiplex2023Apr + XXXX-WT-fixed_Pur-2021May - Pur-2021May</v>
      </c>
      <c r="CV43" s="87" t="str">
        <f>IF(Treatment!N4&lt;&gt;"",Treatment!N4,"")</f>
        <v>XXXX-Nle-L5-19_Multiplex2023Apr - Multiplex2023Apr + XXXX-WT-fixed_Pur-2021May - Pur-2021May</v>
      </c>
      <c r="CW43" s="87" t="str">
        <f>IF(Treatment!O4&lt;&gt;"",Treatment!O4,"")</f>
        <v>XXXX-Nle-L5-19_Multiplex2023Apr - Multiplex2023Apr + XXXX-WT-fixed_Pur-2021May - Pur-2021May</v>
      </c>
      <c r="CX43" s="87" t="str">
        <f>IF(Treatment!P4&lt;&gt;"",Treatment!P4,"")</f>
        <v>XXXX-Nle-L5-20_Multiplex2023Apr - Multiplex2023Apr + XXXX-WT-fixed_Pur-2021May - Pur-2021May</v>
      </c>
      <c r="CY43" s="87" t="str">
        <f>IF(Treatment!Q4&lt;&gt;"",Treatment!Q4,"")</f>
        <v>XXXX-Nle-L5-20_Multiplex2023Apr - Multiplex2023Apr + XXXX-WT-fixed_Pur-2021May - Pur-2021May</v>
      </c>
      <c r="CZ43" s="87" t="str">
        <f>IF(Treatment!R4&lt;&gt;"",Treatment!R4,"")</f>
        <v>XXXX-Nle-L5-21_Multiplex2023Apr - Multiplex2023Apr + XXXX-WT-fixed_Pur-2021May - Pur-2021May</v>
      </c>
      <c r="DA43" s="87" t="str">
        <f>IF(Treatment!S4&lt;&gt;"",Treatment!S4,"")</f>
        <v>XXXX-Nle-L5-21_Multiplex2023Apr - Multiplex2023Apr + XXXX-WT-fixed_Pur-2021May - Pur-2021May</v>
      </c>
      <c r="DB43" s="87" t="str">
        <f>IF(Treatment!T4&lt;&gt;"",Treatment!T4,"")</f>
        <v>XXXX-Nle-L5-22_Multiplex2023Apr - Multiplex2023Apr + XXXX-WT-fixed_Pur-2021May - Pur-2021May</v>
      </c>
      <c r="DC43" s="87" t="str">
        <f>IF(Treatment!U4&lt;&gt;"",Treatment!U4,"")</f>
        <v>XXXX-Nle-L5-22_Multiplex2023Apr - Multiplex2023Apr + XXXX-WT-fixed_Pur-2021May - Pur-2021May</v>
      </c>
      <c r="DD43" s="87" t="str">
        <f>IF(Treatment!V4&lt;&gt;"",Treatment!V4,"")</f>
        <v>XXXX-Nle-L5-23_Multiplex2023Apr - Multiplex2023Apr + XXXX-WT-fixed_Pur-2021May - Pur-2021May</v>
      </c>
      <c r="DE43" s="87" t="str">
        <f>IF(Treatment!W4&lt;&gt;"",Treatment!W4,"")</f>
        <v>XXXX-Nle-L5-23_Multiplex2023Apr - Multiplex2023Apr + XXXX-WT-fixed_Pur-2021May - Pur-2021May</v>
      </c>
      <c r="DF43" s="87" t="str">
        <f>IF(Treatment!X4&lt;&gt;"",Treatment!X4,"")</f>
        <v>XXXX-Nle-L5-24_Multiplex2023Apr - Multiplex2023Apr + XXXX-WT-fixed_Pur-2021May - Pur-2021May</v>
      </c>
      <c r="DG43" s="87" t="str">
        <f>IF(Treatment!Y4&lt;&gt;"",Treatment!Y4,"")</f>
        <v>XXXX-Nle-L5-24_Multiplex2023Apr - Multiplex2023Apr + XXXX-WT-fixed_Pur-2021May - Pur-2021May</v>
      </c>
    </row>
    <row r="44" spans="1:111" ht="148.5" customHeight="1" thickBot="1" x14ac:dyDescent="0.55000000000000004">
      <c r="A44" s="129"/>
      <c r="B44" s="23"/>
      <c r="C44" s="85" t="s">
        <v>23</v>
      </c>
      <c r="D44" s="187" t="s">
        <v>465</v>
      </c>
      <c r="E44" s="187" t="s">
        <v>465</v>
      </c>
      <c r="F44" s="188" t="s">
        <v>466</v>
      </c>
      <c r="G44" s="188" t="s">
        <v>466</v>
      </c>
      <c r="H44" s="189" t="s">
        <v>467</v>
      </c>
      <c r="I44" s="189" t="s">
        <v>467</v>
      </c>
      <c r="J44" s="190" t="s">
        <v>468</v>
      </c>
      <c r="K44" s="190" t="s">
        <v>468</v>
      </c>
      <c r="L44" s="191" t="s">
        <v>469</v>
      </c>
      <c r="M44" s="191" t="s">
        <v>469</v>
      </c>
      <c r="N44" s="217" t="s">
        <v>470</v>
      </c>
      <c r="O44" s="217" t="s">
        <v>470</v>
      </c>
      <c r="P44" s="218" t="s">
        <v>471</v>
      </c>
      <c r="Q44" s="218" t="s">
        <v>471</v>
      </c>
      <c r="R44" s="219" t="s">
        <v>472</v>
      </c>
      <c r="S44" s="219" t="s">
        <v>472</v>
      </c>
      <c r="T44" s="220" t="s">
        <v>473</v>
      </c>
      <c r="U44" s="220" t="s">
        <v>473</v>
      </c>
      <c r="V44" s="221" t="s">
        <v>474</v>
      </c>
      <c r="W44" s="221" t="s">
        <v>474</v>
      </c>
      <c r="X44" s="222" t="s">
        <v>475</v>
      </c>
      <c r="Y44" s="222" t="s">
        <v>475</v>
      </c>
      <c r="Z44" s="223" t="s">
        <v>476</v>
      </c>
      <c r="AA44" s="223" t="s">
        <v>476</v>
      </c>
      <c r="AB44" s="23"/>
      <c r="AC44" s="23"/>
      <c r="AD44" s="23"/>
      <c r="AE44" s="126" t="s">
        <v>23</v>
      </c>
      <c r="AF44" s="178">
        <v>2</v>
      </c>
      <c r="AG44" s="177">
        <v>6.25E-2</v>
      </c>
      <c r="AH44" s="178">
        <v>2</v>
      </c>
      <c r="AI44" s="177">
        <v>6.25E-2</v>
      </c>
      <c r="AJ44" s="178">
        <v>2</v>
      </c>
      <c r="AK44" s="177">
        <v>6.25E-2</v>
      </c>
      <c r="AL44" s="178">
        <v>2</v>
      </c>
      <c r="AM44" s="177">
        <v>6.25E-2</v>
      </c>
      <c r="AN44" s="178">
        <v>2</v>
      </c>
      <c r="AO44" s="177">
        <v>6.25E-2</v>
      </c>
      <c r="AP44" s="178">
        <v>2</v>
      </c>
      <c r="AQ44" s="177">
        <v>6.25E-2</v>
      </c>
      <c r="AR44" s="178">
        <v>2</v>
      </c>
      <c r="AS44" s="177">
        <v>6.25E-2</v>
      </c>
      <c r="AT44" s="178">
        <v>2</v>
      </c>
      <c r="AU44" s="177">
        <v>6.25E-2</v>
      </c>
      <c r="AV44" s="178">
        <v>2</v>
      </c>
      <c r="AW44" s="177">
        <v>6.25E-2</v>
      </c>
      <c r="AX44" s="178">
        <v>2</v>
      </c>
      <c r="AY44" s="177">
        <v>6.25E-2</v>
      </c>
      <c r="AZ44" s="178">
        <v>2</v>
      </c>
      <c r="BA44" s="177">
        <v>6.25E-2</v>
      </c>
      <c r="BB44" s="178">
        <v>2</v>
      </c>
      <c r="BC44" s="177">
        <v>6.25E-2</v>
      </c>
      <c r="BD44" s="138"/>
      <c r="BE44" s="138"/>
      <c r="BF44" s="138"/>
      <c r="BG44" s="139"/>
      <c r="BH44" s="140" t="s">
        <v>23</v>
      </c>
      <c r="BI44" s="125" t="str">
        <f t="shared" si="0"/>
        <v>Multiplex2023Apr</v>
      </c>
      <c r="BJ44" s="125" t="str">
        <f t="shared" si="1"/>
        <v>Multiplex2023Apr</v>
      </c>
      <c r="BK44" s="125" t="str">
        <f t="shared" si="2"/>
        <v>Multiplex2023Apr</v>
      </c>
      <c r="BL44" s="125" t="str">
        <f t="shared" si="3"/>
        <v>Multiplex2023Apr</v>
      </c>
      <c r="BM44" s="125" t="str">
        <f t="shared" si="4"/>
        <v>Multiplex2023Apr</v>
      </c>
      <c r="BN44" s="125" t="str">
        <f t="shared" si="5"/>
        <v>Multiplex2023Apr</v>
      </c>
      <c r="BO44" s="125" t="str">
        <f t="shared" si="6"/>
        <v>Multiplex2023Apr</v>
      </c>
      <c r="BP44" s="125" t="str">
        <f t="shared" si="7"/>
        <v>Multiplex2023Apr</v>
      </c>
      <c r="BQ44" s="125" t="str">
        <f t="shared" si="8"/>
        <v>Multiplex2023Apr</v>
      </c>
      <c r="BR44" s="125" t="str">
        <f t="shared" si="9"/>
        <v>Multiplex2023Apr</v>
      </c>
      <c r="BS44" s="125" t="str">
        <f t="shared" si="10"/>
        <v>Multiplex2023Apr</v>
      </c>
      <c r="BT44" s="125" t="str">
        <f t="shared" si="11"/>
        <v>Multiplex2023Apr</v>
      </c>
      <c r="BU44" s="125" t="str">
        <f t="shared" si="12"/>
        <v>Multiplex2023Apr</v>
      </c>
      <c r="BV44" s="125" t="str">
        <f t="shared" si="13"/>
        <v>Multiplex2023Apr</v>
      </c>
      <c r="BW44" s="125" t="str">
        <f t="shared" si="14"/>
        <v>Multiplex2023Apr</v>
      </c>
      <c r="BX44" s="125" t="str">
        <f t="shared" si="15"/>
        <v>Multiplex2023Apr</v>
      </c>
      <c r="BY44" s="125" t="str">
        <f t="shared" si="16"/>
        <v>Multiplex2023Apr</v>
      </c>
      <c r="BZ44" s="125" t="str">
        <f t="shared" si="17"/>
        <v>Multiplex2023Apr</v>
      </c>
      <c r="CA44" s="125" t="str">
        <f t="shared" si="18"/>
        <v>Multiplex2023Apr</v>
      </c>
      <c r="CB44" s="125" t="str">
        <f t="shared" si="19"/>
        <v>Multiplex2023Apr</v>
      </c>
      <c r="CC44" s="125" t="str">
        <f t="shared" si="20"/>
        <v>Multiplex2023Apr</v>
      </c>
      <c r="CD44" s="125" t="str">
        <f t="shared" si="21"/>
        <v>Multiplex2023Apr</v>
      </c>
      <c r="CE44" s="125" t="str">
        <f t="shared" si="22"/>
        <v>Multiplex2023Apr</v>
      </c>
      <c r="CF44" s="125" t="str">
        <f t="shared" si="23"/>
        <v>Multiplex2023Apr</v>
      </c>
      <c r="CG44" s="3"/>
      <c r="CI44" s="70" t="s">
        <v>23</v>
      </c>
      <c r="CJ44" s="87" t="str">
        <f>IF(Treatment!B5&lt;&gt;"",Treatment!B5,"")</f>
        <v>XXXX-Nle-L5-13_Multiplex2023Apr - Multiplex2023Apr + XXXX-WT-fixed_Pur-2021May - Pur-2021May</v>
      </c>
      <c r="CK44" s="87" t="str">
        <f>IF(Treatment!C5&lt;&gt;"",Treatment!C5,"")</f>
        <v>XXXX-Nle-L5-13_Multiplex2023Apr - Multiplex2023Apr + XXXX-WT-fixed_Pur-2021May - Pur-2021May</v>
      </c>
      <c r="CL44" s="87" t="str">
        <f>IF(Treatment!D5&lt;&gt;"",Treatment!D5,"")</f>
        <v>XXXX-Nle-L5-14_Multiplex2023Apr - Multiplex2023Apr + XXXX-WT-fixed_Pur-2021May - Pur-2021May</v>
      </c>
      <c r="CM44" s="87" t="str">
        <f>IF(Treatment!E5&lt;&gt;"",Treatment!E5,"")</f>
        <v>XXXX-Nle-L5-14_Multiplex2023Apr - Multiplex2023Apr + XXXX-WT-fixed_Pur-2021May - Pur-2021May</v>
      </c>
      <c r="CN44" s="87" t="str">
        <f>IF(Treatment!F5&lt;&gt;"",Treatment!F5,"")</f>
        <v>XXXX-Nle-L5-15_Multiplex2023Apr - Multiplex2023Apr + XXXX-WT-fixed_Pur-2021May - Pur-2021May</v>
      </c>
      <c r="CO44" s="87" t="str">
        <f>IF(Treatment!G5&lt;&gt;"",Treatment!G5,"")</f>
        <v>XXXX-Nle-L5-15_Multiplex2023Apr - Multiplex2023Apr + XXXX-WT-fixed_Pur-2021May - Pur-2021May</v>
      </c>
      <c r="CP44" s="87" t="str">
        <f>IF(Treatment!H5&lt;&gt;"",Treatment!H5,"")</f>
        <v>XXXX-Nle-L5-16_Multiplex2023Apr - Multiplex2023Apr + XXXX-WT-fixed_Pur-2021May - Pur-2021May</v>
      </c>
      <c r="CQ44" s="87" t="str">
        <f>IF(Treatment!I5&lt;&gt;"",Treatment!I5,"")</f>
        <v>XXXX-Nle-L5-16_Multiplex2023Apr - Multiplex2023Apr + XXXX-WT-fixed_Pur-2021May - Pur-2021May</v>
      </c>
      <c r="CR44" s="87" t="str">
        <f>IF(Treatment!J5&lt;&gt;"",Treatment!J5,"")</f>
        <v>XXXX-Nle-L5-17_Multiplex2023Apr - Multiplex2023Apr + XXXX-WT-fixed_Pur-2021May - Pur-2021May</v>
      </c>
      <c r="CS44" s="87" t="str">
        <f>IF(Treatment!K5&lt;&gt;"",Treatment!K5,"")</f>
        <v>XXXX-Nle-L5-17_Multiplex2023Apr - Multiplex2023Apr + XXXX-WT-fixed_Pur-2021May - Pur-2021May</v>
      </c>
      <c r="CT44" s="87" t="str">
        <f>IF(Treatment!L5&lt;&gt;"",Treatment!L5,"")</f>
        <v>XXXX-Nle-L5-18_Multiplex2023Apr - Multiplex2023Apr + XXXX-WT-fixed_Pur-2021May - Pur-2021May</v>
      </c>
      <c r="CU44" s="87" t="str">
        <f>IF(Treatment!M5&lt;&gt;"",Treatment!M5,"")</f>
        <v>XXXX-Nle-L5-18_Multiplex2023Apr - Multiplex2023Apr + XXXX-WT-fixed_Pur-2021May - Pur-2021May</v>
      </c>
      <c r="CV44" s="87" t="str">
        <f>IF(Treatment!N5&lt;&gt;"",Treatment!N5,"")</f>
        <v>XXXX-Nle-L5-19_Multiplex2023Apr - Multiplex2023Apr + XXXX-WT-fixed_Pur-2021May - Pur-2021May</v>
      </c>
      <c r="CW44" s="87" t="str">
        <f>IF(Treatment!O5&lt;&gt;"",Treatment!O5,"")</f>
        <v>XXXX-Nle-L5-19_Multiplex2023Apr - Multiplex2023Apr + XXXX-WT-fixed_Pur-2021May - Pur-2021May</v>
      </c>
      <c r="CX44" s="87" t="str">
        <f>IF(Treatment!P5&lt;&gt;"",Treatment!P5,"")</f>
        <v>XXXX-Nle-L5-20_Multiplex2023Apr - Multiplex2023Apr + XXXX-WT-fixed_Pur-2021May - Pur-2021May</v>
      </c>
      <c r="CY44" s="87" t="str">
        <f>IF(Treatment!Q5&lt;&gt;"",Treatment!Q5,"")</f>
        <v>XXXX-Nle-L5-20_Multiplex2023Apr - Multiplex2023Apr + XXXX-WT-fixed_Pur-2021May - Pur-2021May</v>
      </c>
      <c r="CZ44" s="87" t="str">
        <f>IF(Treatment!R5&lt;&gt;"",Treatment!R5,"")</f>
        <v>XXXX-Nle-L5-21_Multiplex2023Apr - Multiplex2023Apr + XXXX-WT-fixed_Pur-2021May - Pur-2021May</v>
      </c>
      <c r="DA44" s="87" t="str">
        <f>IF(Treatment!S5&lt;&gt;"",Treatment!S5,"")</f>
        <v>XXXX-Nle-L5-21_Multiplex2023Apr - Multiplex2023Apr + XXXX-WT-fixed_Pur-2021May - Pur-2021May</v>
      </c>
      <c r="DB44" s="87" t="str">
        <f>IF(Treatment!T5&lt;&gt;"",Treatment!T5,"")</f>
        <v>XXXX-Nle-L5-22_Multiplex2023Apr - Multiplex2023Apr + XXXX-WT-fixed_Pur-2021May - Pur-2021May</v>
      </c>
      <c r="DC44" s="87" t="str">
        <f>IF(Treatment!U5&lt;&gt;"",Treatment!U5,"")</f>
        <v>XXXX-Nle-L5-22_Multiplex2023Apr - Multiplex2023Apr + XXXX-WT-fixed_Pur-2021May - Pur-2021May</v>
      </c>
      <c r="DD44" s="87" t="str">
        <f>IF(Treatment!V5&lt;&gt;"",Treatment!V5,"")</f>
        <v>XXXX-Nle-L5-23_Multiplex2023Apr - Multiplex2023Apr + XXXX-WT-fixed_Pur-2021May - Pur-2021May</v>
      </c>
      <c r="DE44" s="87" t="str">
        <f>IF(Treatment!W5&lt;&gt;"",Treatment!W5,"")</f>
        <v>XXXX-Nle-L5-23_Multiplex2023Apr - Multiplex2023Apr + XXXX-WT-fixed_Pur-2021May - Pur-2021May</v>
      </c>
      <c r="DF44" s="87" t="str">
        <f>IF(Treatment!X5&lt;&gt;"",Treatment!X5,"")</f>
        <v>XXXX-Nle-L5-24_Multiplex2023Apr - Multiplex2023Apr + XXXX-WT-fixed_Pur-2021May - Pur-2021May</v>
      </c>
      <c r="DG44" s="87" t="str">
        <f>IF(Treatment!Y5&lt;&gt;"",Treatment!Y5,"")</f>
        <v>XXXX-Nle-L5-24_Multiplex2023Apr - Multiplex2023Apr + XXXX-WT-fixed_Pur-2021May - Pur-2021May</v>
      </c>
    </row>
    <row r="45" spans="1:111" ht="120" customHeight="1" thickBot="1" x14ac:dyDescent="0.55000000000000004">
      <c r="A45" s="129"/>
      <c r="B45" s="23"/>
      <c r="C45" s="85" t="s">
        <v>24</v>
      </c>
      <c r="D45" s="187" t="s">
        <v>465</v>
      </c>
      <c r="E45" s="187" t="s">
        <v>465</v>
      </c>
      <c r="F45" s="188" t="s">
        <v>466</v>
      </c>
      <c r="G45" s="188" t="s">
        <v>466</v>
      </c>
      <c r="H45" s="189" t="s">
        <v>467</v>
      </c>
      <c r="I45" s="189" t="s">
        <v>467</v>
      </c>
      <c r="J45" s="190" t="s">
        <v>468</v>
      </c>
      <c r="K45" s="190" t="s">
        <v>468</v>
      </c>
      <c r="L45" s="191" t="s">
        <v>469</v>
      </c>
      <c r="M45" s="191" t="s">
        <v>469</v>
      </c>
      <c r="N45" s="217" t="s">
        <v>470</v>
      </c>
      <c r="O45" s="217" t="s">
        <v>470</v>
      </c>
      <c r="P45" s="218" t="s">
        <v>471</v>
      </c>
      <c r="Q45" s="218" t="s">
        <v>471</v>
      </c>
      <c r="R45" s="219" t="s">
        <v>472</v>
      </c>
      <c r="S45" s="219" t="s">
        <v>472</v>
      </c>
      <c r="T45" s="220" t="s">
        <v>473</v>
      </c>
      <c r="U45" s="220" t="s">
        <v>473</v>
      </c>
      <c r="V45" s="221" t="s">
        <v>474</v>
      </c>
      <c r="W45" s="221" t="s">
        <v>474</v>
      </c>
      <c r="X45" s="222" t="s">
        <v>475</v>
      </c>
      <c r="Y45" s="222" t="s">
        <v>475</v>
      </c>
      <c r="Z45" s="223" t="s">
        <v>476</v>
      </c>
      <c r="AA45" s="223" t="s">
        <v>476</v>
      </c>
      <c r="AB45" s="23"/>
      <c r="AC45" s="23"/>
      <c r="AD45" s="23"/>
      <c r="AE45" s="126" t="s">
        <v>24</v>
      </c>
      <c r="AF45" s="181">
        <v>4</v>
      </c>
      <c r="AG45" s="176">
        <v>0.125</v>
      </c>
      <c r="AH45" s="181">
        <v>4</v>
      </c>
      <c r="AI45" s="176">
        <v>0.125</v>
      </c>
      <c r="AJ45" s="181">
        <v>4</v>
      </c>
      <c r="AK45" s="176">
        <v>0.125</v>
      </c>
      <c r="AL45" s="181">
        <v>4</v>
      </c>
      <c r="AM45" s="176">
        <v>0.125</v>
      </c>
      <c r="AN45" s="181">
        <v>4</v>
      </c>
      <c r="AO45" s="176">
        <v>0.125</v>
      </c>
      <c r="AP45" s="181">
        <v>4</v>
      </c>
      <c r="AQ45" s="176">
        <v>0.125</v>
      </c>
      <c r="AR45" s="181">
        <v>4</v>
      </c>
      <c r="AS45" s="176">
        <v>0.125</v>
      </c>
      <c r="AT45" s="181">
        <v>4</v>
      </c>
      <c r="AU45" s="176">
        <v>0.125</v>
      </c>
      <c r="AV45" s="181">
        <v>4</v>
      </c>
      <c r="AW45" s="176">
        <v>0.125</v>
      </c>
      <c r="AX45" s="181">
        <v>4</v>
      </c>
      <c r="AY45" s="176">
        <v>0.125</v>
      </c>
      <c r="AZ45" s="181">
        <v>4</v>
      </c>
      <c r="BA45" s="176">
        <v>0.125</v>
      </c>
      <c r="BB45" s="181">
        <v>4</v>
      </c>
      <c r="BC45" s="176">
        <v>0.125</v>
      </c>
      <c r="BD45" s="138"/>
      <c r="BE45" s="138"/>
      <c r="BF45" s="138"/>
      <c r="BG45" s="139"/>
      <c r="BH45" s="140" t="s">
        <v>24</v>
      </c>
      <c r="BI45" s="125" t="str">
        <f t="shared" si="0"/>
        <v>Multiplex2023Apr</v>
      </c>
      <c r="BJ45" s="125" t="str">
        <f t="shared" si="1"/>
        <v>Multiplex2023Apr</v>
      </c>
      <c r="BK45" s="125" t="str">
        <f t="shared" si="2"/>
        <v>Multiplex2023Apr</v>
      </c>
      <c r="BL45" s="125" t="str">
        <f t="shared" si="3"/>
        <v>Multiplex2023Apr</v>
      </c>
      <c r="BM45" s="125" t="str">
        <f t="shared" si="4"/>
        <v>Multiplex2023Apr</v>
      </c>
      <c r="BN45" s="125" t="str">
        <f t="shared" si="5"/>
        <v>Multiplex2023Apr</v>
      </c>
      <c r="BO45" s="125" t="str">
        <f t="shared" si="6"/>
        <v>Multiplex2023Apr</v>
      </c>
      <c r="BP45" s="125" t="str">
        <f t="shared" si="7"/>
        <v>Multiplex2023Apr</v>
      </c>
      <c r="BQ45" s="125" t="str">
        <f t="shared" si="8"/>
        <v>Multiplex2023Apr</v>
      </c>
      <c r="BR45" s="125" t="str">
        <f t="shared" si="9"/>
        <v>Multiplex2023Apr</v>
      </c>
      <c r="BS45" s="125" t="str">
        <f t="shared" si="10"/>
        <v>Multiplex2023Apr</v>
      </c>
      <c r="BT45" s="125" t="str">
        <f t="shared" si="11"/>
        <v>Multiplex2023Apr</v>
      </c>
      <c r="BU45" s="125" t="str">
        <f t="shared" si="12"/>
        <v>Multiplex2023Apr</v>
      </c>
      <c r="BV45" s="125" t="str">
        <f t="shared" si="13"/>
        <v>Multiplex2023Apr</v>
      </c>
      <c r="BW45" s="125" t="str">
        <f t="shared" si="14"/>
        <v>Multiplex2023Apr</v>
      </c>
      <c r="BX45" s="125" t="str">
        <f t="shared" si="15"/>
        <v>Multiplex2023Apr</v>
      </c>
      <c r="BY45" s="125" t="str">
        <f t="shared" si="16"/>
        <v>Multiplex2023Apr</v>
      </c>
      <c r="BZ45" s="125" t="str">
        <f t="shared" si="17"/>
        <v>Multiplex2023Apr</v>
      </c>
      <c r="CA45" s="125" t="str">
        <f t="shared" si="18"/>
        <v>Multiplex2023Apr</v>
      </c>
      <c r="CB45" s="125" t="str">
        <f t="shared" si="19"/>
        <v>Multiplex2023Apr</v>
      </c>
      <c r="CC45" s="125" t="str">
        <f t="shared" si="20"/>
        <v>Multiplex2023Apr</v>
      </c>
      <c r="CD45" s="125" t="str">
        <f t="shared" si="21"/>
        <v>Multiplex2023Apr</v>
      </c>
      <c r="CE45" s="125" t="str">
        <f t="shared" si="22"/>
        <v>Multiplex2023Apr</v>
      </c>
      <c r="CF45" s="125" t="str">
        <f t="shared" si="23"/>
        <v>Multiplex2023Apr</v>
      </c>
      <c r="CG45" s="3"/>
      <c r="CI45" s="70" t="s">
        <v>24</v>
      </c>
      <c r="CJ45" s="87" t="str">
        <f>IF(Treatment!B6&lt;&gt;"",Treatment!B6,"")</f>
        <v>XXXX-Nle-L5-13_Multiplex2023Apr - Multiplex2023Apr + XXXX-WT-fixed_Pur-2021May - Pur-2021May</v>
      </c>
      <c r="CK45" s="87" t="str">
        <f>IF(Treatment!C6&lt;&gt;"",Treatment!C6,"")</f>
        <v>XXXX-Nle-L5-13_Multiplex2023Apr - Multiplex2023Apr + XXXX-WT-fixed_Pur-2021May - Pur-2021May</v>
      </c>
      <c r="CL45" s="87" t="str">
        <f>IF(Treatment!D6&lt;&gt;"",Treatment!D6,"")</f>
        <v>XXXX-Nle-L5-14_Multiplex2023Apr - Multiplex2023Apr + XXXX-WT-fixed_Pur-2021May - Pur-2021May</v>
      </c>
      <c r="CM45" s="87" t="str">
        <f>IF(Treatment!E6&lt;&gt;"",Treatment!E6,"")</f>
        <v>XXXX-Nle-L5-14_Multiplex2023Apr - Multiplex2023Apr + XXXX-WT-fixed_Pur-2021May - Pur-2021May</v>
      </c>
      <c r="CN45" s="87" t="str">
        <f>IF(Treatment!F6&lt;&gt;"",Treatment!F6,"")</f>
        <v>XXXX-Nle-L5-15_Multiplex2023Apr - Multiplex2023Apr + XXXX-WT-fixed_Pur-2021May - Pur-2021May</v>
      </c>
      <c r="CO45" s="87" t="str">
        <f>IF(Treatment!G6&lt;&gt;"",Treatment!G6,"")</f>
        <v>XXXX-Nle-L5-15_Multiplex2023Apr - Multiplex2023Apr + XXXX-WT-fixed_Pur-2021May - Pur-2021May</v>
      </c>
      <c r="CP45" s="87" t="str">
        <f>IF(Treatment!H6&lt;&gt;"",Treatment!H6,"")</f>
        <v>XXXX-Nle-L5-16_Multiplex2023Apr - Multiplex2023Apr + XXXX-WT-fixed_Pur-2021May - Pur-2021May</v>
      </c>
      <c r="CQ45" s="87" t="str">
        <f>IF(Treatment!I6&lt;&gt;"",Treatment!I6,"")</f>
        <v>XXXX-Nle-L5-16_Multiplex2023Apr - Multiplex2023Apr + XXXX-WT-fixed_Pur-2021May - Pur-2021May</v>
      </c>
      <c r="CR45" s="87" t="str">
        <f>IF(Treatment!J6&lt;&gt;"",Treatment!J6,"")</f>
        <v>XXXX-Nle-L5-17_Multiplex2023Apr - Multiplex2023Apr + XXXX-WT-fixed_Pur-2021May - Pur-2021May</v>
      </c>
      <c r="CS45" s="87" t="str">
        <f>IF(Treatment!K6&lt;&gt;"",Treatment!K6,"")</f>
        <v>XXXX-Nle-L5-17_Multiplex2023Apr - Multiplex2023Apr + XXXX-WT-fixed_Pur-2021May - Pur-2021May</v>
      </c>
      <c r="CT45" s="87" t="str">
        <f>IF(Treatment!L6&lt;&gt;"",Treatment!L6,"")</f>
        <v>XXXX-Nle-L5-18_Multiplex2023Apr - Multiplex2023Apr + XXXX-WT-fixed_Pur-2021May - Pur-2021May</v>
      </c>
      <c r="CU45" s="87" t="str">
        <f>IF(Treatment!M6&lt;&gt;"",Treatment!M6,"")</f>
        <v>XXXX-Nle-L5-18_Multiplex2023Apr - Multiplex2023Apr + XXXX-WT-fixed_Pur-2021May - Pur-2021May</v>
      </c>
      <c r="CV45" s="87" t="str">
        <f>IF(Treatment!N6&lt;&gt;"",Treatment!N6,"")</f>
        <v>XXXX-Nle-L5-19_Multiplex2023Apr - Multiplex2023Apr + XXXX-WT-fixed_Pur-2021May - Pur-2021May</v>
      </c>
      <c r="CW45" s="87" t="str">
        <f>IF(Treatment!O6&lt;&gt;"",Treatment!O6,"")</f>
        <v>XXXX-Nle-L5-19_Multiplex2023Apr - Multiplex2023Apr + XXXX-WT-fixed_Pur-2021May - Pur-2021May</v>
      </c>
      <c r="CX45" s="87" t="str">
        <f>IF(Treatment!P6&lt;&gt;"",Treatment!P6,"")</f>
        <v>XXXX-Nle-L5-20_Multiplex2023Apr - Multiplex2023Apr + XXXX-WT-fixed_Pur-2021May - Pur-2021May</v>
      </c>
      <c r="CY45" s="87" t="str">
        <f>IF(Treatment!Q6&lt;&gt;"",Treatment!Q6,"")</f>
        <v>XXXX-Nle-L5-20_Multiplex2023Apr - Multiplex2023Apr + XXXX-WT-fixed_Pur-2021May - Pur-2021May</v>
      </c>
      <c r="CZ45" s="87" t="str">
        <f>IF(Treatment!R6&lt;&gt;"",Treatment!R6,"")</f>
        <v>XXXX-Nle-L5-21_Multiplex2023Apr - Multiplex2023Apr + XXXX-WT-fixed_Pur-2021May - Pur-2021May</v>
      </c>
      <c r="DA45" s="87" t="str">
        <f>IF(Treatment!S6&lt;&gt;"",Treatment!S6,"")</f>
        <v>XXXX-Nle-L5-21_Multiplex2023Apr - Multiplex2023Apr + XXXX-WT-fixed_Pur-2021May - Pur-2021May</v>
      </c>
      <c r="DB45" s="87" t="str">
        <f>IF(Treatment!T6&lt;&gt;"",Treatment!T6,"")</f>
        <v>XXXX-Nle-L5-22_Multiplex2023Apr - Multiplex2023Apr + XXXX-WT-fixed_Pur-2021May - Pur-2021May</v>
      </c>
      <c r="DC45" s="87" t="str">
        <f>IF(Treatment!U6&lt;&gt;"",Treatment!U6,"")</f>
        <v>XXXX-Nle-L5-22_Multiplex2023Apr - Multiplex2023Apr + XXXX-WT-fixed_Pur-2021May - Pur-2021May</v>
      </c>
      <c r="DD45" s="87" t="str">
        <f>IF(Treatment!V6&lt;&gt;"",Treatment!V6,"")</f>
        <v>XXXX-Nle-L5-23_Multiplex2023Apr - Multiplex2023Apr + XXXX-WT-fixed_Pur-2021May - Pur-2021May</v>
      </c>
      <c r="DE45" s="87" t="str">
        <f>IF(Treatment!W6&lt;&gt;"",Treatment!W6,"")</f>
        <v>XXXX-Nle-L5-23_Multiplex2023Apr - Multiplex2023Apr + XXXX-WT-fixed_Pur-2021May - Pur-2021May</v>
      </c>
      <c r="DF45" s="87" t="str">
        <f>IF(Treatment!X6&lt;&gt;"",Treatment!X6,"")</f>
        <v>XXXX-Nle-L5-24_Multiplex2023Apr - Multiplex2023Apr + XXXX-WT-fixed_Pur-2021May - Pur-2021May</v>
      </c>
      <c r="DG45" s="87" t="str">
        <f>IF(Treatment!Y6&lt;&gt;"",Treatment!Y6,"")</f>
        <v>XXXX-Nle-L5-24_Multiplex2023Apr - Multiplex2023Apr + XXXX-WT-fixed_Pur-2021May - Pur-2021May</v>
      </c>
    </row>
    <row r="46" spans="1:111" ht="120" customHeight="1" thickBot="1" x14ac:dyDescent="0.55000000000000004">
      <c r="A46" s="129"/>
      <c r="B46" s="23"/>
      <c r="C46" s="85" t="s">
        <v>25</v>
      </c>
      <c r="D46" s="187" t="s">
        <v>465</v>
      </c>
      <c r="E46" s="187" t="s">
        <v>465</v>
      </c>
      <c r="F46" s="188" t="s">
        <v>466</v>
      </c>
      <c r="G46" s="188" t="s">
        <v>466</v>
      </c>
      <c r="H46" s="189" t="s">
        <v>467</v>
      </c>
      <c r="I46" s="189" t="s">
        <v>467</v>
      </c>
      <c r="J46" s="190" t="s">
        <v>468</v>
      </c>
      <c r="K46" s="190" t="s">
        <v>468</v>
      </c>
      <c r="L46" s="191" t="s">
        <v>469</v>
      </c>
      <c r="M46" s="191" t="s">
        <v>469</v>
      </c>
      <c r="N46" s="217" t="s">
        <v>470</v>
      </c>
      <c r="O46" s="217" t="s">
        <v>470</v>
      </c>
      <c r="P46" s="218" t="s">
        <v>471</v>
      </c>
      <c r="Q46" s="218" t="s">
        <v>471</v>
      </c>
      <c r="R46" s="219" t="s">
        <v>472</v>
      </c>
      <c r="S46" s="219" t="s">
        <v>472</v>
      </c>
      <c r="T46" s="220" t="s">
        <v>473</v>
      </c>
      <c r="U46" s="220" t="s">
        <v>473</v>
      </c>
      <c r="V46" s="221" t="s">
        <v>474</v>
      </c>
      <c r="W46" s="221" t="s">
        <v>474</v>
      </c>
      <c r="X46" s="222" t="s">
        <v>475</v>
      </c>
      <c r="Y46" s="222" t="s">
        <v>475</v>
      </c>
      <c r="Z46" s="223" t="s">
        <v>476</v>
      </c>
      <c r="AA46" s="223" t="s">
        <v>476</v>
      </c>
      <c r="AB46" s="23"/>
      <c r="AC46" s="23"/>
      <c r="AD46" s="23"/>
      <c r="AE46" s="126" t="s">
        <v>25</v>
      </c>
      <c r="AF46" s="179">
        <v>8</v>
      </c>
      <c r="AG46" s="175">
        <v>0.25</v>
      </c>
      <c r="AH46" s="179">
        <v>8</v>
      </c>
      <c r="AI46" s="175">
        <v>0.25</v>
      </c>
      <c r="AJ46" s="179">
        <v>8</v>
      </c>
      <c r="AK46" s="175">
        <v>0.25</v>
      </c>
      <c r="AL46" s="179">
        <v>8</v>
      </c>
      <c r="AM46" s="175">
        <v>0.25</v>
      </c>
      <c r="AN46" s="179">
        <v>8</v>
      </c>
      <c r="AO46" s="175">
        <v>0.25</v>
      </c>
      <c r="AP46" s="179">
        <v>8</v>
      </c>
      <c r="AQ46" s="175">
        <v>0.25</v>
      </c>
      <c r="AR46" s="179">
        <v>8</v>
      </c>
      <c r="AS46" s="175">
        <v>0.25</v>
      </c>
      <c r="AT46" s="179">
        <v>8</v>
      </c>
      <c r="AU46" s="175">
        <v>0.25</v>
      </c>
      <c r="AV46" s="179">
        <v>8</v>
      </c>
      <c r="AW46" s="175">
        <v>0.25</v>
      </c>
      <c r="AX46" s="179">
        <v>8</v>
      </c>
      <c r="AY46" s="175">
        <v>0.25</v>
      </c>
      <c r="AZ46" s="179">
        <v>8</v>
      </c>
      <c r="BA46" s="175">
        <v>0.25</v>
      </c>
      <c r="BB46" s="179">
        <v>8</v>
      </c>
      <c r="BC46" s="175">
        <v>0.25</v>
      </c>
      <c r="BD46" s="138"/>
      <c r="BE46" s="138"/>
      <c r="BF46" s="138"/>
      <c r="BG46" s="139"/>
      <c r="BH46" s="140" t="s">
        <v>25</v>
      </c>
      <c r="BI46" s="125" t="str">
        <f t="shared" si="0"/>
        <v>Multiplex2023Apr</v>
      </c>
      <c r="BJ46" s="125" t="str">
        <f t="shared" si="1"/>
        <v>Multiplex2023Apr</v>
      </c>
      <c r="BK46" s="125" t="str">
        <f t="shared" si="2"/>
        <v>Multiplex2023Apr</v>
      </c>
      <c r="BL46" s="125" t="str">
        <f t="shared" si="3"/>
        <v>Multiplex2023Apr</v>
      </c>
      <c r="BM46" s="125" t="str">
        <f t="shared" si="4"/>
        <v>Multiplex2023Apr</v>
      </c>
      <c r="BN46" s="125" t="str">
        <f t="shared" si="5"/>
        <v>Multiplex2023Apr</v>
      </c>
      <c r="BO46" s="125" t="str">
        <f t="shared" si="6"/>
        <v>Multiplex2023Apr</v>
      </c>
      <c r="BP46" s="125" t="str">
        <f t="shared" si="7"/>
        <v>Multiplex2023Apr</v>
      </c>
      <c r="BQ46" s="125" t="str">
        <f t="shared" si="8"/>
        <v>Multiplex2023Apr</v>
      </c>
      <c r="BR46" s="125" t="str">
        <f t="shared" si="9"/>
        <v>Multiplex2023Apr</v>
      </c>
      <c r="BS46" s="125" t="str">
        <f t="shared" si="10"/>
        <v>Multiplex2023Apr</v>
      </c>
      <c r="BT46" s="125" t="str">
        <f t="shared" si="11"/>
        <v>Multiplex2023Apr</v>
      </c>
      <c r="BU46" s="125" t="str">
        <f t="shared" si="12"/>
        <v>Multiplex2023Apr</v>
      </c>
      <c r="BV46" s="125" t="str">
        <f t="shared" si="13"/>
        <v>Multiplex2023Apr</v>
      </c>
      <c r="BW46" s="125" t="str">
        <f t="shared" si="14"/>
        <v>Multiplex2023Apr</v>
      </c>
      <c r="BX46" s="125" t="str">
        <f t="shared" si="15"/>
        <v>Multiplex2023Apr</v>
      </c>
      <c r="BY46" s="125" t="str">
        <f t="shared" si="16"/>
        <v>Multiplex2023Apr</v>
      </c>
      <c r="BZ46" s="125" t="str">
        <f t="shared" si="17"/>
        <v>Multiplex2023Apr</v>
      </c>
      <c r="CA46" s="125" t="str">
        <f t="shared" si="18"/>
        <v>Multiplex2023Apr</v>
      </c>
      <c r="CB46" s="125" t="str">
        <f t="shared" si="19"/>
        <v>Multiplex2023Apr</v>
      </c>
      <c r="CC46" s="125" t="str">
        <f t="shared" si="20"/>
        <v>Multiplex2023Apr</v>
      </c>
      <c r="CD46" s="125" t="str">
        <f t="shared" si="21"/>
        <v>Multiplex2023Apr</v>
      </c>
      <c r="CE46" s="125" t="str">
        <f t="shared" si="22"/>
        <v>Multiplex2023Apr</v>
      </c>
      <c r="CF46" s="125" t="str">
        <f t="shared" si="23"/>
        <v>Multiplex2023Apr</v>
      </c>
      <c r="CG46" s="3"/>
      <c r="CI46" s="70" t="s">
        <v>25</v>
      </c>
      <c r="CJ46" s="87" t="str">
        <f>IF(Treatment!B7&lt;&gt;"",Treatment!B7,"")</f>
        <v>XXXX-Nle-L5-13_Multiplex2023Apr - Multiplex2023Apr + XXXX-WT-fixed_Pur-2021May - Pur-2021May</v>
      </c>
      <c r="CK46" s="87" t="str">
        <f>IF(Treatment!C7&lt;&gt;"",Treatment!C7,"")</f>
        <v>XXXX-Nle-L5-13_Multiplex2023Apr - Multiplex2023Apr + XXXX-WT-fixed_Pur-2021May - Pur-2021May</v>
      </c>
      <c r="CL46" s="87" t="str">
        <f>IF(Treatment!D7&lt;&gt;"",Treatment!D7,"")</f>
        <v>XXXX-Nle-L5-14_Multiplex2023Apr - Multiplex2023Apr + XXXX-WT-fixed_Pur-2021May - Pur-2021May</v>
      </c>
      <c r="CM46" s="87" t="str">
        <f>IF(Treatment!E7&lt;&gt;"",Treatment!E7,"")</f>
        <v>XXXX-Nle-L5-14_Multiplex2023Apr - Multiplex2023Apr + XXXX-WT-fixed_Pur-2021May - Pur-2021May</v>
      </c>
      <c r="CN46" s="87" t="str">
        <f>IF(Treatment!F7&lt;&gt;"",Treatment!F7,"")</f>
        <v>XXXX-Nle-L5-15_Multiplex2023Apr - Multiplex2023Apr + XXXX-WT-fixed_Pur-2021May - Pur-2021May</v>
      </c>
      <c r="CO46" s="87" t="str">
        <f>IF(Treatment!G7&lt;&gt;"",Treatment!G7,"")</f>
        <v>XXXX-Nle-L5-15_Multiplex2023Apr - Multiplex2023Apr + XXXX-WT-fixed_Pur-2021May - Pur-2021May</v>
      </c>
      <c r="CP46" s="87" t="str">
        <f>IF(Treatment!H7&lt;&gt;"",Treatment!H7,"")</f>
        <v>XXXX-Nle-L5-16_Multiplex2023Apr - Multiplex2023Apr + XXXX-WT-fixed_Pur-2021May - Pur-2021May</v>
      </c>
      <c r="CQ46" s="87" t="str">
        <f>IF(Treatment!I7&lt;&gt;"",Treatment!I7,"")</f>
        <v>XXXX-Nle-L5-16_Multiplex2023Apr - Multiplex2023Apr + XXXX-WT-fixed_Pur-2021May - Pur-2021May</v>
      </c>
      <c r="CR46" s="87" t="str">
        <f>IF(Treatment!J7&lt;&gt;"",Treatment!J7,"")</f>
        <v>XXXX-Nle-L5-17_Multiplex2023Apr - Multiplex2023Apr + XXXX-WT-fixed_Pur-2021May - Pur-2021May</v>
      </c>
      <c r="CS46" s="87" t="str">
        <f>IF(Treatment!K7&lt;&gt;"",Treatment!K7,"")</f>
        <v>XXXX-Nle-L5-17_Multiplex2023Apr - Multiplex2023Apr + XXXX-WT-fixed_Pur-2021May - Pur-2021May</v>
      </c>
      <c r="CT46" s="87" t="str">
        <f>IF(Treatment!L7&lt;&gt;"",Treatment!L7,"")</f>
        <v>XXXX-Nle-L5-18_Multiplex2023Apr - Multiplex2023Apr + XXXX-WT-fixed_Pur-2021May - Pur-2021May</v>
      </c>
      <c r="CU46" s="87" t="str">
        <f>IF(Treatment!M7&lt;&gt;"",Treatment!M7,"")</f>
        <v>XXXX-Nle-L5-18_Multiplex2023Apr - Multiplex2023Apr + XXXX-WT-fixed_Pur-2021May - Pur-2021May</v>
      </c>
      <c r="CV46" s="87" t="str">
        <f>IF(Treatment!N7&lt;&gt;"",Treatment!N7,"")</f>
        <v>XXXX-Nle-L5-19_Multiplex2023Apr - Multiplex2023Apr + XXXX-WT-fixed_Pur-2021May - Pur-2021May</v>
      </c>
      <c r="CW46" s="87" t="str">
        <f>IF(Treatment!O7&lt;&gt;"",Treatment!O7,"")</f>
        <v>XXXX-Nle-L5-19_Multiplex2023Apr - Multiplex2023Apr + XXXX-WT-fixed_Pur-2021May - Pur-2021May</v>
      </c>
      <c r="CX46" s="87" t="str">
        <f>IF(Treatment!P7&lt;&gt;"",Treatment!P7,"")</f>
        <v>XXXX-Nle-L5-20_Multiplex2023Apr - Multiplex2023Apr + XXXX-WT-fixed_Pur-2021May - Pur-2021May</v>
      </c>
      <c r="CY46" s="87" t="str">
        <f>IF(Treatment!Q7&lt;&gt;"",Treatment!Q7,"")</f>
        <v>XXXX-Nle-L5-20_Multiplex2023Apr - Multiplex2023Apr + XXXX-WT-fixed_Pur-2021May - Pur-2021May</v>
      </c>
      <c r="CZ46" s="87" t="str">
        <f>IF(Treatment!R7&lt;&gt;"",Treatment!R7,"")</f>
        <v>XXXX-Nle-L5-21_Multiplex2023Apr - Multiplex2023Apr + XXXX-WT-fixed_Pur-2021May - Pur-2021May</v>
      </c>
      <c r="DA46" s="87" t="str">
        <f>IF(Treatment!S7&lt;&gt;"",Treatment!S7,"")</f>
        <v>XXXX-Nle-L5-21_Multiplex2023Apr - Multiplex2023Apr + XXXX-WT-fixed_Pur-2021May - Pur-2021May</v>
      </c>
      <c r="DB46" s="87" t="str">
        <f>IF(Treatment!T7&lt;&gt;"",Treatment!T7,"")</f>
        <v>XXXX-Nle-L5-22_Multiplex2023Apr - Multiplex2023Apr + XXXX-WT-fixed_Pur-2021May - Pur-2021May</v>
      </c>
      <c r="DC46" s="87" t="str">
        <f>IF(Treatment!U7&lt;&gt;"",Treatment!U7,"")</f>
        <v>XXXX-Nle-L5-22_Multiplex2023Apr - Multiplex2023Apr + XXXX-WT-fixed_Pur-2021May - Pur-2021May</v>
      </c>
      <c r="DD46" s="87" t="str">
        <f>IF(Treatment!V7&lt;&gt;"",Treatment!V7,"")</f>
        <v>XXXX-Nle-L5-23_Multiplex2023Apr - Multiplex2023Apr + XXXX-WT-fixed_Pur-2021May - Pur-2021May</v>
      </c>
      <c r="DE46" s="87" t="str">
        <f>IF(Treatment!W7&lt;&gt;"",Treatment!W7,"")</f>
        <v>XXXX-Nle-L5-23_Multiplex2023Apr - Multiplex2023Apr + XXXX-WT-fixed_Pur-2021May - Pur-2021May</v>
      </c>
      <c r="DF46" s="87" t="str">
        <f>IF(Treatment!X7&lt;&gt;"",Treatment!X7,"")</f>
        <v>XXXX-Nle-L5-24_Multiplex2023Apr - Multiplex2023Apr + XXXX-WT-fixed_Pur-2021May - Pur-2021May</v>
      </c>
      <c r="DG46" s="87" t="str">
        <f>IF(Treatment!Y7&lt;&gt;"",Treatment!Y7,"")</f>
        <v>XXXX-Nle-L5-24_Multiplex2023Apr - Multiplex2023Apr + XXXX-WT-fixed_Pur-2021May - Pur-2021May</v>
      </c>
    </row>
    <row r="47" spans="1:111" ht="177.75" customHeight="1" thickBot="1" x14ac:dyDescent="0.55000000000000004">
      <c r="A47" s="129"/>
      <c r="B47" s="23"/>
      <c r="C47" s="85" t="s">
        <v>26</v>
      </c>
      <c r="D47" s="206" t="s">
        <v>477</v>
      </c>
      <c r="E47" s="186" t="s">
        <v>478</v>
      </c>
      <c r="F47" s="207" t="s">
        <v>479</v>
      </c>
      <c r="G47" s="186" t="s">
        <v>478</v>
      </c>
      <c r="H47" s="208" t="s">
        <v>480</v>
      </c>
      <c r="I47" s="186" t="s">
        <v>478</v>
      </c>
      <c r="J47" s="209" t="s">
        <v>481</v>
      </c>
      <c r="K47" s="186" t="s">
        <v>478</v>
      </c>
      <c r="L47" s="210" t="s">
        <v>482</v>
      </c>
      <c r="M47" s="186" t="s">
        <v>478</v>
      </c>
      <c r="N47" s="192" t="s">
        <v>483</v>
      </c>
      <c r="O47" s="186" t="s">
        <v>478</v>
      </c>
      <c r="P47" s="211" t="s">
        <v>484</v>
      </c>
      <c r="Q47" s="186" t="s">
        <v>478</v>
      </c>
      <c r="R47" s="212" t="s">
        <v>485</v>
      </c>
      <c r="S47" s="186" t="s">
        <v>478</v>
      </c>
      <c r="T47" s="213" t="s">
        <v>486</v>
      </c>
      <c r="U47" s="186" t="s">
        <v>478</v>
      </c>
      <c r="V47" s="214" t="s">
        <v>487</v>
      </c>
      <c r="W47" s="193" t="s">
        <v>463</v>
      </c>
      <c r="X47" s="215" t="s">
        <v>488</v>
      </c>
      <c r="Y47" s="193" t="s">
        <v>463</v>
      </c>
      <c r="Z47" s="216" t="s">
        <v>489</v>
      </c>
      <c r="AA47" s="193" t="s">
        <v>463</v>
      </c>
      <c r="AB47" s="23"/>
      <c r="AC47" s="23"/>
      <c r="AD47" s="23"/>
      <c r="AE47" s="126" t="s">
        <v>26</v>
      </c>
      <c r="AF47" s="182">
        <v>0.5</v>
      </c>
      <c r="AG47" s="179">
        <v>8</v>
      </c>
      <c r="AH47" s="182">
        <v>0.5</v>
      </c>
      <c r="AI47" s="181">
        <f>AG47/2</f>
        <v>4</v>
      </c>
      <c r="AJ47" s="182">
        <v>0.5</v>
      </c>
      <c r="AK47" s="178">
        <f>AI47/2</f>
        <v>2</v>
      </c>
      <c r="AL47" s="182">
        <v>0.5</v>
      </c>
      <c r="AM47" s="180">
        <f>AK47/2</f>
        <v>1</v>
      </c>
      <c r="AN47" s="182">
        <v>0.5</v>
      </c>
      <c r="AO47" s="182">
        <f>AM47/2</f>
        <v>0.5</v>
      </c>
      <c r="AP47" s="182">
        <v>0.5</v>
      </c>
      <c r="AQ47" s="175">
        <f>AO47/2</f>
        <v>0.25</v>
      </c>
      <c r="AR47" s="182">
        <v>0.5</v>
      </c>
      <c r="AS47" s="176">
        <f>AQ47/2</f>
        <v>0.125</v>
      </c>
      <c r="AT47" s="182">
        <v>0.5</v>
      </c>
      <c r="AU47" s="177">
        <f>AS47/2</f>
        <v>6.25E-2</v>
      </c>
      <c r="AV47" s="182">
        <v>0.5</v>
      </c>
      <c r="AW47" s="185">
        <f>AU47/2</f>
        <v>3.125E-2</v>
      </c>
      <c r="AX47" s="182">
        <v>0.5</v>
      </c>
      <c r="AY47" s="183"/>
      <c r="AZ47" s="182">
        <v>0.5</v>
      </c>
      <c r="BA47" s="183"/>
      <c r="BB47" s="182">
        <v>0.5</v>
      </c>
      <c r="BC47" s="183"/>
      <c r="BD47" s="138"/>
      <c r="BE47" s="138"/>
      <c r="BF47" s="138"/>
      <c r="BG47" s="139"/>
      <c r="BH47" s="140" t="s">
        <v>26</v>
      </c>
      <c r="BI47" s="125" t="str">
        <f t="shared" si="0"/>
        <v>Multiplex2023Mar</v>
      </c>
      <c r="BJ47" s="125" t="str">
        <f t="shared" si="1"/>
        <v>Multiplex-2022May</v>
      </c>
      <c r="BK47" s="125" t="str">
        <f t="shared" si="2"/>
        <v>Multiplex2023Mar</v>
      </c>
      <c r="BL47" s="125" t="str">
        <f t="shared" si="3"/>
        <v>Multiplex-2022May</v>
      </c>
      <c r="BM47" s="125" t="str">
        <f t="shared" si="4"/>
        <v>Multiplex2023Mar</v>
      </c>
      <c r="BN47" s="125" t="str">
        <f t="shared" si="5"/>
        <v>Multiplex-2022May</v>
      </c>
      <c r="BO47" s="125" t="str">
        <f t="shared" si="6"/>
        <v>Multiplex2023Mar</v>
      </c>
      <c r="BP47" s="125" t="str">
        <f t="shared" si="7"/>
        <v>Multiplex-2022May</v>
      </c>
      <c r="BQ47" s="125" t="str">
        <f t="shared" si="8"/>
        <v>Multiplex2023Apr</v>
      </c>
      <c r="BR47" s="125" t="str">
        <f t="shared" si="9"/>
        <v>Multiplex-2022May</v>
      </c>
      <c r="BS47" s="125" t="str">
        <f t="shared" si="10"/>
        <v>Multiplex2023Apr</v>
      </c>
      <c r="BT47" s="125" t="str">
        <f t="shared" si="11"/>
        <v>Multiplex-2022May</v>
      </c>
      <c r="BU47" s="125" t="str">
        <f t="shared" si="12"/>
        <v>Multiplex2023Apr</v>
      </c>
      <c r="BV47" s="125" t="str">
        <f t="shared" si="13"/>
        <v>Multiplex-2022May</v>
      </c>
      <c r="BW47" s="125" t="str">
        <f t="shared" si="14"/>
        <v>Multiplex2023Apr</v>
      </c>
      <c r="BX47" s="125" t="str">
        <f t="shared" si="15"/>
        <v>Multiplex-2022May</v>
      </c>
      <c r="BY47" s="125" t="str">
        <f t="shared" si="16"/>
        <v>Multiplex2023Apr</v>
      </c>
      <c r="BZ47" s="125" t="str">
        <f t="shared" si="17"/>
        <v>Multiplex-2022May</v>
      </c>
      <c r="CA47" s="125" t="str">
        <f t="shared" si="18"/>
        <v>Multiplex2023Apr</v>
      </c>
      <c r="CB47" s="125" t="str">
        <f t="shared" si="19"/>
        <v>Buffer</v>
      </c>
      <c r="CC47" s="125" t="str">
        <f t="shared" si="20"/>
        <v>Multiplex2023Apr</v>
      </c>
      <c r="CD47" s="125" t="str">
        <f t="shared" si="21"/>
        <v>Buffer</v>
      </c>
      <c r="CE47" s="125" t="str">
        <f t="shared" si="22"/>
        <v>Multiplex2023Apr</v>
      </c>
      <c r="CF47" s="125" t="str">
        <f t="shared" si="23"/>
        <v>Buffer</v>
      </c>
      <c r="CG47" s="3"/>
      <c r="CI47" s="70" t="s">
        <v>26</v>
      </c>
      <c r="CJ47" s="87" t="str">
        <f>IF(Treatment!B8&lt;&gt;"",Treatment!B8,"")</f>
        <v>XXXX-Nle-L5-01_Multiplex2023Mar - Multiplex2023Mar + XXXX-WT-fixed_Pur-2021May - Pur-2021May</v>
      </c>
      <c r="CK47" s="87" t="str">
        <f>IF(Treatment!C8&lt;&gt;"",Treatment!C8,"")</f>
        <v>XXXX-YYYYY-NGS-MALO-3_Multiplex-2022May - Multiplex-2022May + XXXX-WT-fixed_Pur-2021May - Pur-2021May</v>
      </c>
      <c r="CL47" s="87" t="str">
        <f>IF(Treatment!D8&lt;&gt;"",Treatment!D8,"")</f>
        <v>XXXX-Nle-L5-02_Multiplex2023Mar - Multiplex2023Mar + XXXX-WT-fixed_Pur-2021May - Pur-2021May</v>
      </c>
      <c r="CM47" s="87" t="str">
        <f>IF(Treatment!E8&lt;&gt;"",Treatment!E8,"")</f>
        <v>XXXX-YYYYY-NGS-MALO-3_Multiplex-2022May - Multiplex-2022May + XXXX-WT-fixed_Pur-2021May - Pur-2021May</v>
      </c>
      <c r="CN47" s="87" t="str">
        <f>IF(Treatment!F8&lt;&gt;"",Treatment!F8,"")</f>
        <v>XXXX-Nle-L5-03_Multiplex2023Mar - Multiplex2023Mar + XXXX-WT-fixed_Pur-2021May - Pur-2021May</v>
      </c>
      <c r="CO47" s="87" t="str">
        <f>IF(Treatment!G8&lt;&gt;"",Treatment!G8,"")</f>
        <v>XXXX-YYYYY-NGS-MALO-3_Multiplex-2022May - Multiplex-2022May + XXXX-WT-fixed_Pur-2021May - Pur-2021May</v>
      </c>
      <c r="CP47" s="87" t="str">
        <f>IF(Treatment!H8&lt;&gt;"",Treatment!H8,"")</f>
        <v>XXXX-Nle-L5-04_Multiplex2023Mar - Multiplex2023Mar + XXXX-WT-fixed_Pur-2021May - Pur-2021May</v>
      </c>
      <c r="CQ47" s="87" t="str">
        <f>IF(Treatment!I8&lt;&gt;"",Treatment!I8,"")</f>
        <v>XXXX-YYYYY-NGS-MALO-3_Multiplex-2022May - Multiplex-2022May + XXXX-WT-fixed_Pur-2021May - Pur-2021May</v>
      </c>
      <c r="CR47" s="87" t="str">
        <f>IF(Treatment!J8&lt;&gt;"",Treatment!J8,"")</f>
        <v>XXXX-Nle-L5-05_Multiplex2023Apr - Multiplex2023Apr + XXXX-WT-fixed_Pur-2021May - Pur-2021May</v>
      </c>
      <c r="CS47" s="87" t="str">
        <f>IF(Treatment!K8&lt;&gt;"",Treatment!K8,"")</f>
        <v>XXXX-YYYYY-NGS-MALO-3_Multiplex-2022May - Multiplex-2022May + XXXX-WT-fixed_Pur-2021May - Pur-2021May</v>
      </c>
      <c r="CT47" s="87" t="str">
        <f>IF(Treatment!L8&lt;&gt;"",Treatment!L8,"")</f>
        <v>XXXX-Nle-L5-06_Multiplex2023Apr - Multiplex2023Apr + XXXX-WT-fixed_Pur-2021May - Pur-2021May</v>
      </c>
      <c r="CU47" s="87" t="str">
        <f>IF(Treatment!M8&lt;&gt;"",Treatment!M8,"")</f>
        <v>XXXX-YYYYY-NGS-MALO-3_Multiplex-2022May - Multiplex-2022May + XXXX-WT-fixed_Pur-2021May - Pur-2021May</v>
      </c>
      <c r="CV47" s="87" t="str">
        <f>IF(Treatment!N8&lt;&gt;"",Treatment!N8,"")</f>
        <v>XXXX-Nle-L5-07_Multiplex2023Apr - Multiplex2023Apr + XXXX-WT-fixed_Pur-2021May - Pur-2021May</v>
      </c>
      <c r="CW47" s="87" t="str">
        <f>IF(Treatment!O8&lt;&gt;"",Treatment!O8,"")</f>
        <v>XXXX-YYYYY-NGS-MALO-3_Multiplex-2022May - Multiplex-2022May + XXXX-WT-fixed_Pur-2021May - Pur-2021May</v>
      </c>
      <c r="CX47" s="87" t="str">
        <f>IF(Treatment!P8&lt;&gt;"",Treatment!P8,"")</f>
        <v>XXXX-Nle-L5-08_Multiplex2023Apr - Multiplex2023Apr + XXXX-WT-fixed_Pur-2021May - Pur-2021May</v>
      </c>
      <c r="CY47" s="87" t="str">
        <f>IF(Treatment!Q8&lt;&gt;"",Treatment!Q8,"")</f>
        <v>XXXX-YYYYY-NGS-MALO-3_Multiplex-2022May - Multiplex-2022May + XXXX-WT-fixed_Pur-2021May - Pur-2021May</v>
      </c>
      <c r="CZ47" s="87" t="str">
        <f>IF(Treatment!R8&lt;&gt;"",Treatment!R8,"")</f>
        <v>XXXX-Nle-L5-09_Multiplex2023Apr - Multiplex2023Apr + XXXX-WT-fixed_Pur-2021May - Pur-2021May</v>
      </c>
      <c r="DA47" s="87" t="str">
        <f>IF(Treatment!S8&lt;&gt;"",Treatment!S8,"")</f>
        <v>XXXX-YYYYY-NGS-MALO-3_Multiplex-2022May - Multiplex-2022May + XXXX-WT-fixed_Pur-2021May - Pur-2021May</v>
      </c>
      <c r="DB47" s="87" t="str">
        <f>IF(Treatment!T8&lt;&gt;"",Treatment!T8,"")</f>
        <v>XXXX-Nle-L5-10_Multiplex2023Apr - Multiplex2023Apr + XXXX-WT-fixed_Pur-2021May - Pur-2021May</v>
      </c>
      <c r="DC47" s="87" t="str">
        <f>IF(Treatment!U8&lt;&gt;"",Treatment!U8,"")</f>
        <v>Buffer + XXXX-WT-fixed_Pur-2021May - Pur-2021May</v>
      </c>
      <c r="DD47" s="87" t="str">
        <f>IF(Treatment!V8&lt;&gt;"",Treatment!V8,"")</f>
        <v>XXXX-Nle-L5-11_Multiplex2023Apr - Multiplex2023Apr + XXXX-WT-fixed_Pur-2021May - Pur-2021May</v>
      </c>
      <c r="DE47" s="87" t="str">
        <f>IF(Treatment!W8&lt;&gt;"",Treatment!W8,"")</f>
        <v>Buffer + XXXX-WT-fixed_Pur-2021May - Pur-2021May</v>
      </c>
      <c r="DF47" s="87" t="str">
        <f>IF(Treatment!X8&lt;&gt;"",Treatment!X8,"")</f>
        <v>XXXX-Nle-L5-12_Multiplex2023Apr - Multiplex2023Apr + XXXX-WT-fixed_Pur-2021May - Pur-2021May</v>
      </c>
      <c r="DG47" s="87" t="str">
        <f>IF(Treatment!Y8&lt;&gt;"",Treatment!Y8,"")</f>
        <v>Buffer + XXXX-WT-fixed_Pur-2021May - Pur-2021May</v>
      </c>
    </row>
    <row r="48" spans="1:111" ht="122.25" customHeight="1" thickBot="1" x14ac:dyDescent="0.55000000000000004">
      <c r="A48" s="129"/>
      <c r="B48" s="23"/>
      <c r="C48" s="85" t="s">
        <v>27</v>
      </c>
      <c r="D48" s="206" t="s">
        <v>477</v>
      </c>
      <c r="E48" s="206" t="s">
        <v>477</v>
      </c>
      <c r="F48" s="207" t="s">
        <v>479</v>
      </c>
      <c r="G48" s="207" t="s">
        <v>479</v>
      </c>
      <c r="H48" s="208" t="s">
        <v>480</v>
      </c>
      <c r="I48" s="208" t="s">
        <v>480</v>
      </c>
      <c r="J48" s="209" t="s">
        <v>481</v>
      </c>
      <c r="K48" s="209" t="s">
        <v>481</v>
      </c>
      <c r="L48" s="210" t="s">
        <v>482</v>
      </c>
      <c r="M48" s="210" t="s">
        <v>482</v>
      </c>
      <c r="N48" s="192" t="s">
        <v>483</v>
      </c>
      <c r="O48" s="192" t="s">
        <v>483</v>
      </c>
      <c r="P48" s="211" t="s">
        <v>484</v>
      </c>
      <c r="Q48" s="211" t="s">
        <v>484</v>
      </c>
      <c r="R48" s="212" t="s">
        <v>485</v>
      </c>
      <c r="S48" s="212" t="s">
        <v>485</v>
      </c>
      <c r="T48" s="213" t="s">
        <v>486</v>
      </c>
      <c r="U48" s="213" t="s">
        <v>486</v>
      </c>
      <c r="V48" s="214" t="s">
        <v>487</v>
      </c>
      <c r="W48" s="214" t="s">
        <v>487</v>
      </c>
      <c r="X48" s="215" t="s">
        <v>488</v>
      </c>
      <c r="Y48" s="215" t="s">
        <v>488</v>
      </c>
      <c r="Z48" s="216" t="s">
        <v>489</v>
      </c>
      <c r="AA48" s="216" t="s">
        <v>489</v>
      </c>
      <c r="AB48" s="23"/>
      <c r="AC48" s="23"/>
      <c r="AD48" s="23"/>
      <c r="AE48" s="126" t="s">
        <v>27</v>
      </c>
      <c r="AF48" s="180">
        <v>1</v>
      </c>
      <c r="AG48" s="185">
        <v>3.125E-2</v>
      </c>
      <c r="AH48" s="180">
        <v>1</v>
      </c>
      <c r="AI48" s="185">
        <v>3.125E-2</v>
      </c>
      <c r="AJ48" s="180">
        <v>1</v>
      </c>
      <c r="AK48" s="185">
        <v>3.125E-2</v>
      </c>
      <c r="AL48" s="180">
        <v>1</v>
      </c>
      <c r="AM48" s="185">
        <v>3.125E-2</v>
      </c>
      <c r="AN48" s="180">
        <v>1</v>
      </c>
      <c r="AO48" s="185">
        <v>3.125E-2</v>
      </c>
      <c r="AP48" s="180">
        <v>1</v>
      </c>
      <c r="AQ48" s="185">
        <v>3.125E-2</v>
      </c>
      <c r="AR48" s="180">
        <v>1</v>
      </c>
      <c r="AS48" s="185">
        <v>3.125E-2</v>
      </c>
      <c r="AT48" s="180">
        <v>1</v>
      </c>
      <c r="AU48" s="185">
        <v>3.125E-2</v>
      </c>
      <c r="AV48" s="180">
        <v>1</v>
      </c>
      <c r="AW48" s="185">
        <v>3.125E-2</v>
      </c>
      <c r="AX48" s="180">
        <v>1</v>
      </c>
      <c r="AY48" s="185">
        <v>3.125E-2</v>
      </c>
      <c r="AZ48" s="180">
        <v>1</v>
      </c>
      <c r="BA48" s="185">
        <v>3.125E-2</v>
      </c>
      <c r="BB48" s="180">
        <v>1</v>
      </c>
      <c r="BC48" s="185">
        <v>3.125E-2</v>
      </c>
      <c r="BD48" s="138"/>
      <c r="BE48" s="138"/>
      <c r="BF48" s="138"/>
      <c r="BG48" s="139"/>
      <c r="BH48" s="140" t="s">
        <v>27</v>
      </c>
      <c r="BI48" s="125" t="str">
        <f t="shared" si="0"/>
        <v>Multiplex2023Mar</v>
      </c>
      <c r="BJ48" s="125" t="str">
        <f t="shared" si="1"/>
        <v>Multiplex2023Mar</v>
      </c>
      <c r="BK48" s="125" t="str">
        <f t="shared" si="2"/>
        <v>Multiplex2023Mar</v>
      </c>
      <c r="BL48" s="125" t="str">
        <f t="shared" si="3"/>
        <v>Multiplex2023Mar</v>
      </c>
      <c r="BM48" s="125" t="str">
        <f t="shared" si="4"/>
        <v>Multiplex2023Mar</v>
      </c>
      <c r="BN48" s="125" t="str">
        <f t="shared" si="5"/>
        <v>Multiplex2023Mar</v>
      </c>
      <c r="BO48" s="125" t="str">
        <f t="shared" si="6"/>
        <v>Multiplex2023Mar</v>
      </c>
      <c r="BP48" s="125" t="str">
        <f t="shared" si="7"/>
        <v>Multiplex2023Mar</v>
      </c>
      <c r="BQ48" s="125" t="str">
        <f t="shared" si="8"/>
        <v>Multiplex2023Apr</v>
      </c>
      <c r="BR48" s="125" t="str">
        <f t="shared" si="9"/>
        <v>Multiplex2023Apr</v>
      </c>
      <c r="BS48" s="125" t="str">
        <f t="shared" si="10"/>
        <v>Multiplex2023Apr</v>
      </c>
      <c r="BT48" s="125" t="str">
        <f t="shared" si="11"/>
        <v>Multiplex2023Apr</v>
      </c>
      <c r="BU48" s="125" t="str">
        <f t="shared" si="12"/>
        <v>Multiplex2023Apr</v>
      </c>
      <c r="BV48" s="125" t="str">
        <f t="shared" si="13"/>
        <v>Multiplex2023Apr</v>
      </c>
      <c r="BW48" s="125" t="str">
        <f t="shared" si="14"/>
        <v>Multiplex2023Apr</v>
      </c>
      <c r="BX48" s="125" t="str">
        <f t="shared" si="15"/>
        <v>Multiplex2023Apr</v>
      </c>
      <c r="BY48" s="125" t="str">
        <f t="shared" si="16"/>
        <v>Multiplex2023Apr</v>
      </c>
      <c r="BZ48" s="125" t="str">
        <f t="shared" si="17"/>
        <v>Multiplex2023Apr</v>
      </c>
      <c r="CA48" s="125" t="str">
        <f t="shared" si="18"/>
        <v>Multiplex2023Apr</v>
      </c>
      <c r="CB48" s="125" t="str">
        <f t="shared" si="19"/>
        <v>Multiplex2023Apr</v>
      </c>
      <c r="CC48" s="125" t="str">
        <f t="shared" si="20"/>
        <v>Multiplex2023Apr</v>
      </c>
      <c r="CD48" s="125" t="str">
        <f t="shared" si="21"/>
        <v>Multiplex2023Apr</v>
      </c>
      <c r="CE48" s="125" t="str">
        <f t="shared" si="22"/>
        <v>Multiplex2023Apr</v>
      </c>
      <c r="CF48" s="125" t="str">
        <f t="shared" si="23"/>
        <v>Multiplex2023Apr</v>
      </c>
      <c r="CG48" s="3"/>
      <c r="CI48" s="70" t="s">
        <v>27</v>
      </c>
      <c r="CJ48" s="87" t="str">
        <f>IF(Treatment!B9&lt;&gt;"",Treatment!B9,"")</f>
        <v>XXXX-Nle-L5-01_Multiplex2023Mar - Multiplex2023Mar + XXXX-WT-fixed_Pur-2021May - Pur-2021May</v>
      </c>
      <c r="CK48" s="87" t="str">
        <f>IF(Treatment!C9&lt;&gt;"",Treatment!C9,"")</f>
        <v>XXXX-Nle-L5-01_Multiplex2023Mar - Multiplex2023Mar + XXXX-WT-fixed_Pur-2021May - Pur-2021May</v>
      </c>
      <c r="CL48" s="87" t="str">
        <f>IF(Treatment!D9&lt;&gt;"",Treatment!D9,"")</f>
        <v>XXXX-Nle-L5-02_Multiplex2023Mar - Multiplex2023Mar + XXXX-WT-fixed_Pur-2021May - Pur-2021May</v>
      </c>
      <c r="CM48" s="87" t="str">
        <f>IF(Treatment!E9&lt;&gt;"",Treatment!E9,"")</f>
        <v>XXXX-Nle-L5-02_Multiplex2023Mar - Multiplex2023Mar + XXXX-WT-fixed_Pur-2021May - Pur-2021May</v>
      </c>
      <c r="CN48" s="87" t="str">
        <f>IF(Treatment!F9&lt;&gt;"",Treatment!F9,"")</f>
        <v>XXXX-Nle-L5-03_Multiplex2023Mar - Multiplex2023Mar + XXXX-WT-fixed_Pur-2021May - Pur-2021May</v>
      </c>
      <c r="CO48" s="87" t="str">
        <f>IF(Treatment!G9&lt;&gt;"",Treatment!G9,"")</f>
        <v>XXXX-Nle-L5-03_Multiplex2023Mar - Multiplex2023Mar + XXXX-WT-fixed_Pur-2021May - Pur-2021May</v>
      </c>
      <c r="CP48" s="87" t="str">
        <f>IF(Treatment!H9&lt;&gt;"",Treatment!H9,"")</f>
        <v>XXXX-Nle-L5-04_Multiplex2023Mar - Multiplex2023Mar + XXXX-WT-fixed_Pur-2021May - Pur-2021May</v>
      </c>
      <c r="CQ48" s="87" t="str">
        <f>IF(Treatment!I9&lt;&gt;"",Treatment!I9,"")</f>
        <v>XXXX-Nle-L5-04_Multiplex2023Mar - Multiplex2023Mar + XXXX-WT-fixed_Pur-2021May - Pur-2021May</v>
      </c>
      <c r="CR48" s="87" t="str">
        <f>IF(Treatment!J9&lt;&gt;"",Treatment!J9,"")</f>
        <v>XXXX-Nle-L5-05_Multiplex2023Apr - Multiplex2023Apr + XXXX-WT-fixed_Pur-2021May - Pur-2021May</v>
      </c>
      <c r="CS48" s="87" t="str">
        <f>IF(Treatment!K9&lt;&gt;"",Treatment!K9,"")</f>
        <v>XXXX-Nle-L5-05_Multiplex2023Apr - Multiplex2023Apr + XXXX-WT-fixed_Pur-2021May - Pur-2021May</v>
      </c>
      <c r="CT48" s="87" t="str">
        <f>IF(Treatment!L9&lt;&gt;"",Treatment!L9,"")</f>
        <v>XXXX-Nle-L5-06_Multiplex2023Apr - Multiplex2023Apr + XXXX-WT-fixed_Pur-2021May - Pur-2021May</v>
      </c>
      <c r="CU48" s="87" t="str">
        <f>IF(Treatment!M9&lt;&gt;"",Treatment!M9,"")</f>
        <v>XXXX-Nle-L5-06_Multiplex2023Apr - Multiplex2023Apr + XXXX-WT-fixed_Pur-2021May - Pur-2021May</v>
      </c>
      <c r="CV48" s="87" t="str">
        <f>IF(Treatment!N9&lt;&gt;"",Treatment!N9,"")</f>
        <v>XXXX-Nle-L5-07_Multiplex2023Apr - Multiplex2023Apr + XXXX-WT-fixed_Pur-2021May - Pur-2021May</v>
      </c>
      <c r="CW48" s="87" t="str">
        <f>IF(Treatment!O9&lt;&gt;"",Treatment!O9,"")</f>
        <v>XXXX-Nle-L5-07_Multiplex2023Apr - Multiplex2023Apr + XXXX-WT-fixed_Pur-2021May - Pur-2021May</v>
      </c>
      <c r="CX48" s="87" t="str">
        <f>IF(Treatment!P9&lt;&gt;"",Treatment!P9,"")</f>
        <v>XXXX-Nle-L5-08_Multiplex2023Apr - Multiplex2023Apr + XXXX-WT-fixed_Pur-2021May - Pur-2021May</v>
      </c>
      <c r="CY48" s="87" t="str">
        <f>IF(Treatment!Q9&lt;&gt;"",Treatment!Q9,"")</f>
        <v>XXXX-Nle-L5-08_Multiplex2023Apr - Multiplex2023Apr + XXXX-WT-fixed_Pur-2021May - Pur-2021May</v>
      </c>
      <c r="CZ48" s="87" t="str">
        <f>IF(Treatment!R9&lt;&gt;"",Treatment!R9,"")</f>
        <v>XXXX-Nle-L5-09_Multiplex2023Apr - Multiplex2023Apr + XXXX-WT-fixed_Pur-2021May - Pur-2021May</v>
      </c>
      <c r="DA48" s="87" t="str">
        <f>IF(Treatment!S9&lt;&gt;"",Treatment!S9,"")</f>
        <v>XXXX-Nle-L5-09_Multiplex2023Apr - Multiplex2023Apr + XXXX-WT-fixed_Pur-2021May - Pur-2021May</v>
      </c>
      <c r="DB48" s="87" t="str">
        <f>IF(Treatment!T9&lt;&gt;"",Treatment!T9,"")</f>
        <v>XXXX-Nle-L5-10_Multiplex2023Apr - Multiplex2023Apr + XXXX-WT-fixed_Pur-2021May - Pur-2021May</v>
      </c>
      <c r="DC48" s="87" t="str">
        <f>IF(Treatment!U9&lt;&gt;"",Treatment!U9,"")</f>
        <v>XXXX-Nle-L5-10_Multiplex2023Apr - Multiplex2023Apr + XXXX-WT-fixed_Pur-2021May - Pur-2021May</v>
      </c>
      <c r="DD48" s="87" t="str">
        <f>IF(Treatment!V9&lt;&gt;"",Treatment!V9,"")</f>
        <v>XXXX-Nle-L5-11_Multiplex2023Apr - Multiplex2023Apr + XXXX-WT-fixed_Pur-2021May - Pur-2021May</v>
      </c>
      <c r="DE48" s="87" t="str">
        <f>IF(Treatment!W9&lt;&gt;"",Treatment!W9,"")</f>
        <v>XXXX-Nle-L5-11_Multiplex2023Apr - Multiplex2023Apr + XXXX-WT-fixed_Pur-2021May - Pur-2021May</v>
      </c>
      <c r="DF48" s="87" t="str">
        <f>IF(Treatment!X9&lt;&gt;"",Treatment!X9,"")</f>
        <v>XXXX-Nle-L5-12_Multiplex2023Apr - Multiplex2023Apr + XXXX-WT-fixed_Pur-2021May - Pur-2021May</v>
      </c>
      <c r="DG48" s="87" t="str">
        <f>IF(Treatment!Y9&lt;&gt;"",Treatment!Y9,"")</f>
        <v>XXXX-Nle-L5-12_Multiplex2023Apr - Multiplex2023Apr + XXXX-WT-fixed_Pur-2021May - Pur-2021May</v>
      </c>
    </row>
    <row r="49" spans="1:111" ht="126" customHeight="1" thickBot="1" x14ac:dyDescent="0.55000000000000004">
      <c r="A49" s="129"/>
      <c r="B49" s="23"/>
      <c r="C49" s="85" t="s">
        <v>28</v>
      </c>
      <c r="D49" s="206" t="s">
        <v>477</v>
      </c>
      <c r="E49" s="206" t="s">
        <v>477</v>
      </c>
      <c r="F49" s="207" t="s">
        <v>479</v>
      </c>
      <c r="G49" s="207" t="s">
        <v>479</v>
      </c>
      <c r="H49" s="208" t="s">
        <v>480</v>
      </c>
      <c r="I49" s="208" t="s">
        <v>480</v>
      </c>
      <c r="J49" s="209" t="s">
        <v>481</v>
      </c>
      <c r="K49" s="209" t="s">
        <v>481</v>
      </c>
      <c r="L49" s="210" t="s">
        <v>482</v>
      </c>
      <c r="M49" s="210" t="s">
        <v>482</v>
      </c>
      <c r="N49" s="192" t="s">
        <v>483</v>
      </c>
      <c r="O49" s="192" t="s">
        <v>483</v>
      </c>
      <c r="P49" s="211" t="s">
        <v>484</v>
      </c>
      <c r="Q49" s="211" t="s">
        <v>484</v>
      </c>
      <c r="R49" s="212" t="s">
        <v>485</v>
      </c>
      <c r="S49" s="212" t="s">
        <v>485</v>
      </c>
      <c r="T49" s="213" t="s">
        <v>486</v>
      </c>
      <c r="U49" s="213" t="s">
        <v>486</v>
      </c>
      <c r="V49" s="214" t="s">
        <v>487</v>
      </c>
      <c r="W49" s="214" t="s">
        <v>487</v>
      </c>
      <c r="X49" s="215" t="s">
        <v>488</v>
      </c>
      <c r="Y49" s="215" t="s">
        <v>488</v>
      </c>
      <c r="Z49" s="216" t="s">
        <v>489</v>
      </c>
      <c r="AA49" s="216" t="s">
        <v>489</v>
      </c>
      <c r="AB49" s="23"/>
      <c r="AC49" s="23"/>
      <c r="AD49" s="23"/>
      <c r="AE49" s="126" t="s">
        <v>28</v>
      </c>
      <c r="AF49" s="178">
        <v>2</v>
      </c>
      <c r="AG49" s="177">
        <v>6.25E-2</v>
      </c>
      <c r="AH49" s="178">
        <v>2</v>
      </c>
      <c r="AI49" s="177">
        <v>6.25E-2</v>
      </c>
      <c r="AJ49" s="178">
        <v>2</v>
      </c>
      <c r="AK49" s="177">
        <v>6.25E-2</v>
      </c>
      <c r="AL49" s="178">
        <v>2</v>
      </c>
      <c r="AM49" s="177">
        <v>6.25E-2</v>
      </c>
      <c r="AN49" s="178">
        <v>2</v>
      </c>
      <c r="AO49" s="177">
        <v>6.25E-2</v>
      </c>
      <c r="AP49" s="178">
        <v>2</v>
      </c>
      <c r="AQ49" s="177">
        <v>6.25E-2</v>
      </c>
      <c r="AR49" s="178">
        <v>2</v>
      </c>
      <c r="AS49" s="177">
        <v>6.25E-2</v>
      </c>
      <c r="AT49" s="178">
        <v>2</v>
      </c>
      <c r="AU49" s="177">
        <v>6.25E-2</v>
      </c>
      <c r="AV49" s="178">
        <v>2</v>
      </c>
      <c r="AW49" s="177">
        <v>6.25E-2</v>
      </c>
      <c r="AX49" s="178">
        <v>2</v>
      </c>
      <c r="AY49" s="177">
        <v>6.25E-2</v>
      </c>
      <c r="AZ49" s="178">
        <v>2</v>
      </c>
      <c r="BA49" s="177">
        <v>6.25E-2</v>
      </c>
      <c r="BB49" s="178">
        <v>2</v>
      </c>
      <c r="BC49" s="177">
        <v>6.25E-2</v>
      </c>
      <c r="BD49" s="138"/>
      <c r="BE49" s="138"/>
      <c r="BF49" s="138"/>
      <c r="BG49" s="139"/>
      <c r="BH49" s="140" t="s">
        <v>28</v>
      </c>
      <c r="BI49" s="125" t="str">
        <f t="shared" si="0"/>
        <v>Multiplex2023Mar</v>
      </c>
      <c r="BJ49" s="125" t="str">
        <f t="shared" si="1"/>
        <v>Multiplex2023Mar</v>
      </c>
      <c r="BK49" s="125" t="str">
        <f t="shared" si="2"/>
        <v>Multiplex2023Mar</v>
      </c>
      <c r="BL49" s="125" t="str">
        <f t="shared" si="3"/>
        <v>Multiplex2023Mar</v>
      </c>
      <c r="BM49" s="125" t="str">
        <f t="shared" si="4"/>
        <v>Multiplex2023Mar</v>
      </c>
      <c r="BN49" s="125" t="str">
        <f t="shared" si="5"/>
        <v>Multiplex2023Mar</v>
      </c>
      <c r="BO49" s="125" t="str">
        <f t="shared" si="6"/>
        <v>Multiplex2023Mar</v>
      </c>
      <c r="BP49" s="125" t="str">
        <f t="shared" si="7"/>
        <v>Multiplex2023Mar</v>
      </c>
      <c r="BQ49" s="125" t="str">
        <f t="shared" si="8"/>
        <v>Multiplex2023Apr</v>
      </c>
      <c r="BR49" s="125" t="str">
        <f t="shared" si="9"/>
        <v>Multiplex2023Apr</v>
      </c>
      <c r="BS49" s="125" t="str">
        <f t="shared" si="10"/>
        <v>Multiplex2023Apr</v>
      </c>
      <c r="BT49" s="125" t="str">
        <f t="shared" si="11"/>
        <v>Multiplex2023Apr</v>
      </c>
      <c r="BU49" s="125" t="str">
        <f t="shared" si="12"/>
        <v>Multiplex2023Apr</v>
      </c>
      <c r="BV49" s="125" t="str">
        <f t="shared" si="13"/>
        <v>Multiplex2023Apr</v>
      </c>
      <c r="BW49" s="125" t="str">
        <f t="shared" si="14"/>
        <v>Multiplex2023Apr</v>
      </c>
      <c r="BX49" s="125" t="str">
        <f t="shared" si="15"/>
        <v>Multiplex2023Apr</v>
      </c>
      <c r="BY49" s="125" t="str">
        <f t="shared" si="16"/>
        <v>Multiplex2023Apr</v>
      </c>
      <c r="BZ49" s="125" t="str">
        <f t="shared" si="17"/>
        <v>Multiplex2023Apr</v>
      </c>
      <c r="CA49" s="125" t="str">
        <f t="shared" si="18"/>
        <v>Multiplex2023Apr</v>
      </c>
      <c r="CB49" s="125" t="str">
        <f t="shared" si="19"/>
        <v>Multiplex2023Apr</v>
      </c>
      <c r="CC49" s="125" t="str">
        <f t="shared" si="20"/>
        <v>Multiplex2023Apr</v>
      </c>
      <c r="CD49" s="125" t="str">
        <f t="shared" si="21"/>
        <v>Multiplex2023Apr</v>
      </c>
      <c r="CE49" s="125" t="str">
        <f t="shared" si="22"/>
        <v>Multiplex2023Apr</v>
      </c>
      <c r="CF49" s="125" t="str">
        <f t="shared" si="23"/>
        <v>Multiplex2023Apr</v>
      </c>
      <c r="CG49" s="3"/>
      <c r="CI49" s="70" t="s">
        <v>28</v>
      </c>
      <c r="CJ49" s="87" t="str">
        <f>IF(Treatment!B10&lt;&gt;"",Treatment!B10,"")</f>
        <v>XXXX-Nle-L5-01_Multiplex2023Mar - Multiplex2023Mar + XXXX-WT-fixed_Pur-2021May - Pur-2021May</v>
      </c>
      <c r="CK49" s="87" t="str">
        <f>IF(Treatment!C10&lt;&gt;"",Treatment!C10,"")</f>
        <v>XXXX-Nle-L5-01_Multiplex2023Mar - Multiplex2023Mar + XXXX-WT-fixed_Pur-2021May - Pur-2021May</v>
      </c>
      <c r="CL49" s="87" t="str">
        <f>IF(Treatment!D10&lt;&gt;"",Treatment!D10,"")</f>
        <v>XXXX-Nle-L5-02_Multiplex2023Mar - Multiplex2023Mar + XXXX-WT-fixed_Pur-2021May - Pur-2021May</v>
      </c>
      <c r="CM49" s="87" t="str">
        <f>IF(Treatment!E10&lt;&gt;"",Treatment!E10,"")</f>
        <v>XXXX-Nle-L5-02_Multiplex2023Mar - Multiplex2023Mar + XXXX-WT-fixed_Pur-2021May - Pur-2021May</v>
      </c>
      <c r="CN49" s="87" t="str">
        <f>IF(Treatment!F10&lt;&gt;"",Treatment!F10,"")</f>
        <v>XXXX-Nle-L5-03_Multiplex2023Mar - Multiplex2023Mar + XXXX-WT-fixed_Pur-2021May - Pur-2021May</v>
      </c>
      <c r="CO49" s="87" t="str">
        <f>IF(Treatment!G10&lt;&gt;"",Treatment!G10,"")</f>
        <v>XXXX-Nle-L5-03_Multiplex2023Mar - Multiplex2023Mar + XXXX-WT-fixed_Pur-2021May - Pur-2021May</v>
      </c>
      <c r="CP49" s="87" t="str">
        <f>IF(Treatment!H10&lt;&gt;"",Treatment!H10,"")</f>
        <v>XXXX-Nle-L5-04_Multiplex2023Mar - Multiplex2023Mar + XXXX-WT-fixed_Pur-2021May - Pur-2021May</v>
      </c>
      <c r="CQ49" s="87" t="str">
        <f>IF(Treatment!I10&lt;&gt;"",Treatment!I10,"")</f>
        <v>XXXX-Nle-L5-04_Multiplex2023Mar - Multiplex2023Mar + XXXX-WT-fixed_Pur-2021May - Pur-2021May</v>
      </c>
      <c r="CR49" s="87" t="str">
        <f>IF(Treatment!J10&lt;&gt;"",Treatment!J10,"")</f>
        <v>XXXX-Nle-L5-05_Multiplex2023Apr - Multiplex2023Apr + XXXX-WT-fixed_Pur-2021May - Pur-2021May</v>
      </c>
      <c r="CS49" s="87" t="str">
        <f>IF(Treatment!K10&lt;&gt;"",Treatment!K10,"")</f>
        <v>XXXX-Nle-L5-05_Multiplex2023Apr - Multiplex2023Apr + XXXX-WT-fixed_Pur-2021May - Pur-2021May</v>
      </c>
      <c r="CT49" s="87" t="str">
        <f>IF(Treatment!L10&lt;&gt;"",Treatment!L10,"")</f>
        <v>XXXX-Nle-L5-06_Multiplex2023Apr - Multiplex2023Apr + XXXX-WT-fixed_Pur-2021May - Pur-2021May</v>
      </c>
      <c r="CU49" s="87" t="str">
        <f>IF(Treatment!M10&lt;&gt;"",Treatment!M10,"")</f>
        <v>XXXX-Nle-L5-06_Multiplex2023Apr - Multiplex2023Apr + XXXX-WT-fixed_Pur-2021May - Pur-2021May</v>
      </c>
      <c r="CV49" s="87" t="str">
        <f>IF(Treatment!N10&lt;&gt;"",Treatment!N10,"")</f>
        <v>XXXX-Nle-L5-07_Multiplex2023Apr - Multiplex2023Apr + XXXX-WT-fixed_Pur-2021May - Pur-2021May</v>
      </c>
      <c r="CW49" s="87" t="str">
        <f>IF(Treatment!O10&lt;&gt;"",Treatment!O10,"")</f>
        <v>XXXX-Nle-L5-07_Multiplex2023Apr - Multiplex2023Apr + XXXX-WT-fixed_Pur-2021May - Pur-2021May</v>
      </c>
      <c r="CX49" s="87" t="str">
        <f>IF(Treatment!P10&lt;&gt;"",Treatment!P10,"")</f>
        <v>XXXX-Nle-L5-08_Multiplex2023Apr - Multiplex2023Apr + XXXX-WT-fixed_Pur-2021May - Pur-2021May</v>
      </c>
      <c r="CY49" s="87" t="str">
        <f>IF(Treatment!Q10&lt;&gt;"",Treatment!Q10,"")</f>
        <v>XXXX-Nle-L5-08_Multiplex2023Apr - Multiplex2023Apr + XXXX-WT-fixed_Pur-2021May - Pur-2021May</v>
      </c>
      <c r="CZ49" s="87" t="str">
        <f>IF(Treatment!R10&lt;&gt;"",Treatment!R10,"")</f>
        <v>XXXX-Nle-L5-09_Multiplex2023Apr - Multiplex2023Apr + XXXX-WT-fixed_Pur-2021May - Pur-2021May</v>
      </c>
      <c r="DA49" s="87" t="str">
        <f>IF(Treatment!S10&lt;&gt;"",Treatment!S10,"")</f>
        <v>XXXX-Nle-L5-09_Multiplex2023Apr - Multiplex2023Apr + XXXX-WT-fixed_Pur-2021May - Pur-2021May</v>
      </c>
      <c r="DB49" s="87" t="str">
        <f>IF(Treatment!T10&lt;&gt;"",Treatment!T10,"")</f>
        <v>XXXX-Nle-L5-10_Multiplex2023Apr - Multiplex2023Apr + XXXX-WT-fixed_Pur-2021May - Pur-2021May</v>
      </c>
      <c r="DC49" s="87" t="str">
        <f>IF(Treatment!U10&lt;&gt;"",Treatment!U10,"")</f>
        <v>XXXX-Nle-L5-10_Multiplex2023Apr - Multiplex2023Apr + XXXX-WT-fixed_Pur-2021May - Pur-2021May</v>
      </c>
      <c r="DD49" s="87" t="str">
        <f>IF(Treatment!V10&lt;&gt;"",Treatment!V10,"")</f>
        <v>XXXX-Nle-L5-11_Multiplex2023Apr - Multiplex2023Apr + XXXX-WT-fixed_Pur-2021May - Pur-2021May</v>
      </c>
      <c r="DE49" s="87" t="str">
        <f>IF(Treatment!W10&lt;&gt;"",Treatment!W10,"")</f>
        <v>XXXX-Nle-L5-11_Multiplex2023Apr - Multiplex2023Apr + XXXX-WT-fixed_Pur-2021May - Pur-2021May</v>
      </c>
      <c r="DF49" s="87" t="str">
        <f>IF(Treatment!X10&lt;&gt;"",Treatment!X10,"")</f>
        <v>XXXX-Nle-L5-12_Multiplex2023Apr - Multiplex2023Apr + XXXX-WT-fixed_Pur-2021May - Pur-2021May</v>
      </c>
      <c r="DG49" s="87" t="str">
        <f>IF(Treatment!Y10&lt;&gt;"",Treatment!Y10,"")</f>
        <v>XXXX-Nle-L5-12_Multiplex2023Apr - Multiplex2023Apr + XXXX-WT-fixed_Pur-2021May - Pur-2021May</v>
      </c>
    </row>
    <row r="50" spans="1:111" ht="126" customHeight="1" thickBot="1" x14ac:dyDescent="0.55000000000000004">
      <c r="A50" s="130"/>
      <c r="B50" s="23"/>
      <c r="C50" s="85" t="s">
        <v>29</v>
      </c>
      <c r="D50" s="206" t="s">
        <v>477</v>
      </c>
      <c r="E50" s="206" t="s">
        <v>477</v>
      </c>
      <c r="F50" s="207" t="s">
        <v>479</v>
      </c>
      <c r="G50" s="207" t="s">
        <v>479</v>
      </c>
      <c r="H50" s="208" t="s">
        <v>480</v>
      </c>
      <c r="I50" s="208" t="s">
        <v>480</v>
      </c>
      <c r="J50" s="209" t="s">
        <v>481</v>
      </c>
      <c r="K50" s="209" t="s">
        <v>481</v>
      </c>
      <c r="L50" s="210" t="s">
        <v>482</v>
      </c>
      <c r="M50" s="210" t="s">
        <v>482</v>
      </c>
      <c r="N50" s="192" t="s">
        <v>483</v>
      </c>
      <c r="O50" s="192" t="s">
        <v>483</v>
      </c>
      <c r="P50" s="211" t="s">
        <v>484</v>
      </c>
      <c r="Q50" s="211" t="s">
        <v>484</v>
      </c>
      <c r="R50" s="212" t="s">
        <v>485</v>
      </c>
      <c r="S50" s="212" t="s">
        <v>485</v>
      </c>
      <c r="T50" s="213" t="s">
        <v>486</v>
      </c>
      <c r="U50" s="213" t="s">
        <v>486</v>
      </c>
      <c r="V50" s="214" t="s">
        <v>487</v>
      </c>
      <c r="W50" s="214" t="s">
        <v>487</v>
      </c>
      <c r="X50" s="215" t="s">
        <v>488</v>
      </c>
      <c r="Y50" s="215" t="s">
        <v>488</v>
      </c>
      <c r="Z50" s="216" t="s">
        <v>489</v>
      </c>
      <c r="AA50" s="216" t="s">
        <v>489</v>
      </c>
      <c r="AB50" s="23"/>
      <c r="AC50" s="23"/>
      <c r="AD50" s="23"/>
      <c r="AE50" s="126" t="s">
        <v>29</v>
      </c>
      <c r="AF50" s="181">
        <v>4</v>
      </c>
      <c r="AG50" s="176">
        <v>0.125</v>
      </c>
      <c r="AH50" s="181">
        <v>4</v>
      </c>
      <c r="AI50" s="176">
        <v>0.125</v>
      </c>
      <c r="AJ50" s="181">
        <v>4</v>
      </c>
      <c r="AK50" s="176">
        <v>0.125</v>
      </c>
      <c r="AL50" s="181">
        <v>4</v>
      </c>
      <c r="AM50" s="176">
        <v>0.125</v>
      </c>
      <c r="AN50" s="181">
        <v>4</v>
      </c>
      <c r="AO50" s="176">
        <v>0.125</v>
      </c>
      <c r="AP50" s="181">
        <v>4</v>
      </c>
      <c r="AQ50" s="176">
        <v>0.125</v>
      </c>
      <c r="AR50" s="181">
        <v>4</v>
      </c>
      <c r="AS50" s="176">
        <v>0.125</v>
      </c>
      <c r="AT50" s="181">
        <v>4</v>
      </c>
      <c r="AU50" s="176">
        <v>0.125</v>
      </c>
      <c r="AV50" s="181">
        <v>4</v>
      </c>
      <c r="AW50" s="176">
        <v>0.125</v>
      </c>
      <c r="AX50" s="181">
        <v>4</v>
      </c>
      <c r="AY50" s="176">
        <v>0.125</v>
      </c>
      <c r="AZ50" s="181">
        <v>4</v>
      </c>
      <c r="BA50" s="176">
        <v>0.125</v>
      </c>
      <c r="BB50" s="181">
        <v>4</v>
      </c>
      <c r="BC50" s="176">
        <v>0.125</v>
      </c>
      <c r="BD50" s="138"/>
      <c r="BE50" s="138"/>
      <c r="BF50" s="138"/>
      <c r="BG50" s="139"/>
      <c r="BH50" s="140" t="s">
        <v>29</v>
      </c>
      <c r="BI50" s="125" t="str">
        <f t="shared" si="0"/>
        <v>Multiplex2023Mar</v>
      </c>
      <c r="BJ50" s="125" t="str">
        <f t="shared" si="1"/>
        <v>Multiplex2023Mar</v>
      </c>
      <c r="BK50" s="125" t="str">
        <f t="shared" si="2"/>
        <v>Multiplex2023Mar</v>
      </c>
      <c r="BL50" s="125" t="str">
        <f t="shared" si="3"/>
        <v>Multiplex2023Mar</v>
      </c>
      <c r="BM50" s="125" t="str">
        <f t="shared" si="4"/>
        <v>Multiplex2023Mar</v>
      </c>
      <c r="BN50" s="125" t="str">
        <f t="shared" si="5"/>
        <v>Multiplex2023Mar</v>
      </c>
      <c r="BO50" s="125" t="str">
        <f t="shared" si="6"/>
        <v>Multiplex2023Mar</v>
      </c>
      <c r="BP50" s="125" t="str">
        <f t="shared" si="7"/>
        <v>Multiplex2023Mar</v>
      </c>
      <c r="BQ50" s="125" t="str">
        <f t="shared" si="8"/>
        <v>Multiplex2023Apr</v>
      </c>
      <c r="BR50" s="125" t="str">
        <f t="shared" si="9"/>
        <v>Multiplex2023Apr</v>
      </c>
      <c r="BS50" s="125" t="str">
        <f t="shared" si="10"/>
        <v>Multiplex2023Apr</v>
      </c>
      <c r="BT50" s="125" t="str">
        <f t="shared" si="11"/>
        <v>Multiplex2023Apr</v>
      </c>
      <c r="BU50" s="125" t="str">
        <f t="shared" si="12"/>
        <v>Multiplex2023Apr</v>
      </c>
      <c r="BV50" s="125" t="str">
        <f t="shared" si="13"/>
        <v>Multiplex2023Apr</v>
      </c>
      <c r="BW50" s="125" t="str">
        <f t="shared" si="14"/>
        <v>Multiplex2023Apr</v>
      </c>
      <c r="BX50" s="125" t="str">
        <f t="shared" si="15"/>
        <v>Multiplex2023Apr</v>
      </c>
      <c r="BY50" s="125" t="str">
        <f t="shared" si="16"/>
        <v>Multiplex2023Apr</v>
      </c>
      <c r="BZ50" s="125" t="str">
        <f t="shared" si="17"/>
        <v>Multiplex2023Apr</v>
      </c>
      <c r="CA50" s="125" t="str">
        <f t="shared" si="18"/>
        <v>Multiplex2023Apr</v>
      </c>
      <c r="CB50" s="125" t="str">
        <f t="shared" si="19"/>
        <v>Multiplex2023Apr</v>
      </c>
      <c r="CC50" s="125" t="str">
        <f t="shared" si="20"/>
        <v>Multiplex2023Apr</v>
      </c>
      <c r="CD50" s="125" t="str">
        <f t="shared" si="21"/>
        <v>Multiplex2023Apr</v>
      </c>
      <c r="CE50" s="125" t="str">
        <f t="shared" si="22"/>
        <v>Multiplex2023Apr</v>
      </c>
      <c r="CF50" s="125" t="str">
        <f t="shared" si="23"/>
        <v>Multiplex2023Apr</v>
      </c>
      <c r="CG50" s="3"/>
      <c r="CI50" s="70" t="s">
        <v>29</v>
      </c>
      <c r="CJ50" s="87" t="str">
        <f>IF(Treatment!B11&lt;&gt;"",Treatment!B11,"")</f>
        <v>XXXX-Nle-L5-01_Multiplex2023Mar - Multiplex2023Mar + XXXX-WT-fixed_Pur-2021May - Pur-2021May</v>
      </c>
      <c r="CK50" s="87" t="str">
        <f>IF(Treatment!C11&lt;&gt;"",Treatment!C11,"")</f>
        <v>XXXX-Nle-L5-01_Multiplex2023Mar - Multiplex2023Mar + XXXX-WT-fixed_Pur-2021May - Pur-2021May</v>
      </c>
      <c r="CL50" s="87" t="str">
        <f>IF(Treatment!D11&lt;&gt;"",Treatment!D11,"")</f>
        <v>XXXX-Nle-L5-02_Multiplex2023Mar - Multiplex2023Mar + XXXX-WT-fixed_Pur-2021May - Pur-2021May</v>
      </c>
      <c r="CM50" s="87" t="str">
        <f>IF(Treatment!E11&lt;&gt;"",Treatment!E11,"")</f>
        <v>XXXX-Nle-L5-02_Multiplex2023Mar - Multiplex2023Mar + XXXX-WT-fixed_Pur-2021May - Pur-2021May</v>
      </c>
      <c r="CN50" s="87" t="str">
        <f>IF(Treatment!F11&lt;&gt;"",Treatment!F11,"")</f>
        <v>XXXX-Nle-L5-03_Multiplex2023Mar - Multiplex2023Mar + XXXX-WT-fixed_Pur-2021May - Pur-2021May</v>
      </c>
      <c r="CO50" s="87" t="str">
        <f>IF(Treatment!G11&lt;&gt;"",Treatment!G11,"")</f>
        <v>XXXX-Nle-L5-03_Multiplex2023Mar - Multiplex2023Mar + XXXX-WT-fixed_Pur-2021May - Pur-2021May</v>
      </c>
      <c r="CP50" s="87" t="str">
        <f>IF(Treatment!H11&lt;&gt;"",Treatment!H11,"")</f>
        <v>XXXX-Nle-L5-04_Multiplex2023Mar - Multiplex2023Mar + XXXX-WT-fixed_Pur-2021May - Pur-2021May</v>
      </c>
      <c r="CQ50" s="87" t="str">
        <f>IF(Treatment!I11&lt;&gt;"",Treatment!I11,"")</f>
        <v>XXXX-Nle-L5-04_Multiplex2023Mar - Multiplex2023Mar + XXXX-WT-fixed_Pur-2021May - Pur-2021May</v>
      </c>
      <c r="CR50" s="87" t="str">
        <f>IF(Treatment!J11&lt;&gt;"",Treatment!J11,"")</f>
        <v>XXXX-Nle-L5-05_Multiplex2023Apr - Multiplex2023Apr + XXXX-WT-fixed_Pur-2021May - Pur-2021May</v>
      </c>
      <c r="CS50" s="87" t="str">
        <f>IF(Treatment!K11&lt;&gt;"",Treatment!K11,"")</f>
        <v>XXXX-Nle-L5-05_Multiplex2023Apr - Multiplex2023Apr + XXXX-WT-fixed_Pur-2021May - Pur-2021May</v>
      </c>
      <c r="CT50" s="87" t="str">
        <f>IF(Treatment!L11&lt;&gt;"",Treatment!L11,"")</f>
        <v>XXXX-Nle-L5-06_Multiplex2023Apr - Multiplex2023Apr + XXXX-WT-fixed_Pur-2021May - Pur-2021May</v>
      </c>
      <c r="CU50" s="87" t="str">
        <f>IF(Treatment!M11&lt;&gt;"",Treatment!M11,"")</f>
        <v>XXXX-Nle-L5-06_Multiplex2023Apr - Multiplex2023Apr + XXXX-WT-fixed_Pur-2021May - Pur-2021May</v>
      </c>
      <c r="CV50" s="87" t="str">
        <f>IF(Treatment!N11&lt;&gt;"",Treatment!N11,"")</f>
        <v>XXXX-Nle-L5-07_Multiplex2023Apr - Multiplex2023Apr + XXXX-WT-fixed_Pur-2021May - Pur-2021May</v>
      </c>
      <c r="CW50" s="87" t="str">
        <f>IF(Treatment!O11&lt;&gt;"",Treatment!O11,"")</f>
        <v>XXXX-Nle-L5-07_Multiplex2023Apr - Multiplex2023Apr + XXXX-WT-fixed_Pur-2021May - Pur-2021May</v>
      </c>
      <c r="CX50" s="87" t="str">
        <f>IF(Treatment!P11&lt;&gt;"",Treatment!P11,"")</f>
        <v>XXXX-Nle-L5-08_Multiplex2023Apr - Multiplex2023Apr + XXXX-WT-fixed_Pur-2021May - Pur-2021May</v>
      </c>
      <c r="CY50" s="87" t="str">
        <f>IF(Treatment!Q11&lt;&gt;"",Treatment!Q11,"")</f>
        <v>XXXX-Nle-L5-08_Multiplex2023Apr - Multiplex2023Apr + XXXX-WT-fixed_Pur-2021May - Pur-2021May</v>
      </c>
      <c r="CZ50" s="87" t="str">
        <f>IF(Treatment!R11&lt;&gt;"",Treatment!R11,"")</f>
        <v>XXXX-Nle-L5-09_Multiplex2023Apr - Multiplex2023Apr + XXXX-WT-fixed_Pur-2021May - Pur-2021May</v>
      </c>
      <c r="DA50" s="87" t="str">
        <f>IF(Treatment!S11&lt;&gt;"",Treatment!S11,"")</f>
        <v>XXXX-Nle-L5-09_Multiplex2023Apr - Multiplex2023Apr + XXXX-WT-fixed_Pur-2021May - Pur-2021May</v>
      </c>
      <c r="DB50" s="87" t="str">
        <f>IF(Treatment!T11&lt;&gt;"",Treatment!T11,"")</f>
        <v>XXXX-Nle-L5-10_Multiplex2023Apr - Multiplex2023Apr + XXXX-WT-fixed_Pur-2021May - Pur-2021May</v>
      </c>
      <c r="DC50" s="87" t="str">
        <f>IF(Treatment!U11&lt;&gt;"",Treatment!U11,"")</f>
        <v>XXXX-Nle-L5-10_Multiplex2023Apr - Multiplex2023Apr + XXXX-WT-fixed_Pur-2021May - Pur-2021May</v>
      </c>
      <c r="DD50" s="87" t="str">
        <f>IF(Treatment!V11&lt;&gt;"",Treatment!V11,"")</f>
        <v>XXXX-Nle-L5-11_Multiplex2023Apr - Multiplex2023Apr + XXXX-WT-fixed_Pur-2021May - Pur-2021May</v>
      </c>
      <c r="DE50" s="87" t="str">
        <f>IF(Treatment!W11&lt;&gt;"",Treatment!W11,"")</f>
        <v>XXXX-Nle-L5-11_Multiplex2023Apr - Multiplex2023Apr + XXXX-WT-fixed_Pur-2021May - Pur-2021May</v>
      </c>
      <c r="DF50" s="87" t="str">
        <f>IF(Treatment!X11&lt;&gt;"",Treatment!X11,"")</f>
        <v>XXXX-Nle-L5-12_Multiplex2023Apr - Multiplex2023Apr + XXXX-WT-fixed_Pur-2021May - Pur-2021May</v>
      </c>
      <c r="DG50" s="87" t="str">
        <f>IF(Treatment!Y11&lt;&gt;"",Treatment!Y11,"")</f>
        <v>XXXX-Nle-L5-12_Multiplex2023Apr - Multiplex2023Apr + XXXX-WT-fixed_Pur-2021May - Pur-2021May</v>
      </c>
    </row>
    <row r="51" spans="1:111" ht="122.25" customHeight="1" thickBot="1" x14ac:dyDescent="0.55000000000000004">
      <c r="A51" s="129"/>
      <c r="B51" s="23"/>
      <c r="C51" s="85" t="s">
        <v>30</v>
      </c>
      <c r="D51" s="206" t="s">
        <v>477</v>
      </c>
      <c r="E51" s="206" t="s">
        <v>477</v>
      </c>
      <c r="F51" s="207" t="s">
        <v>479</v>
      </c>
      <c r="G51" s="207" t="s">
        <v>479</v>
      </c>
      <c r="H51" s="208" t="s">
        <v>480</v>
      </c>
      <c r="I51" s="208" t="s">
        <v>480</v>
      </c>
      <c r="J51" s="209" t="s">
        <v>481</v>
      </c>
      <c r="K51" s="209" t="s">
        <v>481</v>
      </c>
      <c r="L51" s="210" t="s">
        <v>482</v>
      </c>
      <c r="M51" s="210" t="s">
        <v>482</v>
      </c>
      <c r="N51" s="192" t="s">
        <v>483</v>
      </c>
      <c r="O51" s="192" t="s">
        <v>483</v>
      </c>
      <c r="P51" s="211" t="s">
        <v>484</v>
      </c>
      <c r="Q51" s="211" t="s">
        <v>484</v>
      </c>
      <c r="R51" s="212" t="s">
        <v>485</v>
      </c>
      <c r="S51" s="212" t="s">
        <v>485</v>
      </c>
      <c r="T51" s="213" t="s">
        <v>486</v>
      </c>
      <c r="U51" s="213" t="s">
        <v>486</v>
      </c>
      <c r="V51" s="214" t="s">
        <v>487</v>
      </c>
      <c r="W51" s="214" t="s">
        <v>487</v>
      </c>
      <c r="X51" s="215" t="s">
        <v>488</v>
      </c>
      <c r="Y51" s="215" t="s">
        <v>488</v>
      </c>
      <c r="Z51" s="216" t="s">
        <v>489</v>
      </c>
      <c r="AA51" s="216" t="s">
        <v>489</v>
      </c>
      <c r="AB51" s="23"/>
      <c r="AC51" s="23"/>
      <c r="AD51" s="23"/>
      <c r="AE51" s="126" t="s">
        <v>30</v>
      </c>
      <c r="AF51" s="179">
        <v>8</v>
      </c>
      <c r="AG51" s="175">
        <v>0.25</v>
      </c>
      <c r="AH51" s="179">
        <v>8</v>
      </c>
      <c r="AI51" s="175">
        <v>0.25</v>
      </c>
      <c r="AJ51" s="179">
        <v>8</v>
      </c>
      <c r="AK51" s="175">
        <v>0.25</v>
      </c>
      <c r="AL51" s="179">
        <v>8</v>
      </c>
      <c r="AM51" s="175">
        <v>0.25</v>
      </c>
      <c r="AN51" s="179">
        <v>8</v>
      </c>
      <c r="AO51" s="175">
        <v>0.25</v>
      </c>
      <c r="AP51" s="179">
        <v>8</v>
      </c>
      <c r="AQ51" s="175">
        <v>0.25</v>
      </c>
      <c r="AR51" s="179">
        <v>8</v>
      </c>
      <c r="AS51" s="175">
        <v>0.25</v>
      </c>
      <c r="AT51" s="179">
        <v>8</v>
      </c>
      <c r="AU51" s="175">
        <v>0.25</v>
      </c>
      <c r="AV51" s="179">
        <v>8</v>
      </c>
      <c r="AW51" s="175">
        <v>0.25</v>
      </c>
      <c r="AX51" s="179">
        <v>8</v>
      </c>
      <c r="AY51" s="175">
        <v>0.25</v>
      </c>
      <c r="AZ51" s="179">
        <v>8</v>
      </c>
      <c r="BA51" s="175">
        <v>0.25</v>
      </c>
      <c r="BB51" s="179">
        <v>8</v>
      </c>
      <c r="BC51" s="175">
        <v>0.25</v>
      </c>
      <c r="BD51" s="138"/>
      <c r="BE51" s="138"/>
      <c r="BF51" s="138"/>
      <c r="BG51" s="139"/>
      <c r="BH51" s="140" t="s">
        <v>30</v>
      </c>
      <c r="BI51" s="125" t="str">
        <f t="shared" si="0"/>
        <v>Multiplex2023Mar</v>
      </c>
      <c r="BJ51" s="125" t="str">
        <f t="shared" si="1"/>
        <v>Multiplex2023Mar</v>
      </c>
      <c r="BK51" s="125" t="str">
        <f t="shared" si="2"/>
        <v>Multiplex2023Mar</v>
      </c>
      <c r="BL51" s="125" t="str">
        <f t="shared" si="3"/>
        <v>Multiplex2023Mar</v>
      </c>
      <c r="BM51" s="125" t="str">
        <f t="shared" si="4"/>
        <v>Multiplex2023Mar</v>
      </c>
      <c r="BN51" s="125" t="str">
        <f t="shared" si="5"/>
        <v>Multiplex2023Mar</v>
      </c>
      <c r="BO51" s="125" t="str">
        <f t="shared" si="6"/>
        <v>Multiplex2023Mar</v>
      </c>
      <c r="BP51" s="125" t="str">
        <f t="shared" si="7"/>
        <v>Multiplex2023Mar</v>
      </c>
      <c r="BQ51" s="125" t="str">
        <f t="shared" si="8"/>
        <v>Multiplex2023Apr</v>
      </c>
      <c r="BR51" s="125" t="str">
        <f t="shared" si="9"/>
        <v>Multiplex2023Apr</v>
      </c>
      <c r="BS51" s="125" t="str">
        <f t="shared" si="10"/>
        <v>Multiplex2023Apr</v>
      </c>
      <c r="BT51" s="125" t="str">
        <f t="shared" si="11"/>
        <v>Multiplex2023Apr</v>
      </c>
      <c r="BU51" s="125" t="str">
        <f t="shared" si="12"/>
        <v>Multiplex2023Apr</v>
      </c>
      <c r="BV51" s="125" t="str">
        <f t="shared" si="13"/>
        <v>Multiplex2023Apr</v>
      </c>
      <c r="BW51" s="125" t="str">
        <f t="shared" si="14"/>
        <v>Multiplex2023Apr</v>
      </c>
      <c r="BX51" s="125" t="str">
        <f t="shared" si="15"/>
        <v>Multiplex2023Apr</v>
      </c>
      <c r="BY51" s="125" t="str">
        <f t="shared" si="16"/>
        <v>Multiplex2023Apr</v>
      </c>
      <c r="BZ51" s="125" t="str">
        <f t="shared" si="17"/>
        <v>Multiplex2023Apr</v>
      </c>
      <c r="CA51" s="125" t="str">
        <f t="shared" si="18"/>
        <v>Multiplex2023Apr</v>
      </c>
      <c r="CB51" s="125" t="str">
        <f t="shared" si="19"/>
        <v>Multiplex2023Apr</v>
      </c>
      <c r="CC51" s="125" t="str">
        <f t="shared" si="20"/>
        <v>Multiplex2023Apr</v>
      </c>
      <c r="CD51" s="125" t="str">
        <f t="shared" si="21"/>
        <v>Multiplex2023Apr</v>
      </c>
      <c r="CE51" s="125" t="str">
        <f t="shared" si="22"/>
        <v>Multiplex2023Apr</v>
      </c>
      <c r="CF51" s="125" t="str">
        <f t="shared" si="23"/>
        <v>Multiplex2023Apr</v>
      </c>
      <c r="CG51" s="3"/>
      <c r="CI51" s="70" t="s">
        <v>30</v>
      </c>
      <c r="CJ51" s="87" t="str">
        <f>IF(Treatment!B12&lt;&gt;"",Treatment!B12,"")</f>
        <v>XXXX-Nle-L5-01_Multiplex2023Mar - Multiplex2023Mar + XXXX-WT-fixed_Pur-2021May - Pur-2021May</v>
      </c>
      <c r="CK51" s="87" t="str">
        <f>IF(Treatment!C12&lt;&gt;"",Treatment!C12,"")</f>
        <v>XXXX-Nle-L5-01_Multiplex2023Mar - Multiplex2023Mar + XXXX-WT-fixed_Pur-2021May - Pur-2021May</v>
      </c>
      <c r="CL51" s="87" t="str">
        <f>IF(Treatment!D12&lt;&gt;"",Treatment!D12,"")</f>
        <v>XXXX-Nle-L5-02_Multiplex2023Mar - Multiplex2023Mar + XXXX-WT-fixed_Pur-2021May - Pur-2021May</v>
      </c>
      <c r="CM51" s="87" t="str">
        <f>IF(Treatment!E12&lt;&gt;"",Treatment!E12,"")</f>
        <v>XXXX-Nle-L5-02_Multiplex2023Mar - Multiplex2023Mar + XXXX-WT-fixed_Pur-2021May - Pur-2021May</v>
      </c>
      <c r="CN51" s="87" t="str">
        <f>IF(Treatment!F12&lt;&gt;"",Treatment!F12,"")</f>
        <v>XXXX-Nle-L5-03_Multiplex2023Mar - Multiplex2023Mar + XXXX-WT-fixed_Pur-2021May - Pur-2021May</v>
      </c>
      <c r="CO51" s="87" t="str">
        <f>IF(Treatment!G12&lt;&gt;"",Treatment!G12,"")</f>
        <v>XXXX-Nle-L5-03_Multiplex2023Mar - Multiplex2023Mar + XXXX-WT-fixed_Pur-2021May - Pur-2021May</v>
      </c>
      <c r="CP51" s="87" t="str">
        <f>IF(Treatment!H12&lt;&gt;"",Treatment!H12,"")</f>
        <v>XXXX-Nle-L5-04_Multiplex2023Mar - Multiplex2023Mar + XXXX-WT-fixed_Pur-2021May - Pur-2021May</v>
      </c>
      <c r="CQ51" s="87" t="str">
        <f>IF(Treatment!I12&lt;&gt;"",Treatment!I12,"")</f>
        <v>XXXX-Nle-L5-04_Multiplex2023Mar - Multiplex2023Mar + XXXX-WT-fixed_Pur-2021May - Pur-2021May</v>
      </c>
      <c r="CR51" s="87" t="str">
        <f>IF(Treatment!J12&lt;&gt;"",Treatment!J12,"")</f>
        <v>XXXX-Nle-L5-05_Multiplex2023Apr - Multiplex2023Apr + XXXX-WT-fixed_Pur-2021May - Pur-2021May</v>
      </c>
      <c r="CS51" s="87" t="str">
        <f>IF(Treatment!K12&lt;&gt;"",Treatment!K12,"")</f>
        <v>XXXX-Nle-L5-05_Multiplex2023Apr - Multiplex2023Apr + XXXX-WT-fixed_Pur-2021May - Pur-2021May</v>
      </c>
      <c r="CT51" s="87" t="str">
        <f>IF(Treatment!L12&lt;&gt;"",Treatment!L12,"")</f>
        <v>XXXX-Nle-L5-06_Multiplex2023Apr - Multiplex2023Apr + XXXX-WT-fixed_Pur-2021May - Pur-2021May</v>
      </c>
      <c r="CU51" s="87" t="str">
        <f>IF(Treatment!M12&lt;&gt;"",Treatment!M12,"")</f>
        <v>XXXX-Nle-L5-06_Multiplex2023Apr - Multiplex2023Apr + XXXX-WT-fixed_Pur-2021May - Pur-2021May</v>
      </c>
      <c r="CV51" s="87" t="str">
        <f>IF(Treatment!N12&lt;&gt;"",Treatment!N12,"")</f>
        <v>XXXX-Nle-L5-07_Multiplex2023Apr - Multiplex2023Apr + XXXX-WT-fixed_Pur-2021May - Pur-2021May</v>
      </c>
      <c r="CW51" s="87" t="str">
        <f>IF(Treatment!O12&lt;&gt;"",Treatment!O12,"")</f>
        <v>XXXX-Nle-L5-07_Multiplex2023Apr - Multiplex2023Apr + XXXX-WT-fixed_Pur-2021May - Pur-2021May</v>
      </c>
      <c r="CX51" s="87" t="str">
        <f>IF(Treatment!P12&lt;&gt;"",Treatment!P12,"")</f>
        <v>XXXX-Nle-L5-08_Multiplex2023Apr - Multiplex2023Apr + XXXX-WT-fixed_Pur-2021May - Pur-2021May</v>
      </c>
      <c r="CY51" s="87" t="str">
        <f>IF(Treatment!Q12&lt;&gt;"",Treatment!Q12,"")</f>
        <v>XXXX-Nle-L5-08_Multiplex2023Apr - Multiplex2023Apr + XXXX-WT-fixed_Pur-2021May - Pur-2021May</v>
      </c>
      <c r="CZ51" s="87" t="str">
        <f>IF(Treatment!R12&lt;&gt;"",Treatment!R12,"")</f>
        <v>XXXX-Nle-L5-09_Multiplex2023Apr - Multiplex2023Apr + XXXX-WT-fixed_Pur-2021May - Pur-2021May</v>
      </c>
      <c r="DA51" s="87" t="str">
        <f>IF(Treatment!S12&lt;&gt;"",Treatment!S12,"")</f>
        <v>XXXX-Nle-L5-09_Multiplex2023Apr - Multiplex2023Apr + XXXX-WT-fixed_Pur-2021May - Pur-2021May</v>
      </c>
      <c r="DB51" s="87" t="str">
        <f>IF(Treatment!T12&lt;&gt;"",Treatment!T12,"")</f>
        <v>XXXX-Nle-L5-10_Multiplex2023Apr - Multiplex2023Apr + XXXX-WT-fixed_Pur-2021May - Pur-2021May</v>
      </c>
      <c r="DC51" s="87" t="str">
        <f>IF(Treatment!U12&lt;&gt;"",Treatment!U12,"")</f>
        <v>XXXX-Nle-L5-10_Multiplex2023Apr - Multiplex2023Apr + XXXX-WT-fixed_Pur-2021May - Pur-2021May</v>
      </c>
      <c r="DD51" s="87" t="str">
        <f>IF(Treatment!V12&lt;&gt;"",Treatment!V12,"")</f>
        <v>XXXX-Nle-L5-11_Multiplex2023Apr - Multiplex2023Apr + XXXX-WT-fixed_Pur-2021May - Pur-2021May</v>
      </c>
      <c r="DE51" s="87" t="str">
        <f>IF(Treatment!W12&lt;&gt;"",Treatment!W12,"")</f>
        <v>XXXX-Nle-L5-11_Multiplex2023Apr - Multiplex2023Apr + XXXX-WT-fixed_Pur-2021May - Pur-2021May</v>
      </c>
      <c r="DF51" s="87" t="str">
        <f>IF(Treatment!X12&lt;&gt;"",Treatment!X12,"")</f>
        <v>XXXX-Nle-L5-12_Multiplex2023Apr - Multiplex2023Apr + XXXX-WT-fixed_Pur-2021May - Pur-2021May</v>
      </c>
      <c r="DG51" s="87" t="str">
        <f>IF(Treatment!Y12&lt;&gt;"",Treatment!Y12,"")</f>
        <v>XXXX-Nle-L5-12_Multiplex2023Apr - Multiplex2023Apr + XXXX-WT-fixed_Pur-2021May - Pur-2021May</v>
      </c>
    </row>
    <row r="52" spans="1:111" ht="177" customHeight="1" thickBot="1" x14ac:dyDescent="0.55000000000000004">
      <c r="A52" s="129"/>
      <c r="B52" s="23"/>
      <c r="C52" s="85" t="s">
        <v>31</v>
      </c>
      <c r="D52" s="194" t="s">
        <v>490</v>
      </c>
      <c r="E52" s="186" t="s">
        <v>478</v>
      </c>
      <c r="F52" s="195" t="s">
        <v>491</v>
      </c>
      <c r="G52" s="186" t="s">
        <v>478</v>
      </c>
      <c r="H52" s="196" t="s">
        <v>492</v>
      </c>
      <c r="I52" s="186" t="s">
        <v>478</v>
      </c>
      <c r="J52" s="197" t="s">
        <v>493</v>
      </c>
      <c r="K52" s="186" t="s">
        <v>478</v>
      </c>
      <c r="L52" s="198" t="s">
        <v>494</v>
      </c>
      <c r="M52" s="186" t="s">
        <v>478</v>
      </c>
      <c r="N52" s="199" t="s">
        <v>495</v>
      </c>
      <c r="O52" s="186" t="s">
        <v>478</v>
      </c>
      <c r="P52" s="200" t="s">
        <v>496</v>
      </c>
      <c r="Q52" s="186" t="s">
        <v>478</v>
      </c>
      <c r="R52" s="201" t="s">
        <v>497</v>
      </c>
      <c r="S52" s="186" t="s">
        <v>478</v>
      </c>
      <c r="T52" s="202" t="s">
        <v>498</v>
      </c>
      <c r="U52" s="186" t="s">
        <v>478</v>
      </c>
      <c r="V52" s="203" t="s">
        <v>499</v>
      </c>
      <c r="W52" s="193" t="s">
        <v>463</v>
      </c>
      <c r="X52" s="204" t="s">
        <v>500</v>
      </c>
      <c r="Y52" s="193" t="s">
        <v>463</v>
      </c>
      <c r="Z52" s="205" t="s">
        <v>501</v>
      </c>
      <c r="AA52" s="193" t="s">
        <v>463</v>
      </c>
      <c r="AB52" s="23"/>
      <c r="AC52" s="23"/>
      <c r="AD52" s="23"/>
      <c r="AE52" s="126" t="s">
        <v>31</v>
      </c>
      <c r="AF52" s="182">
        <v>0.5</v>
      </c>
      <c r="AG52" s="179">
        <v>8</v>
      </c>
      <c r="AH52" s="182">
        <v>0.5</v>
      </c>
      <c r="AI52" s="181">
        <f>AG52/2</f>
        <v>4</v>
      </c>
      <c r="AJ52" s="182">
        <v>0.5</v>
      </c>
      <c r="AK52" s="178">
        <f>AI52/2</f>
        <v>2</v>
      </c>
      <c r="AL52" s="182">
        <v>0.5</v>
      </c>
      <c r="AM52" s="180">
        <f>AK52/2</f>
        <v>1</v>
      </c>
      <c r="AN52" s="182">
        <v>0.5</v>
      </c>
      <c r="AO52" s="182">
        <f>AM52/2</f>
        <v>0.5</v>
      </c>
      <c r="AP52" s="182">
        <v>0.5</v>
      </c>
      <c r="AQ52" s="175">
        <f>AO52/2</f>
        <v>0.25</v>
      </c>
      <c r="AR52" s="182">
        <v>0.5</v>
      </c>
      <c r="AS52" s="176">
        <f>AQ52/2</f>
        <v>0.125</v>
      </c>
      <c r="AT52" s="182">
        <v>0.5</v>
      </c>
      <c r="AU52" s="177">
        <f>AS52/2</f>
        <v>6.25E-2</v>
      </c>
      <c r="AV52" s="182">
        <v>0.5</v>
      </c>
      <c r="AW52" s="185">
        <f>AU52/2</f>
        <v>3.125E-2</v>
      </c>
      <c r="AX52" s="182">
        <v>0.5</v>
      </c>
      <c r="AY52" s="183"/>
      <c r="AZ52" s="182">
        <v>0.5</v>
      </c>
      <c r="BA52" s="183"/>
      <c r="BB52" s="182">
        <v>0.5</v>
      </c>
      <c r="BC52" s="183"/>
      <c r="BD52" s="138"/>
      <c r="BE52" s="138"/>
      <c r="BF52" s="138"/>
      <c r="BG52" s="139"/>
      <c r="BH52" s="140" t="s">
        <v>31</v>
      </c>
      <c r="BI52" s="125" t="str">
        <f t="shared" si="0"/>
        <v>Multiplex2023Apr</v>
      </c>
      <c r="BJ52" s="125" t="str">
        <f t="shared" si="1"/>
        <v>Multiplex-2022May</v>
      </c>
      <c r="BK52" s="125" t="str">
        <f t="shared" si="2"/>
        <v>Multiplex2023Apr</v>
      </c>
      <c r="BL52" s="125" t="str">
        <f t="shared" si="3"/>
        <v>Multiplex-2022May</v>
      </c>
      <c r="BM52" s="125" t="str">
        <f t="shared" si="4"/>
        <v>Multiplex2023Apr</v>
      </c>
      <c r="BN52" s="125" t="str">
        <f t="shared" si="5"/>
        <v>Multiplex-2022May</v>
      </c>
      <c r="BO52" s="125" t="str">
        <f t="shared" si="6"/>
        <v>Multiplex2023Apr</v>
      </c>
      <c r="BP52" s="125" t="str">
        <f t="shared" si="7"/>
        <v>Multiplex-2022May</v>
      </c>
      <c r="BQ52" s="125" t="str">
        <f t="shared" si="8"/>
        <v>Multiplex2023Apr</v>
      </c>
      <c r="BR52" s="125" t="str">
        <f t="shared" si="9"/>
        <v>Multiplex-2022May</v>
      </c>
      <c r="BS52" s="125" t="str">
        <f t="shared" si="10"/>
        <v>Multiplex2023Apr</v>
      </c>
      <c r="BT52" s="125" t="str">
        <f t="shared" si="11"/>
        <v>Multiplex-2022May</v>
      </c>
      <c r="BU52" s="125" t="str">
        <f t="shared" si="12"/>
        <v>Multiplex2023Apr</v>
      </c>
      <c r="BV52" s="125" t="str">
        <f t="shared" si="13"/>
        <v>Multiplex-2022May</v>
      </c>
      <c r="BW52" s="125" t="str">
        <f t="shared" si="14"/>
        <v>Multiplex2023Apr</v>
      </c>
      <c r="BX52" s="125" t="str">
        <f t="shared" si="15"/>
        <v>Multiplex-2022May</v>
      </c>
      <c r="BY52" s="125" t="str">
        <f t="shared" si="16"/>
        <v>Multiplex2023Apr</v>
      </c>
      <c r="BZ52" s="125" t="str">
        <f t="shared" si="17"/>
        <v>Multiplex-2022May</v>
      </c>
      <c r="CA52" s="125" t="str">
        <f t="shared" si="18"/>
        <v>Multiplex2023Apr</v>
      </c>
      <c r="CB52" s="125" t="str">
        <f t="shared" si="19"/>
        <v>Buffer</v>
      </c>
      <c r="CC52" s="125" t="str">
        <f t="shared" si="20"/>
        <v>Multiplex2023Apr</v>
      </c>
      <c r="CD52" s="125" t="str">
        <f t="shared" si="21"/>
        <v>Buffer</v>
      </c>
      <c r="CE52" s="125" t="str">
        <f t="shared" si="22"/>
        <v>Multiplex2023Apr</v>
      </c>
      <c r="CF52" s="125" t="str">
        <f t="shared" si="23"/>
        <v>Buffer</v>
      </c>
      <c r="CG52" s="3"/>
      <c r="CI52" s="70" t="s">
        <v>31</v>
      </c>
      <c r="CJ52" s="87" t="str">
        <f>IF(Treatment!B13&lt;&gt;"",Treatment!B13,"")</f>
        <v>XXXX-Nle-L4-13_Multiplex2023Apr - Multiplex2023Apr + XXXX-WT-fixed_Pur-2021May - Pur-2021May</v>
      </c>
      <c r="CK52" s="87" t="str">
        <f>IF(Treatment!C13&lt;&gt;"",Treatment!C13,"")</f>
        <v>XXXX-YYYYY-NGS-MALO-3_Multiplex-2022May - Multiplex-2022May + XXXX-WT-fixed_Pur-2021May - Pur-2021May</v>
      </c>
      <c r="CL52" s="87" t="str">
        <f>IF(Treatment!D13&lt;&gt;"",Treatment!D13,"")</f>
        <v>XXXX-Nle-L4-14_Multiplex2023Apr - Multiplex2023Apr + XXXX-WT-fixed_Pur-2021May - Pur-2021May</v>
      </c>
      <c r="CM52" s="87" t="str">
        <f>IF(Treatment!E13&lt;&gt;"",Treatment!E13,"")</f>
        <v>XXXX-YYYYY-NGS-MALO-3_Multiplex-2022May - Multiplex-2022May + XXXX-WT-fixed_Pur-2021May - Pur-2021May</v>
      </c>
      <c r="CN52" s="87" t="str">
        <f>IF(Treatment!F13&lt;&gt;"",Treatment!F13,"")</f>
        <v>XXXX-Nle-L4-15_Multiplex2023Apr - Multiplex2023Apr + XXXX-WT-fixed_Pur-2021May - Pur-2021May</v>
      </c>
      <c r="CO52" s="87" t="str">
        <f>IF(Treatment!G13&lt;&gt;"",Treatment!G13,"")</f>
        <v>XXXX-YYYYY-NGS-MALO-3_Multiplex-2022May - Multiplex-2022May + XXXX-WT-fixed_Pur-2021May - Pur-2021May</v>
      </c>
      <c r="CP52" s="87" t="str">
        <f>IF(Treatment!H13&lt;&gt;"",Treatment!H13,"")</f>
        <v>XXXX-Nle-L4-16_Multiplex2023Apr - Multiplex2023Apr + XXXX-WT-fixed_Pur-2021May - Pur-2021May</v>
      </c>
      <c r="CQ52" s="87" t="str">
        <f>IF(Treatment!I13&lt;&gt;"",Treatment!I13,"")</f>
        <v>XXXX-YYYYY-NGS-MALO-3_Multiplex-2022May - Multiplex-2022May + XXXX-WT-fixed_Pur-2021May - Pur-2021May</v>
      </c>
      <c r="CR52" s="87" t="str">
        <f>IF(Treatment!J13&lt;&gt;"",Treatment!J13,"")</f>
        <v>XXXX-Nle-L4-17_Multiplex2023Apr - Multiplex2023Apr + XXXX-WT-fixed_Pur-2021May - Pur-2021May</v>
      </c>
      <c r="CS52" s="87" t="str">
        <f>IF(Treatment!K13&lt;&gt;"",Treatment!K13,"")</f>
        <v>XXXX-YYYYY-NGS-MALO-3_Multiplex-2022May - Multiplex-2022May + XXXX-WT-fixed_Pur-2021May - Pur-2021May</v>
      </c>
      <c r="CT52" s="87" t="str">
        <f>IF(Treatment!L13&lt;&gt;"",Treatment!L13,"")</f>
        <v>XXXX-Nle-L4-18_Multiplex2023Apr - Multiplex2023Apr + XXXX-WT-fixed_Pur-2021May - Pur-2021May</v>
      </c>
      <c r="CU52" s="87" t="str">
        <f>IF(Treatment!M13&lt;&gt;"",Treatment!M13,"")</f>
        <v>XXXX-YYYYY-NGS-MALO-3_Multiplex-2022May - Multiplex-2022May + XXXX-WT-fixed_Pur-2021May - Pur-2021May</v>
      </c>
      <c r="CV52" s="87" t="str">
        <f>IF(Treatment!N13&lt;&gt;"",Treatment!N13,"")</f>
        <v>XXXX-Nle-L4-19_Multiplex2023Apr - Multiplex2023Apr + XXXX-WT-fixed_Pur-2021May - Pur-2021May</v>
      </c>
      <c r="CW52" s="87" t="str">
        <f>IF(Treatment!O13&lt;&gt;"",Treatment!O13,"")</f>
        <v>XXXX-YYYYY-NGS-MALO-3_Multiplex-2022May - Multiplex-2022May + XXXX-WT-fixed_Pur-2021May - Pur-2021May</v>
      </c>
      <c r="CX52" s="87" t="str">
        <f>IF(Treatment!P13&lt;&gt;"",Treatment!P13,"")</f>
        <v>XXXX-Nle-L4-20_Multiplex2023Apr - Multiplex2023Apr + XXXX-WT-fixed_Pur-2021May - Pur-2021May</v>
      </c>
      <c r="CY52" s="87" t="str">
        <f>IF(Treatment!Q13&lt;&gt;"",Treatment!Q13,"")</f>
        <v>XXXX-YYYYY-NGS-MALO-3_Multiplex-2022May - Multiplex-2022May + XXXX-WT-fixed_Pur-2021May - Pur-2021May</v>
      </c>
      <c r="CZ52" s="87" t="str">
        <f>IF(Treatment!R13&lt;&gt;"",Treatment!R13,"")</f>
        <v>XXXX-Nle-L4-21_Multiplex2023Apr - Multiplex2023Apr + XXXX-WT-fixed_Pur-2021May - Pur-2021May</v>
      </c>
      <c r="DA52" s="87" t="str">
        <f>IF(Treatment!S13&lt;&gt;"",Treatment!S13,"")</f>
        <v>XXXX-YYYYY-NGS-MALO-3_Multiplex-2022May - Multiplex-2022May + XXXX-WT-fixed_Pur-2021May - Pur-2021May</v>
      </c>
      <c r="DB52" s="87" t="str">
        <f>IF(Treatment!T13&lt;&gt;"",Treatment!T13,"")</f>
        <v>XXXX-Nle-L4-22_Multiplex2023Apr - Multiplex2023Apr + XXXX-WT-fixed_Pur-2021May - Pur-2021May</v>
      </c>
      <c r="DC52" s="87" t="str">
        <f>IF(Treatment!U13&lt;&gt;"",Treatment!U13,"")</f>
        <v>Buffer + XXXX-WT-fixed_Pur-2021May - Pur-2021May</v>
      </c>
      <c r="DD52" s="87" t="str">
        <f>IF(Treatment!V13&lt;&gt;"",Treatment!V13,"")</f>
        <v>XXXX-Nle-L4-23_Multiplex2023Apr - Multiplex2023Apr + XXXX-WT-fixed_Pur-2021May - Pur-2021May</v>
      </c>
      <c r="DE52" s="87" t="str">
        <f>IF(Treatment!W13&lt;&gt;"",Treatment!W13,"")</f>
        <v>Buffer + XXXX-WT-fixed_Pur-2021May - Pur-2021May</v>
      </c>
      <c r="DF52" s="87" t="str">
        <f>IF(Treatment!X13&lt;&gt;"",Treatment!X13,"")</f>
        <v>XXXX-Nle-L4-24_Multiplex2023Apr - Multiplex2023Apr + XXXX-WT-fixed_Pur-2021May - Pur-2021May</v>
      </c>
      <c r="DG52" s="87" t="str">
        <f>IF(Treatment!Y13&lt;&gt;"",Treatment!Y13,"")</f>
        <v>Buffer + XXXX-WT-fixed_Pur-2021May - Pur-2021May</v>
      </c>
    </row>
    <row r="53" spans="1:111" ht="126" customHeight="1" thickBot="1" x14ac:dyDescent="0.55000000000000004">
      <c r="A53" s="129"/>
      <c r="B53" s="23"/>
      <c r="C53" s="85" t="s">
        <v>32</v>
      </c>
      <c r="D53" s="194" t="s">
        <v>490</v>
      </c>
      <c r="E53" s="194" t="s">
        <v>490</v>
      </c>
      <c r="F53" s="195" t="s">
        <v>491</v>
      </c>
      <c r="G53" s="195" t="s">
        <v>491</v>
      </c>
      <c r="H53" s="196" t="s">
        <v>492</v>
      </c>
      <c r="I53" s="196" t="s">
        <v>492</v>
      </c>
      <c r="J53" s="197" t="s">
        <v>493</v>
      </c>
      <c r="K53" s="197" t="s">
        <v>493</v>
      </c>
      <c r="L53" s="198" t="s">
        <v>494</v>
      </c>
      <c r="M53" s="198" t="s">
        <v>494</v>
      </c>
      <c r="N53" s="199" t="s">
        <v>495</v>
      </c>
      <c r="O53" s="199" t="s">
        <v>495</v>
      </c>
      <c r="P53" s="200" t="s">
        <v>496</v>
      </c>
      <c r="Q53" s="200" t="s">
        <v>496</v>
      </c>
      <c r="R53" s="201" t="s">
        <v>497</v>
      </c>
      <c r="S53" s="201" t="s">
        <v>497</v>
      </c>
      <c r="T53" s="202" t="s">
        <v>498</v>
      </c>
      <c r="U53" s="202" t="s">
        <v>498</v>
      </c>
      <c r="V53" s="203" t="s">
        <v>499</v>
      </c>
      <c r="W53" s="203" t="s">
        <v>499</v>
      </c>
      <c r="X53" s="204" t="s">
        <v>500</v>
      </c>
      <c r="Y53" s="204" t="s">
        <v>500</v>
      </c>
      <c r="Z53" s="205" t="s">
        <v>501</v>
      </c>
      <c r="AA53" s="205" t="s">
        <v>501</v>
      </c>
      <c r="AB53" s="23"/>
      <c r="AC53" s="23"/>
      <c r="AD53" s="23"/>
      <c r="AE53" s="126" t="s">
        <v>32</v>
      </c>
      <c r="AF53" s="180">
        <v>1</v>
      </c>
      <c r="AG53" s="185">
        <v>3.125E-2</v>
      </c>
      <c r="AH53" s="180">
        <v>1</v>
      </c>
      <c r="AI53" s="185">
        <v>3.125E-2</v>
      </c>
      <c r="AJ53" s="180">
        <v>1</v>
      </c>
      <c r="AK53" s="185">
        <v>3.125E-2</v>
      </c>
      <c r="AL53" s="180">
        <v>1</v>
      </c>
      <c r="AM53" s="185">
        <v>3.125E-2</v>
      </c>
      <c r="AN53" s="180">
        <v>1</v>
      </c>
      <c r="AO53" s="185">
        <v>3.125E-2</v>
      </c>
      <c r="AP53" s="180">
        <v>1</v>
      </c>
      <c r="AQ53" s="185">
        <v>3.125E-2</v>
      </c>
      <c r="AR53" s="180">
        <v>1</v>
      </c>
      <c r="AS53" s="185">
        <v>3.125E-2</v>
      </c>
      <c r="AT53" s="180">
        <v>1</v>
      </c>
      <c r="AU53" s="185">
        <v>3.125E-2</v>
      </c>
      <c r="AV53" s="180">
        <v>1</v>
      </c>
      <c r="AW53" s="185">
        <v>3.125E-2</v>
      </c>
      <c r="AX53" s="180">
        <v>1</v>
      </c>
      <c r="AY53" s="185">
        <v>3.125E-2</v>
      </c>
      <c r="AZ53" s="180">
        <v>1</v>
      </c>
      <c r="BA53" s="185">
        <v>3.125E-2</v>
      </c>
      <c r="BB53" s="180">
        <v>1</v>
      </c>
      <c r="BC53" s="185">
        <v>3.125E-2</v>
      </c>
      <c r="BD53" s="138"/>
      <c r="BE53" s="138"/>
      <c r="BF53" s="138"/>
      <c r="BG53" s="139"/>
      <c r="BH53" s="140" t="s">
        <v>32</v>
      </c>
      <c r="BI53" s="125" t="str">
        <f t="shared" si="0"/>
        <v>Multiplex2023Apr</v>
      </c>
      <c r="BJ53" s="125" t="str">
        <f t="shared" si="1"/>
        <v>Multiplex2023Apr</v>
      </c>
      <c r="BK53" s="125" t="str">
        <f t="shared" si="2"/>
        <v>Multiplex2023Apr</v>
      </c>
      <c r="BL53" s="125" t="str">
        <f t="shared" si="3"/>
        <v>Multiplex2023Apr</v>
      </c>
      <c r="BM53" s="125" t="str">
        <f t="shared" si="4"/>
        <v>Multiplex2023Apr</v>
      </c>
      <c r="BN53" s="125" t="str">
        <f t="shared" si="5"/>
        <v>Multiplex2023Apr</v>
      </c>
      <c r="BO53" s="125" t="str">
        <f t="shared" si="6"/>
        <v>Multiplex2023Apr</v>
      </c>
      <c r="BP53" s="125" t="str">
        <f t="shared" si="7"/>
        <v>Multiplex2023Apr</v>
      </c>
      <c r="BQ53" s="125" t="str">
        <f t="shared" si="8"/>
        <v>Multiplex2023Apr</v>
      </c>
      <c r="BR53" s="125" t="str">
        <f t="shared" si="9"/>
        <v>Multiplex2023Apr</v>
      </c>
      <c r="BS53" s="125" t="str">
        <f t="shared" si="10"/>
        <v>Multiplex2023Apr</v>
      </c>
      <c r="BT53" s="125" t="str">
        <f t="shared" si="11"/>
        <v>Multiplex2023Apr</v>
      </c>
      <c r="BU53" s="125" t="str">
        <f t="shared" si="12"/>
        <v>Multiplex2023Apr</v>
      </c>
      <c r="BV53" s="125" t="str">
        <f t="shared" si="13"/>
        <v>Multiplex2023Apr</v>
      </c>
      <c r="BW53" s="125" t="str">
        <f t="shared" si="14"/>
        <v>Multiplex2023Apr</v>
      </c>
      <c r="BX53" s="125" t="str">
        <f t="shared" si="15"/>
        <v>Multiplex2023Apr</v>
      </c>
      <c r="BY53" s="125" t="str">
        <f t="shared" si="16"/>
        <v>Multiplex2023Apr</v>
      </c>
      <c r="BZ53" s="125" t="str">
        <f t="shared" si="17"/>
        <v>Multiplex2023Apr</v>
      </c>
      <c r="CA53" s="125" t="str">
        <f t="shared" si="18"/>
        <v>Multiplex2023Apr</v>
      </c>
      <c r="CB53" s="125" t="str">
        <f t="shared" si="19"/>
        <v>Multiplex2023Apr</v>
      </c>
      <c r="CC53" s="125" t="str">
        <f t="shared" si="20"/>
        <v>Multiplex2023Apr</v>
      </c>
      <c r="CD53" s="125" t="str">
        <f t="shared" si="21"/>
        <v>Multiplex2023Apr</v>
      </c>
      <c r="CE53" s="125" t="str">
        <f t="shared" si="22"/>
        <v>Multiplex2023Apr</v>
      </c>
      <c r="CF53" s="125" t="str">
        <f t="shared" si="23"/>
        <v>Multiplex2023Apr</v>
      </c>
      <c r="CG53" s="3"/>
      <c r="CI53" s="70" t="s">
        <v>32</v>
      </c>
      <c r="CJ53" s="87" t="str">
        <f>IF(Treatment!B14&lt;&gt;"",Treatment!B14,"")</f>
        <v>XXXX-Nle-L4-13_Multiplex2023Apr - Multiplex2023Apr + XXXX-WT-fixed_Pur-2021May - Pur-2021May</v>
      </c>
      <c r="CK53" s="87" t="str">
        <f>IF(Treatment!C14&lt;&gt;"",Treatment!C14,"")</f>
        <v>XXXX-Nle-L4-13_Multiplex2023Apr - Multiplex2023Apr + XXXX-WT-fixed_Pur-2021May - Pur-2021May</v>
      </c>
      <c r="CL53" s="87" t="str">
        <f>IF(Treatment!D14&lt;&gt;"",Treatment!D14,"")</f>
        <v>XXXX-Nle-L4-14_Multiplex2023Apr - Multiplex2023Apr + XXXX-WT-fixed_Pur-2021May - Pur-2021May</v>
      </c>
      <c r="CM53" s="87" t="str">
        <f>IF(Treatment!E14&lt;&gt;"",Treatment!E14,"")</f>
        <v>XXXX-Nle-L4-14_Multiplex2023Apr - Multiplex2023Apr + XXXX-WT-fixed_Pur-2021May - Pur-2021May</v>
      </c>
      <c r="CN53" s="87" t="str">
        <f>IF(Treatment!F14&lt;&gt;"",Treatment!F14,"")</f>
        <v>XXXX-Nle-L4-15_Multiplex2023Apr - Multiplex2023Apr + XXXX-WT-fixed_Pur-2021May - Pur-2021May</v>
      </c>
      <c r="CO53" s="87" t="str">
        <f>IF(Treatment!G14&lt;&gt;"",Treatment!G14,"")</f>
        <v>XXXX-Nle-L4-15_Multiplex2023Apr - Multiplex2023Apr + XXXX-WT-fixed_Pur-2021May - Pur-2021May</v>
      </c>
      <c r="CP53" s="87" t="str">
        <f>IF(Treatment!H14&lt;&gt;"",Treatment!H14,"")</f>
        <v>XXXX-Nle-L4-16_Multiplex2023Apr - Multiplex2023Apr + XXXX-WT-fixed_Pur-2021May - Pur-2021May</v>
      </c>
      <c r="CQ53" s="87" t="str">
        <f>IF(Treatment!I14&lt;&gt;"",Treatment!I14,"")</f>
        <v>XXXX-Nle-L4-16_Multiplex2023Apr - Multiplex2023Apr + XXXX-WT-fixed_Pur-2021May - Pur-2021May</v>
      </c>
      <c r="CR53" s="87" t="str">
        <f>IF(Treatment!J14&lt;&gt;"",Treatment!J14,"")</f>
        <v>XXXX-Nle-L4-17_Multiplex2023Apr - Multiplex2023Apr + XXXX-WT-fixed_Pur-2021May - Pur-2021May</v>
      </c>
      <c r="CS53" s="87" t="str">
        <f>IF(Treatment!K14&lt;&gt;"",Treatment!K14,"")</f>
        <v>XXXX-Nle-L4-17_Multiplex2023Apr - Multiplex2023Apr + XXXX-WT-fixed_Pur-2021May - Pur-2021May</v>
      </c>
      <c r="CT53" s="87" t="str">
        <f>IF(Treatment!L14&lt;&gt;"",Treatment!L14,"")</f>
        <v>XXXX-Nle-L4-18_Multiplex2023Apr - Multiplex2023Apr + XXXX-WT-fixed_Pur-2021May - Pur-2021May</v>
      </c>
      <c r="CU53" s="87" t="str">
        <f>IF(Treatment!M14&lt;&gt;"",Treatment!M14,"")</f>
        <v>XXXX-Nle-L4-18_Multiplex2023Apr - Multiplex2023Apr + XXXX-WT-fixed_Pur-2021May - Pur-2021May</v>
      </c>
      <c r="CV53" s="87" t="str">
        <f>IF(Treatment!N14&lt;&gt;"",Treatment!N14,"")</f>
        <v>XXXX-Nle-L4-19_Multiplex2023Apr - Multiplex2023Apr + XXXX-WT-fixed_Pur-2021May - Pur-2021May</v>
      </c>
      <c r="CW53" s="87" t="str">
        <f>IF(Treatment!O14&lt;&gt;"",Treatment!O14,"")</f>
        <v>XXXX-Nle-L4-19_Multiplex2023Apr - Multiplex2023Apr + XXXX-WT-fixed_Pur-2021May - Pur-2021May</v>
      </c>
      <c r="CX53" s="87" t="str">
        <f>IF(Treatment!P14&lt;&gt;"",Treatment!P14,"")</f>
        <v>XXXX-Nle-L4-20_Multiplex2023Apr - Multiplex2023Apr + XXXX-WT-fixed_Pur-2021May - Pur-2021May</v>
      </c>
      <c r="CY53" s="87" t="str">
        <f>IF(Treatment!Q14&lt;&gt;"",Treatment!Q14,"")</f>
        <v>XXXX-Nle-L4-20_Multiplex2023Apr - Multiplex2023Apr + XXXX-WT-fixed_Pur-2021May - Pur-2021May</v>
      </c>
      <c r="CZ53" s="87" t="str">
        <f>IF(Treatment!R14&lt;&gt;"",Treatment!R14,"")</f>
        <v>XXXX-Nle-L4-21_Multiplex2023Apr - Multiplex2023Apr + XXXX-WT-fixed_Pur-2021May - Pur-2021May</v>
      </c>
      <c r="DA53" s="87" t="str">
        <f>IF(Treatment!S14&lt;&gt;"",Treatment!S14,"")</f>
        <v>XXXX-Nle-L4-21_Multiplex2023Apr - Multiplex2023Apr + XXXX-WT-fixed_Pur-2021May - Pur-2021May</v>
      </c>
      <c r="DB53" s="87" t="str">
        <f>IF(Treatment!T14&lt;&gt;"",Treatment!T14,"")</f>
        <v>XXXX-Nle-L4-22_Multiplex2023Apr - Multiplex2023Apr + XXXX-WT-fixed_Pur-2021May - Pur-2021May</v>
      </c>
      <c r="DC53" s="87" t="str">
        <f>IF(Treatment!U14&lt;&gt;"",Treatment!U14,"")</f>
        <v>XXXX-Nle-L4-22_Multiplex2023Apr - Multiplex2023Apr + XXXX-WT-fixed_Pur-2021May - Pur-2021May</v>
      </c>
      <c r="DD53" s="87" t="str">
        <f>IF(Treatment!V14&lt;&gt;"",Treatment!V14,"")</f>
        <v>XXXX-Nle-L4-23_Multiplex2023Apr - Multiplex2023Apr + XXXX-WT-fixed_Pur-2021May - Pur-2021May</v>
      </c>
      <c r="DE53" s="87" t="str">
        <f>IF(Treatment!W14&lt;&gt;"",Treatment!W14,"")</f>
        <v>XXXX-Nle-L4-23_Multiplex2023Apr - Multiplex2023Apr + XXXX-WT-fixed_Pur-2021May - Pur-2021May</v>
      </c>
      <c r="DF53" s="87" t="str">
        <f>IF(Treatment!X14&lt;&gt;"",Treatment!X14,"")</f>
        <v>XXXX-Nle-L4-24_Multiplex2023Apr - Multiplex2023Apr + XXXX-WT-fixed_Pur-2021May - Pur-2021May</v>
      </c>
      <c r="DG53" s="87" t="str">
        <f>IF(Treatment!Y14&lt;&gt;"",Treatment!Y14,"")</f>
        <v>XXXX-Nle-L4-24_Multiplex2023Apr - Multiplex2023Apr + XXXX-WT-fixed_Pur-2021May - Pur-2021May</v>
      </c>
    </row>
    <row r="54" spans="1:111" ht="126" customHeight="1" thickBot="1" x14ac:dyDescent="0.55000000000000004">
      <c r="A54" s="129"/>
      <c r="B54" s="23"/>
      <c r="C54" s="85" t="s">
        <v>33</v>
      </c>
      <c r="D54" s="194" t="s">
        <v>490</v>
      </c>
      <c r="E54" s="194" t="s">
        <v>490</v>
      </c>
      <c r="F54" s="195" t="s">
        <v>491</v>
      </c>
      <c r="G54" s="195" t="s">
        <v>491</v>
      </c>
      <c r="H54" s="196" t="s">
        <v>492</v>
      </c>
      <c r="I54" s="196" t="s">
        <v>492</v>
      </c>
      <c r="J54" s="197" t="s">
        <v>493</v>
      </c>
      <c r="K54" s="197" t="s">
        <v>493</v>
      </c>
      <c r="L54" s="198" t="s">
        <v>494</v>
      </c>
      <c r="M54" s="198" t="s">
        <v>494</v>
      </c>
      <c r="N54" s="199" t="s">
        <v>495</v>
      </c>
      <c r="O54" s="199" t="s">
        <v>495</v>
      </c>
      <c r="P54" s="200" t="s">
        <v>496</v>
      </c>
      <c r="Q54" s="200" t="s">
        <v>496</v>
      </c>
      <c r="R54" s="201" t="s">
        <v>497</v>
      </c>
      <c r="S54" s="201" t="s">
        <v>497</v>
      </c>
      <c r="T54" s="202" t="s">
        <v>498</v>
      </c>
      <c r="U54" s="202" t="s">
        <v>498</v>
      </c>
      <c r="V54" s="203" t="s">
        <v>499</v>
      </c>
      <c r="W54" s="203" t="s">
        <v>499</v>
      </c>
      <c r="X54" s="204" t="s">
        <v>500</v>
      </c>
      <c r="Y54" s="204" t="s">
        <v>500</v>
      </c>
      <c r="Z54" s="205" t="s">
        <v>501</v>
      </c>
      <c r="AA54" s="205" t="s">
        <v>501</v>
      </c>
      <c r="AB54" s="23"/>
      <c r="AC54" s="23"/>
      <c r="AD54" s="23"/>
      <c r="AE54" s="126" t="s">
        <v>33</v>
      </c>
      <c r="AF54" s="178">
        <v>2</v>
      </c>
      <c r="AG54" s="177">
        <v>6.25E-2</v>
      </c>
      <c r="AH54" s="178">
        <v>2</v>
      </c>
      <c r="AI54" s="177">
        <v>6.25E-2</v>
      </c>
      <c r="AJ54" s="178">
        <v>2</v>
      </c>
      <c r="AK54" s="177">
        <v>6.25E-2</v>
      </c>
      <c r="AL54" s="178">
        <v>2</v>
      </c>
      <c r="AM54" s="177">
        <v>6.25E-2</v>
      </c>
      <c r="AN54" s="178">
        <v>2</v>
      </c>
      <c r="AO54" s="177">
        <v>6.25E-2</v>
      </c>
      <c r="AP54" s="178">
        <v>2</v>
      </c>
      <c r="AQ54" s="177">
        <v>6.25E-2</v>
      </c>
      <c r="AR54" s="178">
        <v>2</v>
      </c>
      <c r="AS54" s="177">
        <v>6.25E-2</v>
      </c>
      <c r="AT54" s="178">
        <v>2</v>
      </c>
      <c r="AU54" s="177">
        <v>6.25E-2</v>
      </c>
      <c r="AV54" s="178">
        <v>2</v>
      </c>
      <c r="AW54" s="177">
        <v>6.25E-2</v>
      </c>
      <c r="AX54" s="178">
        <v>2</v>
      </c>
      <c r="AY54" s="177">
        <v>6.25E-2</v>
      </c>
      <c r="AZ54" s="178">
        <v>2</v>
      </c>
      <c r="BA54" s="177">
        <v>6.25E-2</v>
      </c>
      <c r="BB54" s="178">
        <v>2</v>
      </c>
      <c r="BC54" s="177">
        <v>6.25E-2</v>
      </c>
      <c r="BD54" s="138"/>
      <c r="BE54" s="138"/>
      <c r="BF54" s="138"/>
      <c r="BG54" s="139"/>
      <c r="BH54" s="140" t="s">
        <v>33</v>
      </c>
      <c r="BI54" s="125" t="str">
        <f t="shared" si="0"/>
        <v>Multiplex2023Apr</v>
      </c>
      <c r="BJ54" s="125" t="str">
        <f t="shared" si="1"/>
        <v>Multiplex2023Apr</v>
      </c>
      <c r="BK54" s="125" t="str">
        <f t="shared" si="2"/>
        <v>Multiplex2023Apr</v>
      </c>
      <c r="BL54" s="125" t="str">
        <f t="shared" si="3"/>
        <v>Multiplex2023Apr</v>
      </c>
      <c r="BM54" s="125" t="str">
        <f t="shared" si="4"/>
        <v>Multiplex2023Apr</v>
      </c>
      <c r="BN54" s="125" t="str">
        <f t="shared" si="5"/>
        <v>Multiplex2023Apr</v>
      </c>
      <c r="BO54" s="125" t="str">
        <f t="shared" si="6"/>
        <v>Multiplex2023Apr</v>
      </c>
      <c r="BP54" s="125" t="str">
        <f t="shared" si="7"/>
        <v>Multiplex2023Apr</v>
      </c>
      <c r="BQ54" s="125" t="str">
        <f t="shared" si="8"/>
        <v>Multiplex2023Apr</v>
      </c>
      <c r="BR54" s="125" t="str">
        <f t="shared" si="9"/>
        <v>Multiplex2023Apr</v>
      </c>
      <c r="BS54" s="125" t="str">
        <f t="shared" si="10"/>
        <v>Multiplex2023Apr</v>
      </c>
      <c r="BT54" s="125" t="str">
        <f t="shared" si="11"/>
        <v>Multiplex2023Apr</v>
      </c>
      <c r="BU54" s="125" t="str">
        <f t="shared" si="12"/>
        <v>Multiplex2023Apr</v>
      </c>
      <c r="BV54" s="125" t="str">
        <f t="shared" si="13"/>
        <v>Multiplex2023Apr</v>
      </c>
      <c r="BW54" s="125" t="str">
        <f t="shared" si="14"/>
        <v>Multiplex2023Apr</v>
      </c>
      <c r="BX54" s="125" t="str">
        <f t="shared" si="15"/>
        <v>Multiplex2023Apr</v>
      </c>
      <c r="BY54" s="125" t="str">
        <f t="shared" si="16"/>
        <v>Multiplex2023Apr</v>
      </c>
      <c r="BZ54" s="125" t="str">
        <f t="shared" si="17"/>
        <v>Multiplex2023Apr</v>
      </c>
      <c r="CA54" s="125" t="str">
        <f t="shared" si="18"/>
        <v>Multiplex2023Apr</v>
      </c>
      <c r="CB54" s="125" t="str">
        <f t="shared" si="19"/>
        <v>Multiplex2023Apr</v>
      </c>
      <c r="CC54" s="125" t="str">
        <f t="shared" si="20"/>
        <v>Multiplex2023Apr</v>
      </c>
      <c r="CD54" s="125" t="str">
        <f t="shared" si="21"/>
        <v>Multiplex2023Apr</v>
      </c>
      <c r="CE54" s="125" t="str">
        <f t="shared" si="22"/>
        <v>Multiplex2023Apr</v>
      </c>
      <c r="CF54" s="125" t="str">
        <f t="shared" si="23"/>
        <v>Multiplex2023Apr</v>
      </c>
      <c r="CG54" s="3"/>
      <c r="CI54" s="70" t="s">
        <v>33</v>
      </c>
      <c r="CJ54" s="87" t="str">
        <f>IF(Treatment!B15&lt;&gt;"",Treatment!B15,"")</f>
        <v>XXXX-Nle-L4-13_Multiplex2023Apr - Multiplex2023Apr + XXXX-WT-fixed_Pur-2021May - Pur-2021May</v>
      </c>
      <c r="CK54" s="87" t="str">
        <f>IF(Treatment!C15&lt;&gt;"",Treatment!C15,"")</f>
        <v>XXXX-Nle-L4-13_Multiplex2023Apr - Multiplex2023Apr + XXXX-WT-fixed_Pur-2021May - Pur-2021May</v>
      </c>
      <c r="CL54" s="87" t="str">
        <f>IF(Treatment!D15&lt;&gt;"",Treatment!D15,"")</f>
        <v>XXXX-Nle-L4-14_Multiplex2023Apr - Multiplex2023Apr + XXXX-WT-fixed_Pur-2021May - Pur-2021May</v>
      </c>
      <c r="CM54" s="87" t="str">
        <f>IF(Treatment!E15&lt;&gt;"",Treatment!E15,"")</f>
        <v>XXXX-Nle-L4-14_Multiplex2023Apr - Multiplex2023Apr + XXXX-WT-fixed_Pur-2021May - Pur-2021May</v>
      </c>
      <c r="CN54" s="87" t="str">
        <f>IF(Treatment!F15&lt;&gt;"",Treatment!F15,"")</f>
        <v>XXXX-Nle-L4-15_Multiplex2023Apr - Multiplex2023Apr + XXXX-WT-fixed_Pur-2021May - Pur-2021May</v>
      </c>
      <c r="CO54" s="87" t="str">
        <f>IF(Treatment!G15&lt;&gt;"",Treatment!G15,"")</f>
        <v>XXXX-Nle-L4-15_Multiplex2023Apr - Multiplex2023Apr + XXXX-WT-fixed_Pur-2021May - Pur-2021May</v>
      </c>
      <c r="CP54" s="87" t="str">
        <f>IF(Treatment!H15&lt;&gt;"",Treatment!H15,"")</f>
        <v>XXXX-Nle-L4-16_Multiplex2023Apr - Multiplex2023Apr + XXXX-WT-fixed_Pur-2021May - Pur-2021May</v>
      </c>
      <c r="CQ54" s="87" t="str">
        <f>IF(Treatment!I15&lt;&gt;"",Treatment!I15,"")</f>
        <v>XXXX-Nle-L4-16_Multiplex2023Apr - Multiplex2023Apr + XXXX-WT-fixed_Pur-2021May - Pur-2021May</v>
      </c>
      <c r="CR54" s="87" t="str">
        <f>IF(Treatment!J15&lt;&gt;"",Treatment!J15,"")</f>
        <v>XXXX-Nle-L4-17_Multiplex2023Apr - Multiplex2023Apr + XXXX-WT-fixed_Pur-2021May - Pur-2021May</v>
      </c>
      <c r="CS54" s="87" t="str">
        <f>IF(Treatment!K15&lt;&gt;"",Treatment!K15,"")</f>
        <v>XXXX-Nle-L4-17_Multiplex2023Apr - Multiplex2023Apr + XXXX-WT-fixed_Pur-2021May - Pur-2021May</v>
      </c>
      <c r="CT54" s="87" t="str">
        <f>IF(Treatment!L15&lt;&gt;"",Treatment!L15,"")</f>
        <v>XXXX-Nle-L4-18_Multiplex2023Apr - Multiplex2023Apr + XXXX-WT-fixed_Pur-2021May - Pur-2021May</v>
      </c>
      <c r="CU54" s="87" t="str">
        <f>IF(Treatment!M15&lt;&gt;"",Treatment!M15,"")</f>
        <v>XXXX-Nle-L4-18_Multiplex2023Apr - Multiplex2023Apr + XXXX-WT-fixed_Pur-2021May - Pur-2021May</v>
      </c>
      <c r="CV54" s="87" t="str">
        <f>IF(Treatment!N15&lt;&gt;"",Treatment!N15,"")</f>
        <v>XXXX-Nle-L4-19_Multiplex2023Apr - Multiplex2023Apr + XXXX-WT-fixed_Pur-2021May - Pur-2021May</v>
      </c>
      <c r="CW54" s="87" t="str">
        <f>IF(Treatment!O15&lt;&gt;"",Treatment!O15,"")</f>
        <v>XXXX-Nle-L4-19_Multiplex2023Apr - Multiplex2023Apr + XXXX-WT-fixed_Pur-2021May - Pur-2021May</v>
      </c>
      <c r="CX54" s="87" t="str">
        <f>IF(Treatment!P15&lt;&gt;"",Treatment!P15,"")</f>
        <v>XXXX-Nle-L4-20_Multiplex2023Apr - Multiplex2023Apr + XXXX-WT-fixed_Pur-2021May - Pur-2021May</v>
      </c>
      <c r="CY54" s="87" t="str">
        <f>IF(Treatment!Q15&lt;&gt;"",Treatment!Q15,"")</f>
        <v>XXXX-Nle-L4-20_Multiplex2023Apr - Multiplex2023Apr + XXXX-WT-fixed_Pur-2021May - Pur-2021May</v>
      </c>
      <c r="CZ54" s="87" t="str">
        <f>IF(Treatment!R15&lt;&gt;"",Treatment!R15,"")</f>
        <v>XXXX-Nle-L4-21_Multiplex2023Apr - Multiplex2023Apr + XXXX-WT-fixed_Pur-2021May - Pur-2021May</v>
      </c>
      <c r="DA54" s="87" t="str">
        <f>IF(Treatment!S15&lt;&gt;"",Treatment!S15,"")</f>
        <v>XXXX-Nle-L4-21_Multiplex2023Apr - Multiplex2023Apr + XXXX-WT-fixed_Pur-2021May - Pur-2021May</v>
      </c>
      <c r="DB54" s="87" t="str">
        <f>IF(Treatment!T15&lt;&gt;"",Treatment!T15,"")</f>
        <v>XXXX-Nle-L4-22_Multiplex2023Apr - Multiplex2023Apr + XXXX-WT-fixed_Pur-2021May - Pur-2021May</v>
      </c>
      <c r="DC54" s="87" t="str">
        <f>IF(Treatment!U15&lt;&gt;"",Treatment!U15,"")</f>
        <v>XXXX-Nle-L4-22_Multiplex2023Apr - Multiplex2023Apr + XXXX-WT-fixed_Pur-2021May - Pur-2021May</v>
      </c>
      <c r="DD54" s="87" t="str">
        <f>IF(Treatment!V15&lt;&gt;"",Treatment!V15,"")</f>
        <v>XXXX-Nle-L4-23_Multiplex2023Apr - Multiplex2023Apr + XXXX-WT-fixed_Pur-2021May - Pur-2021May</v>
      </c>
      <c r="DE54" s="87" t="str">
        <f>IF(Treatment!W15&lt;&gt;"",Treatment!W15,"")</f>
        <v>XXXX-Nle-L4-23_Multiplex2023Apr - Multiplex2023Apr + XXXX-WT-fixed_Pur-2021May - Pur-2021May</v>
      </c>
      <c r="DF54" s="87" t="str">
        <f>IF(Treatment!X15&lt;&gt;"",Treatment!X15,"")</f>
        <v>XXXX-Nle-L4-24_Multiplex2023Apr - Multiplex2023Apr + XXXX-WT-fixed_Pur-2021May - Pur-2021May</v>
      </c>
      <c r="DG54" s="87" t="str">
        <f>IF(Treatment!Y15&lt;&gt;"",Treatment!Y15,"")</f>
        <v>XXXX-Nle-L4-24_Multiplex2023Apr - Multiplex2023Apr + XXXX-WT-fixed_Pur-2021May - Pur-2021May</v>
      </c>
    </row>
    <row r="55" spans="1:111" ht="126" customHeight="1" thickBot="1" x14ac:dyDescent="0.55000000000000004">
      <c r="A55" s="129"/>
      <c r="B55" s="23"/>
      <c r="C55" s="85" t="s">
        <v>34</v>
      </c>
      <c r="D55" s="194" t="s">
        <v>490</v>
      </c>
      <c r="E55" s="194" t="s">
        <v>490</v>
      </c>
      <c r="F55" s="195" t="s">
        <v>491</v>
      </c>
      <c r="G55" s="195" t="s">
        <v>491</v>
      </c>
      <c r="H55" s="196" t="s">
        <v>492</v>
      </c>
      <c r="I55" s="196" t="s">
        <v>492</v>
      </c>
      <c r="J55" s="197" t="s">
        <v>493</v>
      </c>
      <c r="K55" s="197" t="s">
        <v>493</v>
      </c>
      <c r="L55" s="198" t="s">
        <v>494</v>
      </c>
      <c r="M55" s="198" t="s">
        <v>494</v>
      </c>
      <c r="N55" s="199" t="s">
        <v>495</v>
      </c>
      <c r="O55" s="199" t="s">
        <v>495</v>
      </c>
      <c r="P55" s="200" t="s">
        <v>496</v>
      </c>
      <c r="Q55" s="200" t="s">
        <v>496</v>
      </c>
      <c r="R55" s="201" t="s">
        <v>497</v>
      </c>
      <c r="S55" s="201" t="s">
        <v>497</v>
      </c>
      <c r="T55" s="202" t="s">
        <v>498</v>
      </c>
      <c r="U55" s="202" t="s">
        <v>498</v>
      </c>
      <c r="V55" s="203" t="s">
        <v>499</v>
      </c>
      <c r="W55" s="203" t="s">
        <v>499</v>
      </c>
      <c r="X55" s="204" t="s">
        <v>500</v>
      </c>
      <c r="Y55" s="204" t="s">
        <v>500</v>
      </c>
      <c r="Z55" s="205" t="s">
        <v>501</v>
      </c>
      <c r="AA55" s="205" t="s">
        <v>501</v>
      </c>
      <c r="AB55" s="23"/>
      <c r="AC55" s="23"/>
      <c r="AD55" s="23"/>
      <c r="AE55" s="126" t="s">
        <v>34</v>
      </c>
      <c r="AF55" s="181">
        <v>4</v>
      </c>
      <c r="AG55" s="176">
        <v>0.125</v>
      </c>
      <c r="AH55" s="181">
        <v>4</v>
      </c>
      <c r="AI55" s="176">
        <v>0.125</v>
      </c>
      <c r="AJ55" s="181">
        <v>4</v>
      </c>
      <c r="AK55" s="176">
        <v>0.125</v>
      </c>
      <c r="AL55" s="181">
        <v>4</v>
      </c>
      <c r="AM55" s="176">
        <v>0.125</v>
      </c>
      <c r="AN55" s="181">
        <v>4</v>
      </c>
      <c r="AO55" s="176">
        <v>0.125</v>
      </c>
      <c r="AP55" s="181">
        <v>4</v>
      </c>
      <c r="AQ55" s="176">
        <v>0.125</v>
      </c>
      <c r="AR55" s="181">
        <v>4</v>
      </c>
      <c r="AS55" s="176">
        <v>0.125</v>
      </c>
      <c r="AT55" s="181">
        <v>4</v>
      </c>
      <c r="AU55" s="176">
        <v>0.125</v>
      </c>
      <c r="AV55" s="181">
        <v>4</v>
      </c>
      <c r="AW55" s="176">
        <v>0.125</v>
      </c>
      <c r="AX55" s="181">
        <v>4</v>
      </c>
      <c r="AY55" s="176">
        <v>0.125</v>
      </c>
      <c r="AZ55" s="181">
        <v>4</v>
      </c>
      <c r="BA55" s="176">
        <v>0.125</v>
      </c>
      <c r="BB55" s="181">
        <v>4</v>
      </c>
      <c r="BC55" s="176">
        <v>0.125</v>
      </c>
      <c r="BD55" s="138"/>
      <c r="BE55" s="138"/>
      <c r="BF55" s="138"/>
      <c r="BG55" s="139"/>
      <c r="BH55" s="140" t="s">
        <v>34</v>
      </c>
      <c r="BI55" s="125" t="str">
        <f t="shared" si="0"/>
        <v>Multiplex2023Apr</v>
      </c>
      <c r="BJ55" s="125" t="str">
        <f t="shared" si="1"/>
        <v>Multiplex2023Apr</v>
      </c>
      <c r="BK55" s="125" t="str">
        <f t="shared" si="2"/>
        <v>Multiplex2023Apr</v>
      </c>
      <c r="BL55" s="125" t="str">
        <f t="shared" si="3"/>
        <v>Multiplex2023Apr</v>
      </c>
      <c r="BM55" s="125" t="str">
        <f t="shared" si="4"/>
        <v>Multiplex2023Apr</v>
      </c>
      <c r="BN55" s="125" t="str">
        <f t="shared" si="5"/>
        <v>Multiplex2023Apr</v>
      </c>
      <c r="BO55" s="125" t="str">
        <f t="shared" si="6"/>
        <v>Multiplex2023Apr</v>
      </c>
      <c r="BP55" s="125" t="str">
        <f t="shared" si="7"/>
        <v>Multiplex2023Apr</v>
      </c>
      <c r="BQ55" s="125" t="str">
        <f t="shared" si="8"/>
        <v>Multiplex2023Apr</v>
      </c>
      <c r="BR55" s="125" t="str">
        <f t="shared" si="9"/>
        <v>Multiplex2023Apr</v>
      </c>
      <c r="BS55" s="125" t="str">
        <f t="shared" si="10"/>
        <v>Multiplex2023Apr</v>
      </c>
      <c r="BT55" s="125" t="str">
        <f t="shared" si="11"/>
        <v>Multiplex2023Apr</v>
      </c>
      <c r="BU55" s="125" t="str">
        <f t="shared" si="12"/>
        <v>Multiplex2023Apr</v>
      </c>
      <c r="BV55" s="125" t="str">
        <f t="shared" si="13"/>
        <v>Multiplex2023Apr</v>
      </c>
      <c r="BW55" s="125" t="str">
        <f t="shared" si="14"/>
        <v>Multiplex2023Apr</v>
      </c>
      <c r="BX55" s="125" t="str">
        <f t="shared" si="15"/>
        <v>Multiplex2023Apr</v>
      </c>
      <c r="BY55" s="125" t="str">
        <f t="shared" si="16"/>
        <v>Multiplex2023Apr</v>
      </c>
      <c r="BZ55" s="125" t="str">
        <f t="shared" si="17"/>
        <v>Multiplex2023Apr</v>
      </c>
      <c r="CA55" s="125" t="str">
        <f t="shared" si="18"/>
        <v>Multiplex2023Apr</v>
      </c>
      <c r="CB55" s="125" t="str">
        <f t="shared" si="19"/>
        <v>Multiplex2023Apr</v>
      </c>
      <c r="CC55" s="125" t="str">
        <f t="shared" si="20"/>
        <v>Multiplex2023Apr</v>
      </c>
      <c r="CD55" s="125" t="str">
        <f t="shared" si="21"/>
        <v>Multiplex2023Apr</v>
      </c>
      <c r="CE55" s="125" t="str">
        <f t="shared" si="22"/>
        <v>Multiplex2023Apr</v>
      </c>
      <c r="CF55" s="125" t="str">
        <f t="shared" si="23"/>
        <v>Multiplex2023Apr</v>
      </c>
      <c r="CG55" s="3"/>
      <c r="CI55" s="70" t="s">
        <v>34</v>
      </c>
      <c r="CJ55" s="87" t="str">
        <f>IF(Treatment!B16&lt;&gt;"",Treatment!B16,"")</f>
        <v>XXXX-Nle-L4-13_Multiplex2023Apr - Multiplex2023Apr + XXXX-WT-fixed_Pur-2021May - Pur-2021May</v>
      </c>
      <c r="CK55" s="87" t="str">
        <f>IF(Treatment!C16&lt;&gt;"",Treatment!C16,"")</f>
        <v>XXXX-Nle-L4-13_Multiplex2023Apr - Multiplex2023Apr + XXXX-WT-fixed_Pur-2021May - Pur-2021May</v>
      </c>
      <c r="CL55" s="87" t="str">
        <f>IF(Treatment!D16&lt;&gt;"",Treatment!D16,"")</f>
        <v>XXXX-Nle-L4-14_Multiplex2023Apr - Multiplex2023Apr + XXXX-WT-fixed_Pur-2021May - Pur-2021May</v>
      </c>
      <c r="CM55" s="87" t="str">
        <f>IF(Treatment!E16&lt;&gt;"",Treatment!E16,"")</f>
        <v>XXXX-Nle-L4-14_Multiplex2023Apr - Multiplex2023Apr + XXXX-WT-fixed_Pur-2021May - Pur-2021May</v>
      </c>
      <c r="CN55" s="87" t="str">
        <f>IF(Treatment!F16&lt;&gt;"",Treatment!F16,"")</f>
        <v>XXXX-Nle-L4-15_Multiplex2023Apr - Multiplex2023Apr + XXXX-WT-fixed_Pur-2021May - Pur-2021May</v>
      </c>
      <c r="CO55" s="87" t="str">
        <f>IF(Treatment!G16&lt;&gt;"",Treatment!G16,"")</f>
        <v>XXXX-Nle-L4-15_Multiplex2023Apr - Multiplex2023Apr + XXXX-WT-fixed_Pur-2021May - Pur-2021May</v>
      </c>
      <c r="CP55" s="87" t="str">
        <f>IF(Treatment!H16&lt;&gt;"",Treatment!H16,"")</f>
        <v>XXXX-Nle-L4-16_Multiplex2023Apr - Multiplex2023Apr + XXXX-WT-fixed_Pur-2021May - Pur-2021May</v>
      </c>
      <c r="CQ55" s="87" t="str">
        <f>IF(Treatment!I16&lt;&gt;"",Treatment!I16,"")</f>
        <v>XXXX-Nle-L4-16_Multiplex2023Apr - Multiplex2023Apr + XXXX-WT-fixed_Pur-2021May - Pur-2021May</v>
      </c>
      <c r="CR55" s="87" t="str">
        <f>IF(Treatment!J16&lt;&gt;"",Treatment!J16,"")</f>
        <v>XXXX-Nle-L4-17_Multiplex2023Apr - Multiplex2023Apr + XXXX-WT-fixed_Pur-2021May - Pur-2021May</v>
      </c>
      <c r="CS55" s="87" t="str">
        <f>IF(Treatment!K16&lt;&gt;"",Treatment!K16,"")</f>
        <v>XXXX-Nle-L4-17_Multiplex2023Apr - Multiplex2023Apr + XXXX-WT-fixed_Pur-2021May - Pur-2021May</v>
      </c>
      <c r="CT55" s="87" t="str">
        <f>IF(Treatment!L16&lt;&gt;"",Treatment!L16,"")</f>
        <v>XXXX-Nle-L4-18_Multiplex2023Apr - Multiplex2023Apr + XXXX-WT-fixed_Pur-2021May - Pur-2021May</v>
      </c>
      <c r="CU55" s="87" t="str">
        <f>IF(Treatment!M16&lt;&gt;"",Treatment!M16,"")</f>
        <v>XXXX-Nle-L4-18_Multiplex2023Apr - Multiplex2023Apr + XXXX-WT-fixed_Pur-2021May - Pur-2021May</v>
      </c>
      <c r="CV55" s="87" t="str">
        <f>IF(Treatment!N16&lt;&gt;"",Treatment!N16,"")</f>
        <v>XXXX-Nle-L4-19_Multiplex2023Apr - Multiplex2023Apr + XXXX-WT-fixed_Pur-2021May - Pur-2021May</v>
      </c>
      <c r="CW55" s="87" t="str">
        <f>IF(Treatment!O16&lt;&gt;"",Treatment!O16,"")</f>
        <v>XXXX-Nle-L4-19_Multiplex2023Apr - Multiplex2023Apr + XXXX-WT-fixed_Pur-2021May - Pur-2021May</v>
      </c>
      <c r="CX55" s="87" t="str">
        <f>IF(Treatment!P16&lt;&gt;"",Treatment!P16,"")</f>
        <v>XXXX-Nle-L4-20_Multiplex2023Apr - Multiplex2023Apr + XXXX-WT-fixed_Pur-2021May - Pur-2021May</v>
      </c>
      <c r="CY55" s="87" t="str">
        <f>IF(Treatment!Q16&lt;&gt;"",Treatment!Q16,"")</f>
        <v>XXXX-Nle-L4-20_Multiplex2023Apr - Multiplex2023Apr + XXXX-WT-fixed_Pur-2021May - Pur-2021May</v>
      </c>
      <c r="CZ55" s="87" t="str">
        <f>IF(Treatment!R16&lt;&gt;"",Treatment!R16,"")</f>
        <v>XXXX-Nle-L4-21_Multiplex2023Apr - Multiplex2023Apr + XXXX-WT-fixed_Pur-2021May - Pur-2021May</v>
      </c>
      <c r="DA55" s="87" t="str">
        <f>IF(Treatment!S16&lt;&gt;"",Treatment!S16,"")</f>
        <v>XXXX-Nle-L4-21_Multiplex2023Apr - Multiplex2023Apr + XXXX-WT-fixed_Pur-2021May - Pur-2021May</v>
      </c>
      <c r="DB55" s="87" t="str">
        <f>IF(Treatment!T16&lt;&gt;"",Treatment!T16,"")</f>
        <v>XXXX-Nle-L4-22_Multiplex2023Apr - Multiplex2023Apr + XXXX-WT-fixed_Pur-2021May - Pur-2021May</v>
      </c>
      <c r="DC55" s="87" t="str">
        <f>IF(Treatment!U16&lt;&gt;"",Treatment!U16,"")</f>
        <v>XXXX-Nle-L4-22_Multiplex2023Apr - Multiplex2023Apr + XXXX-WT-fixed_Pur-2021May - Pur-2021May</v>
      </c>
      <c r="DD55" s="87" t="str">
        <f>IF(Treatment!V16&lt;&gt;"",Treatment!V16,"")</f>
        <v>XXXX-Nle-L4-23_Multiplex2023Apr - Multiplex2023Apr + XXXX-WT-fixed_Pur-2021May - Pur-2021May</v>
      </c>
      <c r="DE55" s="87" t="str">
        <f>IF(Treatment!W16&lt;&gt;"",Treatment!W16,"")</f>
        <v>XXXX-Nle-L4-23_Multiplex2023Apr - Multiplex2023Apr + XXXX-WT-fixed_Pur-2021May - Pur-2021May</v>
      </c>
      <c r="DF55" s="87" t="str">
        <f>IF(Treatment!X16&lt;&gt;"",Treatment!X16,"")</f>
        <v>XXXX-Nle-L4-24_Multiplex2023Apr - Multiplex2023Apr + XXXX-WT-fixed_Pur-2021May - Pur-2021May</v>
      </c>
      <c r="DG55" s="87" t="str">
        <f>IF(Treatment!Y16&lt;&gt;"",Treatment!Y16,"")</f>
        <v>XXXX-Nle-L4-24_Multiplex2023Apr - Multiplex2023Apr + XXXX-WT-fixed_Pur-2021May - Pur-2021May</v>
      </c>
    </row>
    <row r="56" spans="1:111" ht="115.5" customHeight="1" x14ac:dyDescent="0.5">
      <c r="A56" s="129"/>
      <c r="B56" s="23"/>
      <c r="C56" s="85" t="s">
        <v>35</v>
      </c>
      <c r="D56" s="194" t="s">
        <v>490</v>
      </c>
      <c r="E56" s="194" t="s">
        <v>490</v>
      </c>
      <c r="F56" s="195" t="s">
        <v>491</v>
      </c>
      <c r="G56" s="195" t="s">
        <v>491</v>
      </c>
      <c r="H56" s="196" t="s">
        <v>492</v>
      </c>
      <c r="I56" s="196" t="s">
        <v>492</v>
      </c>
      <c r="J56" s="197" t="s">
        <v>493</v>
      </c>
      <c r="K56" s="197" t="s">
        <v>493</v>
      </c>
      <c r="L56" s="198" t="s">
        <v>494</v>
      </c>
      <c r="M56" s="198" t="s">
        <v>494</v>
      </c>
      <c r="N56" s="199" t="s">
        <v>495</v>
      </c>
      <c r="O56" s="199" t="s">
        <v>495</v>
      </c>
      <c r="P56" s="200" t="s">
        <v>496</v>
      </c>
      <c r="Q56" s="200" t="s">
        <v>496</v>
      </c>
      <c r="R56" s="201" t="s">
        <v>497</v>
      </c>
      <c r="S56" s="201" t="s">
        <v>497</v>
      </c>
      <c r="T56" s="202" t="s">
        <v>498</v>
      </c>
      <c r="U56" s="202" t="s">
        <v>498</v>
      </c>
      <c r="V56" s="203" t="s">
        <v>499</v>
      </c>
      <c r="W56" s="203" t="s">
        <v>499</v>
      </c>
      <c r="X56" s="204" t="s">
        <v>500</v>
      </c>
      <c r="Y56" s="204" t="s">
        <v>500</v>
      </c>
      <c r="Z56" s="205" t="s">
        <v>501</v>
      </c>
      <c r="AA56" s="205" t="s">
        <v>501</v>
      </c>
      <c r="AB56" s="23"/>
      <c r="AC56" s="23"/>
      <c r="AD56" s="23"/>
      <c r="AE56" s="126" t="s">
        <v>35</v>
      </c>
      <c r="AF56" s="179">
        <v>8</v>
      </c>
      <c r="AG56" s="175">
        <v>0.25</v>
      </c>
      <c r="AH56" s="179">
        <v>8</v>
      </c>
      <c r="AI56" s="175">
        <v>0.25</v>
      </c>
      <c r="AJ56" s="179">
        <v>8</v>
      </c>
      <c r="AK56" s="175">
        <v>0.25</v>
      </c>
      <c r="AL56" s="179">
        <v>8</v>
      </c>
      <c r="AM56" s="175">
        <v>0.25</v>
      </c>
      <c r="AN56" s="179">
        <v>8</v>
      </c>
      <c r="AO56" s="175">
        <v>0.25</v>
      </c>
      <c r="AP56" s="179">
        <v>8</v>
      </c>
      <c r="AQ56" s="175">
        <v>0.25</v>
      </c>
      <c r="AR56" s="179">
        <v>8</v>
      </c>
      <c r="AS56" s="175">
        <v>0.25</v>
      </c>
      <c r="AT56" s="179">
        <v>8</v>
      </c>
      <c r="AU56" s="175">
        <v>0.25</v>
      </c>
      <c r="AV56" s="179">
        <v>8</v>
      </c>
      <c r="AW56" s="175">
        <v>0.25</v>
      </c>
      <c r="AX56" s="179">
        <v>8</v>
      </c>
      <c r="AY56" s="175">
        <v>0.25</v>
      </c>
      <c r="AZ56" s="179">
        <v>8</v>
      </c>
      <c r="BA56" s="175">
        <v>0.25</v>
      </c>
      <c r="BB56" s="179">
        <v>8</v>
      </c>
      <c r="BC56" s="175">
        <v>0.25</v>
      </c>
      <c r="BD56" s="138"/>
      <c r="BE56" s="138"/>
      <c r="BF56" s="138"/>
      <c r="BG56" s="139"/>
      <c r="BH56" s="140" t="s">
        <v>35</v>
      </c>
      <c r="BI56" s="125" t="str">
        <f t="shared" si="0"/>
        <v>Multiplex2023Apr</v>
      </c>
      <c r="BJ56" s="125" t="str">
        <f t="shared" si="1"/>
        <v>Multiplex2023Apr</v>
      </c>
      <c r="BK56" s="125" t="str">
        <f t="shared" si="2"/>
        <v>Multiplex2023Apr</v>
      </c>
      <c r="BL56" s="125" t="str">
        <f t="shared" si="3"/>
        <v>Multiplex2023Apr</v>
      </c>
      <c r="BM56" s="125" t="str">
        <f t="shared" si="4"/>
        <v>Multiplex2023Apr</v>
      </c>
      <c r="BN56" s="125" t="str">
        <f t="shared" si="5"/>
        <v>Multiplex2023Apr</v>
      </c>
      <c r="BO56" s="125" t="str">
        <f t="shared" si="6"/>
        <v>Multiplex2023Apr</v>
      </c>
      <c r="BP56" s="125" t="str">
        <f t="shared" si="7"/>
        <v>Multiplex2023Apr</v>
      </c>
      <c r="BQ56" s="125" t="str">
        <f t="shared" si="8"/>
        <v>Multiplex2023Apr</v>
      </c>
      <c r="BR56" s="125" t="str">
        <f t="shared" si="9"/>
        <v>Multiplex2023Apr</v>
      </c>
      <c r="BS56" s="125" t="str">
        <f t="shared" si="10"/>
        <v>Multiplex2023Apr</v>
      </c>
      <c r="BT56" s="125" t="str">
        <f t="shared" si="11"/>
        <v>Multiplex2023Apr</v>
      </c>
      <c r="BU56" s="125" t="str">
        <f t="shared" si="12"/>
        <v>Multiplex2023Apr</v>
      </c>
      <c r="BV56" s="125" t="str">
        <f t="shared" si="13"/>
        <v>Multiplex2023Apr</v>
      </c>
      <c r="BW56" s="125" t="str">
        <f t="shared" si="14"/>
        <v>Multiplex2023Apr</v>
      </c>
      <c r="BX56" s="125" t="str">
        <f t="shared" si="15"/>
        <v>Multiplex2023Apr</v>
      </c>
      <c r="BY56" s="125" t="str">
        <f t="shared" si="16"/>
        <v>Multiplex2023Apr</v>
      </c>
      <c r="BZ56" s="125" t="str">
        <f t="shared" si="17"/>
        <v>Multiplex2023Apr</v>
      </c>
      <c r="CA56" s="125" t="str">
        <f t="shared" si="18"/>
        <v>Multiplex2023Apr</v>
      </c>
      <c r="CB56" s="125" t="str">
        <f t="shared" si="19"/>
        <v>Multiplex2023Apr</v>
      </c>
      <c r="CC56" s="125" t="str">
        <f t="shared" si="20"/>
        <v>Multiplex2023Apr</v>
      </c>
      <c r="CD56" s="125" t="str">
        <f t="shared" si="21"/>
        <v>Multiplex2023Apr</v>
      </c>
      <c r="CE56" s="125" t="str">
        <f t="shared" si="22"/>
        <v>Multiplex2023Apr</v>
      </c>
      <c r="CF56" s="125" t="str">
        <f t="shared" si="23"/>
        <v>Multiplex2023Apr</v>
      </c>
      <c r="CG56" s="3"/>
      <c r="CI56" s="70" t="s">
        <v>35</v>
      </c>
      <c r="CJ56" s="87" t="str">
        <f>IF(Treatment!B17&lt;&gt;"",Treatment!B17,"")</f>
        <v>XXXX-Nle-L4-13_Multiplex2023Apr - Multiplex2023Apr + XXXX-WT-fixed_Pur-2021May - Pur-2021May</v>
      </c>
      <c r="CK56" s="87" t="str">
        <f>IF(Treatment!C17&lt;&gt;"",Treatment!C17,"")</f>
        <v>XXXX-Nle-L4-13_Multiplex2023Apr - Multiplex2023Apr + XXXX-WT-fixed_Pur-2021May - Pur-2021May</v>
      </c>
      <c r="CL56" s="87" t="str">
        <f>IF(Treatment!D17&lt;&gt;"",Treatment!D17,"")</f>
        <v>XXXX-Nle-L4-14_Multiplex2023Apr - Multiplex2023Apr + XXXX-WT-fixed_Pur-2021May - Pur-2021May</v>
      </c>
      <c r="CM56" s="87" t="str">
        <f>IF(Treatment!E17&lt;&gt;"",Treatment!E17,"")</f>
        <v>XXXX-Nle-L4-14_Multiplex2023Apr - Multiplex2023Apr + XXXX-WT-fixed_Pur-2021May - Pur-2021May</v>
      </c>
      <c r="CN56" s="87" t="str">
        <f>IF(Treatment!F17&lt;&gt;"",Treatment!F17,"")</f>
        <v>XXXX-Nle-L4-15_Multiplex2023Apr - Multiplex2023Apr + XXXX-WT-fixed_Pur-2021May - Pur-2021May</v>
      </c>
      <c r="CO56" s="87" t="str">
        <f>IF(Treatment!G17&lt;&gt;"",Treatment!G17,"")</f>
        <v>XXXX-Nle-L4-15_Multiplex2023Apr - Multiplex2023Apr + XXXX-WT-fixed_Pur-2021May - Pur-2021May</v>
      </c>
      <c r="CP56" s="87" t="str">
        <f>IF(Treatment!H17&lt;&gt;"",Treatment!H17,"")</f>
        <v>XXXX-Nle-L4-16_Multiplex2023Apr - Multiplex2023Apr + XXXX-WT-fixed_Pur-2021May - Pur-2021May</v>
      </c>
      <c r="CQ56" s="87" t="str">
        <f>IF(Treatment!I17&lt;&gt;"",Treatment!I17,"")</f>
        <v>XXXX-Nle-L4-16_Multiplex2023Apr - Multiplex2023Apr + XXXX-WT-fixed_Pur-2021May - Pur-2021May</v>
      </c>
      <c r="CR56" s="87" t="str">
        <f>IF(Treatment!J17&lt;&gt;"",Treatment!J17,"")</f>
        <v>XXXX-Nle-L4-17_Multiplex2023Apr - Multiplex2023Apr + XXXX-WT-fixed_Pur-2021May - Pur-2021May</v>
      </c>
      <c r="CS56" s="87" t="str">
        <f>IF(Treatment!K17&lt;&gt;"",Treatment!K17,"")</f>
        <v>XXXX-Nle-L4-17_Multiplex2023Apr - Multiplex2023Apr + XXXX-WT-fixed_Pur-2021May - Pur-2021May</v>
      </c>
      <c r="CT56" s="87" t="str">
        <f>IF(Treatment!L17&lt;&gt;"",Treatment!L17,"")</f>
        <v>XXXX-Nle-L4-18_Multiplex2023Apr - Multiplex2023Apr + XXXX-WT-fixed_Pur-2021May - Pur-2021May</v>
      </c>
      <c r="CU56" s="87" t="str">
        <f>IF(Treatment!M17&lt;&gt;"",Treatment!M17,"")</f>
        <v>XXXX-Nle-L4-18_Multiplex2023Apr - Multiplex2023Apr + XXXX-WT-fixed_Pur-2021May - Pur-2021May</v>
      </c>
      <c r="CV56" s="87" t="str">
        <f>IF(Treatment!N17&lt;&gt;"",Treatment!N17,"")</f>
        <v>XXXX-Nle-L4-19_Multiplex2023Apr - Multiplex2023Apr + XXXX-WT-fixed_Pur-2021May - Pur-2021May</v>
      </c>
      <c r="CW56" s="87" t="str">
        <f>IF(Treatment!O17&lt;&gt;"",Treatment!O17,"")</f>
        <v>XXXX-Nle-L4-19_Multiplex2023Apr - Multiplex2023Apr + XXXX-WT-fixed_Pur-2021May - Pur-2021May</v>
      </c>
      <c r="CX56" s="87" t="str">
        <f>IF(Treatment!P17&lt;&gt;"",Treatment!P17,"")</f>
        <v>XXXX-Nle-L4-20_Multiplex2023Apr - Multiplex2023Apr + XXXX-WT-fixed_Pur-2021May - Pur-2021May</v>
      </c>
      <c r="CY56" s="87" t="str">
        <f>IF(Treatment!Q17&lt;&gt;"",Treatment!Q17,"")</f>
        <v>XXXX-Nle-L4-20_Multiplex2023Apr - Multiplex2023Apr + XXXX-WT-fixed_Pur-2021May - Pur-2021May</v>
      </c>
      <c r="CZ56" s="87" t="str">
        <f>IF(Treatment!R17&lt;&gt;"",Treatment!R17,"")</f>
        <v>XXXX-Nle-L4-21_Multiplex2023Apr - Multiplex2023Apr + XXXX-WT-fixed_Pur-2021May - Pur-2021May</v>
      </c>
      <c r="DA56" s="87" t="str">
        <f>IF(Treatment!S17&lt;&gt;"",Treatment!S17,"")</f>
        <v>XXXX-Nle-L4-21_Multiplex2023Apr - Multiplex2023Apr + XXXX-WT-fixed_Pur-2021May - Pur-2021May</v>
      </c>
      <c r="DB56" s="87" t="str">
        <f>IF(Treatment!T17&lt;&gt;"",Treatment!T17,"")</f>
        <v>XXXX-Nle-L4-22_Multiplex2023Apr - Multiplex2023Apr + XXXX-WT-fixed_Pur-2021May - Pur-2021May</v>
      </c>
      <c r="DC56" s="87" t="str">
        <f>IF(Treatment!U17&lt;&gt;"",Treatment!U17,"")</f>
        <v>XXXX-Nle-L4-22_Multiplex2023Apr - Multiplex2023Apr + XXXX-WT-fixed_Pur-2021May - Pur-2021May</v>
      </c>
      <c r="DD56" s="87" t="str">
        <f>IF(Treatment!V17&lt;&gt;"",Treatment!V17,"")</f>
        <v>XXXX-Nle-L4-23_Multiplex2023Apr - Multiplex2023Apr + XXXX-WT-fixed_Pur-2021May - Pur-2021May</v>
      </c>
      <c r="DE56" s="87" t="str">
        <f>IF(Treatment!W17&lt;&gt;"",Treatment!W17,"")</f>
        <v>XXXX-Nle-L4-23_Multiplex2023Apr - Multiplex2023Apr + XXXX-WT-fixed_Pur-2021May - Pur-2021May</v>
      </c>
      <c r="DF56" s="87" t="str">
        <f>IF(Treatment!X17&lt;&gt;"",Treatment!X17,"")</f>
        <v>XXXX-Nle-L4-24_Multiplex2023Apr - Multiplex2023Apr + XXXX-WT-fixed_Pur-2021May - Pur-2021May</v>
      </c>
      <c r="DG56" s="87" t="str">
        <f>IF(Treatment!Y17&lt;&gt;"",Treatment!Y17,"")</f>
        <v>XXXX-Nle-L4-24_Multiplex2023Apr - Multiplex2023Apr + XXXX-WT-fixed_Pur-2021May - Pur-2021May</v>
      </c>
    </row>
    <row r="57" spans="1:111" x14ac:dyDescent="0.5">
      <c r="A57" s="45"/>
      <c r="C57" s="39"/>
      <c r="AE57" s="39"/>
      <c r="BG57" s="3"/>
      <c r="BI57" s="23"/>
      <c r="BJ57" s="23"/>
      <c r="BK57" s="23"/>
      <c r="BL57" s="23"/>
      <c r="BM57" s="23"/>
      <c r="BN57" s="23"/>
      <c r="BO57" s="23"/>
      <c r="BP57" s="23"/>
      <c r="BQ57" s="23"/>
      <c r="BR57" s="23"/>
      <c r="BS57" s="23"/>
      <c r="BT57" s="23"/>
      <c r="BU57" s="23"/>
      <c r="BV57" s="23"/>
      <c r="BW57" s="23"/>
      <c r="BX57" s="23"/>
      <c r="BY57" s="23"/>
      <c r="BZ57" s="23"/>
      <c r="CA57" s="23"/>
      <c r="CB57" s="23"/>
      <c r="CC57" s="23"/>
      <c r="CD57" s="23"/>
      <c r="CE57" s="23"/>
      <c r="CF57" s="23"/>
    </row>
    <row r="58" spans="1:111" x14ac:dyDescent="0.5">
      <c r="A58" s="45"/>
      <c r="C58" s="39"/>
      <c r="AE58" s="39"/>
      <c r="BG58" s="3"/>
      <c r="BI58" s="23"/>
      <c r="BJ58" s="23"/>
      <c r="BK58" s="23"/>
      <c r="BL58" s="23"/>
      <c r="BM58" s="23"/>
      <c r="BN58" s="23"/>
      <c r="BO58" s="23"/>
      <c r="BP58" s="23"/>
      <c r="BQ58" s="23"/>
      <c r="BR58" s="23"/>
      <c r="BS58" s="23"/>
      <c r="BT58" s="23"/>
      <c r="BU58" s="23"/>
      <c r="BV58" s="23"/>
      <c r="BW58" s="23"/>
      <c r="BX58" s="23"/>
      <c r="BY58" s="23"/>
      <c r="BZ58" s="23"/>
      <c r="CA58" s="23"/>
      <c r="CB58" s="23"/>
      <c r="CC58" s="23"/>
      <c r="CD58" s="23"/>
      <c r="CE58" s="23"/>
      <c r="CF58" s="23"/>
    </row>
    <row r="59" spans="1:111" x14ac:dyDescent="0.5">
      <c r="A59" s="45"/>
      <c r="C59" s="39"/>
      <c r="AE59" s="52" t="s">
        <v>502</v>
      </c>
      <c r="BG59" s="3" t="s">
        <v>503</v>
      </c>
      <c r="BI59" s="23"/>
      <c r="BJ59" s="23"/>
      <c r="BK59" s="23"/>
      <c r="BL59" s="23"/>
      <c r="BM59" s="23"/>
      <c r="BN59" s="23"/>
      <c r="BO59" s="23"/>
      <c r="BP59" s="23"/>
      <c r="BQ59" s="23"/>
      <c r="BR59" s="23"/>
      <c r="BS59" s="23"/>
      <c r="BT59" s="23"/>
      <c r="BU59" s="23"/>
      <c r="BV59" s="23"/>
      <c r="BW59" s="23"/>
      <c r="BX59" s="23"/>
      <c r="BY59" s="23"/>
      <c r="BZ59" s="23"/>
      <c r="CA59" s="23"/>
      <c r="CB59" s="23"/>
      <c r="CC59" s="23"/>
      <c r="CD59" s="23"/>
      <c r="CE59" s="23"/>
      <c r="CF59" s="23"/>
    </row>
    <row r="60" spans="1:111" s="145" customFormat="1" ht="136.5" customHeight="1" x14ac:dyDescent="0.3">
      <c r="A60" s="142" t="s">
        <v>504</v>
      </c>
      <c r="C60" s="146"/>
      <c r="D60" s="85">
        <v>1</v>
      </c>
      <c r="E60" s="85">
        <v>2</v>
      </c>
      <c r="F60" s="85">
        <v>3</v>
      </c>
      <c r="G60" s="85">
        <v>4</v>
      </c>
      <c r="H60" s="85">
        <v>5</v>
      </c>
      <c r="I60" s="85">
        <v>6</v>
      </c>
      <c r="J60" s="85">
        <v>7</v>
      </c>
      <c r="K60" s="85">
        <v>8</v>
      </c>
      <c r="L60" s="85">
        <v>9</v>
      </c>
      <c r="M60" s="85">
        <v>10</v>
      </c>
      <c r="N60" s="85">
        <v>11</v>
      </c>
      <c r="O60" s="85">
        <v>12</v>
      </c>
      <c r="P60" s="153">
        <v>13</v>
      </c>
      <c r="Q60" s="153">
        <v>14</v>
      </c>
      <c r="R60" s="153">
        <v>15</v>
      </c>
      <c r="S60" s="153">
        <v>16</v>
      </c>
      <c r="T60" s="153">
        <v>17</v>
      </c>
      <c r="U60" s="153">
        <v>18</v>
      </c>
      <c r="V60" s="153">
        <v>19</v>
      </c>
      <c r="W60" s="153">
        <v>20</v>
      </c>
      <c r="X60" s="153">
        <v>21</v>
      </c>
      <c r="Y60" s="153">
        <v>22</v>
      </c>
      <c r="Z60" s="153">
        <v>23</v>
      </c>
      <c r="AA60" s="153">
        <v>24</v>
      </c>
      <c r="AE60" s="85"/>
      <c r="AF60" s="126">
        <v>1</v>
      </c>
      <c r="AG60" s="126">
        <v>2</v>
      </c>
      <c r="AH60" s="126">
        <v>3</v>
      </c>
      <c r="AI60" s="126">
        <v>4</v>
      </c>
      <c r="AJ60" s="126">
        <v>5</v>
      </c>
      <c r="AK60" s="126">
        <v>6</v>
      </c>
      <c r="AL60" s="126">
        <v>7</v>
      </c>
      <c r="AM60" s="126">
        <v>8</v>
      </c>
      <c r="AN60" s="126">
        <v>9</v>
      </c>
      <c r="AO60" s="126">
        <v>10</v>
      </c>
      <c r="AP60" s="126">
        <v>11</v>
      </c>
      <c r="AQ60" s="126">
        <v>12</v>
      </c>
      <c r="AR60" s="126">
        <v>13</v>
      </c>
      <c r="AS60" s="126">
        <v>14</v>
      </c>
      <c r="AT60" s="126">
        <v>15</v>
      </c>
      <c r="AU60" s="126">
        <v>16</v>
      </c>
      <c r="AV60" s="126">
        <v>17</v>
      </c>
      <c r="AW60" s="126">
        <v>18</v>
      </c>
      <c r="AX60" s="126">
        <v>19</v>
      </c>
      <c r="AY60" s="126">
        <v>20</v>
      </c>
      <c r="AZ60" s="126">
        <v>21</v>
      </c>
      <c r="BA60" s="126">
        <v>22</v>
      </c>
      <c r="BB60" s="126">
        <v>23</v>
      </c>
      <c r="BC60" s="126">
        <v>24</v>
      </c>
      <c r="BG60" s="54"/>
      <c r="BH60" s="147"/>
      <c r="BI60" s="126">
        <v>1</v>
      </c>
      <c r="BJ60" s="126">
        <v>2</v>
      </c>
      <c r="BK60" s="126">
        <v>3</v>
      </c>
      <c r="BL60" s="126">
        <v>4</v>
      </c>
      <c r="BM60" s="126">
        <v>5</v>
      </c>
      <c r="BN60" s="126">
        <v>6</v>
      </c>
      <c r="BO60" s="126">
        <v>7</v>
      </c>
      <c r="BP60" s="126">
        <v>8</v>
      </c>
      <c r="BQ60" s="126">
        <v>9</v>
      </c>
      <c r="BR60" s="126">
        <v>10</v>
      </c>
      <c r="BS60" s="126">
        <v>11</v>
      </c>
      <c r="BT60" s="126">
        <v>12</v>
      </c>
      <c r="BU60" s="126">
        <v>13</v>
      </c>
      <c r="BV60" s="126">
        <v>14</v>
      </c>
      <c r="BW60" s="126">
        <v>15</v>
      </c>
      <c r="BX60" s="126">
        <v>16</v>
      </c>
      <c r="BY60" s="126">
        <v>17</v>
      </c>
      <c r="BZ60" s="126">
        <v>18</v>
      </c>
      <c r="CA60" s="126">
        <v>19</v>
      </c>
      <c r="CB60" s="126">
        <v>20</v>
      </c>
      <c r="CC60" s="126">
        <v>21</v>
      </c>
      <c r="CD60" s="126">
        <v>22</v>
      </c>
      <c r="CE60" s="126">
        <v>23</v>
      </c>
      <c r="CF60" s="126">
        <v>24</v>
      </c>
      <c r="CG60" s="67"/>
    </row>
    <row r="61" spans="1:111" s="145" customFormat="1" ht="131.25" customHeight="1" x14ac:dyDescent="0.3">
      <c r="A61" s="142" t="s">
        <v>505</v>
      </c>
      <c r="C61" s="85" t="s">
        <v>18</v>
      </c>
      <c r="D61" s="193" t="s">
        <v>463</v>
      </c>
      <c r="E61" s="172" t="s">
        <v>506</v>
      </c>
      <c r="F61" s="193" t="s">
        <v>463</v>
      </c>
      <c r="G61" s="172" t="s">
        <v>506</v>
      </c>
      <c r="H61" s="193" t="s">
        <v>463</v>
      </c>
      <c r="I61" s="172" t="s">
        <v>506</v>
      </c>
      <c r="J61" s="193" t="s">
        <v>463</v>
      </c>
      <c r="K61" s="172" t="s">
        <v>506</v>
      </c>
      <c r="L61" s="193" t="s">
        <v>463</v>
      </c>
      <c r="M61" s="172" t="s">
        <v>506</v>
      </c>
      <c r="N61" s="193" t="s">
        <v>463</v>
      </c>
      <c r="O61" s="172" t="s">
        <v>506</v>
      </c>
      <c r="P61" s="193" t="s">
        <v>463</v>
      </c>
      <c r="Q61" s="172" t="s">
        <v>506</v>
      </c>
      <c r="R61" s="193" t="s">
        <v>463</v>
      </c>
      <c r="S61" s="172" t="s">
        <v>506</v>
      </c>
      <c r="T61" s="193" t="s">
        <v>463</v>
      </c>
      <c r="U61" s="172" t="s">
        <v>506</v>
      </c>
      <c r="V61" s="193" t="s">
        <v>463</v>
      </c>
      <c r="W61" s="172" t="s">
        <v>506</v>
      </c>
      <c r="X61" s="193" t="s">
        <v>463</v>
      </c>
      <c r="Y61" s="172" t="s">
        <v>506</v>
      </c>
      <c r="Z61" s="193" t="s">
        <v>463</v>
      </c>
      <c r="AA61" s="172" t="s">
        <v>506</v>
      </c>
      <c r="AC61" s="148"/>
      <c r="AE61" s="126" t="s">
        <v>18</v>
      </c>
      <c r="AF61" s="141"/>
      <c r="AG61" s="141"/>
      <c r="AH61" s="141">
        <v>30</v>
      </c>
      <c r="AI61" s="141"/>
      <c r="AJ61" s="141"/>
      <c r="AK61" s="141"/>
      <c r="AL61" s="141"/>
      <c r="AM61" s="141"/>
      <c r="AN61" s="141"/>
      <c r="AO61" s="141"/>
      <c r="AP61" s="141"/>
      <c r="AQ61" s="141"/>
      <c r="AR61" s="141">
        <v>30</v>
      </c>
      <c r="AS61" s="141">
        <v>30</v>
      </c>
      <c r="AT61" s="141">
        <v>30</v>
      </c>
      <c r="AU61" s="141">
        <v>30</v>
      </c>
      <c r="AV61" s="141">
        <v>30</v>
      </c>
      <c r="AW61" s="141">
        <v>30</v>
      </c>
      <c r="AX61" s="141">
        <v>30</v>
      </c>
      <c r="AY61" s="141">
        <v>30</v>
      </c>
      <c r="AZ61" s="141">
        <v>30</v>
      </c>
      <c r="BA61" s="141">
        <v>30</v>
      </c>
      <c r="BB61" s="141">
        <v>30</v>
      </c>
      <c r="BC61" s="141">
        <v>30</v>
      </c>
      <c r="BG61" s="54"/>
      <c r="BH61" s="149" t="s">
        <v>18</v>
      </c>
      <c r="BI61" s="125" t="str">
        <f t="shared" ref="BI61:BI76" si="24">IFERROR(IF(D61&lt;&gt;"", RIGHT(D61,(LEN(D61)-IFERROR(FIND("_",D61),0))),""),"")</f>
        <v>Buffer</v>
      </c>
      <c r="BJ61" s="125" t="str">
        <f t="shared" ref="BJ61:BJ76" si="25">IFERROR(IF(E61&lt;&gt;"", RIGHT(E61,(LEN(E61)-IFERROR(FIND("_",E61),0))),""),"")</f>
        <v>Pur-2021May</v>
      </c>
      <c r="BK61" s="125" t="str">
        <f t="shared" ref="BK61:BK76" si="26">IFERROR(IF(F61&lt;&gt;"", RIGHT(F61,(LEN(F61)-IFERROR(FIND("_",F61),0))),""),"")</f>
        <v>Buffer</v>
      </c>
      <c r="BL61" s="125" t="str">
        <f t="shared" ref="BL61:BL76" si="27">IFERROR(IF(G61&lt;&gt;"", RIGHT(G61,(LEN(G61)-IFERROR(FIND("_",G61),0))),""),"")</f>
        <v>Pur-2021May</v>
      </c>
      <c r="BM61" s="125" t="str">
        <f t="shared" ref="BM61:BM76" si="28">IFERROR(IF(H61&lt;&gt;"", RIGHT(H61,(LEN(H61)-IFERROR(FIND("_",H61),0))),""),"")</f>
        <v>Buffer</v>
      </c>
      <c r="BN61" s="125" t="str">
        <f t="shared" ref="BN61:BN76" si="29">IFERROR(IF(I61&lt;&gt;"", RIGHT(I61,(LEN(I61)-IFERROR(FIND("_",I61),0))),""),"")</f>
        <v>Pur-2021May</v>
      </c>
      <c r="BO61" s="125" t="str">
        <f t="shared" ref="BO61:BO76" si="30">IFERROR(IF(J61&lt;&gt;"", RIGHT(J61,(LEN(J61)-IFERROR(FIND("_",J61),0))),""),"")</f>
        <v>Buffer</v>
      </c>
      <c r="BP61" s="125" t="str">
        <f t="shared" ref="BP61:BP76" si="31">IFERROR(IF(K61&lt;&gt;"", RIGHT(K61,(LEN(K61)-IFERROR(FIND("_",K61),0))),""),"")</f>
        <v>Pur-2021May</v>
      </c>
      <c r="BQ61" s="125" t="str">
        <f t="shared" ref="BQ61:BQ76" si="32">IFERROR(IF(L61&lt;&gt;"", RIGHT(L61,(LEN(L61)-IFERROR(FIND("_",L61),0))),""),"")</f>
        <v>Buffer</v>
      </c>
      <c r="BR61" s="125" t="str">
        <f t="shared" ref="BR61:BR76" si="33">IFERROR(IF(M61&lt;&gt;"", RIGHT(M61,(LEN(M61)-IFERROR(FIND("_",M61),0))),""),"")</f>
        <v>Pur-2021May</v>
      </c>
      <c r="BS61" s="125" t="str">
        <f t="shared" ref="BS61:BS76" si="34">IFERROR(IF(N61&lt;&gt;"", RIGHT(N61,(LEN(N61)-IFERROR(FIND("_",N61),0))),""),"")</f>
        <v>Buffer</v>
      </c>
      <c r="BT61" s="125" t="str">
        <f t="shared" ref="BT61:BT76" si="35">IFERROR(IF(O61&lt;&gt;"", RIGHT(O61,(LEN(O61)-IFERROR(FIND("_",O61),0))),""),"")</f>
        <v>Pur-2021May</v>
      </c>
      <c r="BU61" s="125" t="str">
        <f t="shared" ref="BU61:BU76" si="36">IFERROR(IF(P61&lt;&gt;"", RIGHT(P61,(LEN(P61)-IFERROR(FIND("_",P61),0))),""),"")</f>
        <v>Buffer</v>
      </c>
      <c r="BV61" s="125" t="str">
        <f t="shared" ref="BV61:BV76" si="37">IFERROR(IF(Q61&lt;&gt;"", RIGHT(Q61,(LEN(Q61)-IFERROR(FIND("_",Q61),0))),""),"")</f>
        <v>Pur-2021May</v>
      </c>
      <c r="BW61" s="125" t="str">
        <f t="shared" ref="BW61:BW76" si="38">IFERROR(IF(R61&lt;&gt;"", RIGHT(R61,(LEN(R61)-IFERROR(FIND("_",R61),0))),""),"")</f>
        <v>Buffer</v>
      </c>
      <c r="BX61" s="125" t="str">
        <f t="shared" ref="BX61:BX76" si="39">IFERROR(IF(S61&lt;&gt;"", RIGHT(S61,(LEN(S61)-IFERROR(FIND("_",S61),0))),""),"")</f>
        <v>Pur-2021May</v>
      </c>
      <c r="BY61" s="125" t="str">
        <f t="shared" ref="BY61:BY76" si="40">IFERROR(IF(T61&lt;&gt;"", RIGHT(T61,(LEN(T61)-IFERROR(FIND("_",T61),0))),""),"")</f>
        <v>Buffer</v>
      </c>
      <c r="BZ61" s="125" t="str">
        <f t="shared" ref="BZ61:BZ76" si="41">IFERROR(IF(U61&lt;&gt;"", RIGHT(U61,(LEN(U61)-IFERROR(FIND("_",U61),0))),""),"")</f>
        <v>Pur-2021May</v>
      </c>
      <c r="CA61" s="125" t="str">
        <f t="shared" ref="CA61:CA76" si="42">IFERROR(IF(V61&lt;&gt;"", RIGHT(V61,(LEN(V61)-IFERROR(FIND("_",V61),0))),""),"")</f>
        <v>Buffer</v>
      </c>
      <c r="CB61" s="125" t="str">
        <f t="shared" ref="CB61:CB76" si="43">IFERROR(IF(W61&lt;&gt;"", RIGHT(W61,(LEN(W61)-IFERROR(FIND("_",W61),0))),""),"")</f>
        <v>Pur-2021May</v>
      </c>
      <c r="CC61" s="125" t="str">
        <f t="shared" ref="CC61:CC76" si="44">IFERROR(IF(X61&lt;&gt;"", RIGHT(X61,(LEN(X61)-IFERROR(FIND("_",X61),0))),""),"")</f>
        <v>Buffer</v>
      </c>
      <c r="CD61" s="125" t="str">
        <f t="shared" ref="CD61:CD76" si="45">IFERROR(IF(Y61&lt;&gt;"", RIGHT(Y61,(LEN(Y61)-IFERROR(FIND("_",Y61),0))),""),"")</f>
        <v>Pur-2021May</v>
      </c>
      <c r="CE61" s="125" t="str">
        <f t="shared" ref="CE61:CE76" si="46">IFERROR(IF(Z61&lt;&gt;"", RIGHT(Z61,(LEN(Z61)-IFERROR(FIND("_",Z61),0))),""),"")</f>
        <v>Buffer</v>
      </c>
      <c r="CF61" s="125" t="str">
        <f t="shared" ref="CF61:CF76" si="47">IFERROR(IF(AA61&lt;&gt;"", RIGHT(AA61,(LEN(AA61)-IFERROR(FIND("_",AA61),0))),""),"")</f>
        <v>Pur-2021May</v>
      </c>
      <c r="CG61" s="54"/>
    </row>
    <row r="62" spans="1:111" s="145" customFormat="1" ht="89.25" customHeight="1" x14ac:dyDescent="0.3">
      <c r="A62" s="150"/>
      <c r="C62" s="85" t="s">
        <v>21</v>
      </c>
      <c r="D62" s="172" t="s">
        <v>506</v>
      </c>
      <c r="E62" s="172" t="s">
        <v>506</v>
      </c>
      <c r="F62" s="172" t="s">
        <v>506</v>
      </c>
      <c r="G62" s="172" t="s">
        <v>506</v>
      </c>
      <c r="H62" s="172" t="s">
        <v>506</v>
      </c>
      <c r="I62" s="172" t="s">
        <v>506</v>
      </c>
      <c r="J62" s="172" t="s">
        <v>506</v>
      </c>
      <c r="K62" s="172" t="s">
        <v>506</v>
      </c>
      <c r="L62" s="172" t="s">
        <v>506</v>
      </c>
      <c r="M62" s="172" t="s">
        <v>506</v>
      </c>
      <c r="N62" s="172" t="s">
        <v>506</v>
      </c>
      <c r="O62" s="172" t="s">
        <v>506</v>
      </c>
      <c r="P62" s="172" t="s">
        <v>506</v>
      </c>
      <c r="Q62" s="172" t="s">
        <v>506</v>
      </c>
      <c r="R62" s="172" t="s">
        <v>506</v>
      </c>
      <c r="S62" s="172" t="s">
        <v>506</v>
      </c>
      <c r="T62" s="172" t="s">
        <v>506</v>
      </c>
      <c r="U62" s="172" t="s">
        <v>506</v>
      </c>
      <c r="V62" s="172" t="s">
        <v>506</v>
      </c>
      <c r="W62" s="172" t="s">
        <v>506</v>
      </c>
      <c r="X62" s="172" t="s">
        <v>506</v>
      </c>
      <c r="Y62" s="172" t="s">
        <v>506</v>
      </c>
      <c r="Z62" s="172" t="s">
        <v>506</v>
      </c>
      <c r="AA62" s="172" t="s">
        <v>506</v>
      </c>
      <c r="AC62" s="148"/>
      <c r="AE62" s="126" t="s">
        <v>21</v>
      </c>
      <c r="AF62" s="141">
        <v>30</v>
      </c>
      <c r="AG62" s="141">
        <v>30</v>
      </c>
      <c r="AH62" s="141">
        <v>30</v>
      </c>
      <c r="AI62" s="141">
        <v>30</v>
      </c>
      <c r="AJ62" s="141">
        <v>30</v>
      </c>
      <c r="AK62" s="141">
        <v>30</v>
      </c>
      <c r="AL62" s="141">
        <v>30</v>
      </c>
      <c r="AM62" s="141">
        <v>30</v>
      </c>
      <c r="AN62" s="141">
        <v>30</v>
      </c>
      <c r="AO62" s="141">
        <v>30</v>
      </c>
      <c r="AP62" s="141">
        <v>30</v>
      </c>
      <c r="AQ62" s="141">
        <v>30</v>
      </c>
      <c r="AR62" s="141">
        <v>30</v>
      </c>
      <c r="AS62" s="141">
        <v>30</v>
      </c>
      <c r="AT62" s="141">
        <v>30</v>
      </c>
      <c r="AU62" s="141">
        <v>30</v>
      </c>
      <c r="AV62" s="141">
        <v>30</v>
      </c>
      <c r="AW62" s="141">
        <v>30</v>
      </c>
      <c r="AX62" s="141">
        <v>30</v>
      </c>
      <c r="AY62" s="141">
        <v>30</v>
      </c>
      <c r="AZ62" s="141">
        <v>30</v>
      </c>
      <c r="BA62" s="141">
        <v>30</v>
      </c>
      <c r="BB62" s="141">
        <v>30</v>
      </c>
      <c r="BC62" s="141">
        <v>30</v>
      </c>
      <c r="BG62" s="54"/>
      <c r="BH62" s="149" t="s">
        <v>21</v>
      </c>
      <c r="BI62" s="125" t="str">
        <f t="shared" si="24"/>
        <v>Pur-2021May</v>
      </c>
      <c r="BJ62" s="125" t="str">
        <f t="shared" si="25"/>
        <v>Pur-2021May</v>
      </c>
      <c r="BK62" s="125" t="str">
        <f t="shared" si="26"/>
        <v>Pur-2021May</v>
      </c>
      <c r="BL62" s="125" t="str">
        <f t="shared" si="27"/>
        <v>Pur-2021May</v>
      </c>
      <c r="BM62" s="125" t="str">
        <f t="shared" si="28"/>
        <v>Pur-2021May</v>
      </c>
      <c r="BN62" s="125" t="str">
        <f t="shared" si="29"/>
        <v>Pur-2021May</v>
      </c>
      <c r="BO62" s="125" t="str">
        <f t="shared" si="30"/>
        <v>Pur-2021May</v>
      </c>
      <c r="BP62" s="125" t="str">
        <f t="shared" si="31"/>
        <v>Pur-2021May</v>
      </c>
      <c r="BQ62" s="125" t="str">
        <f t="shared" si="32"/>
        <v>Pur-2021May</v>
      </c>
      <c r="BR62" s="125" t="str">
        <f t="shared" si="33"/>
        <v>Pur-2021May</v>
      </c>
      <c r="BS62" s="125" t="str">
        <f t="shared" si="34"/>
        <v>Pur-2021May</v>
      </c>
      <c r="BT62" s="125" t="str">
        <f t="shared" si="35"/>
        <v>Pur-2021May</v>
      </c>
      <c r="BU62" s="125" t="str">
        <f t="shared" si="36"/>
        <v>Pur-2021May</v>
      </c>
      <c r="BV62" s="125" t="str">
        <f t="shared" si="37"/>
        <v>Pur-2021May</v>
      </c>
      <c r="BW62" s="125" t="str">
        <f t="shared" si="38"/>
        <v>Pur-2021May</v>
      </c>
      <c r="BX62" s="125" t="str">
        <f t="shared" si="39"/>
        <v>Pur-2021May</v>
      </c>
      <c r="BY62" s="125" t="str">
        <f t="shared" si="40"/>
        <v>Pur-2021May</v>
      </c>
      <c r="BZ62" s="125" t="str">
        <f t="shared" si="41"/>
        <v>Pur-2021May</v>
      </c>
      <c r="CA62" s="125" t="str">
        <f t="shared" si="42"/>
        <v>Pur-2021May</v>
      </c>
      <c r="CB62" s="125" t="str">
        <f t="shared" si="43"/>
        <v>Pur-2021May</v>
      </c>
      <c r="CC62" s="125" t="str">
        <f t="shared" si="44"/>
        <v>Pur-2021May</v>
      </c>
      <c r="CD62" s="125" t="str">
        <f t="shared" si="45"/>
        <v>Pur-2021May</v>
      </c>
      <c r="CE62" s="125" t="str">
        <f t="shared" si="46"/>
        <v>Pur-2021May</v>
      </c>
      <c r="CF62" s="125" t="str">
        <f t="shared" si="47"/>
        <v>Pur-2021May</v>
      </c>
      <c r="CG62" s="54"/>
    </row>
    <row r="63" spans="1:111" s="145" customFormat="1" ht="92.25" customHeight="1" x14ac:dyDescent="0.3">
      <c r="A63" s="150"/>
      <c r="C63" s="85" t="s">
        <v>22</v>
      </c>
      <c r="D63" s="172" t="s">
        <v>506</v>
      </c>
      <c r="E63" s="172" t="s">
        <v>506</v>
      </c>
      <c r="F63" s="172" t="s">
        <v>506</v>
      </c>
      <c r="G63" s="172" t="s">
        <v>506</v>
      </c>
      <c r="H63" s="172" t="s">
        <v>506</v>
      </c>
      <c r="I63" s="172" t="s">
        <v>506</v>
      </c>
      <c r="J63" s="172" t="s">
        <v>506</v>
      </c>
      <c r="K63" s="172" t="s">
        <v>506</v>
      </c>
      <c r="L63" s="172" t="s">
        <v>506</v>
      </c>
      <c r="M63" s="172" t="s">
        <v>506</v>
      </c>
      <c r="N63" s="172" t="s">
        <v>506</v>
      </c>
      <c r="O63" s="172" t="s">
        <v>506</v>
      </c>
      <c r="P63" s="172" t="s">
        <v>506</v>
      </c>
      <c r="Q63" s="172" t="s">
        <v>506</v>
      </c>
      <c r="R63" s="172" t="s">
        <v>506</v>
      </c>
      <c r="S63" s="172" t="s">
        <v>506</v>
      </c>
      <c r="T63" s="172" t="s">
        <v>506</v>
      </c>
      <c r="U63" s="172" t="s">
        <v>506</v>
      </c>
      <c r="V63" s="172" t="s">
        <v>506</v>
      </c>
      <c r="W63" s="172" t="s">
        <v>506</v>
      </c>
      <c r="X63" s="172" t="s">
        <v>506</v>
      </c>
      <c r="Y63" s="172" t="s">
        <v>506</v>
      </c>
      <c r="Z63" s="172" t="s">
        <v>506</v>
      </c>
      <c r="AA63" s="172" t="s">
        <v>506</v>
      </c>
      <c r="AC63" s="148"/>
      <c r="AE63" s="126" t="s">
        <v>22</v>
      </c>
      <c r="AF63" s="141">
        <v>30</v>
      </c>
      <c r="AG63" s="141">
        <v>30</v>
      </c>
      <c r="AH63" s="141">
        <v>30</v>
      </c>
      <c r="AI63" s="141">
        <v>30</v>
      </c>
      <c r="AJ63" s="141">
        <v>30</v>
      </c>
      <c r="AK63" s="141">
        <v>30</v>
      </c>
      <c r="AL63" s="141">
        <v>30</v>
      </c>
      <c r="AM63" s="141">
        <v>30</v>
      </c>
      <c r="AN63" s="141">
        <v>30</v>
      </c>
      <c r="AO63" s="141">
        <v>30</v>
      </c>
      <c r="AP63" s="141">
        <v>30</v>
      </c>
      <c r="AQ63" s="141">
        <v>30</v>
      </c>
      <c r="AR63" s="141">
        <v>30</v>
      </c>
      <c r="AS63" s="141">
        <v>30</v>
      </c>
      <c r="AT63" s="141">
        <v>30</v>
      </c>
      <c r="AU63" s="141">
        <v>30</v>
      </c>
      <c r="AV63" s="141">
        <v>30</v>
      </c>
      <c r="AW63" s="141">
        <v>30</v>
      </c>
      <c r="AX63" s="141">
        <v>30</v>
      </c>
      <c r="AY63" s="141">
        <v>30</v>
      </c>
      <c r="AZ63" s="141">
        <v>30</v>
      </c>
      <c r="BA63" s="141">
        <v>30</v>
      </c>
      <c r="BB63" s="141">
        <v>30</v>
      </c>
      <c r="BC63" s="141">
        <v>30</v>
      </c>
      <c r="BG63" s="54"/>
      <c r="BH63" s="149" t="s">
        <v>22</v>
      </c>
      <c r="BI63" s="125" t="str">
        <f t="shared" si="24"/>
        <v>Pur-2021May</v>
      </c>
      <c r="BJ63" s="125" t="str">
        <f t="shared" si="25"/>
        <v>Pur-2021May</v>
      </c>
      <c r="BK63" s="125" t="str">
        <f t="shared" si="26"/>
        <v>Pur-2021May</v>
      </c>
      <c r="BL63" s="125" t="str">
        <f t="shared" si="27"/>
        <v>Pur-2021May</v>
      </c>
      <c r="BM63" s="125" t="str">
        <f t="shared" si="28"/>
        <v>Pur-2021May</v>
      </c>
      <c r="BN63" s="125" t="str">
        <f t="shared" si="29"/>
        <v>Pur-2021May</v>
      </c>
      <c r="BO63" s="125" t="str">
        <f t="shared" si="30"/>
        <v>Pur-2021May</v>
      </c>
      <c r="BP63" s="125" t="str">
        <f t="shared" si="31"/>
        <v>Pur-2021May</v>
      </c>
      <c r="BQ63" s="125" t="str">
        <f t="shared" si="32"/>
        <v>Pur-2021May</v>
      </c>
      <c r="BR63" s="125" t="str">
        <f t="shared" si="33"/>
        <v>Pur-2021May</v>
      </c>
      <c r="BS63" s="125" t="str">
        <f t="shared" si="34"/>
        <v>Pur-2021May</v>
      </c>
      <c r="BT63" s="125" t="str">
        <f t="shared" si="35"/>
        <v>Pur-2021May</v>
      </c>
      <c r="BU63" s="125" t="str">
        <f t="shared" si="36"/>
        <v>Pur-2021May</v>
      </c>
      <c r="BV63" s="125" t="str">
        <f t="shared" si="37"/>
        <v>Pur-2021May</v>
      </c>
      <c r="BW63" s="125" t="str">
        <f t="shared" si="38"/>
        <v>Pur-2021May</v>
      </c>
      <c r="BX63" s="125" t="str">
        <f t="shared" si="39"/>
        <v>Pur-2021May</v>
      </c>
      <c r="BY63" s="125" t="str">
        <f t="shared" si="40"/>
        <v>Pur-2021May</v>
      </c>
      <c r="BZ63" s="125" t="str">
        <f t="shared" si="41"/>
        <v>Pur-2021May</v>
      </c>
      <c r="CA63" s="125" t="str">
        <f t="shared" si="42"/>
        <v>Pur-2021May</v>
      </c>
      <c r="CB63" s="125" t="str">
        <f t="shared" si="43"/>
        <v>Pur-2021May</v>
      </c>
      <c r="CC63" s="125" t="str">
        <f t="shared" si="44"/>
        <v>Pur-2021May</v>
      </c>
      <c r="CD63" s="125" t="str">
        <f t="shared" si="45"/>
        <v>Pur-2021May</v>
      </c>
      <c r="CE63" s="125" t="str">
        <f t="shared" si="46"/>
        <v>Pur-2021May</v>
      </c>
      <c r="CF63" s="125" t="str">
        <f t="shared" si="47"/>
        <v>Pur-2021May</v>
      </c>
      <c r="CG63" s="54"/>
    </row>
    <row r="64" spans="1:111" s="145" customFormat="1" ht="92.25" customHeight="1" x14ac:dyDescent="0.3">
      <c r="A64" s="150"/>
      <c r="C64" s="85" t="s">
        <v>23</v>
      </c>
      <c r="D64" s="172" t="s">
        <v>506</v>
      </c>
      <c r="E64" s="172" t="s">
        <v>506</v>
      </c>
      <c r="F64" s="172" t="s">
        <v>506</v>
      </c>
      <c r="G64" s="172" t="s">
        <v>506</v>
      </c>
      <c r="H64" s="172" t="s">
        <v>506</v>
      </c>
      <c r="I64" s="172" t="s">
        <v>506</v>
      </c>
      <c r="J64" s="172" t="s">
        <v>506</v>
      </c>
      <c r="K64" s="172" t="s">
        <v>506</v>
      </c>
      <c r="L64" s="172" t="s">
        <v>506</v>
      </c>
      <c r="M64" s="172" t="s">
        <v>506</v>
      </c>
      <c r="N64" s="172" t="s">
        <v>506</v>
      </c>
      <c r="O64" s="172" t="s">
        <v>506</v>
      </c>
      <c r="P64" s="172" t="s">
        <v>506</v>
      </c>
      <c r="Q64" s="172" t="s">
        <v>506</v>
      </c>
      <c r="R64" s="172" t="s">
        <v>506</v>
      </c>
      <c r="S64" s="172" t="s">
        <v>506</v>
      </c>
      <c r="T64" s="172" t="s">
        <v>506</v>
      </c>
      <c r="U64" s="172" t="s">
        <v>506</v>
      </c>
      <c r="V64" s="172" t="s">
        <v>506</v>
      </c>
      <c r="W64" s="172" t="s">
        <v>506</v>
      </c>
      <c r="X64" s="172" t="s">
        <v>506</v>
      </c>
      <c r="Y64" s="172" t="s">
        <v>506</v>
      </c>
      <c r="Z64" s="172" t="s">
        <v>506</v>
      </c>
      <c r="AA64" s="172" t="s">
        <v>506</v>
      </c>
      <c r="AC64" s="148"/>
      <c r="AE64" s="126" t="s">
        <v>23</v>
      </c>
      <c r="AF64" s="141">
        <v>30</v>
      </c>
      <c r="AG64" s="141">
        <v>30</v>
      </c>
      <c r="AH64" s="141">
        <v>30</v>
      </c>
      <c r="AI64" s="141">
        <v>30</v>
      </c>
      <c r="AJ64" s="141">
        <v>30</v>
      </c>
      <c r="AK64" s="141">
        <v>30</v>
      </c>
      <c r="AL64" s="141">
        <v>30</v>
      </c>
      <c r="AM64" s="141">
        <v>30</v>
      </c>
      <c r="AN64" s="141">
        <v>30</v>
      </c>
      <c r="AO64" s="141">
        <v>30</v>
      </c>
      <c r="AP64" s="141">
        <v>30</v>
      </c>
      <c r="AQ64" s="141">
        <v>30</v>
      </c>
      <c r="AR64" s="141">
        <v>30</v>
      </c>
      <c r="AS64" s="141">
        <v>30</v>
      </c>
      <c r="AT64" s="141">
        <v>30</v>
      </c>
      <c r="AU64" s="141">
        <v>30</v>
      </c>
      <c r="AV64" s="141">
        <v>30</v>
      </c>
      <c r="AW64" s="141">
        <v>30</v>
      </c>
      <c r="AX64" s="141">
        <v>30</v>
      </c>
      <c r="AY64" s="141">
        <v>30</v>
      </c>
      <c r="AZ64" s="141">
        <v>30</v>
      </c>
      <c r="BA64" s="141">
        <v>30</v>
      </c>
      <c r="BB64" s="141">
        <v>30</v>
      </c>
      <c r="BC64" s="141">
        <v>30</v>
      </c>
      <c r="BG64" s="54"/>
      <c r="BH64" s="149" t="s">
        <v>23</v>
      </c>
      <c r="BI64" s="125" t="str">
        <f t="shared" si="24"/>
        <v>Pur-2021May</v>
      </c>
      <c r="BJ64" s="125" t="str">
        <f t="shared" si="25"/>
        <v>Pur-2021May</v>
      </c>
      <c r="BK64" s="125" t="str">
        <f t="shared" si="26"/>
        <v>Pur-2021May</v>
      </c>
      <c r="BL64" s="125" t="str">
        <f t="shared" si="27"/>
        <v>Pur-2021May</v>
      </c>
      <c r="BM64" s="125" t="str">
        <f t="shared" si="28"/>
        <v>Pur-2021May</v>
      </c>
      <c r="BN64" s="125" t="str">
        <f t="shared" si="29"/>
        <v>Pur-2021May</v>
      </c>
      <c r="BO64" s="125" t="str">
        <f t="shared" si="30"/>
        <v>Pur-2021May</v>
      </c>
      <c r="BP64" s="125" t="str">
        <f t="shared" si="31"/>
        <v>Pur-2021May</v>
      </c>
      <c r="BQ64" s="125" t="str">
        <f t="shared" si="32"/>
        <v>Pur-2021May</v>
      </c>
      <c r="BR64" s="125" t="str">
        <f t="shared" si="33"/>
        <v>Pur-2021May</v>
      </c>
      <c r="BS64" s="125" t="str">
        <f t="shared" si="34"/>
        <v>Pur-2021May</v>
      </c>
      <c r="BT64" s="125" t="str">
        <f t="shared" si="35"/>
        <v>Pur-2021May</v>
      </c>
      <c r="BU64" s="125" t="str">
        <f t="shared" si="36"/>
        <v>Pur-2021May</v>
      </c>
      <c r="BV64" s="125" t="str">
        <f t="shared" si="37"/>
        <v>Pur-2021May</v>
      </c>
      <c r="BW64" s="125" t="str">
        <f t="shared" si="38"/>
        <v>Pur-2021May</v>
      </c>
      <c r="BX64" s="125" t="str">
        <f t="shared" si="39"/>
        <v>Pur-2021May</v>
      </c>
      <c r="BY64" s="125" t="str">
        <f t="shared" si="40"/>
        <v>Pur-2021May</v>
      </c>
      <c r="BZ64" s="125" t="str">
        <f t="shared" si="41"/>
        <v>Pur-2021May</v>
      </c>
      <c r="CA64" s="125" t="str">
        <f t="shared" si="42"/>
        <v>Pur-2021May</v>
      </c>
      <c r="CB64" s="125" t="str">
        <f t="shared" si="43"/>
        <v>Pur-2021May</v>
      </c>
      <c r="CC64" s="125" t="str">
        <f t="shared" si="44"/>
        <v>Pur-2021May</v>
      </c>
      <c r="CD64" s="125" t="str">
        <f t="shared" si="45"/>
        <v>Pur-2021May</v>
      </c>
      <c r="CE64" s="125" t="str">
        <f t="shared" si="46"/>
        <v>Pur-2021May</v>
      </c>
      <c r="CF64" s="125" t="str">
        <f t="shared" si="47"/>
        <v>Pur-2021May</v>
      </c>
      <c r="CG64" s="54"/>
    </row>
    <row r="65" spans="1:85" s="145" customFormat="1" ht="92.25" customHeight="1" x14ac:dyDescent="0.3">
      <c r="A65" s="150"/>
      <c r="C65" s="85" t="s">
        <v>24</v>
      </c>
      <c r="D65" s="172" t="s">
        <v>506</v>
      </c>
      <c r="E65" s="172" t="s">
        <v>506</v>
      </c>
      <c r="F65" s="172" t="s">
        <v>506</v>
      </c>
      <c r="G65" s="172" t="s">
        <v>506</v>
      </c>
      <c r="H65" s="172" t="s">
        <v>506</v>
      </c>
      <c r="I65" s="172" t="s">
        <v>506</v>
      </c>
      <c r="J65" s="172" t="s">
        <v>506</v>
      </c>
      <c r="K65" s="172" t="s">
        <v>506</v>
      </c>
      <c r="L65" s="172" t="s">
        <v>506</v>
      </c>
      <c r="M65" s="172" t="s">
        <v>506</v>
      </c>
      <c r="N65" s="172" t="s">
        <v>506</v>
      </c>
      <c r="O65" s="172" t="s">
        <v>506</v>
      </c>
      <c r="P65" s="172" t="s">
        <v>506</v>
      </c>
      <c r="Q65" s="172" t="s">
        <v>506</v>
      </c>
      <c r="R65" s="172" t="s">
        <v>506</v>
      </c>
      <c r="S65" s="172" t="s">
        <v>506</v>
      </c>
      <c r="T65" s="172" t="s">
        <v>506</v>
      </c>
      <c r="U65" s="172" t="s">
        <v>506</v>
      </c>
      <c r="V65" s="172" t="s">
        <v>506</v>
      </c>
      <c r="W65" s="172" t="s">
        <v>506</v>
      </c>
      <c r="X65" s="172" t="s">
        <v>506</v>
      </c>
      <c r="Y65" s="172" t="s">
        <v>506</v>
      </c>
      <c r="Z65" s="172" t="s">
        <v>506</v>
      </c>
      <c r="AA65" s="172" t="s">
        <v>506</v>
      </c>
      <c r="AC65" s="148"/>
      <c r="AE65" s="126" t="s">
        <v>24</v>
      </c>
      <c r="AF65" s="141">
        <v>30</v>
      </c>
      <c r="AG65" s="141">
        <v>30</v>
      </c>
      <c r="AH65" s="141">
        <v>30</v>
      </c>
      <c r="AI65" s="141">
        <v>30</v>
      </c>
      <c r="AJ65" s="141">
        <v>30</v>
      </c>
      <c r="AK65" s="141">
        <v>30</v>
      </c>
      <c r="AL65" s="141">
        <v>30</v>
      </c>
      <c r="AM65" s="141">
        <v>30</v>
      </c>
      <c r="AN65" s="141">
        <v>30</v>
      </c>
      <c r="AO65" s="141">
        <v>30</v>
      </c>
      <c r="AP65" s="141">
        <v>30</v>
      </c>
      <c r="AQ65" s="141">
        <v>30</v>
      </c>
      <c r="AR65" s="141">
        <v>30</v>
      </c>
      <c r="AS65" s="141">
        <v>30</v>
      </c>
      <c r="AT65" s="141">
        <v>30</v>
      </c>
      <c r="AU65" s="141">
        <v>30</v>
      </c>
      <c r="AV65" s="141">
        <v>30</v>
      </c>
      <c r="AW65" s="141">
        <v>30</v>
      </c>
      <c r="AX65" s="141">
        <v>30</v>
      </c>
      <c r="AY65" s="141">
        <v>30</v>
      </c>
      <c r="AZ65" s="141">
        <v>30</v>
      </c>
      <c r="BA65" s="141">
        <v>30</v>
      </c>
      <c r="BB65" s="141">
        <v>30</v>
      </c>
      <c r="BC65" s="141">
        <v>30</v>
      </c>
      <c r="BG65" s="54"/>
      <c r="BH65" s="149" t="s">
        <v>24</v>
      </c>
      <c r="BI65" s="125" t="str">
        <f t="shared" si="24"/>
        <v>Pur-2021May</v>
      </c>
      <c r="BJ65" s="125" t="str">
        <f t="shared" si="25"/>
        <v>Pur-2021May</v>
      </c>
      <c r="BK65" s="125" t="str">
        <f t="shared" si="26"/>
        <v>Pur-2021May</v>
      </c>
      <c r="BL65" s="125" t="str">
        <f t="shared" si="27"/>
        <v>Pur-2021May</v>
      </c>
      <c r="BM65" s="125" t="str">
        <f t="shared" si="28"/>
        <v>Pur-2021May</v>
      </c>
      <c r="BN65" s="125" t="str">
        <f t="shared" si="29"/>
        <v>Pur-2021May</v>
      </c>
      <c r="BO65" s="125" t="str">
        <f t="shared" si="30"/>
        <v>Pur-2021May</v>
      </c>
      <c r="BP65" s="125" t="str">
        <f t="shared" si="31"/>
        <v>Pur-2021May</v>
      </c>
      <c r="BQ65" s="125" t="str">
        <f t="shared" si="32"/>
        <v>Pur-2021May</v>
      </c>
      <c r="BR65" s="125" t="str">
        <f t="shared" si="33"/>
        <v>Pur-2021May</v>
      </c>
      <c r="BS65" s="125" t="str">
        <f t="shared" si="34"/>
        <v>Pur-2021May</v>
      </c>
      <c r="BT65" s="125" t="str">
        <f t="shared" si="35"/>
        <v>Pur-2021May</v>
      </c>
      <c r="BU65" s="125" t="str">
        <f t="shared" si="36"/>
        <v>Pur-2021May</v>
      </c>
      <c r="BV65" s="125" t="str">
        <f t="shared" si="37"/>
        <v>Pur-2021May</v>
      </c>
      <c r="BW65" s="125" t="str">
        <f t="shared" si="38"/>
        <v>Pur-2021May</v>
      </c>
      <c r="BX65" s="125" t="str">
        <f t="shared" si="39"/>
        <v>Pur-2021May</v>
      </c>
      <c r="BY65" s="125" t="str">
        <f t="shared" si="40"/>
        <v>Pur-2021May</v>
      </c>
      <c r="BZ65" s="125" t="str">
        <f t="shared" si="41"/>
        <v>Pur-2021May</v>
      </c>
      <c r="CA65" s="125" t="str">
        <f t="shared" si="42"/>
        <v>Pur-2021May</v>
      </c>
      <c r="CB65" s="125" t="str">
        <f t="shared" si="43"/>
        <v>Pur-2021May</v>
      </c>
      <c r="CC65" s="125" t="str">
        <f t="shared" si="44"/>
        <v>Pur-2021May</v>
      </c>
      <c r="CD65" s="125" t="str">
        <f t="shared" si="45"/>
        <v>Pur-2021May</v>
      </c>
      <c r="CE65" s="125" t="str">
        <f t="shared" si="46"/>
        <v>Pur-2021May</v>
      </c>
      <c r="CF65" s="125" t="str">
        <f t="shared" si="47"/>
        <v>Pur-2021May</v>
      </c>
      <c r="CG65" s="54"/>
    </row>
    <row r="66" spans="1:85" s="145" customFormat="1" ht="92.25" customHeight="1" x14ac:dyDescent="0.3">
      <c r="A66" s="150"/>
      <c r="C66" s="85" t="s">
        <v>25</v>
      </c>
      <c r="D66" s="172" t="s">
        <v>506</v>
      </c>
      <c r="E66" s="172" t="s">
        <v>506</v>
      </c>
      <c r="F66" s="172" t="s">
        <v>506</v>
      </c>
      <c r="G66" s="172" t="s">
        <v>506</v>
      </c>
      <c r="H66" s="172" t="s">
        <v>506</v>
      </c>
      <c r="I66" s="172" t="s">
        <v>506</v>
      </c>
      <c r="J66" s="172" t="s">
        <v>506</v>
      </c>
      <c r="K66" s="172" t="s">
        <v>506</v>
      </c>
      <c r="L66" s="172" t="s">
        <v>506</v>
      </c>
      <c r="M66" s="172" t="s">
        <v>506</v>
      </c>
      <c r="N66" s="172" t="s">
        <v>506</v>
      </c>
      <c r="O66" s="172" t="s">
        <v>506</v>
      </c>
      <c r="P66" s="172" t="s">
        <v>506</v>
      </c>
      <c r="Q66" s="172" t="s">
        <v>506</v>
      </c>
      <c r="R66" s="172" t="s">
        <v>506</v>
      </c>
      <c r="S66" s="172" t="s">
        <v>506</v>
      </c>
      <c r="T66" s="172" t="s">
        <v>506</v>
      </c>
      <c r="U66" s="172" t="s">
        <v>506</v>
      </c>
      <c r="V66" s="172" t="s">
        <v>506</v>
      </c>
      <c r="W66" s="172" t="s">
        <v>506</v>
      </c>
      <c r="X66" s="172" t="s">
        <v>506</v>
      </c>
      <c r="Y66" s="172" t="s">
        <v>506</v>
      </c>
      <c r="Z66" s="172" t="s">
        <v>506</v>
      </c>
      <c r="AA66" s="172" t="s">
        <v>506</v>
      </c>
      <c r="AC66" s="148"/>
      <c r="AE66" s="126" t="s">
        <v>25</v>
      </c>
      <c r="AF66" s="141">
        <v>30</v>
      </c>
      <c r="AG66" s="141">
        <v>30</v>
      </c>
      <c r="AH66" s="141">
        <v>30</v>
      </c>
      <c r="AI66" s="141">
        <v>30</v>
      </c>
      <c r="AJ66" s="141">
        <v>30</v>
      </c>
      <c r="AK66" s="141">
        <v>30</v>
      </c>
      <c r="AL66" s="141">
        <v>30</v>
      </c>
      <c r="AM66" s="141">
        <v>30</v>
      </c>
      <c r="AN66" s="141">
        <v>30</v>
      </c>
      <c r="AO66" s="141">
        <v>30</v>
      </c>
      <c r="AP66" s="141">
        <v>30</v>
      </c>
      <c r="AQ66" s="141">
        <v>30</v>
      </c>
      <c r="AR66" s="141">
        <v>30</v>
      </c>
      <c r="AS66" s="141">
        <v>30</v>
      </c>
      <c r="AT66" s="141">
        <v>30</v>
      </c>
      <c r="AU66" s="141">
        <v>30</v>
      </c>
      <c r="AV66" s="141">
        <v>30</v>
      </c>
      <c r="AW66" s="141">
        <v>30</v>
      </c>
      <c r="AX66" s="141">
        <v>30</v>
      </c>
      <c r="AY66" s="141">
        <v>30</v>
      </c>
      <c r="AZ66" s="141">
        <v>30</v>
      </c>
      <c r="BA66" s="141">
        <v>30</v>
      </c>
      <c r="BB66" s="141">
        <v>30</v>
      </c>
      <c r="BC66" s="141">
        <v>30</v>
      </c>
      <c r="BG66" s="54"/>
      <c r="BH66" s="149" t="s">
        <v>25</v>
      </c>
      <c r="BI66" s="125" t="str">
        <f t="shared" si="24"/>
        <v>Pur-2021May</v>
      </c>
      <c r="BJ66" s="125" t="str">
        <f t="shared" si="25"/>
        <v>Pur-2021May</v>
      </c>
      <c r="BK66" s="125" t="str">
        <f t="shared" si="26"/>
        <v>Pur-2021May</v>
      </c>
      <c r="BL66" s="125" t="str">
        <f t="shared" si="27"/>
        <v>Pur-2021May</v>
      </c>
      <c r="BM66" s="125" t="str">
        <f t="shared" si="28"/>
        <v>Pur-2021May</v>
      </c>
      <c r="BN66" s="125" t="str">
        <f t="shared" si="29"/>
        <v>Pur-2021May</v>
      </c>
      <c r="BO66" s="125" t="str">
        <f t="shared" si="30"/>
        <v>Pur-2021May</v>
      </c>
      <c r="BP66" s="125" t="str">
        <f t="shared" si="31"/>
        <v>Pur-2021May</v>
      </c>
      <c r="BQ66" s="125" t="str">
        <f t="shared" si="32"/>
        <v>Pur-2021May</v>
      </c>
      <c r="BR66" s="125" t="str">
        <f t="shared" si="33"/>
        <v>Pur-2021May</v>
      </c>
      <c r="BS66" s="125" t="str">
        <f t="shared" si="34"/>
        <v>Pur-2021May</v>
      </c>
      <c r="BT66" s="125" t="str">
        <f t="shared" si="35"/>
        <v>Pur-2021May</v>
      </c>
      <c r="BU66" s="125" t="str">
        <f t="shared" si="36"/>
        <v>Pur-2021May</v>
      </c>
      <c r="BV66" s="125" t="str">
        <f t="shared" si="37"/>
        <v>Pur-2021May</v>
      </c>
      <c r="BW66" s="125" t="str">
        <f t="shared" si="38"/>
        <v>Pur-2021May</v>
      </c>
      <c r="BX66" s="125" t="str">
        <f t="shared" si="39"/>
        <v>Pur-2021May</v>
      </c>
      <c r="BY66" s="125" t="str">
        <f t="shared" si="40"/>
        <v>Pur-2021May</v>
      </c>
      <c r="BZ66" s="125" t="str">
        <f t="shared" si="41"/>
        <v>Pur-2021May</v>
      </c>
      <c r="CA66" s="125" t="str">
        <f t="shared" si="42"/>
        <v>Pur-2021May</v>
      </c>
      <c r="CB66" s="125" t="str">
        <f t="shared" si="43"/>
        <v>Pur-2021May</v>
      </c>
      <c r="CC66" s="125" t="str">
        <f t="shared" si="44"/>
        <v>Pur-2021May</v>
      </c>
      <c r="CD66" s="125" t="str">
        <f t="shared" si="45"/>
        <v>Pur-2021May</v>
      </c>
      <c r="CE66" s="125" t="str">
        <f t="shared" si="46"/>
        <v>Pur-2021May</v>
      </c>
      <c r="CF66" s="125" t="str">
        <f t="shared" si="47"/>
        <v>Pur-2021May</v>
      </c>
      <c r="CG66" s="54"/>
    </row>
    <row r="67" spans="1:85" s="145" customFormat="1" ht="92.25" customHeight="1" x14ac:dyDescent="0.3">
      <c r="A67" s="150"/>
      <c r="C67" s="85" t="s">
        <v>26</v>
      </c>
      <c r="D67" s="172" t="s">
        <v>506</v>
      </c>
      <c r="E67" s="172" t="s">
        <v>506</v>
      </c>
      <c r="F67" s="172" t="s">
        <v>506</v>
      </c>
      <c r="G67" s="172" t="s">
        <v>506</v>
      </c>
      <c r="H67" s="172" t="s">
        <v>506</v>
      </c>
      <c r="I67" s="172" t="s">
        <v>506</v>
      </c>
      <c r="J67" s="172" t="s">
        <v>506</v>
      </c>
      <c r="K67" s="172" t="s">
        <v>506</v>
      </c>
      <c r="L67" s="172" t="s">
        <v>506</v>
      </c>
      <c r="M67" s="172" t="s">
        <v>506</v>
      </c>
      <c r="N67" s="172" t="s">
        <v>506</v>
      </c>
      <c r="O67" s="172" t="s">
        <v>506</v>
      </c>
      <c r="P67" s="172" t="s">
        <v>506</v>
      </c>
      <c r="Q67" s="172" t="s">
        <v>506</v>
      </c>
      <c r="R67" s="172" t="s">
        <v>506</v>
      </c>
      <c r="S67" s="172" t="s">
        <v>506</v>
      </c>
      <c r="T67" s="172" t="s">
        <v>506</v>
      </c>
      <c r="U67" s="172" t="s">
        <v>506</v>
      </c>
      <c r="V67" s="172" t="s">
        <v>506</v>
      </c>
      <c r="W67" s="172" t="s">
        <v>506</v>
      </c>
      <c r="X67" s="172" t="s">
        <v>506</v>
      </c>
      <c r="Y67" s="172" t="s">
        <v>506</v>
      </c>
      <c r="Z67" s="172" t="s">
        <v>506</v>
      </c>
      <c r="AA67" s="172" t="s">
        <v>506</v>
      </c>
      <c r="AC67" s="148"/>
      <c r="AE67" s="126" t="s">
        <v>26</v>
      </c>
      <c r="AF67" s="141">
        <v>30</v>
      </c>
      <c r="AG67" s="141">
        <v>30</v>
      </c>
      <c r="AH67" s="141">
        <v>30</v>
      </c>
      <c r="AI67" s="141">
        <v>30</v>
      </c>
      <c r="AJ67" s="141">
        <v>30</v>
      </c>
      <c r="AK67" s="141">
        <v>30</v>
      </c>
      <c r="AL67" s="141">
        <v>30</v>
      </c>
      <c r="AM67" s="141">
        <v>30</v>
      </c>
      <c r="AN67" s="141">
        <v>30</v>
      </c>
      <c r="AO67" s="141">
        <v>30</v>
      </c>
      <c r="AP67" s="141">
        <v>30</v>
      </c>
      <c r="AQ67" s="141">
        <v>30</v>
      </c>
      <c r="AR67" s="141">
        <v>30</v>
      </c>
      <c r="AS67" s="141">
        <v>30</v>
      </c>
      <c r="AT67" s="141">
        <v>30</v>
      </c>
      <c r="AU67" s="141">
        <v>30</v>
      </c>
      <c r="AV67" s="141">
        <v>30</v>
      </c>
      <c r="AW67" s="141">
        <v>30</v>
      </c>
      <c r="AX67" s="141">
        <v>30</v>
      </c>
      <c r="AY67" s="141">
        <v>30</v>
      </c>
      <c r="AZ67" s="141">
        <v>30</v>
      </c>
      <c r="BA67" s="141">
        <v>30</v>
      </c>
      <c r="BB67" s="141">
        <v>30</v>
      </c>
      <c r="BC67" s="141">
        <v>30</v>
      </c>
      <c r="BG67" s="54"/>
      <c r="BH67" s="149" t="s">
        <v>26</v>
      </c>
      <c r="BI67" s="125" t="str">
        <f t="shared" si="24"/>
        <v>Pur-2021May</v>
      </c>
      <c r="BJ67" s="125" t="str">
        <f t="shared" si="25"/>
        <v>Pur-2021May</v>
      </c>
      <c r="BK67" s="125" t="str">
        <f t="shared" si="26"/>
        <v>Pur-2021May</v>
      </c>
      <c r="BL67" s="125" t="str">
        <f t="shared" si="27"/>
        <v>Pur-2021May</v>
      </c>
      <c r="BM67" s="125" t="str">
        <f t="shared" si="28"/>
        <v>Pur-2021May</v>
      </c>
      <c r="BN67" s="125" t="str">
        <f t="shared" si="29"/>
        <v>Pur-2021May</v>
      </c>
      <c r="BO67" s="125" t="str">
        <f t="shared" si="30"/>
        <v>Pur-2021May</v>
      </c>
      <c r="BP67" s="125" t="str">
        <f t="shared" si="31"/>
        <v>Pur-2021May</v>
      </c>
      <c r="BQ67" s="125" t="str">
        <f t="shared" si="32"/>
        <v>Pur-2021May</v>
      </c>
      <c r="BR67" s="125" t="str">
        <f t="shared" si="33"/>
        <v>Pur-2021May</v>
      </c>
      <c r="BS67" s="125" t="str">
        <f t="shared" si="34"/>
        <v>Pur-2021May</v>
      </c>
      <c r="BT67" s="125" t="str">
        <f t="shared" si="35"/>
        <v>Pur-2021May</v>
      </c>
      <c r="BU67" s="125" t="str">
        <f t="shared" si="36"/>
        <v>Pur-2021May</v>
      </c>
      <c r="BV67" s="125" t="str">
        <f t="shared" si="37"/>
        <v>Pur-2021May</v>
      </c>
      <c r="BW67" s="125" t="str">
        <f t="shared" si="38"/>
        <v>Pur-2021May</v>
      </c>
      <c r="BX67" s="125" t="str">
        <f t="shared" si="39"/>
        <v>Pur-2021May</v>
      </c>
      <c r="BY67" s="125" t="str">
        <f t="shared" si="40"/>
        <v>Pur-2021May</v>
      </c>
      <c r="BZ67" s="125" t="str">
        <f t="shared" si="41"/>
        <v>Pur-2021May</v>
      </c>
      <c r="CA67" s="125" t="str">
        <f t="shared" si="42"/>
        <v>Pur-2021May</v>
      </c>
      <c r="CB67" s="125" t="str">
        <f t="shared" si="43"/>
        <v>Pur-2021May</v>
      </c>
      <c r="CC67" s="125" t="str">
        <f t="shared" si="44"/>
        <v>Pur-2021May</v>
      </c>
      <c r="CD67" s="125" t="str">
        <f t="shared" si="45"/>
        <v>Pur-2021May</v>
      </c>
      <c r="CE67" s="125" t="str">
        <f t="shared" si="46"/>
        <v>Pur-2021May</v>
      </c>
      <c r="CF67" s="125" t="str">
        <f t="shared" si="47"/>
        <v>Pur-2021May</v>
      </c>
      <c r="CG67" s="54"/>
    </row>
    <row r="68" spans="1:85" s="145" customFormat="1" ht="89.25" customHeight="1" x14ac:dyDescent="0.3">
      <c r="A68" s="150"/>
      <c r="C68" s="85" t="s">
        <v>27</v>
      </c>
      <c r="D68" s="172" t="s">
        <v>506</v>
      </c>
      <c r="E68" s="172" t="s">
        <v>506</v>
      </c>
      <c r="F68" s="172" t="s">
        <v>506</v>
      </c>
      <c r="G68" s="172" t="s">
        <v>506</v>
      </c>
      <c r="H68" s="172" t="s">
        <v>506</v>
      </c>
      <c r="I68" s="172" t="s">
        <v>506</v>
      </c>
      <c r="J68" s="172" t="s">
        <v>506</v>
      </c>
      <c r="K68" s="172" t="s">
        <v>506</v>
      </c>
      <c r="L68" s="172" t="s">
        <v>506</v>
      </c>
      <c r="M68" s="172" t="s">
        <v>506</v>
      </c>
      <c r="N68" s="172" t="s">
        <v>506</v>
      </c>
      <c r="O68" s="172" t="s">
        <v>506</v>
      </c>
      <c r="P68" s="172" t="s">
        <v>506</v>
      </c>
      <c r="Q68" s="172" t="s">
        <v>506</v>
      </c>
      <c r="R68" s="172" t="s">
        <v>506</v>
      </c>
      <c r="S68" s="172" t="s">
        <v>506</v>
      </c>
      <c r="T68" s="172" t="s">
        <v>506</v>
      </c>
      <c r="U68" s="172" t="s">
        <v>506</v>
      </c>
      <c r="V68" s="172" t="s">
        <v>506</v>
      </c>
      <c r="W68" s="172" t="s">
        <v>506</v>
      </c>
      <c r="X68" s="172" t="s">
        <v>506</v>
      </c>
      <c r="Y68" s="172" t="s">
        <v>506</v>
      </c>
      <c r="Z68" s="172" t="s">
        <v>506</v>
      </c>
      <c r="AA68" s="172" t="s">
        <v>506</v>
      </c>
      <c r="AC68" s="148"/>
      <c r="AE68" s="126" t="s">
        <v>27</v>
      </c>
      <c r="AF68" s="141">
        <v>30</v>
      </c>
      <c r="AG68" s="141">
        <v>30</v>
      </c>
      <c r="AH68" s="141">
        <v>30</v>
      </c>
      <c r="AI68" s="141">
        <v>30</v>
      </c>
      <c r="AJ68" s="141">
        <v>30</v>
      </c>
      <c r="AK68" s="141">
        <v>30</v>
      </c>
      <c r="AL68" s="141">
        <v>30</v>
      </c>
      <c r="AM68" s="141">
        <v>30</v>
      </c>
      <c r="AN68" s="141">
        <v>30</v>
      </c>
      <c r="AO68" s="141">
        <v>30</v>
      </c>
      <c r="AP68" s="141">
        <v>30</v>
      </c>
      <c r="AQ68" s="141">
        <v>30</v>
      </c>
      <c r="AR68" s="141">
        <v>30</v>
      </c>
      <c r="AS68" s="141">
        <v>30</v>
      </c>
      <c r="AT68" s="141">
        <v>30</v>
      </c>
      <c r="AU68" s="141">
        <v>30</v>
      </c>
      <c r="AV68" s="141">
        <v>30</v>
      </c>
      <c r="AW68" s="141">
        <v>30</v>
      </c>
      <c r="AX68" s="141">
        <v>30</v>
      </c>
      <c r="AY68" s="141">
        <v>30</v>
      </c>
      <c r="AZ68" s="141">
        <v>30</v>
      </c>
      <c r="BA68" s="141">
        <v>30</v>
      </c>
      <c r="BB68" s="141">
        <v>30</v>
      </c>
      <c r="BC68" s="141">
        <v>30</v>
      </c>
      <c r="BG68" s="54"/>
      <c r="BH68" s="149" t="s">
        <v>27</v>
      </c>
      <c r="BI68" s="125" t="str">
        <f t="shared" si="24"/>
        <v>Pur-2021May</v>
      </c>
      <c r="BJ68" s="125" t="str">
        <f t="shared" si="25"/>
        <v>Pur-2021May</v>
      </c>
      <c r="BK68" s="125" t="str">
        <f t="shared" si="26"/>
        <v>Pur-2021May</v>
      </c>
      <c r="BL68" s="125" t="str">
        <f t="shared" si="27"/>
        <v>Pur-2021May</v>
      </c>
      <c r="BM68" s="125" t="str">
        <f t="shared" si="28"/>
        <v>Pur-2021May</v>
      </c>
      <c r="BN68" s="125" t="str">
        <f t="shared" si="29"/>
        <v>Pur-2021May</v>
      </c>
      <c r="BO68" s="125" t="str">
        <f t="shared" si="30"/>
        <v>Pur-2021May</v>
      </c>
      <c r="BP68" s="125" t="str">
        <f t="shared" si="31"/>
        <v>Pur-2021May</v>
      </c>
      <c r="BQ68" s="125" t="str">
        <f t="shared" si="32"/>
        <v>Pur-2021May</v>
      </c>
      <c r="BR68" s="125" t="str">
        <f t="shared" si="33"/>
        <v>Pur-2021May</v>
      </c>
      <c r="BS68" s="125" t="str">
        <f t="shared" si="34"/>
        <v>Pur-2021May</v>
      </c>
      <c r="BT68" s="125" t="str">
        <f t="shared" si="35"/>
        <v>Pur-2021May</v>
      </c>
      <c r="BU68" s="125" t="str">
        <f t="shared" si="36"/>
        <v>Pur-2021May</v>
      </c>
      <c r="BV68" s="125" t="str">
        <f t="shared" si="37"/>
        <v>Pur-2021May</v>
      </c>
      <c r="BW68" s="125" t="str">
        <f t="shared" si="38"/>
        <v>Pur-2021May</v>
      </c>
      <c r="BX68" s="125" t="str">
        <f t="shared" si="39"/>
        <v>Pur-2021May</v>
      </c>
      <c r="BY68" s="125" t="str">
        <f t="shared" si="40"/>
        <v>Pur-2021May</v>
      </c>
      <c r="BZ68" s="125" t="str">
        <f t="shared" si="41"/>
        <v>Pur-2021May</v>
      </c>
      <c r="CA68" s="125" t="str">
        <f t="shared" si="42"/>
        <v>Pur-2021May</v>
      </c>
      <c r="CB68" s="125" t="str">
        <f t="shared" si="43"/>
        <v>Pur-2021May</v>
      </c>
      <c r="CC68" s="125" t="str">
        <f t="shared" si="44"/>
        <v>Pur-2021May</v>
      </c>
      <c r="CD68" s="125" t="str">
        <f t="shared" si="45"/>
        <v>Pur-2021May</v>
      </c>
      <c r="CE68" s="125" t="str">
        <f t="shared" si="46"/>
        <v>Pur-2021May</v>
      </c>
      <c r="CF68" s="125" t="str">
        <f t="shared" si="47"/>
        <v>Pur-2021May</v>
      </c>
      <c r="CG68" s="54"/>
    </row>
    <row r="69" spans="1:85" s="145" customFormat="1" ht="89.25" customHeight="1" x14ac:dyDescent="0.3">
      <c r="A69" s="150"/>
      <c r="C69" s="85" t="s">
        <v>28</v>
      </c>
      <c r="D69" s="172" t="s">
        <v>506</v>
      </c>
      <c r="E69" s="172" t="s">
        <v>506</v>
      </c>
      <c r="F69" s="172" t="s">
        <v>506</v>
      </c>
      <c r="G69" s="172" t="s">
        <v>506</v>
      </c>
      <c r="H69" s="172" t="s">
        <v>506</v>
      </c>
      <c r="I69" s="172" t="s">
        <v>506</v>
      </c>
      <c r="J69" s="172" t="s">
        <v>506</v>
      </c>
      <c r="K69" s="172" t="s">
        <v>506</v>
      </c>
      <c r="L69" s="172" t="s">
        <v>506</v>
      </c>
      <c r="M69" s="172" t="s">
        <v>506</v>
      </c>
      <c r="N69" s="172" t="s">
        <v>506</v>
      </c>
      <c r="O69" s="172" t="s">
        <v>506</v>
      </c>
      <c r="P69" s="172" t="s">
        <v>506</v>
      </c>
      <c r="Q69" s="172" t="s">
        <v>506</v>
      </c>
      <c r="R69" s="172" t="s">
        <v>506</v>
      </c>
      <c r="S69" s="172" t="s">
        <v>506</v>
      </c>
      <c r="T69" s="172" t="s">
        <v>506</v>
      </c>
      <c r="U69" s="172" t="s">
        <v>506</v>
      </c>
      <c r="V69" s="172" t="s">
        <v>506</v>
      </c>
      <c r="W69" s="172" t="s">
        <v>506</v>
      </c>
      <c r="X69" s="172" t="s">
        <v>506</v>
      </c>
      <c r="Y69" s="172" t="s">
        <v>506</v>
      </c>
      <c r="Z69" s="172" t="s">
        <v>506</v>
      </c>
      <c r="AA69" s="172" t="s">
        <v>506</v>
      </c>
      <c r="AC69" s="148"/>
      <c r="AE69" s="126" t="s">
        <v>28</v>
      </c>
      <c r="AF69" s="141">
        <v>30</v>
      </c>
      <c r="AG69" s="141">
        <v>30</v>
      </c>
      <c r="AH69" s="141">
        <v>30</v>
      </c>
      <c r="AI69" s="141">
        <v>30</v>
      </c>
      <c r="AJ69" s="141">
        <v>30</v>
      </c>
      <c r="AK69" s="141">
        <v>30</v>
      </c>
      <c r="AL69" s="141">
        <v>30</v>
      </c>
      <c r="AM69" s="141">
        <v>30</v>
      </c>
      <c r="AN69" s="141">
        <v>30</v>
      </c>
      <c r="AO69" s="141">
        <v>30</v>
      </c>
      <c r="AP69" s="141">
        <v>30</v>
      </c>
      <c r="AQ69" s="141">
        <v>30</v>
      </c>
      <c r="AR69" s="141">
        <v>30</v>
      </c>
      <c r="AS69" s="141">
        <v>30</v>
      </c>
      <c r="AT69" s="141">
        <v>30</v>
      </c>
      <c r="AU69" s="141">
        <v>30</v>
      </c>
      <c r="AV69" s="141">
        <v>30</v>
      </c>
      <c r="AW69" s="141">
        <v>30</v>
      </c>
      <c r="AX69" s="141">
        <v>30</v>
      </c>
      <c r="AY69" s="141">
        <v>30</v>
      </c>
      <c r="AZ69" s="141">
        <v>30</v>
      </c>
      <c r="BA69" s="141">
        <v>30</v>
      </c>
      <c r="BB69" s="141">
        <v>30</v>
      </c>
      <c r="BC69" s="141">
        <v>30</v>
      </c>
      <c r="BG69" s="54"/>
      <c r="BH69" s="149" t="s">
        <v>28</v>
      </c>
      <c r="BI69" s="125" t="str">
        <f t="shared" si="24"/>
        <v>Pur-2021May</v>
      </c>
      <c r="BJ69" s="125" t="str">
        <f t="shared" si="25"/>
        <v>Pur-2021May</v>
      </c>
      <c r="BK69" s="125" t="str">
        <f t="shared" si="26"/>
        <v>Pur-2021May</v>
      </c>
      <c r="BL69" s="125" t="str">
        <f t="shared" si="27"/>
        <v>Pur-2021May</v>
      </c>
      <c r="BM69" s="125" t="str">
        <f t="shared" si="28"/>
        <v>Pur-2021May</v>
      </c>
      <c r="BN69" s="125" t="str">
        <f t="shared" si="29"/>
        <v>Pur-2021May</v>
      </c>
      <c r="BO69" s="125" t="str">
        <f t="shared" si="30"/>
        <v>Pur-2021May</v>
      </c>
      <c r="BP69" s="125" t="str">
        <f t="shared" si="31"/>
        <v>Pur-2021May</v>
      </c>
      <c r="BQ69" s="125" t="str">
        <f t="shared" si="32"/>
        <v>Pur-2021May</v>
      </c>
      <c r="BR69" s="125" t="str">
        <f t="shared" si="33"/>
        <v>Pur-2021May</v>
      </c>
      <c r="BS69" s="125" t="str">
        <f t="shared" si="34"/>
        <v>Pur-2021May</v>
      </c>
      <c r="BT69" s="125" t="str">
        <f t="shared" si="35"/>
        <v>Pur-2021May</v>
      </c>
      <c r="BU69" s="125" t="str">
        <f t="shared" si="36"/>
        <v>Pur-2021May</v>
      </c>
      <c r="BV69" s="125" t="str">
        <f t="shared" si="37"/>
        <v>Pur-2021May</v>
      </c>
      <c r="BW69" s="125" t="str">
        <f t="shared" si="38"/>
        <v>Pur-2021May</v>
      </c>
      <c r="BX69" s="125" t="str">
        <f t="shared" si="39"/>
        <v>Pur-2021May</v>
      </c>
      <c r="BY69" s="125" t="str">
        <f t="shared" si="40"/>
        <v>Pur-2021May</v>
      </c>
      <c r="BZ69" s="125" t="str">
        <f t="shared" si="41"/>
        <v>Pur-2021May</v>
      </c>
      <c r="CA69" s="125" t="str">
        <f t="shared" si="42"/>
        <v>Pur-2021May</v>
      </c>
      <c r="CB69" s="125" t="str">
        <f t="shared" si="43"/>
        <v>Pur-2021May</v>
      </c>
      <c r="CC69" s="125" t="str">
        <f t="shared" si="44"/>
        <v>Pur-2021May</v>
      </c>
      <c r="CD69" s="125" t="str">
        <f t="shared" si="45"/>
        <v>Pur-2021May</v>
      </c>
      <c r="CE69" s="125" t="str">
        <f t="shared" si="46"/>
        <v>Pur-2021May</v>
      </c>
      <c r="CF69" s="125" t="str">
        <f t="shared" si="47"/>
        <v>Pur-2021May</v>
      </c>
      <c r="CG69" s="54"/>
    </row>
    <row r="70" spans="1:85" s="145" customFormat="1" ht="92.25" customHeight="1" x14ac:dyDescent="0.3">
      <c r="A70" s="150"/>
      <c r="C70" s="85" t="s">
        <v>29</v>
      </c>
      <c r="D70" s="172" t="s">
        <v>506</v>
      </c>
      <c r="E70" s="172" t="s">
        <v>506</v>
      </c>
      <c r="F70" s="172" t="s">
        <v>506</v>
      </c>
      <c r="G70" s="172" t="s">
        <v>506</v>
      </c>
      <c r="H70" s="172" t="s">
        <v>506</v>
      </c>
      <c r="I70" s="172" t="s">
        <v>506</v>
      </c>
      <c r="J70" s="172" t="s">
        <v>506</v>
      </c>
      <c r="K70" s="172" t="s">
        <v>506</v>
      </c>
      <c r="L70" s="172" t="s">
        <v>506</v>
      </c>
      <c r="M70" s="172" t="s">
        <v>506</v>
      </c>
      <c r="N70" s="172" t="s">
        <v>506</v>
      </c>
      <c r="O70" s="172" t="s">
        <v>506</v>
      </c>
      <c r="P70" s="172" t="s">
        <v>506</v>
      </c>
      <c r="Q70" s="172" t="s">
        <v>506</v>
      </c>
      <c r="R70" s="172" t="s">
        <v>506</v>
      </c>
      <c r="S70" s="172" t="s">
        <v>506</v>
      </c>
      <c r="T70" s="172" t="s">
        <v>506</v>
      </c>
      <c r="U70" s="172" t="s">
        <v>506</v>
      </c>
      <c r="V70" s="172" t="s">
        <v>506</v>
      </c>
      <c r="W70" s="172" t="s">
        <v>506</v>
      </c>
      <c r="X70" s="172" t="s">
        <v>506</v>
      </c>
      <c r="Y70" s="172" t="s">
        <v>506</v>
      </c>
      <c r="Z70" s="172" t="s">
        <v>506</v>
      </c>
      <c r="AA70" s="172" t="s">
        <v>506</v>
      </c>
      <c r="AC70" s="148"/>
      <c r="AE70" s="126" t="s">
        <v>29</v>
      </c>
      <c r="AF70" s="141">
        <v>30</v>
      </c>
      <c r="AG70" s="141">
        <v>30</v>
      </c>
      <c r="AH70" s="141">
        <v>30</v>
      </c>
      <c r="AI70" s="141">
        <v>30</v>
      </c>
      <c r="AJ70" s="141">
        <v>30</v>
      </c>
      <c r="AK70" s="141">
        <v>30</v>
      </c>
      <c r="AL70" s="141">
        <v>30</v>
      </c>
      <c r="AM70" s="141">
        <v>30</v>
      </c>
      <c r="AN70" s="141">
        <v>30</v>
      </c>
      <c r="AO70" s="141">
        <v>30</v>
      </c>
      <c r="AP70" s="141">
        <v>30</v>
      </c>
      <c r="AQ70" s="141">
        <v>30</v>
      </c>
      <c r="AR70" s="141">
        <v>30</v>
      </c>
      <c r="AS70" s="141">
        <v>30</v>
      </c>
      <c r="AT70" s="141">
        <v>30</v>
      </c>
      <c r="AU70" s="141">
        <v>30</v>
      </c>
      <c r="AV70" s="141">
        <v>30</v>
      </c>
      <c r="AW70" s="141">
        <v>30</v>
      </c>
      <c r="AX70" s="141">
        <v>30</v>
      </c>
      <c r="AY70" s="141">
        <v>30</v>
      </c>
      <c r="AZ70" s="141">
        <v>30</v>
      </c>
      <c r="BA70" s="141">
        <v>30</v>
      </c>
      <c r="BB70" s="141">
        <v>30</v>
      </c>
      <c r="BC70" s="141">
        <v>30</v>
      </c>
      <c r="BG70" s="54"/>
      <c r="BH70" s="149" t="s">
        <v>29</v>
      </c>
      <c r="BI70" s="125" t="str">
        <f t="shared" si="24"/>
        <v>Pur-2021May</v>
      </c>
      <c r="BJ70" s="125" t="str">
        <f t="shared" si="25"/>
        <v>Pur-2021May</v>
      </c>
      <c r="BK70" s="125" t="str">
        <f t="shared" si="26"/>
        <v>Pur-2021May</v>
      </c>
      <c r="BL70" s="125" t="str">
        <f t="shared" si="27"/>
        <v>Pur-2021May</v>
      </c>
      <c r="BM70" s="125" t="str">
        <f t="shared" si="28"/>
        <v>Pur-2021May</v>
      </c>
      <c r="BN70" s="125" t="str">
        <f t="shared" si="29"/>
        <v>Pur-2021May</v>
      </c>
      <c r="BO70" s="125" t="str">
        <f t="shared" si="30"/>
        <v>Pur-2021May</v>
      </c>
      <c r="BP70" s="125" t="str">
        <f t="shared" si="31"/>
        <v>Pur-2021May</v>
      </c>
      <c r="BQ70" s="125" t="str">
        <f t="shared" si="32"/>
        <v>Pur-2021May</v>
      </c>
      <c r="BR70" s="125" t="str">
        <f t="shared" si="33"/>
        <v>Pur-2021May</v>
      </c>
      <c r="BS70" s="125" t="str">
        <f t="shared" si="34"/>
        <v>Pur-2021May</v>
      </c>
      <c r="BT70" s="125" t="str">
        <f t="shared" si="35"/>
        <v>Pur-2021May</v>
      </c>
      <c r="BU70" s="125" t="str">
        <f t="shared" si="36"/>
        <v>Pur-2021May</v>
      </c>
      <c r="BV70" s="125" t="str">
        <f t="shared" si="37"/>
        <v>Pur-2021May</v>
      </c>
      <c r="BW70" s="125" t="str">
        <f t="shared" si="38"/>
        <v>Pur-2021May</v>
      </c>
      <c r="BX70" s="125" t="str">
        <f t="shared" si="39"/>
        <v>Pur-2021May</v>
      </c>
      <c r="BY70" s="125" t="str">
        <f t="shared" si="40"/>
        <v>Pur-2021May</v>
      </c>
      <c r="BZ70" s="125" t="str">
        <f t="shared" si="41"/>
        <v>Pur-2021May</v>
      </c>
      <c r="CA70" s="125" t="str">
        <f t="shared" si="42"/>
        <v>Pur-2021May</v>
      </c>
      <c r="CB70" s="125" t="str">
        <f t="shared" si="43"/>
        <v>Pur-2021May</v>
      </c>
      <c r="CC70" s="125" t="str">
        <f t="shared" si="44"/>
        <v>Pur-2021May</v>
      </c>
      <c r="CD70" s="125" t="str">
        <f t="shared" si="45"/>
        <v>Pur-2021May</v>
      </c>
      <c r="CE70" s="125" t="str">
        <f t="shared" si="46"/>
        <v>Pur-2021May</v>
      </c>
      <c r="CF70" s="125" t="str">
        <f t="shared" si="47"/>
        <v>Pur-2021May</v>
      </c>
      <c r="CG70" s="54"/>
    </row>
    <row r="71" spans="1:85" s="145" customFormat="1" ht="92.25" customHeight="1" x14ac:dyDescent="0.3">
      <c r="A71" s="150"/>
      <c r="C71" s="85" t="s">
        <v>30</v>
      </c>
      <c r="D71" s="172" t="s">
        <v>506</v>
      </c>
      <c r="E71" s="172" t="s">
        <v>506</v>
      </c>
      <c r="F71" s="172" t="s">
        <v>506</v>
      </c>
      <c r="G71" s="172" t="s">
        <v>506</v>
      </c>
      <c r="H71" s="172" t="s">
        <v>506</v>
      </c>
      <c r="I71" s="172" t="s">
        <v>506</v>
      </c>
      <c r="J71" s="172" t="s">
        <v>506</v>
      </c>
      <c r="K71" s="172" t="s">
        <v>506</v>
      </c>
      <c r="L71" s="172" t="s">
        <v>506</v>
      </c>
      <c r="M71" s="172" t="s">
        <v>506</v>
      </c>
      <c r="N71" s="172" t="s">
        <v>506</v>
      </c>
      <c r="O71" s="172" t="s">
        <v>506</v>
      </c>
      <c r="P71" s="172" t="s">
        <v>506</v>
      </c>
      <c r="Q71" s="172" t="s">
        <v>506</v>
      </c>
      <c r="R71" s="172" t="s">
        <v>506</v>
      </c>
      <c r="S71" s="172" t="s">
        <v>506</v>
      </c>
      <c r="T71" s="172" t="s">
        <v>506</v>
      </c>
      <c r="U71" s="172" t="s">
        <v>506</v>
      </c>
      <c r="V71" s="172" t="s">
        <v>506</v>
      </c>
      <c r="W71" s="172" t="s">
        <v>506</v>
      </c>
      <c r="X71" s="172" t="s">
        <v>506</v>
      </c>
      <c r="Y71" s="172" t="s">
        <v>506</v>
      </c>
      <c r="Z71" s="172" t="s">
        <v>506</v>
      </c>
      <c r="AA71" s="172" t="s">
        <v>506</v>
      </c>
      <c r="AC71" s="148"/>
      <c r="AE71" s="126" t="s">
        <v>30</v>
      </c>
      <c r="AF71" s="141">
        <v>30</v>
      </c>
      <c r="AG71" s="141">
        <v>30</v>
      </c>
      <c r="AH71" s="141">
        <v>30</v>
      </c>
      <c r="AI71" s="141">
        <v>30</v>
      </c>
      <c r="AJ71" s="141">
        <v>30</v>
      </c>
      <c r="AK71" s="141">
        <v>30</v>
      </c>
      <c r="AL71" s="141">
        <v>30</v>
      </c>
      <c r="AM71" s="141">
        <v>30</v>
      </c>
      <c r="AN71" s="141">
        <v>30</v>
      </c>
      <c r="AO71" s="141">
        <v>30</v>
      </c>
      <c r="AP71" s="141">
        <v>30</v>
      </c>
      <c r="AQ71" s="141">
        <v>30</v>
      </c>
      <c r="AR71" s="141">
        <v>30</v>
      </c>
      <c r="AS71" s="141">
        <v>30</v>
      </c>
      <c r="AT71" s="141">
        <v>30</v>
      </c>
      <c r="AU71" s="141">
        <v>30</v>
      </c>
      <c r="AV71" s="141">
        <v>30</v>
      </c>
      <c r="AW71" s="141">
        <v>30</v>
      </c>
      <c r="AX71" s="141">
        <v>30</v>
      </c>
      <c r="AY71" s="141">
        <v>30</v>
      </c>
      <c r="AZ71" s="141">
        <v>30</v>
      </c>
      <c r="BA71" s="141">
        <v>30</v>
      </c>
      <c r="BB71" s="141">
        <v>30</v>
      </c>
      <c r="BC71" s="141">
        <v>30</v>
      </c>
      <c r="BG71" s="54"/>
      <c r="BH71" s="149" t="s">
        <v>30</v>
      </c>
      <c r="BI71" s="125" t="str">
        <f t="shared" si="24"/>
        <v>Pur-2021May</v>
      </c>
      <c r="BJ71" s="125" t="str">
        <f t="shared" si="25"/>
        <v>Pur-2021May</v>
      </c>
      <c r="BK71" s="125" t="str">
        <f t="shared" si="26"/>
        <v>Pur-2021May</v>
      </c>
      <c r="BL71" s="125" t="str">
        <f t="shared" si="27"/>
        <v>Pur-2021May</v>
      </c>
      <c r="BM71" s="125" t="str">
        <f t="shared" si="28"/>
        <v>Pur-2021May</v>
      </c>
      <c r="BN71" s="125" t="str">
        <f t="shared" si="29"/>
        <v>Pur-2021May</v>
      </c>
      <c r="BO71" s="125" t="str">
        <f t="shared" si="30"/>
        <v>Pur-2021May</v>
      </c>
      <c r="BP71" s="125" t="str">
        <f t="shared" si="31"/>
        <v>Pur-2021May</v>
      </c>
      <c r="BQ71" s="125" t="str">
        <f t="shared" si="32"/>
        <v>Pur-2021May</v>
      </c>
      <c r="BR71" s="125" t="str">
        <f t="shared" si="33"/>
        <v>Pur-2021May</v>
      </c>
      <c r="BS71" s="125" t="str">
        <f t="shared" si="34"/>
        <v>Pur-2021May</v>
      </c>
      <c r="BT71" s="125" t="str">
        <f t="shared" si="35"/>
        <v>Pur-2021May</v>
      </c>
      <c r="BU71" s="125" t="str">
        <f t="shared" si="36"/>
        <v>Pur-2021May</v>
      </c>
      <c r="BV71" s="125" t="str">
        <f t="shared" si="37"/>
        <v>Pur-2021May</v>
      </c>
      <c r="BW71" s="125" t="str">
        <f t="shared" si="38"/>
        <v>Pur-2021May</v>
      </c>
      <c r="BX71" s="125" t="str">
        <f t="shared" si="39"/>
        <v>Pur-2021May</v>
      </c>
      <c r="BY71" s="125" t="str">
        <f t="shared" si="40"/>
        <v>Pur-2021May</v>
      </c>
      <c r="BZ71" s="125" t="str">
        <f t="shared" si="41"/>
        <v>Pur-2021May</v>
      </c>
      <c r="CA71" s="125" t="str">
        <f t="shared" si="42"/>
        <v>Pur-2021May</v>
      </c>
      <c r="CB71" s="125" t="str">
        <f t="shared" si="43"/>
        <v>Pur-2021May</v>
      </c>
      <c r="CC71" s="125" t="str">
        <f t="shared" si="44"/>
        <v>Pur-2021May</v>
      </c>
      <c r="CD71" s="125" t="str">
        <f t="shared" si="45"/>
        <v>Pur-2021May</v>
      </c>
      <c r="CE71" s="125" t="str">
        <f t="shared" si="46"/>
        <v>Pur-2021May</v>
      </c>
      <c r="CF71" s="125" t="str">
        <f t="shared" si="47"/>
        <v>Pur-2021May</v>
      </c>
      <c r="CG71" s="54"/>
    </row>
    <row r="72" spans="1:85" s="145" customFormat="1" ht="92.25" customHeight="1" x14ac:dyDescent="0.3">
      <c r="A72" s="150"/>
      <c r="C72" s="85" t="s">
        <v>31</v>
      </c>
      <c r="D72" s="172" t="s">
        <v>506</v>
      </c>
      <c r="E72" s="172" t="s">
        <v>506</v>
      </c>
      <c r="F72" s="172" t="s">
        <v>506</v>
      </c>
      <c r="G72" s="172" t="s">
        <v>506</v>
      </c>
      <c r="H72" s="172" t="s">
        <v>506</v>
      </c>
      <c r="I72" s="172" t="s">
        <v>506</v>
      </c>
      <c r="J72" s="172" t="s">
        <v>506</v>
      </c>
      <c r="K72" s="172" t="s">
        <v>506</v>
      </c>
      <c r="L72" s="172" t="s">
        <v>506</v>
      </c>
      <c r="M72" s="172" t="s">
        <v>506</v>
      </c>
      <c r="N72" s="172" t="s">
        <v>506</v>
      </c>
      <c r="O72" s="172" t="s">
        <v>506</v>
      </c>
      <c r="P72" s="172" t="s">
        <v>506</v>
      </c>
      <c r="Q72" s="172" t="s">
        <v>506</v>
      </c>
      <c r="R72" s="172" t="s">
        <v>506</v>
      </c>
      <c r="S72" s="172" t="s">
        <v>506</v>
      </c>
      <c r="T72" s="172" t="s">
        <v>506</v>
      </c>
      <c r="U72" s="172" t="s">
        <v>506</v>
      </c>
      <c r="V72" s="172" t="s">
        <v>506</v>
      </c>
      <c r="W72" s="172" t="s">
        <v>506</v>
      </c>
      <c r="X72" s="172" t="s">
        <v>506</v>
      </c>
      <c r="Y72" s="172" t="s">
        <v>506</v>
      </c>
      <c r="Z72" s="172" t="s">
        <v>506</v>
      </c>
      <c r="AA72" s="172" t="s">
        <v>506</v>
      </c>
      <c r="AC72" s="148"/>
      <c r="AE72" s="126" t="s">
        <v>31</v>
      </c>
      <c r="AF72" s="141">
        <v>30</v>
      </c>
      <c r="AG72" s="141">
        <v>30</v>
      </c>
      <c r="AH72" s="141">
        <v>30</v>
      </c>
      <c r="AI72" s="141">
        <v>30</v>
      </c>
      <c r="AJ72" s="141">
        <v>30</v>
      </c>
      <c r="AK72" s="141">
        <v>30</v>
      </c>
      <c r="AL72" s="141">
        <v>30</v>
      </c>
      <c r="AM72" s="141">
        <v>30</v>
      </c>
      <c r="AN72" s="141">
        <v>30</v>
      </c>
      <c r="AO72" s="141">
        <v>30</v>
      </c>
      <c r="AP72" s="141">
        <v>30</v>
      </c>
      <c r="AQ72" s="141">
        <v>30</v>
      </c>
      <c r="AR72" s="141">
        <v>30</v>
      </c>
      <c r="AS72" s="141">
        <v>30</v>
      </c>
      <c r="AT72" s="141">
        <v>30</v>
      </c>
      <c r="AU72" s="141">
        <v>30</v>
      </c>
      <c r="AV72" s="141">
        <v>30</v>
      </c>
      <c r="AW72" s="141">
        <v>30</v>
      </c>
      <c r="AX72" s="141">
        <v>30</v>
      </c>
      <c r="AY72" s="141">
        <v>30</v>
      </c>
      <c r="AZ72" s="141">
        <v>30</v>
      </c>
      <c r="BA72" s="141">
        <v>30</v>
      </c>
      <c r="BB72" s="141">
        <v>30</v>
      </c>
      <c r="BC72" s="141">
        <v>30</v>
      </c>
      <c r="BG72" s="54"/>
      <c r="BH72" s="149" t="s">
        <v>31</v>
      </c>
      <c r="BI72" s="125" t="str">
        <f t="shared" si="24"/>
        <v>Pur-2021May</v>
      </c>
      <c r="BJ72" s="125" t="str">
        <f t="shared" si="25"/>
        <v>Pur-2021May</v>
      </c>
      <c r="BK72" s="125" t="str">
        <f t="shared" si="26"/>
        <v>Pur-2021May</v>
      </c>
      <c r="BL72" s="125" t="str">
        <f t="shared" si="27"/>
        <v>Pur-2021May</v>
      </c>
      <c r="BM72" s="125" t="str">
        <f t="shared" si="28"/>
        <v>Pur-2021May</v>
      </c>
      <c r="BN72" s="125" t="str">
        <f t="shared" si="29"/>
        <v>Pur-2021May</v>
      </c>
      <c r="BO72" s="125" t="str">
        <f t="shared" si="30"/>
        <v>Pur-2021May</v>
      </c>
      <c r="BP72" s="125" t="str">
        <f t="shared" si="31"/>
        <v>Pur-2021May</v>
      </c>
      <c r="BQ72" s="125" t="str">
        <f t="shared" si="32"/>
        <v>Pur-2021May</v>
      </c>
      <c r="BR72" s="125" t="str">
        <f t="shared" si="33"/>
        <v>Pur-2021May</v>
      </c>
      <c r="BS72" s="125" t="str">
        <f t="shared" si="34"/>
        <v>Pur-2021May</v>
      </c>
      <c r="BT72" s="125" t="str">
        <f t="shared" si="35"/>
        <v>Pur-2021May</v>
      </c>
      <c r="BU72" s="125" t="str">
        <f t="shared" si="36"/>
        <v>Pur-2021May</v>
      </c>
      <c r="BV72" s="125" t="str">
        <f t="shared" si="37"/>
        <v>Pur-2021May</v>
      </c>
      <c r="BW72" s="125" t="str">
        <f t="shared" si="38"/>
        <v>Pur-2021May</v>
      </c>
      <c r="BX72" s="125" t="str">
        <f t="shared" si="39"/>
        <v>Pur-2021May</v>
      </c>
      <c r="BY72" s="125" t="str">
        <f t="shared" si="40"/>
        <v>Pur-2021May</v>
      </c>
      <c r="BZ72" s="125" t="str">
        <f t="shared" si="41"/>
        <v>Pur-2021May</v>
      </c>
      <c r="CA72" s="125" t="str">
        <f t="shared" si="42"/>
        <v>Pur-2021May</v>
      </c>
      <c r="CB72" s="125" t="str">
        <f t="shared" si="43"/>
        <v>Pur-2021May</v>
      </c>
      <c r="CC72" s="125" t="str">
        <f t="shared" si="44"/>
        <v>Pur-2021May</v>
      </c>
      <c r="CD72" s="125" t="str">
        <f t="shared" si="45"/>
        <v>Pur-2021May</v>
      </c>
      <c r="CE72" s="125" t="str">
        <f t="shared" si="46"/>
        <v>Pur-2021May</v>
      </c>
      <c r="CF72" s="125" t="str">
        <f t="shared" si="47"/>
        <v>Pur-2021May</v>
      </c>
      <c r="CG72" s="54"/>
    </row>
    <row r="73" spans="1:85" s="145" customFormat="1" ht="92.25" customHeight="1" x14ac:dyDescent="0.3">
      <c r="A73" s="150"/>
      <c r="C73" s="85" t="s">
        <v>32</v>
      </c>
      <c r="D73" s="172" t="s">
        <v>506</v>
      </c>
      <c r="E73" s="172" t="s">
        <v>506</v>
      </c>
      <c r="F73" s="172" t="s">
        <v>506</v>
      </c>
      <c r="G73" s="172" t="s">
        <v>506</v>
      </c>
      <c r="H73" s="172" t="s">
        <v>506</v>
      </c>
      <c r="I73" s="172" t="s">
        <v>506</v>
      </c>
      <c r="J73" s="172" t="s">
        <v>506</v>
      </c>
      <c r="K73" s="172" t="s">
        <v>506</v>
      </c>
      <c r="L73" s="172" t="s">
        <v>506</v>
      </c>
      <c r="M73" s="172" t="s">
        <v>506</v>
      </c>
      <c r="N73" s="172" t="s">
        <v>506</v>
      </c>
      <c r="O73" s="172" t="s">
        <v>506</v>
      </c>
      <c r="P73" s="172" t="s">
        <v>506</v>
      </c>
      <c r="Q73" s="172" t="s">
        <v>506</v>
      </c>
      <c r="R73" s="172" t="s">
        <v>506</v>
      </c>
      <c r="S73" s="172" t="s">
        <v>506</v>
      </c>
      <c r="T73" s="172" t="s">
        <v>506</v>
      </c>
      <c r="U73" s="172" t="s">
        <v>506</v>
      </c>
      <c r="V73" s="172" t="s">
        <v>506</v>
      </c>
      <c r="W73" s="172" t="s">
        <v>506</v>
      </c>
      <c r="X73" s="172" t="s">
        <v>506</v>
      </c>
      <c r="Y73" s="172" t="s">
        <v>506</v>
      </c>
      <c r="Z73" s="172" t="s">
        <v>506</v>
      </c>
      <c r="AA73" s="172" t="s">
        <v>506</v>
      </c>
      <c r="AC73" s="148"/>
      <c r="AE73" s="126" t="s">
        <v>32</v>
      </c>
      <c r="AF73" s="141">
        <v>30</v>
      </c>
      <c r="AG73" s="141">
        <v>30</v>
      </c>
      <c r="AH73" s="141">
        <v>30</v>
      </c>
      <c r="AI73" s="141">
        <v>30</v>
      </c>
      <c r="AJ73" s="141">
        <v>30</v>
      </c>
      <c r="AK73" s="141">
        <v>30</v>
      </c>
      <c r="AL73" s="141">
        <v>30</v>
      </c>
      <c r="AM73" s="141">
        <v>30</v>
      </c>
      <c r="AN73" s="141">
        <v>30</v>
      </c>
      <c r="AO73" s="141">
        <v>30</v>
      </c>
      <c r="AP73" s="141">
        <v>30</v>
      </c>
      <c r="AQ73" s="141">
        <v>30</v>
      </c>
      <c r="AR73" s="141">
        <v>30</v>
      </c>
      <c r="AS73" s="141">
        <v>30</v>
      </c>
      <c r="AT73" s="141">
        <v>30</v>
      </c>
      <c r="AU73" s="141">
        <v>30</v>
      </c>
      <c r="AV73" s="141">
        <v>30</v>
      </c>
      <c r="AW73" s="141">
        <v>30</v>
      </c>
      <c r="AX73" s="141">
        <v>30</v>
      </c>
      <c r="AY73" s="141">
        <v>30</v>
      </c>
      <c r="AZ73" s="141">
        <v>30</v>
      </c>
      <c r="BA73" s="141">
        <v>30</v>
      </c>
      <c r="BB73" s="141">
        <v>30</v>
      </c>
      <c r="BC73" s="141">
        <v>30</v>
      </c>
      <c r="BG73" s="54"/>
      <c r="BH73" s="149" t="s">
        <v>32</v>
      </c>
      <c r="BI73" s="125" t="str">
        <f t="shared" si="24"/>
        <v>Pur-2021May</v>
      </c>
      <c r="BJ73" s="125" t="str">
        <f t="shared" si="25"/>
        <v>Pur-2021May</v>
      </c>
      <c r="BK73" s="125" t="str">
        <f t="shared" si="26"/>
        <v>Pur-2021May</v>
      </c>
      <c r="BL73" s="125" t="str">
        <f t="shared" si="27"/>
        <v>Pur-2021May</v>
      </c>
      <c r="BM73" s="125" t="str">
        <f t="shared" si="28"/>
        <v>Pur-2021May</v>
      </c>
      <c r="BN73" s="125" t="str">
        <f t="shared" si="29"/>
        <v>Pur-2021May</v>
      </c>
      <c r="BO73" s="125" t="str">
        <f t="shared" si="30"/>
        <v>Pur-2021May</v>
      </c>
      <c r="BP73" s="125" t="str">
        <f t="shared" si="31"/>
        <v>Pur-2021May</v>
      </c>
      <c r="BQ73" s="125" t="str">
        <f t="shared" si="32"/>
        <v>Pur-2021May</v>
      </c>
      <c r="BR73" s="125" t="str">
        <f t="shared" si="33"/>
        <v>Pur-2021May</v>
      </c>
      <c r="BS73" s="125" t="str">
        <f t="shared" si="34"/>
        <v>Pur-2021May</v>
      </c>
      <c r="BT73" s="125" t="str">
        <f t="shared" si="35"/>
        <v>Pur-2021May</v>
      </c>
      <c r="BU73" s="125" t="str">
        <f t="shared" si="36"/>
        <v>Pur-2021May</v>
      </c>
      <c r="BV73" s="125" t="str">
        <f t="shared" si="37"/>
        <v>Pur-2021May</v>
      </c>
      <c r="BW73" s="125" t="str">
        <f t="shared" si="38"/>
        <v>Pur-2021May</v>
      </c>
      <c r="BX73" s="125" t="str">
        <f t="shared" si="39"/>
        <v>Pur-2021May</v>
      </c>
      <c r="BY73" s="125" t="str">
        <f t="shared" si="40"/>
        <v>Pur-2021May</v>
      </c>
      <c r="BZ73" s="125" t="str">
        <f t="shared" si="41"/>
        <v>Pur-2021May</v>
      </c>
      <c r="CA73" s="125" t="str">
        <f t="shared" si="42"/>
        <v>Pur-2021May</v>
      </c>
      <c r="CB73" s="125" t="str">
        <f t="shared" si="43"/>
        <v>Pur-2021May</v>
      </c>
      <c r="CC73" s="125" t="str">
        <f t="shared" si="44"/>
        <v>Pur-2021May</v>
      </c>
      <c r="CD73" s="125" t="str">
        <f t="shared" si="45"/>
        <v>Pur-2021May</v>
      </c>
      <c r="CE73" s="125" t="str">
        <f t="shared" si="46"/>
        <v>Pur-2021May</v>
      </c>
      <c r="CF73" s="125" t="str">
        <f t="shared" si="47"/>
        <v>Pur-2021May</v>
      </c>
      <c r="CG73" s="54"/>
    </row>
    <row r="74" spans="1:85" s="145" customFormat="1" ht="92.25" customHeight="1" x14ac:dyDescent="0.3">
      <c r="A74" s="150"/>
      <c r="C74" s="85" t="s">
        <v>33</v>
      </c>
      <c r="D74" s="172" t="s">
        <v>506</v>
      </c>
      <c r="E74" s="172" t="s">
        <v>506</v>
      </c>
      <c r="F74" s="172" t="s">
        <v>506</v>
      </c>
      <c r="G74" s="172" t="s">
        <v>506</v>
      </c>
      <c r="H74" s="172" t="s">
        <v>506</v>
      </c>
      <c r="I74" s="172" t="s">
        <v>506</v>
      </c>
      <c r="J74" s="172" t="s">
        <v>506</v>
      </c>
      <c r="K74" s="172" t="s">
        <v>506</v>
      </c>
      <c r="L74" s="172" t="s">
        <v>506</v>
      </c>
      <c r="M74" s="172" t="s">
        <v>506</v>
      </c>
      <c r="N74" s="172" t="s">
        <v>506</v>
      </c>
      <c r="O74" s="172" t="s">
        <v>506</v>
      </c>
      <c r="P74" s="172" t="s">
        <v>506</v>
      </c>
      <c r="Q74" s="172" t="s">
        <v>506</v>
      </c>
      <c r="R74" s="172" t="s">
        <v>506</v>
      </c>
      <c r="S74" s="172" t="s">
        <v>506</v>
      </c>
      <c r="T74" s="172" t="s">
        <v>506</v>
      </c>
      <c r="U74" s="172" t="s">
        <v>506</v>
      </c>
      <c r="V74" s="172" t="s">
        <v>506</v>
      </c>
      <c r="W74" s="172" t="s">
        <v>506</v>
      </c>
      <c r="X74" s="172" t="s">
        <v>506</v>
      </c>
      <c r="Y74" s="172" t="s">
        <v>506</v>
      </c>
      <c r="Z74" s="172" t="s">
        <v>506</v>
      </c>
      <c r="AA74" s="172" t="s">
        <v>506</v>
      </c>
      <c r="AC74" s="148"/>
      <c r="AE74" s="126" t="s">
        <v>33</v>
      </c>
      <c r="AF74" s="141">
        <v>30</v>
      </c>
      <c r="AG74" s="141">
        <v>30</v>
      </c>
      <c r="AH74" s="141">
        <v>30</v>
      </c>
      <c r="AI74" s="141">
        <v>30</v>
      </c>
      <c r="AJ74" s="141">
        <v>30</v>
      </c>
      <c r="AK74" s="141">
        <v>30</v>
      </c>
      <c r="AL74" s="141">
        <v>30</v>
      </c>
      <c r="AM74" s="141">
        <v>30</v>
      </c>
      <c r="AN74" s="141">
        <v>30</v>
      </c>
      <c r="AO74" s="141">
        <v>30</v>
      </c>
      <c r="AP74" s="141">
        <v>30</v>
      </c>
      <c r="AQ74" s="141">
        <v>30</v>
      </c>
      <c r="AR74" s="141">
        <v>30</v>
      </c>
      <c r="AS74" s="141">
        <v>30</v>
      </c>
      <c r="AT74" s="141">
        <v>30</v>
      </c>
      <c r="AU74" s="141">
        <v>30</v>
      </c>
      <c r="AV74" s="141">
        <v>30</v>
      </c>
      <c r="AW74" s="141">
        <v>30</v>
      </c>
      <c r="AX74" s="141">
        <v>30</v>
      </c>
      <c r="AY74" s="141">
        <v>30</v>
      </c>
      <c r="AZ74" s="141">
        <v>30</v>
      </c>
      <c r="BA74" s="141">
        <v>30</v>
      </c>
      <c r="BB74" s="141">
        <v>30</v>
      </c>
      <c r="BC74" s="141">
        <v>30</v>
      </c>
      <c r="BG74" s="54"/>
      <c r="BH74" s="149" t="s">
        <v>33</v>
      </c>
      <c r="BI74" s="125" t="str">
        <f t="shared" si="24"/>
        <v>Pur-2021May</v>
      </c>
      <c r="BJ74" s="125" t="str">
        <f t="shared" si="25"/>
        <v>Pur-2021May</v>
      </c>
      <c r="BK74" s="125" t="str">
        <f t="shared" si="26"/>
        <v>Pur-2021May</v>
      </c>
      <c r="BL74" s="125" t="str">
        <f t="shared" si="27"/>
        <v>Pur-2021May</v>
      </c>
      <c r="BM74" s="125" t="str">
        <f t="shared" si="28"/>
        <v>Pur-2021May</v>
      </c>
      <c r="BN74" s="125" t="str">
        <f t="shared" si="29"/>
        <v>Pur-2021May</v>
      </c>
      <c r="BO74" s="125" t="str">
        <f t="shared" si="30"/>
        <v>Pur-2021May</v>
      </c>
      <c r="BP74" s="125" t="str">
        <f t="shared" si="31"/>
        <v>Pur-2021May</v>
      </c>
      <c r="BQ74" s="125" t="str">
        <f t="shared" si="32"/>
        <v>Pur-2021May</v>
      </c>
      <c r="BR74" s="125" t="str">
        <f t="shared" si="33"/>
        <v>Pur-2021May</v>
      </c>
      <c r="BS74" s="125" t="str">
        <f t="shared" si="34"/>
        <v>Pur-2021May</v>
      </c>
      <c r="BT74" s="125" t="str">
        <f t="shared" si="35"/>
        <v>Pur-2021May</v>
      </c>
      <c r="BU74" s="125" t="str">
        <f t="shared" si="36"/>
        <v>Pur-2021May</v>
      </c>
      <c r="BV74" s="125" t="str">
        <f t="shared" si="37"/>
        <v>Pur-2021May</v>
      </c>
      <c r="BW74" s="125" t="str">
        <f t="shared" si="38"/>
        <v>Pur-2021May</v>
      </c>
      <c r="BX74" s="125" t="str">
        <f t="shared" si="39"/>
        <v>Pur-2021May</v>
      </c>
      <c r="BY74" s="125" t="str">
        <f t="shared" si="40"/>
        <v>Pur-2021May</v>
      </c>
      <c r="BZ74" s="125" t="str">
        <f t="shared" si="41"/>
        <v>Pur-2021May</v>
      </c>
      <c r="CA74" s="125" t="str">
        <f t="shared" si="42"/>
        <v>Pur-2021May</v>
      </c>
      <c r="CB74" s="125" t="str">
        <f t="shared" si="43"/>
        <v>Pur-2021May</v>
      </c>
      <c r="CC74" s="125" t="str">
        <f t="shared" si="44"/>
        <v>Pur-2021May</v>
      </c>
      <c r="CD74" s="125" t="str">
        <f t="shared" si="45"/>
        <v>Pur-2021May</v>
      </c>
      <c r="CE74" s="125" t="str">
        <f t="shared" si="46"/>
        <v>Pur-2021May</v>
      </c>
      <c r="CF74" s="125" t="str">
        <f t="shared" si="47"/>
        <v>Pur-2021May</v>
      </c>
      <c r="CG74" s="54"/>
    </row>
    <row r="75" spans="1:85" s="145" customFormat="1" ht="92.25" customHeight="1" x14ac:dyDescent="0.3">
      <c r="A75" s="150"/>
      <c r="C75" s="85" t="s">
        <v>34</v>
      </c>
      <c r="D75" s="172" t="s">
        <v>506</v>
      </c>
      <c r="E75" s="172" t="s">
        <v>506</v>
      </c>
      <c r="F75" s="172" t="s">
        <v>506</v>
      </c>
      <c r="G75" s="172" t="s">
        <v>506</v>
      </c>
      <c r="H75" s="172" t="s">
        <v>506</v>
      </c>
      <c r="I75" s="172" t="s">
        <v>506</v>
      </c>
      <c r="J75" s="172" t="s">
        <v>506</v>
      </c>
      <c r="K75" s="172" t="s">
        <v>506</v>
      </c>
      <c r="L75" s="172" t="s">
        <v>506</v>
      </c>
      <c r="M75" s="172" t="s">
        <v>506</v>
      </c>
      <c r="N75" s="172" t="s">
        <v>506</v>
      </c>
      <c r="O75" s="172" t="s">
        <v>506</v>
      </c>
      <c r="P75" s="172" t="s">
        <v>506</v>
      </c>
      <c r="Q75" s="172" t="s">
        <v>506</v>
      </c>
      <c r="R75" s="172" t="s">
        <v>506</v>
      </c>
      <c r="S75" s="172" t="s">
        <v>506</v>
      </c>
      <c r="T75" s="172" t="s">
        <v>506</v>
      </c>
      <c r="U75" s="172" t="s">
        <v>506</v>
      </c>
      <c r="V75" s="172" t="s">
        <v>506</v>
      </c>
      <c r="W75" s="172" t="s">
        <v>506</v>
      </c>
      <c r="X75" s="172" t="s">
        <v>506</v>
      </c>
      <c r="Y75" s="172" t="s">
        <v>506</v>
      </c>
      <c r="Z75" s="172" t="s">
        <v>506</v>
      </c>
      <c r="AA75" s="172" t="s">
        <v>506</v>
      </c>
      <c r="AC75" s="148"/>
      <c r="AE75" s="126" t="s">
        <v>34</v>
      </c>
      <c r="AF75" s="141">
        <v>30</v>
      </c>
      <c r="AG75" s="141">
        <v>30</v>
      </c>
      <c r="AH75" s="141">
        <v>30</v>
      </c>
      <c r="AI75" s="141">
        <v>30</v>
      </c>
      <c r="AJ75" s="141">
        <v>30</v>
      </c>
      <c r="AK75" s="141">
        <v>30</v>
      </c>
      <c r="AL75" s="141">
        <v>30</v>
      </c>
      <c r="AM75" s="141">
        <v>30</v>
      </c>
      <c r="AN75" s="141">
        <v>30</v>
      </c>
      <c r="AO75" s="141">
        <v>30</v>
      </c>
      <c r="AP75" s="141">
        <v>30</v>
      </c>
      <c r="AQ75" s="141">
        <v>30</v>
      </c>
      <c r="AR75" s="141">
        <v>30</v>
      </c>
      <c r="AS75" s="141">
        <v>30</v>
      </c>
      <c r="AT75" s="141">
        <v>30</v>
      </c>
      <c r="AU75" s="141">
        <v>30</v>
      </c>
      <c r="AV75" s="141">
        <v>30</v>
      </c>
      <c r="AW75" s="141">
        <v>30</v>
      </c>
      <c r="AX75" s="141">
        <v>30</v>
      </c>
      <c r="AY75" s="141">
        <v>30</v>
      </c>
      <c r="AZ75" s="141">
        <v>30</v>
      </c>
      <c r="BA75" s="141">
        <v>30</v>
      </c>
      <c r="BB75" s="141">
        <v>30</v>
      </c>
      <c r="BC75" s="141">
        <v>30</v>
      </c>
      <c r="BG75" s="54"/>
      <c r="BH75" s="149" t="s">
        <v>34</v>
      </c>
      <c r="BI75" s="125" t="str">
        <f t="shared" si="24"/>
        <v>Pur-2021May</v>
      </c>
      <c r="BJ75" s="125" t="str">
        <f t="shared" si="25"/>
        <v>Pur-2021May</v>
      </c>
      <c r="BK75" s="125" t="str">
        <f t="shared" si="26"/>
        <v>Pur-2021May</v>
      </c>
      <c r="BL75" s="125" t="str">
        <f t="shared" si="27"/>
        <v>Pur-2021May</v>
      </c>
      <c r="BM75" s="125" t="str">
        <f t="shared" si="28"/>
        <v>Pur-2021May</v>
      </c>
      <c r="BN75" s="125" t="str">
        <f t="shared" si="29"/>
        <v>Pur-2021May</v>
      </c>
      <c r="BO75" s="125" t="str">
        <f t="shared" si="30"/>
        <v>Pur-2021May</v>
      </c>
      <c r="BP75" s="125" t="str">
        <f t="shared" si="31"/>
        <v>Pur-2021May</v>
      </c>
      <c r="BQ75" s="125" t="str">
        <f t="shared" si="32"/>
        <v>Pur-2021May</v>
      </c>
      <c r="BR75" s="125" t="str">
        <f t="shared" si="33"/>
        <v>Pur-2021May</v>
      </c>
      <c r="BS75" s="125" t="str">
        <f t="shared" si="34"/>
        <v>Pur-2021May</v>
      </c>
      <c r="BT75" s="125" t="str">
        <f t="shared" si="35"/>
        <v>Pur-2021May</v>
      </c>
      <c r="BU75" s="125" t="str">
        <f t="shared" si="36"/>
        <v>Pur-2021May</v>
      </c>
      <c r="BV75" s="125" t="str">
        <f t="shared" si="37"/>
        <v>Pur-2021May</v>
      </c>
      <c r="BW75" s="125" t="str">
        <f t="shared" si="38"/>
        <v>Pur-2021May</v>
      </c>
      <c r="BX75" s="125" t="str">
        <f t="shared" si="39"/>
        <v>Pur-2021May</v>
      </c>
      <c r="BY75" s="125" t="str">
        <f t="shared" si="40"/>
        <v>Pur-2021May</v>
      </c>
      <c r="BZ75" s="125" t="str">
        <f t="shared" si="41"/>
        <v>Pur-2021May</v>
      </c>
      <c r="CA75" s="125" t="str">
        <f t="shared" si="42"/>
        <v>Pur-2021May</v>
      </c>
      <c r="CB75" s="125" t="str">
        <f t="shared" si="43"/>
        <v>Pur-2021May</v>
      </c>
      <c r="CC75" s="125" t="str">
        <f t="shared" si="44"/>
        <v>Pur-2021May</v>
      </c>
      <c r="CD75" s="125" t="str">
        <f t="shared" si="45"/>
        <v>Pur-2021May</v>
      </c>
      <c r="CE75" s="125" t="str">
        <f t="shared" si="46"/>
        <v>Pur-2021May</v>
      </c>
      <c r="CF75" s="125" t="str">
        <f t="shared" si="47"/>
        <v>Pur-2021May</v>
      </c>
      <c r="CG75" s="54"/>
    </row>
    <row r="76" spans="1:85" s="145" customFormat="1" ht="92.25" customHeight="1" x14ac:dyDescent="0.3">
      <c r="A76" s="150"/>
      <c r="C76" s="85" t="s">
        <v>35</v>
      </c>
      <c r="D76" s="172" t="s">
        <v>506</v>
      </c>
      <c r="E76" s="172" t="s">
        <v>506</v>
      </c>
      <c r="F76" s="172" t="s">
        <v>506</v>
      </c>
      <c r="G76" s="172" t="s">
        <v>506</v>
      </c>
      <c r="H76" s="172" t="s">
        <v>506</v>
      </c>
      <c r="I76" s="172" t="s">
        <v>506</v>
      </c>
      <c r="J76" s="172" t="s">
        <v>506</v>
      </c>
      <c r="K76" s="172" t="s">
        <v>506</v>
      </c>
      <c r="L76" s="172" t="s">
        <v>506</v>
      </c>
      <c r="M76" s="172" t="s">
        <v>506</v>
      </c>
      <c r="N76" s="172" t="s">
        <v>506</v>
      </c>
      <c r="O76" s="172" t="s">
        <v>506</v>
      </c>
      <c r="P76" s="172" t="s">
        <v>506</v>
      </c>
      <c r="Q76" s="172" t="s">
        <v>506</v>
      </c>
      <c r="R76" s="172" t="s">
        <v>506</v>
      </c>
      <c r="S76" s="172" t="s">
        <v>506</v>
      </c>
      <c r="T76" s="172" t="s">
        <v>506</v>
      </c>
      <c r="U76" s="172" t="s">
        <v>506</v>
      </c>
      <c r="V76" s="172" t="s">
        <v>506</v>
      </c>
      <c r="W76" s="172" t="s">
        <v>506</v>
      </c>
      <c r="X76" s="172" t="s">
        <v>506</v>
      </c>
      <c r="Y76" s="172" t="s">
        <v>506</v>
      </c>
      <c r="Z76" s="172" t="s">
        <v>506</v>
      </c>
      <c r="AA76" s="172" t="s">
        <v>506</v>
      </c>
      <c r="AC76" s="148"/>
      <c r="AE76" s="126" t="s">
        <v>35</v>
      </c>
      <c r="AF76" s="141">
        <v>30</v>
      </c>
      <c r="AG76" s="141">
        <v>30</v>
      </c>
      <c r="AH76" s="141">
        <v>30</v>
      </c>
      <c r="AI76" s="141">
        <v>30</v>
      </c>
      <c r="AJ76" s="141">
        <v>30</v>
      </c>
      <c r="AK76" s="141">
        <v>30</v>
      </c>
      <c r="AL76" s="141">
        <v>30</v>
      </c>
      <c r="AM76" s="141">
        <v>30</v>
      </c>
      <c r="AN76" s="141">
        <v>30</v>
      </c>
      <c r="AO76" s="141">
        <v>30</v>
      </c>
      <c r="AP76" s="141">
        <v>30</v>
      </c>
      <c r="AQ76" s="141">
        <v>30</v>
      </c>
      <c r="AR76" s="141">
        <v>30</v>
      </c>
      <c r="AS76" s="141">
        <v>30</v>
      </c>
      <c r="AT76" s="141">
        <v>30</v>
      </c>
      <c r="AU76" s="141">
        <v>30</v>
      </c>
      <c r="AV76" s="141">
        <v>30</v>
      </c>
      <c r="AW76" s="141">
        <v>30</v>
      </c>
      <c r="AX76" s="141">
        <v>30</v>
      </c>
      <c r="AY76" s="141">
        <v>30</v>
      </c>
      <c r="AZ76" s="141">
        <v>30</v>
      </c>
      <c r="BA76" s="141">
        <v>30</v>
      </c>
      <c r="BB76" s="141">
        <v>30</v>
      </c>
      <c r="BC76" s="141">
        <v>30</v>
      </c>
      <c r="BG76" s="54"/>
      <c r="BH76" s="149" t="s">
        <v>35</v>
      </c>
      <c r="BI76" s="125" t="str">
        <f t="shared" si="24"/>
        <v>Pur-2021May</v>
      </c>
      <c r="BJ76" s="125" t="str">
        <f t="shared" si="25"/>
        <v>Pur-2021May</v>
      </c>
      <c r="BK76" s="125" t="str">
        <f t="shared" si="26"/>
        <v>Pur-2021May</v>
      </c>
      <c r="BL76" s="125" t="str">
        <f t="shared" si="27"/>
        <v>Pur-2021May</v>
      </c>
      <c r="BM76" s="125" t="str">
        <f t="shared" si="28"/>
        <v>Pur-2021May</v>
      </c>
      <c r="BN76" s="125" t="str">
        <f t="shared" si="29"/>
        <v>Pur-2021May</v>
      </c>
      <c r="BO76" s="125" t="str">
        <f t="shared" si="30"/>
        <v>Pur-2021May</v>
      </c>
      <c r="BP76" s="125" t="str">
        <f t="shared" si="31"/>
        <v>Pur-2021May</v>
      </c>
      <c r="BQ76" s="125" t="str">
        <f t="shared" si="32"/>
        <v>Pur-2021May</v>
      </c>
      <c r="BR76" s="125" t="str">
        <f t="shared" si="33"/>
        <v>Pur-2021May</v>
      </c>
      <c r="BS76" s="125" t="str">
        <f t="shared" si="34"/>
        <v>Pur-2021May</v>
      </c>
      <c r="BT76" s="125" t="str">
        <f t="shared" si="35"/>
        <v>Pur-2021May</v>
      </c>
      <c r="BU76" s="125" t="str">
        <f t="shared" si="36"/>
        <v>Pur-2021May</v>
      </c>
      <c r="BV76" s="125" t="str">
        <f t="shared" si="37"/>
        <v>Pur-2021May</v>
      </c>
      <c r="BW76" s="125" t="str">
        <f t="shared" si="38"/>
        <v>Pur-2021May</v>
      </c>
      <c r="BX76" s="125" t="str">
        <f t="shared" si="39"/>
        <v>Pur-2021May</v>
      </c>
      <c r="BY76" s="125" t="str">
        <f t="shared" si="40"/>
        <v>Pur-2021May</v>
      </c>
      <c r="BZ76" s="125" t="str">
        <f t="shared" si="41"/>
        <v>Pur-2021May</v>
      </c>
      <c r="CA76" s="125" t="str">
        <f t="shared" si="42"/>
        <v>Pur-2021May</v>
      </c>
      <c r="CB76" s="125" t="str">
        <f t="shared" si="43"/>
        <v>Pur-2021May</v>
      </c>
      <c r="CC76" s="125" t="str">
        <f t="shared" si="44"/>
        <v>Pur-2021May</v>
      </c>
      <c r="CD76" s="125" t="str">
        <f t="shared" si="45"/>
        <v>Pur-2021May</v>
      </c>
      <c r="CE76" s="125" t="str">
        <f t="shared" si="46"/>
        <v>Pur-2021May</v>
      </c>
      <c r="CF76" s="125" t="str">
        <f t="shared" si="47"/>
        <v>Pur-2021May</v>
      </c>
      <c r="CG76" s="54"/>
    </row>
    <row r="80" spans="1:85" x14ac:dyDescent="0.3">
      <c r="B80" s="161"/>
    </row>
    <row r="81" spans="1:86" x14ac:dyDescent="0.4">
      <c r="A81" s="162"/>
      <c r="C81" s="162"/>
      <c r="Q81" s="160"/>
      <c r="BG81" s="3"/>
    </row>
    <row r="82" spans="1:86" ht="28.5" customHeight="1" x14ac:dyDescent="0.55000000000000004">
      <c r="B82" s="163"/>
      <c r="C82" s="164"/>
      <c r="D82" s="165"/>
      <c r="E82" s="165"/>
      <c r="F82" s="165"/>
      <c r="G82" s="165"/>
      <c r="H82" s="165"/>
      <c r="I82" s="165"/>
      <c r="J82" s="165"/>
      <c r="K82" s="165"/>
      <c r="L82" s="165"/>
      <c r="M82" s="165"/>
      <c r="N82" s="165"/>
      <c r="O82" s="165"/>
      <c r="Q82" s="166"/>
      <c r="R82" s="165"/>
      <c r="S82" s="165"/>
      <c r="T82" s="165"/>
      <c r="U82" s="165"/>
      <c r="V82" s="165"/>
      <c r="W82" s="165"/>
      <c r="X82" s="165"/>
      <c r="Y82" s="165"/>
      <c r="Z82" s="165"/>
      <c r="AA82" s="165"/>
      <c r="AB82" s="167"/>
      <c r="AC82" s="167"/>
      <c r="BG82" s="3"/>
      <c r="BI82" s="1"/>
      <c r="BJ82" s="1"/>
      <c r="BK82" s="1"/>
      <c r="BL82" s="1"/>
      <c r="BM82" s="1"/>
      <c r="BN82" s="1"/>
      <c r="BO82" s="1"/>
      <c r="BP82" s="1"/>
      <c r="BQ82" s="1"/>
      <c r="BR82" s="1"/>
      <c r="BS82" s="1"/>
      <c r="BT82" s="1"/>
      <c r="BW82" s="1"/>
      <c r="BX82" s="1"/>
      <c r="BY82" s="1"/>
      <c r="BZ82" s="1"/>
      <c r="CA82" s="1"/>
      <c r="CB82" s="1"/>
      <c r="CC82" s="1"/>
      <c r="CD82" s="1"/>
      <c r="CE82" s="1"/>
      <c r="CF82" s="1"/>
      <c r="CG82" s="1"/>
      <c r="CH82" s="1"/>
    </row>
    <row r="83" spans="1:86" x14ac:dyDescent="0.5">
      <c r="C83" s="167"/>
      <c r="D83" s="168"/>
      <c r="E83" s="168"/>
      <c r="F83" s="168"/>
      <c r="G83" s="168"/>
      <c r="H83" s="168"/>
      <c r="I83" s="168"/>
      <c r="J83" s="168"/>
      <c r="K83" s="168"/>
      <c r="L83" s="168"/>
      <c r="M83" s="168"/>
      <c r="N83" s="168"/>
      <c r="O83" s="168"/>
      <c r="Q83" s="165"/>
      <c r="R83" s="168"/>
      <c r="S83" s="168"/>
      <c r="T83" s="168"/>
      <c r="U83" s="168"/>
      <c r="V83" s="168"/>
      <c r="W83" s="168"/>
      <c r="X83" s="168"/>
      <c r="Y83" s="168"/>
      <c r="Z83" s="168"/>
      <c r="AA83" s="168"/>
      <c r="AB83" s="169"/>
      <c r="AC83" s="169"/>
      <c r="BH83" s="2"/>
      <c r="BV83" s="2"/>
    </row>
    <row r="84" spans="1:86" x14ac:dyDescent="0.5">
      <c r="C84" s="167"/>
      <c r="D84" s="168"/>
      <c r="E84" s="168"/>
      <c r="F84" s="168"/>
      <c r="G84" s="168"/>
      <c r="H84" s="168"/>
      <c r="I84" s="168"/>
      <c r="J84" s="168"/>
      <c r="K84" s="168"/>
      <c r="L84" s="168"/>
      <c r="M84" s="168"/>
      <c r="N84" s="168"/>
      <c r="O84" s="168"/>
      <c r="Q84" s="165"/>
      <c r="R84" s="168"/>
      <c r="S84" s="168"/>
      <c r="T84" s="168"/>
      <c r="U84" s="168"/>
      <c r="V84" s="168"/>
      <c r="W84" s="168"/>
      <c r="X84" s="168"/>
      <c r="Y84" s="168"/>
      <c r="Z84" s="168"/>
      <c r="AA84" s="168"/>
      <c r="AB84" s="169"/>
      <c r="AC84" s="169"/>
      <c r="BH84" s="2"/>
      <c r="BV84" s="2"/>
    </row>
    <row r="85" spans="1:86" x14ac:dyDescent="0.5">
      <c r="C85" s="167"/>
      <c r="D85" s="168"/>
      <c r="E85" s="168"/>
      <c r="F85" s="168"/>
      <c r="G85" s="168"/>
      <c r="H85" s="168"/>
      <c r="I85" s="168"/>
      <c r="J85" s="168"/>
      <c r="K85" s="168"/>
      <c r="L85" s="168"/>
      <c r="M85" s="168"/>
      <c r="N85" s="168"/>
      <c r="O85" s="168"/>
      <c r="Q85" s="165"/>
      <c r="R85" s="168"/>
      <c r="S85" s="168"/>
      <c r="T85" s="168"/>
      <c r="U85" s="168"/>
      <c r="V85" s="168"/>
      <c r="W85" s="168"/>
      <c r="X85" s="168"/>
      <c r="Y85" s="168"/>
      <c r="Z85" s="168"/>
      <c r="AA85" s="168"/>
      <c r="AB85" s="169"/>
      <c r="AC85" s="169"/>
      <c r="BH85" s="2"/>
      <c r="BV85" s="2"/>
    </row>
    <row r="86" spans="1:86" x14ac:dyDescent="0.5">
      <c r="C86" s="167"/>
      <c r="D86" s="168"/>
      <c r="E86" s="168"/>
      <c r="F86" s="168"/>
      <c r="G86" s="168"/>
      <c r="H86" s="168"/>
      <c r="I86" s="168"/>
      <c r="J86" s="168"/>
      <c r="K86" s="168"/>
      <c r="L86" s="168"/>
      <c r="M86" s="168"/>
      <c r="N86" s="168"/>
      <c r="O86" s="168"/>
      <c r="Q86" s="165"/>
      <c r="R86" s="168"/>
      <c r="S86" s="168"/>
      <c r="T86" s="168"/>
      <c r="U86" s="168"/>
      <c r="V86" s="168"/>
      <c r="W86" s="168"/>
      <c r="X86" s="168"/>
      <c r="Y86" s="168"/>
      <c r="Z86" s="168"/>
      <c r="AA86" s="168"/>
      <c r="AB86" s="169"/>
      <c r="AC86" s="169"/>
      <c r="BH86" s="2"/>
      <c r="BV86" s="2"/>
    </row>
    <row r="87" spans="1:86" x14ac:dyDescent="0.5">
      <c r="C87" s="167"/>
      <c r="D87" s="168"/>
      <c r="E87" s="168"/>
      <c r="F87" s="168"/>
      <c r="G87" s="168"/>
      <c r="H87" s="168"/>
      <c r="I87" s="168"/>
      <c r="J87" s="168"/>
      <c r="K87" s="168"/>
      <c r="L87" s="168"/>
      <c r="M87" s="168"/>
      <c r="N87" s="168"/>
      <c r="O87" s="168"/>
      <c r="Q87" s="165"/>
      <c r="R87" s="168"/>
      <c r="S87" s="168"/>
      <c r="T87" s="168"/>
      <c r="U87" s="168"/>
      <c r="V87" s="168"/>
      <c r="W87" s="168"/>
      <c r="X87" s="168"/>
      <c r="Y87" s="168"/>
      <c r="Z87" s="168"/>
      <c r="AA87" s="168"/>
      <c r="AB87" s="169"/>
      <c r="AC87" s="169"/>
      <c r="BH87" s="2"/>
      <c r="BV87" s="2"/>
    </row>
    <row r="88" spans="1:86" x14ac:dyDescent="0.5">
      <c r="C88" s="167"/>
      <c r="D88" s="168"/>
      <c r="E88" s="168"/>
      <c r="F88" s="168"/>
      <c r="G88" s="168"/>
      <c r="H88" s="168"/>
      <c r="I88" s="168"/>
      <c r="J88" s="168"/>
      <c r="K88" s="168"/>
      <c r="L88" s="168"/>
      <c r="M88" s="168"/>
      <c r="N88" s="168"/>
      <c r="O88" s="168"/>
      <c r="Q88" s="165"/>
      <c r="R88" s="168"/>
      <c r="S88" s="168"/>
      <c r="T88" s="168"/>
      <c r="U88" s="168"/>
      <c r="V88" s="168"/>
      <c r="W88" s="168"/>
      <c r="X88" s="168"/>
      <c r="Y88" s="168"/>
      <c r="Z88" s="168"/>
      <c r="AA88" s="168"/>
      <c r="AB88" s="169"/>
      <c r="AC88" s="169"/>
      <c r="BH88" s="2"/>
      <c r="BV88" s="2"/>
    </row>
    <row r="89" spans="1:86" x14ac:dyDescent="0.5">
      <c r="C89" s="167"/>
      <c r="D89" s="168"/>
      <c r="E89" s="168"/>
      <c r="F89" s="168"/>
      <c r="G89" s="168"/>
      <c r="H89" s="168"/>
      <c r="I89" s="168"/>
      <c r="J89" s="168"/>
      <c r="K89" s="168"/>
      <c r="L89" s="168"/>
      <c r="M89" s="168"/>
      <c r="N89" s="168"/>
      <c r="O89" s="168"/>
      <c r="Q89" s="165"/>
      <c r="R89" s="168"/>
      <c r="S89" s="168"/>
      <c r="T89" s="168"/>
      <c r="U89" s="168"/>
      <c r="V89" s="168"/>
      <c r="W89" s="168"/>
      <c r="X89" s="168"/>
      <c r="Y89" s="168"/>
      <c r="Z89" s="168"/>
      <c r="AA89" s="168"/>
      <c r="AB89" s="169"/>
      <c r="AC89" s="169"/>
      <c r="BH89" s="2"/>
      <c r="BV89" s="2"/>
    </row>
    <row r="90" spans="1:86" x14ac:dyDescent="0.5">
      <c r="C90" s="167"/>
      <c r="D90" s="168"/>
      <c r="E90" s="168"/>
      <c r="F90" s="168"/>
      <c r="G90" s="168"/>
      <c r="H90" s="168"/>
      <c r="I90" s="168"/>
      <c r="J90" s="168"/>
      <c r="K90" s="168"/>
      <c r="L90" s="168"/>
      <c r="M90" s="168"/>
      <c r="N90" s="168"/>
      <c r="O90" s="168"/>
      <c r="Q90" s="165"/>
      <c r="R90" s="168"/>
      <c r="S90" s="168"/>
      <c r="T90" s="168"/>
      <c r="U90" s="168"/>
      <c r="V90" s="168"/>
      <c r="W90" s="168"/>
      <c r="X90" s="168"/>
      <c r="Y90" s="168"/>
      <c r="Z90" s="168"/>
      <c r="AA90" s="168"/>
      <c r="AB90" s="169"/>
      <c r="AC90" s="169"/>
      <c r="BH90" s="2"/>
      <c r="BV90" s="2"/>
    </row>
    <row r="91" spans="1:86" x14ac:dyDescent="0.3">
      <c r="C91" s="66"/>
      <c r="D91" s="63"/>
      <c r="E91" s="63"/>
      <c r="F91" s="63"/>
      <c r="G91" s="63"/>
      <c r="H91" s="63"/>
      <c r="I91" s="63"/>
      <c r="J91" s="63"/>
      <c r="K91" s="63"/>
      <c r="L91" s="63"/>
      <c r="M91" s="63"/>
      <c r="N91" s="63"/>
      <c r="O91" s="63"/>
      <c r="Q91" s="160"/>
      <c r="AB91" s="51"/>
      <c r="AC91" s="51"/>
    </row>
    <row r="92" spans="1:86" x14ac:dyDescent="0.4">
      <c r="C92" s="164"/>
      <c r="D92" s="165"/>
      <c r="E92" s="165"/>
      <c r="F92" s="165"/>
      <c r="G92" s="165"/>
      <c r="H92" s="165"/>
      <c r="I92" s="165"/>
      <c r="J92" s="165"/>
      <c r="K92" s="165"/>
      <c r="L92" s="165"/>
      <c r="M92" s="165"/>
      <c r="N92" s="165"/>
      <c r="O92" s="165"/>
      <c r="Q92" s="170"/>
      <c r="R92" s="165"/>
      <c r="S92" s="165"/>
      <c r="T92" s="165"/>
      <c r="U92" s="165"/>
      <c r="V92" s="165"/>
      <c r="W92" s="165"/>
      <c r="X92" s="165"/>
      <c r="Y92" s="165"/>
      <c r="Z92" s="165"/>
      <c r="AA92" s="165"/>
      <c r="AB92" s="171"/>
      <c r="AC92" s="171"/>
      <c r="BI92" s="1"/>
      <c r="BJ92" s="1"/>
      <c r="BK92" s="1"/>
      <c r="BL92" s="1"/>
      <c r="BM92" s="1"/>
      <c r="BN92" s="1"/>
      <c r="BO92" s="1"/>
      <c r="BP92" s="1"/>
      <c r="BQ92" s="1"/>
      <c r="BR92" s="1"/>
      <c r="BS92" s="1"/>
      <c r="BT92" s="1"/>
      <c r="BW92" s="1"/>
      <c r="BX92" s="1"/>
      <c r="BY92" s="1"/>
      <c r="BZ92" s="1"/>
      <c r="CA92" s="1"/>
      <c r="CB92" s="1"/>
      <c r="CC92" s="1"/>
      <c r="CD92" s="1"/>
      <c r="CE92" s="1"/>
      <c r="CF92" s="1"/>
      <c r="CG92" s="1"/>
      <c r="CH92" s="1"/>
    </row>
    <row r="93" spans="1:86" x14ac:dyDescent="0.5">
      <c r="C93" s="167"/>
      <c r="D93" s="168"/>
      <c r="E93" s="168"/>
      <c r="F93" s="168"/>
      <c r="G93" s="168"/>
      <c r="H93" s="168"/>
      <c r="I93" s="168"/>
      <c r="J93" s="168"/>
      <c r="K93" s="168"/>
      <c r="L93" s="168"/>
      <c r="M93" s="168"/>
      <c r="N93" s="168"/>
      <c r="O93" s="168"/>
      <c r="Q93" s="165"/>
      <c r="R93" s="168"/>
      <c r="S93" s="168"/>
      <c r="T93" s="168"/>
      <c r="U93" s="168"/>
      <c r="V93" s="168"/>
      <c r="W93" s="168"/>
      <c r="X93" s="168"/>
      <c r="Y93" s="168"/>
      <c r="Z93" s="168"/>
      <c r="AA93" s="168"/>
      <c r="AB93" s="169"/>
      <c r="AC93" s="169"/>
      <c r="BH93" s="2"/>
      <c r="BV93" s="2"/>
    </row>
    <row r="94" spans="1:86" x14ac:dyDescent="0.5">
      <c r="C94" s="167"/>
      <c r="D94" s="168"/>
      <c r="E94" s="168"/>
      <c r="F94" s="168"/>
      <c r="G94" s="168"/>
      <c r="H94" s="168"/>
      <c r="I94" s="168"/>
      <c r="J94" s="168"/>
      <c r="K94" s="168"/>
      <c r="L94" s="168"/>
      <c r="M94" s="168"/>
      <c r="N94" s="168"/>
      <c r="O94" s="168"/>
      <c r="Q94" s="165"/>
      <c r="R94" s="168"/>
      <c r="S94" s="168"/>
      <c r="T94" s="168"/>
      <c r="U94" s="168"/>
      <c r="V94" s="168"/>
      <c r="W94" s="168"/>
      <c r="X94" s="168"/>
      <c r="Y94" s="168"/>
      <c r="Z94" s="168"/>
      <c r="AA94" s="168"/>
      <c r="AB94" s="169"/>
      <c r="AC94" s="169"/>
      <c r="BH94" s="2"/>
      <c r="BV94" s="2"/>
    </row>
    <row r="95" spans="1:86" x14ac:dyDescent="0.5">
      <c r="C95" s="167"/>
      <c r="D95" s="168"/>
      <c r="E95" s="168"/>
      <c r="F95" s="168"/>
      <c r="G95" s="168"/>
      <c r="H95" s="168"/>
      <c r="I95" s="168"/>
      <c r="J95" s="168"/>
      <c r="K95" s="168"/>
      <c r="L95" s="168"/>
      <c r="M95" s="168"/>
      <c r="N95" s="168"/>
      <c r="O95" s="168"/>
      <c r="Q95" s="165"/>
      <c r="R95" s="168"/>
      <c r="S95" s="168"/>
      <c r="T95" s="168"/>
      <c r="U95" s="168"/>
      <c r="V95" s="168"/>
      <c r="W95" s="168"/>
      <c r="X95" s="168"/>
      <c r="Y95" s="168"/>
      <c r="Z95" s="168"/>
      <c r="AA95" s="168"/>
      <c r="AB95" s="169"/>
      <c r="AC95" s="169"/>
      <c r="BH95" s="2"/>
      <c r="BV95" s="2"/>
    </row>
    <row r="96" spans="1:86" x14ac:dyDescent="0.5">
      <c r="C96" s="167"/>
      <c r="D96" s="168"/>
      <c r="E96" s="168"/>
      <c r="F96" s="168"/>
      <c r="G96" s="168"/>
      <c r="H96" s="168"/>
      <c r="I96" s="168"/>
      <c r="J96" s="168"/>
      <c r="K96" s="168"/>
      <c r="L96" s="168"/>
      <c r="M96" s="168"/>
      <c r="N96" s="168"/>
      <c r="O96" s="168"/>
      <c r="Q96" s="165"/>
      <c r="R96" s="168"/>
      <c r="S96" s="168"/>
      <c r="T96" s="168"/>
      <c r="U96" s="168"/>
      <c r="V96" s="168"/>
      <c r="W96" s="168"/>
      <c r="X96" s="168"/>
      <c r="Y96" s="168"/>
      <c r="Z96" s="168"/>
      <c r="AA96" s="168"/>
      <c r="AB96" s="169"/>
      <c r="AC96" s="169"/>
      <c r="BH96" s="2"/>
      <c r="BV96" s="2"/>
    </row>
    <row r="97" spans="3:92" x14ac:dyDescent="0.5">
      <c r="C97" s="167"/>
      <c r="D97" s="168"/>
      <c r="E97" s="168"/>
      <c r="F97" s="168"/>
      <c r="G97" s="168"/>
      <c r="H97" s="168"/>
      <c r="I97" s="168"/>
      <c r="J97" s="168"/>
      <c r="K97" s="168"/>
      <c r="L97" s="168"/>
      <c r="M97" s="168"/>
      <c r="N97" s="168"/>
      <c r="O97" s="168"/>
      <c r="Q97" s="165"/>
      <c r="R97" s="168"/>
      <c r="S97" s="168"/>
      <c r="T97" s="168"/>
      <c r="U97" s="168"/>
      <c r="V97" s="168"/>
      <c r="W97" s="168"/>
      <c r="X97" s="168"/>
      <c r="Y97" s="168"/>
      <c r="Z97" s="168"/>
      <c r="AA97" s="168"/>
      <c r="AB97" s="169"/>
      <c r="AC97" s="169"/>
      <c r="BH97" s="2"/>
      <c r="BV97" s="2"/>
    </row>
    <row r="98" spans="3:92" x14ac:dyDescent="0.5">
      <c r="C98" s="167"/>
      <c r="D98" s="168"/>
      <c r="E98" s="168"/>
      <c r="F98" s="168"/>
      <c r="G98" s="168"/>
      <c r="H98" s="168"/>
      <c r="I98" s="168"/>
      <c r="J98" s="168"/>
      <c r="K98" s="168"/>
      <c r="L98" s="168"/>
      <c r="M98" s="168"/>
      <c r="N98" s="168"/>
      <c r="O98" s="168"/>
      <c r="Q98" s="165"/>
      <c r="R98" s="168"/>
      <c r="S98" s="168"/>
      <c r="T98" s="168"/>
      <c r="U98" s="168"/>
      <c r="V98" s="168"/>
      <c r="W98" s="168"/>
      <c r="X98" s="168"/>
      <c r="Y98" s="168"/>
      <c r="Z98" s="168"/>
      <c r="AA98" s="168"/>
      <c r="AB98" s="169"/>
      <c r="AC98" s="169"/>
      <c r="BH98" s="2"/>
      <c r="BV98" s="2"/>
    </row>
    <row r="99" spans="3:92" x14ac:dyDescent="0.5">
      <c r="C99" s="167"/>
      <c r="D99" s="168"/>
      <c r="E99" s="168"/>
      <c r="F99" s="168"/>
      <c r="G99" s="168"/>
      <c r="H99" s="168"/>
      <c r="I99" s="168"/>
      <c r="J99" s="168"/>
      <c r="K99" s="168"/>
      <c r="L99" s="168"/>
      <c r="M99" s="168"/>
      <c r="N99" s="168"/>
      <c r="O99" s="168"/>
      <c r="Q99" s="165"/>
      <c r="R99" s="168"/>
      <c r="S99" s="168"/>
      <c r="T99" s="168"/>
      <c r="U99" s="168"/>
      <c r="V99" s="168"/>
      <c r="W99" s="168"/>
      <c r="X99" s="168"/>
      <c r="Y99" s="168"/>
      <c r="Z99" s="168"/>
      <c r="AA99" s="168"/>
      <c r="AB99" s="169"/>
      <c r="AC99" s="169"/>
      <c r="BH99" s="2"/>
      <c r="BV99" s="2"/>
    </row>
    <row r="100" spans="3:92" x14ac:dyDescent="0.5">
      <c r="C100" s="167"/>
      <c r="D100" s="168"/>
      <c r="E100" s="168"/>
      <c r="F100" s="168"/>
      <c r="G100" s="168"/>
      <c r="H100" s="168"/>
      <c r="I100" s="168"/>
      <c r="J100" s="168"/>
      <c r="K100" s="168"/>
      <c r="L100" s="168"/>
      <c r="M100" s="168"/>
      <c r="N100" s="168"/>
      <c r="O100" s="168"/>
      <c r="Q100" s="165"/>
      <c r="R100" s="168"/>
      <c r="S100" s="168"/>
      <c r="T100" s="168"/>
      <c r="U100" s="168"/>
      <c r="V100" s="168"/>
      <c r="W100" s="168"/>
      <c r="X100" s="168"/>
      <c r="Y100" s="168"/>
      <c r="Z100" s="168"/>
      <c r="AA100" s="168"/>
      <c r="AB100" s="169"/>
      <c r="AC100" s="169"/>
      <c r="BH100" s="2"/>
      <c r="BV100" s="2"/>
    </row>
    <row r="101" spans="3:92" x14ac:dyDescent="0.4">
      <c r="C101" s="66"/>
      <c r="D101" s="160"/>
      <c r="BI101" s="2"/>
    </row>
    <row r="102" spans="3:92" x14ac:dyDescent="0.4">
      <c r="C102" s="66"/>
      <c r="D102" s="160"/>
      <c r="BI102" s="36"/>
      <c r="BJ102" s="35"/>
      <c r="BK102" s="35"/>
      <c r="BL102" s="35"/>
      <c r="BM102" s="35"/>
      <c r="BN102" s="35"/>
      <c r="BO102" s="35"/>
      <c r="BP102" s="35"/>
      <c r="BQ102" s="35"/>
      <c r="BR102" s="35"/>
      <c r="BS102" s="35"/>
      <c r="BT102" s="35"/>
      <c r="BW102" s="35"/>
      <c r="BX102" s="35"/>
      <c r="BY102" s="35"/>
      <c r="BZ102" s="35"/>
      <c r="CA102" s="35"/>
      <c r="CB102" s="35"/>
      <c r="CC102" s="35"/>
      <c r="CD102" s="35"/>
      <c r="CE102" s="35"/>
      <c r="CF102" s="35"/>
      <c r="CG102" s="35"/>
      <c r="CH102" s="35"/>
      <c r="CI102" s="35"/>
      <c r="CJ102" s="35"/>
      <c r="CK102" s="35"/>
      <c r="CL102" s="35"/>
      <c r="CM102" s="35"/>
      <c r="CN102" s="35"/>
    </row>
    <row r="103" spans="3:92" x14ac:dyDescent="0.4">
      <c r="C103" s="66"/>
      <c r="D103" s="160"/>
      <c r="BI103" s="2"/>
    </row>
    <row r="104" spans="3:92" x14ac:dyDescent="0.4">
      <c r="C104" s="66"/>
      <c r="D104" s="160"/>
      <c r="BI104" s="2"/>
    </row>
    <row r="105" spans="3:92" x14ac:dyDescent="0.4">
      <c r="C105" s="66"/>
      <c r="D105" s="160"/>
      <c r="E105" s="160"/>
      <c r="F105" s="160"/>
      <c r="G105" s="160"/>
      <c r="H105" s="160"/>
      <c r="I105" s="160"/>
      <c r="J105" s="160"/>
      <c r="K105" s="160"/>
      <c r="L105" s="160"/>
      <c r="M105" s="160"/>
      <c r="BI105" s="2"/>
    </row>
    <row r="106" spans="3:92" x14ac:dyDescent="0.4">
      <c r="C106" s="66"/>
      <c r="D106" s="160"/>
      <c r="E106" s="160"/>
      <c r="F106" s="160"/>
      <c r="G106" s="160"/>
      <c r="H106" s="160"/>
      <c r="I106" s="160"/>
      <c r="J106" s="160"/>
      <c r="K106" s="160"/>
      <c r="L106" s="160"/>
      <c r="M106" s="160"/>
      <c r="BH106" s="2"/>
    </row>
    <row r="107" spans="3:92" x14ac:dyDescent="0.4">
      <c r="C107" s="66"/>
      <c r="D107" s="160"/>
      <c r="E107" s="160"/>
      <c r="F107" s="160"/>
      <c r="G107" s="160"/>
      <c r="H107" s="160"/>
      <c r="I107" s="160"/>
      <c r="J107" s="160"/>
      <c r="K107" s="160"/>
      <c r="L107" s="160"/>
      <c r="M107" s="160"/>
      <c r="BH107" s="2"/>
    </row>
    <row r="108" spans="3:92" x14ac:dyDescent="0.4">
      <c r="C108" s="66"/>
      <c r="D108" s="160"/>
      <c r="E108" s="160"/>
      <c r="F108" s="160"/>
      <c r="G108" s="160"/>
      <c r="H108" s="160"/>
      <c r="I108" s="160"/>
      <c r="J108" s="160"/>
      <c r="K108" s="160"/>
      <c r="L108" s="160"/>
      <c r="M108" s="160"/>
      <c r="BF108" s="2"/>
    </row>
    <row r="109" spans="3:92" x14ac:dyDescent="0.4">
      <c r="C109" s="66"/>
      <c r="D109" s="160"/>
      <c r="E109" s="160"/>
      <c r="F109" s="160"/>
      <c r="G109" s="160"/>
      <c r="H109" s="160"/>
      <c r="I109" s="160"/>
      <c r="J109" s="160"/>
      <c r="K109" s="160"/>
      <c r="L109" s="160"/>
      <c r="M109" s="160"/>
      <c r="BF109" s="2"/>
    </row>
    <row r="110" spans="3:92" x14ac:dyDescent="0.4">
      <c r="C110" s="66"/>
      <c r="D110" s="160"/>
      <c r="E110" s="160"/>
      <c r="F110" s="160"/>
      <c r="G110" s="160"/>
      <c r="H110" s="160"/>
      <c r="I110" s="160"/>
      <c r="J110" s="160"/>
      <c r="K110" s="160"/>
      <c r="L110" s="160"/>
      <c r="M110" s="160"/>
      <c r="AQ110" t="s">
        <v>507</v>
      </c>
      <c r="BF110" s="2"/>
    </row>
    <row r="111" spans="3:92" x14ac:dyDescent="0.4">
      <c r="C111" s="66"/>
      <c r="D111" s="160"/>
      <c r="E111" s="160"/>
      <c r="F111" s="160"/>
      <c r="G111" s="160"/>
      <c r="H111" s="160"/>
      <c r="I111" s="160"/>
      <c r="J111" s="160"/>
      <c r="K111" s="160"/>
      <c r="L111" s="160"/>
      <c r="M111" s="160"/>
      <c r="BF111" s="2"/>
    </row>
    <row r="112" spans="3:92" x14ac:dyDescent="0.4">
      <c r="C112" s="66"/>
      <c r="D112" s="160"/>
      <c r="E112" s="160"/>
      <c r="F112" s="160"/>
      <c r="G112" s="160"/>
      <c r="H112" s="160"/>
      <c r="I112" s="160"/>
      <c r="J112" s="160"/>
      <c r="K112" s="160"/>
      <c r="L112" s="160"/>
      <c r="M112" s="160"/>
      <c r="BF112" s="2"/>
    </row>
    <row r="113" spans="3:69" x14ac:dyDescent="0.4">
      <c r="C113" s="66"/>
      <c r="D113" s="160"/>
      <c r="E113" s="160"/>
      <c r="F113" s="160"/>
      <c r="G113" s="160"/>
      <c r="H113" s="160"/>
      <c r="I113" s="160"/>
      <c r="J113" s="160"/>
      <c r="K113" s="160"/>
      <c r="L113" s="160"/>
      <c r="M113" s="160"/>
      <c r="BF113" s="2"/>
      <c r="BQ113" t="s">
        <v>507</v>
      </c>
    </row>
    <row r="114" spans="3:69" x14ac:dyDescent="0.4">
      <c r="C114" s="66"/>
      <c r="D114" s="160"/>
      <c r="E114" s="160"/>
      <c r="F114" s="160"/>
      <c r="G114" s="160"/>
      <c r="H114" s="160"/>
      <c r="I114" s="160"/>
      <c r="J114" s="160"/>
      <c r="K114" s="160"/>
      <c r="L114" s="160"/>
      <c r="M114" s="160"/>
      <c r="BF114" s="2"/>
    </row>
    <row r="115" spans="3:69" x14ac:dyDescent="0.4">
      <c r="C115" s="66"/>
      <c r="D115" s="160"/>
      <c r="E115" s="160"/>
      <c r="F115" s="160"/>
      <c r="G115" s="160"/>
      <c r="H115" s="160"/>
      <c r="I115" s="160"/>
      <c r="J115" s="160"/>
      <c r="K115" s="160"/>
      <c r="L115" s="160"/>
      <c r="M115" s="160"/>
      <c r="BF115" s="2"/>
    </row>
    <row r="116" spans="3:69" x14ac:dyDescent="0.3">
      <c r="C116" s="66"/>
      <c r="D116" s="160"/>
      <c r="E116" s="160"/>
      <c r="F116" s="160"/>
      <c r="G116" s="160"/>
      <c r="H116" s="160"/>
      <c r="I116" s="160"/>
      <c r="J116" s="160"/>
      <c r="K116" s="160"/>
      <c r="L116" s="160"/>
      <c r="M116" s="160"/>
    </row>
    <row r="117" spans="3:69" x14ac:dyDescent="0.3">
      <c r="C117" s="66"/>
      <c r="D117" s="160"/>
      <c r="E117" s="160"/>
      <c r="F117" s="160"/>
      <c r="G117" s="160"/>
      <c r="H117" s="160"/>
      <c r="I117" s="160"/>
      <c r="J117" s="160"/>
      <c r="K117" s="160"/>
      <c r="L117" s="160"/>
      <c r="M117" s="160"/>
    </row>
    <row r="118" spans="3:69" x14ac:dyDescent="0.3">
      <c r="C118" s="66"/>
      <c r="D118" s="160"/>
      <c r="E118" s="160"/>
      <c r="F118" s="160"/>
      <c r="G118" s="160"/>
      <c r="H118" s="160"/>
      <c r="I118" s="160"/>
      <c r="J118" s="160"/>
      <c r="K118" s="160"/>
      <c r="L118" s="160"/>
      <c r="M118" s="160"/>
    </row>
    <row r="119" spans="3:69" x14ac:dyDescent="0.3">
      <c r="C119" s="66"/>
      <c r="D119" s="160"/>
      <c r="E119" s="160"/>
      <c r="F119" s="160"/>
      <c r="G119" s="160"/>
      <c r="H119" s="160"/>
      <c r="I119" s="160"/>
      <c r="J119" s="160"/>
      <c r="K119" s="160"/>
      <c r="L119" s="160"/>
      <c r="M119" s="160"/>
    </row>
    <row r="120" spans="3:69" x14ac:dyDescent="0.3">
      <c r="C120" s="66"/>
      <c r="D120" s="160"/>
      <c r="E120" s="160"/>
      <c r="F120" s="160"/>
      <c r="G120" s="160"/>
      <c r="H120" s="160"/>
      <c r="I120" s="160"/>
      <c r="J120" s="160"/>
      <c r="K120" s="160"/>
      <c r="L120" s="160"/>
      <c r="M120" s="160"/>
    </row>
    <row r="121" spans="3:69" x14ac:dyDescent="0.3">
      <c r="C121" s="66"/>
      <c r="D121" s="160"/>
      <c r="E121" s="160"/>
      <c r="F121" s="160"/>
      <c r="G121" s="160"/>
      <c r="H121" s="160"/>
      <c r="I121" s="160"/>
      <c r="J121" s="160"/>
      <c r="K121" s="160"/>
      <c r="L121" s="160"/>
      <c r="M121" s="160"/>
    </row>
    <row r="122" spans="3:69" x14ac:dyDescent="0.3">
      <c r="C122" s="66"/>
      <c r="D122" s="160"/>
      <c r="E122" s="160"/>
      <c r="F122" s="160"/>
      <c r="G122" s="160"/>
      <c r="H122" s="160"/>
      <c r="I122" s="160"/>
      <c r="J122" s="160"/>
      <c r="K122" s="160"/>
      <c r="L122" s="160"/>
      <c r="M122" s="160"/>
    </row>
    <row r="123" spans="3:69" x14ac:dyDescent="0.3">
      <c r="C123" s="66"/>
      <c r="D123" s="160"/>
      <c r="E123" s="160"/>
      <c r="F123" s="160"/>
      <c r="G123" s="160"/>
      <c r="H123" s="160"/>
      <c r="I123" s="160"/>
      <c r="J123" s="160"/>
      <c r="K123" s="160"/>
      <c r="L123" s="160"/>
      <c r="M123" s="160"/>
    </row>
    <row r="124" spans="3:69" x14ac:dyDescent="0.3">
      <c r="C124" s="66"/>
      <c r="D124" s="160"/>
      <c r="E124" s="160"/>
      <c r="F124" s="160"/>
      <c r="G124" s="160"/>
      <c r="H124" s="160"/>
      <c r="I124" s="160"/>
      <c r="J124" s="160"/>
      <c r="K124" s="160"/>
      <c r="L124" s="160"/>
      <c r="M124" s="160"/>
    </row>
    <row r="125" spans="3:69" x14ac:dyDescent="0.3">
      <c r="C125" s="66"/>
      <c r="D125" s="160"/>
      <c r="E125" s="160"/>
      <c r="F125" s="160"/>
      <c r="G125" s="160"/>
      <c r="H125" s="160"/>
      <c r="I125" s="160"/>
      <c r="J125" s="160"/>
      <c r="K125" s="160"/>
      <c r="L125" s="160"/>
      <c r="M125" s="160"/>
    </row>
    <row r="126" spans="3:69" x14ac:dyDescent="0.3">
      <c r="C126" s="66"/>
      <c r="D126" s="160"/>
      <c r="E126" s="160"/>
      <c r="F126" s="160"/>
      <c r="G126" s="160"/>
      <c r="H126" s="160"/>
      <c r="I126" s="160"/>
      <c r="J126" s="160"/>
      <c r="K126" s="160"/>
      <c r="L126" s="160"/>
      <c r="M126" s="160"/>
    </row>
    <row r="127" spans="3:69" x14ac:dyDescent="0.3">
      <c r="C127" s="66"/>
      <c r="D127" s="160"/>
      <c r="E127" s="160"/>
      <c r="F127" s="160"/>
      <c r="G127" s="160"/>
      <c r="H127" s="160"/>
      <c r="I127" s="160"/>
      <c r="J127" s="160"/>
      <c r="K127" s="160"/>
      <c r="L127" s="160"/>
      <c r="M127" s="160"/>
    </row>
    <row r="128" spans="3:69" x14ac:dyDescent="0.3">
      <c r="C128" s="66"/>
      <c r="D128" s="160"/>
      <c r="E128" s="160"/>
      <c r="F128" s="160"/>
      <c r="G128" s="160"/>
      <c r="H128" s="160"/>
      <c r="I128" s="160"/>
      <c r="J128" s="160"/>
      <c r="K128" s="160"/>
      <c r="L128" s="160"/>
      <c r="M128" s="160"/>
    </row>
    <row r="129" spans="3:13" x14ac:dyDescent="0.3">
      <c r="C129" s="66"/>
      <c r="D129" s="160"/>
      <c r="E129" s="160"/>
      <c r="F129" s="160"/>
      <c r="G129" s="160"/>
      <c r="H129" s="160"/>
      <c r="I129" s="160"/>
      <c r="J129" s="160"/>
      <c r="K129" s="160"/>
      <c r="L129" s="160"/>
      <c r="M129" s="160"/>
    </row>
    <row r="130" spans="3:13" x14ac:dyDescent="0.3">
      <c r="C130" s="66"/>
      <c r="D130" s="160"/>
      <c r="E130" s="160"/>
      <c r="F130" s="160"/>
      <c r="G130" s="160"/>
      <c r="H130" s="160"/>
      <c r="I130" s="160"/>
      <c r="J130" s="160"/>
      <c r="K130" s="160"/>
      <c r="L130" s="160"/>
      <c r="M130" s="160"/>
    </row>
    <row r="131" spans="3:13" x14ac:dyDescent="0.3">
      <c r="C131" s="66"/>
      <c r="D131" s="160"/>
      <c r="E131" s="160"/>
      <c r="F131" s="160"/>
      <c r="G131" s="160"/>
      <c r="H131" s="160"/>
      <c r="I131" s="160"/>
      <c r="J131" s="160"/>
      <c r="K131" s="160"/>
      <c r="L131" s="160"/>
      <c r="M131" s="160"/>
    </row>
    <row r="132" spans="3:13" x14ac:dyDescent="0.3">
      <c r="C132" s="66"/>
      <c r="D132" s="160"/>
      <c r="E132" s="160"/>
      <c r="F132" s="160"/>
      <c r="G132" s="160"/>
      <c r="H132" s="160"/>
      <c r="I132" s="160"/>
      <c r="J132" s="160"/>
      <c r="K132" s="160"/>
      <c r="L132" s="160"/>
      <c r="M132" s="160"/>
    </row>
    <row r="133" spans="3:13" x14ac:dyDescent="0.3">
      <c r="C133" s="66"/>
      <c r="D133" s="160"/>
      <c r="E133" s="160"/>
      <c r="F133" s="160"/>
      <c r="G133" s="160"/>
      <c r="H133" s="160"/>
      <c r="I133" s="160"/>
      <c r="J133" s="160"/>
      <c r="K133" s="160"/>
      <c r="L133" s="160"/>
      <c r="M133" s="160"/>
    </row>
    <row r="134" spans="3:13" x14ac:dyDescent="0.3">
      <c r="C134" s="66"/>
      <c r="D134" s="160"/>
      <c r="E134" s="160"/>
      <c r="F134" s="160"/>
      <c r="G134" s="160"/>
      <c r="H134" s="160"/>
      <c r="I134" s="160"/>
      <c r="J134" s="160"/>
      <c r="K134" s="160"/>
      <c r="L134" s="160"/>
      <c r="M134" s="160"/>
    </row>
    <row r="135" spans="3:13" x14ac:dyDescent="0.3">
      <c r="C135" s="66"/>
      <c r="D135" s="160"/>
      <c r="E135" s="160"/>
      <c r="F135" s="160"/>
      <c r="G135" s="160"/>
      <c r="H135" s="160"/>
      <c r="I135" s="160"/>
      <c r="J135" s="160"/>
      <c r="K135" s="160"/>
      <c r="L135" s="160"/>
      <c r="M135" s="160"/>
    </row>
    <row r="136" spans="3:13" x14ac:dyDescent="0.3">
      <c r="C136" s="66"/>
      <c r="D136" s="160"/>
      <c r="E136" s="160"/>
      <c r="F136" s="160"/>
      <c r="G136" s="160"/>
      <c r="H136" s="160"/>
      <c r="I136" s="160"/>
      <c r="J136" s="160"/>
      <c r="K136" s="160"/>
      <c r="L136" s="160"/>
      <c r="M136" s="160"/>
    </row>
    <row r="137" spans="3:13" x14ac:dyDescent="0.3">
      <c r="C137" s="66"/>
      <c r="D137" s="160"/>
      <c r="E137" s="160"/>
      <c r="F137" s="160"/>
      <c r="G137" s="160"/>
      <c r="H137" s="160"/>
      <c r="I137" s="160"/>
      <c r="J137" s="160"/>
      <c r="K137" s="160"/>
      <c r="L137" s="160"/>
      <c r="M137" s="160"/>
    </row>
    <row r="138" spans="3:13" x14ac:dyDescent="0.3">
      <c r="C138" s="66"/>
      <c r="D138" s="160"/>
      <c r="E138" s="160"/>
      <c r="F138" s="160"/>
      <c r="G138" s="160"/>
      <c r="H138" s="160"/>
      <c r="I138" s="160"/>
      <c r="J138" s="160"/>
      <c r="K138" s="160"/>
      <c r="L138" s="160"/>
      <c r="M138" s="160"/>
    </row>
    <row r="139" spans="3:13" x14ac:dyDescent="0.3">
      <c r="C139" s="66"/>
      <c r="D139" s="160"/>
      <c r="E139" s="160"/>
      <c r="F139" s="160"/>
      <c r="G139" s="160"/>
      <c r="H139" s="160"/>
      <c r="I139" s="160"/>
      <c r="J139" s="160"/>
      <c r="K139" s="160"/>
      <c r="L139" s="160"/>
      <c r="M139" s="160"/>
    </row>
    <row r="140" spans="3:13" x14ac:dyDescent="0.3">
      <c r="C140" s="66"/>
      <c r="D140" s="160"/>
      <c r="E140" s="160"/>
      <c r="F140" s="160"/>
      <c r="G140" s="160"/>
      <c r="H140" s="160"/>
      <c r="I140" s="160"/>
      <c r="J140" s="160"/>
      <c r="K140" s="160"/>
      <c r="L140" s="160"/>
      <c r="M140" s="160"/>
    </row>
    <row r="141" spans="3:13" x14ac:dyDescent="0.3">
      <c r="C141" s="66"/>
      <c r="D141" s="160"/>
      <c r="E141" s="160"/>
      <c r="F141" s="160"/>
      <c r="G141" s="160"/>
      <c r="H141" s="160"/>
      <c r="I141" s="160"/>
      <c r="J141" s="160"/>
      <c r="K141" s="160"/>
      <c r="L141" s="160"/>
      <c r="M141" s="160"/>
    </row>
    <row r="142" spans="3:13" x14ac:dyDescent="0.3">
      <c r="C142" s="66"/>
      <c r="D142" s="160"/>
      <c r="E142" s="160"/>
      <c r="F142" s="160"/>
      <c r="G142" s="160"/>
      <c r="H142" s="160"/>
      <c r="I142" s="160"/>
      <c r="J142" s="160"/>
      <c r="K142" s="160"/>
      <c r="L142" s="160"/>
      <c r="M142" s="160"/>
    </row>
    <row r="143" spans="3:13" x14ac:dyDescent="0.3">
      <c r="C143" s="66"/>
      <c r="D143" s="160"/>
      <c r="E143" s="160"/>
      <c r="F143" s="160"/>
      <c r="G143" s="160"/>
      <c r="H143" s="160"/>
      <c r="I143" s="160"/>
      <c r="J143" s="160"/>
      <c r="K143" s="160"/>
      <c r="L143" s="160"/>
      <c r="M143" s="160"/>
    </row>
    <row r="144" spans="3:13" x14ac:dyDescent="0.3">
      <c r="C144" s="66"/>
      <c r="D144" s="160"/>
      <c r="E144" s="160"/>
      <c r="F144" s="160"/>
      <c r="G144" s="160"/>
      <c r="H144" s="160"/>
      <c r="I144" s="160"/>
      <c r="J144" s="160"/>
      <c r="K144" s="160"/>
      <c r="L144" s="160"/>
      <c r="M144" s="160"/>
    </row>
    <row r="145" spans="3:13" x14ac:dyDescent="0.3">
      <c r="C145" s="66"/>
      <c r="D145" s="160"/>
      <c r="E145" s="160"/>
      <c r="F145" s="160"/>
      <c r="G145" s="160"/>
      <c r="H145" s="160"/>
      <c r="I145" s="160"/>
      <c r="J145" s="160"/>
      <c r="K145" s="160"/>
      <c r="L145" s="160"/>
      <c r="M145" s="160"/>
    </row>
    <row r="146" spans="3:13" x14ac:dyDescent="0.3">
      <c r="C146" s="66"/>
      <c r="D146" s="160"/>
      <c r="E146" s="160"/>
      <c r="F146" s="160"/>
      <c r="G146" s="160"/>
      <c r="H146" s="160"/>
      <c r="I146" s="160"/>
      <c r="J146" s="160"/>
      <c r="K146" s="160"/>
      <c r="L146" s="160"/>
      <c r="M146" s="160"/>
    </row>
    <row r="147" spans="3:13" x14ac:dyDescent="0.3">
      <c r="C147" s="66"/>
      <c r="D147" s="160"/>
      <c r="E147" s="160"/>
      <c r="F147" s="160"/>
      <c r="G147" s="160"/>
      <c r="H147" s="160"/>
      <c r="I147" s="160"/>
      <c r="J147" s="160"/>
      <c r="K147" s="160"/>
      <c r="L147" s="160"/>
      <c r="M147" s="160"/>
    </row>
    <row r="148" spans="3:13" x14ac:dyDescent="0.3">
      <c r="C148" s="66"/>
      <c r="D148" s="160"/>
      <c r="E148" s="160"/>
      <c r="F148" s="160"/>
      <c r="G148" s="160"/>
      <c r="H148" s="160"/>
      <c r="I148" s="160"/>
      <c r="J148" s="160"/>
      <c r="K148" s="160"/>
      <c r="L148" s="160"/>
      <c r="M148" s="160"/>
    </row>
    <row r="149" spans="3:13" x14ac:dyDescent="0.3">
      <c r="C149" s="66"/>
      <c r="D149" s="160"/>
      <c r="E149" s="160"/>
      <c r="F149" s="160"/>
      <c r="G149" s="160"/>
      <c r="H149" s="160"/>
      <c r="I149" s="160"/>
      <c r="J149" s="160"/>
      <c r="K149" s="160"/>
      <c r="L149" s="160"/>
      <c r="M149" s="160"/>
    </row>
    <row r="150" spans="3:13" x14ac:dyDescent="0.3">
      <c r="C150" s="66"/>
      <c r="D150" s="160"/>
      <c r="E150" s="160"/>
      <c r="F150" s="160"/>
      <c r="G150" s="160"/>
      <c r="H150" s="160"/>
      <c r="I150" s="160"/>
      <c r="J150" s="160"/>
      <c r="K150" s="160"/>
      <c r="L150" s="160"/>
      <c r="M150" s="160"/>
    </row>
    <row r="151" spans="3:13" x14ac:dyDescent="0.3">
      <c r="C151" s="66"/>
      <c r="D151" s="160"/>
      <c r="E151" s="160"/>
      <c r="F151" s="160"/>
      <c r="G151" s="160"/>
      <c r="H151" s="160"/>
      <c r="I151" s="160"/>
      <c r="J151" s="160"/>
      <c r="K151" s="160"/>
      <c r="L151" s="160"/>
      <c r="M151" s="160"/>
    </row>
    <row r="152" spans="3:13" x14ac:dyDescent="0.3">
      <c r="C152" s="66"/>
      <c r="D152" s="160"/>
      <c r="E152" s="160"/>
      <c r="F152" s="160"/>
      <c r="G152" s="160"/>
      <c r="H152" s="160"/>
      <c r="I152" s="160"/>
      <c r="J152" s="160"/>
      <c r="K152" s="160"/>
      <c r="L152" s="160"/>
      <c r="M152" s="160"/>
    </row>
    <row r="153" spans="3:13" x14ac:dyDescent="0.3">
      <c r="C153" s="66"/>
      <c r="D153" s="160"/>
      <c r="E153" s="160"/>
      <c r="F153" s="160"/>
      <c r="G153" s="160"/>
      <c r="H153" s="160"/>
      <c r="I153" s="160"/>
      <c r="J153" s="160"/>
      <c r="K153" s="160"/>
      <c r="L153" s="160"/>
      <c r="M153" s="160"/>
    </row>
    <row r="154" spans="3:13" x14ac:dyDescent="0.3">
      <c r="C154" s="66"/>
      <c r="D154" s="160"/>
      <c r="E154" s="160"/>
      <c r="F154" s="160"/>
      <c r="G154" s="160"/>
      <c r="H154" s="160"/>
      <c r="I154" s="160"/>
      <c r="J154" s="160"/>
      <c r="K154" s="160"/>
      <c r="L154" s="160"/>
      <c r="M154" s="160"/>
    </row>
    <row r="155" spans="3:13" x14ac:dyDescent="0.3">
      <c r="C155" s="66"/>
      <c r="D155" s="160"/>
      <c r="E155" s="160"/>
      <c r="F155" s="160"/>
      <c r="G155" s="160"/>
      <c r="H155" s="160"/>
      <c r="I155" s="160"/>
      <c r="J155" s="160"/>
      <c r="K155" s="160"/>
      <c r="L155" s="160"/>
      <c r="M155" s="160"/>
    </row>
    <row r="156" spans="3:13" x14ac:dyDescent="0.3">
      <c r="C156" s="66"/>
      <c r="D156" s="160"/>
      <c r="E156" s="160"/>
      <c r="F156" s="160"/>
      <c r="G156" s="160"/>
      <c r="H156" s="160"/>
      <c r="I156" s="160"/>
      <c r="J156" s="160"/>
      <c r="K156" s="160"/>
      <c r="L156" s="160"/>
      <c r="M156" s="160"/>
    </row>
    <row r="157" spans="3:13" x14ac:dyDescent="0.3">
      <c r="C157" s="66"/>
      <c r="D157" s="160"/>
      <c r="E157" s="160"/>
      <c r="F157" s="160"/>
      <c r="G157" s="160"/>
      <c r="H157" s="160"/>
      <c r="I157" s="160"/>
      <c r="J157" s="160"/>
      <c r="K157" s="160"/>
      <c r="L157" s="160"/>
      <c r="M157" s="160"/>
    </row>
    <row r="158" spans="3:13" x14ac:dyDescent="0.3">
      <c r="C158" s="66"/>
      <c r="D158" s="160"/>
      <c r="E158" s="160"/>
      <c r="F158" s="160"/>
      <c r="G158" s="160"/>
      <c r="H158" s="160"/>
      <c r="I158" s="160"/>
      <c r="J158" s="160"/>
      <c r="K158" s="160"/>
      <c r="L158" s="160"/>
      <c r="M158" s="160"/>
    </row>
    <row r="159" spans="3:13" x14ac:dyDescent="0.3">
      <c r="C159" s="66"/>
      <c r="D159" s="160"/>
      <c r="E159" s="160"/>
      <c r="F159" s="160"/>
      <c r="G159" s="160"/>
      <c r="H159" s="160"/>
      <c r="I159" s="160"/>
      <c r="J159" s="160"/>
      <c r="K159" s="160"/>
      <c r="L159" s="160"/>
      <c r="M159" s="160"/>
    </row>
    <row r="160" spans="3:13" x14ac:dyDescent="0.3">
      <c r="C160" s="66"/>
      <c r="D160" s="160"/>
      <c r="E160" s="160"/>
      <c r="F160" s="160"/>
      <c r="G160" s="160"/>
      <c r="H160" s="160"/>
      <c r="I160" s="160"/>
      <c r="J160" s="160"/>
      <c r="K160" s="160"/>
      <c r="L160" s="160"/>
      <c r="M160" s="160"/>
    </row>
    <row r="161" spans="3:13" x14ac:dyDescent="0.3">
      <c r="C161" s="66"/>
      <c r="D161" s="160"/>
      <c r="E161" s="160"/>
      <c r="F161" s="160"/>
      <c r="G161" s="160"/>
      <c r="H161" s="160"/>
      <c r="I161" s="160"/>
      <c r="J161" s="160"/>
      <c r="K161" s="160"/>
      <c r="L161" s="160"/>
      <c r="M161" s="160"/>
    </row>
    <row r="174" spans="3:13" x14ac:dyDescent="0.5">
      <c r="C174" s="45"/>
    </row>
    <row r="175" spans="3:13" x14ac:dyDescent="0.5">
      <c r="C175" s="45"/>
    </row>
    <row r="176" spans="3:13" x14ac:dyDescent="0.5">
      <c r="C176" s="45"/>
    </row>
    <row r="177" spans="3:3" x14ac:dyDescent="0.5">
      <c r="C177" s="45"/>
    </row>
  </sheetData>
  <pageMargins left="0.25" right="0.25" top="0.75" bottom="0.75" header="0.3" footer="0.3"/>
  <pageSetup paperSize="9" scale="10"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7"/>
  <sheetViews>
    <sheetView workbookViewId="0">
      <selection activeCell="B2" sqref="B2"/>
    </sheetView>
  </sheetViews>
  <sheetFormatPr defaultColWidth="8.88671875" defaultRowHeight="14.4" x14ac:dyDescent="0.3"/>
  <sheetData>
    <row r="1" spans="1:25" x14ac:dyDescent="0.3">
      <c r="A1" t="str">
        <f>IF('Layout full names (mandatory)'!BH21&lt;&gt;"",'Layout full names (mandatory)'!BH21,"")</f>
        <v/>
      </c>
      <c r="B1">
        <f>IF('Layout full names (mandatory)'!BI21&lt;&gt;"",'Layout full names (mandatory)'!BI21,"")</f>
        <v>1</v>
      </c>
      <c r="C1">
        <f>IF('Layout full names (mandatory)'!BJ21&lt;&gt;"",'Layout full names (mandatory)'!BJ21,"")</f>
        <v>2</v>
      </c>
      <c r="D1">
        <f>IF('Layout full names (mandatory)'!BK21&lt;&gt;"",'Layout full names (mandatory)'!BK21,"")</f>
        <v>3</v>
      </c>
      <c r="E1">
        <f>IF('Layout full names (mandatory)'!BL21&lt;&gt;"",'Layout full names (mandatory)'!BL21,"")</f>
        <v>4</v>
      </c>
      <c r="F1">
        <f>IF('Layout full names (mandatory)'!BM21&lt;&gt;"",'Layout full names (mandatory)'!BM21,"")</f>
        <v>5</v>
      </c>
      <c r="G1">
        <f>IF('Layout full names (mandatory)'!BN21&lt;&gt;"",'Layout full names (mandatory)'!BN21,"")</f>
        <v>6</v>
      </c>
      <c r="H1">
        <f>IF('Layout full names (mandatory)'!BO21&lt;&gt;"",'Layout full names (mandatory)'!BO21,"")</f>
        <v>7</v>
      </c>
      <c r="I1">
        <f>IF('Layout full names (mandatory)'!BP21&lt;&gt;"",'Layout full names (mandatory)'!BP21,"")</f>
        <v>8</v>
      </c>
      <c r="J1">
        <f>IF('Layout full names (mandatory)'!BQ21&lt;&gt;"",'Layout full names (mandatory)'!BQ21,"")</f>
        <v>9</v>
      </c>
      <c r="K1">
        <f>IF('Layout full names (mandatory)'!BR21&lt;&gt;"",'Layout full names (mandatory)'!BR21,"")</f>
        <v>10</v>
      </c>
      <c r="L1">
        <f>IF('Layout full names (mandatory)'!BS21&lt;&gt;"",'Layout full names (mandatory)'!BS21,"")</f>
        <v>11</v>
      </c>
      <c r="M1">
        <f>IF('Layout full names (mandatory)'!BT21&lt;&gt;"",'Layout full names (mandatory)'!BT21,"")</f>
        <v>12</v>
      </c>
      <c r="N1">
        <f>IF('Layout full names (mandatory)'!BU21&lt;&gt;"",'Layout full names (mandatory)'!BU21,"")</f>
        <v>13</v>
      </c>
      <c r="O1">
        <f>IF('Layout full names (mandatory)'!BV21&lt;&gt;"",'Layout full names (mandatory)'!BV21,"")</f>
        <v>14</v>
      </c>
      <c r="P1">
        <f>IF('Layout full names (mandatory)'!BW21&lt;&gt;"",'Layout full names (mandatory)'!BW21,"")</f>
        <v>15</v>
      </c>
      <c r="Q1">
        <f>IF('Layout full names (mandatory)'!BX21&lt;&gt;"",'Layout full names (mandatory)'!BX21,"")</f>
        <v>16</v>
      </c>
      <c r="R1">
        <f>IF('Layout full names (mandatory)'!BY21&lt;&gt;"",'Layout full names (mandatory)'!BY21,"")</f>
        <v>17</v>
      </c>
      <c r="S1">
        <f>IF('Layout full names (mandatory)'!BZ21&lt;&gt;"",'Layout full names (mandatory)'!BZ21,"")</f>
        <v>18</v>
      </c>
      <c r="T1">
        <f>IF('Layout full names (mandatory)'!CA21&lt;&gt;"",'Layout full names (mandatory)'!CA21,"")</f>
        <v>19</v>
      </c>
      <c r="U1">
        <f>IF('Layout full names (mandatory)'!CB21&lt;&gt;"",'Layout full names (mandatory)'!CB21,"")</f>
        <v>20</v>
      </c>
      <c r="V1">
        <f>IF('Layout full names (mandatory)'!CC21&lt;&gt;"",'Layout full names (mandatory)'!CC21,"")</f>
        <v>21</v>
      </c>
      <c r="W1">
        <f>IF('Layout full names (mandatory)'!CD21&lt;&gt;"",'Layout full names (mandatory)'!CD21,"")</f>
        <v>22</v>
      </c>
      <c r="X1">
        <f>IF('Layout full names (mandatory)'!CE21&lt;&gt;"",'Layout full names (mandatory)'!CE21,"")</f>
        <v>23</v>
      </c>
      <c r="Y1">
        <f>IF('Layout full names (mandatory)'!CF21&lt;&gt;"",'Layout full names (mandatory)'!CF21,"")</f>
        <v>24</v>
      </c>
    </row>
    <row r="2" spans="1:25" x14ac:dyDescent="0.3">
      <c r="A2" t="str">
        <f>IF('Layout full names (mandatory)'!BH22&lt;&gt;"",'Layout full names (mandatory)'!BH22,"")</f>
        <v>A</v>
      </c>
      <c r="B2" t="str">
        <f>IF('Layout full names (mandatory)'!BI22&lt;&gt;"",'Layout full names (mandatory)'!BI22,"")</f>
        <v/>
      </c>
      <c r="C2" t="str">
        <f>IF('Layout full names (mandatory)'!BJ22&lt;&gt;"",'Layout full names (mandatory)'!BJ22,"")</f>
        <v/>
      </c>
      <c r="D2" t="str">
        <f>IF('Layout full names (mandatory)'!BK22&lt;&gt;"",'Layout full names (mandatory)'!BK22,"")</f>
        <v/>
      </c>
      <c r="E2" t="str">
        <f>IF('Layout full names (mandatory)'!BL22&lt;&gt;"",'Layout full names (mandatory)'!BL22,"")</f>
        <v/>
      </c>
      <c r="F2" t="str">
        <f>IF('Layout full names (mandatory)'!BM22&lt;&gt;"",'Layout full names (mandatory)'!BM22,"")</f>
        <v/>
      </c>
      <c r="G2" t="str">
        <f>IF('Layout full names (mandatory)'!BN22&lt;&gt;"",'Layout full names (mandatory)'!BN22,"")</f>
        <v/>
      </c>
      <c r="H2" t="str">
        <f>IF('Layout full names (mandatory)'!BO22&lt;&gt;"",'Layout full names (mandatory)'!BO22,"")</f>
        <v/>
      </c>
      <c r="I2" t="str">
        <f>IF('Layout full names (mandatory)'!BP22&lt;&gt;"",'Layout full names (mandatory)'!BP22,"")</f>
        <v/>
      </c>
      <c r="J2" t="str">
        <f>IF('Layout full names (mandatory)'!BQ22&lt;&gt;"",'Layout full names (mandatory)'!BQ22,"")</f>
        <v/>
      </c>
      <c r="K2" t="str">
        <f>IF('Layout full names (mandatory)'!BR22&lt;&gt;"",'Layout full names (mandatory)'!BR22,"")</f>
        <v/>
      </c>
      <c r="L2" t="str">
        <f>IF('Layout full names (mandatory)'!BS22&lt;&gt;"",'Layout full names (mandatory)'!BS22,"")</f>
        <v/>
      </c>
      <c r="M2" t="str">
        <f>IF('Layout full names (mandatory)'!BT22&lt;&gt;"",'Layout full names (mandatory)'!BT22,"")</f>
        <v/>
      </c>
      <c r="N2" t="str">
        <f>IF('Layout full names (mandatory)'!BU22&lt;&gt;"",'Layout full names (mandatory)'!BU22,"")</f>
        <v/>
      </c>
      <c r="O2" t="str">
        <f>IF('Layout full names (mandatory)'!BV22&lt;&gt;"",'Layout full names (mandatory)'!BV22,"")</f>
        <v/>
      </c>
      <c r="P2" t="str">
        <f>IF('Layout full names (mandatory)'!BW22&lt;&gt;"",'Layout full names (mandatory)'!BW22,"")</f>
        <v/>
      </c>
      <c r="Q2" t="str">
        <f>IF('Layout full names (mandatory)'!BX22&lt;&gt;"",'Layout full names (mandatory)'!BX22,"")</f>
        <v/>
      </c>
      <c r="R2" t="str">
        <f>IF('Layout full names (mandatory)'!BY22&lt;&gt;"",'Layout full names (mandatory)'!BY22,"")</f>
        <v/>
      </c>
      <c r="S2" t="str">
        <f>IF('Layout full names (mandatory)'!BZ22&lt;&gt;"",'Layout full names (mandatory)'!BZ22,"")</f>
        <v/>
      </c>
      <c r="T2" t="str">
        <f>IF('Layout full names (mandatory)'!CA22&lt;&gt;"",'Layout full names (mandatory)'!CA22,"")</f>
        <v/>
      </c>
      <c r="U2" t="str">
        <f>IF('Layout full names (mandatory)'!CB22&lt;&gt;"",'Layout full names (mandatory)'!CB22,"")</f>
        <v/>
      </c>
      <c r="V2" t="str">
        <f>IF('Layout full names (mandatory)'!CC22&lt;&gt;"",'Layout full names (mandatory)'!CC22,"")</f>
        <v/>
      </c>
      <c r="W2" t="str">
        <f>IF('Layout full names (mandatory)'!CD22&lt;&gt;"",'Layout full names (mandatory)'!CD22,"")</f>
        <v/>
      </c>
      <c r="X2" t="str">
        <f>IF('Layout full names (mandatory)'!CE22&lt;&gt;"",'Layout full names (mandatory)'!CE22,"")</f>
        <v/>
      </c>
      <c r="Y2" t="str">
        <f>IF('Layout full names (mandatory)'!CF22&lt;&gt;"",'Layout full names (mandatory)'!CF22,"")</f>
        <v/>
      </c>
    </row>
    <row r="3" spans="1:25" x14ac:dyDescent="0.3">
      <c r="A3" t="str">
        <f>IF('Layout full names (mandatory)'!BH23&lt;&gt;"",'Layout full names (mandatory)'!BH23,"")</f>
        <v>B</v>
      </c>
      <c r="B3" t="str">
        <f>IF('Layout full names (mandatory)'!BI23&lt;&gt;"",'Layout full names (mandatory)'!BI23,"")</f>
        <v/>
      </c>
      <c r="C3" t="str">
        <f>IF('Layout full names (mandatory)'!BJ23&lt;&gt;"",'Layout full names (mandatory)'!BJ23,"")</f>
        <v/>
      </c>
      <c r="D3" t="str">
        <f>IF('Layout full names (mandatory)'!BK23&lt;&gt;"",'Layout full names (mandatory)'!BK23,"")</f>
        <v/>
      </c>
      <c r="E3" t="str">
        <f>IF('Layout full names (mandatory)'!BL23&lt;&gt;"",'Layout full names (mandatory)'!BL23,"")</f>
        <v/>
      </c>
      <c r="F3" t="str">
        <f>IF('Layout full names (mandatory)'!BM23&lt;&gt;"",'Layout full names (mandatory)'!BM23,"")</f>
        <v/>
      </c>
      <c r="G3" t="str">
        <f>IF('Layout full names (mandatory)'!BN23&lt;&gt;"",'Layout full names (mandatory)'!BN23,"")</f>
        <v/>
      </c>
      <c r="H3" t="str">
        <f>IF('Layout full names (mandatory)'!BO23&lt;&gt;"",'Layout full names (mandatory)'!BO23,"")</f>
        <v/>
      </c>
      <c r="I3" t="str">
        <f>IF('Layout full names (mandatory)'!BP23&lt;&gt;"",'Layout full names (mandatory)'!BP23,"")</f>
        <v/>
      </c>
      <c r="J3" t="str">
        <f>IF('Layout full names (mandatory)'!BQ23&lt;&gt;"",'Layout full names (mandatory)'!BQ23,"")</f>
        <v/>
      </c>
      <c r="K3" t="str">
        <f>IF('Layout full names (mandatory)'!BR23&lt;&gt;"",'Layout full names (mandatory)'!BR23,"")</f>
        <v/>
      </c>
      <c r="L3" t="str">
        <f>IF('Layout full names (mandatory)'!BS23&lt;&gt;"",'Layout full names (mandatory)'!BS23,"")</f>
        <v/>
      </c>
      <c r="M3" t="str">
        <f>IF('Layout full names (mandatory)'!BT23&lt;&gt;"",'Layout full names (mandatory)'!BT23,"")</f>
        <v/>
      </c>
      <c r="N3" t="str">
        <f>IF('Layout full names (mandatory)'!BU23&lt;&gt;"",'Layout full names (mandatory)'!BU23,"")</f>
        <v/>
      </c>
      <c r="O3" t="str">
        <f>IF('Layout full names (mandatory)'!BV23&lt;&gt;"",'Layout full names (mandatory)'!BV23,"")</f>
        <v/>
      </c>
      <c r="P3" t="str">
        <f>IF('Layout full names (mandatory)'!BW23&lt;&gt;"",'Layout full names (mandatory)'!BW23,"")</f>
        <v/>
      </c>
      <c r="Q3" t="str">
        <f>IF('Layout full names (mandatory)'!BX23&lt;&gt;"",'Layout full names (mandatory)'!BX23,"")</f>
        <v/>
      </c>
      <c r="R3" t="str">
        <f>IF('Layout full names (mandatory)'!BY23&lt;&gt;"",'Layout full names (mandatory)'!BY23,"")</f>
        <v/>
      </c>
      <c r="S3" t="str">
        <f>IF('Layout full names (mandatory)'!BZ23&lt;&gt;"",'Layout full names (mandatory)'!BZ23,"")</f>
        <v/>
      </c>
      <c r="T3" t="str">
        <f>IF('Layout full names (mandatory)'!CA23&lt;&gt;"",'Layout full names (mandatory)'!CA23,"")</f>
        <v/>
      </c>
      <c r="U3" t="str">
        <f>IF('Layout full names (mandatory)'!CB23&lt;&gt;"",'Layout full names (mandatory)'!CB23,"")</f>
        <v/>
      </c>
      <c r="V3" t="str">
        <f>IF('Layout full names (mandatory)'!CC23&lt;&gt;"",'Layout full names (mandatory)'!CC23,"")</f>
        <v/>
      </c>
      <c r="W3" t="str">
        <f>IF('Layout full names (mandatory)'!CD23&lt;&gt;"",'Layout full names (mandatory)'!CD23,"")</f>
        <v/>
      </c>
      <c r="X3" t="str">
        <f>IF('Layout full names (mandatory)'!CE23&lt;&gt;"",'Layout full names (mandatory)'!CE23,"")</f>
        <v/>
      </c>
      <c r="Y3" t="str">
        <f>IF('Layout full names (mandatory)'!CF23&lt;&gt;"",'Layout full names (mandatory)'!CF23,"")</f>
        <v/>
      </c>
    </row>
    <row r="4" spans="1:25" x14ac:dyDescent="0.3">
      <c r="A4" t="str">
        <f>IF('Layout full names (mandatory)'!BH24&lt;&gt;"",'Layout full names (mandatory)'!BH24,"")</f>
        <v>C</v>
      </c>
      <c r="B4" t="str">
        <f>IF('Layout full names (mandatory)'!BI24&lt;&gt;"",'Layout full names (mandatory)'!BI24,"")</f>
        <v/>
      </c>
      <c r="C4" t="str">
        <f>IF('Layout full names (mandatory)'!BJ24&lt;&gt;"",'Layout full names (mandatory)'!BJ24,"")</f>
        <v/>
      </c>
      <c r="D4" t="str">
        <f>IF('Layout full names (mandatory)'!BK24&lt;&gt;"",'Layout full names (mandatory)'!BK24,"")</f>
        <v/>
      </c>
      <c r="E4" t="str">
        <f>IF('Layout full names (mandatory)'!BL24&lt;&gt;"",'Layout full names (mandatory)'!BL24,"")</f>
        <v/>
      </c>
      <c r="F4" t="str">
        <f>IF('Layout full names (mandatory)'!BM24&lt;&gt;"",'Layout full names (mandatory)'!BM24,"")</f>
        <v/>
      </c>
      <c r="G4" t="str">
        <f>IF('Layout full names (mandatory)'!BN24&lt;&gt;"",'Layout full names (mandatory)'!BN24,"")</f>
        <v/>
      </c>
      <c r="H4" t="str">
        <f>IF('Layout full names (mandatory)'!BO24&lt;&gt;"",'Layout full names (mandatory)'!BO24,"")</f>
        <v/>
      </c>
      <c r="I4" t="str">
        <f>IF('Layout full names (mandatory)'!BP24&lt;&gt;"",'Layout full names (mandatory)'!BP24,"")</f>
        <v/>
      </c>
      <c r="J4" t="str">
        <f>IF('Layout full names (mandatory)'!BQ24&lt;&gt;"",'Layout full names (mandatory)'!BQ24,"")</f>
        <v/>
      </c>
      <c r="K4" t="str">
        <f>IF('Layout full names (mandatory)'!BR24&lt;&gt;"",'Layout full names (mandatory)'!BR24,"")</f>
        <v/>
      </c>
      <c r="L4" t="str">
        <f>IF('Layout full names (mandatory)'!BS24&lt;&gt;"",'Layout full names (mandatory)'!BS24,"")</f>
        <v/>
      </c>
      <c r="M4" t="str">
        <f>IF('Layout full names (mandatory)'!BT24&lt;&gt;"",'Layout full names (mandatory)'!BT24,"")</f>
        <v/>
      </c>
      <c r="N4" t="str">
        <f>IF('Layout full names (mandatory)'!BU24&lt;&gt;"",'Layout full names (mandatory)'!BU24,"")</f>
        <v/>
      </c>
      <c r="O4" t="str">
        <f>IF('Layout full names (mandatory)'!BV24&lt;&gt;"",'Layout full names (mandatory)'!BV24,"")</f>
        <v/>
      </c>
      <c r="P4" t="str">
        <f>IF('Layout full names (mandatory)'!BW24&lt;&gt;"",'Layout full names (mandatory)'!BW24,"")</f>
        <v/>
      </c>
      <c r="Q4" t="str">
        <f>IF('Layout full names (mandatory)'!BX24&lt;&gt;"",'Layout full names (mandatory)'!BX24,"")</f>
        <v/>
      </c>
      <c r="R4" t="str">
        <f>IF('Layout full names (mandatory)'!BY24&lt;&gt;"",'Layout full names (mandatory)'!BY24,"")</f>
        <v/>
      </c>
      <c r="S4" t="str">
        <f>IF('Layout full names (mandatory)'!BZ24&lt;&gt;"",'Layout full names (mandatory)'!BZ24,"")</f>
        <v/>
      </c>
      <c r="T4" t="str">
        <f>IF('Layout full names (mandatory)'!CA24&lt;&gt;"",'Layout full names (mandatory)'!CA24,"")</f>
        <v/>
      </c>
      <c r="U4" t="str">
        <f>IF('Layout full names (mandatory)'!CB24&lt;&gt;"",'Layout full names (mandatory)'!CB24,"")</f>
        <v/>
      </c>
      <c r="V4" t="str">
        <f>IF('Layout full names (mandatory)'!CC24&lt;&gt;"",'Layout full names (mandatory)'!CC24,"")</f>
        <v/>
      </c>
      <c r="W4" t="str">
        <f>IF('Layout full names (mandatory)'!CD24&lt;&gt;"",'Layout full names (mandatory)'!CD24,"")</f>
        <v/>
      </c>
      <c r="X4" t="str">
        <f>IF('Layout full names (mandatory)'!CE24&lt;&gt;"",'Layout full names (mandatory)'!CE24,"")</f>
        <v/>
      </c>
      <c r="Y4" t="str">
        <f>IF('Layout full names (mandatory)'!CF24&lt;&gt;"",'Layout full names (mandatory)'!CF24,"")</f>
        <v/>
      </c>
    </row>
    <row r="5" spans="1:25" x14ac:dyDescent="0.3">
      <c r="A5" t="str">
        <f>IF('Layout full names (mandatory)'!BH25&lt;&gt;"",'Layout full names (mandatory)'!BH25,"")</f>
        <v>D</v>
      </c>
      <c r="B5" t="str">
        <f>IF('Layout full names (mandatory)'!BI25&lt;&gt;"",'Layout full names (mandatory)'!BI25,"")</f>
        <v/>
      </c>
      <c r="C5" t="str">
        <f>IF('Layout full names (mandatory)'!BJ25&lt;&gt;"",'Layout full names (mandatory)'!BJ25,"")</f>
        <v/>
      </c>
      <c r="D5" t="str">
        <f>IF('Layout full names (mandatory)'!BK25&lt;&gt;"",'Layout full names (mandatory)'!BK25,"")</f>
        <v/>
      </c>
      <c r="E5" t="str">
        <f>IF('Layout full names (mandatory)'!BL25&lt;&gt;"",'Layout full names (mandatory)'!BL25,"")</f>
        <v/>
      </c>
      <c r="F5" t="str">
        <f>IF('Layout full names (mandatory)'!BM25&lt;&gt;"",'Layout full names (mandatory)'!BM25,"")</f>
        <v/>
      </c>
      <c r="G5" t="str">
        <f>IF('Layout full names (mandatory)'!BN25&lt;&gt;"",'Layout full names (mandatory)'!BN25,"")</f>
        <v/>
      </c>
      <c r="H5" t="str">
        <f>IF('Layout full names (mandatory)'!BO25&lt;&gt;"",'Layout full names (mandatory)'!BO25,"")</f>
        <v/>
      </c>
      <c r="I5" t="str">
        <f>IF('Layout full names (mandatory)'!BP25&lt;&gt;"",'Layout full names (mandatory)'!BP25,"")</f>
        <v/>
      </c>
      <c r="J5" t="str">
        <f>IF('Layout full names (mandatory)'!BQ25&lt;&gt;"",'Layout full names (mandatory)'!BQ25,"")</f>
        <v/>
      </c>
      <c r="K5" t="str">
        <f>IF('Layout full names (mandatory)'!BR25&lt;&gt;"",'Layout full names (mandatory)'!BR25,"")</f>
        <v/>
      </c>
      <c r="L5" t="str">
        <f>IF('Layout full names (mandatory)'!BS25&lt;&gt;"",'Layout full names (mandatory)'!BS25,"")</f>
        <v/>
      </c>
      <c r="M5" t="str">
        <f>IF('Layout full names (mandatory)'!BT25&lt;&gt;"",'Layout full names (mandatory)'!BT25,"")</f>
        <v/>
      </c>
      <c r="N5" t="str">
        <f>IF('Layout full names (mandatory)'!BU25&lt;&gt;"",'Layout full names (mandatory)'!BU25,"")</f>
        <v/>
      </c>
      <c r="O5" t="str">
        <f>IF('Layout full names (mandatory)'!BV25&lt;&gt;"",'Layout full names (mandatory)'!BV25,"")</f>
        <v/>
      </c>
      <c r="P5" t="str">
        <f>IF('Layout full names (mandatory)'!BW25&lt;&gt;"",'Layout full names (mandatory)'!BW25,"")</f>
        <v/>
      </c>
      <c r="Q5" t="str">
        <f>IF('Layout full names (mandatory)'!BX25&lt;&gt;"",'Layout full names (mandatory)'!BX25,"")</f>
        <v/>
      </c>
      <c r="R5" t="str">
        <f>IF('Layout full names (mandatory)'!BY25&lt;&gt;"",'Layout full names (mandatory)'!BY25,"")</f>
        <v/>
      </c>
      <c r="S5" t="str">
        <f>IF('Layout full names (mandatory)'!BZ25&lt;&gt;"",'Layout full names (mandatory)'!BZ25,"")</f>
        <v/>
      </c>
      <c r="T5" t="str">
        <f>IF('Layout full names (mandatory)'!CA25&lt;&gt;"",'Layout full names (mandatory)'!CA25,"")</f>
        <v/>
      </c>
      <c r="U5" t="str">
        <f>IF('Layout full names (mandatory)'!CB25&lt;&gt;"",'Layout full names (mandatory)'!CB25,"")</f>
        <v/>
      </c>
      <c r="V5" t="str">
        <f>IF('Layout full names (mandatory)'!CC25&lt;&gt;"",'Layout full names (mandatory)'!CC25,"")</f>
        <v/>
      </c>
      <c r="W5" t="str">
        <f>IF('Layout full names (mandatory)'!CD25&lt;&gt;"",'Layout full names (mandatory)'!CD25,"")</f>
        <v/>
      </c>
      <c r="X5" t="str">
        <f>IF('Layout full names (mandatory)'!CE25&lt;&gt;"",'Layout full names (mandatory)'!CE25,"")</f>
        <v/>
      </c>
      <c r="Y5" t="str">
        <f>IF('Layout full names (mandatory)'!CF25&lt;&gt;"",'Layout full names (mandatory)'!CF25,"")</f>
        <v/>
      </c>
    </row>
    <row r="6" spans="1:25" x14ac:dyDescent="0.3">
      <c r="A6" t="str">
        <f>IF('Layout full names (mandatory)'!BH26&lt;&gt;"",'Layout full names (mandatory)'!BH26,"")</f>
        <v>E</v>
      </c>
      <c r="B6" t="str">
        <f>IF('Layout full names (mandatory)'!BI26&lt;&gt;"",'Layout full names (mandatory)'!BI26,"")</f>
        <v/>
      </c>
      <c r="C6" t="str">
        <f>IF('Layout full names (mandatory)'!BJ26&lt;&gt;"",'Layout full names (mandatory)'!BJ26,"")</f>
        <v/>
      </c>
      <c r="D6" t="str">
        <f>IF('Layout full names (mandatory)'!BK26&lt;&gt;"",'Layout full names (mandatory)'!BK26,"")</f>
        <v/>
      </c>
      <c r="E6" t="str">
        <f>IF('Layout full names (mandatory)'!BL26&lt;&gt;"",'Layout full names (mandatory)'!BL26,"")</f>
        <v/>
      </c>
      <c r="F6" t="str">
        <f>IF('Layout full names (mandatory)'!BM26&lt;&gt;"",'Layout full names (mandatory)'!BM26,"")</f>
        <v/>
      </c>
      <c r="G6" t="str">
        <f>IF('Layout full names (mandatory)'!BN26&lt;&gt;"",'Layout full names (mandatory)'!BN26,"")</f>
        <v/>
      </c>
      <c r="H6" t="str">
        <f>IF('Layout full names (mandatory)'!BO26&lt;&gt;"",'Layout full names (mandatory)'!BO26,"")</f>
        <v/>
      </c>
      <c r="I6" t="str">
        <f>IF('Layout full names (mandatory)'!BP26&lt;&gt;"",'Layout full names (mandatory)'!BP26,"")</f>
        <v/>
      </c>
      <c r="J6" t="str">
        <f>IF('Layout full names (mandatory)'!BQ26&lt;&gt;"",'Layout full names (mandatory)'!BQ26,"")</f>
        <v/>
      </c>
      <c r="K6" t="str">
        <f>IF('Layout full names (mandatory)'!BR26&lt;&gt;"",'Layout full names (mandatory)'!BR26,"")</f>
        <v/>
      </c>
      <c r="L6" t="str">
        <f>IF('Layout full names (mandatory)'!BS26&lt;&gt;"",'Layout full names (mandatory)'!BS26,"")</f>
        <v/>
      </c>
      <c r="M6" t="str">
        <f>IF('Layout full names (mandatory)'!BT26&lt;&gt;"",'Layout full names (mandatory)'!BT26,"")</f>
        <v/>
      </c>
      <c r="N6" t="str">
        <f>IF('Layout full names (mandatory)'!BU26&lt;&gt;"",'Layout full names (mandatory)'!BU26,"")</f>
        <v/>
      </c>
      <c r="O6" t="str">
        <f>IF('Layout full names (mandatory)'!BV26&lt;&gt;"",'Layout full names (mandatory)'!BV26,"")</f>
        <v/>
      </c>
      <c r="P6" t="str">
        <f>IF('Layout full names (mandatory)'!BW26&lt;&gt;"",'Layout full names (mandatory)'!BW26,"")</f>
        <v/>
      </c>
      <c r="Q6" t="str">
        <f>IF('Layout full names (mandatory)'!BX26&lt;&gt;"",'Layout full names (mandatory)'!BX26,"")</f>
        <v/>
      </c>
      <c r="R6" t="str">
        <f>IF('Layout full names (mandatory)'!BY26&lt;&gt;"",'Layout full names (mandatory)'!BY26,"")</f>
        <v/>
      </c>
      <c r="S6" t="str">
        <f>IF('Layout full names (mandatory)'!BZ26&lt;&gt;"",'Layout full names (mandatory)'!BZ26,"")</f>
        <v/>
      </c>
      <c r="T6" t="str">
        <f>IF('Layout full names (mandatory)'!CA26&lt;&gt;"",'Layout full names (mandatory)'!CA26,"")</f>
        <v/>
      </c>
      <c r="U6" t="str">
        <f>IF('Layout full names (mandatory)'!CB26&lt;&gt;"",'Layout full names (mandatory)'!CB26,"")</f>
        <v/>
      </c>
      <c r="V6" t="str">
        <f>IF('Layout full names (mandatory)'!CC26&lt;&gt;"",'Layout full names (mandatory)'!CC26,"")</f>
        <v/>
      </c>
      <c r="W6" t="str">
        <f>IF('Layout full names (mandatory)'!CD26&lt;&gt;"",'Layout full names (mandatory)'!CD26,"")</f>
        <v/>
      </c>
      <c r="X6" t="str">
        <f>IF('Layout full names (mandatory)'!CE26&lt;&gt;"",'Layout full names (mandatory)'!CE26,"")</f>
        <v/>
      </c>
      <c r="Y6" t="str">
        <f>IF('Layout full names (mandatory)'!CF26&lt;&gt;"",'Layout full names (mandatory)'!CF26,"")</f>
        <v/>
      </c>
    </row>
    <row r="7" spans="1:25" x14ac:dyDescent="0.3">
      <c r="A7" t="str">
        <f>IF('Layout full names (mandatory)'!BH27&lt;&gt;"",'Layout full names (mandatory)'!BH27,"")</f>
        <v>F</v>
      </c>
      <c r="B7" t="str">
        <f>IF('Layout full names (mandatory)'!BI27&lt;&gt;"",'Layout full names (mandatory)'!BI27,"")</f>
        <v/>
      </c>
      <c r="C7" t="str">
        <f>IF('Layout full names (mandatory)'!BJ27&lt;&gt;"",'Layout full names (mandatory)'!BJ27,"")</f>
        <v/>
      </c>
      <c r="D7" t="str">
        <f>IF('Layout full names (mandatory)'!BK27&lt;&gt;"",'Layout full names (mandatory)'!BK27,"")</f>
        <v/>
      </c>
      <c r="E7" t="str">
        <f>IF('Layout full names (mandatory)'!BL27&lt;&gt;"",'Layout full names (mandatory)'!BL27,"")</f>
        <v/>
      </c>
      <c r="F7" t="str">
        <f>IF('Layout full names (mandatory)'!BM27&lt;&gt;"",'Layout full names (mandatory)'!BM27,"")</f>
        <v/>
      </c>
      <c r="G7" t="str">
        <f>IF('Layout full names (mandatory)'!BN27&lt;&gt;"",'Layout full names (mandatory)'!BN27,"")</f>
        <v/>
      </c>
      <c r="H7" t="str">
        <f>IF('Layout full names (mandatory)'!BO27&lt;&gt;"",'Layout full names (mandatory)'!BO27,"")</f>
        <v/>
      </c>
      <c r="I7" t="str">
        <f>IF('Layout full names (mandatory)'!BP27&lt;&gt;"",'Layout full names (mandatory)'!BP27,"")</f>
        <v/>
      </c>
      <c r="J7" t="str">
        <f>IF('Layout full names (mandatory)'!BQ27&lt;&gt;"",'Layout full names (mandatory)'!BQ27,"")</f>
        <v/>
      </c>
      <c r="K7" t="str">
        <f>IF('Layout full names (mandatory)'!BR27&lt;&gt;"",'Layout full names (mandatory)'!BR27,"")</f>
        <v/>
      </c>
      <c r="L7" t="str">
        <f>IF('Layout full names (mandatory)'!BS27&lt;&gt;"",'Layout full names (mandatory)'!BS27,"")</f>
        <v/>
      </c>
      <c r="M7" t="str">
        <f>IF('Layout full names (mandatory)'!BT27&lt;&gt;"",'Layout full names (mandatory)'!BT27,"")</f>
        <v/>
      </c>
      <c r="N7" t="str">
        <f>IF('Layout full names (mandatory)'!BU27&lt;&gt;"",'Layout full names (mandatory)'!BU27,"")</f>
        <v/>
      </c>
      <c r="O7" t="str">
        <f>IF('Layout full names (mandatory)'!BV27&lt;&gt;"",'Layout full names (mandatory)'!BV27,"")</f>
        <v/>
      </c>
      <c r="P7" t="str">
        <f>IF('Layout full names (mandatory)'!BW27&lt;&gt;"",'Layout full names (mandatory)'!BW27,"")</f>
        <v/>
      </c>
      <c r="Q7" t="str">
        <f>IF('Layout full names (mandatory)'!BX27&lt;&gt;"",'Layout full names (mandatory)'!BX27,"")</f>
        <v/>
      </c>
      <c r="R7" t="str">
        <f>IF('Layout full names (mandatory)'!BY27&lt;&gt;"",'Layout full names (mandatory)'!BY27,"")</f>
        <v/>
      </c>
      <c r="S7" t="str">
        <f>IF('Layout full names (mandatory)'!BZ27&lt;&gt;"",'Layout full names (mandatory)'!BZ27,"")</f>
        <v/>
      </c>
      <c r="T7" t="str">
        <f>IF('Layout full names (mandatory)'!CA27&lt;&gt;"",'Layout full names (mandatory)'!CA27,"")</f>
        <v/>
      </c>
      <c r="U7" t="str">
        <f>IF('Layout full names (mandatory)'!CB27&lt;&gt;"",'Layout full names (mandatory)'!CB27,"")</f>
        <v/>
      </c>
      <c r="V7" t="str">
        <f>IF('Layout full names (mandatory)'!CC27&lt;&gt;"",'Layout full names (mandatory)'!CC27,"")</f>
        <v/>
      </c>
      <c r="W7" t="str">
        <f>IF('Layout full names (mandatory)'!CD27&lt;&gt;"",'Layout full names (mandatory)'!CD27,"")</f>
        <v/>
      </c>
      <c r="X7" t="str">
        <f>IF('Layout full names (mandatory)'!CE27&lt;&gt;"",'Layout full names (mandatory)'!CE27,"")</f>
        <v/>
      </c>
      <c r="Y7" t="str">
        <f>IF('Layout full names (mandatory)'!CF27&lt;&gt;"",'Layout full names (mandatory)'!CF27,"")</f>
        <v/>
      </c>
    </row>
    <row r="8" spans="1:25" x14ac:dyDescent="0.3">
      <c r="A8" t="str">
        <f>IF('Layout full names (mandatory)'!BH28&lt;&gt;"",'Layout full names (mandatory)'!BH28,"")</f>
        <v>G</v>
      </c>
      <c r="B8" t="str">
        <f>IF('Layout full names (mandatory)'!BI28&lt;&gt;"",'Layout full names (mandatory)'!BI28,"")</f>
        <v/>
      </c>
      <c r="C8" t="str">
        <f>IF('Layout full names (mandatory)'!BJ28&lt;&gt;"",'Layout full names (mandatory)'!BJ28,"")</f>
        <v/>
      </c>
      <c r="D8" t="str">
        <f>IF('Layout full names (mandatory)'!BK28&lt;&gt;"",'Layout full names (mandatory)'!BK28,"")</f>
        <v/>
      </c>
      <c r="E8" t="str">
        <f>IF('Layout full names (mandatory)'!BL28&lt;&gt;"",'Layout full names (mandatory)'!BL28,"")</f>
        <v/>
      </c>
      <c r="F8" t="str">
        <f>IF('Layout full names (mandatory)'!BM28&lt;&gt;"",'Layout full names (mandatory)'!BM28,"")</f>
        <v/>
      </c>
      <c r="G8" t="str">
        <f>IF('Layout full names (mandatory)'!BN28&lt;&gt;"",'Layout full names (mandatory)'!BN28,"")</f>
        <v/>
      </c>
      <c r="H8" t="str">
        <f>IF('Layout full names (mandatory)'!BO28&lt;&gt;"",'Layout full names (mandatory)'!BO28,"")</f>
        <v/>
      </c>
      <c r="I8" t="str">
        <f>IF('Layout full names (mandatory)'!BP28&lt;&gt;"",'Layout full names (mandatory)'!BP28,"")</f>
        <v/>
      </c>
      <c r="J8" t="str">
        <f>IF('Layout full names (mandatory)'!BQ28&lt;&gt;"",'Layout full names (mandatory)'!BQ28,"")</f>
        <v/>
      </c>
      <c r="K8" t="str">
        <f>IF('Layout full names (mandatory)'!BR28&lt;&gt;"",'Layout full names (mandatory)'!BR28,"")</f>
        <v/>
      </c>
      <c r="L8" t="str">
        <f>IF('Layout full names (mandatory)'!BS28&lt;&gt;"",'Layout full names (mandatory)'!BS28,"")</f>
        <v/>
      </c>
      <c r="M8" t="str">
        <f>IF('Layout full names (mandatory)'!BT28&lt;&gt;"",'Layout full names (mandatory)'!BT28,"")</f>
        <v/>
      </c>
      <c r="N8" t="str">
        <f>IF('Layout full names (mandatory)'!BU28&lt;&gt;"",'Layout full names (mandatory)'!BU28,"")</f>
        <v/>
      </c>
      <c r="O8" t="str">
        <f>IF('Layout full names (mandatory)'!BV28&lt;&gt;"",'Layout full names (mandatory)'!BV28,"")</f>
        <v/>
      </c>
      <c r="P8" t="str">
        <f>IF('Layout full names (mandatory)'!BW28&lt;&gt;"",'Layout full names (mandatory)'!BW28,"")</f>
        <v/>
      </c>
      <c r="Q8" t="str">
        <f>IF('Layout full names (mandatory)'!BX28&lt;&gt;"",'Layout full names (mandatory)'!BX28,"")</f>
        <v/>
      </c>
      <c r="R8" t="str">
        <f>IF('Layout full names (mandatory)'!BY28&lt;&gt;"",'Layout full names (mandatory)'!BY28,"")</f>
        <v/>
      </c>
      <c r="S8" t="str">
        <f>IF('Layout full names (mandatory)'!BZ28&lt;&gt;"",'Layout full names (mandatory)'!BZ28,"")</f>
        <v/>
      </c>
      <c r="T8" t="str">
        <f>IF('Layout full names (mandatory)'!CA28&lt;&gt;"",'Layout full names (mandatory)'!CA28,"")</f>
        <v/>
      </c>
      <c r="U8" t="str">
        <f>IF('Layout full names (mandatory)'!CB28&lt;&gt;"",'Layout full names (mandatory)'!CB28,"")</f>
        <v/>
      </c>
      <c r="V8" t="str">
        <f>IF('Layout full names (mandatory)'!CC28&lt;&gt;"",'Layout full names (mandatory)'!CC28,"")</f>
        <v/>
      </c>
      <c r="W8" t="str">
        <f>IF('Layout full names (mandatory)'!CD28&lt;&gt;"",'Layout full names (mandatory)'!CD28,"")</f>
        <v/>
      </c>
      <c r="X8" t="str">
        <f>IF('Layout full names (mandatory)'!CE28&lt;&gt;"",'Layout full names (mandatory)'!CE28,"")</f>
        <v/>
      </c>
      <c r="Y8" t="str">
        <f>IF('Layout full names (mandatory)'!CF28&lt;&gt;"",'Layout full names (mandatory)'!CF28,"")</f>
        <v/>
      </c>
    </row>
    <row r="9" spans="1:25" x14ac:dyDescent="0.3">
      <c r="A9" t="str">
        <f>IF('Layout full names (mandatory)'!BH29&lt;&gt;"",'Layout full names (mandatory)'!BH29,"")</f>
        <v>H</v>
      </c>
      <c r="B9" t="str">
        <f>IF('Layout full names (mandatory)'!BI29&lt;&gt;"",'Layout full names (mandatory)'!BI29,"")</f>
        <v/>
      </c>
      <c r="C9" t="str">
        <f>IF('Layout full names (mandatory)'!BJ29&lt;&gt;"",'Layout full names (mandatory)'!BJ29,"")</f>
        <v/>
      </c>
      <c r="D9" t="str">
        <f>IF('Layout full names (mandatory)'!BK29&lt;&gt;"",'Layout full names (mandatory)'!BK29,"")</f>
        <v/>
      </c>
      <c r="E9" t="str">
        <f>IF('Layout full names (mandatory)'!BL29&lt;&gt;"",'Layout full names (mandatory)'!BL29,"")</f>
        <v/>
      </c>
      <c r="F9" t="str">
        <f>IF('Layout full names (mandatory)'!BM29&lt;&gt;"",'Layout full names (mandatory)'!BM29,"")</f>
        <v/>
      </c>
      <c r="G9" t="str">
        <f>IF('Layout full names (mandatory)'!BN29&lt;&gt;"",'Layout full names (mandatory)'!BN29,"")</f>
        <v/>
      </c>
      <c r="H9" t="str">
        <f>IF('Layout full names (mandatory)'!BO29&lt;&gt;"",'Layout full names (mandatory)'!BO29,"")</f>
        <v/>
      </c>
      <c r="I9" t="str">
        <f>IF('Layout full names (mandatory)'!BP29&lt;&gt;"",'Layout full names (mandatory)'!BP29,"")</f>
        <v/>
      </c>
      <c r="J9" t="str">
        <f>IF('Layout full names (mandatory)'!BQ29&lt;&gt;"",'Layout full names (mandatory)'!BQ29,"")</f>
        <v/>
      </c>
      <c r="K9" t="str">
        <f>IF('Layout full names (mandatory)'!BR29&lt;&gt;"",'Layout full names (mandatory)'!BR29,"")</f>
        <v/>
      </c>
      <c r="L9" t="str">
        <f>IF('Layout full names (mandatory)'!BS29&lt;&gt;"",'Layout full names (mandatory)'!BS29,"")</f>
        <v/>
      </c>
      <c r="M9" t="str">
        <f>IF('Layout full names (mandatory)'!BT29&lt;&gt;"",'Layout full names (mandatory)'!BT29,"")</f>
        <v/>
      </c>
      <c r="N9" t="str">
        <f>IF('Layout full names (mandatory)'!BU29&lt;&gt;"",'Layout full names (mandatory)'!BU29,"")</f>
        <v/>
      </c>
      <c r="O9" t="str">
        <f>IF('Layout full names (mandatory)'!BV29&lt;&gt;"",'Layout full names (mandatory)'!BV29,"")</f>
        <v/>
      </c>
      <c r="P9" t="str">
        <f>IF('Layout full names (mandatory)'!BW29&lt;&gt;"",'Layout full names (mandatory)'!BW29,"")</f>
        <v/>
      </c>
      <c r="Q9" t="str">
        <f>IF('Layout full names (mandatory)'!BX29&lt;&gt;"",'Layout full names (mandatory)'!BX29,"")</f>
        <v/>
      </c>
      <c r="R9" t="str">
        <f>IF('Layout full names (mandatory)'!BY29&lt;&gt;"",'Layout full names (mandatory)'!BY29,"")</f>
        <v/>
      </c>
      <c r="S9" t="str">
        <f>IF('Layout full names (mandatory)'!BZ29&lt;&gt;"",'Layout full names (mandatory)'!BZ29,"")</f>
        <v/>
      </c>
      <c r="T9" t="str">
        <f>IF('Layout full names (mandatory)'!CA29&lt;&gt;"",'Layout full names (mandatory)'!CA29,"")</f>
        <v/>
      </c>
      <c r="U9" t="str">
        <f>IF('Layout full names (mandatory)'!CB29&lt;&gt;"",'Layout full names (mandatory)'!CB29,"")</f>
        <v/>
      </c>
      <c r="V9" t="str">
        <f>IF('Layout full names (mandatory)'!CC29&lt;&gt;"",'Layout full names (mandatory)'!CC29,"")</f>
        <v/>
      </c>
      <c r="W9" t="str">
        <f>IF('Layout full names (mandatory)'!CD29&lt;&gt;"",'Layout full names (mandatory)'!CD29,"")</f>
        <v/>
      </c>
      <c r="X9" t="str">
        <f>IF('Layout full names (mandatory)'!CE29&lt;&gt;"",'Layout full names (mandatory)'!CE29,"")</f>
        <v/>
      </c>
      <c r="Y9" t="str">
        <f>IF('Layout full names (mandatory)'!CF29&lt;&gt;"",'Layout full names (mandatory)'!CF29,"")</f>
        <v/>
      </c>
    </row>
    <row r="10" spans="1:25" x14ac:dyDescent="0.3">
      <c r="A10" t="str">
        <f>IF('Layout full names (mandatory)'!BH30&lt;&gt;"",'Layout full names (mandatory)'!BH30,"")</f>
        <v>I</v>
      </c>
      <c r="B10" t="str">
        <f>IF('Layout full names (mandatory)'!BI30&lt;&gt;"",'Layout full names (mandatory)'!BI30,"")</f>
        <v/>
      </c>
      <c r="C10" t="str">
        <f>IF('Layout full names (mandatory)'!BJ30&lt;&gt;"",'Layout full names (mandatory)'!BJ30,"")</f>
        <v/>
      </c>
      <c r="D10" t="str">
        <f>IF('Layout full names (mandatory)'!BK30&lt;&gt;"",'Layout full names (mandatory)'!BK30,"")</f>
        <v/>
      </c>
      <c r="E10" t="str">
        <f>IF('Layout full names (mandatory)'!BL30&lt;&gt;"",'Layout full names (mandatory)'!BL30,"")</f>
        <v/>
      </c>
      <c r="F10" t="str">
        <f>IF('Layout full names (mandatory)'!BM30&lt;&gt;"",'Layout full names (mandatory)'!BM30,"")</f>
        <v/>
      </c>
      <c r="G10" t="str">
        <f>IF('Layout full names (mandatory)'!BN30&lt;&gt;"",'Layout full names (mandatory)'!BN30,"")</f>
        <v/>
      </c>
      <c r="H10" t="str">
        <f>IF('Layout full names (mandatory)'!BO30&lt;&gt;"",'Layout full names (mandatory)'!BO30,"")</f>
        <v/>
      </c>
      <c r="I10" t="str">
        <f>IF('Layout full names (mandatory)'!BP30&lt;&gt;"",'Layout full names (mandatory)'!BP30,"")</f>
        <v/>
      </c>
      <c r="J10" t="str">
        <f>IF('Layout full names (mandatory)'!BQ30&lt;&gt;"",'Layout full names (mandatory)'!BQ30,"")</f>
        <v/>
      </c>
      <c r="K10" t="str">
        <f>IF('Layout full names (mandatory)'!BR30&lt;&gt;"",'Layout full names (mandatory)'!BR30,"")</f>
        <v/>
      </c>
      <c r="L10" t="str">
        <f>IF('Layout full names (mandatory)'!BS30&lt;&gt;"",'Layout full names (mandatory)'!BS30,"")</f>
        <v/>
      </c>
      <c r="M10" t="str">
        <f>IF('Layout full names (mandatory)'!BT30&lt;&gt;"",'Layout full names (mandatory)'!BT30,"")</f>
        <v/>
      </c>
      <c r="N10" t="str">
        <f>IF('Layout full names (mandatory)'!BU30&lt;&gt;"",'Layout full names (mandatory)'!BU30,"")</f>
        <v/>
      </c>
      <c r="O10" t="str">
        <f>IF('Layout full names (mandatory)'!BV30&lt;&gt;"",'Layout full names (mandatory)'!BV30,"")</f>
        <v/>
      </c>
      <c r="P10" t="str">
        <f>IF('Layout full names (mandatory)'!BW30&lt;&gt;"",'Layout full names (mandatory)'!BW30,"")</f>
        <v/>
      </c>
      <c r="Q10" t="str">
        <f>IF('Layout full names (mandatory)'!BX30&lt;&gt;"",'Layout full names (mandatory)'!BX30,"")</f>
        <v/>
      </c>
      <c r="R10" t="str">
        <f>IF('Layout full names (mandatory)'!BY30&lt;&gt;"",'Layout full names (mandatory)'!BY30,"")</f>
        <v/>
      </c>
      <c r="S10" t="str">
        <f>IF('Layout full names (mandatory)'!BZ30&lt;&gt;"",'Layout full names (mandatory)'!BZ30,"")</f>
        <v/>
      </c>
      <c r="T10" t="str">
        <f>IF('Layout full names (mandatory)'!CA30&lt;&gt;"",'Layout full names (mandatory)'!CA30,"")</f>
        <v/>
      </c>
      <c r="U10" t="str">
        <f>IF('Layout full names (mandatory)'!CB30&lt;&gt;"",'Layout full names (mandatory)'!CB30,"")</f>
        <v/>
      </c>
      <c r="V10" t="str">
        <f>IF('Layout full names (mandatory)'!CC30&lt;&gt;"",'Layout full names (mandatory)'!CC30,"")</f>
        <v/>
      </c>
      <c r="W10" t="str">
        <f>IF('Layout full names (mandatory)'!CD30&lt;&gt;"",'Layout full names (mandatory)'!CD30,"")</f>
        <v/>
      </c>
      <c r="X10" t="str">
        <f>IF('Layout full names (mandatory)'!CE30&lt;&gt;"",'Layout full names (mandatory)'!CE30,"")</f>
        <v/>
      </c>
      <c r="Y10" t="str">
        <f>IF('Layout full names (mandatory)'!CF30&lt;&gt;"",'Layout full names (mandatory)'!CF30,"")</f>
        <v/>
      </c>
    </row>
    <row r="11" spans="1:25" x14ac:dyDescent="0.3">
      <c r="A11" t="str">
        <f>IF('Layout full names (mandatory)'!BH31&lt;&gt;"",'Layout full names (mandatory)'!BH31,"")</f>
        <v>J</v>
      </c>
      <c r="B11" t="str">
        <f>IF('Layout full names (mandatory)'!BI31&lt;&gt;"",'Layout full names (mandatory)'!BI31,"")</f>
        <v/>
      </c>
      <c r="C11" t="str">
        <f>IF('Layout full names (mandatory)'!BJ31&lt;&gt;"",'Layout full names (mandatory)'!BJ31,"")</f>
        <v/>
      </c>
      <c r="D11" t="str">
        <f>IF('Layout full names (mandatory)'!BK31&lt;&gt;"",'Layout full names (mandatory)'!BK31,"")</f>
        <v/>
      </c>
      <c r="E11" t="str">
        <f>IF('Layout full names (mandatory)'!BL31&lt;&gt;"",'Layout full names (mandatory)'!BL31,"")</f>
        <v/>
      </c>
      <c r="F11" t="str">
        <f>IF('Layout full names (mandatory)'!BM31&lt;&gt;"",'Layout full names (mandatory)'!BM31,"")</f>
        <v/>
      </c>
      <c r="G11" t="str">
        <f>IF('Layout full names (mandatory)'!BN31&lt;&gt;"",'Layout full names (mandatory)'!BN31,"")</f>
        <v/>
      </c>
      <c r="H11" t="str">
        <f>IF('Layout full names (mandatory)'!BO31&lt;&gt;"",'Layout full names (mandatory)'!BO31,"")</f>
        <v/>
      </c>
      <c r="I11" t="str">
        <f>IF('Layout full names (mandatory)'!BP31&lt;&gt;"",'Layout full names (mandatory)'!BP31,"")</f>
        <v/>
      </c>
      <c r="J11" t="str">
        <f>IF('Layout full names (mandatory)'!BQ31&lt;&gt;"",'Layout full names (mandatory)'!BQ31,"")</f>
        <v/>
      </c>
      <c r="K11" t="str">
        <f>IF('Layout full names (mandatory)'!BR31&lt;&gt;"",'Layout full names (mandatory)'!BR31,"")</f>
        <v/>
      </c>
      <c r="L11" t="str">
        <f>IF('Layout full names (mandatory)'!BS31&lt;&gt;"",'Layout full names (mandatory)'!BS31,"")</f>
        <v/>
      </c>
      <c r="M11" t="str">
        <f>IF('Layout full names (mandatory)'!BT31&lt;&gt;"",'Layout full names (mandatory)'!BT31,"")</f>
        <v/>
      </c>
      <c r="N11" t="str">
        <f>IF('Layout full names (mandatory)'!BU31&lt;&gt;"",'Layout full names (mandatory)'!BU31,"")</f>
        <v/>
      </c>
      <c r="O11" t="str">
        <f>IF('Layout full names (mandatory)'!BV31&lt;&gt;"",'Layout full names (mandatory)'!BV31,"")</f>
        <v/>
      </c>
      <c r="P11" t="str">
        <f>IF('Layout full names (mandatory)'!BW31&lt;&gt;"",'Layout full names (mandatory)'!BW31,"")</f>
        <v/>
      </c>
      <c r="Q11" t="str">
        <f>IF('Layout full names (mandatory)'!BX31&lt;&gt;"",'Layout full names (mandatory)'!BX31,"")</f>
        <v/>
      </c>
      <c r="R11" t="str">
        <f>IF('Layout full names (mandatory)'!BY31&lt;&gt;"",'Layout full names (mandatory)'!BY31,"")</f>
        <v/>
      </c>
      <c r="S11" t="str">
        <f>IF('Layout full names (mandatory)'!BZ31&lt;&gt;"",'Layout full names (mandatory)'!BZ31,"")</f>
        <v/>
      </c>
      <c r="T11" t="str">
        <f>IF('Layout full names (mandatory)'!CA31&lt;&gt;"",'Layout full names (mandatory)'!CA31,"")</f>
        <v/>
      </c>
      <c r="U11" t="str">
        <f>IF('Layout full names (mandatory)'!CB31&lt;&gt;"",'Layout full names (mandatory)'!CB31,"")</f>
        <v/>
      </c>
      <c r="V11" t="str">
        <f>IF('Layout full names (mandatory)'!CC31&lt;&gt;"",'Layout full names (mandatory)'!CC31,"")</f>
        <v/>
      </c>
      <c r="W11" t="str">
        <f>IF('Layout full names (mandatory)'!CD31&lt;&gt;"",'Layout full names (mandatory)'!CD31,"")</f>
        <v/>
      </c>
      <c r="X11" t="str">
        <f>IF('Layout full names (mandatory)'!CE31&lt;&gt;"",'Layout full names (mandatory)'!CE31,"")</f>
        <v/>
      </c>
      <c r="Y11" t="str">
        <f>IF('Layout full names (mandatory)'!CF31&lt;&gt;"",'Layout full names (mandatory)'!CF31,"")</f>
        <v/>
      </c>
    </row>
    <row r="12" spans="1:25" x14ac:dyDescent="0.3">
      <c r="A12" t="str">
        <f>IF('Layout full names (mandatory)'!BH32&lt;&gt;"",'Layout full names (mandatory)'!BH32,"")</f>
        <v>K</v>
      </c>
      <c r="B12" t="str">
        <f>IF('Layout full names (mandatory)'!BI32&lt;&gt;"",'Layout full names (mandatory)'!BI32,"")</f>
        <v/>
      </c>
      <c r="C12" t="str">
        <f>IF('Layout full names (mandatory)'!BJ32&lt;&gt;"",'Layout full names (mandatory)'!BJ32,"")</f>
        <v/>
      </c>
      <c r="D12" t="str">
        <f>IF('Layout full names (mandatory)'!BK32&lt;&gt;"",'Layout full names (mandatory)'!BK32,"")</f>
        <v/>
      </c>
      <c r="E12" t="str">
        <f>IF('Layout full names (mandatory)'!BL32&lt;&gt;"",'Layout full names (mandatory)'!BL32,"")</f>
        <v/>
      </c>
      <c r="F12" t="str">
        <f>IF('Layout full names (mandatory)'!BM32&lt;&gt;"",'Layout full names (mandatory)'!BM32,"")</f>
        <v/>
      </c>
      <c r="G12" t="str">
        <f>IF('Layout full names (mandatory)'!BN32&lt;&gt;"",'Layout full names (mandatory)'!BN32,"")</f>
        <v/>
      </c>
      <c r="H12" t="str">
        <f>IF('Layout full names (mandatory)'!BO32&lt;&gt;"",'Layout full names (mandatory)'!BO32,"")</f>
        <v/>
      </c>
      <c r="I12" t="str">
        <f>IF('Layout full names (mandatory)'!BP32&lt;&gt;"",'Layout full names (mandatory)'!BP32,"")</f>
        <v/>
      </c>
      <c r="J12" t="str">
        <f>IF('Layout full names (mandatory)'!BQ32&lt;&gt;"",'Layout full names (mandatory)'!BQ32,"")</f>
        <v/>
      </c>
      <c r="K12" t="str">
        <f>IF('Layout full names (mandatory)'!BR32&lt;&gt;"",'Layout full names (mandatory)'!BR32,"")</f>
        <v/>
      </c>
      <c r="L12" t="str">
        <f>IF('Layout full names (mandatory)'!BS32&lt;&gt;"",'Layout full names (mandatory)'!BS32,"")</f>
        <v/>
      </c>
      <c r="M12" t="str">
        <f>IF('Layout full names (mandatory)'!BT32&lt;&gt;"",'Layout full names (mandatory)'!BT32,"")</f>
        <v/>
      </c>
      <c r="N12" t="str">
        <f>IF('Layout full names (mandatory)'!BU32&lt;&gt;"",'Layout full names (mandatory)'!BU32,"")</f>
        <v/>
      </c>
      <c r="O12" t="str">
        <f>IF('Layout full names (mandatory)'!BV32&lt;&gt;"",'Layout full names (mandatory)'!BV32,"")</f>
        <v/>
      </c>
      <c r="P12" t="str">
        <f>IF('Layout full names (mandatory)'!BW32&lt;&gt;"",'Layout full names (mandatory)'!BW32,"")</f>
        <v/>
      </c>
      <c r="Q12" t="str">
        <f>IF('Layout full names (mandatory)'!BX32&lt;&gt;"",'Layout full names (mandatory)'!BX32,"")</f>
        <v/>
      </c>
      <c r="R12" t="str">
        <f>IF('Layout full names (mandatory)'!BY32&lt;&gt;"",'Layout full names (mandatory)'!BY32,"")</f>
        <v/>
      </c>
      <c r="S12" t="str">
        <f>IF('Layout full names (mandatory)'!BZ32&lt;&gt;"",'Layout full names (mandatory)'!BZ32,"")</f>
        <v/>
      </c>
      <c r="T12" t="str">
        <f>IF('Layout full names (mandatory)'!CA32&lt;&gt;"",'Layout full names (mandatory)'!CA32,"")</f>
        <v/>
      </c>
      <c r="U12" t="str">
        <f>IF('Layout full names (mandatory)'!CB32&lt;&gt;"",'Layout full names (mandatory)'!CB32,"")</f>
        <v/>
      </c>
      <c r="V12" t="str">
        <f>IF('Layout full names (mandatory)'!CC32&lt;&gt;"",'Layout full names (mandatory)'!CC32,"")</f>
        <v/>
      </c>
      <c r="W12" t="str">
        <f>IF('Layout full names (mandatory)'!CD32&lt;&gt;"",'Layout full names (mandatory)'!CD32,"")</f>
        <v/>
      </c>
      <c r="X12" t="str">
        <f>IF('Layout full names (mandatory)'!CE32&lt;&gt;"",'Layout full names (mandatory)'!CE32,"")</f>
        <v/>
      </c>
      <c r="Y12" t="str">
        <f>IF('Layout full names (mandatory)'!CF32&lt;&gt;"",'Layout full names (mandatory)'!CF32,"")</f>
        <v/>
      </c>
    </row>
    <row r="13" spans="1:25" x14ac:dyDescent="0.3">
      <c r="A13" t="str">
        <f>IF('Layout full names (mandatory)'!BH33&lt;&gt;"",'Layout full names (mandatory)'!BH33,"")</f>
        <v>L</v>
      </c>
      <c r="B13" t="str">
        <f>IF('Layout full names (mandatory)'!BI33&lt;&gt;"",'Layout full names (mandatory)'!BI33,"")</f>
        <v/>
      </c>
      <c r="C13" t="str">
        <f>IF('Layout full names (mandatory)'!BJ33&lt;&gt;"",'Layout full names (mandatory)'!BJ33,"")</f>
        <v/>
      </c>
      <c r="D13" t="str">
        <f>IF('Layout full names (mandatory)'!BK33&lt;&gt;"",'Layout full names (mandatory)'!BK33,"")</f>
        <v/>
      </c>
      <c r="E13" t="str">
        <f>IF('Layout full names (mandatory)'!BL33&lt;&gt;"",'Layout full names (mandatory)'!BL33,"")</f>
        <v/>
      </c>
      <c r="F13" t="str">
        <f>IF('Layout full names (mandatory)'!BM33&lt;&gt;"",'Layout full names (mandatory)'!BM33,"")</f>
        <v/>
      </c>
      <c r="G13" t="str">
        <f>IF('Layout full names (mandatory)'!BN33&lt;&gt;"",'Layout full names (mandatory)'!BN33,"")</f>
        <v/>
      </c>
      <c r="H13" t="str">
        <f>IF('Layout full names (mandatory)'!BO33&lt;&gt;"",'Layout full names (mandatory)'!BO33,"")</f>
        <v/>
      </c>
      <c r="I13" t="str">
        <f>IF('Layout full names (mandatory)'!BP33&lt;&gt;"",'Layout full names (mandatory)'!BP33,"")</f>
        <v/>
      </c>
      <c r="J13" t="str">
        <f>IF('Layout full names (mandatory)'!BQ33&lt;&gt;"",'Layout full names (mandatory)'!BQ33,"")</f>
        <v/>
      </c>
      <c r="K13" t="str">
        <f>IF('Layout full names (mandatory)'!BR33&lt;&gt;"",'Layout full names (mandatory)'!BR33,"")</f>
        <v/>
      </c>
      <c r="L13" t="str">
        <f>IF('Layout full names (mandatory)'!BS33&lt;&gt;"",'Layout full names (mandatory)'!BS33,"")</f>
        <v/>
      </c>
      <c r="M13" t="str">
        <f>IF('Layout full names (mandatory)'!BT33&lt;&gt;"",'Layout full names (mandatory)'!BT33,"")</f>
        <v/>
      </c>
      <c r="N13" t="str">
        <f>IF('Layout full names (mandatory)'!BU33&lt;&gt;"",'Layout full names (mandatory)'!BU33,"")</f>
        <v/>
      </c>
      <c r="O13" t="str">
        <f>IF('Layout full names (mandatory)'!BV33&lt;&gt;"",'Layout full names (mandatory)'!BV33,"")</f>
        <v/>
      </c>
      <c r="P13" t="str">
        <f>IF('Layout full names (mandatory)'!BW33&lt;&gt;"",'Layout full names (mandatory)'!BW33,"")</f>
        <v/>
      </c>
      <c r="Q13" t="str">
        <f>IF('Layout full names (mandatory)'!BX33&lt;&gt;"",'Layout full names (mandatory)'!BX33,"")</f>
        <v/>
      </c>
      <c r="R13" t="str">
        <f>IF('Layout full names (mandatory)'!BY33&lt;&gt;"",'Layout full names (mandatory)'!BY33,"")</f>
        <v/>
      </c>
      <c r="S13" t="str">
        <f>IF('Layout full names (mandatory)'!BZ33&lt;&gt;"",'Layout full names (mandatory)'!BZ33,"")</f>
        <v/>
      </c>
      <c r="T13" t="str">
        <f>IF('Layout full names (mandatory)'!CA33&lt;&gt;"",'Layout full names (mandatory)'!CA33,"")</f>
        <v/>
      </c>
      <c r="U13" t="str">
        <f>IF('Layout full names (mandatory)'!CB33&lt;&gt;"",'Layout full names (mandatory)'!CB33,"")</f>
        <v/>
      </c>
      <c r="V13" t="str">
        <f>IF('Layout full names (mandatory)'!CC33&lt;&gt;"",'Layout full names (mandatory)'!CC33,"")</f>
        <v/>
      </c>
      <c r="W13" t="str">
        <f>IF('Layout full names (mandatory)'!CD33&lt;&gt;"",'Layout full names (mandatory)'!CD33,"")</f>
        <v/>
      </c>
      <c r="X13" t="str">
        <f>IF('Layout full names (mandatory)'!CE33&lt;&gt;"",'Layout full names (mandatory)'!CE33,"")</f>
        <v/>
      </c>
      <c r="Y13" t="str">
        <f>IF('Layout full names (mandatory)'!CF33&lt;&gt;"",'Layout full names (mandatory)'!CF33,"")</f>
        <v/>
      </c>
    </row>
    <row r="14" spans="1:25" x14ac:dyDescent="0.3">
      <c r="A14" t="str">
        <f>IF('Layout full names (mandatory)'!BH34&lt;&gt;"",'Layout full names (mandatory)'!BH34,"")</f>
        <v>M</v>
      </c>
      <c r="B14" t="str">
        <f>IF('Layout full names (mandatory)'!BI34&lt;&gt;"",'Layout full names (mandatory)'!BI34,"")</f>
        <v/>
      </c>
      <c r="C14" t="str">
        <f>IF('Layout full names (mandatory)'!BJ34&lt;&gt;"",'Layout full names (mandatory)'!BJ34,"")</f>
        <v/>
      </c>
      <c r="D14" t="str">
        <f>IF('Layout full names (mandatory)'!BK34&lt;&gt;"",'Layout full names (mandatory)'!BK34,"")</f>
        <v/>
      </c>
      <c r="E14" t="str">
        <f>IF('Layout full names (mandatory)'!BL34&lt;&gt;"",'Layout full names (mandatory)'!BL34,"")</f>
        <v/>
      </c>
      <c r="F14" t="str">
        <f>IF('Layout full names (mandatory)'!BM34&lt;&gt;"",'Layout full names (mandatory)'!BM34,"")</f>
        <v/>
      </c>
      <c r="G14" t="str">
        <f>IF('Layout full names (mandatory)'!BN34&lt;&gt;"",'Layout full names (mandatory)'!BN34,"")</f>
        <v/>
      </c>
      <c r="H14" t="str">
        <f>IF('Layout full names (mandatory)'!BO34&lt;&gt;"",'Layout full names (mandatory)'!BO34,"")</f>
        <v/>
      </c>
      <c r="I14" t="str">
        <f>IF('Layout full names (mandatory)'!BP34&lt;&gt;"",'Layout full names (mandatory)'!BP34,"")</f>
        <v/>
      </c>
      <c r="J14" t="str">
        <f>IF('Layout full names (mandatory)'!BQ34&lt;&gt;"",'Layout full names (mandatory)'!BQ34,"")</f>
        <v/>
      </c>
      <c r="K14" t="str">
        <f>IF('Layout full names (mandatory)'!BR34&lt;&gt;"",'Layout full names (mandatory)'!BR34,"")</f>
        <v/>
      </c>
      <c r="L14" t="str">
        <f>IF('Layout full names (mandatory)'!BS34&lt;&gt;"",'Layout full names (mandatory)'!BS34,"")</f>
        <v/>
      </c>
      <c r="M14" t="str">
        <f>IF('Layout full names (mandatory)'!BT34&lt;&gt;"",'Layout full names (mandatory)'!BT34,"")</f>
        <v/>
      </c>
      <c r="N14" t="str">
        <f>IF('Layout full names (mandatory)'!BU34&lt;&gt;"",'Layout full names (mandatory)'!BU34,"")</f>
        <v/>
      </c>
      <c r="O14" t="str">
        <f>IF('Layout full names (mandatory)'!BV34&lt;&gt;"",'Layout full names (mandatory)'!BV34,"")</f>
        <v/>
      </c>
      <c r="P14" t="str">
        <f>IF('Layout full names (mandatory)'!BW34&lt;&gt;"",'Layout full names (mandatory)'!BW34,"")</f>
        <v/>
      </c>
      <c r="Q14" t="str">
        <f>IF('Layout full names (mandatory)'!BX34&lt;&gt;"",'Layout full names (mandatory)'!BX34,"")</f>
        <v/>
      </c>
      <c r="R14" t="str">
        <f>IF('Layout full names (mandatory)'!BY34&lt;&gt;"",'Layout full names (mandatory)'!BY34,"")</f>
        <v/>
      </c>
      <c r="S14" t="str">
        <f>IF('Layout full names (mandatory)'!BZ34&lt;&gt;"",'Layout full names (mandatory)'!BZ34,"")</f>
        <v/>
      </c>
      <c r="T14" t="str">
        <f>IF('Layout full names (mandatory)'!CA34&lt;&gt;"",'Layout full names (mandatory)'!CA34,"")</f>
        <v/>
      </c>
      <c r="U14" t="str">
        <f>IF('Layout full names (mandatory)'!CB34&lt;&gt;"",'Layout full names (mandatory)'!CB34,"")</f>
        <v/>
      </c>
      <c r="V14" t="str">
        <f>IF('Layout full names (mandatory)'!CC34&lt;&gt;"",'Layout full names (mandatory)'!CC34,"")</f>
        <v/>
      </c>
      <c r="W14" t="str">
        <f>IF('Layout full names (mandatory)'!CD34&lt;&gt;"",'Layout full names (mandatory)'!CD34,"")</f>
        <v/>
      </c>
      <c r="X14" t="str">
        <f>IF('Layout full names (mandatory)'!CE34&lt;&gt;"",'Layout full names (mandatory)'!CE34,"")</f>
        <v/>
      </c>
      <c r="Y14" t="str">
        <f>IF('Layout full names (mandatory)'!CF34&lt;&gt;"",'Layout full names (mandatory)'!CF34,"")</f>
        <v/>
      </c>
    </row>
    <row r="15" spans="1:25" x14ac:dyDescent="0.3">
      <c r="A15" t="str">
        <f>IF('Layout full names (mandatory)'!BH35&lt;&gt;"",'Layout full names (mandatory)'!BH35,"")</f>
        <v>N</v>
      </c>
      <c r="B15" t="str">
        <f>IF('Layout full names (mandatory)'!BI35&lt;&gt;"",'Layout full names (mandatory)'!BI35,"")</f>
        <v/>
      </c>
      <c r="C15" t="str">
        <f>IF('Layout full names (mandatory)'!BJ35&lt;&gt;"",'Layout full names (mandatory)'!BJ35,"")</f>
        <v/>
      </c>
      <c r="D15" t="str">
        <f>IF('Layout full names (mandatory)'!BK35&lt;&gt;"",'Layout full names (mandatory)'!BK35,"")</f>
        <v/>
      </c>
      <c r="E15" t="str">
        <f>IF('Layout full names (mandatory)'!BL35&lt;&gt;"",'Layout full names (mandatory)'!BL35,"")</f>
        <v/>
      </c>
      <c r="F15" t="str">
        <f>IF('Layout full names (mandatory)'!BM35&lt;&gt;"",'Layout full names (mandatory)'!BM35,"")</f>
        <v/>
      </c>
      <c r="G15" t="str">
        <f>IF('Layout full names (mandatory)'!BN35&lt;&gt;"",'Layout full names (mandatory)'!BN35,"")</f>
        <v/>
      </c>
      <c r="H15" t="str">
        <f>IF('Layout full names (mandatory)'!BO35&lt;&gt;"",'Layout full names (mandatory)'!BO35,"")</f>
        <v/>
      </c>
      <c r="I15" t="str">
        <f>IF('Layout full names (mandatory)'!BP35&lt;&gt;"",'Layout full names (mandatory)'!BP35,"")</f>
        <v/>
      </c>
      <c r="J15" t="str">
        <f>IF('Layout full names (mandatory)'!BQ35&lt;&gt;"",'Layout full names (mandatory)'!BQ35,"")</f>
        <v/>
      </c>
      <c r="K15" t="str">
        <f>IF('Layout full names (mandatory)'!BR35&lt;&gt;"",'Layout full names (mandatory)'!BR35,"")</f>
        <v/>
      </c>
      <c r="L15" t="str">
        <f>IF('Layout full names (mandatory)'!BS35&lt;&gt;"",'Layout full names (mandatory)'!BS35,"")</f>
        <v/>
      </c>
      <c r="M15" t="str">
        <f>IF('Layout full names (mandatory)'!BT35&lt;&gt;"",'Layout full names (mandatory)'!BT35,"")</f>
        <v/>
      </c>
      <c r="N15" t="str">
        <f>IF('Layout full names (mandatory)'!BU35&lt;&gt;"",'Layout full names (mandatory)'!BU35,"")</f>
        <v/>
      </c>
      <c r="O15" t="str">
        <f>IF('Layout full names (mandatory)'!BV35&lt;&gt;"",'Layout full names (mandatory)'!BV35,"")</f>
        <v/>
      </c>
      <c r="P15" t="str">
        <f>IF('Layout full names (mandatory)'!BW35&lt;&gt;"",'Layout full names (mandatory)'!BW35,"")</f>
        <v/>
      </c>
      <c r="Q15" t="str">
        <f>IF('Layout full names (mandatory)'!BX35&lt;&gt;"",'Layout full names (mandatory)'!BX35,"")</f>
        <v/>
      </c>
      <c r="R15" t="str">
        <f>IF('Layout full names (mandatory)'!BY35&lt;&gt;"",'Layout full names (mandatory)'!BY35,"")</f>
        <v/>
      </c>
      <c r="S15" t="str">
        <f>IF('Layout full names (mandatory)'!BZ35&lt;&gt;"",'Layout full names (mandatory)'!BZ35,"")</f>
        <v/>
      </c>
      <c r="T15" t="str">
        <f>IF('Layout full names (mandatory)'!CA35&lt;&gt;"",'Layout full names (mandatory)'!CA35,"")</f>
        <v/>
      </c>
      <c r="U15" t="str">
        <f>IF('Layout full names (mandatory)'!CB35&lt;&gt;"",'Layout full names (mandatory)'!CB35,"")</f>
        <v/>
      </c>
      <c r="V15" t="str">
        <f>IF('Layout full names (mandatory)'!CC35&lt;&gt;"",'Layout full names (mandatory)'!CC35,"")</f>
        <v/>
      </c>
      <c r="W15" t="str">
        <f>IF('Layout full names (mandatory)'!CD35&lt;&gt;"",'Layout full names (mandatory)'!CD35,"")</f>
        <v/>
      </c>
      <c r="X15" t="str">
        <f>IF('Layout full names (mandatory)'!CE35&lt;&gt;"",'Layout full names (mandatory)'!CE35,"")</f>
        <v/>
      </c>
      <c r="Y15" t="str">
        <f>IF('Layout full names (mandatory)'!CF35&lt;&gt;"",'Layout full names (mandatory)'!CF35,"")</f>
        <v/>
      </c>
    </row>
    <row r="16" spans="1:25" x14ac:dyDescent="0.3">
      <c r="A16" t="str">
        <f>IF('Layout full names (mandatory)'!BH36&lt;&gt;"",'Layout full names (mandatory)'!BH36,"")</f>
        <v>O</v>
      </c>
      <c r="B16" t="str">
        <f>IF('Layout full names (mandatory)'!BI36&lt;&gt;"",'Layout full names (mandatory)'!BI36,"")</f>
        <v/>
      </c>
      <c r="C16" t="str">
        <f>IF('Layout full names (mandatory)'!BJ36&lt;&gt;"",'Layout full names (mandatory)'!BJ36,"")</f>
        <v/>
      </c>
      <c r="D16" t="str">
        <f>IF('Layout full names (mandatory)'!BK36&lt;&gt;"",'Layout full names (mandatory)'!BK36,"")</f>
        <v/>
      </c>
      <c r="E16" t="str">
        <f>IF('Layout full names (mandatory)'!BL36&lt;&gt;"",'Layout full names (mandatory)'!BL36,"")</f>
        <v/>
      </c>
      <c r="F16" t="str">
        <f>IF('Layout full names (mandatory)'!BM36&lt;&gt;"",'Layout full names (mandatory)'!BM36,"")</f>
        <v/>
      </c>
      <c r="G16" t="str">
        <f>IF('Layout full names (mandatory)'!BN36&lt;&gt;"",'Layout full names (mandatory)'!BN36,"")</f>
        <v/>
      </c>
      <c r="H16" t="str">
        <f>IF('Layout full names (mandatory)'!BO36&lt;&gt;"",'Layout full names (mandatory)'!BO36,"")</f>
        <v/>
      </c>
      <c r="I16" t="str">
        <f>IF('Layout full names (mandatory)'!BP36&lt;&gt;"",'Layout full names (mandatory)'!BP36,"")</f>
        <v/>
      </c>
      <c r="J16" t="str">
        <f>IF('Layout full names (mandatory)'!BQ36&lt;&gt;"",'Layout full names (mandatory)'!BQ36,"")</f>
        <v/>
      </c>
      <c r="K16" t="str">
        <f>IF('Layout full names (mandatory)'!BR36&lt;&gt;"",'Layout full names (mandatory)'!BR36,"")</f>
        <v/>
      </c>
      <c r="L16" t="str">
        <f>IF('Layout full names (mandatory)'!BS36&lt;&gt;"",'Layout full names (mandatory)'!BS36,"")</f>
        <v/>
      </c>
      <c r="M16" t="str">
        <f>IF('Layout full names (mandatory)'!BT36&lt;&gt;"",'Layout full names (mandatory)'!BT36,"")</f>
        <v/>
      </c>
      <c r="N16" t="str">
        <f>IF('Layout full names (mandatory)'!BU36&lt;&gt;"",'Layout full names (mandatory)'!BU36,"")</f>
        <v/>
      </c>
      <c r="O16" t="str">
        <f>IF('Layout full names (mandatory)'!BV36&lt;&gt;"",'Layout full names (mandatory)'!BV36,"")</f>
        <v/>
      </c>
      <c r="P16" t="str">
        <f>IF('Layout full names (mandatory)'!BW36&lt;&gt;"",'Layout full names (mandatory)'!BW36,"")</f>
        <v/>
      </c>
      <c r="Q16" t="str">
        <f>IF('Layout full names (mandatory)'!BX36&lt;&gt;"",'Layout full names (mandatory)'!BX36,"")</f>
        <v/>
      </c>
      <c r="R16" t="str">
        <f>IF('Layout full names (mandatory)'!BY36&lt;&gt;"",'Layout full names (mandatory)'!BY36,"")</f>
        <v/>
      </c>
      <c r="S16" t="str">
        <f>IF('Layout full names (mandatory)'!BZ36&lt;&gt;"",'Layout full names (mandatory)'!BZ36,"")</f>
        <v/>
      </c>
      <c r="T16" t="str">
        <f>IF('Layout full names (mandatory)'!CA36&lt;&gt;"",'Layout full names (mandatory)'!CA36,"")</f>
        <v/>
      </c>
      <c r="U16" t="str">
        <f>IF('Layout full names (mandatory)'!CB36&lt;&gt;"",'Layout full names (mandatory)'!CB36,"")</f>
        <v/>
      </c>
      <c r="V16" t="str">
        <f>IF('Layout full names (mandatory)'!CC36&lt;&gt;"",'Layout full names (mandatory)'!CC36,"")</f>
        <v/>
      </c>
      <c r="W16" t="str">
        <f>IF('Layout full names (mandatory)'!CD36&lt;&gt;"",'Layout full names (mandatory)'!CD36,"")</f>
        <v/>
      </c>
      <c r="X16" t="str">
        <f>IF('Layout full names (mandatory)'!CE36&lt;&gt;"",'Layout full names (mandatory)'!CE36,"")</f>
        <v/>
      </c>
      <c r="Y16" t="str">
        <f>IF('Layout full names (mandatory)'!CF36&lt;&gt;"",'Layout full names (mandatory)'!CF36,"")</f>
        <v/>
      </c>
    </row>
    <row r="17" spans="1:25" x14ac:dyDescent="0.3">
      <c r="A17" t="str">
        <f>IF('Layout full names (mandatory)'!BH37&lt;&gt;"",'Layout full names (mandatory)'!BH37,"")</f>
        <v>P</v>
      </c>
      <c r="B17" t="str">
        <f>IF('Layout full names (mandatory)'!BI37&lt;&gt;"",'Layout full names (mandatory)'!BI37,"")</f>
        <v/>
      </c>
      <c r="C17" t="str">
        <f>IF('Layout full names (mandatory)'!BJ37&lt;&gt;"",'Layout full names (mandatory)'!BJ37,"")</f>
        <v/>
      </c>
      <c r="D17" t="str">
        <f>IF('Layout full names (mandatory)'!BK37&lt;&gt;"",'Layout full names (mandatory)'!BK37,"")</f>
        <v/>
      </c>
      <c r="E17" t="str">
        <f>IF('Layout full names (mandatory)'!BL37&lt;&gt;"",'Layout full names (mandatory)'!BL37,"")</f>
        <v/>
      </c>
      <c r="F17" t="str">
        <f>IF('Layout full names (mandatory)'!BM37&lt;&gt;"",'Layout full names (mandatory)'!BM37,"")</f>
        <v/>
      </c>
      <c r="G17" t="str">
        <f>IF('Layout full names (mandatory)'!BN37&lt;&gt;"",'Layout full names (mandatory)'!BN37,"")</f>
        <v/>
      </c>
      <c r="H17" t="str">
        <f>IF('Layout full names (mandatory)'!BO37&lt;&gt;"",'Layout full names (mandatory)'!BO37,"")</f>
        <v/>
      </c>
      <c r="I17" t="str">
        <f>IF('Layout full names (mandatory)'!BP37&lt;&gt;"",'Layout full names (mandatory)'!BP37,"")</f>
        <v/>
      </c>
      <c r="J17" t="str">
        <f>IF('Layout full names (mandatory)'!BQ37&lt;&gt;"",'Layout full names (mandatory)'!BQ37,"")</f>
        <v/>
      </c>
      <c r="K17" t="str">
        <f>IF('Layout full names (mandatory)'!BR37&lt;&gt;"",'Layout full names (mandatory)'!BR37,"")</f>
        <v/>
      </c>
      <c r="L17" t="str">
        <f>IF('Layout full names (mandatory)'!BS37&lt;&gt;"",'Layout full names (mandatory)'!BS37,"")</f>
        <v/>
      </c>
      <c r="M17" t="str">
        <f>IF('Layout full names (mandatory)'!BT37&lt;&gt;"",'Layout full names (mandatory)'!BT37,"")</f>
        <v/>
      </c>
      <c r="N17" t="str">
        <f>IF('Layout full names (mandatory)'!BU37&lt;&gt;"",'Layout full names (mandatory)'!BU37,"")</f>
        <v/>
      </c>
      <c r="O17" t="str">
        <f>IF('Layout full names (mandatory)'!BV37&lt;&gt;"",'Layout full names (mandatory)'!BV37,"")</f>
        <v/>
      </c>
      <c r="P17" t="str">
        <f>IF('Layout full names (mandatory)'!BW37&lt;&gt;"",'Layout full names (mandatory)'!BW37,"")</f>
        <v/>
      </c>
      <c r="Q17" t="str">
        <f>IF('Layout full names (mandatory)'!BX37&lt;&gt;"",'Layout full names (mandatory)'!BX37,"")</f>
        <v/>
      </c>
      <c r="R17" t="str">
        <f>IF('Layout full names (mandatory)'!BY37&lt;&gt;"",'Layout full names (mandatory)'!BY37,"")</f>
        <v/>
      </c>
      <c r="S17" t="str">
        <f>IF('Layout full names (mandatory)'!BZ37&lt;&gt;"",'Layout full names (mandatory)'!BZ37,"")</f>
        <v/>
      </c>
      <c r="T17" t="str">
        <f>IF('Layout full names (mandatory)'!CA37&lt;&gt;"",'Layout full names (mandatory)'!CA37,"")</f>
        <v/>
      </c>
      <c r="U17" t="str">
        <f>IF('Layout full names (mandatory)'!CB37&lt;&gt;"",'Layout full names (mandatory)'!CB37,"")</f>
        <v/>
      </c>
      <c r="V17" t="str">
        <f>IF('Layout full names (mandatory)'!CC37&lt;&gt;"",'Layout full names (mandatory)'!CC37,"")</f>
        <v/>
      </c>
      <c r="W17" t="str">
        <f>IF('Layout full names (mandatory)'!CD37&lt;&gt;"",'Layout full names (mandatory)'!CD37,"")</f>
        <v/>
      </c>
      <c r="X17" t="str">
        <f>IF('Layout full names (mandatory)'!CE37&lt;&gt;"",'Layout full names (mandatory)'!CE37,"")</f>
        <v/>
      </c>
      <c r="Y17" t="str">
        <f>IF('Layout full names (mandatory)'!CF37&lt;&gt;"",'Layout full names (mandatory)'!CF37,"")</f>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XEY399"/>
  <sheetViews>
    <sheetView topLeftCell="AA1" zoomScale="55" zoomScaleNormal="55" workbookViewId="0">
      <selection activeCell="W10" sqref="W10:AP25"/>
    </sheetView>
  </sheetViews>
  <sheetFormatPr defaultColWidth="72.109375" defaultRowHeight="14.4" x14ac:dyDescent="0.3"/>
  <cols>
    <col min="1" max="1" width="9.33203125" style="93" customWidth="1"/>
    <col min="2" max="2" width="95.6640625" style="93" customWidth="1"/>
    <col min="3" max="4" width="72.109375" style="93" customWidth="1"/>
    <col min="5" max="5" width="30.33203125" style="93" bestFit="1" customWidth="1"/>
    <col min="6" max="6" width="25.5546875" style="93" bestFit="1" customWidth="1"/>
    <col min="7" max="7" width="18.88671875" style="93" bestFit="1" customWidth="1"/>
    <col min="8" max="8" width="12.5546875" style="93" bestFit="1" customWidth="1"/>
    <col min="9" max="9" width="18.88671875" style="93" bestFit="1" customWidth="1"/>
    <col min="10" max="10" width="19.5546875" style="93" bestFit="1" customWidth="1"/>
    <col min="11" max="11" width="19.109375" style="93" bestFit="1" customWidth="1"/>
    <col min="12" max="12" width="34.6640625" style="93" bestFit="1" customWidth="1"/>
    <col min="13" max="13" width="19.5546875" style="93" bestFit="1" customWidth="1"/>
    <col min="14" max="14" width="18.33203125" style="93" bestFit="1" customWidth="1"/>
    <col min="15" max="15" width="20.88671875" style="93" bestFit="1" customWidth="1"/>
    <col min="16" max="16" width="18.88671875" style="93" bestFit="1" customWidth="1"/>
    <col min="17" max="17" width="15.6640625" style="93" bestFit="1" customWidth="1"/>
    <col min="18" max="22" width="16" style="93" bestFit="1" customWidth="1"/>
    <col min="24" max="24" width="72.109375" style="93" customWidth="1"/>
    <col min="25" max="25" width="46.5546875" style="93" bestFit="1" customWidth="1"/>
    <col min="26" max="27" width="62.6640625" style="93" bestFit="1" customWidth="1"/>
    <col min="28" max="28" width="14.44140625" style="93" bestFit="1" customWidth="1"/>
    <col min="29" max="29" width="38.5546875" style="93" bestFit="1" customWidth="1"/>
    <col min="30" max="30" width="19.5546875" style="93" bestFit="1" customWidth="1"/>
    <col min="31" max="31" width="46.5546875" style="93" bestFit="1" customWidth="1"/>
    <col min="32" max="32" width="28" style="93" bestFit="1" customWidth="1"/>
    <col min="33" max="33" width="25.33203125" style="93" hidden="1" customWidth="1"/>
    <col min="34" max="34" width="25.5546875" style="93" hidden="1" customWidth="1"/>
    <col min="35" max="35" width="25.109375" style="93" hidden="1" customWidth="1"/>
    <col min="36" max="36" width="32.88671875" style="93" hidden="1" customWidth="1"/>
    <col min="37" max="37" width="33.44140625" style="93" hidden="1" customWidth="1"/>
    <col min="38" max="38" width="33.88671875" style="93" bestFit="1" customWidth="1"/>
    <col min="39" max="39" width="36.88671875" style="93" customWidth="1"/>
    <col min="40" max="40" width="38.33203125" style="93" bestFit="1" customWidth="1"/>
    <col min="41" max="41" width="38.33203125" customWidth="1"/>
    <col min="42" max="42" width="68.6640625" style="93" bestFit="1" customWidth="1"/>
    <col min="43" max="43" width="30.5546875" style="93" bestFit="1" customWidth="1"/>
    <col min="44" max="44" width="14.6640625" style="93" bestFit="1" customWidth="1"/>
    <col min="45" max="45" width="14.44140625" style="93" bestFit="1" customWidth="1"/>
    <col min="46" max="46" width="12.5546875" style="93" customWidth="1"/>
    <col min="47" max="47" width="25.33203125" style="93" bestFit="1" customWidth="1"/>
    <col min="48" max="48" width="19.88671875" style="93" bestFit="1" customWidth="1"/>
    <col min="49" max="49" width="21.6640625" style="93" bestFit="1" customWidth="1"/>
    <col min="50" max="50" width="19.44140625" style="93" bestFit="1" customWidth="1"/>
    <col min="51" max="51" width="72.109375" style="93" customWidth="1"/>
    <col min="52" max="16384" width="72.109375" style="93"/>
  </cols>
  <sheetData>
    <row r="1" spans="1:16379" s="91" customFormat="1" ht="69.75" customHeight="1" x14ac:dyDescent="0.3">
      <c r="A1" s="90"/>
      <c r="B1" s="54" t="s">
        <v>508</v>
      </c>
      <c r="E1" s="230" t="s">
        <v>509</v>
      </c>
      <c r="F1" s="225"/>
      <c r="G1" s="110">
        <v>1.3</v>
      </c>
      <c r="I1" s="230" t="s">
        <v>510</v>
      </c>
      <c r="J1" s="227"/>
      <c r="K1" s="227"/>
      <c r="L1" s="225"/>
      <c r="M1" s="110">
        <f>AA1+M4+M3</f>
        <v>50</v>
      </c>
      <c r="Y1" s="226" t="s">
        <v>511</v>
      </c>
      <c r="Z1" s="225"/>
      <c r="AA1" s="110">
        <v>10</v>
      </c>
      <c r="AC1" s="113" t="s">
        <v>512</v>
      </c>
      <c r="AD1" s="114">
        <f>100000/50/50</f>
        <v>40</v>
      </c>
      <c r="AE1" s="113" t="s">
        <v>513</v>
      </c>
      <c r="AF1" s="110">
        <v>12</v>
      </c>
      <c r="AM1" s="91">
        <f>AM2*AM3*AM4</f>
        <v>40</v>
      </c>
      <c r="AP1" s="245" t="s">
        <v>514</v>
      </c>
      <c r="AQ1" s="231">
        <v>10</v>
      </c>
      <c r="AU1" s="92" t="s">
        <v>512</v>
      </c>
      <c r="AV1" s="116">
        <v>100000</v>
      </c>
      <c r="AW1" s="93"/>
    </row>
    <row r="2" spans="1:16379" s="91" customFormat="1" ht="63" customHeight="1" x14ac:dyDescent="0.3">
      <c r="A2" s="94"/>
      <c r="B2" s="54" t="s">
        <v>515</v>
      </c>
      <c r="E2" s="226" t="s">
        <v>516</v>
      </c>
      <c r="F2" s="225"/>
      <c r="G2" s="110">
        <v>3</v>
      </c>
      <c r="I2" s="239" t="s">
        <v>517</v>
      </c>
      <c r="J2" s="227"/>
      <c r="K2" s="227"/>
      <c r="L2" s="225"/>
      <c r="M2" s="111">
        <f>SUM(M3:M4,AA1,AQ1)</f>
        <v>60</v>
      </c>
      <c r="Y2" s="230" t="s">
        <v>518</v>
      </c>
      <c r="Z2" s="225"/>
      <c r="AA2" s="112">
        <f>(AA8+AA9)</f>
        <v>120</v>
      </c>
      <c r="AC2" s="110" t="s">
        <v>519</v>
      </c>
      <c r="AD2" s="112">
        <f t="array" ref="AD2">MAX(IF('Layout full names (mandatory)'!$D$2:$AA$17&lt;&gt;"",'Layout full names (mandatory)'!$AF$41:$BC$56))</f>
        <v>8</v>
      </c>
      <c r="AE2" s="110" t="s">
        <v>520</v>
      </c>
      <c r="AF2" s="110">
        <f t="array" ref="AF2">AD2/MAX(IF('Layout full names (mandatory)'!$AF$41:$BC$56&lt;$AD$2,IF('Layout full names (mandatory)'!$D$2:$AA$17&lt;&gt;"",'Layout full names (mandatory)'!$AF$41:$BC$56)))</f>
        <v>2</v>
      </c>
      <c r="AG2" s="55"/>
      <c r="AH2" s="55"/>
      <c r="AI2" s="55"/>
      <c r="AJ2" s="55"/>
      <c r="AK2" s="55"/>
      <c r="AL2" s="55"/>
      <c r="AM2" s="91">
        <f>8*5</f>
        <v>40</v>
      </c>
      <c r="AP2" s="232"/>
      <c r="AQ2" s="232"/>
      <c r="AU2" s="54"/>
    </row>
    <row r="3" spans="1:16379" s="91" customFormat="1" ht="84" customHeight="1" x14ac:dyDescent="0.3">
      <c r="E3" s="230" t="s">
        <v>521</v>
      </c>
      <c r="F3" s="225"/>
      <c r="G3" s="110">
        <v>10</v>
      </c>
      <c r="I3" s="226" t="s">
        <v>522</v>
      </c>
      <c r="J3" s="227"/>
      <c r="K3" s="227"/>
      <c r="L3" s="225"/>
      <c r="M3" s="110">
        <v>20</v>
      </c>
      <c r="Y3" s="228" t="s">
        <v>523</v>
      </c>
      <c r="Z3" s="225"/>
      <c r="AA3" s="112">
        <f>$AA$2</f>
        <v>120</v>
      </c>
      <c r="AC3" s="110" t="s">
        <v>524</v>
      </c>
      <c r="AD3" s="122">
        <f t="array" ref="AD3">MIN(IF('Layout full names (mandatory)'!$AF$41:$BC$56&gt;0,'Layout full names (mandatory)'!$AF$41:$BC$56))</f>
        <v>3.125E-2</v>
      </c>
      <c r="AE3" s="110" t="s">
        <v>525</v>
      </c>
      <c r="AF3" s="112">
        <f>AD2*M1*AA2/(AA1*AD1)</f>
        <v>120</v>
      </c>
      <c r="AM3" s="91">
        <v>1</v>
      </c>
      <c r="AU3" s="95"/>
      <c r="AV3" s="93"/>
    </row>
    <row r="4" spans="1:16379" s="91" customFormat="1" ht="21" customHeight="1" x14ac:dyDescent="0.3">
      <c r="A4" s="96"/>
      <c r="B4" s="65" t="s">
        <v>526</v>
      </c>
      <c r="I4" s="230" t="s">
        <v>527</v>
      </c>
      <c r="J4" s="227"/>
      <c r="K4" s="227"/>
      <c r="L4" s="225"/>
      <c r="M4" s="110">
        <v>20</v>
      </c>
      <c r="AM4" s="91">
        <v>1</v>
      </c>
      <c r="AV4" s="93"/>
      <c r="AZ4" s="95"/>
      <c r="BA4" s="97"/>
      <c r="BB4" s="95"/>
      <c r="BD4" s="98"/>
      <c r="BF4" s="99"/>
      <c r="BG4" s="99"/>
      <c r="BH4" s="98"/>
      <c r="BI4" s="98"/>
      <c r="BK4" s="98"/>
      <c r="BL4" s="98"/>
      <c r="BM4" s="98"/>
    </row>
    <row r="5" spans="1:16379" s="91" customFormat="1" ht="42" customHeight="1" x14ac:dyDescent="0.3">
      <c r="Y5" s="231" t="s">
        <v>528</v>
      </c>
      <c r="Z5" s="232"/>
      <c r="AA5" s="55">
        <f>AA3-AA9</f>
        <v>60</v>
      </c>
      <c r="AB5" s="54"/>
      <c r="AC5" s="237" t="s">
        <v>529</v>
      </c>
      <c r="AD5" s="232"/>
      <c r="AE5" s="123" t="s">
        <v>530</v>
      </c>
      <c r="AF5" s="124">
        <v>5</v>
      </c>
      <c r="AG5" s="55"/>
      <c r="AI5" s="55"/>
      <c r="AJ5" s="55"/>
      <c r="AK5" s="55"/>
      <c r="AL5" s="55"/>
      <c r="AP5" s="54" t="s">
        <v>531</v>
      </c>
      <c r="AV5" s="93"/>
      <c r="AZ5" s="95"/>
      <c r="BA5" s="97"/>
      <c r="BB5" s="95"/>
      <c r="BD5" s="98"/>
      <c r="BF5" s="99"/>
      <c r="BG5" s="99"/>
      <c r="BH5" s="98"/>
      <c r="BI5" s="98"/>
      <c r="BK5" s="98"/>
      <c r="BL5" s="98"/>
      <c r="BM5" s="98"/>
    </row>
    <row r="6" spans="1:16379" s="91" customFormat="1" ht="21" customHeight="1" x14ac:dyDescent="0.3">
      <c r="A6" s="100"/>
      <c r="B6" s="54" t="s">
        <v>532</v>
      </c>
      <c r="Y6" s="54"/>
      <c r="Z6" s="54"/>
      <c r="AA6" s="80"/>
      <c r="AV6" s="93"/>
      <c r="AZ6" s="95"/>
      <c r="BA6" s="97"/>
      <c r="BB6" s="95"/>
      <c r="BC6" s="99"/>
      <c r="BD6" s="98"/>
      <c r="BF6" s="98"/>
      <c r="BG6" s="98"/>
      <c r="BH6" s="98"/>
      <c r="BK6" s="98"/>
      <c r="BL6" s="98"/>
      <c r="BM6" s="98"/>
    </row>
    <row r="7" spans="1:16379" s="91" customFormat="1" ht="61.5" customHeight="1" x14ac:dyDescent="0.3">
      <c r="A7" s="101"/>
      <c r="B7" s="54" t="s">
        <v>533</v>
      </c>
      <c r="E7" s="118" t="s">
        <v>534</v>
      </c>
      <c r="F7" s="117" t="s">
        <v>535</v>
      </c>
      <c r="G7" s="117">
        <f>0.1*$K$9</f>
        <v>2534.4</v>
      </c>
      <c r="H7" s="233" t="s">
        <v>536</v>
      </c>
      <c r="I7" s="232"/>
      <c r="J7" s="119" t="s">
        <v>537</v>
      </c>
      <c r="K7" s="117">
        <f>0.9*$K$9</f>
        <v>22809.600000000002</v>
      </c>
      <c r="L7" s="233" t="s">
        <v>538</v>
      </c>
      <c r="M7" s="232"/>
      <c r="Y7" s="241" t="s">
        <v>539</v>
      </c>
      <c r="Z7" s="225"/>
      <c r="AD7" s="240" t="s">
        <v>540</v>
      </c>
      <c r="AE7" s="227"/>
      <c r="AF7" s="225"/>
      <c r="AG7" s="244" t="s">
        <v>540</v>
      </c>
      <c r="AH7" s="227"/>
      <c r="AI7" s="225"/>
      <c r="AM7" s="91">
        <f>10000/AM2/AM3/AM4</f>
        <v>250</v>
      </c>
      <c r="AU7" s="224" t="s">
        <v>541</v>
      </c>
      <c r="AV7" s="225"/>
      <c r="AW7" s="115">
        <f>($G$3+AQ1*G2)*1.1</f>
        <v>44</v>
      </c>
      <c r="AX7" s="93"/>
      <c r="AY7" s="93"/>
      <c r="BC7" s="95"/>
      <c r="BD7" s="97"/>
      <c r="BE7" s="95"/>
      <c r="BF7" s="99"/>
      <c r="BG7" s="98"/>
      <c r="BI7" s="98"/>
      <c r="BJ7" s="98"/>
      <c r="BK7" s="98"/>
      <c r="BN7" s="98"/>
      <c r="BO7" s="98"/>
      <c r="BP7" s="98"/>
    </row>
    <row r="8" spans="1:16379" s="91" customFormat="1" ht="37.5" customHeight="1" x14ac:dyDescent="0.3">
      <c r="A8" s="102"/>
      <c r="B8" s="65" t="s">
        <v>542</v>
      </c>
      <c r="N8" s="93"/>
      <c r="O8" s="93"/>
      <c r="P8" s="93"/>
      <c r="Y8" s="228" t="s">
        <v>543</v>
      </c>
      <c r="Z8" s="225"/>
      <c r="AA8" s="76">
        <f>($G$3+AA1*G2)*1.5</f>
        <v>60</v>
      </c>
      <c r="AB8" s="116"/>
      <c r="AC8" s="103"/>
      <c r="AD8" s="236" t="str">
        <f>"Volume Calcium buffer "&amp;AF5&amp;"X for the whole experiment (uL)"</f>
        <v>Volume Calcium buffer 5X for the whole experiment (uL)</v>
      </c>
      <c r="AE8" s="225"/>
      <c r="AF8" s="74">
        <f>$G$1*(SUM(AF$14:AF$497)/$AF$5)</f>
        <v>1060.8</v>
      </c>
      <c r="AG8" s="229" t="s">
        <v>544</v>
      </c>
      <c r="AH8" s="225"/>
      <c r="AI8" s="74">
        <f>$G$1*(SUM(AI$14:AI$497)/5)</f>
        <v>3500.6400000000003</v>
      </c>
      <c r="AU8" s="224" t="s">
        <v>545</v>
      </c>
      <c r="AV8" s="225"/>
      <c r="AW8" s="76">
        <f>SUM(AU14:AU497)/1000</f>
        <v>19.344000000000001</v>
      </c>
      <c r="AX8" s="93"/>
      <c r="AY8" s="93"/>
      <c r="BC8" s="95"/>
      <c r="BD8" s="97"/>
      <c r="BE8" s="95"/>
      <c r="BF8" s="99"/>
      <c r="BG8" s="98"/>
      <c r="BI8" s="98"/>
      <c r="BJ8" s="98"/>
      <c r="BK8" s="98"/>
      <c r="BL8" s="98"/>
      <c r="BN8" s="98"/>
      <c r="BO8" s="98"/>
      <c r="BP8" s="98"/>
    </row>
    <row r="9" spans="1:16379" s="91" customFormat="1" ht="21" customHeight="1" x14ac:dyDescent="0.3">
      <c r="E9" s="121" t="s">
        <v>546</v>
      </c>
      <c r="F9" s="117" t="s">
        <v>535</v>
      </c>
      <c r="G9" s="120">
        <f>$K$9*20/10000</f>
        <v>50.688000000000002</v>
      </c>
      <c r="H9" s="233" t="s">
        <v>547</v>
      </c>
      <c r="I9" s="232"/>
      <c r="J9" s="117" t="s">
        <v>548</v>
      </c>
      <c r="K9" s="117">
        <f>($M$4*$J$11)*SUM(H14:H23)*$G$2</f>
        <v>25344</v>
      </c>
      <c r="L9" s="233" t="s">
        <v>549</v>
      </c>
      <c r="M9" s="232"/>
      <c r="P9" s="93"/>
      <c r="Y9" s="228" t="s">
        <v>550</v>
      </c>
      <c r="Z9" s="225"/>
      <c r="AA9" s="76">
        <f>AA8/(AF2-1)</f>
        <v>60</v>
      </c>
      <c r="AB9" s="116"/>
      <c r="AC9" s="103"/>
      <c r="AD9" s="236" t="s">
        <v>551</v>
      </c>
      <c r="AE9" s="225"/>
      <c r="AF9" s="75">
        <f>$G$1*(SUM(AF$14:AF$497)*(1-$AF$3/$AA$2))-AF8</f>
        <v>-1060.8</v>
      </c>
      <c r="AG9" s="229" t="s">
        <v>551</v>
      </c>
      <c r="AH9" s="225"/>
      <c r="AI9" s="75">
        <f>$G$1*(SUM(AI$14:AI$497)*(1-$AF$3/$AA$2))-AI8</f>
        <v>-3500.6400000000003</v>
      </c>
      <c r="AU9" s="98"/>
      <c r="AV9" s="93"/>
      <c r="AW9" s="93"/>
      <c r="BA9" s="95"/>
      <c r="BB9" s="97"/>
      <c r="BC9" s="95"/>
      <c r="BD9" s="99"/>
      <c r="BE9" s="98"/>
      <c r="BG9" s="98"/>
      <c r="BH9" s="98"/>
      <c r="BI9" s="98"/>
      <c r="BJ9" s="98"/>
      <c r="BL9" s="98"/>
      <c r="BM9" s="98"/>
      <c r="BN9" s="98"/>
    </row>
    <row r="10" spans="1:16379" s="91" customFormat="1" ht="37.5" customHeight="1" x14ac:dyDescent="0.3">
      <c r="A10" s="104"/>
      <c r="B10" s="54" t="s">
        <v>552</v>
      </c>
      <c r="K10" s="93"/>
      <c r="L10" s="93"/>
      <c r="M10" s="93"/>
      <c r="N10" s="93"/>
      <c r="O10" s="93"/>
      <c r="Y10" s="238" t="s">
        <v>553</v>
      </c>
      <c r="Z10" s="225"/>
      <c r="AA10" s="76">
        <f>($G$3+AA1*G2)*(J11)</f>
        <v>44</v>
      </c>
      <c r="AB10" s="116"/>
      <c r="AC10" s="93"/>
      <c r="AD10" s="236" t="s">
        <v>554</v>
      </c>
      <c r="AE10" s="225"/>
      <c r="AF10" s="76">
        <f>SUM(AF8:AF9)</f>
        <v>0</v>
      </c>
      <c r="AG10" s="229" t="s">
        <v>554</v>
      </c>
      <c r="AH10" s="225"/>
      <c r="AI10" s="76">
        <f>SUM(AI8:AI9)</f>
        <v>0</v>
      </c>
      <c r="AT10" s="98"/>
      <c r="AU10" s="93"/>
      <c r="AV10" s="93"/>
      <c r="AZ10" s="95"/>
      <c r="BA10" s="97"/>
      <c r="BB10" s="95"/>
      <c r="BC10" s="99"/>
      <c r="BD10" s="98"/>
      <c r="BF10" s="98"/>
      <c r="BG10" s="98"/>
      <c r="BH10" s="98"/>
      <c r="BI10" s="98"/>
      <c r="BK10" s="98"/>
      <c r="BL10" s="98"/>
      <c r="BM10" s="98"/>
    </row>
    <row r="11" spans="1:16379" s="91" customFormat="1" ht="28.5" customHeight="1" x14ac:dyDescent="0.3">
      <c r="A11" s="93"/>
      <c r="B11" s="93"/>
      <c r="C11" s="93"/>
      <c r="D11" s="93"/>
      <c r="E11" s="234" t="s">
        <v>555</v>
      </c>
      <c r="F11" s="232"/>
      <c r="G11" s="232"/>
      <c r="H11" s="232"/>
      <c r="I11" s="232"/>
      <c r="J11" s="88">
        <v>1.1000000000000001</v>
      </c>
      <c r="AC11" s="93"/>
      <c r="AV11" s="93"/>
      <c r="AY11" s="54"/>
      <c r="BC11" s="99"/>
      <c r="BD11" s="98"/>
      <c r="BF11" s="99"/>
      <c r="BG11" s="99"/>
      <c r="BH11" s="98"/>
      <c r="BI11" s="98"/>
      <c r="BK11" s="98"/>
      <c r="BL11" s="98"/>
      <c r="BM11" s="98"/>
    </row>
    <row r="12" spans="1:16379" s="91" customFormat="1" ht="104.25" customHeight="1" x14ac:dyDescent="0.3">
      <c r="A12" s="93"/>
      <c r="B12" s="93"/>
      <c r="C12" s="93"/>
      <c r="D12" s="93"/>
      <c r="Y12" s="105" t="s">
        <v>556</v>
      </c>
      <c r="AD12" s="235" t="s">
        <v>557</v>
      </c>
      <c r="AE12" s="227"/>
      <c r="AF12" s="225"/>
      <c r="AG12" s="246" t="s">
        <v>558</v>
      </c>
      <c r="AH12" s="227"/>
      <c r="AI12" s="225"/>
      <c r="AJ12" s="242" t="s">
        <v>559</v>
      </c>
      <c r="AK12" s="243"/>
      <c r="AL12" s="247" t="s">
        <v>560</v>
      </c>
      <c r="AM12" s="243"/>
      <c r="AX12" s="93"/>
      <c r="AY12" s="93"/>
      <c r="BA12" s="28"/>
      <c r="BB12" s="67"/>
    </row>
    <row r="13" spans="1:16379" s="91" customFormat="1" ht="105" customHeight="1" x14ac:dyDescent="0.3">
      <c r="E13" s="60" t="s">
        <v>561</v>
      </c>
      <c r="F13" s="60" t="s">
        <v>450</v>
      </c>
      <c r="G13" s="60" t="s">
        <v>562</v>
      </c>
      <c r="H13" s="60" t="s">
        <v>20</v>
      </c>
      <c r="I13" s="60" t="s">
        <v>4</v>
      </c>
      <c r="J13" s="60" t="s">
        <v>7</v>
      </c>
      <c r="K13" s="60" t="s">
        <v>1</v>
      </c>
      <c r="L13" s="60" t="str">
        <f>"total number of cells needed with safety factor for "&amp;G2&amp;" plate(s)"</f>
        <v>total number of cells needed with safety factor for 3 plate(s)</v>
      </c>
      <c r="M13" s="60" t="str">
        <f>"Total volume (uL) with safety factor for "&amp;G2&amp;" plate(s)"</f>
        <v>Total volume (uL) with safety factor for 3 plate(s)</v>
      </c>
      <c r="N13" s="60" t="s">
        <v>563</v>
      </c>
      <c r="O13" s="60" t="s">
        <v>564</v>
      </c>
      <c r="P13" s="69" t="s">
        <v>565</v>
      </c>
      <c r="Q13" s="69" t="s">
        <v>566</v>
      </c>
      <c r="R13" s="69" t="s">
        <v>567</v>
      </c>
      <c r="S13" s="69" t="s">
        <v>568</v>
      </c>
      <c r="T13" s="69" t="s">
        <v>569</v>
      </c>
      <c r="U13" s="69" t="s">
        <v>570</v>
      </c>
      <c r="V13" s="69" t="s">
        <v>571</v>
      </c>
      <c r="X13" s="28"/>
      <c r="Y13" s="57" t="s">
        <v>572</v>
      </c>
      <c r="Z13" s="57" t="s">
        <v>573</v>
      </c>
      <c r="AA13" s="57" t="s">
        <v>574</v>
      </c>
      <c r="AB13" s="57" t="s">
        <v>20</v>
      </c>
      <c r="AC13" s="56" t="s">
        <v>575</v>
      </c>
      <c r="AD13" s="71" t="str">
        <f>"Volume agonist at "&amp;(AD1/1000) &amp;" uM (uL)"</f>
        <v>Volume agonist at 0,04 uM (uL)</v>
      </c>
      <c r="AE13" s="71" t="s">
        <v>576</v>
      </c>
      <c r="AF13" s="71" t="s">
        <v>577</v>
      </c>
      <c r="AG13" s="81" t="str">
        <f>"Volume agonist at "&amp;(AD1/1000) &amp;" uM"</f>
        <v>Volume agonist at 0,04 uM</v>
      </c>
      <c r="AH13" s="81" t="s">
        <v>578</v>
      </c>
      <c r="AI13" s="81" t="s">
        <v>579</v>
      </c>
      <c r="AJ13" s="77" t="s">
        <v>580</v>
      </c>
      <c r="AK13" s="77" t="s">
        <v>581</v>
      </c>
      <c r="AL13" s="78" t="s">
        <v>582</v>
      </c>
      <c r="AM13" s="78" t="s">
        <v>581</v>
      </c>
      <c r="AN13" s="79" t="s">
        <v>583</v>
      </c>
      <c r="AP13" s="106" t="str">
        <f>IF('2nd plate agonist &amp; batch'!AB6&lt;&gt;"",'2nd plate agonist &amp; batch'!AB6,"")</f>
        <v>Reagent and batch</v>
      </c>
      <c r="AQ13" s="106" t="str">
        <f>IF('2nd plate agonist &amp; batch'!AC6&lt;&gt;"",'2nd plate agonist &amp; batch'!AC6,"")</f>
        <v>Reagent</v>
      </c>
      <c r="AR13" s="106" t="str">
        <f>IF('2nd plate agonist &amp; batch'!AD6&lt;&gt;"",'2nd plate agonist &amp; batch'!AD6,"")</f>
        <v>Batch</v>
      </c>
      <c r="AS13" s="135" t="s">
        <v>584</v>
      </c>
      <c r="AT13" s="106" t="str">
        <f>IF('2nd plate agonist &amp; batch'!AE6&lt;&gt;"",'2nd plate agonist &amp; batch'!AE6,"")</f>
        <v>nb wells</v>
      </c>
      <c r="AU13" s="72" t="s">
        <v>585</v>
      </c>
      <c r="AV13" s="37" t="s">
        <v>586</v>
      </c>
      <c r="AW13" s="37" t="str">
        <f>"Volume Calcium buffer "&amp;$AF$5&amp;"X (uL)"</f>
        <v>Volume Calcium buffer 5X (uL)</v>
      </c>
      <c r="AX13" s="37" t="s">
        <v>587</v>
      </c>
      <c r="AZ13" s="28"/>
      <c r="BA13" s="28"/>
      <c r="BB13" s="54"/>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c r="GV13" s="28"/>
      <c r="GW13" s="28"/>
      <c r="GX13" s="28"/>
      <c r="GY13" s="28"/>
      <c r="GZ13" s="28"/>
      <c r="HA13" s="28"/>
      <c r="HB13" s="28"/>
      <c r="HC13" s="28"/>
      <c r="HD13" s="28"/>
      <c r="HE13" s="28"/>
      <c r="HF13" s="28"/>
      <c r="HG13" s="28"/>
      <c r="HH13" s="28"/>
      <c r="HI13" s="28"/>
      <c r="HJ13" s="28"/>
      <c r="HK13" s="28"/>
      <c r="HL13" s="28"/>
      <c r="HM13" s="28"/>
      <c r="HN13" s="28"/>
      <c r="HO13" s="28"/>
      <c r="HP13" s="28"/>
      <c r="HQ13" s="28"/>
      <c r="HR13" s="28"/>
      <c r="HS13" s="28"/>
      <c r="HT13" s="28"/>
      <c r="HU13" s="28"/>
      <c r="HV13" s="28"/>
      <c r="HW13" s="28"/>
      <c r="HX13" s="28"/>
      <c r="HY13" s="28"/>
      <c r="HZ13" s="28"/>
      <c r="IA13" s="28"/>
      <c r="IB13" s="28"/>
      <c r="IC13" s="28"/>
      <c r="ID13" s="28"/>
      <c r="IE13" s="28"/>
      <c r="IF13" s="28"/>
      <c r="IG13" s="28"/>
      <c r="IH13" s="28"/>
      <c r="II13" s="28"/>
      <c r="IJ13" s="28"/>
      <c r="IK13" s="28"/>
      <c r="IL13" s="28"/>
      <c r="IM13" s="28"/>
      <c r="IN13" s="28"/>
      <c r="IO13" s="28"/>
      <c r="IP13" s="28"/>
      <c r="IQ13" s="28"/>
      <c r="IR13" s="28"/>
      <c r="IS13" s="28"/>
      <c r="IT13" s="28"/>
      <c r="IU13" s="28"/>
      <c r="IV13" s="28"/>
      <c r="IW13" s="28"/>
      <c r="IX13" s="28"/>
      <c r="IY13" s="28"/>
      <c r="IZ13" s="28"/>
      <c r="JA13" s="28"/>
      <c r="JB13" s="28"/>
      <c r="JC13" s="28"/>
      <c r="JD13" s="28"/>
      <c r="JE13" s="28"/>
      <c r="JF13" s="28"/>
      <c r="JG13" s="28"/>
      <c r="JH13" s="28"/>
      <c r="JI13" s="28"/>
      <c r="JJ13" s="28"/>
      <c r="JK13" s="28"/>
      <c r="JL13" s="28"/>
      <c r="JM13" s="28"/>
      <c r="JN13" s="28"/>
      <c r="JO13" s="28"/>
      <c r="JP13" s="28"/>
      <c r="JQ13" s="28"/>
      <c r="JR13" s="28"/>
      <c r="JS13" s="28"/>
      <c r="JT13" s="28"/>
      <c r="JU13" s="28"/>
      <c r="JV13" s="28"/>
      <c r="JW13" s="28"/>
      <c r="JX13" s="28"/>
      <c r="JY13" s="28"/>
      <c r="JZ13" s="28"/>
      <c r="KA13" s="28"/>
      <c r="KB13" s="28"/>
      <c r="KC13" s="28"/>
      <c r="KD13" s="28"/>
      <c r="KE13" s="28"/>
      <c r="KF13" s="28"/>
      <c r="KG13" s="28"/>
      <c r="KH13" s="28"/>
      <c r="KI13" s="28"/>
      <c r="KJ13" s="28"/>
      <c r="KK13" s="28"/>
      <c r="KL13" s="28"/>
      <c r="KM13" s="28"/>
      <c r="KN13" s="28"/>
      <c r="KO13" s="28"/>
      <c r="KP13" s="28"/>
      <c r="KQ13" s="28"/>
      <c r="KR13" s="28"/>
      <c r="KS13" s="28"/>
      <c r="KT13" s="28"/>
      <c r="KU13" s="28"/>
      <c r="KV13" s="28"/>
      <c r="KW13" s="28"/>
      <c r="KX13" s="28"/>
      <c r="KY13" s="28"/>
      <c r="KZ13" s="28"/>
      <c r="LA13" s="28"/>
      <c r="LB13" s="28"/>
      <c r="LC13" s="28"/>
      <c r="LD13" s="28"/>
      <c r="LE13" s="28"/>
      <c r="LF13" s="28"/>
      <c r="LG13" s="28"/>
      <c r="LH13" s="28"/>
      <c r="LI13" s="28"/>
      <c r="LJ13" s="28"/>
      <c r="LK13" s="28"/>
      <c r="LL13" s="28"/>
      <c r="LM13" s="28"/>
      <c r="LN13" s="28"/>
      <c r="LO13" s="28"/>
      <c r="LP13" s="28"/>
      <c r="LQ13" s="28"/>
      <c r="LR13" s="28"/>
      <c r="LS13" s="28"/>
      <c r="LT13" s="28"/>
      <c r="LU13" s="28"/>
      <c r="LV13" s="28"/>
      <c r="LW13" s="28"/>
      <c r="LX13" s="28"/>
      <c r="LY13" s="28"/>
      <c r="LZ13" s="28"/>
      <c r="MA13" s="28"/>
      <c r="MB13" s="28"/>
      <c r="MC13" s="28"/>
      <c r="MD13" s="28"/>
      <c r="ME13" s="28"/>
      <c r="MF13" s="28"/>
      <c r="MG13" s="28"/>
      <c r="MH13" s="28"/>
      <c r="MI13" s="28"/>
      <c r="MJ13" s="28"/>
      <c r="MK13" s="28"/>
      <c r="ML13" s="28"/>
      <c r="MM13" s="28"/>
      <c r="MN13" s="28"/>
      <c r="MO13" s="28"/>
      <c r="MP13" s="28"/>
      <c r="MQ13" s="28"/>
      <c r="MR13" s="28"/>
      <c r="MS13" s="28"/>
      <c r="MT13" s="28"/>
      <c r="MU13" s="28"/>
      <c r="MV13" s="28"/>
      <c r="MW13" s="28"/>
      <c r="MX13" s="28"/>
      <c r="MY13" s="28"/>
      <c r="MZ13" s="28"/>
      <c r="NA13" s="28"/>
      <c r="NB13" s="28"/>
      <c r="NC13" s="28"/>
      <c r="ND13" s="28"/>
      <c r="NE13" s="28"/>
      <c r="NF13" s="28"/>
      <c r="NG13" s="28"/>
      <c r="NH13" s="28"/>
      <c r="NI13" s="28"/>
      <c r="NJ13" s="28"/>
      <c r="NK13" s="28"/>
      <c r="NL13" s="28"/>
      <c r="NM13" s="28"/>
      <c r="NN13" s="28"/>
      <c r="NO13" s="28"/>
      <c r="NP13" s="28"/>
      <c r="NQ13" s="28"/>
      <c r="NR13" s="28"/>
      <c r="NS13" s="28"/>
      <c r="NT13" s="28"/>
      <c r="NU13" s="28"/>
      <c r="NV13" s="28"/>
      <c r="NW13" s="28"/>
      <c r="NX13" s="28"/>
      <c r="NY13" s="28"/>
      <c r="NZ13" s="28"/>
      <c r="OA13" s="28"/>
      <c r="OB13" s="28"/>
      <c r="OC13" s="28"/>
      <c r="OD13" s="28"/>
      <c r="OE13" s="28"/>
      <c r="OF13" s="28"/>
      <c r="OG13" s="28"/>
      <c r="OH13" s="28"/>
      <c r="OI13" s="28"/>
      <c r="OJ13" s="28"/>
      <c r="OK13" s="28"/>
      <c r="OL13" s="28"/>
      <c r="OM13" s="28"/>
      <c r="ON13" s="28"/>
      <c r="OO13" s="28"/>
      <c r="OP13" s="28"/>
      <c r="OQ13" s="28"/>
      <c r="OR13" s="28"/>
      <c r="OS13" s="28"/>
      <c r="OT13" s="28"/>
      <c r="OU13" s="28"/>
      <c r="OV13" s="28"/>
      <c r="OW13" s="28"/>
      <c r="OX13" s="28"/>
      <c r="OY13" s="28"/>
      <c r="OZ13" s="28"/>
      <c r="PA13" s="28"/>
      <c r="PB13" s="28"/>
      <c r="PC13" s="28"/>
      <c r="PD13" s="28"/>
      <c r="PE13" s="28"/>
      <c r="PF13" s="28"/>
      <c r="PG13" s="28"/>
      <c r="PH13" s="28"/>
      <c r="PI13" s="28"/>
      <c r="PJ13" s="28"/>
      <c r="PK13" s="28"/>
      <c r="PL13" s="28"/>
      <c r="PM13" s="28"/>
      <c r="PN13" s="28"/>
      <c r="PO13" s="28"/>
      <c r="PP13" s="28"/>
      <c r="PQ13" s="28"/>
      <c r="PR13" s="28"/>
      <c r="PS13" s="28"/>
      <c r="PT13" s="28"/>
      <c r="PU13" s="28"/>
      <c r="PV13" s="28"/>
      <c r="PW13" s="28"/>
      <c r="PX13" s="28"/>
      <c r="PY13" s="28"/>
      <c r="PZ13" s="28"/>
      <c r="QA13" s="28"/>
      <c r="QB13" s="28"/>
      <c r="QC13" s="28"/>
      <c r="QD13" s="28"/>
      <c r="QE13" s="28"/>
      <c r="QF13" s="28"/>
      <c r="QG13" s="28"/>
      <c r="QH13" s="28"/>
      <c r="QI13" s="28"/>
      <c r="QJ13" s="28"/>
      <c r="QK13" s="28"/>
      <c r="QL13" s="28"/>
      <c r="QM13" s="28"/>
      <c r="QN13" s="28"/>
      <c r="QO13" s="28"/>
      <c r="QP13" s="28"/>
      <c r="QQ13" s="28"/>
      <c r="QR13" s="28"/>
      <c r="QS13" s="28"/>
      <c r="QT13" s="28"/>
      <c r="QU13" s="28"/>
      <c r="QV13" s="28"/>
      <c r="QW13" s="28"/>
      <c r="QX13" s="28"/>
      <c r="QY13" s="28"/>
      <c r="QZ13" s="28"/>
      <c r="RA13" s="28"/>
      <c r="RB13" s="28"/>
      <c r="RC13" s="28"/>
      <c r="RD13" s="28"/>
      <c r="RE13" s="28"/>
      <c r="RF13" s="28"/>
      <c r="RG13" s="28"/>
      <c r="RH13" s="28"/>
      <c r="RI13" s="28"/>
      <c r="RJ13" s="28"/>
      <c r="RK13" s="28"/>
      <c r="RL13" s="28"/>
      <c r="RM13" s="28"/>
      <c r="RN13" s="28"/>
      <c r="RO13" s="28"/>
      <c r="RP13" s="28"/>
      <c r="RQ13" s="28"/>
      <c r="RR13" s="28"/>
      <c r="RS13" s="28"/>
      <c r="RT13" s="28"/>
      <c r="RU13" s="28"/>
      <c r="RV13" s="28"/>
      <c r="RW13" s="28"/>
      <c r="RX13" s="28"/>
      <c r="RY13" s="28"/>
      <c r="RZ13" s="28"/>
      <c r="SA13" s="28"/>
      <c r="SB13" s="28"/>
      <c r="SC13" s="28"/>
      <c r="SD13" s="28"/>
      <c r="SE13" s="28"/>
      <c r="SF13" s="28"/>
      <c r="SG13" s="28"/>
      <c r="SH13" s="28"/>
      <c r="SI13" s="28"/>
      <c r="SJ13" s="28"/>
      <c r="SK13" s="28"/>
      <c r="SL13" s="28"/>
      <c r="SM13" s="28"/>
      <c r="SN13" s="28"/>
      <c r="SO13" s="28"/>
      <c r="SP13" s="28"/>
      <c r="SQ13" s="28"/>
      <c r="SR13" s="28"/>
      <c r="SS13" s="28"/>
      <c r="ST13" s="28"/>
      <c r="SU13" s="28"/>
      <c r="SV13" s="28"/>
      <c r="SW13" s="28"/>
      <c r="SX13" s="28"/>
      <c r="SY13" s="28"/>
      <c r="SZ13" s="28"/>
      <c r="TA13" s="28"/>
      <c r="TB13" s="28"/>
      <c r="TC13" s="28"/>
      <c r="TD13" s="28"/>
      <c r="TE13" s="28"/>
      <c r="TF13" s="28"/>
      <c r="TG13" s="28"/>
      <c r="TH13" s="28"/>
      <c r="TI13" s="28"/>
      <c r="TJ13" s="28"/>
      <c r="TK13" s="28"/>
      <c r="TL13" s="28"/>
      <c r="TM13" s="28"/>
      <c r="TN13" s="28"/>
      <c r="TO13" s="28"/>
      <c r="TP13" s="28"/>
      <c r="TQ13" s="28"/>
      <c r="TR13" s="28"/>
      <c r="TS13" s="28"/>
      <c r="TT13" s="28"/>
      <c r="TU13" s="28"/>
      <c r="TV13" s="28"/>
      <c r="TW13" s="28"/>
      <c r="TX13" s="28"/>
      <c r="TY13" s="28"/>
      <c r="TZ13" s="28"/>
      <c r="UA13" s="28"/>
      <c r="UB13" s="28"/>
      <c r="UC13" s="28"/>
      <c r="UD13" s="28"/>
      <c r="UE13" s="28"/>
      <c r="UF13" s="28"/>
      <c r="UG13" s="28"/>
      <c r="UH13" s="28"/>
      <c r="UI13" s="28"/>
      <c r="UJ13" s="28"/>
      <c r="UK13" s="28"/>
      <c r="UL13" s="28"/>
      <c r="UM13" s="28"/>
      <c r="UN13" s="28"/>
      <c r="UO13" s="28"/>
      <c r="UP13" s="28"/>
      <c r="UQ13" s="28"/>
      <c r="UR13" s="28"/>
      <c r="US13" s="28"/>
      <c r="UT13" s="28"/>
      <c r="UU13" s="28"/>
      <c r="UV13" s="28"/>
      <c r="UW13" s="28"/>
      <c r="UX13" s="28"/>
      <c r="UY13" s="28"/>
      <c r="UZ13" s="28"/>
      <c r="VA13" s="28"/>
      <c r="VB13" s="28"/>
      <c r="VC13" s="28"/>
      <c r="VD13" s="28"/>
      <c r="VE13" s="28"/>
      <c r="VF13" s="28"/>
      <c r="VG13" s="28"/>
      <c r="VH13" s="28"/>
      <c r="VI13" s="28"/>
      <c r="VJ13" s="28"/>
      <c r="VK13" s="28"/>
      <c r="VL13" s="28"/>
      <c r="VM13" s="28"/>
      <c r="VN13" s="28"/>
      <c r="VO13" s="28"/>
      <c r="VP13" s="28"/>
      <c r="VQ13" s="28"/>
      <c r="VR13" s="28"/>
      <c r="VS13" s="28"/>
      <c r="VT13" s="28"/>
      <c r="VU13" s="28"/>
      <c r="VV13" s="28"/>
      <c r="VW13" s="28"/>
      <c r="VX13" s="28"/>
      <c r="VY13" s="28"/>
      <c r="VZ13" s="28"/>
      <c r="WA13" s="28"/>
      <c r="WB13" s="28"/>
      <c r="WC13" s="28"/>
      <c r="WD13" s="28"/>
      <c r="WE13" s="28"/>
      <c r="WF13" s="28"/>
      <c r="WG13" s="28"/>
      <c r="WH13" s="28"/>
      <c r="WI13" s="28"/>
      <c r="WJ13" s="28"/>
      <c r="WK13" s="28"/>
      <c r="WL13" s="28"/>
      <c r="WM13" s="28"/>
      <c r="WN13" s="28"/>
      <c r="WO13" s="28"/>
      <c r="WP13" s="28"/>
      <c r="WQ13" s="28"/>
      <c r="WR13" s="28"/>
      <c r="WS13" s="28"/>
      <c r="WT13" s="28"/>
      <c r="WU13" s="28"/>
      <c r="WV13" s="28"/>
      <c r="WW13" s="28"/>
      <c r="WX13" s="28"/>
      <c r="WY13" s="28"/>
      <c r="WZ13" s="28"/>
      <c r="XA13" s="28"/>
      <c r="XB13" s="28"/>
      <c r="XC13" s="28"/>
      <c r="XD13" s="28"/>
      <c r="XE13" s="28"/>
      <c r="XF13" s="28"/>
      <c r="XG13" s="28"/>
      <c r="XH13" s="28"/>
      <c r="XI13" s="28"/>
      <c r="XJ13" s="28"/>
      <c r="XK13" s="28"/>
      <c r="XL13" s="28"/>
      <c r="XM13" s="28"/>
      <c r="XN13" s="28"/>
      <c r="XO13" s="28"/>
      <c r="XP13" s="28"/>
      <c r="XQ13" s="28"/>
      <c r="XR13" s="28"/>
      <c r="XS13" s="28"/>
      <c r="XT13" s="28"/>
      <c r="XU13" s="28"/>
      <c r="XV13" s="28"/>
      <c r="XW13" s="28"/>
      <c r="XX13" s="28"/>
      <c r="XY13" s="28"/>
      <c r="XZ13" s="28"/>
      <c r="YA13" s="28"/>
      <c r="YB13" s="28"/>
      <c r="YC13" s="28"/>
      <c r="YD13" s="28"/>
      <c r="YE13" s="28"/>
      <c r="YF13" s="28"/>
      <c r="YG13" s="28"/>
      <c r="YH13" s="28"/>
      <c r="YI13" s="28"/>
      <c r="YJ13" s="28"/>
      <c r="YK13" s="28"/>
      <c r="YL13" s="28"/>
      <c r="YM13" s="28"/>
      <c r="YN13" s="28"/>
      <c r="YO13" s="28"/>
      <c r="YP13" s="28"/>
      <c r="YQ13" s="28"/>
      <c r="YR13" s="28"/>
      <c r="YS13" s="28"/>
      <c r="YT13" s="28"/>
      <c r="YU13" s="28"/>
      <c r="YV13" s="28"/>
      <c r="YW13" s="28"/>
      <c r="YX13" s="28"/>
      <c r="YY13" s="28"/>
      <c r="YZ13" s="28"/>
      <c r="ZA13" s="28"/>
      <c r="ZB13" s="28"/>
      <c r="ZC13" s="28"/>
      <c r="ZD13" s="28"/>
      <c r="ZE13" s="28"/>
      <c r="ZF13" s="28"/>
      <c r="ZG13" s="28"/>
      <c r="ZH13" s="28"/>
      <c r="ZI13" s="28"/>
      <c r="ZJ13" s="28"/>
      <c r="ZK13" s="28"/>
      <c r="ZL13" s="28"/>
      <c r="ZM13" s="28"/>
      <c r="ZN13" s="28"/>
      <c r="ZO13" s="28"/>
      <c r="ZP13" s="28"/>
      <c r="ZQ13" s="28"/>
      <c r="ZR13" s="28"/>
      <c r="ZS13" s="28"/>
      <c r="ZT13" s="28"/>
      <c r="ZU13" s="28"/>
      <c r="ZV13" s="28"/>
      <c r="ZW13" s="28"/>
      <c r="ZX13" s="28"/>
      <c r="ZY13" s="28"/>
      <c r="ZZ13" s="28"/>
      <c r="AAA13" s="28"/>
      <c r="AAB13" s="28"/>
      <c r="AAC13" s="28"/>
      <c r="AAD13" s="28"/>
      <c r="AAE13" s="28"/>
      <c r="AAF13" s="28"/>
      <c r="AAG13" s="28"/>
      <c r="AAH13" s="28"/>
      <c r="AAI13" s="28"/>
      <c r="AAJ13" s="28"/>
      <c r="AAK13" s="28"/>
      <c r="AAL13" s="28"/>
      <c r="AAM13" s="28"/>
      <c r="AAN13" s="28"/>
      <c r="AAO13" s="28"/>
      <c r="AAP13" s="28"/>
      <c r="AAQ13" s="28"/>
      <c r="AAR13" s="28"/>
      <c r="AAS13" s="28"/>
      <c r="AAT13" s="28"/>
      <c r="AAU13" s="28"/>
      <c r="AAV13" s="28"/>
      <c r="AAW13" s="28"/>
      <c r="AAX13" s="28"/>
      <c r="AAY13" s="28"/>
      <c r="AAZ13" s="28"/>
      <c r="ABA13" s="28"/>
      <c r="ABB13" s="28"/>
      <c r="ABC13" s="28"/>
      <c r="ABD13" s="28"/>
      <c r="ABE13" s="28"/>
      <c r="ABF13" s="28"/>
      <c r="ABG13" s="28"/>
      <c r="ABH13" s="28"/>
      <c r="ABI13" s="28"/>
      <c r="ABJ13" s="28"/>
      <c r="ABK13" s="28"/>
      <c r="ABL13" s="28"/>
      <c r="ABM13" s="28"/>
      <c r="ABN13" s="28"/>
      <c r="ABO13" s="28"/>
      <c r="ABP13" s="28"/>
      <c r="ABQ13" s="28"/>
      <c r="ABR13" s="28"/>
      <c r="ABS13" s="28"/>
      <c r="ABT13" s="28"/>
      <c r="ABU13" s="28"/>
      <c r="ABV13" s="28"/>
      <c r="ABW13" s="28"/>
      <c r="ABX13" s="28"/>
      <c r="ABY13" s="28"/>
      <c r="ABZ13" s="28"/>
      <c r="ACA13" s="28"/>
      <c r="ACB13" s="28"/>
      <c r="ACC13" s="28"/>
      <c r="ACD13" s="28"/>
      <c r="ACE13" s="28"/>
      <c r="ACF13" s="28"/>
      <c r="ACG13" s="28"/>
      <c r="ACH13" s="28"/>
      <c r="ACI13" s="28"/>
      <c r="ACJ13" s="28"/>
      <c r="ACK13" s="28"/>
      <c r="ACL13" s="28"/>
      <c r="ACM13" s="28"/>
      <c r="ACN13" s="28"/>
      <c r="ACO13" s="28"/>
      <c r="ACP13" s="28"/>
      <c r="ACQ13" s="28"/>
      <c r="ACR13" s="28"/>
      <c r="ACS13" s="28"/>
      <c r="ACT13" s="28"/>
      <c r="ACU13" s="28"/>
      <c r="ACV13" s="28"/>
      <c r="ACW13" s="28"/>
      <c r="ACX13" s="28"/>
      <c r="ACY13" s="28"/>
      <c r="ACZ13" s="28"/>
      <c r="ADA13" s="28"/>
      <c r="ADB13" s="28"/>
      <c r="ADC13" s="28"/>
      <c r="ADD13" s="28"/>
      <c r="ADE13" s="28"/>
      <c r="ADF13" s="28"/>
      <c r="ADG13" s="28"/>
      <c r="ADH13" s="28"/>
      <c r="ADI13" s="28"/>
      <c r="ADJ13" s="28"/>
      <c r="ADK13" s="28"/>
      <c r="ADL13" s="28"/>
      <c r="ADM13" s="28"/>
      <c r="ADN13" s="28"/>
      <c r="ADO13" s="28"/>
      <c r="ADP13" s="28"/>
      <c r="ADQ13" s="28"/>
      <c r="ADR13" s="28"/>
      <c r="ADS13" s="28"/>
      <c r="ADT13" s="28"/>
      <c r="ADU13" s="28"/>
      <c r="ADV13" s="28"/>
      <c r="ADW13" s="28"/>
      <c r="ADX13" s="28"/>
      <c r="ADY13" s="28"/>
      <c r="ADZ13" s="28"/>
      <c r="AEA13" s="28"/>
      <c r="AEB13" s="28"/>
      <c r="AEC13" s="28"/>
      <c r="AED13" s="28"/>
      <c r="AEE13" s="28"/>
      <c r="AEF13" s="28"/>
      <c r="AEG13" s="28"/>
      <c r="AEH13" s="28"/>
      <c r="AEI13" s="28"/>
      <c r="AEJ13" s="28"/>
      <c r="AEK13" s="28"/>
      <c r="AEL13" s="28"/>
      <c r="AEM13" s="28"/>
      <c r="AEN13" s="28"/>
      <c r="AEO13" s="28"/>
      <c r="AEP13" s="28"/>
      <c r="AEQ13" s="28"/>
      <c r="AER13" s="28"/>
      <c r="AES13" s="28"/>
      <c r="AET13" s="28"/>
      <c r="AEU13" s="28"/>
      <c r="AEV13" s="28"/>
      <c r="AEW13" s="28"/>
      <c r="AEX13" s="28"/>
      <c r="AEY13" s="28"/>
      <c r="AEZ13" s="28"/>
      <c r="AFA13" s="28"/>
      <c r="AFB13" s="28"/>
      <c r="AFC13" s="28"/>
      <c r="AFD13" s="28"/>
      <c r="AFE13" s="28"/>
      <c r="AFF13" s="28"/>
      <c r="AFG13" s="28"/>
      <c r="AFH13" s="28"/>
      <c r="AFI13" s="28"/>
      <c r="AFJ13" s="28"/>
      <c r="AFK13" s="28"/>
      <c r="AFL13" s="28"/>
      <c r="AFM13" s="28"/>
      <c r="AFN13" s="28"/>
      <c r="AFO13" s="28"/>
      <c r="AFP13" s="28"/>
      <c r="AFQ13" s="28"/>
      <c r="AFR13" s="28"/>
      <c r="AFS13" s="28"/>
      <c r="AFT13" s="28"/>
      <c r="AFU13" s="28"/>
      <c r="AFV13" s="28"/>
      <c r="AFW13" s="28"/>
      <c r="AFX13" s="28"/>
      <c r="AFY13" s="28"/>
      <c r="AFZ13" s="28"/>
      <c r="AGA13" s="28"/>
      <c r="AGB13" s="28"/>
      <c r="AGC13" s="28"/>
      <c r="AGD13" s="28"/>
      <c r="AGE13" s="28"/>
      <c r="AGF13" s="28"/>
      <c r="AGG13" s="28"/>
      <c r="AGH13" s="28"/>
      <c r="AGI13" s="28"/>
      <c r="AGJ13" s="28"/>
      <c r="AGK13" s="28"/>
      <c r="AGL13" s="28"/>
      <c r="AGM13" s="28"/>
      <c r="AGN13" s="28"/>
      <c r="AGO13" s="28"/>
      <c r="AGP13" s="28"/>
      <c r="AGQ13" s="28"/>
      <c r="AGR13" s="28"/>
      <c r="AGS13" s="28"/>
      <c r="AGT13" s="28"/>
      <c r="AGU13" s="28"/>
      <c r="AGV13" s="28"/>
      <c r="AGW13" s="28"/>
      <c r="AGX13" s="28"/>
      <c r="AGY13" s="28"/>
      <c r="AGZ13" s="28"/>
      <c r="AHA13" s="28"/>
      <c r="AHB13" s="28"/>
      <c r="AHC13" s="28"/>
      <c r="AHD13" s="28"/>
      <c r="AHE13" s="28"/>
      <c r="AHF13" s="28"/>
      <c r="AHG13" s="28"/>
      <c r="AHH13" s="28"/>
      <c r="AHI13" s="28"/>
      <c r="AHJ13" s="28"/>
      <c r="AHK13" s="28"/>
      <c r="AHL13" s="28"/>
      <c r="AHM13" s="28"/>
      <c r="AHN13" s="28"/>
      <c r="AHO13" s="28"/>
      <c r="AHP13" s="28"/>
      <c r="AHQ13" s="28"/>
      <c r="AHR13" s="28"/>
      <c r="AHS13" s="28"/>
      <c r="AHT13" s="28"/>
      <c r="AHU13" s="28"/>
      <c r="AHV13" s="28"/>
      <c r="AHW13" s="28"/>
      <c r="AHX13" s="28"/>
      <c r="AHY13" s="28"/>
      <c r="AHZ13" s="28"/>
      <c r="AIA13" s="28"/>
      <c r="AIB13" s="28"/>
      <c r="AIC13" s="28"/>
      <c r="AID13" s="28"/>
      <c r="AIE13" s="28"/>
      <c r="AIF13" s="28"/>
      <c r="AIG13" s="28"/>
      <c r="AIH13" s="28"/>
      <c r="AII13" s="28"/>
      <c r="AIJ13" s="28"/>
      <c r="AIK13" s="28"/>
      <c r="AIL13" s="28"/>
      <c r="AIM13" s="28"/>
      <c r="AIN13" s="28"/>
      <c r="AIO13" s="28"/>
      <c r="AIP13" s="28"/>
      <c r="AIQ13" s="28"/>
      <c r="AIR13" s="28"/>
      <c r="AIS13" s="28"/>
      <c r="AIT13" s="28"/>
      <c r="AIU13" s="28"/>
      <c r="AIV13" s="28"/>
      <c r="AIW13" s="28"/>
      <c r="AIX13" s="28"/>
      <c r="AIY13" s="28"/>
      <c r="AIZ13" s="28"/>
      <c r="AJA13" s="28"/>
      <c r="AJB13" s="28"/>
      <c r="AJC13" s="28"/>
      <c r="AJD13" s="28"/>
      <c r="AJE13" s="28"/>
      <c r="AJF13" s="28"/>
      <c r="AJG13" s="28"/>
      <c r="AJH13" s="28"/>
      <c r="AJI13" s="28"/>
      <c r="AJJ13" s="28"/>
      <c r="AJK13" s="28"/>
      <c r="AJL13" s="28"/>
      <c r="AJM13" s="28"/>
      <c r="AJN13" s="28"/>
      <c r="AJO13" s="28"/>
      <c r="AJP13" s="28"/>
      <c r="AJQ13" s="28"/>
      <c r="AJR13" s="28"/>
      <c r="AJS13" s="28"/>
      <c r="AJT13" s="28"/>
      <c r="AJU13" s="28"/>
      <c r="AJV13" s="28"/>
      <c r="AJW13" s="28"/>
      <c r="AJX13" s="28"/>
      <c r="AJY13" s="28"/>
      <c r="AJZ13" s="28"/>
      <c r="AKA13" s="28"/>
      <c r="AKB13" s="28"/>
      <c r="AKC13" s="28"/>
      <c r="AKD13" s="28"/>
      <c r="AKE13" s="28"/>
      <c r="AKF13" s="28"/>
      <c r="AKG13" s="28"/>
      <c r="AKH13" s="28"/>
      <c r="AKI13" s="28"/>
      <c r="AKJ13" s="28"/>
      <c r="AKK13" s="28"/>
      <c r="AKL13" s="28"/>
      <c r="AKM13" s="28"/>
      <c r="AKN13" s="28"/>
      <c r="AKO13" s="28"/>
      <c r="AKP13" s="28"/>
      <c r="AKQ13" s="28"/>
      <c r="AKR13" s="28"/>
      <c r="AKS13" s="28"/>
      <c r="AKT13" s="28"/>
      <c r="AKU13" s="28"/>
      <c r="AKV13" s="28"/>
      <c r="AKW13" s="28"/>
      <c r="AKX13" s="28"/>
      <c r="AKY13" s="28"/>
      <c r="AKZ13" s="28"/>
      <c r="ALA13" s="28"/>
      <c r="ALB13" s="28"/>
      <c r="ALC13" s="28"/>
      <c r="ALD13" s="28"/>
      <c r="ALE13" s="28"/>
      <c r="ALF13" s="28"/>
      <c r="ALG13" s="28"/>
      <c r="ALH13" s="28"/>
      <c r="ALI13" s="28"/>
      <c r="ALJ13" s="28"/>
      <c r="ALK13" s="28"/>
      <c r="ALL13" s="28"/>
      <c r="ALM13" s="28"/>
      <c r="ALN13" s="28"/>
      <c r="ALO13" s="28"/>
      <c r="ALP13" s="28"/>
      <c r="ALQ13" s="28"/>
      <c r="ALR13" s="28"/>
      <c r="ALS13" s="28"/>
      <c r="ALT13" s="28"/>
      <c r="ALU13" s="28"/>
      <c r="ALV13" s="28"/>
      <c r="ALW13" s="28"/>
      <c r="ALX13" s="28"/>
      <c r="ALY13" s="28"/>
      <c r="ALZ13" s="28"/>
      <c r="AMA13" s="28"/>
      <c r="AMB13" s="28"/>
      <c r="AMC13" s="28"/>
      <c r="AMD13" s="28"/>
      <c r="AME13" s="28"/>
      <c r="AMF13" s="28"/>
      <c r="AMG13" s="28"/>
      <c r="AMH13" s="28"/>
      <c r="AMI13" s="28"/>
      <c r="AMJ13" s="28"/>
      <c r="AMK13" s="28"/>
      <c r="AML13" s="28"/>
      <c r="AMM13" s="28"/>
      <c r="AMN13" s="28"/>
      <c r="AMO13" s="28"/>
      <c r="AMP13" s="28"/>
      <c r="AMQ13" s="28"/>
      <c r="AMR13" s="28"/>
      <c r="AMS13" s="28"/>
      <c r="AMT13" s="28"/>
      <c r="AMU13" s="28"/>
      <c r="AMV13" s="28"/>
      <c r="AMW13" s="28"/>
      <c r="AMX13" s="28"/>
      <c r="AMY13" s="28"/>
      <c r="AMZ13" s="28"/>
      <c r="ANA13" s="28"/>
      <c r="ANB13" s="28"/>
      <c r="ANC13" s="28"/>
      <c r="AND13" s="28"/>
      <c r="ANE13" s="28"/>
      <c r="ANF13" s="28"/>
      <c r="ANG13" s="28"/>
      <c r="ANH13" s="28"/>
      <c r="ANI13" s="28"/>
      <c r="ANJ13" s="28"/>
      <c r="ANK13" s="28"/>
      <c r="ANL13" s="28"/>
      <c r="ANM13" s="28"/>
      <c r="ANN13" s="28"/>
      <c r="ANO13" s="28"/>
      <c r="ANP13" s="28"/>
      <c r="ANQ13" s="28"/>
      <c r="ANR13" s="28"/>
      <c r="ANS13" s="28"/>
      <c r="ANT13" s="28"/>
      <c r="ANU13" s="28"/>
      <c r="ANV13" s="28"/>
      <c r="ANW13" s="28"/>
      <c r="ANX13" s="28"/>
      <c r="ANY13" s="28"/>
      <c r="ANZ13" s="28"/>
      <c r="AOA13" s="28"/>
      <c r="AOB13" s="28"/>
      <c r="AOC13" s="28"/>
      <c r="AOD13" s="28"/>
      <c r="AOE13" s="28"/>
      <c r="AOF13" s="28"/>
      <c r="AOG13" s="28"/>
      <c r="AOH13" s="28"/>
      <c r="AOI13" s="28"/>
      <c r="AOJ13" s="28"/>
      <c r="AOK13" s="28"/>
      <c r="AOL13" s="28"/>
      <c r="AOM13" s="28"/>
      <c r="AON13" s="28"/>
      <c r="AOO13" s="28"/>
      <c r="AOP13" s="28"/>
      <c r="AOQ13" s="28"/>
      <c r="AOR13" s="28"/>
      <c r="AOS13" s="28"/>
      <c r="AOT13" s="28"/>
      <c r="AOU13" s="28"/>
      <c r="AOV13" s="28"/>
      <c r="AOW13" s="28"/>
      <c r="AOX13" s="28"/>
      <c r="AOY13" s="28"/>
      <c r="AOZ13" s="28"/>
      <c r="APA13" s="28"/>
      <c r="APB13" s="28"/>
      <c r="APC13" s="28"/>
      <c r="APD13" s="28"/>
      <c r="APE13" s="28"/>
      <c r="APF13" s="28"/>
      <c r="APG13" s="28"/>
      <c r="APH13" s="28"/>
      <c r="API13" s="28"/>
      <c r="APJ13" s="28"/>
      <c r="APK13" s="28"/>
      <c r="APL13" s="28"/>
      <c r="APM13" s="28"/>
      <c r="APN13" s="28"/>
      <c r="APO13" s="28"/>
      <c r="APP13" s="28"/>
      <c r="APQ13" s="28"/>
      <c r="APR13" s="28"/>
      <c r="APS13" s="28"/>
      <c r="APT13" s="28"/>
      <c r="APU13" s="28"/>
      <c r="APV13" s="28"/>
      <c r="APW13" s="28"/>
      <c r="APX13" s="28"/>
      <c r="APY13" s="28"/>
      <c r="APZ13" s="28"/>
      <c r="AQA13" s="28"/>
      <c r="AQB13" s="28"/>
      <c r="AQC13" s="28"/>
      <c r="AQD13" s="28"/>
      <c r="AQE13" s="28"/>
      <c r="AQF13" s="28"/>
      <c r="AQG13" s="28"/>
      <c r="AQH13" s="28"/>
      <c r="AQI13" s="28"/>
      <c r="AQJ13" s="28"/>
      <c r="AQK13" s="28"/>
      <c r="AQL13" s="28"/>
      <c r="AQM13" s="28"/>
      <c r="AQN13" s="28"/>
      <c r="AQO13" s="28"/>
      <c r="AQP13" s="28"/>
      <c r="AQQ13" s="28"/>
      <c r="AQR13" s="28"/>
      <c r="AQS13" s="28"/>
      <c r="AQT13" s="28"/>
      <c r="AQU13" s="28"/>
      <c r="AQV13" s="28"/>
      <c r="AQW13" s="28"/>
      <c r="AQX13" s="28"/>
      <c r="AQY13" s="28"/>
      <c r="AQZ13" s="28"/>
      <c r="ARA13" s="28"/>
      <c r="ARB13" s="28"/>
      <c r="ARC13" s="28"/>
      <c r="ARD13" s="28"/>
      <c r="ARE13" s="28"/>
      <c r="ARF13" s="28"/>
      <c r="ARG13" s="28"/>
      <c r="ARH13" s="28"/>
      <c r="ARI13" s="28"/>
      <c r="ARJ13" s="28"/>
      <c r="ARK13" s="28"/>
      <c r="ARL13" s="28"/>
      <c r="ARM13" s="28"/>
      <c r="ARN13" s="28"/>
      <c r="ARO13" s="28"/>
      <c r="ARP13" s="28"/>
      <c r="ARQ13" s="28"/>
      <c r="ARR13" s="28"/>
      <c r="ARS13" s="28"/>
      <c r="ART13" s="28"/>
      <c r="ARU13" s="28"/>
      <c r="ARV13" s="28"/>
      <c r="ARW13" s="28"/>
      <c r="ARX13" s="28"/>
      <c r="ARY13" s="28"/>
      <c r="ARZ13" s="28"/>
      <c r="ASA13" s="28"/>
      <c r="ASB13" s="28"/>
      <c r="ASC13" s="28"/>
      <c r="ASD13" s="28"/>
      <c r="ASE13" s="28"/>
      <c r="ASF13" s="28"/>
      <c r="ASG13" s="28"/>
      <c r="ASH13" s="28"/>
      <c r="ASI13" s="28"/>
      <c r="ASJ13" s="28"/>
      <c r="ASK13" s="28"/>
      <c r="ASL13" s="28"/>
      <c r="ASM13" s="28"/>
      <c r="ASN13" s="28"/>
      <c r="ASO13" s="28"/>
      <c r="ASP13" s="28"/>
      <c r="ASQ13" s="28"/>
      <c r="ASR13" s="28"/>
      <c r="ASS13" s="28"/>
      <c r="AST13" s="28"/>
      <c r="ASU13" s="28"/>
      <c r="ASV13" s="28"/>
      <c r="ASW13" s="28"/>
      <c r="ASX13" s="28"/>
      <c r="ASY13" s="28"/>
      <c r="ASZ13" s="28"/>
      <c r="ATA13" s="28"/>
      <c r="ATB13" s="28"/>
      <c r="ATC13" s="28"/>
      <c r="ATD13" s="28"/>
      <c r="ATE13" s="28"/>
      <c r="ATF13" s="28"/>
      <c r="ATG13" s="28"/>
      <c r="ATH13" s="28"/>
      <c r="ATI13" s="28"/>
      <c r="ATJ13" s="28"/>
      <c r="ATK13" s="28"/>
      <c r="ATL13" s="28"/>
      <c r="ATM13" s="28"/>
      <c r="ATN13" s="28"/>
      <c r="ATO13" s="28"/>
      <c r="ATP13" s="28"/>
      <c r="ATQ13" s="28"/>
      <c r="ATR13" s="28"/>
      <c r="ATS13" s="28"/>
      <c r="ATT13" s="28"/>
      <c r="ATU13" s="28"/>
      <c r="ATV13" s="28"/>
      <c r="ATW13" s="28"/>
      <c r="ATX13" s="28"/>
      <c r="ATY13" s="28"/>
      <c r="ATZ13" s="28"/>
      <c r="AUA13" s="28"/>
      <c r="AUB13" s="28"/>
      <c r="AUC13" s="28"/>
      <c r="AUD13" s="28"/>
      <c r="AUE13" s="28"/>
      <c r="AUF13" s="28"/>
      <c r="AUG13" s="28"/>
      <c r="AUH13" s="28"/>
      <c r="AUI13" s="28"/>
      <c r="AUJ13" s="28"/>
      <c r="AUK13" s="28"/>
      <c r="AUL13" s="28"/>
      <c r="AUM13" s="28"/>
      <c r="AUN13" s="28"/>
      <c r="AUO13" s="28"/>
      <c r="AUP13" s="28"/>
      <c r="AUQ13" s="28"/>
      <c r="AUR13" s="28"/>
      <c r="AUS13" s="28"/>
      <c r="AUT13" s="28"/>
      <c r="AUU13" s="28"/>
      <c r="AUV13" s="28"/>
      <c r="AUW13" s="28"/>
      <c r="AUX13" s="28"/>
      <c r="AUY13" s="28"/>
      <c r="AUZ13" s="28"/>
      <c r="AVA13" s="28"/>
      <c r="AVB13" s="28"/>
      <c r="AVC13" s="28"/>
      <c r="AVD13" s="28"/>
      <c r="AVE13" s="28"/>
      <c r="AVF13" s="28"/>
      <c r="AVG13" s="28"/>
      <c r="AVH13" s="28"/>
      <c r="AVI13" s="28"/>
      <c r="AVJ13" s="28"/>
      <c r="AVK13" s="28"/>
      <c r="AVL13" s="28"/>
      <c r="AVM13" s="28"/>
      <c r="AVN13" s="28"/>
      <c r="AVO13" s="28"/>
      <c r="AVP13" s="28"/>
      <c r="AVQ13" s="28"/>
      <c r="AVR13" s="28"/>
      <c r="AVS13" s="28"/>
      <c r="AVT13" s="28"/>
      <c r="AVU13" s="28"/>
      <c r="AVV13" s="28"/>
      <c r="AVW13" s="28"/>
      <c r="AVX13" s="28"/>
      <c r="AVY13" s="28"/>
      <c r="AVZ13" s="28"/>
      <c r="AWA13" s="28"/>
      <c r="AWB13" s="28"/>
      <c r="AWC13" s="28"/>
      <c r="AWD13" s="28"/>
      <c r="AWE13" s="28"/>
      <c r="AWF13" s="28"/>
      <c r="AWG13" s="28"/>
      <c r="AWH13" s="28"/>
      <c r="AWI13" s="28"/>
      <c r="AWJ13" s="28"/>
      <c r="AWK13" s="28"/>
      <c r="AWL13" s="28"/>
      <c r="AWM13" s="28"/>
      <c r="AWN13" s="28"/>
      <c r="AWO13" s="28"/>
      <c r="AWP13" s="28"/>
      <c r="AWQ13" s="28"/>
      <c r="AWR13" s="28"/>
      <c r="AWS13" s="28"/>
      <c r="AWT13" s="28"/>
      <c r="AWU13" s="28"/>
      <c r="AWV13" s="28"/>
      <c r="AWW13" s="28"/>
      <c r="AWX13" s="28"/>
      <c r="AWY13" s="28"/>
      <c r="AWZ13" s="28"/>
      <c r="AXA13" s="28"/>
      <c r="AXB13" s="28"/>
      <c r="AXC13" s="28"/>
      <c r="AXD13" s="28"/>
      <c r="AXE13" s="28"/>
      <c r="AXF13" s="28"/>
      <c r="AXG13" s="28"/>
      <c r="AXH13" s="28"/>
      <c r="AXI13" s="28"/>
      <c r="AXJ13" s="28"/>
      <c r="AXK13" s="28"/>
      <c r="AXL13" s="28"/>
      <c r="AXM13" s="28"/>
      <c r="AXN13" s="28"/>
      <c r="AXO13" s="28"/>
      <c r="AXP13" s="28"/>
      <c r="AXQ13" s="28"/>
      <c r="AXR13" s="28"/>
      <c r="AXS13" s="28"/>
      <c r="AXT13" s="28"/>
      <c r="AXU13" s="28"/>
      <c r="AXV13" s="28"/>
      <c r="AXW13" s="28"/>
      <c r="AXX13" s="28"/>
      <c r="AXY13" s="28"/>
      <c r="AXZ13" s="28"/>
      <c r="AYA13" s="28"/>
      <c r="AYB13" s="28"/>
      <c r="AYC13" s="28"/>
      <c r="AYD13" s="28"/>
      <c r="AYE13" s="28"/>
      <c r="AYF13" s="28"/>
      <c r="AYG13" s="28"/>
      <c r="AYH13" s="28"/>
      <c r="AYI13" s="28"/>
      <c r="AYJ13" s="28"/>
      <c r="AYK13" s="28"/>
      <c r="AYL13" s="28"/>
      <c r="AYM13" s="28"/>
      <c r="AYN13" s="28"/>
      <c r="AYO13" s="28"/>
      <c r="AYP13" s="28"/>
      <c r="AYQ13" s="28"/>
      <c r="AYR13" s="28"/>
      <c r="AYS13" s="28"/>
      <c r="AYT13" s="28"/>
      <c r="AYU13" s="28"/>
      <c r="AYV13" s="28"/>
      <c r="AYW13" s="28"/>
      <c r="AYX13" s="28"/>
      <c r="AYY13" s="28"/>
      <c r="AYZ13" s="28"/>
      <c r="AZA13" s="28"/>
      <c r="AZB13" s="28"/>
      <c r="AZC13" s="28"/>
      <c r="AZD13" s="28"/>
      <c r="AZE13" s="28"/>
      <c r="AZF13" s="28"/>
      <c r="AZG13" s="28"/>
      <c r="AZH13" s="28"/>
      <c r="AZI13" s="28"/>
      <c r="AZJ13" s="28"/>
      <c r="AZK13" s="28"/>
      <c r="AZL13" s="28"/>
      <c r="AZM13" s="28"/>
      <c r="AZN13" s="28"/>
      <c r="AZO13" s="28"/>
      <c r="AZP13" s="28"/>
      <c r="AZQ13" s="28"/>
      <c r="AZR13" s="28"/>
      <c r="AZS13" s="28"/>
      <c r="AZT13" s="28"/>
      <c r="AZU13" s="28"/>
      <c r="AZV13" s="28"/>
      <c r="AZW13" s="28"/>
      <c r="AZX13" s="28"/>
      <c r="AZY13" s="28"/>
      <c r="AZZ13" s="28"/>
      <c r="BAA13" s="28"/>
      <c r="BAB13" s="28"/>
      <c r="BAC13" s="28"/>
      <c r="BAD13" s="28"/>
      <c r="BAE13" s="28"/>
      <c r="BAF13" s="28"/>
      <c r="BAG13" s="28"/>
      <c r="BAH13" s="28"/>
      <c r="BAI13" s="28"/>
      <c r="BAJ13" s="28"/>
      <c r="BAK13" s="28"/>
      <c r="BAL13" s="28"/>
      <c r="BAM13" s="28"/>
      <c r="BAN13" s="28"/>
      <c r="BAO13" s="28"/>
      <c r="BAP13" s="28"/>
      <c r="BAQ13" s="28"/>
      <c r="BAR13" s="28"/>
      <c r="BAS13" s="28"/>
      <c r="BAT13" s="28"/>
      <c r="BAU13" s="28"/>
      <c r="BAV13" s="28"/>
      <c r="BAW13" s="28"/>
      <c r="BAX13" s="28"/>
      <c r="BAY13" s="28"/>
      <c r="BAZ13" s="28"/>
      <c r="BBA13" s="28"/>
      <c r="BBB13" s="28"/>
      <c r="BBC13" s="28"/>
      <c r="BBD13" s="28"/>
      <c r="BBE13" s="28"/>
      <c r="BBF13" s="28"/>
      <c r="BBG13" s="28"/>
      <c r="BBH13" s="28"/>
      <c r="BBI13" s="28"/>
      <c r="BBJ13" s="28"/>
      <c r="BBK13" s="28"/>
      <c r="BBL13" s="28"/>
      <c r="BBM13" s="28"/>
      <c r="BBN13" s="28"/>
      <c r="BBO13" s="28"/>
      <c r="BBP13" s="28"/>
      <c r="BBQ13" s="28"/>
      <c r="BBR13" s="28"/>
      <c r="BBS13" s="28"/>
      <c r="BBT13" s="28"/>
      <c r="BBU13" s="28"/>
      <c r="BBV13" s="28"/>
      <c r="BBW13" s="28"/>
      <c r="BBX13" s="28"/>
      <c r="BBY13" s="28"/>
      <c r="BBZ13" s="28"/>
      <c r="BCA13" s="28"/>
      <c r="BCB13" s="28"/>
      <c r="BCC13" s="28"/>
      <c r="BCD13" s="28"/>
      <c r="BCE13" s="28"/>
      <c r="BCF13" s="28"/>
      <c r="BCG13" s="28"/>
      <c r="BCH13" s="28"/>
      <c r="BCI13" s="28"/>
      <c r="BCJ13" s="28"/>
      <c r="BCK13" s="28"/>
      <c r="BCL13" s="28"/>
      <c r="BCM13" s="28"/>
      <c r="BCN13" s="28"/>
      <c r="BCO13" s="28"/>
      <c r="BCP13" s="28"/>
      <c r="BCQ13" s="28"/>
      <c r="BCR13" s="28"/>
      <c r="BCS13" s="28"/>
      <c r="BCT13" s="28"/>
      <c r="BCU13" s="28"/>
      <c r="BCV13" s="28"/>
      <c r="BCW13" s="28"/>
      <c r="BCX13" s="28"/>
      <c r="BCY13" s="28"/>
      <c r="BCZ13" s="28"/>
      <c r="BDA13" s="28"/>
      <c r="BDB13" s="28"/>
      <c r="BDC13" s="28"/>
      <c r="BDD13" s="28"/>
      <c r="BDE13" s="28"/>
      <c r="BDF13" s="28"/>
      <c r="BDG13" s="28"/>
      <c r="BDH13" s="28"/>
      <c r="BDI13" s="28"/>
      <c r="BDJ13" s="28"/>
      <c r="BDK13" s="28"/>
      <c r="BDL13" s="28"/>
      <c r="BDM13" s="28"/>
      <c r="BDN13" s="28"/>
      <c r="BDO13" s="28"/>
      <c r="BDP13" s="28"/>
      <c r="BDQ13" s="28"/>
      <c r="BDR13" s="28"/>
      <c r="BDS13" s="28"/>
      <c r="BDT13" s="28"/>
      <c r="BDU13" s="28"/>
      <c r="BDV13" s="28"/>
      <c r="BDW13" s="28"/>
      <c r="BDX13" s="28"/>
      <c r="BDY13" s="28"/>
      <c r="BDZ13" s="28"/>
      <c r="BEA13" s="28"/>
      <c r="BEB13" s="28"/>
      <c r="BEC13" s="28"/>
      <c r="BED13" s="28"/>
      <c r="BEE13" s="28"/>
      <c r="BEF13" s="28"/>
      <c r="BEG13" s="28"/>
      <c r="BEH13" s="28"/>
      <c r="BEI13" s="28"/>
      <c r="BEJ13" s="28"/>
      <c r="BEK13" s="28"/>
      <c r="BEL13" s="28"/>
      <c r="BEM13" s="28"/>
      <c r="BEN13" s="28"/>
      <c r="BEO13" s="28"/>
      <c r="BEP13" s="28"/>
      <c r="BEQ13" s="28"/>
      <c r="BER13" s="28"/>
      <c r="BES13" s="28"/>
      <c r="BET13" s="28"/>
      <c r="BEU13" s="28"/>
      <c r="BEV13" s="28"/>
      <c r="BEW13" s="28"/>
      <c r="BEX13" s="28"/>
      <c r="BEY13" s="28"/>
      <c r="BEZ13" s="28"/>
      <c r="BFA13" s="28"/>
      <c r="BFB13" s="28"/>
      <c r="BFC13" s="28"/>
      <c r="BFD13" s="28"/>
      <c r="BFE13" s="28"/>
      <c r="BFF13" s="28"/>
      <c r="BFG13" s="28"/>
      <c r="BFH13" s="28"/>
      <c r="BFI13" s="28"/>
      <c r="BFJ13" s="28"/>
      <c r="BFK13" s="28"/>
      <c r="BFL13" s="28"/>
      <c r="BFM13" s="28"/>
      <c r="BFN13" s="28"/>
      <c r="BFO13" s="28"/>
      <c r="BFP13" s="28"/>
      <c r="BFQ13" s="28"/>
      <c r="BFR13" s="28"/>
      <c r="BFS13" s="28"/>
      <c r="BFT13" s="28"/>
      <c r="BFU13" s="28"/>
      <c r="BFV13" s="28"/>
      <c r="BFW13" s="28"/>
      <c r="BFX13" s="28"/>
      <c r="BFY13" s="28"/>
      <c r="BFZ13" s="28"/>
      <c r="BGA13" s="28"/>
      <c r="BGB13" s="28"/>
      <c r="BGC13" s="28"/>
      <c r="BGD13" s="28"/>
      <c r="BGE13" s="28"/>
      <c r="BGF13" s="28"/>
      <c r="BGG13" s="28"/>
      <c r="BGH13" s="28"/>
      <c r="BGI13" s="28"/>
      <c r="BGJ13" s="28"/>
      <c r="BGK13" s="28"/>
      <c r="BGL13" s="28"/>
      <c r="BGM13" s="28"/>
      <c r="BGN13" s="28"/>
      <c r="BGO13" s="28"/>
      <c r="BGP13" s="28"/>
      <c r="BGQ13" s="28"/>
      <c r="BGR13" s="28"/>
      <c r="BGS13" s="28"/>
      <c r="BGT13" s="28"/>
      <c r="BGU13" s="28"/>
      <c r="BGV13" s="28"/>
      <c r="BGW13" s="28"/>
      <c r="BGX13" s="28"/>
      <c r="BGY13" s="28"/>
      <c r="BGZ13" s="28"/>
      <c r="BHA13" s="28"/>
      <c r="BHB13" s="28"/>
      <c r="BHC13" s="28"/>
      <c r="BHD13" s="28"/>
      <c r="BHE13" s="28"/>
      <c r="BHF13" s="28"/>
      <c r="BHG13" s="28"/>
      <c r="BHH13" s="28"/>
      <c r="BHI13" s="28"/>
      <c r="BHJ13" s="28"/>
      <c r="BHK13" s="28"/>
      <c r="BHL13" s="28"/>
      <c r="BHM13" s="28"/>
      <c r="BHN13" s="28"/>
      <c r="BHO13" s="28"/>
      <c r="BHP13" s="28"/>
      <c r="BHQ13" s="28"/>
      <c r="BHR13" s="28"/>
      <c r="BHS13" s="28"/>
      <c r="BHT13" s="28"/>
      <c r="BHU13" s="28"/>
      <c r="BHV13" s="28"/>
      <c r="BHW13" s="28"/>
      <c r="BHX13" s="28"/>
      <c r="BHY13" s="28"/>
      <c r="BHZ13" s="28"/>
      <c r="BIA13" s="28"/>
      <c r="BIB13" s="28"/>
      <c r="BIC13" s="28"/>
      <c r="BID13" s="28"/>
      <c r="BIE13" s="28"/>
      <c r="BIF13" s="28"/>
      <c r="BIG13" s="28"/>
      <c r="BIH13" s="28"/>
      <c r="BII13" s="28"/>
      <c r="BIJ13" s="28"/>
      <c r="BIK13" s="28"/>
      <c r="BIL13" s="28"/>
      <c r="BIM13" s="28"/>
      <c r="BIN13" s="28"/>
      <c r="BIO13" s="28"/>
      <c r="BIP13" s="28"/>
      <c r="BIQ13" s="28"/>
      <c r="BIR13" s="28"/>
      <c r="BIS13" s="28"/>
      <c r="BIT13" s="28"/>
      <c r="BIU13" s="28"/>
      <c r="BIV13" s="28"/>
      <c r="BIW13" s="28"/>
      <c r="BIX13" s="28"/>
      <c r="BIY13" s="28"/>
      <c r="BIZ13" s="28"/>
      <c r="BJA13" s="28"/>
      <c r="BJB13" s="28"/>
      <c r="BJC13" s="28"/>
      <c r="BJD13" s="28"/>
      <c r="BJE13" s="28"/>
      <c r="BJF13" s="28"/>
      <c r="BJG13" s="28"/>
      <c r="BJH13" s="28"/>
      <c r="BJI13" s="28"/>
      <c r="BJJ13" s="28"/>
      <c r="BJK13" s="28"/>
      <c r="BJL13" s="28"/>
      <c r="BJM13" s="28"/>
      <c r="BJN13" s="28"/>
      <c r="BJO13" s="28"/>
      <c r="BJP13" s="28"/>
      <c r="BJQ13" s="28"/>
      <c r="BJR13" s="28"/>
      <c r="BJS13" s="28"/>
      <c r="BJT13" s="28"/>
      <c r="BJU13" s="28"/>
      <c r="BJV13" s="28"/>
      <c r="BJW13" s="28"/>
      <c r="BJX13" s="28"/>
      <c r="BJY13" s="28"/>
      <c r="BJZ13" s="28"/>
      <c r="BKA13" s="28"/>
      <c r="BKB13" s="28"/>
      <c r="BKC13" s="28"/>
      <c r="BKD13" s="28"/>
      <c r="BKE13" s="28"/>
      <c r="BKF13" s="28"/>
      <c r="BKG13" s="28"/>
      <c r="BKH13" s="28"/>
      <c r="BKI13" s="28"/>
      <c r="BKJ13" s="28"/>
      <c r="BKK13" s="28"/>
      <c r="BKL13" s="28"/>
      <c r="BKM13" s="28"/>
      <c r="BKN13" s="28"/>
      <c r="BKO13" s="28"/>
      <c r="BKP13" s="28"/>
      <c r="BKQ13" s="28"/>
      <c r="BKR13" s="28"/>
      <c r="BKS13" s="28"/>
      <c r="BKT13" s="28"/>
      <c r="BKU13" s="28"/>
      <c r="BKV13" s="28"/>
      <c r="BKW13" s="28"/>
      <c r="BKX13" s="28"/>
      <c r="BKY13" s="28"/>
      <c r="BKZ13" s="28"/>
      <c r="BLA13" s="28"/>
      <c r="BLB13" s="28"/>
      <c r="BLC13" s="28"/>
      <c r="BLD13" s="28"/>
      <c r="BLE13" s="28"/>
      <c r="BLF13" s="28"/>
      <c r="BLG13" s="28"/>
      <c r="BLH13" s="28"/>
      <c r="BLI13" s="28"/>
      <c r="BLJ13" s="28"/>
      <c r="BLK13" s="28"/>
      <c r="BLL13" s="28"/>
      <c r="BLM13" s="28"/>
      <c r="BLN13" s="28"/>
      <c r="BLO13" s="28"/>
      <c r="BLP13" s="28"/>
      <c r="BLQ13" s="28"/>
      <c r="BLR13" s="28"/>
      <c r="BLS13" s="28"/>
      <c r="BLT13" s="28"/>
      <c r="BLU13" s="28"/>
      <c r="BLV13" s="28"/>
      <c r="BLW13" s="28"/>
      <c r="BLX13" s="28"/>
      <c r="BLY13" s="28"/>
      <c r="BLZ13" s="28"/>
      <c r="BMA13" s="28"/>
      <c r="BMB13" s="28"/>
      <c r="BMC13" s="28"/>
      <c r="BMD13" s="28"/>
      <c r="BME13" s="28"/>
      <c r="BMF13" s="28"/>
      <c r="BMG13" s="28"/>
      <c r="BMH13" s="28"/>
      <c r="BMI13" s="28"/>
      <c r="BMJ13" s="28"/>
      <c r="BMK13" s="28"/>
      <c r="BML13" s="28"/>
      <c r="BMM13" s="28"/>
      <c r="BMN13" s="28"/>
      <c r="BMO13" s="28"/>
      <c r="BMP13" s="28"/>
      <c r="BMQ13" s="28"/>
      <c r="BMR13" s="28"/>
      <c r="BMS13" s="28"/>
      <c r="BMT13" s="28"/>
      <c r="BMU13" s="28"/>
      <c r="BMV13" s="28"/>
      <c r="BMW13" s="28"/>
      <c r="BMX13" s="28"/>
      <c r="BMY13" s="28"/>
      <c r="BMZ13" s="28"/>
      <c r="BNA13" s="28"/>
      <c r="BNB13" s="28"/>
      <c r="BNC13" s="28"/>
      <c r="BND13" s="28"/>
      <c r="BNE13" s="28"/>
      <c r="BNF13" s="28"/>
      <c r="BNG13" s="28"/>
      <c r="BNH13" s="28"/>
      <c r="BNI13" s="28"/>
      <c r="BNJ13" s="28"/>
      <c r="BNK13" s="28"/>
      <c r="BNL13" s="28"/>
      <c r="BNM13" s="28"/>
      <c r="BNN13" s="28"/>
      <c r="BNO13" s="28"/>
      <c r="BNP13" s="28"/>
      <c r="BNQ13" s="28"/>
      <c r="BNR13" s="28"/>
      <c r="BNS13" s="28"/>
      <c r="BNT13" s="28"/>
      <c r="BNU13" s="28"/>
      <c r="BNV13" s="28"/>
      <c r="BNW13" s="28"/>
      <c r="BNX13" s="28"/>
      <c r="BNY13" s="28"/>
      <c r="BNZ13" s="28"/>
      <c r="BOA13" s="28"/>
      <c r="BOB13" s="28"/>
      <c r="BOC13" s="28"/>
      <c r="BOD13" s="28"/>
      <c r="BOE13" s="28"/>
      <c r="BOF13" s="28"/>
      <c r="BOG13" s="28"/>
      <c r="BOH13" s="28"/>
      <c r="BOI13" s="28"/>
      <c r="BOJ13" s="28"/>
      <c r="BOK13" s="28"/>
      <c r="BOL13" s="28"/>
      <c r="BOM13" s="28"/>
      <c r="BON13" s="28"/>
      <c r="BOO13" s="28"/>
      <c r="BOP13" s="28"/>
      <c r="BOQ13" s="28"/>
      <c r="BOR13" s="28"/>
      <c r="BOS13" s="28"/>
      <c r="BOT13" s="28"/>
      <c r="BOU13" s="28"/>
      <c r="BOV13" s="28"/>
      <c r="BOW13" s="28"/>
      <c r="BOX13" s="28"/>
      <c r="BOY13" s="28"/>
      <c r="BOZ13" s="28"/>
      <c r="BPA13" s="28"/>
      <c r="BPB13" s="28"/>
      <c r="BPC13" s="28"/>
      <c r="BPD13" s="28"/>
      <c r="BPE13" s="28"/>
      <c r="BPF13" s="28"/>
      <c r="BPG13" s="28"/>
      <c r="BPH13" s="28"/>
      <c r="BPI13" s="28"/>
      <c r="BPJ13" s="28"/>
      <c r="BPK13" s="28"/>
      <c r="BPL13" s="28"/>
      <c r="BPM13" s="28"/>
      <c r="BPN13" s="28"/>
      <c r="BPO13" s="28"/>
      <c r="BPP13" s="28"/>
      <c r="BPQ13" s="28"/>
      <c r="BPR13" s="28"/>
      <c r="BPS13" s="28"/>
      <c r="BPT13" s="28"/>
      <c r="BPU13" s="28"/>
      <c r="BPV13" s="28"/>
      <c r="BPW13" s="28"/>
      <c r="BPX13" s="28"/>
      <c r="BPY13" s="28"/>
      <c r="BPZ13" s="28"/>
      <c r="BQA13" s="28"/>
      <c r="BQB13" s="28"/>
      <c r="BQC13" s="28"/>
      <c r="BQD13" s="28"/>
      <c r="BQE13" s="28"/>
      <c r="BQF13" s="28"/>
      <c r="BQG13" s="28"/>
      <c r="BQH13" s="28"/>
      <c r="BQI13" s="28"/>
      <c r="BQJ13" s="28"/>
      <c r="BQK13" s="28"/>
      <c r="BQL13" s="28"/>
      <c r="BQM13" s="28"/>
      <c r="BQN13" s="28"/>
      <c r="BQO13" s="28"/>
      <c r="BQP13" s="28"/>
      <c r="BQQ13" s="28"/>
      <c r="BQR13" s="28"/>
      <c r="BQS13" s="28"/>
      <c r="BQT13" s="28"/>
      <c r="BQU13" s="28"/>
      <c r="BQV13" s="28"/>
      <c r="BQW13" s="28"/>
      <c r="BQX13" s="28"/>
      <c r="BQY13" s="28"/>
      <c r="BQZ13" s="28"/>
      <c r="BRA13" s="28"/>
      <c r="BRB13" s="28"/>
      <c r="BRC13" s="28"/>
      <c r="BRD13" s="28"/>
      <c r="BRE13" s="28"/>
      <c r="BRF13" s="28"/>
      <c r="BRG13" s="28"/>
      <c r="BRH13" s="28"/>
      <c r="BRI13" s="28"/>
      <c r="BRJ13" s="28"/>
      <c r="BRK13" s="28"/>
      <c r="BRL13" s="28"/>
      <c r="BRM13" s="28"/>
      <c r="BRN13" s="28"/>
      <c r="BRO13" s="28"/>
      <c r="BRP13" s="28"/>
      <c r="BRQ13" s="28"/>
      <c r="BRR13" s="28"/>
      <c r="BRS13" s="28"/>
      <c r="BRT13" s="28"/>
      <c r="BRU13" s="28"/>
      <c r="BRV13" s="28"/>
      <c r="BRW13" s="28"/>
      <c r="BRX13" s="28"/>
      <c r="BRY13" s="28"/>
      <c r="BRZ13" s="28"/>
      <c r="BSA13" s="28"/>
      <c r="BSB13" s="28"/>
      <c r="BSC13" s="28"/>
      <c r="BSD13" s="28"/>
      <c r="BSE13" s="28"/>
      <c r="BSF13" s="28"/>
      <c r="BSG13" s="28"/>
      <c r="BSH13" s="28"/>
      <c r="BSI13" s="28"/>
      <c r="BSJ13" s="28"/>
      <c r="BSK13" s="28"/>
      <c r="BSL13" s="28"/>
      <c r="BSM13" s="28"/>
      <c r="BSN13" s="28"/>
      <c r="BSO13" s="28"/>
      <c r="BSP13" s="28"/>
      <c r="BSQ13" s="28"/>
      <c r="BSR13" s="28"/>
      <c r="BSS13" s="28"/>
      <c r="BST13" s="28"/>
      <c r="BSU13" s="28"/>
      <c r="BSV13" s="28"/>
      <c r="BSW13" s="28"/>
      <c r="BSX13" s="28"/>
      <c r="BSY13" s="28"/>
      <c r="BSZ13" s="28"/>
      <c r="BTA13" s="28"/>
      <c r="BTB13" s="28"/>
      <c r="BTC13" s="28"/>
      <c r="BTD13" s="28"/>
      <c r="BTE13" s="28"/>
      <c r="BTF13" s="28"/>
      <c r="BTG13" s="28"/>
      <c r="BTH13" s="28"/>
      <c r="BTI13" s="28"/>
      <c r="BTJ13" s="28"/>
      <c r="BTK13" s="28"/>
      <c r="BTL13" s="28"/>
      <c r="BTM13" s="28"/>
      <c r="BTN13" s="28"/>
      <c r="BTO13" s="28"/>
      <c r="BTP13" s="28"/>
      <c r="BTQ13" s="28"/>
      <c r="BTR13" s="28"/>
      <c r="BTS13" s="28"/>
      <c r="BTT13" s="28"/>
      <c r="BTU13" s="28"/>
      <c r="BTV13" s="28"/>
      <c r="BTW13" s="28"/>
      <c r="BTX13" s="28"/>
      <c r="BTY13" s="28"/>
      <c r="BTZ13" s="28"/>
      <c r="BUA13" s="28"/>
      <c r="BUB13" s="28"/>
      <c r="BUC13" s="28"/>
      <c r="BUD13" s="28"/>
      <c r="BUE13" s="28"/>
      <c r="BUF13" s="28"/>
      <c r="BUG13" s="28"/>
      <c r="BUH13" s="28"/>
      <c r="BUI13" s="28"/>
      <c r="BUJ13" s="28"/>
      <c r="BUK13" s="28"/>
      <c r="BUL13" s="28"/>
      <c r="BUM13" s="28"/>
      <c r="BUN13" s="28"/>
      <c r="BUO13" s="28"/>
      <c r="BUP13" s="28"/>
      <c r="BUQ13" s="28"/>
      <c r="BUR13" s="28"/>
      <c r="BUS13" s="28"/>
      <c r="BUT13" s="28"/>
      <c r="BUU13" s="28"/>
      <c r="BUV13" s="28"/>
      <c r="BUW13" s="28"/>
      <c r="BUX13" s="28"/>
      <c r="BUY13" s="28"/>
      <c r="BUZ13" s="28"/>
      <c r="BVA13" s="28"/>
      <c r="BVB13" s="28"/>
      <c r="BVC13" s="28"/>
      <c r="BVD13" s="28"/>
      <c r="BVE13" s="28"/>
      <c r="BVF13" s="28"/>
      <c r="BVG13" s="28"/>
      <c r="BVH13" s="28"/>
      <c r="BVI13" s="28"/>
      <c r="BVJ13" s="28"/>
      <c r="BVK13" s="28"/>
      <c r="BVL13" s="28"/>
      <c r="BVM13" s="28"/>
      <c r="BVN13" s="28"/>
      <c r="BVO13" s="28"/>
      <c r="BVP13" s="28"/>
      <c r="BVQ13" s="28"/>
      <c r="BVR13" s="28"/>
      <c r="BVS13" s="28"/>
      <c r="BVT13" s="28"/>
      <c r="BVU13" s="28"/>
      <c r="BVV13" s="28"/>
      <c r="BVW13" s="28"/>
      <c r="BVX13" s="28"/>
      <c r="BVY13" s="28"/>
      <c r="BVZ13" s="28"/>
      <c r="BWA13" s="28"/>
      <c r="BWB13" s="28"/>
      <c r="BWC13" s="28"/>
      <c r="BWD13" s="28"/>
      <c r="BWE13" s="28"/>
      <c r="BWF13" s="28"/>
      <c r="BWG13" s="28"/>
      <c r="BWH13" s="28"/>
      <c r="BWI13" s="28"/>
      <c r="BWJ13" s="28"/>
      <c r="BWK13" s="28"/>
      <c r="BWL13" s="28"/>
      <c r="BWM13" s="28"/>
      <c r="BWN13" s="28"/>
      <c r="BWO13" s="28"/>
      <c r="BWP13" s="28"/>
      <c r="BWQ13" s="28"/>
      <c r="BWR13" s="28"/>
      <c r="BWS13" s="28"/>
      <c r="BWT13" s="28"/>
      <c r="BWU13" s="28"/>
      <c r="BWV13" s="28"/>
      <c r="BWW13" s="28"/>
      <c r="BWX13" s="28"/>
      <c r="BWY13" s="28"/>
      <c r="BWZ13" s="28"/>
      <c r="BXA13" s="28"/>
      <c r="BXB13" s="28"/>
      <c r="BXC13" s="28"/>
      <c r="BXD13" s="28"/>
      <c r="BXE13" s="28"/>
      <c r="BXF13" s="28"/>
      <c r="BXG13" s="28"/>
      <c r="BXH13" s="28"/>
      <c r="BXI13" s="28"/>
      <c r="BXJ13" s="28"/>
      <c r="BXK13" s="28"/>
      <c r="BXL13" s="28"/>
      <c r="BXM13" s="28"/>
      <c r="BXN13" s="28"/>
      <c r="BXO13" s="28"/>
      <c r="BXP13" s="28"/>
      <c r="BXQ13" s="28"/>
      <c r="BXR13" s="28"/>
      <c r="BXS13" s="28"/>
      <c r="BXT13" s="28"/>
      <c r="BXU13" s="28"/>
      <c r="BXV13" s="28"/>
      <c r="BXW13" s="28"/>
      <c r="BXX13" s="28"/>
      <c r="BXY13" s="28"/>
      <c r="BXZ13" s="28"/>
      <c r="BYA13" s="28"/>
      <c r="BYB13" s="28"/>
      <c r="BYC13" s="28"/>
      <c r="BYD13" s="28"/>
      <c r="BYE13" s="28"/>
      <c r="BYF13" s="28"/>
      <c r="BYG13" s="28"/>
      <c r="BYH13" s="28"/>
      <c r="BYI13" s="28"/>
      <c r="BYJ13" s="28"/>
      <c r="BYK13" s="28"/>
      <c r="BYL13" s="28"/>
      <c r="BYM13" s="28"/>
      <c r="BYN13" s="28"/>
      <c r="BYO13" s="28"/>
      <c r="BYP13" s="28"/>
      <c r="BYQ13" s="28"/>
      <c r="BYR13" s="28"/>
      <c r="BYS13" s="28"/>
      <c r="BYT13" s="28"/>
      <c r="BYU13" s="28"/>
      <c r="BYV13" s="28"/>
      <c r="BYW13" s="28"/>
      <c r="BYX13" s="28"/>
      <c r="BYY13" s="28"/>
      <c r="BYZ13" s="28"/>
      <c r="BZA13" s="28"/>
      <c r="BZB13" s="28"/>
      <c r="BZC13" s="28"/>
      <c r="BZD13" s="28"/>
      <c r="BZE13" s="28"/>
      <c r="BZF13" s="28"/>
      <c r="BZG13" s="28"/>
      <c r="BZH13" s="28"/>
      <c r="BZI13" s="28"/>
      <c r="BZJ13" s="28"/>
      <c r="BZK13" s="28"/>
      <c r="BZL13" s="28"/>
      <c r="BZM13" s="28"/>
      <c r="BZN13" s="28"/>
      <c r="BZO13" s="28"/>
      <c r="BZP13" s="28"/>
      <c r="BZQ13" s="28"/>
      <c r="BZR13" s="28"/>
      <c r="BZS13" s="28"/>
      <c r="BZT13" s="28"/>
      <c r="BZU13" s="28"/>
      <c r="BZV13" s="28"/>
      <c r="BZW13" s="28"/>
      <c r="BZX13" s="28"/>
      <c r="BZY13" s="28"/>
      <c r="BZZ13" s="28"/>
      <c r="CAA13" s="28"/>
      <c r="CAB13" s="28"/>
      <c r="CAC13" s="28"/>
      <c r="CAD13" s="28"/>
      <c r="CAE13" s="28"/>
      <c r="CAF13" s="28"/>
      <c r="CAG13" s="28"/>
      <c r="CAH13" s="28"/>
      <c r="CAI13" s="28"/>
      <c r="CAJ13" s="28"/>
      <c r="CAK13" s="28"/>
      <c r="CAL13" s="28"/>
      <c r="CAM13" s="28"/>
      <c r="CAN13" s="28"/>
      <c r="CAO13" s="28"/>
      <c r="CAP13" s="28"/>
      <c r="CAQ13" s="28"/>
      <c r="CAR13" s="28"/>
      <c r="CAS13" s="28"/>
      <c r="CAT13" s="28"/>
      <c r="CAU13" s="28"/>
      <c r="CAV13" s="28"/>
      <c r="CAW13" s="28"/>
      <c r="CAX13" s="28"/>
      <c r="CAY13" s="28"/>
      <c r="CAZ13" s="28"/>
      <c r="CBA13" s="28"/>
      <c r="CBB13" s="28"/>
      <c r="CBC13" s="28"/>
      <c r="CBD13" s="28"/>
      <c r="CBE13" s="28"/>
      <c r="CBF13" s="28"/>
      <c r="CBG13" s="28"/>
      <c r="CBH13" s="28"/>
      <c r="CBI13" s="28"/>
      <c r="CBJ13" s="28"/>
      <c r="CBK13" s="28"/>
      <c r="CBL13" s="28"/>
      <c r="CBM13" s="28"/>
      <c r="CBN13" s="28"/>
      <c r="CBO13" s="28"/>
      <c r="CBP13" s="28"/>
      <c r="CBQ13" s="28"/>
      <c r="CBR13" s="28"/>
      <c r="CBS13" s="28"/>
      <c r="CBT13" s="28"/>
      <c r="CBU13" s="28"/>
      <c r="CBV13" s="28"/>
      <c r="CBW13" s="28"/>
      <c r="CBX13" s="28"/>
      <c r="CBY13" s="28"/>
      <c r="CBZ13" s="28"/>
      <c r="CCA13" s="28"/>
      <c r="CCB13" s="28"/>
      <c r="CCC13" s="28"/>
      <c r="CCD13" s="28"/>
      <c r="CCE13" s="28"/>
      <c r="CCF13" s="28"/>
      <c r="CCG13" s="28"/>
      <c r="CCH13" s="28"/>
      <c r="CCI13" s="28"/>
      <c r="CCJ13" s="28"/>
      <c r="CCK13" s="28"/>
      <c r="CCL13" s="28"/>
      <c r="CCM13" s="28"/>
      <c r="CCN13" s="28"/>
      <c r="CCO13" s="28"/>
      <c r="CCP13" s="28"/>
      <c r="CCQ13" s="28"/>
      <c r="CCR13" s="28"/>
      <c r="CCS13" s="28"/>
      <c r="CCT13" s="28"/>
      <c r="CCU13" s="28"/>
      <c r="CCV13" s="28"/>
      <c r="CCW13" s="28"/>
      <c r="CCX13" s="28"/>
      <c r="CCY13" s="28"/>
      <c r="CCZ13" s="28"/>
      <c r="CDA13" s="28"/>
      <c r="CDB13" s="28"/>
      <c r="CDC13" s="28"/>
      <c r="CDD13" s="28"/>
      <c r="CDE13" s="28"/>
      <c r="CDF13" s="28"/>
      <c r="CDG13" s="28"/>
      <c r="CDH13" s="28"/>
      <c r="CDI13" s="28"/>
      <c r="CDJ13" s="28"/>
      <c r="CDK13" s="28"/>
      <c r="CDL13" s="28"/>
      <c r="CDM13" s="28"/>
      <c r="CDN13" s="28"/>
      <c r="CDO13" s="28"/>
      <c r="CDP13" s="28"/>
      <c r="CDQ13" s="28"/>
      <c r="CDR13" s="28"/>
      <c r="CDS13" s="28"/>
      <c r="CDT13" s="28"/>
      <c r="CDU13" s="28"/>
      <c r="CDV13" s="28"/>
      <c r="CDW13" s="28"/>
      <c r="CDX13" s="28"/>
      <c r="CDY13" s="28"/>
      <c r="CDZ13" s="28"/>
      <c r="CEA13" s="28"/>
      <c r="CEB13" s="28"/>
      <c r="CEC13" s="28"/>
      <c r="CED13" s="28"/>
      <c r="CEE13" s="28"/>
      <c r="CEF13" s="28"/>
      <c r="CEG13" s="28"/>
      <c r="CEH13" s="28"/>
      <c r="CEI13" s="28"/>
      <c r="CEJ13" s="28"/>
      <c r="CEK13" s="28"/>
      <c r="CEL13" s="28"/>
      <c r="CEM13" s="28"/>
      <c r="CEN13" s="28"/>
      <c r="CEO13" s="28"/>
      <c r="CEP13" s="28"/>
      <c r="CEQ13" s="28"/>
      <c r="CER13" s="28"/>
      <c r="CES13" s="28"/>
      <c r="CET13" s="28"/>
      <c r="CEU13" s="28"/>
      <c r="CEV13" s="28"/>
      <c r="CEW13" s="28"/>
      <c r="CEX13" s="28"/>
      <c r="CEY13" s="28"/>
      <c r="CEZ13" s="28"/>
      <c r="CFA13" s="28"/>
      <c r="CFB13" s="28"/>
      <c r="CFC13" s="28"/>
      <c r="CFD13" s="28"/>
      <c r="CFE13" s="28"/>
      <c r="CFF13" s="28"/>
      <c r="CFG13" s="28"/>
      <c r="CFH13" s="28"/>
      <c r="CFI13" s="28"/>
      <c r="CFJ13" s="28"/>
      <c r="CFK13" s="28"/>
      <c r="CFL13" s="28"/>
      <c r="CFM13" s="28"/>
      <c r="CFN13" s="28"/>
      <c r="CFO13" s="28"/>
      <c r="CFP13" s="28"/>
      <c r="CFQ13" s="28"/>
      <c r="CFR13" s="28"/>
      <c r="CFS13" s="28"/>
      <c r="CFT13" s="28"/>
      <c r="CFU13" s="28"/>
      <c r="CFV13" s="28"/>
      <c r="CFW13" s="28"/>
      <c r="CFX13" s="28"/>
      <c r="CFY13" s="28"/>
      <c r="CFZ13" s="28"/>
      <c r="CGA13" s="28"/>
      <c r="CGB13" s="28"/>
      <c r="CGC13" s="28"/>
      <c r="CGD13" s="28"/>
      <c r="CGE13" s="28"/>
      <c r="CGF13" s="28"/>
      <c r="CGG13" s="28"/>
      <c r="CGH13" s="28"/>
      <c r="CGI13" s="28"/>
      <c r="CGJ13" s="28"/>
      <c r="CGK13" s="28"/>
      <c r="CGL13" s="28"/>
      <c r="CGM13" s="28"/>
      <c r="CGN13" s="28"/>
      <c r="CGO13" s="28"/>
      <c r="CGP13" s="28"/>
      <c r="CGQ13" s="28"/>
      <c r="CGR13" s="28"/>
      <c r="CGS13" s="28"/>
      <c r="CGT13" s="28"/>
      <c r="CGU13" s="28"/>
      <c r="CGV13" s="28"/>
      <c r="CGW13" s="28"/>
      <c r="CGX13" s="28"/>
      <c r="CGY13" s="28"/>
      <c r="CGZ13" s="28"/>
      <c r="CHA13" s="28"/>
      <c r="CHB13" s="28"/>
      <c r="CHC13" s="28"/>
      <c r="CHD13" s="28"/>
      <c r="CHE13" s="28"/>
      <c r="CHF13" s="28"/>
      <c r="CHG13" s="28"/>
      <c r="CHH13" s="28"/>
      <c r="CHI13" s="28"/>
      <c r="CHJ13" s="28"/>
      <c r="CHK13" s="28"/>
      <c r="CHL13" s="28"/>
      <c r="CHM13" s="28"/>
      <c r="CHN13" s="28"/>
      <c r="CHO13" s="28"/>
      <c r="CHP13" s="28"/>
      <c r="CHQ13" s="28"/>
      <c r="CHR13" s="28"/>
      <c r="CHS13" s="28"/>
      <c r="CHT13" s="28"/>
      <c r="CHU13" s="28"/>
      <c r="CHV13" s="28"/>
      <c r="CHW13" s="28"/>
      <c r="CHX13" s="28"/>
      <c r="CHY13" s="28"/>
      <c r="CHZ13" s="28"/>
      <c r="CIA13" s="28"/>
      <c r="CIB13" s="28"/>
      <c r="CIC13" s="28"/>
      <c r="CID13" s="28"/>
      <c r="CIE13" s="28"/>
      <c r="CIF13" s="28"/>
      <c r="CIG13" s="28"/>
      <c r="CIH13" s="28"/>
      <c r="CII13" s="28"/>
      <c r="CIJ13" s="28"/>
      <c r="CIK13" s="28"/>
      <c r="CIL13" s="28"/>
      <c r="CIM13" s="28"/>
      <c r="CIN13" s="28"/>
      <c r="CIO13" s="28"/>
      <c r="CIP13" s="28"/>
      <c r="CIQ13" s="28"/>
      <c r="CIR13" s="28"/>
      <c r="CIS13" s="28"/>
      <c r="CIT13" s="28"/>
      <c r="CIU13" s="28"/>
      <c r="CIV13" s="28"/>
      <c r="CIW13" s="28"/>
      <c r="CIX13" s="28"/>
      <c r="CIY13" s="28"/>
      <c r="CIZ13" s="28"/>
      <c r="CJA13" s="28"/>
      <c r="CJB13" s="28"/>
      <c r="CJC13" s="28"/>
      <c r="CJD13" s="28"/>
      <c r="CJE13" s="28"/>
      <c r="CJF13" s="28"/>
      <c r="CJG13" s="28"/>
      <c r="CJH13" s="28"/>
      <c r="CJI13" s="28"/>
      <c r="CJJ13" s="28"/>
      <c r="CJK13" s="28"/>
      <c r="CJL13" s="28"/>
      <c r="CJM13" s="28"/>
      <c r="CJN13" s="28"/>
      <c r="CJO13" s="28"/>
      <c r="CJP13" s="28"/>
      <c r="CJQ13" s="28"/>
      <c r="CJR13" s="28"/>
      <c r="CJS13" s="28"/>
      <c r="CJT13" s="28"/>
      <c r="CJU13" s="28"/>
      <c r="CJV13" s="28"/>
      <c r="CJW13" s="28"/>
      <c r="CJX13" s="28"/>
      <c r="CJY13" s="28"/>
      <c r="CJZ13" s="28"/>
      <c r="CKA13" s="28"/>
      <c r="CKB13" s="28"/>
      <c r="CKC13" s="28"/>
      <c r="CKD13" s="28"/>
      <c r="CKE13" s="28"/>
      <c r="CKF13" s="28"/>
      <c r="CKG13" s="28"/>
      <c r="CKH13" s="28"/>
      <c r="CKI13" s="28"/>
      <c r="CKJ13" s="28"/>
      <c r="CKK13" s="28"/>
      <c r="CKL13" s="28"/>
      <c r="CKM13" s="28"/>
      <c r="CKN13" s="28"/>
      <c r="CKO13" s="28"/>
      <c r="CKP13" s="28"/>
      <c r="CKQ13" s="28"/>
      <c r="CKR13" s="28"/>
      <c r="CKS13" s="28"/>
      <c r="CKT13" s="28"/>
      <c r="CKU13" s="28"/>
      <c r="CKV13" s="28"/>
      <c r="CKW13" s="28"/>
      <c r="CKX13" s="28"/>
      <c r="CKY13" s="28"/>
      <c r="CKZ13" s="28"/>
      <c r="CLA13" s="28"/>
      <c r="CLB13" s="28"/>
      <c r="CLC13" s="28"/>
      <c r="CLD13" s="28"/>
      <c r="CLE13" s="28"/>
      <c r="CLF13" s="28"/>
      <c r="CLG13" s="28"/>
      <c r="CLH13" s="28"/>
      <c r="CLI13" s="28"/>
      <c r="CLJ13" s="28"/>
      <c r="CLK13" s="28"/>
      <c r="CLL13" s="28"/>
      <c r="CLM13" s="28"/>
      <c r="CLN13" s="28"/>
      <c r="CLO13" s="28"/>
      <c r="CLP13" s="28"/>
      <c r="CLQ13" s="28"/>
      <c r="CLR13" s="28"/>
      <c r="CLS13" s="28"/>
      <c r="CLT13" s="28"/>
      <c r="CLU13" s="28"/>
      <c r="CLV13" s="28"/>
      <c r="CLW13" s="28"/>
      <c r="CLX13" s="28"/>
      <c r="CLY13" s="28"/>
      <c r="CLZ13" s="28"/>
      <c r="CMA13" s="28"/>
      <c r="CMB13" s="28"/>
      <c r="CMC13" s="28"/>
      <c r="CMD13" s="28"/>
      <c r="CME13" s="28"/>
      <c r="CMF13" s="28"/>
      <c r="CMG13" s="28"/>
      <c r="CMH13" s="28"/>
      <c r="CMI13" s="28"/>
      <c r="CMJ13" s="28"/>
      <c r="CMK13" s="28"/>
      <c r="CML13" s="28"/>
      <c r="CMM13" s="28"/>
      <c r="CMN13" s="28"/>
      <c r="CMO13" s="28"/>
      <c r="CMP13" s="28"/>
      <c r="CMQ13" s="28"/>
      <c r="CMR13" s="28"/>
      <c r="CMS13" s="28"/>
      <c r="CMT13" s="28"/>
      <c r="CMU13" s="28"/>
      <c r="CMV13" s="28"/>
      <c r="CMW13" s="28"/>
      <c r="CMX13" s="28"/>
      <c r="CMY13" s="28"/>
      <c r="CMZ13" s="28"/>
      <c r="CNA13" s="28"/>
      <c r="CNB13" s="28"/>
      <c r="CNC13" s="28"/>
      <c r="CND13" s="28"/>
      <c r="CNE13" s="28"/>
      <c r="CNF13" s="28"/>
      <c r="CNG13" s="28"/>
      <c r="CNH13" s="28"/>
      <c r="CNI13" s="28"/>
      <c r="CNJ13" s="28"/>
      <c r="CNK13" s="28"/>
      <c r="CNL13" s="28"/>
      <c r="CNM13" s="28"/>
      <c r="CNN13" s="28"/>
      <c r="CNO13" s="28"/>
      <c r="CNP13" s="28"/>
      <c r="CNQ13" s="28"/>
      <c r="CNR13" s="28"/>
      <c r="CNS13" s="28"/>
      <c r="CNT13" s="28"/>
      <c r="CNU13" s="28"/>
      <c r="CNV13" s="28"/>
      <c r="CNW13" s="28"/>
      <c r="CNX13" s="28"/>
      <c r="CNY13" s="28"/>
      <c r="CNZ13" s="28"/>
      <c r="COA13" s="28"/>
      <c r="COB13" s="28"/>
      <c r="COC13" s="28"/>
      <c r="COD13" s="28"/>
      <c r="COE13" s="28"/>
      <c r="COF13" s="28"/>
      <c r="COG13" s="28"/>
      <c r="COH13" s="28"/>
      <c r="COI13" s="28"/>
      <c r="COJ13" s="28"/>
      <c r="COK13" s="28"/>
      <c r="COL13" s="28"/>
      <c r="COM13" s="28"/>
      <c r="CON13" s="28"/>
      <c r="COO13" s="28"/>
      <c r="COP13" s="28"/>
      <c r="COQ13" s="28"/>
      <c r="COR13" s="28"/>
      <c r="COS13" s="28"/>
      <c r="COT13" s="28"/>
      <c r="COU13" s="28"/>
      <c r="COV13" s="28"/>
      <c r="COW13" s="28"/>
      <c r="COX13" s="28"/>
      <c r="COY13" s="28"/>
      <c r="COZ13" s="28"/>
      <c r="CPA13" s="28"/>
      <c r="CPB13" s="28"/>
      <c r="CPC13" s="28"/>
      <c r="CPD13" s="28"/>
      <c r="CPE13" s="28"/>
      <c r="CPF13" s="28"/>
      <c r="CPG13" s="28"/>
      <c r="CPH13" s="28"/>
      <c r="CPI13" s="28"/>
      <c r="CPJ13" s="28"/>
      <c r="CPK13" s="28"/>
      <c r="CPL13" s="28"/>
      <c r="CPM13" s="28"/>
      <c r="CPN13" s="28"/>
      <c r="CPO13" s="28"/>
      <c r="CPP13" s="28"/>
      <c r="CPQ13" s="28"/>
      <c r="CPR13" s="28"/>
      <c r="CPS13" s="28"/>
      <c r="CPT13" s="28"/>
      <c r="CPU13" s="28"/>
      <c r="CPV13" s="28"/>
      <c r="CPW13" s="28"/>
      <c r="CPX13" s="28"/>
      <c r="CPY13" s="28"/>
      <c r="CPZ13" s="28"/>
      <c r="CQA13" s="28"/>
      <c r="CQB13" s="28"/>
      <c r="CQC13" s="28"/>
      <c r="CQD13" s="28"/>
      <c r="CQE13" s="28"/>
      <c r="CQF13" s="28"/>
      <c r="CQG13" s="28"/>
      <c r="CQH13" s="28"/>
      <c r="CQI13" s="28"/>
      <c r="CQJ13" s="28"/>
      <c r="CQK13" s="28"/>
      <c r="CQL13" s="28"/>
      <c r="CQM13" s="28"/>
      <c r="CQN13" s="28"/>
      <c r="CQO13" s="28"/>
      <c r="CQP13" s="28"/>
      <c r="CQQ13" s="28"/>
      <c r="CQR13" s="28"/>
      <c r="CQS13" s="28"/>
      <c r="CQT13" s="28"/>
      <c r="CQU13" s="28"/>
      <c r="CQV13" s="28"/>
      <c r="CQW13" s="28"/>
      <c r="CQX13" s="28"/>
      <c r="CQY13" s="28"/>
      <c r="CQZ13" s="28"/>
      <c r="CRA13" s="28"/>
      <c r="CRB13" s="28"/>
      <c r="CRC13" s="28"/>
      <c r="CRD13" s="28"/>
      <c r="CRE13" s="28"/>
      <c r="CRF13" s="28"/>
      <c r="CRG13" s="28"/>
      <c r="CRH13" s="28"/>
      <c r="CRI13" s="28"/>
      <c r="CRJ13" s="28"/>
      <c r="CRK13" s="28"/>
      <c r="CRL13" s="28"/>
      <c r="CRM13" s="28"/>
      <c r="CRN13" s="28"/>
      <c r="CRO13" s="28"/>
      <c r="CRP13" s="28"/>
      <c r="CRQ13" s="28"/>
      <c r="CRR13" s="28"/>
      <c r="CRS13" s="28"/>
      <c r="CRT13" s="28"/>
      <c r="CRU13" s="28"/>
      <c r="CRV13" s="28"/>
      <c r="CRW13" s="28"/>
      <c r="CRX13" s="28"/>
      <c r="CRY13" s="28"/>
      <c r="CRZ13" s="28"/>
      <c r="CSA13" s="28"/>
      <c r="CSB13" s="28"/>
      <c r="CSC13" s="28"/>
      <c r="CSD13" s="28"/>
      <c r="CSE13" s="28"/>
      <c r="CSF13" s="28"/>
      <c r="CSG13" s="28"/>
      <c r="CSH13" s="28"/>
      <c r="CSI13" s="28"/>
      <c r="CSJ13" s="28"/>
      <c r="CSK13" s="28"/>
      <c r="CSL13" s="28"/>
      <c r="CSM13" s="28"/>
      <c r="CSN13" s="28"/>
      <c r="CSO13" s="28"/>
      <c r="CSP13" s="28"/>
      <c r="CSQ13" s="28"/>
      <c r="CSR13" s="28"/>
      <c r="CSS13" s="28"/>
      <c r="CST13" s="28"/>
      <c r="CSU13" s="28"/>
      <c r="CSV13" s="28"/>
      <c r="CSW13" s="28"/>
      <c r="CSX13" s="28"/>
      <c r="CSY13" s="28"/>
      <c r="CSZ13" s="28"/>
      <c r="CTA13" s="28"/>
      <c r="CTB13" s="28"/>
      <c r="CTC13" s="28"/>
      <c r="CTD13" s="28"/>
      <c r="CTE13" s="28"/>
      <c r="CTF13" s="28"/>
      <c r="CTG13" s="28"/>
      <c r="CTH13" s="28"/>
      <c r="CTI13" s="28"/>
      <c r="CTJ13" s="28"/>
      <c r="CTK13" s="28"/>
      <c r="CTL13" s="28"/>
      <c r="CTM13" s="28"/>
      <c r="CTN13" s="28"/>
      <c r="CTO13" s="28"/>
      <c r="CTP13" s="28"/>
      <c r="CTQ13" s="28"/>
      <c r="CTR13" s="28"/>
      <c r="CTS13" s="28"/>
      <c r="CTT13" s="28"/>
      <c r="CTU13" s="28"/>
      <c r="CTV13" s="28"/>
      <c r="CTW13" s="28"/>
      <c r="CTX13" s="28"/>
      <c r="CTY13" s="28"/>
      <c r="CTZ13" s="28"/>
      <c r="CUA13" s="28"/>
      <c r="CUB13" s="28"/>
      <c r="CUC13" s="28"/>
      <c r="CUD13" s="28"/>
      <c r="CUE13" s="28"/>
      <c r="CUF13" s="28"/>
      <c r="CUG13" s="28"/>
      <c r="CUH13" s="28"/>
      <c r="CUI13" s="28"/>
      <c r="CUJ13" s="28"/>
      <c r="CUK13" s="28"/>
      <c r="CUL13" s="28"/>
      <c r="CUM13" s="28"/>
      <c r="CUN13" s="28"/>
      <c r="CUO13" s="28"/>
      <c r="CUP13" s="28"/>
      <c r="CUQ13" s="28"/>
      <c r="CUR13" s="28"/>
      <c r="CUS13" s="28"/>
      <c r="CUT13" s="28"/>
      <c r="CUU13" s="28"/>
      <c r="CUV13" s="28"/>
      <c r="CUW13" s="28"/>
      <c r="CUX13" s="28"/>
      <c r="CUY13" s="28"/>
      <c r="CUZ13" s="28"/>
      <c r="CVA13" s="28"/>
      <c r="CVB13" s="28"/>
      <c r="CVC13" s="28"/>
      <c r="CVD13" s="28"/>
      <c r="CVE13" s="28"/>
      <c r="CVF13" s="28"/>
      <c r="CVG13" s="28"/>
      <c r="CVH13" s="28"/>
      <c r="CVI13" s="28"/>
      <c r="CVJ13" s="28"/>
      <c r="CVK13" s="28"/>
      <c r="CVL13" s="28"/>
      <c r="CVM13" s="28"/>
      <c r="CVN13" s="28"/>
      <c r="CVO13" s="28"/>
      <c r="CVP13" s="28"/>
      <c r="CVQ13" s="28"/>
      <c r="CVR13" s="28"/>
      <c r="CVS13" s="28"/>
      <c r="CVT13" s="28"/>
      <c r="CVU13" s="28"/>
      <c r="CVV13" s="28"/>
      <c r="CVW13" s="28"/>
      <c r="CVX13" s="28"/>
      <c r="CVY13" s="28"/>
      <c r="CVZ13" s="28"/>
      <c r="CWA13" s="28"/>
      <c r="CWB13" s="28"/>
      <c r="CWC13" s="28"/>
      <c r="CWD13" s="28"/>
      <c r="CWE13" s="28"/>
      <c r="CWF13" s="28"/>
      <c r="CWG13" s="28"/>
      <c r="CWH13" s="28"/>
      <c r="CWI13" s="28"/>
      <c r="CWJ13" s="28"/>
      <c r="CWK13" s="28"/>
      <c r="CWL13" s="28"/>
      <c r="CWM13" s="28"/>
      <c r="CWN13" s="28"/>
      <c r="CWO13" s="28"/>
      <c r="CWP13" s="28"/>
      <c r="CWQ13" s="28"/>
      <c r="CWR13" s="28"/>
      <c r="CWS13" s="28"/>
      <c r="CWT13" s="28"/>
      <c r="CWU13" s="28"/>
      <c r="CWV13" s="28"/>
      <c r="CWW13" s="28"/>
      <c r="CWX13" s="28"/>
      <c r="CWY13" s="28"/>
      <c r="CWZ13" s="28"/>
      <c r="CXA13" s="28"/>
      <c r="CXB13" s="28"/>
      <c r="CXC13" s="28"/>
      <c r="CXD13" s="28"/>
      <c r="CXE13" s="28"/>
      <c r="CXF13" s="28"/>
      <c r="CXG13" s="28"/>
      <c r="CXH13" s="28"/>
      <c r="CXI13" s="28"/>
      <c r="CXJ13" s="28"/>
      <c r="CXK13" s="28"/>
      <c r="CXL13" s="28"/>
      <c r="CXM13" s="28"/>
      <c r="CXN13" s="28"/>
      <c r="CXO13" s="28"/>
      <c r="CXP13" s="28"/>
      <c r="CXQ13" s="28"/>
      <c r="CXR13" s="28"/>
      <c r="CXS13" s="28"/>
      <c r="CXT13" s="28"/>
      <c r="CXU13" s="28"/>
      <c r="CXV13" s="28"/>
      <c r="CXW13" s="28"/>
      <c r="CXX13" s="28"/>
      <c r="CXY13" s="28"/>
      <c r="CXZ13" s="28"/>
      <c r="CYA13" s="28"/>
      <c r="CYB13" s="28"/>
      <c r="CYC13" s="28"/>
      <c r="CYD13" s="28"/>
      <c r="CYE13" s="28"/>
      <c r="CYF13" s="28"/>
      <c r="CYG13" s="28"/>
      <c r="CYH13" s="28"/>
      <c r="CYI13" s="28"/>
      <c r="CYJ13" s="28"/>
      <c r="CYK13" s="28"/>
      <c r="CYL13" s="28"/>
      <c r="CYM13" s="28"/>
      <c r="CYN13" s="28"/>
      <c r="CYO13" s="28"/>
      <c r="CYP13" s="28"/>
      <c r="CYQ13" s="28"/>
      <c r="CYR13" s="28"/>
      <c r="CYS13" s="28"/>
      <c r="CYT13" s="28"/>
      <c r="CYU13" s="28"/>
      <c r="CYV13" s="28"/>
      <c r="CYW13" s="28"/>
      <c r="CYX13" s="28"/>
      <c r="CYY13" s="28"/>
      <c r="CYZ13" s="28"/>
      <c r="CZA13" s="28"/>
      <c r="CZB13" s="28"/>
      <c r="CZC13" s="28"/>
      <c r="CZD13" s="28"/>
      <c r="CZE13" s="28"/>
      <c r="CZF13" s="28"/>
      <c r="CZG13" s="28"/>
      <c r="CZH13" s="28"/>
      <c r="CZI13" s="28"/>
      <c r="CZJ13" s="28"/>
      <c r="CZK13" s="28"/>
      <c r="CZL13" s="28"/>
      <c r="CZM13" s="28"/>
      <c r="CZN13" s="28"/>
      <c r="CZO13" s="28"/>
      <c r="CZP13" s="28"/>
      <c r="CZQ13" s="28"/>
      <c r="CZR13" s="28"/>
      <c r="CZS13" s="28"/>
      <c r="CZT13" s="28"/>
      <c r="CZU13" s="28"/>
      <c r="CZV13" s="28"/>
      <c r="CZW13" s="28"/>
      <c r="CZX13" s="28"/>
      <c r="CZY13" s="28"/>
      <c r="CZZ13" s="28"/>
      <c r="DAA13" s="28"/>
      <c r="DAB13" s="28"/>
      <c r="DAC13" s="28"/>
      <c r="DAD13" s="28"/>
      <c r="DAE13" s="28"/>
      <c r="DAF13" s="28"/>
      <c r="DAG13" s="28"/>
      <c r="DAH13" s="28"/>
      <c r="DAI13" s="28"/>
      <c r="DAJ13" s="28"/>
      <c r="DAK13" s="28"/>
      <c r="DAL13" s="28"/>
      <c r="DAM13" s="28"/>
      <c r="DAN13" s="28"/>
      <c r="DAO13" s="28"/>
      <c r="DAP13" s="28"/>
      <c r="DAQ13" s="28"/>
      <c r="DAR13" s="28"/>
      <c r="DAS13" s="28"/>
      <c r="DAT13" s="28"/>
      <c r="DAU13" s="28"/>
      <c r="DAV13" s="28"/>
      <c r="DAW13" s="28"/>
      <c r="DAX13" s="28"/>
      <c r="DAY13" s="28"/>
      <c r="DAZ13" s="28"/>
      <c r="DBA13" s="28"/>
      <c r="DBB13" s="28"/>
      <c r="DBC13" s="28"/>
      <c r="DBD13" s="28"/>
      <c r="DBE13" s="28"/>
      <c r="DBF13" s="28"/>
      <c r="DBG13" s="28"/>
      <c r="DBH13" s="28"/>
      <c r="DBI13" s="28"/>
      <c r="DBJ13" s="28"/>
      <c r="DBK13" s="28"/>
      <c r="DBL13" s="28"/>
      <c r="DBM13" s="28"/>
      <c r="DBN13" s="28"/>
      <c r="DBO13" s="28"/>
      <c r="DBP13" s="28"/>
      <c r="DBQ13" s="28"/>
      <c r="DBR13" s="28"/>
      <c r="DBS13" s="28"/>
      <c r="DBT13" s="28"/>
      <c r="DBU13" s="28"/>
      <c r="DBV13" s="28"/>
      <c r="DBW13" s="28"/>
      <c r="DBX13" s="28"/>
      <c r="DBY13" s="28"/>
      <c r="DBZ13" s="28"/>
      <c r="DCA13" s="28"/>
      <c r="DCB13" s="28"/>
      <c r="DCC13" s="28"/>
      <c r="DCD13" s="28"/>
      <c r="DCE13" s="28"/>
      <c r="DCF13" s="28"/>
      <c r="DCG13" s="28"/>
      <c r="DCH13" s="28"/>
      <c r="DCI13" s="28"/>
      <c r="DCJ13" s="28"/>
      <c r="DCK13" s="28"/>
      <c r="DCL13" s="28"/>
      <c r="DCM13" s="28"/>
      <c r="DCN13" s="28"/>
      <c r="DCO13" s="28"/>
      <c r="DCP13" s="28"/>
      <c r="DCQ13" s="28"/>
      <c r="DCR13" s="28"/>
      <c r="DCS13" s="28"/>
      <c r="DCT13" s="28"/>
      <c r="DCU13" s="28"/>
      <c r="DCV13" s="28"/>
      <c r="DCW13" s="28"/>
      <c r="DCX13" s="28"/>
      <c r="DCY13" s="28"/>
      <c r="DCZ13" s="28"/>
      <c r="DDA13" s="28"/>
      <c r="DDB13" s="28"/>
      <c r="DDC13" s="28"/>
      <c r="DDD13" s="28"/>
      <c r="DDE13" s="28"/>
      <c r="DDF13" s="28"/>
      <c r="DDG13" s="28"/>
      <c r="DDH13" s="28"/>
      <c r="DDI13" s="28"/>
      <c r="DDJ13" s="28"/>
      <c r="DDK13" s="28"/>
      <c r="DDL13" s="28"/>
      <c r="DDM13" s="28"/>
      <c r="DDN13" s="28"/>
      <c r="DDO13" s="28"/>
      <c r="DDP13" s="28"/>
      <c r="DDQ13" s="28"/>
      <c r="DDR13" s="28"/>
      <c r="DDS13" s="28"/>
      <c r="DDT13" s="28"/>
      <c r="DDU13" s="28"/>
      <c r="DDV13" s="28"/>
      <c r="DDW13" s="28"/>
      <c r="DDX13" s="28"/>
      <c r="DDY13" s="28"/>
      <c r="DDZ13" s="28"/>
      <c r="DEA13" s="28"/>
      <c r="DEB13" s="28"/>
      <c r="DEC13" s="28"/>
      <c r="DED13" s="28"/>
      <c r="DEE13" s="28"/>
      <c r="DEF13" s="28"/>
      <c r="DEG13" s="28"/>
      <c r="DEH13" s="28"/>
      <c r="DEI13" s="28"/>
      <c r="DEJ13" s="28"/>
      <c r="DEK13" s="28"/>
      <c r="DEL13" s="28"/>
      <c r="DEM13" s="28"/>
      <c r="DEN13" s="28"/>
      <c r="DEO13" s="28"/>
      <c r="DEP13" s="28"/>
      <c r="DEQ13" s="28"/>
      <c r="DER13" s="28"/>
      <c r="DES13" s="28"/>
      <c r="DET13" s="28"/>
      <c r="DEU13" s="28"/>
      <c r="DEV13" s="28"/>
      <c r="DEW13" s="28"/>
      <c r="DEX13" s="28"/>
      <c r="DEY13" s="28"/>
      <c r="DEZ13" s="28"/>
      <c r="DFA13" s="28"/>
      <c r="DFB13" s="28"/>
      <c r="DFC13" s="28"/>
      <c r="DFD13" s="28"/>
      <c r="DFE13" s="28"/>
      <c r="DFF13" s="28"/>
      <c r="DFG13" s="28"/>
      <c r="DFH13" s="28"/>
      <c r="DFI13" s="28"/>
      <c r="DFJ13" s="28"/>
      <c r="DFK13" s="28"/>
      <c r="DFL13" s="28"/>
      <c r="DFM13" s="28"/>
      <c r="DFN13" s="28"/>
      <c r="DFO13" s="28"/>
      <c r="DFP13" s="28"/>
      <c r="DFQ13" s="28"/>
      <c r="DFR13" s="28"/>
      <c r="DFS13" s="28"/>
      <c r="DFT13" s="28"/>
      <c r="DFU13" s="28"/>
      <c r="DFV13" s="28"/>
      <c r="DFW13" s="28"/>
      <c r="DFX13" s="28"/>
      <c r="DFY13" s="28"/>
      <c r="DFZ13" s="28"/>
      <c r="DGA13" s="28"/>
      <c r="DGB13" s="28"/>
      <c r="DGC13" s="28"/>
      <c r="DGD13" s="28"/>
      <c r="DGE13" s="28"/>
      <c r="DGF13" s="28"/>
      <c r="DGG13" s="28"/>
      <c r="DGH13" s="28"/>
      <c r="DGI13" s="28"/>
      <c r="DGJ13" s="28"/>
      <c r="DGK13" s="28"/>
      <c r="DGL13" s="28"/>
      <c r="DGM13" s="28"/>
      <c r="DGN13" s="28"/>
      <c r="DGO13" s="28"/>
      <c r="DGP13" s="28"/>
      <c r="DGQ13" s="28"/>
      <c r="DGR13" s="28"/>
      <c r="DGS13" s="28"/>
      <c r="DGT13" s="28"/>
      <c r="DGU13" s="28"/>
      <c r="DGV13" s="28"/>
      <c r="DGW13" s="28"/>
      <c r="DGX13" s="28"/>
      <c r="DGY13" s="28"/>
      <c r="DGZ13" s="28"/>
      <c r="DHA13" s="28"/>
      <c r="DHB13" s="28"/>
      <c r="DHC13" s="28"/>
      <c r="DHD13" s="28"/>
      <c r="DHE13" s="28"/>
      <c r="DHF13" s="28"/>
      <c r="DHG13" s="28"/>
      <c r="DHH13" s="28"/>
      <c r="DHI13" s="28"/>
      <c r="DHJ13" s="28"/>
      <c r="DHK13" s="28"/>
      <c r="DHL13" s="28"/>
      <c r="DHM13" s="28"/>
      <c r="DHN13" s="28"/>
      <c r="DHO13" s="28"/>
      <c r="DHP13" s="28"/>
      <c r="DHQ13" s="28"/>
      <c r="DHR13" s="28"/>
      <c r="DHS13" s="28"/>
      <c r="DHT13" s="28"/>
      <c r="DHU13" s="28"/>
      <c r="DHV13" s="28"/>
      <c r="DHW13" s="28"/>
      <c r="DHX13" s="28"/>
      <c r="DHY13" s="28"/>
      <c r="DHZ13" s="28"/>
      <c r="DIA13" s="28"/>
      <c r="DIB13" s="28"/>
      <c r="DIC13" s="28"/>
      <c r="DID13" s="28"/>
      <c r="DIE13" s="28"/>
      <c r="DIF13" s="28"/>
      <c r="DIG13" s="28"/>
      <c r="DIH13" s="28"/>
      <c r="DII13" s="28"/>
      <c r="DIJ13" s="28"/>
      <c r="DIK13" s="28"/>
      <c r="DIL13" s="28"/>
      <c r="DIM13" s="28"/>
      <c r="DIN13" s="28"/>
      <c r="DIO13" s="28"/>
      <c r="DIP13" s="28"/>
      <c r="DIQ13" s="28"/>
      <c r="DIR13" s="28"/>
      <c r="DIS13" s="28"/>
      <c r="DIT13" s="28"/>
      <c r="DIU13" s="28"/>
      <c r="DIV13" s="28"/>
      <c r="DIW13" s="28"/>
      <c r="DIX13" s="28"/>
      <c r="DIY13" s="28"/>
      <c r="DIZ13" s="28"/>
      <c r="DJA13" s="28"/>
      <c r="DJB13" s="28"/>
      <c r="DJC13" s="28"/>
      <c r="DJD13" s="28"/>
      <c r="DJE13" s="28"/>
      <c r="DJF13" s="28"/>
      <c r="DJG13" s="28"/>
      <c r="DJH13" s="28"/>
      <c r="DJI13" s="28"/>
      <c r="DJJ13" s="28"/>
      <c r="DJK13" s="28"/>
      <c r="DJL13" s="28"/>
      <c r="DJM13" s="28"/>
      <c r="DJN13" s="28"/>
      <c r="DJO13" s="28"/>
      <c r="DJP13" s="28"/>
      <c r="DJQ13" s="28"/>
      <c r="DJR13" s="28"/>
      <c r="DJS13" s="28"/>
      <c r="DJT13" s="28"/>
      <c r="DJU13" s="28"/>
      <c r="DJV13" s="28"/>
      <c r="DJW13" s="28"/>
      <c r="DJX13" s="28"/>
      <c r="DJY13" s="28"/>
      <c r="DJZ13" s="28"/>
      <c r="DKA13" s="28"/>
      <c r="DKB13" s="28"/>
      <c r="DKC13" s="28"/>
      <c r="DKD13" s="28"/>
      <c r="DKE13" s="28"/>
      <c r="DKF13" s="28"/>
      <c r="DKG13" s="28"/>
      <c r="DKH13" s="28"/>
      <c r="DKI13" s="28"/>
      <c r="DKJ13" s="28"/>
      <c r="DKK13" s="28"/>
      <c r="DKL13" s="28"/>
      <c r="DKM13" s="28"/>
      <c r="DKN13" s="28"/>
      <c r="DKO13" s="28"/>
      <c r="DKP13" s="28"/>
      <c r="DKQ13" s="28"/>
      <c r="DKR13" s="28"/>
      <c r="DKS13" s="28"/>
      <c r="DKT13" s="28"/>
      <c r="DKU13" s="28"/>
      <c r="DKV13" s="28"/>
      <c r="DKW13" s="28"/>
      <c r="DKX13" s="28"/>
      <c r="DKY13" s="28"/>
      <c r="DKZ13" s="28"/>
      <c r="DLA13" s="28"/>
      <c r="DLB13" s="28"/>
      <c r="DLC13" s="28"/>
      <c r="DLD13" s="28"/>
      <c r="DLE13" s="28"/>
      <c r="DLF13" s="28"/>
      <c r="DLG13" s="28"/>
      <c r="DLH13" s="28"/>
      <c r="DLI13" s="28"/>
      <c r="DLJ13" s="28"/>
      <c r="DLK13" s="28"/>
      <c r="DLL13" s="28"/>
      <c r="DLM13" s="28"/>
      <c r="DLN13" s="28"/>
      <c r="DLO13" s="28"/>
      <c r="DLP13" s="28"/>
      <c r="DLQ13" s="28"/>
      <c r="DLR13" s="28"/>
      <c r="DLS13" s="28"/>
      <c r="DLT13" s="28"/>
      <c r="DLU13" s="28"/>
      <c r="DLV13" s="28"/>
      <c r="DLW13" s="28"/>
      <c r="DLX13" s="28"/>
      <c r="DLY13" s="28"/>
      <c r="DLZ13" s="28"/>
      <c r="DMA13" s="28"/>
      <c r="DMB13" s="28"/>
      <c r="DMC13" s="28"/>
      <c r="DMD13" s="28"/>
      <c r="DME13" s="28"/>
      <c r="DMF13" s="28"/>
      <c r="DMG13" s="28"/>
      <c r="DMH13" s="28"/>
      <c r="DMI13" s="28"/>
      <c r="DMJ13" s="28"/>
      <c r="DMK13" s="28"/>
      <c r="DML13" s="28"/>
      <c r="DMM13" s="28"/>
      <c r="DMN13" s="28"/>
      <c r="DMO13" s="28"/>
      <c r="DMP13" s="28"/>
      <c r="DMQ13" s="28"/>
      <c r="DMR13" s="28"/>
      <c r="DMS13" s="28"/>
      <c r="DMT13" s="28"/>
      <c r="DMU13" s="28"/>
      <c r="DMV13" s="28"/>
      <c r="DMW13" s="28"/>
      <c r="DMX13" s="28"/>
      <c r="DMY13" s="28"/>
      <c r="DMZ13" s="28"/>
      <c r="DNA13" s="28"/>
      <c r="DNB13" s="28"/>
      <c r="DNC13" s="28"/>
      <c r="DND13" s="28"/>
      <c r="DNE13" s="28"/>
      <c r="DNF13" s="28"/>
      <c r="DNG13" s="28"/>
      <c r="DNH13" s="28"/>
      <c r="DNI13" s="28"/>
      <c r="DNJ13" s="28"/>
      <c r="DNK13" s="28"/>
      <c r="DNL13" s="28"/>
      <c r="DNM13" s="28"/>
      <c r="DNN13" s="28"/>
      <c r="DNO13" s="28"/>
      <c r="DNP13" s="28"/>
      <c r="DNQ13" s="28"/>
      <c r="DNR13" s="28"/>
      <c r="DNS13" s="28"/>
      <c r="DNT13" s="28"/>
      <c r="DNU13" s="28"/>
      <c r="DNV13" s="28"/>
      <c r="DNW13" s="28"/>
      <c r="DNX13" s="28"/>
      <c r="DNY13" s="28"/>
      <c r="DNZ13" s="28"/>
      <c r="DOA13" s="28"/>
      <c r="DOB13" s="28"/>
      <c r="DOC13" s="28"/>
      <c r="DOD13" s="28"/>
      <c r="DOE13" s="28"/>
      <c r="DOF13" s="28"/>
      <c r="DOG13" s="28"/>
      <c r="DOH13" s="28"/>
      <c r="DOI13" s="28"/>
      <c r="DOJ13" s="28"/>
      <c r="DOK13" s="28"/>
      <c r="DOL13" s="28"/>
      <c r="DOM13" s="28"/>
      <c r="DON13" s="28"/>
      <c r="DOO13" s="28"/>
      <c r="DOP13" s="28"/>
      <c r="DOQ13" s="28"/>
      <c r="DOR13" s="28"/>
      <c r="DOS13" s="28"/>
      <c r="DOT13" s="28"/>
      <c r="DOU13" s="28"/>
      <c r="DOV13" s="28"/>
      <c r="DOW13" s="28"/>
      <c r="DOX13" s="28"/>
      <c r="DOY13" s="28"/>
      <c r="DOZ13" s="28"/>
      <c r="DPA13" s="28"/>
      <c r="DPB13" s="28"/>
      <c r="DPC13" s="28"/>
      <c r="DPD13" s="28"/>
      <c r="DPE13" s="28"/>
      <c r="DPF13" s="28"/>
      <c r="DPG13" s="28"/>
      <c r="DPH13" s="28"/>
      <c r="DPI13" s="28"/>
      <c r="DPJ13" s="28"/>
      <c r="DPK13" s="28"/>
      <c r="DPL13" s="28"/>
      <c r="DPM13" s="28"/>
      <c r="DPN13" s="28"/>
      <c r="DPO13" s="28"/>
      <c r="DPP13" s="28"/>
      <c r="DPQ13" s="28"/>
      <c r="DPR13" s="28"/>
      <c r="DPS13" s="28"/>
      <c r="DPT13" s="28"/>
      <c r="DPU13" s="28"/>
      <c r="DPV13" s="28"/>
      <c r="DPW13" s="28"/>
      <c r="DPX13" s="28"/>
      <c r="DPY13" s="28"/>
      <c r="DPZ13" s="28"/>
      <c r="DQA13" s="28"/>
      <c r="DQB13" s="28"/>
      <c r="DQC13" s="28"/>
      <c r="DQD13" s="28"/>
      <c r="DQE13" s="28"/>
      <c r="DQF13" s="28"/>
      <c r="DQG13" s="28"/>
      <c r="DQH13" s="28"/>
      <c r="DQI13" s="28"/>
      <c r="DQJ13" s="28"/>
      <c r="DQK13" s="28"/>
      <c r="DQL13" s="28"/>
      <c r="DQM13" s="28"/>
      <c r="DQN13" s="28"/>
      <c r="DQO13" s="28"/>
      <c r="DQP13" s="28"/>
      <c r="DQQ13" s="28"/>
      <c r="DQR13" s="28"/>
      <c r="DQS13" s="28"/>
      <c r="DQT13" s="28"/>
      <c r="DQU13" s="28"/>
      <c r="DQV13" s="28"/>
      <c r="DQW13" s="28"/>
      <c r="DQX13" s="28"/>
      <c r="DQY13" s="28"/>
      <c r="DQZ13" s="28"/>
      <c r="DRA13" s="28"/>
      <c r="DRB13" s="28"/>
      <c r="DRC13" s="28"/>
      <c r="DRD13" s="28"/>
      <c r="DRE13" s="28"/>
      <c r="DRF13" s="28"/>
      <c r="DRG13" s="28"/>
      <c r="DRH13" s="28"/>
      <c r="DRI13" s="28"/>
      <c r="DRJ13" s="28"/>
      <c r="DRK13" s="28"/>
      <c r="DRL13" s="28"/>
      <c r="DRM13" s="28"/>
      <c r="DRN13" s="28"/>
      <c r="DRO13" s="28"/>
      <c r="DRP13" s="28"/>
      <c r="DRQ13" s="28"/>
      <c r="DRR13" s="28"/>
      <c r="DRS13" s="28"/>
      <c r="DRT13" s="28"/>
      <c r="DRU13" s="28"/>
      <c r="DRV13" s="28"/>
      <c r="DRW13" s="28"/>
      <c r="DRX13" s="28"/>
      <c r="DRY13" s="28"/>
      <c r="DRZ13" s="28"/>
      <c r="DSA13" s="28"/>
      <c r="DSB13" s="28"/>
      <c r="DSC13" s="28"/>
      <c r="DSD13" s="28"/>
      <c r="DSE13" s="28"/>
      <c r="DSF13" s="28"/>
      <c r="DSG13" s="28"/>
      <c r="DSH13" s="28"/>
      <c r="DSI13" s="28"/>
      <c r="DSJ13" s="28"/>
      <c r="DSK13" s="28"/>
      <c r="DSL13" s="28"/>
      <c r="DSM13" s="28"/>
      <c r="DSN13" s="28"/>
      <c r="DSO13" s="28"/>
      <c r="DSP13" s="28"/>
      <c r="DSQ13" s="28"/>
      <c r="DSR13" s="28"/>
      <c r="DSS13" s="28"/>
      <c r="DST13" s="28"/>
      <c r="DSU13" s="28"/>
      <c r="DSV13" s="28"/>
      <c r="DSW13" s="28"/>
      <c r="DSX13" s="28"/>
      <c r="DSY13" s="28"/>
      <c r="DSZ13" s="28"/>
      <c r="DTA13" s="28"/>
      <c r="DTB13" s="28"/>
      <c r="DTC13" s="28"/>
      <c r="DTD13" s="28"/>
      <c r="DTE13" s="28"/>
      <c r="DTF13" s="28"/>
      <c r="DTG13" s="28"/>
      <c r="DTH13" s="28"/>
      <c r="DTI13" s="28"/>
      <c r="DTJ13" s="28"/>
      <c r="DTK13" s="28"/>
      <c r="DTL13" s="28"/>
      <c r="DTM13" s="28"/>
      <c r="DTN13" s="28"/>
      <c r="DTO13" s="28"/>
      <c r="DTP13" s="28"/>
      <c r="DTQ13" s="28"/>
      <c r="DTR13" s="28"/>
      <c r="DTS13" s="28"/>
      <c r="DTT13" s="28"/>
      <c r="DTU13" s="28"/>
      <c r="DTV13" s="28"/>
      <c r="DTW13" s="28"/>
      <c r="DTX13" s="28"/>
      <c r="DTY13" s="28"/>
      <c r="DTZ13" s="28"/>
      <c r="DUA13" s="28"/>
      <c r="DUB13" s="28"/>
      <c r="DUC13" s="28"/>
      <c r="DUD13" s="28"/>
      <c r="DUE13" s="28"/>
      <c r="DUF13" s="28"/>
      <c r="DUG13" s="28"/>
      <c r="DUH13" s="28"/>
      <c r="DUI13" s="28"/>
      <c r="DUJ13" s="28"/>
      <c r="DUK13" s="28"/>
      <c r="DUL13" s="28"/>
      <c r="DUM13" s="28"/>
      <c r="DUN13" s="28"/>
      <c r="DUO13" s="28"/>
      <c r="DUP13" s="28"/>
      <c r="DUQ13" s="28"/>
      <c r="DUR13" s="28"/>
      <c r="DUS13" s="28"/>
      <c r="DUT13" s="28"/>
      <c r="DUU13" s="28"/>
      <c r="DUV13" s="28"/>
      <c r="DUW13" s="28"/>
      <c r="DUX13" s="28"/>
      <c r="DUY13" s="28"/>
      <c r="DUZ13" s="28"/>
      <c r="DVA13" s="28"/>
      <c r="DVB13" s="28"/>
      <c r="DVC13" s="28"/>
      <c r="DVD13" s="28"/>
      <c r="DVE13" s="28"/>
      <c r="DVF13" s="28"/>
      <c r="DVG13" s="28"/>
      <c r="DVH13" s="28"/>
      <c r="DVI13" s="28"/>
      <c r="DVJ13" s="28"/>
      <c r="DVK13" s="28"/>
      <c r="DVL13" s="28"/>
      <c r="DVM13" s="28"/>
      <c r="DVN13" s="28"/>
      <c r="DVO13" s="28"/>
      <c r="DVP13" s="28"/>
      <c r="DVQ13" s="28"/>
      <c r="DVR13" s="28"/>
      <c r="DVS13" s="28"/>
      <c r="DVT13" s="28"/>
      <c r="DVU13" s="28"/>
      <c r="DVV13" s="28"/>
      <c r="DVW13" s="28"/>
      <c r="DVX13" s="28"/>
      <c r="DVY13" s="28"/>
      <c r="DVZ13" s="28"/>
      <c r="DWA13" s="28"/>
      <c r="DWB13" s="28"/>
      <c r="DWC13" s="28"/>
      <c r="DWD13" s="28"/>
      <c r="DWE13" s="28"/>
      <c r="DWF13" s="28"/>
      <c r="DWG13" s="28"/>
      <c r="DWH13" s="28"/>
      <c r="DWI13" s="28"/>
      <c r="DWJ13" s="28"/>
      <c r="DWK13" s="28"/>
      <c r="DWL13" s="28"/>
      <c r="DWM13" s="28"/>
      <c r="DWN13" s="28"/>
      <c r="DWO13" s="28"/>
      <c r="DWP13" s="28"/>
      <c r="DWQ13" s="28"/>
      <c r="DWR13" s="28"/>
      <c r="DWS13" s="28"/>
      <c r="DWT13" s="28"/>
      <c r="DWU13" s="28"/>
      <c r="DWV13" s="28"/>
      <c r="DWW13" s="28"/>
      <c r="DWX13" s="28"/>
      <c r="DWY13" s="28"/>
      <c r="DWZ13" s="28"/>
      <c r="DXA13" s="28"/>
      <c r="DXB13" s="28"/>
      <c r="DXC13" s="28"/>
      <c r="DXD13" s="28"/>
      <c r="DXE13" s="28"/>
      <c r="DXF13" s="28"/>
      <c r="DXG13" s="28"/>
      <c r="DXH13" s="28"/>
      <c r="DXI13" s="28"/>
      <c r="DXJ13" s="28"/>
      <c r="DXK13" s="28"/>
      <c r="DXL13" s="28"/>
      <c r="DXM13" s="28"/>
      <c r="DXN13" s="28"/>
      <c r="DXO13" s="28"/>
      <c r="DXP13" s="28"/>
      <c r="DXQ13" s="28"/>
      <c r="DXR13" s="28"/>
      <c r="DXS13" s="28"/>
      <c r="DXT13" s="28"/>
      <c r="DXU13" s="28"/>
      <c r="DXV13" s="28"/>
      <c r="DXW13" s="28"/>
      <c r="DXX13" s="28"/>
      <c r="DXY13" s="28"/>
      <c r="DXZ13" s="28"/>
      <c r="DYA13" s="28"/>
      <c r="DYB13" s="28"/>
      <c r="DYC13" s="28"/>
      <c r="DYD13" s="28"/>
      <c r="DYE13" s="28"/>
      <c r="DYF13" s="28"/>
      <c r="DYG13" s="28"/>
      <c r="DYH13" s="28"/>
      <c r="DYI13" s="28"/>
      <c r="DYJ13" s="28"/>
      <c r="DYK13" s="28"/>
      <c r="DYL13" s="28"/>
      <c r="DYM13" s="28"/>
      <c r="DYN13" s="28"/>
      <c r="DYO13" s="28"/>
      <c r="DYP13" s="28"/>
      <c r="DYQ13" s="28"/>
      <c r="DYR13" s="28"/>
      <c r="DYS13" s="28"/>
      <c r="DYT13" s="28"/>
      <c r="DYU13" s="28"/>
      <c r="DYV13" s="28"/>
      <c r="DYW13" s="28"/>
      <c r="DYX13" s="28"/>
      <c r="DYY13" s="28"/>
      <c r="DYZ13" s="28"/>
      <c r="DZA13" s="28"/>
      <c r="DZB13" s="28"/>
      <c r="DZC13" s="28"/>
      <c r="DZD13" s="28"/>
      <c r="DZE13" s="28"/>
      <c r="DZF13" s="28"/>
      <c r="DZG13" s="28"/>
      <c r="DZH13" s="28"/>
      <c r="DZI13" s="28"/>
      <c r="DZJ13" s="28"/>
      <c r="DZK13" s="28"/>
      <c r="DZL13" s="28"/>
      <c r="DZM13" s="28"/>
      <c r="DZN13" s="28"/>
      <c r="DZO13" s="28"/>
      <c r="DZP13" s="28"/>
      <c r="DZQ13" s="28"/>
      <c r="DZR13" s="28"/>
      <c r="DZS13" s="28"/>
      <c r="DZT13" s="28"/>
      <c r="DZU13" s="28"/>
      <c r="DZV13" s="28"/>
      <c r="DZW13" s="28"/>
      <c r="DZX13" s="28"/>
      <c r="DZY13" s="28"/>
      <c r="DZZ13" s="28"/>
      <c r="EAA13" s="28"/>
      <c r="EAB13" s="28"/>
      <c r="EAC13" s="28"/>
      <c r="EAD13" s="28"/>
      <c r="EAE13" s="28"/>
      <c r="EAF13" s="28"/>
      <c r="EAG13" s="28"/>
      <c r="EAH13" s="28"/>
      <c r="EAI13" s="28"/>
      <c r="EAJ13" s="28"/>
      <c r="EAK13" s="28"/>
      <c r="EAL13" s="28"/>
      <c r="EAM13" s="28"/>
      <c r="EAN13" s="28"/>
      <c r="EAO13" s="28"/>
      <c r="EAP13" s="28"/>
      <c r="EAQ13" s="28"/>
      <c r="EAR13" s="28"/>
      <c r="EAS13" s="28"/>
      <c r="EAT13" s="28"/>
      <c r="EAU13" s="28"/>
      <c r="EAV13" s="28"/>
      <c r="EAW13" s="28"/>
      <c r="EAX13" s="28"/>
      <c r="EAY13" s="28"/>
      <c r="EAZ13" s="28"/>
      <c r="EBA13" s="28"/>
      <c r="EBB13" s="28"/>
      <c r="EBC13" s="28"/>
      <c r="EBD13" s="28"/>
      <c r="EBE13" s="28"/>
      <c r="EBF13" s="28"/>
      <c r="EBG13" s="28"/>
      <c r="EBH13" s="28"/>
      <c r="EBI13" s="28"/>
      <c r="EBJ13" s="28"/>
      <c r="EBK13" s="28"/>
      <c r="EBL13" s="28"/>
      <c r="EBM13" s="28"/>
      <c r="EBN13" s="28"/>
      <c r="EBO13" s="28"/>
      <c r="EBP13" s="28"/>
      <c r="EBQ13" s="28"/>
      <c r="EBR13" s="28"/>
      <c r="EBS13" s="28"/>
      <c r="EBT13" s="28"/>
      <c r="EBU13" s="28"/>
      <c r="EBV13" s="28"/>
      <c r="EBW13" s="28"/>
      <c r="EBX13" s="28"/>
      <c r="EBY13" s="28"/>
      <c r="EBZ13" s="28"/>
      <c r="ECA13" s="28"/>
      <c r="ECB13" s="28"/>
      <c r="ECC13" s="28"/>
      <c r="ECD13" s="28"/>
      <c r="ECE13" s="28"/>
      <c r="ECF13" s="28"/>
      <c r="ECG13" s="28"/>
      <c r="ECH13" s="28"/>
      <c r="ECI13" s="28"/>
      <c r="ECJ13" s="28"/>
      <c r="ECK13" s="28"/>
      <c r="ECL13" s="28"/>
      <c r="ECM13" s="28"/>
      <c r="ECN13" s="28"/>
      <c r="ECO13" s="28"/>
      <c r="ECP13" s="28"/>
      <c r="ECQ13" s="28"/>
      <c r="ECR13" s="28"/>
      <c r="ECS13" s="28"/>
      <c r="ECT13" s="28"/>
      <c r="ECU13" s="28"/>
      <c r="ECV13" s="28"/>
      <c r="ECW13" s="28"/>
      <c r="ECX13" s="28"/>
      <c r="ECY13" s="28"/>
      <c r="ECZ13" s="28"/>
      <c r="EDA13" s="28"/>
      <c r="EDB13" s="28"/>
      <c r="EDC13" s="28"/>
      <c r="EDD13" s="28"/>
      <c r="EDE13" s="28"/>
      <c r="EDF13" s="28"/>
      <c r="EDG13" s="28"/>
      <c r="EDH13" s="28"/>
      <c r="EDI13" s="28"/>
      <c r="EDJ13" s="28"/>
      <c r="EDK13" s="28"/>
      <c r="EDL13" s="28"/>
      <c r="EDM13" s="28"/>
      <c r="EDN13" s="28"/>
      <c r="EDO13" s="28"/>
      <c r="EDP13" s="28"/>
      <c r="EDQ13" s="28"/>
      <c r="EDR13" s="28"/>
      <c r="EDS13" s="28"/>
      <c r="EDT13" s="28"/>
      <c r="EDU13" s="28"/>
      <c r="EDV13" s="28"/>
      <c r="EDW13" s="28"/>
      <c r="EDX13" s="28"/>
      <c r="EDY13" s="28"/>
      <c r="EDZ13" s="28"/>
      <c r="EEA13" s="28"/>
      <c r="EEB13" s="28"/>
      <c r="EEC13" s="28"/>
      <c r="EED13" s="28"/>
      <c r="EEE13" s="28"/>
      <c r="EEF13" s="28"/>
      <c r="EEG13" s="28"/>
      <c r="EEH13" s="28"/>
      <c r="EEI13" s="28"/>
      <c r="EEJ13" s="28"/>
      <c r="EEK13" s="28"/>
      <c r="EEL13" s="28"/>
      <c r="EEM13" s="28"/>
      <c r="EEN13" s="28"/>
      <c r="EEO13" s="28"/>
      <c r="EEP13" s="28"/>
      <c r="EEQ13" s="28"/>
      <c r="EER13" s="28"/>
      <c r="EES13" s="28"/>
      <c r="EET13" s="28"/>
      <c r="EEU13" s="28"/>
      <c r="EEV13" s="28"/>
      <c r="EEW13" s="28"/>
      <c r="EEX13" s="28"/>
      <c r="EEY13" s="28"/>
      <c r="EEZ13" s="28"/>
      <c r="EFA13" s="28"/>
      <c r="EFB13" s="28"/>
      <c r="EFC13" s="28"/>
      <c r="EFD13" s="28"/>
      <c r="EFE13" s="28"/>
      <c r="EFF13" s="28"/>
      <c r="EFG13" s="28"/>
      <c r="EFH13" s="28"/>
      <c r="EFI13" s="28"/>
      <c r="EFJ13" s="28"/>
      <c r="EFK13" s="28"/>
      <c r="EFL13" s="28"/>
      <c r="EFM13" s="28"/>
      <c r="EFN13" s="28"/>
      <c r="EFO13" s="28"/>
      <c r="EFP13" s="28"/>
      <c r="EFQ13" s="28"/>
      <c r="EFR13" s="28"/>
      <c r="EFS13" s="28"/>
      <c r="EFT13" s="28"/>
      <c r="EFU13" s="28"/>
      <c r="EFV13" s="28"/>
      <c r="EFW13" s="28"/>
      <c r="EFX13" s="28"/>
      <c r="EFY13" s="28"/>
      <c r="EFZ13" s="28"/>
      <c r="EGA13" s="28"/>
      <c r="EGB13" s="28"/>
      <c r="EGC13" s="28"/>
      <c r="EGD13" s="28"/>
      <c r="EGE13" s="28"/>
      <c r="EGF13" s="28"/>
      <c r="EGG13" s="28"/>
      <c r="EGH13" s="28"/>
      <c r="EGI13" s="28"/>
      <c r="EGJ13" s="28"/>
      <c r="EGK13" s="28"/>
      <c r="EGL13" s="28"/>
      <c r="EGM13" s="28"/>
      <c r="EGN13" s="28"/>
      <c r="EGO13" s="28"/>
      <c r="EGP13" s="28"/>
      <c r="EGQ13" s="28"/>
      <c r="EGR13" s="28"/>
      <c r="EGS13" s="28"/>
      <c r="EGT13" s="28"/>
      <c r="EGU13" s="28"/>
      <c r="EGV13" s="28"/>
      <c r="EGW13" s="28"/>
      <c r="EGX13" s="28"/>
      <c r="EGY13" s="28"/>
      <c r="EGZ13" s="28"/>
      <c r="EHA13" s="28"/>
      <c r="EHB13" s="28"/>
      <c r="EHC13" s="28"/>
      <c r="EHD13" s="28"/>
      <c r="EHE13" s="28"/>
      <c r="EHF13" s="28"/>
      <c r="EHG13" s="28"/>
      <c r="EHH13" s="28"/>
      <c r="EHI13" s="28"/>
      <c r="EHJ13" s="28"/>
      <c r="EHK13" s="28"/>
      <c r="EHL13" s="28"/>
      <c r="EHM13" s="28"/>
      <c r="EHN13" s="28"/>
      <c r="EHO13" s="28"/>
      <c r="EHP13" s="28"/>
      <c r="EHQ13" s="28"/>
      <c r="EHR13" s="28"/>
      <c r="EHS13" s="28"/>
      <c r="EHT13" s="28"/>
      <c r="EHU13" s="28"/>
      <c r="EHV13" s="28"/>
      <c r="EHW13" s="28"/>
      <c r="EHX13" s="28"/>
      <c r="EHY13" s="28"/>
      <c r="EHZ13" s="28"/>
      <c r="EIA13" s="28"/>
      <c r="EIB13" s="28"/>
      <c r="EIC13" s="28"/>
      <c r="EID13" s="28"/>
      <c r="EIE13" s="28"/>
      <c r="EIF13" s="28"/>
      <c r="EIG13" s="28"/>
      <c r="EIH13" s="28"/>
      <c r="EII13" s="28"/>
      <c r="EIJ13" s="28"/>
      <c r="EIK13" s="28"/>
      <c r="EIL13" s="28"/>
      <c r="EIM13" s="28"/>
      <c r="EIN13" s="28"/>
      <c r="EIO13" s="28"/>
      <c r="EIP13" s="28"/>
      <c r="EIQ13" s="28"/>
      <c r="EIR13" s="28"/>
      <c r="EIS13" s="28"/>
      <c r="EIT13" s="28"/>
      <c r="EIU13" s="28"/>
      <c r="EIV13" s="28"/>
      <c r="EIW13" s="28"/>
      <c r="EIX13" s="28"/>
      <c r="EIY13" s="28"/>
      <c r="EIZ13" s="28"/>
      <c r="EJA13" s="28"/>
      <c r="EJB13" s="28"/>
      <c r="EJC13" s="28"/>
      <c r="EJD13" s="28"/>
      <c r="EJE13" s="28"/>
      <c r="EJF13" s="28"/>
      <c r="EJG13" s="28"/>
      <c r="EJH13" s="28"/>
      <c r="EJI13" s="28"/>
      <c r="EJJ13" s="28"/>
      <c r="EJK13" s="28"/>
      <c r="EJL13" s="28"/>
      <c r="EJM13" s="28"/>
      <c r="EJN13" s="28"/>
      <c r="EJO13" s="28"/>
      <c r="EJP13" s="28"/>
      <c r="EJQ13" s="28"/>
      <c r="EJR13" s="28"/>
      <c r="EJS13" s="28"/>
      <c r="EJT13" s="28"/>
      <c r="EJU13" s="28"/>
      <c r="EJV13" s="28"/>
      <c r="EJW13" s="28"/>
      <c r="EJX13" s="28"/>
      <c r="EJY13" s="28"/>
      <c r="EJZ13" s="28"/>
      <c r="EKA13" s="28"/>
      <c r="EKB13" s="28"/>
      <c r="EKC13" s="28"/>
      <c r="EKD13" s="28"/>
      <c r="EKE13" s="28"/>
      <c r="EKF13" s="28"/>
      <c r="EKG13" s="28"/>
      <c r="EKH13" s="28"/>
      <c r="EKI13" s="28"/>
      <c r="EKJ13" s="28"/>
      <c r="EKK13" s="28"/>
      <c r="EKL13" s="28"/>
      <c r="EKM13" s="28"/>
      <c r="EKN13" s="28"/>
      <c r="EKO13" s="28"/>
      <c r="EKP13" s="28"/>
      <c r="EKQ13" s="28"/>
      <c r="EKR13" s="28"/>
      <c r="EKS13" s="28"/>
      <c r="EKT13" s="28"/>
      <c r="EKU13" s="28"/>
      <c r="EKV13" s="28"/>
      <c r="EKW13" s="28"/>
      <c r="EKX13" s="28"/>
      <c r="EKY13" s="28"/>
      <c r="EKZ13" s="28"/>
      <c r="ELA13" s="28"/>
      <c r="ELB13" s="28"/>
      <c r="ELC13" s="28"/>
      <c r="ELD13" s="28"/>
      <c r="ELE13" s="28"/>
      <c r="ELF13" s="28"/>
      <c r="ELG13" s="28"/>
      <c r="ELH13" s="28"/>
      <c r="ELI13" s="28"/>
      <c r="ELJ13" s="28"/>
      <c r="ELK13" s="28"/>
      <c r="ELL13" s="28"/>
      <c r="ELM13" s="28"/>
      <c r="ELN13" s="28"/>
      <c r="ELO13" s="28"/>
      <c r="ELP13" s="28"/>
      <c r="ELQ13" s="28"/>
      <c r="ELR13" s="28"/>
      <c r="ELS13" s="28"/>
      <c r="ELT13" s="28"/>
      <c r="ELU13" s="28"/>
      <c r="ELV13" s="28"/>
      <c r="ELW13" s="28"/>
      <c r="ELX13" s="28"/>
      <c r="ELY13" s="28"/>
      <c r="ELZ13" s="28"/>
      <c r="EMA13" s="28"/>
      <c r="EMB13" s="28"/>
      <c r="EMC13" s="28"/>
      <c r="EMD13" s="28"/>
      <c r="EME13" s="28"/>
      <c r="EMF13" s="28"/>
      <c r="EMG13" s="28"/>
      <c r="EMH13" s="28"/>
      <c r="EMI13" s="28"/>
      <c r="EMJ13" s="28"/>
      <c r="EMK13" s="28"/>
      <c r="EML13" s="28"/>
      <c r="EMM13" s="28"/>
      <c r="EMN13" s="28"/>
      <c r="EMO13" s="28"/>
      <c r="EMP13" s="28"/>
      <c r="EMQ13" s="28"/>
      <c r="EMR13" s="28"/>
      <c r="EMS13" s="28"/>
      <c r="EMT13" s="28"/>
      <c r="EMU13" s="28"/>
      <c r="EMV13" s="28"/>
      <c r="EMW13" s="28"/>
      <c r="EMX13" s="28"/>
      <c r="EMY13" s="28"/>
      <c r="EMZ13" s="28"/>
      <c r="ENA13" s="28"/>
      <c r="ENB13" s="28"/>
      <c r="ENC13" s="28"/>
      <c r="END13" s="28"/>
      <c r="ENE13" s="28"/>
      <c r="ENF13" s="28"/>
      <c r="ENG13" s="28"/>
      <c r="ENH13" s="28"/>
      <c r="ENI13" s="28"/>
      <c r="ENJ13" s="28"/>
      <c r="ENK13" s="28"/>
      <c r="ENL13" s="28"/>
      <c r="ENM13" s="28"/>
      <c r="ENN13" s="28"/>
      <c r="ENO13" s="28"/>
      <c r="ENP13" s="28"/>
      <c r="ENQ13" s="28"/>
      <c r="ENR13" s="28"/>
      <c r="ENS13" s="28"/>
      <c r="ENT13" s="28"/>
      <c r="ENU13" s="28"/>
      <c r="ENV13" s="28"/>
      <c r="ENW13" s="28"/>
      <c r="ENX13" s="28"/>
      <c r="ENY13" s="28"/>
      <c r="ENZ13" s="28"/>
      <c r="EOA13" s="28"/>
      <c r="EOB13" s="28"/>
      <c r="EOC13" s="28"/>
      <c r="EOD13" s="28"/>
      <c r="EOE13" s="28"/>
      <c r="EOF13" s="28"/>
      <c r="EOG13" s="28"/>
      <c r="EOH13" s="28"/>
      <c r="EOI13" s="28"/>
      <c r="EOJ13" s="28"/>
      <c r="EOK13" s="28"/>
      <c r="EOL13" s="28"/>
      <c r="EOM13" s="28"/>
      <c r="EON13" s="28"/>
      <c r="EOO13" s="28"/>
      <c r="EOP13" s="28"/>
      <c r="EOQ13" s="28"/>
      <c r="EOR13" s="28"/>
      <c r="EOS13" s="28"/>
      <c r="EOT13" s="28"/>
      <c r="EOU13" s="28"/>
      <c r="EOV13" s="28"/>
      <c r="EOW13" s="28"/>
      <c r="EOX13" s="28"/>
      <c r="EOY13" s="28"/>
      <c r="EOZ13" s="28"/>
      <c r="EPA13" s="28"/>
      <c r="EPB13" s="28"/>
      <c r="EPC13" s="28"/>
      <c r="EPD13" s="28"/>
      <c r="EPE13" s="28"/>
      <c r="EPF13" s="28"/>
      <c r="EPG13" s="28"/>
      <c r="EPH13" s="28"/>
      <c r="EPI13" s="28"/>
      <c r="EPJ13" s="28"/>
      <c r="EPK13" s="28"/>
      <c r="EPL13" s="28"/>
      <c r="EPM13" s="28"/>
      <c r="EPN13" s="28"/>
      <c r="EPO13" s="28"/>
      <c r="EPP13" s="28"/>
      <c r="EPQ13" s="28"/>
      <c r="EPR13" s="28"/>
      <c r="EPS13" s="28"/>
      <c r="EPT13" s="28"/>
      <c r="EPU13" s="28"/>
      <c r="EPV13" s="28"/>
      <c r="EPW13" s="28"/>
      <c r="EPX13" s="28"/>
      <c r="EPY13" s="28"/>
      <c r="EPZ13" s="28"/>
      <c r="EQA13" s="28"/>
      <c r="EQB13" s="28"/>
      <c r="EQC13" s="28"/>
      <c r="EQD13" s="28"/>
      <c r="EQE13" s="28"/>
      <c r="EQF13" s="28"/>
      <c r="EQG13" s="28"/>
      <c r="EQH13" s="28"/>
      <c r="EQI13" s="28"/>
      <c r="EQJ13" s="28"/>
      <c r="EQK13" s="28"/>
      <c r="EQL13" s="28"/>
      <c r="EQM13" s="28"/>
      <c r="EQN13" s="28"/>
      <c r="EQO13" s="28"/>
      <c r="EQP13" s="28"/>
      <c r="EQQ13" s="28"/>
      <c r="EQR13" s="28"/>
      <c r="EQS13" s="28"/>
      <c r="EQT13" s="28"/>
      <c r="EQU13" s="28"/>
      <c r="EQV13" s="28"/>
      <c r="EQW13" s="28"/>
      <c r="EQX13" s="28"/>
      <c r="EQY13" s="28"/>
      <c r="EQZ13" s="28"/>
      <c r="ERA13" s="28"/>
      <c r="ERB13" s="28"/>
      <c r="ERC13" s="28"/>
      <c r="ERD13" s="28"/>
      <c r="ERE13" s="28"/>
      <c r="ERF13" s="28"/>
      <c r="ERG13" s="28"/>
      <c r="ERH13" s="28"/>
      <c r="ERI13" s="28"/>
      <c r="ERJ13" s="28"/>
      <c r="ERK13" s="28"/>
      <c r="ERL13" s="28"/>
      <c r="ERM13" s="28"/>
      <c r="ERN13" s="28"/>
      <c r="ERO13" s="28"/>
      <c r="ERP13" s="28"/>
      <c r="ERQ13" s="28"/>
      <c r="ERR13" s="28"/>
      <c r="ERS13" s="28"/>
      <c r="ERT13" s="28"/>
      <c r="ERU13" s="28"/>
      <c r="ERV13" s="28"/>
      <c r="ERW13" s="28"/>
      <c r="ERX13" s="28"/>
      <c r="ERY13" s="28"/>
      <c r="ERZ13" s="28"/>
      <c r="ESA13" s="28"/>
      <c r="ESB13" s="28"/>
      <c r="ESC13" s="28"/>
      <c r="ESD13" s="28"/>
      <c r="ESE13" s="28"/>
      <c r="ESF13" s="28"/>
      <c r="ESG13" s="28"/>
      <c r="ESH13" s="28"/>
      <c r="ESI13" s="28"/>
      <c r="ESJ13" s="28"/>
      <c r="ESK13" s="28"/>
      <c r="ESL13" s="28"/>
      <c r="ESM13" s="28"/>
      <c r="ESN13" s="28"/>
      <c r="ESO13" s="28"/>
      <c r="ESP13" s="28"/>
      <c r="ESQ13" s="28"/>
      <c r="ESR13" s="28"/>
      <c r="ESS13" s="28"/>
      <c r="EST13" s="28"/>
      <c r="ESU13" s="28"/>
      <c r="ESV13" s="28"/>
      <c r="ESW13" s="28"/>
      <c r="ESX13" s="28"/>
      <c r="ESY13" s="28"/>
      <c r="ESZ13" s="28"/>
      <c r="ETA13" s="28"/>
      <c r="ETB13" s="28"/>
      <c r="ETC13" s="28"/>
      <c r="ETD13" s="28"/>
      <c r="ETE13" s="28"/>
      <c r="ETF13" s="28"/>
      <c r="ETG13" s="28"/>
      <c r="ETH13" s="28"/>
      <c r="ETI13" s="28"/>
      <c r="ETJ13" s="28"/>
      <c r="ETK13" s="28"/>
      <c r="ETL13" s="28"/>
      <c r="ETM13" s="28"/>
      <c r="ETN13" s="28"/>
      <c r="ETO13" s="28"/>
      <c r="ETP13" s="28"/>
      <c r="ETQ13" s="28"/>
      <c r="ETR13" s="28"/>
      <c r="ETS13" s="28"/>
      <c r="ETT13" s="28"/>
      <c r="ETU13" s="28"/>
      <c r="ETV13" s="28"/>
      <c r="ETW13" s="28"/>
      <c r="ETX13" s="28"/>
      <c r="ETY13" s="28"/>
      <c r="ETZ13" s="28"/>
      <c r="EUA13" s="28"/>
      <c r="EUB13" s="28"/>
      <c r="EUC13" s="28"/>
      <c r="EUD13" s="28"/>
      <c r="EUE13" s="28"/>
      <c r="EUF13" s="28"/>
      <c r="EUG13" s="28"/>
      <c r="EUH13" s="28"/>
      <c r="EUI13" s="28"/>
      <c r="EUJ13" s="28"/>
      <c r="EUK13" s="28"/>
      <c r="EUL13" s="28"/>
      <c r="EUM13" s="28"/>
      <c r="EUN13" s="28"/>
      <c r="EUO13" s="28"/>
      <c r="EUP13" s="28"/>
      <c r="EUQ13" s="28"/>
      <c r="EUR13" s="28"/>
      <c r="EUS13" s="28"/>
      <c r="EUT13" s="28"/>
      <c r="EUU13" s="28"/>
      <c r="EUV13" s="28"/>
      <c r="EUW13" s="28"/>
      <c r="EUX13" s="28"/>
      <c r="EUY13" s="28"/>
      <c r="EUZ13" s="28"/>
      <c r="EVA13" s="28"/>
      <c r="EVB13" s="28"/>
      <c r="EVC13" s="28"/>
      <c r="EVD13" s="28"/>
      <c r="EVE13" s="28"/>
      <c r="EVF13" s="28"/>
      <c r="EVG13" s="28"/>
      <c r="EVH13" s="28"/>
      <c r="EVI13" s="28"/>
      <c r="EVJ13" s="28"/>
      <c r="EVK13" s="28"/>
      <c r="EVL13" s="28"/>
      <c r="EVM13" s="28"/>
      <c r="EVN13" s="28"/>
      <c r="EVO13" s="28"/>
      <c r="EVP13" s="28"/>
      <c r="EVQ13" s="28"/>
      <c r="EVR13" s="28"/>
      <c r="EVS13" s="28"/>
      <c r="EVT13" s="28"/>
      <c r="EVU13" s="28"/>
      <c r="EVV13" s="28"/>
      <c r="EVW13" s="28"/>
      <c r="EVX13" s="28"/>
      <c r="EVY13" s="28"/>
      <c r="EVZ13" s="28"/>
      <c r="EWA13" s="28"/>
      <c r="EWB13" s="28"/>
      <c r="EWC13" s="28"/>
      <c r="EWD13" s="28"/>
      <c r="EWE13" s="28"/>
      <c r="EWF13" s="28"/>
      <c r="EWG13" s="28"/>
      <c r="EWH13" s="28"/>
      <c r="EWI13" s="28"/>
      <c r="EWJ13" s="28"/>
      <c r="EWK13" s="28"/>
      <c r="EWL13" s="28"/>
      <c r="EWM13" s="28"/>
      <c r="EWN13" s="28"/>
      <c r="EWO13" s="28"/>
      <c r="EWP13" s="28"/>
      <c r="EWQ13" s="28"/>
      <c r="EWR13" s="28"/>
      <c r="EWS13" s="28"/>
      <c r="EWT13" s="28"/>
      <c r="EWU13" s="28"/>
      <c r="EWV13" s="28"/>
      <c r="EWW13" s="28"/>
      <c r="EWX13" s="28"/>
      <c r="EWY13" s="28"/>
      <c r="EWZ13" s="28"/>
      <c r="EXA13" s="28"/>
      <c r="EXB13" s="28"/>
      <c r="EXC13" s="28"/>
      <c r="EXD13" s="28"/>
      <c r="EXE13" s="28"/>
      <c r="EXF13" s="28"/>
      <c r="EXG13" s="28"/>
      <c r="EXH13" s="28"/>
      <c r="EXI13" s="28"/>
      <c r="EXJ13" s="28"/>
      <c r="EXK13" s="28"/>
      <c r="EXL13" s="28"/>
      <c r="EXM13" s="28"/>
      <c r="EXN13" s="28"/>
      <c r="EXO13" s="28"/>
      <c r="EXP13" s="28"/>
      <c r="EXQ13" s="28"/>
      <c r="EXR13" s="28"/>
      <c r="EXS13" s="28"/>
      <c r="EXT13" s="28"/>
      <c r="EXU13" s="28"/>
      <c r="EXV13" s="28"/>
      <c r="EXW13" s="28"/>
      <c r="EXX13" s="28"/>
      <c r="EXY13" s="28"/>
      <c r="EXZ13" s="28"/>
      <c r="EYA13" s="28"/>
      <c r="EYB13" s="28"/>
      <c r="EYC13" s="28"/>
      <c r="EYD13" s="28"/>
      <c r="EYE13" s="28"/>
      <c r="EYF13" s="28"/>
      <c r="EYG13" s="28"/>
      <c r="EYH13" s="28"/>
      <c r="EYI13" s="28"/>
      <c r="EYJ13" s="28"/>
      <c r="EYK13" s="28"/>
      <c r="EYL13" s="28"/>
      <c r="EYM13" s="28"/>
      <c r="EYN13" s="28"/>
      <c r="EYO13" s="28"/>
      <c r="EYP13" s="28"/>
      <c r="EYQ13" s="28"/>
      <c r="EYR13" s="28"/>
      <c r="EYS13" s="28"/>
      <c r="EYT13" s="28"/>
      <c r="EYU13" s="28"/>
      <c r="EYV13" s="28"/>
      <c r="EYW13" s="28"/>
      <c r="EYX13" s="28"/>
      <c r="EYY13" s="28"/>
      <c r="EYZ13" s="28"/>
      <c r="EZA13" s="28"/>
      <c r="EZB13" s="28"/>
      <c r="EZC13" s="28"/>
      <c r="EZD13" s="28"/>
      <c r="EZE13" s="28"/>
      <c r="EZF13" s="28"/>
      <c r="EZG13" s="28"/>
      <c r="EZH13" s="28"/>
      <c r="EZI13" s="28"/>
      <c r="EZJ13" s="28"/>
      <c r="EZK13" s="28"/>
      <c r="EZL13" s="28"/>
      <c r="EZM13" s="28"/>
      <c r="EZN13" s="28"/>
      <c r="EZO13" s="28"/>
      <c r="EZP13" s="28"/>
      <c r="EZQ13" s="28"/>
      <c r="EZR13" s="28"/>
      <c r="EZS13" s="28"/>
      <c r="EZT13" s="28"/>
      <c r="EZU13" s="28"/>
      <c r="EZV13" s="28"/>
      <c r="EZW13" s="28"/>
      <c r="EZX13" s="28"/>
      <c r="EZY13" s="28"/>
      <c r="EZZ13" s="28"/>
      <c r="FAA13" s="28"/>
      <c r="FAB13" s="28"/>
      <c r="FAC13" s="28"/>
      <c r="FAD13" s="28"/>
      <c r="FAE13" s="28"/>
      <c r="FAF13" s="28"/>
      <c r="FAG13" s="28"/>
      <c r="FAH13" s="28"/>
      <c r="FAI13" s="28"/>
      <c r="FAJ13" s="28"/>
      <c r="FAK13" s="28"/>
      <c r="FAL13" s="28"/>
      <c r="FAM13" s="28"/>
      <c r="FAN13" s="28"/>
      <c r="FAO13" s="28"/>
      <c r="FAP13" s="28"/>
      <c r="FAQ13" s="28"/>
      <c r="FAR13" s="28"/>
      <c r="FAS13" s="28"/>
      <c r="FAT13" s="28"/>
      <c r="FAU13" s="28"/>
      <c r="FAV13" s="28"/>
      <c r="FAW13" s="28"/>
      <c r="FAX13" s="28"/>
      <c r="FAY13" s="28"/>
      <c r="FAZ13" s="28"/>
      <c r="FBA13" s="28"/>
      <c r="FBB13" s="28"/>
      <c r="FBC13" s="28"/>
      <c r="FBD13" s="28"/>
      <c r="FBE13" s="28"/>
      <c r="FBF13" s="28"/>
      <c r="FBG13" s="28"/>
      <c r="FBH13" s="28"/>
      <c r="FBI13" s="28"/>
      <c r="FBJ13" s="28"/>
      <c r="FBK13" s="28"/>
      <c r="FBL13" s="28"/>
      <c r="FBM13" s="28"/>
      <c r="FBN13" s="28"/>
      <c r="FBO13" s="28"/>
      <c r="FBP13" s="28"/>
      <c r="FBQ13" s="28"/>
      <c r="FBR13" s="28"/>
      <c r="FBS13" s="28"/>
      <c r="FBT13" s="28"/>
      <c r="FBU13" s="28"/>
      <c r="FBV13" s="28"/>
      <c r="FBW13" s="28"/>
      <c r="FBX13" s="28"/>
      <c r="FBY13" s="28"/>
      <c r="FBZ13" s="28"/>
      <c r="FCA13" s="28"/>
      <c r="FCB13" s="28"/>
      <c r="FCC13" s="28"/>
      <c r="FCD13" s="28"/>
      <c r="FCE13" s="28"/>
      <c r="FCF13" s="28"/>
      <c r="FCG13" s="28"/>
      <c r="FCH13" s="28"/>
      <c r="FCI13" s="28"/>
      <c r="FCJ13" s="28"/>
      <c r="FCK13" s="28"/>
      <c r="FCL13" s="28"/>
      <c r="FCM13" s="28"/>
      <c r="FCN13" s="28"/>
      <c r="FCO13" s="28"/>
      <c r="FCP13" s="28"/>
      <c r="FCQ13" s="28"/>
      <c r="FCR13" s="28"/>
      <c r="FCS13" s="28"/>
      <c r="FCT13" s="28"/>
      <c r="FCU13" s="28"/>
      <c r="FCV13" s="28"/>
      <c r="FCW13" s="28"/>
      <c r="FCX13" s="28"/>
      <c r="FCY13" s="28"/>
      <c r="FCZ13" s="28"/>
      <c r="FDA13" s="28"/>
      <c r="FDB13" s="28"/>
      <c r="FDC13" s="28"/>
      <c r="FDD13" s="28"/>
      <c r="FDE13" s="28"/>
      <c r="FDF13" s="28"/>
      <c r="FDG13" s="28"/>
      <c r="FDH13" s="28"/>
      <c r="FDI13" s="28"/>
      <c r="FDJ13" s="28"/>
      <c r="FDK13" s="28"/>
      <c r="FDL13" s="28"/>
      <c r="FDM13" s="28"/>
      <c r="FDN13" s="28"/>
      <c r="FDO13" s="28"/>
      <c r="FDP13" s="28"/>
      <c r="FDQ13" s="28"/>
      <c r="FDR13" s="28"/>
      <c r="FDS13" s="28"/>
      <c r="FDT13" s="28"/>
      <c r="FDU13" s="28"/>
      <c r="FDV13" s="28"/>
      <c r="FDW13" s="28"/>
      <c r="FDX13" s="28"/>
      <c r="FDY13" s="28"/>
      <c r="FDZ13" s="28"/>
      <c r="FEA13" s="28"/>
      <c r="FEB13" s="28"/>
      <c r="FEC13" s="28"/>
      <c r="FED13" s="28"/>
      <c r="FEE13" s="28"/>
      <c r="FEF13" s="28"/>
      <c r="FEG13" s="28"/>
      <c r="FEH13" s="28"/>
      <c r="FEI13" s="28"/>
      <c r="FEJ13" s="28"/>
      <c r="FEK13" s="28"/>
      <c r="FEL13" s="28"/>
      <c r="FEM13" s="28"/>
      <c r="FEN13" s="28"/>
      <c r="FEO13" s="28"/>
      <c r="FEP13" s="28"/>
      <c r="FEQ13" s="28"/>
      <c r="FER13" s="28"/>
      <c r="FES13" s="28"/>
      <c r="FET13" s="28"/>
      <c r="FEU13" s="28"/>
      <c r="FEV13" s="28"/>
      <c r="FEW13" s="28"/>
      <c r="FEX13" s="28"/>
      <c r="FEY13" s="28"/>
      <c r="FEZ13" s="28"/>
      <c r="FFA13" s="28"/>
      <c r="FFB13" s="28"/>
      <c r="FFC13" s="28"/>
      <c r="FFD13" s="28"/>
      <c r="FFE13" s="28"/>
      <c r="FFF13" s="28"/>
      <c r="FFG13" s="28"/>
      <c r="FFH13" s="28"/>
      <c r="FFI13" s="28"/>
      <c r="FFJ13" s="28"/>
      <c r="FFK13" s="28"/>
      <c r="FFL13" s="28"/>
      <c r="FFM13" s="28"/>
      <c r="FFN13" s="28"/>
      <c r="FFO13" s="28"/>
      <c r="FFP13" s="28"/>
      <c r="FFQ13" s="28"/>
      <c r="FFR13" s="28"/>
      <c r="FFS13" s="28"/>
      <c r="FFT13" s="28"/>
      <c r="FFU13" s="28"/>
      <c r="FFV13" s="28"/>
      <c r="FFW13" s="28"/>
      <c r="FFX13" s="28"/>
      <c r="FFY13" s="28"/>
      <c r="FFZ13" s="28"/>
      <c r="FGA13" s="28"/>
      <c r="FGB13" s="28"/>
      <c r="FGC13" s="28"/>
      <c r="FGD13" s="28"/>
      <c r="FGE13" s="28"/>
      <c r="FGF13" s="28"/>
      <c r="FGG13" s="28"/>
      <c r="FGH13" s="28"/>
      <c r="FGI13" s="28"/>
      <c r="FGJ13" s="28"/>
      <c r="FGK13" s="28"/>
      <c r="FGL13" s="28"/>
      <c r="FGM13" s="28"/>
      <c r="FGN13" s="28"/>
      <c r="FGO13" s="28"/>
      <c r="FGP13" s="28"/>
      <c r="FGQ13" s="28"/>
      <c r="FGR13" s="28"/>
      <c r="FGS13" s="28"/>
      <c r="FGT13" s="28"/>
      <c r="FGU13" s="28"/>
      <c r="FGV13" s="28"/>
      <c r="FGW13" s="28"/>
      <c r="FGX13" s="28"/>
      <c r="FGY13" s="28"/>
      <c r="FGZ13" s="28"/>
      <c r="FHA13" s="28"/>
      <c r="FHB13" s="28"/>
      <c r="FHC13" s="28"/>
      <c r="FHD13" s="28"/>
      <c r="FHE13" s="28"/>
      <c r="FHF13" s="28"/>
      <c r="FHG13" s="28"/>
      <c r="FHH13" s="28"/>
      <c r="FHI13" s="28"/>
      <c r="FHJ13" s="28"/>
      <c r="FHK13" s="28"/>
      <c r="FHL13" s="28"/>
      <c r="FHM13" s="28"/>
      <c r="FHN13" s="28"/>
      <c r="FHO13" s="28"/>
      <c r="FHP13" s="28"/>
      <c r="FHQ13" s="28"/>
      <c r="FHR13" s="28"/>
      <c r="FHS13" s="28"/>
      <c r="FHT13" s="28"/>
      <c r="FHU13" s="28"/>
      <c r="FHV13" s="28"/>
      <c r="FHW13" s="28"/>
      <c r="FHX13" s="28"/>
      <c r="FHY13" s="28"/>
      <c r="FHZ13" s="28"/>
      <c r="FIA13" s="28"/>
      <c r="FIB13" s="28"/>
      <c r="FIC13" s="28"/>
      <c r="FID13" s="28"/>
      <c r="FIE13" s="28"/>
      <c r="FIF13" s="28"/>
      <c r="FIG13" s="28"/>
      <c r="FIH13" s="28"/>
      <c r="FII13" s="28"/>
      <c r="FIJ13" s="28"/>
      <c r="FIK13" s="28"/>
      <c r="FIL13" s="28"/>
      <c r="FIM13" s="28"/>
      <c r="FIN13" s="28"/>
      <c r="FIO13" s="28"/>
      <c r="FIP13" s="28"/>
      <c r="FIQ13" s="28"/>
      <c r="FIR13" s="28"/>
      <c r="FIS13" s="28"/>
      <c r="FIT13" s="28"/>
      <c r="FIU13" s="28"/>
      <c r="FIV13" s="28"/>
      <c r="FIW13" s="28"/>
      <c r="FIX13" s="28"/>
      <c r="FIY13" s="28"/>
      <c r="FIZ13" s="28"/>
      <c r="FJA13" s="28"/>
      <c r="FJB13" s="28"/>
      <c r="FJC13" s="28"/>
      <c r="FJD13" s="28"/>
      <c r="FJE13" s="28"/>
      <c r="FJF13" s="28"/>
      <c r="FJG13" s="28"/>
      <c r="FJH13" s="28"/>
      <c r="FJI13" s="28"/>
      <c r="FJJ13" s="28"/>
      <c r="FJK13" s="28"/>
      <c r="FJL13" s="28"/>
      <c r="FJM13" s="28"/>
      <c r="FJN13" s="28"/>
      <c r="FJO13" s="28"/>
      <c r="FJP13" s="28"/>
      <c r="FJQ13" s="28"/>
      <c r="FJR13" s="28"/>
      <c r="FJS13" s="28"/>
      <c r="FJT13" s="28"/>
      <c r="FJU13" s="28"/>
      <c r="FJV13" s="28"/>
      <c r="FJW13" s="28"/>
      <c r="FJX13" s="28"/>
      <c r="FJY13" s="28"/>
      <c r="FJZ13" s="28"/>
      <c r="FKA13" s="28"/>
      <c r="FKB13" s="28"/>
      <c r="FKC13" s="28"/>
      <c r="FKD13" s="28"/>
      <c r="FKE13" s="28"/>
      <c r="FKF13" s="28"/>
      <c r="FKG13" s="28"/>
      <c r="FKH13" s="28"/>
      <c r="FKI13" s="28"/>
      <c r="FKJ13" s="28"/>
      <c r="FKK13" s="28"/>
      <c r="FKL13" s="28"/>
      <c r="FKM13" s="28"/>
      <c r="FKN13" s="28"/>
      <c r="FKO13" s="28"/>
      <c r="FKP13" s="28"/>
      <c r="FKQ13" s="28"/>
      <c r="FKR13" s="28"/>
      <c r="FKS13" s="28"/>
      <c r="FKT13" s="28"/>
      <c r="FKU13" s="28"/>
      <c r="FKV13" s="28"/>
      <c r="FKW13" s="28"/>
      <c r="FKX13" s="28"/>
      <c r="FKY13" s="28"/>
      <c r="FKZ13" s="28"/>
      <c r="FLA13" s="28"/>
      <c r="FLB13" s="28"/>
      <c r="FLC13" s="28"/>
      <c r="FLD13" s="28"/>
      <c r="FLE13" s="28"/>
      <c r="FLF13" s="28"/>
      <c r="FLG13" s="28"/>
      <c r="FLH13" s="28"/>
      <c r="FLI13" s="28"/>
      <c r="FLJ13" s="28"/>
      <c r="FLK13" s="28"/>
      <c r="FLL13" s="28"/>
      <c r="FLM13" s="28"/>
      <c r="FLN13" s="28"/>
      <c r="FLO13" s="28"/>
      <c r="FLP13" s="28"/>
      <c r="FLQ13" s="28"/>
      <c r="FLR13" s="28"/>
      <c r="FLS13" s="28"/>
      <c r="FLT13" s="28"/>
      <c r="FLU13" s="28"/>
      <c r="FLV13" s="28"/>
      <c r="FLW13" s="28"/>
      <c r="FLX13" s="28"/>
      <c r="FLY13" s="28"/>
      <c r="FLZ13" s="28"/>
      <c r="FMA13" s="28"/>
      <c r="FMB13" s="28"/>
      <c r="FMC13" s="28"/>
      <c r="FMD13" s="28"/>
      <c r="FME13" s="28"/>
      <c r="FMF13" s="28"/>
      <c r="FMG13" s="28"/>
      <c r="FMH13" s="28"/>
      <c r="FMI13" s="28"/>
      <c r="FMJ13" s="28"/>
      <c r="FMK13" s="28"/>
      <c r="FML13" s="28"/>
      <c r="FMM13" s="28"/>
      <c r="FMN13" s="28"/>
      <c r="FMO13" s="28"/>
      <c r="FMP13" s="28"/>
      <c r="FMQ13" s="28"/>
      <c r="FMR13" s="28"/>
      <c r="FMS13" s="28"/>
      <c r="FMT13" s="28"/>
      <c r="FMU13" s="28"/>
      <c r="FMV13" s="28"/>
      <c r="FMW13" s="28"/>
      <c r="FMX13" s="28"/>
      <c r="FMY13" s="28"/>
      <c r="FMZ13" s="28"/>
      <c r="FNA13" s="28"/>
      <c r="FNB13" s="28"/>
      <c r="FNC13" s="28"/>
      <c r="FND13" s="28"/>
      <c r="FNE13" s="28"/>
      <c r="FNF13" s="28"/>
      <c r="FNG13" s="28"/>
      <c r="FNH13" s="28"/>
      <c r="FNI13" s="28"/>
      <c r="FNJ13" s="28"/>
      <c r="FNK13" s="28"/>
      <c r="FNL13" s="28"/>
      <c r="FNM13" s="28"/>
      <c r="FNN13" s="28"/>
      <c r="FNO13" s="28"/>
      <c r="FNP13" s="28"/>
      <c r="FNQ13" s="28"/>
      <c r="FNR13" s="28"/>
      <c r="FNS13" s="28"/>
      <c r="FNT13" s="28"/>
      <c r="FNU13" s="28"/>
      <c r="FNV13" s="28"/>
      <c r="FNW13" s="28"/>
      <c r="FNX13" s="28"/>
      <c r="FNY13" s="28"/>
      <c r="FNZ13" s="28"/>
      <c r="FOA13" s="28"/>
      <c r="FOB13" s="28"/>
      <c r="FOC13" s="28"/>
      <c r="FOD13" s="28"/>
      <c r="FOE13" s="28"/>
      <c r="FOF13" s="28"/>
      <c r="FOG13" s="28"/>
      <c r="FOH13" s="28"/>
      <c r="FOI13" s="28"/>
      <c r="FOJ13" s="28"/>
      <c r="FOK13" s="28"/>
      <c r="FOL13" s="28"/>
      <c r="FOM13" s="28"/>
      <c r="FON13" s="28"/>
      <c r="FOO13" s="28"/>
      <c r="FOP13" s="28"/>
      <c r="FOQ13" s="28"/>
      <c r="FOR13" s="28"/>
      <c r="FOS13" s="28"/>
      <c r="FOT13" s="28"/>
      <c r="FOU13" s="28"/>
      <c r="FOV13" s="28"/>
      <c r="FOW13" s="28"/>
      <c r="FOX13" s="28"/>
      <c r="FOY13" s="28"/>
      <c r="FOZ13" s="28"/>
      <c r="FPA13" s="28"/>
      <c r="FPB13" s="28"/>
      <c r="FPC13" s="28"/>
      <c r="FPD13" s="28"/>
      <c r="FPE13" s="28"/>
      <c r="FPF13" s="28"/>
      <c r="FPG13" s="28"/>
      <c r="FPH13" s="28"/>
      <c r="FPI13" s="28"/>
      <c r="FPJ13" s="28"/>
      <c r="FPK13" s="28"/>
      <c r="FPL13" s="28"/>
      <c r="FPM13" s="28"/>
      <c r="FPN13" s="28"/>
      <c r="FPO13" s="28"/>
      <c r="FPP13" s="28"/>
      <c r="FPQ13" s="28"/>
      <c r="FPR13" s="28"/>
      <c r="FPS13" s="28"/>
      <c r="FPT13" s="28"/>
      <c r="FPU13" s="28"/>
      <c r="FPV13" s="28"/>
      <c r="FPW13" s="28"/>
      <c r="FPX13" s="28"/>
      <c r="FPY13" s="28"/>
      <c r="FPZ13" s="28"/>
      <c r="FQA13" s="28"/>
      <c r="FQB13" s="28"/>
      <c r="FQC13" s="28"/>
      <c r="FQD13" s="28"/>
      <c r="FQE13" s="28"/>
      <c r="FQF13" s="28"/>
      <c r="FQG13" s="28"/>
      <c r="FQH13" s="28"/>
      <c r="FQI13" s="28"/>
      <c r="FQJ13" s="28"/>
      <c r="FQK13" s="28"/>
      <c r="FQL13" s="28"/>
      <c r="FQM13" s="28"/>
      <c r="FQN13" s="28"/>
      <c r="FQO13" s="28"/>
      <c r="FQP13" s="28"/>
      <c r="FQQ13" s="28"/>
      <c r="FQR13" s="28"/>
      <c r="FQS13" s="28"/>
      <c r="FQT13" s="28"/>
      <c r="FQU13" s="28"/>
      <c r="FQV13" s="28"/>
      <c r="FQW13" s="28"/>
      <c r="FQX13" s="28"/>
      <c r="FQY13" s="28"/>
      <c r="FQZ13" s="28"/>
      <c r="FRA13" s="28"/>
      <c r="FRB13" s="28"/>
      <c r="FRC13" s="28"/>
      <c r="FRD13" s="28"/>
      <c r="FRE13" s="28"/>
      <c r="FRF13" s="28"/>
      <c r="FRG13" s="28"/>
      <c r="FRH13" s="28"/>
      <c r="FRI13" s="28"/>
      <c r="FRJ13" s="28"/>
      <c r="FRK13" s="28"/>
      <c r="FRL13" s="28"/>
      <c r="FRM13" s="28"/>
      <c r="FRN13" s="28"/>
      <c r="FRO13" s="28"/>
      <c r="FRP13" s="28"/>
      <c r="FRQ13" s="28"/>
      <c r="FRR13" s="28"/>
      <c r="FRS13" s="28"/>
      <c r="FRT13" s="28"/>
      <c r="FRU13" s="28"/>
      <c r="FRV13" s="28"/>
      <c r="FRW13" s="28"/>
      <c r="FRX13" s="28"/>
      <c r="FRY13" s="28"/>
      <c r="FRZ13" s="28"/>
      <c r="FSA13" s="28"/>
      <c r="FSB13" s="28"/>
      <c r="FSC13" s="28"/>
      <c r="FSD13" s="28"/>
      <c r="FSE13" s="28"/>
      <c r="FSF13" s="28"/>
      <c r="FSG13" s="28"/>
      <c r="FSH13" s="28"/>
      <c r="FSI13" s="28"/>
      <c r="FSJ13" s="28"/>
      <c r="FSK13" s="28"/>
      <c r="FSL13" s="28"/>
      <c r="FSM13" s="28"/>
      <c r="FSN13" s="28"/>
      <c r="FSO13" s="28"/>
      <c r="FSP13" s="28"/>
      <c r="FSQ13" s="28"/>
      <c r="FSR13" s="28"/>
      <c r="FSS13" s="28"/>
      <c r="FST13" s="28"/>
      <c r="FSU13" s="28"/>
      <c r="FSV13" s="28"/>
      <c r="FSW13" s="28"/>
      <c r="FSX13" s="28"/>
      <c r="FSY13" s="28"/>
      <c r="FSZ13" s="28"/>
      <c r="FTA13" s="28"/>
      <c r="FTB13" s="28"/>
      <c r="FTC13" s="28"/>
      <c r="FTD13" s="28"/>
      <c r="FTE13" s="28"/>
      <c r="FTF13" s="28"/>
      <c r="FTG13" s="28"/>
      <c r="FTH13" s="28"/>
      <c r="FTI13" s="28"/>
      <c r="FTJ13" s="28"/>
      <c r="FTK13" s="28"/>
      <c r="FTL13" s="28"/>
      <c r="FTM13" s="28"/>
      <c r="FTN13" s="28"/>
      <c r="FTO13" s="28"/>
      <c r="FTP13" s="28"/>
      <c r="FTQ13" s="28"/>
      <c r="FTR13" s="28"/>
      <c r="FTS13" s="28"/>
      <c r="FTT13" s="28"/>
      <c r="FTU13" s="28"/>
      <c r="FTV13" s="28"/>
      <c r="FTW13" s="28"/>
      <c r="FTX13" s="28"/>
      <c r="FTY13" s="28"/>
      <c r="FTZ13" s="28"/>
      <c r="FUA13" s="28"/>
      <c r="FUB13" s="28"/>
      <c r="FUC13" s="28"/>
      <c r="FUD13" s="28"/>
      <c r="FUE13" s="28"/>
      <c r="FUF13" s="28"/>
      <c r="FUG13" s="28"/>
      <c r="FUH13" s="28"/>
      <c r="FUI13" s="28"/>
      <c r="FUJ13" s="28"/>
      <c r="FUK13" s="28"/>
      <c r="FUL13" s="28"/>
      <c r="FUM13" s="28"/>
      <c r="FUN13" s="28"/>
      <c r="FUO13" s="28"/>
      <c r="FUP13" s="28"/>
      <c r="FUQ13" s="28"/>
      <c r="FUR13" s="28"/>
      <c r="FUS13" s="28"/>
      <c r="FUT13" s="28"/>
      <c r="FUU13" s="28"/>
      <c r="FUV13" s="28"/>
      <c r="FUW13" s="28"/>
      <c r="FUX13" s="28"/>
      <c r="FUY13" s="28"/>
      <c r="FUZ13" s="28"/>
      <c r="FVA13" s="28"/>
      <c r="FVB13" s="28"/>
      <c r="FVC13" s="28"/>
      <c r="FVD13" s="28"/>
      <c r="FVE13" s="28"/>
      <c r="FVF13" s="28"/>
      <c r="FVG13" s="28"/>
      <c r="FVH13" s="28"/>
      <c r="FVI13" s="28"/>
      <c r="FVJ13" s="28"/>
      <c r="FVK13" s="28"/>
      <c r="FVL13" s="28"/>
      <c r="FVM13" s="28"/>
      <c r="FVN13" s="28"/>
      <c r="FVO13" s="28"/>
      <c r="FVP13" s="28"/>
      <c r="FVQ13" s="28"/>
      <c r="FVR13" s="28"/>
      <c r="FVS13" s="28"/>
      <c r="FVT13" s="28"/>
      <c r="FVU13" s="28"/>
      <c r="FVV13" s="28"/>
      <c r="FVW13" s="28"/>
      <c r="FVX13" s="28"/>
      <c r="FVY13" s="28"/>
      <c r="FVZ13" s="28"/>
      <c r="FWA13" s="28"/>
      <c r="FWB13" s="28"/>
      <c r="FWC13" s="28"/>
      <c r="FWD13" s="28"/>
      <c r="FWE13" s="28"/>
      <c r="FWF13" s="28"/>
      <c r="FWG13" s="28"/>
      <c r="FWH13" s="28"/>
      <c r="FWI13" s="28"/>
      <c r="FWJ13" s="28"/>
      <c r="FWK13" s="28"/>
      <c r="FWL13" s="28"/>
      <c r="FWM13" s="28"/>
      <c r="FWN13" s="28"/>
      <c r="FWO13" s="28"/>
      <c r="FWP13" s="28"/>
      <c r="FWQ13" s="28"/>
      <c r="FWR13" s="28"/>
      <c r="FWS13" s="28"/>
      <c r="FWT13" s="28"/>
      <c r="FWU13" s="28"/>
      <c r="FWV13" s="28"/>
      <c r="FWW13" s="28"/>
      <c r="FWX13" s="28"/>
      <c r="FWY13" s="28"/>
      <c r="FWZ13" s="28"/>
      <c r="FXA13" s="28"/>
      <c r="FXB13" s="28"/>
      <c r="FXC13" s="28"/>
      <c r="FXD13" s="28"/>
      <c r="FXE13" s="28"/>
      <c r="FXF13" s="28"/>
      <c r="FXG13" s="28"/>
      <c r="FXH13" s="28"/>
      <c r="FXI13" s="28"/>
      <c r="FXJ13" s="28"/>
      <c r="FXK13" s="28"/>
      <c r="FXL13" s="28"/>
      <c r="FXM13" s="28"/>
      <c r="FXN13" s="28"/>
      <c r="FXO13" s="28"/>
      <c r="FXP13" s="28"/>
      <c r="FXQ13" s="28"/>
      <c r="FXR13" s="28"/>
      <c r="FXS13" s="28"/>
      <c r="FXT13" s="28"/>
      <c r="FXU13" s="28"/>
      <c r="FXV13" s="28"/>
      <c r="FXW13" s="28"/>
      <c r="FXX13" s="28"/>
      <c r="FXY13" s="28"/>
      <c r="FXZ13" s="28"/>
      <c r="FYA13" s="28"/>
      <c r="FYB13" s="28"/>
      <c r="FYC13" s="28"/>
      <c r="FYD13" s="28"/>
      <c r="FYE13" s="28"/>
      <c r="FYF13" s="28"/>
      <c r="FYG13" s="28"/>
      <c r="FYH13" s="28"/>
      <c r="FYI13" s="28"/>
      <c r="FYJ13" s="28"/>
      <c r="FYK13" s="28"/>
      <c r="FYL13" s="28"/>
      <c r="FYM13" s="28"/>
      <c r="FYN13" s="28"/>
      <c r="FYO13" s="28"/>
      <c r="FYP13" s="28"/>
      <c r="FYQ13" s="28"/>
      <c r="FYR13" s="28"/>
      <c r="FYS13" s="28"/>
      <c r="FYT13" s="28"/>
      <c r="FYU13" s="28"/>
      <c r="FYV13" s="28"/>
      <c r="FYW13" s="28"/>
      <c r="FYX13" s="28"/>
      <c r="FYY13" s="28"/>
      <c r="FYZ13" s="28"/>
      <c r="FZA13" s="28"/>
      <c r="FZB13" s="28"/>
      <c r="FZC13" s="28"/>
      <c r="FZD13" s="28"/>
      <c r="FZE13" s="28"/>
      <c r="FZF13" s="28"/>
      <c r="FZG13" s="28"/>
      <c r="FZH13" s="28"/>
      <c r="FZI13" s="28"/>
      <c r="FZJ13" s="28"/>
      <c r="FZK13" s="28"/>
      <c r="FZL13" s="28"/>
      <c r="FZM13" s="28"/>
      <c r="FZN13" s="28"/>
      <c r="FZO13" s="28"/>
      <c r="FZP13" s="28"/>
      <c r="FZQ13" s="28"/>
      <c r="FZR13" s="28"/>
      <c r="FZS13" s="28"/>
      <c r="FZT13" s="28"/>
      <c r="FZU13" s="28"/>
      <c r="FZV13" s="28"/>
      <c r="FZW13" s="28"/>
      <c r="FZX13" s="28"/>
      <c r="FZY13" s="28"/>
      <c r="FZZ13" s="28"/>
      <c r="GAA13" s="28"/>
      <c r="GAB13" s="28"/>
      <c r="GAC13" s="28"/>
      <c r="GAD13" s="28"/>
      <c r="GAE13" s="28"/>
      <c r="GAF13" s="28"/>
      <c r="GAG13" s="28"/>
      <c r="GAH13" s="28"/>
      <c r="GAI13" s="28"/>
      <c r="GAJ13" s="28"/>
      <c r="GAK13" s="28"/>
      <c r="GAL13" s="28"/>
      <c r="GAM13" s="28"/>
      <c r="GAN13" s="28"/>
      <c r="GAO13" s="28"/>
      <c r="GAP13" s="28"/>
      <c r="GAQ13" s="28"/>
      <c r="GAR13" s="28"/>
      <c r="GAS13" s="28"/>
      <c r="GAT13" s="28"/>
      <c r="GAU13" s="28"/>
      <c r="GAV13" s="28"/>
      <c r="GAW13" s="28"/>
      <c r="GAX13" s="28"/>
      <c r="GAY13" s="28"/>
      <c r="GAZ13" s="28"/>
      <c r="GBA13" s="28"/>
      <c r="GBB13" s="28"/>
      <c r="GBC13" s="28"/>
      <c r="GBD13" s="28"/>
      <c r="GBE13" s="28"/>
      <c r="GBF13" s="28"/>
      <c r="GBG13" s="28"/>
      <c r="GBH13" s="28"/>
      <c r="GBI13" s="28"/>
      <c r="GBJ13" s="28"/>
      <c r="GBK13" s="28"/>
      <c r="GBL13" s="28"/>
      <c r="GBM13" s="28"/>
      <c r="GBN13" s="28"/>
      <c r="GBO13" s="28"/>
      <c r="GBP13" s="28"/>
      <c r="GBQ13" s="28"/>
      <c r="GBR13" s="28"/>
      <c r="GBS13" s="28"/>
      <c r="GBT13" s="28"/>
      <c r="GBU13" s="28"/>
      <c r="GBV13" s="28"/>
      <c r="GBW13" s="28"/>
      <c r="GBX13" s="28"/>
      <c r="GBY13" s="28"/>
      <c r="GBZ13" s="28"/>
      <c r="GCA13" s="28"/>
      <c r="GCB13" s="28"/>
      <c r="GCC13" s="28"/>
      <c r="GCD13" s="28"/>
      <c r="GCE13" s="28"/>
      <c r="GCF13" s="28"/>
      <c r="GCG13" s="28"/>
      <c r="GCH13" s="28"/>
      <c r="GCI13" s="28"/>
      <c r="GCJ13" s="28"/>
      <c r="GCK13" s="28"/>
      <c r="GCL13" s="28"/>
      <c r="GCM13" s="28"/>
      <c r="GCN13" s="28"/>
      <c r="GCO13" s="28"/>
      <c r="GCP13" s="28"/>
      <c r="GCQ13" s="28"/>
      <c r="GCR13" s="28"/>
      <c r="GCS13" s="28"/>
      <c r="GCT13" s="28"/>
      <c r="GCU13" s="28"/>
      <c r="GCV13" s="28"/>
      <c r="GCW13" s="28"/>
      <c r="GCX13" s="28"/>
      <c r="GCY13" s="28"/>
      <c r="GCZ13" s="28"/>
      <c r="GDA13" s="28"/>
      <c r="GDB13" s="28"/>
      <c r="GDC13" s="28"/>
      <c r="GDD13" s="28"/>
      <c r="GDE13" s="28"/>
      <c r="GDF13" s="28"/>
      <c r="GDG13" s="28"/>
      <c r="GDH13" s="28"/>
      <c r="GDI13" s="28"/>
      <c r="GDJ13" s="28"/>
      <c r="GDK13" s="28"/>
      <c r="GDL13" s="28"/>
      <c r="GDM13" s="28"/>
      <c r="GDN13" s="28"/>
      <c r="GDO13" s="28"/>
      <c r="GDP13" s="28"/>
      <c r="GDQ13" s="28"/>
      <c r="GDR13" s="28"/>
      <c r="GDS13" s="28"/>
      <c r="GDT13" s="28"/>
      <c r="GDU13" s="28"/>
      <c r="GDV13" s="28"/>
      <c r="GDW13" s="28"/>
      <c r="GDX13" s="28"/>
      <c r="GDY13" s="28"/>
      <c r="GDZ13" s="28"/>
      <c r="GEA13" s="28"/>
      <c r="GEB13" s="28"/>
      <c r="GEC13" s="28"/>
      <c r="GED13" s="28"/>
      <c r="GEE13" s="28"/>
      <c r="GEF13" s="28"/>
      <c r="GEG13" s="28"/>
      <c r="GEH13" s="28"/>
      <c r="GEI13" s="28"/>
      <c r="GEJ13" s="28"/>
      <c r="GEK13" s="28"/>
      <c r="GEL13" s="28"/>
      <c r="GEM13" s="28"/>
      <c r="GEN13" s="28"/>
      <c r="GEO13" s="28"/>
      <c r="GEP13" s="28"/>
      <c r="GEQ13" s="28"/>
      <c r="GER13" s="28"/>
      <c r="GES13" s="28"/>
      <c r="GET13" s="28"/>
      <c r="GEU13" s="28"/>
      <c r="GEV13" s="28"/>
      <c r="GEW13" s="28"/>
      <c r="GEX13" s="28"/>
      <c r="GEY13" s="28"/>
      <c r="GEZ13" s="28"/>
      <c r="GFA13" s="28"/>
      <c r="GFB13" s="28"/>
      <c r="GFC13" s="28"/>
      <c r="GFD13" s="28"/>
      <c r="GFE13" s="28"/>
      <c r="GFF13" s="28"/>
      <c r="GFG13" s="28"/>
      <c r="GFH13" s="28"/>
      <c r="GFI13" s="28"/>
      <c r="GFJ13" s="28"/>
      <c r="GFK13" s="28"/>
      <c r="GFL13" s="28"/>
      <c r="GFM13" s="28"/>
      <c r="GFN13" s="28"/>
      <c r="GFO13" s="28"/>
      <c r="GFP13" s="28"/>
      <c r="GFQ13" s="28"/>
      <c r="GFR13" s="28"/>
      <c r="GFS13" s="28"/>
      <c r="GFT13" s="28"/>
      <c r="GFU13" s="28"/>
      <c r="GFV13" s="28"/>
      <c r="GFW13" s="28"/>
      <c r="GFX13" s="28"/>
      <c r="GFY13" s="28"/>
      <c r="GFZ13" s="28"/>
      <c r="GGA13" s="28"/>
      <c r="GGB13" s="28"/>
      <c r="GGC13" s="28"/>
      <c r="GGD13" s="28"/>
      <c r="GGE13" s="28"/>
      <c r="GGF13" s="28"/>
      <c r="GGG13" s="28"/>
      <c r="GGH13" s="28"/>
      <c r="GGI13" s="28"/>
      <c r="GGJ13" s="28"/>
      <c r="GGK13" s="28"/>
      <c r="GGL13" s="28"/>
      <c r="GGM13" s="28"/>
      <c r="GGN13" s="28"/>
      <c r="GGO13" s="28"/>
      <c r="GGP13" s="28"/>
      <c r="GGQ13" s="28"/>
      <c r="GGR13" s="28"/>
      <c r="GGS13" s="28"/>
      <c r="GGT13" s="28"/>
      <c r="GGU13" s="28"/>
      <c r="GGV13" s="28"/>
      <c r="GGW13" s="28"/>
      <c r="GGX13" s="28"/>
      <c r="GGY13" s="28"/>
      <c r="GGZ13" s="28"/>
      <c r="GHA13" s="28"/>
      <c r="GHB13" s="28"/>
      <c r="GHC13" s="28"/>
      <c r="GHD13" s="28"/>
      <c r="GHE13" s="28"/>
      <c r="GHF13" s="28"/>
      <c r="GHG13" s="28"/>
      <c r="GHH13" s="28"/>
      <c r="GHI13" s="28"/>
      <c r="GHJ13" s="28"/>
      <c r="GHK13" s="28"/>
      <c r="GHL13" s="28"/>
      <c r="GHM13" s="28"/>
      <c r="GHN13" s="28"/>
      <c r="GHO13" s="28"/>
      <c r="GHP13" s="28"/>
      <c r="GHQ13" s="28"/>
      <c r="GHR13" s="28"/>
      <c r="GHS13" s="28"/>
      <c r="GHT13" s="28"/>
      <c r="GHU13" s="28"/>
      <c r="GHV13" s="28"/>
      <c r="GHW13" s="28"/>
      <c r="GHX13" s="28"/>
      <c r="GHY13" s="28"/>
      <c r="GHZ13" s="28"/>
      <c r="GIA13" s="28"/>
      <c r="GIB13" s="28"/>
      <c r="GIC13" s="28"/>
      <c r="GID13" s="28"/>
      <c r="GIE13" s="28"/>
      <c r="GIF13" s="28"/>
      <c r="GIG13" s="28"/>
      <c r="GIH13" s="28"/>
      <c r="GII13" s="28"/>
      <c r="GIJ13" s="28"/>
      <c r="GIK13" s="28"/>
      <c r="GIL13" s="28"/>
      <c r="GIM13" s="28"/>
      <c r="GIN13" s="28"/>
      <c r="GIO13" s="28"/>
      <c r="GIP13" s="28"/>
      <c r="GIQ13" s="28"/>
      <c r="GIR13" s="28"/>
      <c r="GIS13" s="28"/>
      <c r="GIT13" s="28"/>
      <c r="GIU13" s="28"/>
      <c r="GIV13" s="28"/>
      <c r="GIW13" s="28"/>
      <c r="GIX13" s="28"/>
      <c r="GIY13" s="28"/>
      <c r="GIZ13" s="28"/>
      <c r="GJA13" s="28"/>
      <c r="GJB13" s="28"/>
      <c r="GJC13" s="28"/>
      <c r="GJD13" s="28"/>
      <c r="GJE13" s="28"/>
      <c r="GJF13" s="28"/>
      <c r="GJG13" s="28"/>
      <c r="GJH13" s="28"/>
      <c r="GJI13" s="28"/>
      <c r="GJJ13" s="28"/>
      <c r="GJK13" s="28"/>
      <c r="GJL13" s="28"/>
      <c r="GJM13" s="28"/>
      <c r="GJN13" s="28"/>
      <c r="GJO13" s="28"/>
      <c r="GJP13" s="28"/>
      <c r="GJQ13" s="28"/>
      <c r="GJR13" s="28"/>
      <c r="GJS13" s="28"/>
      <c r="GJT13" s="28"/>
      <c r="GJU13" s="28"/>
      <c r="GJV13" s="28"/>
      <c r="GJW13" s="28"/>
      <c r="GJX13" s="28"/>
      <c r="GJY13" s="28"/>
      <c r="GJZ13" s="28"/>
      <c r="GKA13" s="28"/>
      <c r="GKB13" s="28"/>
      <c r="GKC13" s="28"/>
      <c r="GKD13" s="28"/>
      <c r="GKE13" s="28"/>
      <c r="GKF13" s="28"/>
      <c r="GKG13" s="28"/>
      <c r="GKH13" s="28"/>
      <c r="GKI13" s="28"/>
      <c r="GKJ13" s="28"/>
      <c r="GKK13" s="28"/>
      <c r="GKL13" s="28"/>
      <c r="GKM13" s="28"/>
      <c r="GKN13" s="28"/>
      <c r="GKO13" s="28"/>
      <c r="GKP13" s="28"/>
      <c r="GKQ13" s="28"/>
      <c r="GKR13" s="28"/>
      <c r="GKS13" s="28"/>
      <c r="GKT13" s="28"/>
      <c r="GKU13" s="28"/>
      <c r="GKV13" s="28"/>
      <c r="GKW13" s="28"/>
      <c r="GKX13" s="28"/>
      <c r="GKY13" s="28"/>
      <c r="GKZ13" s="28"/>
      <c r="GLA13" s="28"/>
      <c r="GLB13" s="28"/>
      <c r="GLC13" s="28"/>
      <c r="GLD13" s="28"/>
      <c r="GLE13" s="28"/>
      <c r="GLF13" s="28"/>
      <c r="GLG13" s="28"/>
      <c r="GLH13" s="28"/>
      <c r="GLI13" s="28"/>
      <c r="GLJ13" s="28"/>
      <c r="GLK13" s="28"/>
      <c r="GLL13" s="28"/>
      <c r="GLM13" s="28"/>
      <c r="GLN13" s="28"/>
      <c r="GLO13" s="28"/>
      <c r="GLP13" s="28"/>
      <c r="GLQ13" s="28"/>
      <c r="GLR13" s="28"/>
      <c r="GLS13" s="28"/>
      <c r="GLT13" s="28"/>
      <c r="GLU13" s="28"/>
      <c r="GLV13" s="28"/>
      <c r="GLW13" s="28"/>
      <c r="GLX13" s="28"/>
      <c r="GLY13" s="28"/>
      <c r="GLZ13" s="28"/>
      <c r="GMA13" s="28"/>
      <c r="GMB13" s="28"/>
      <c r="GMC13" s="28"/>
      <c r="GMD13" s="28"/>
      <c r="GME13" s="28"/>
      <c r="GMF13" s="28"/>
      <c r="GMG13" s="28"/>
      <c r="GMH13" s="28"/>
      <c r="GMI13" s="28"/>
      <c r="GMJ13" s="28"/>
      <c r="GMK13" s="28"/>
      <c r="GML13" s="28"/>
      <c r="GMM13" s="28"/>
      <c r="GMN13" s="28"/>
      <c r="GMO13" s="28"/>
      <c r="GMP13" s="28"/>
      <c r="GMQ13" s="28"/>
      <c r="GMR13" s="28"/>
      <c r="GMS13" s="28"/>
      <c r="GMT13" s="28"/>
      <c r="GMU13" s="28"/>
      <c r="GMV13" s="28"/>
      <c r="GMW13" s="28"/>
      <c r="GMX13" s="28"/>
      <c r="GMY13" s="28"/>
      <c r="GMZ13" s="28"/>
      <c r="GNA13" s="28"/>
      <c r="GNB13" s="28"/>
      <c r="GNC13" s="28"/>
      <c r="GND13" s="28"/>
      <c r="GNE13" s="28"/>
      <c r="GNF13" s="28"/>
      <c r="GNG13" s="28"/>
      <c r="GNH13" s="28"/>
      <c r="GNI13" s="28"/>
      <c r="GNJ13" s="28"/>
      <c r="GNK13" s="28"/>
      <c r="GNL13" s="28"/>
      <c r="GNM13" s="28"/>
      <c r="GNN13" s="28"/>
      <c r="GNO13" s="28"/>
      <c r="GNP13" s="28"/>
      <c r="GNQ13" s="28"/>
      <c r="GNR13" s="28"/>
      <c r="GNS13" s="28"/>
      <c r="GNT13" s="28"/>
      <c r="GNU13" s="28"/>
      <c r="GNV13" s="28"/>
      <c r="GNW13" s="28"/>
      <c r="GNX13" s="28"/>
      <c r="GNY13" s="28"/>
      <c r="GNZ13" s="28"/>
      <c r="GOA13" s="28"/>
      <c r="GOB13" s="28"/>
      <c r="GOC13" s="28"/>
      <c r="GOD13" s="28"/>
      <c r="GOE13" s="28"/>
      <c r="GOF13" s="28"/>
      <c r="GOG13" s="28"/>
      <c r="GOH13" s="28"/>
      <c r="GOI13" s="28"/>
      <c r="GOJ13" s="28"/>
      <c r="GOK13" s="28"/>
      <c r="GOL13" s="28"/>
      <c r="GOM13" s="28"/>
      <c r="GON13" s="28"/>
      <c r="GOO13" s="28"/>
      <c r="GOP13" s="28"/>
      <c r="GOQ13" s="28"/>
      <c r="GOR13" s="28"/>
      <c r="GOS13" s="28"/>
      <c r="GOT13" s="28"/>
      <c r="GOU13" s="28"/>
      <c r="GOV13" s="28"/>
      <c r="GOW13" s="28"/>
      <c r="GOX13" s="28"/>
      <c r="GOY13" s="28"/>
      <c r="GOZ13" s="28"/>
      <c r="GPA13" s="28"/>
      <c r="GPB13" s="28"/>
      <c r="GPC13" s="28"/>
      <c r="GPD13" s="28"/>
      <c r="GPE13" s="28"/>
      <c r="GPF13" s="28"/>
      <c r="GPG13" s="28"/>
      <c r="GPH13" s="28"/>
      <c r="GPI13" s="28"/>
      <c r="GPJ13" s="28"/>
      <c r="GPK13" s="28"/>
      <c r="GPL13" s="28"/>
      <c r="GPM13" s="28"/>
      <c r="GPN13" s="28"/>
      <c r="GPO13" s="28"/>
      <c r="GPP13" s="28"/>
      <c r="GPQ13" s="28"/>
      <c r="GPR13" s="28"/>
      <c r="GPS13" s="28"/>
      <c r="GPT13" s="28"/>
      <c r="GPU13" s="28"/>
      <c r="GPV13" s="28"/>
      <c r="GPW13" s="28"/>
      <c r="GPX13" s="28"/>
      <c r="GPY13" s="28"/>
      <c r="GPZ13" s="28"/>
      <c r="GQA13" s="28"/>
      <c r="GQB13" s="28"/>
      <c r="GQC13" s="28"/>
      <c r="GQD13" s="28"/>
      <c r="GQE13" s="28"/>
      <c r="GQF13" s="28"/>
      <c r="GQG13" s="28"/>
      <c r="GQH13" s="28"/>
      <c r="GQI13" s="28"/>
      <c r="GQJ13" s="28"/>
      <c r="GQK13" s="28"/>
      <c r="GQL13" s="28"/>
      <c r="GQM13" s="28"/>
      <c r="GQN13" s="28"/>
      <c r="GQO13" s="28"/>
      <c r="GQP13" s="28"/>
      <c r="GQQ13" s="28"/>
      <c r="GQR13" s="28"/>
      <c r="GQS13" s="28"/>
      <c r="GQT13" s="28"/>
      <c r="GQU13" s="28"/>
      <c r="GQV13" s="28"/>
      <c r="GQW13" s="28"/>
      <c r="GQX13" s="28"/>
      <c r="GQY13" s="28"/>
      <c r="GQZ13" s="28"/>
      <c r="GRA13" s="28"/>
      <c r="GRB13" s="28"/>
      <c r="GRC13" s="28"/>
      <c r="GRD13" s="28"/>
      <c r="GRE13" s="28"/>
      <c r="GRF13" s="28"/>
      <c r="GRG13" s="28"/>
      <c r="GRH13" s="28"/>
      <c r="GRI13" s="28"/>
      <c r="GRJ13" s="28"/>
      <c r="GRK13" s="28"/>
      <c r="GRL13" s="28"/>
      <c r="GRM13" s="28"/>
      <c r="GRN13" s="28"/>
      <c r="GRO13" s="28"/>
      <c r="GRP13" s="28"/>
      <c r="GRQ13" s="28"/>
      <c r="GRR13" s="28"/>
      <c r="GRS13" s="28"/>
      <c r="GRT13" s="28"/>
      <c r="GRU13" s="28"/>
      <c r="GRV13" s="28"/>
      <c r="GRW13" s="28"/>
      <c r="GRX13" s="28"/>
      <c r="GRY13" s="28"/>
      <c r="GRZ13" s="28"/>
      <c r="GSA13" s="28"/>
      <c r="GSB13" s="28"/>
      <c r="GSC13" s="28"/>
      <c r="GSD13" s="28"/>
      <c r="GSE13" s="28"/>
      <c r="GSF13" s="28"/>
      <c r="GSG13" s="28"/>
      <c r="GSH13" s="28"/>
      <c r="GSI13" s="28"/>
      <c r="GSJ13" s="28"/>
      <c r="GSK13" s="28"/>
      <c r="GSL13" s="28"/>
      <c r="GSM13" s="28"/>
      <c r="GSN13" s="28"/>
      <c r="GSO13" s="28"/>
      <c r="GSP13" s="28"/>
      <c r="GSQ13" s="28"/>
      <c r="GSR13" s="28"/>
      <c r="GSS13" s="28"/>
      <c r="GST13" s="28"/>
      <c r="GSU13" s="28"/>
      <c r="GSV13" s="28"/>
      <c r="GSW13" s="28"/>
      <c r="GSX13" s="28"/>
      <c r="GSY13" s="28"/>
      <c r="GSZ13" s="28"/>
      <c r="GTA13" s="28"/>
      <c r="GTB13" s="28"/>
      <c r="GTC13" s="28"/>
      <c r="GTD13" s="28"/>
      <c r="GTE13" s="28"/>
      <c r="GTF13" s="28"/>
      <c r="GTG13" s="28"/>
      <c r="GTH13" s="28"/>
      <c r="GTI13" s="28"/>
      <c r="GTJ13" s="28"/>
      <c r="GTK13" s="28"/>
      <c r="GTL13" s="28"/>
      <c r="GTM13" s="28"/>
      <c r="GTN13" s="28"/>
      <c r="GTO13" s="28"/>
      <c r="GTP13" s="28"/>
      <c r="GTQ13" s="28"/>
      <c r="GTR13" s="28"/>
      <c r="GTS13" s="28"/>
      <c r="GTT13" s="28"/>
      <c r="GTU13" s="28"/>
      <c r="GTV13" s="28"/>
      <c r="GTW13" s="28"/>
      <c r="GTX13" s="28"/>
      <c r="GTY13" s="28"/>
      <c r="GTZ13" s="28"/>
      <c r="GUA13" s="28"/>
      <c r="GUB13" s="28"/>
      <c r="GUC13" s="28"/>
      <c r="GUD13" s="28"/>
      <c r="GUE13" s="28"/>
      <c r="GUF13" s="28"/>
      <c r="GUG13" s="28"/>
      <c r="GUH13" s="28"/>
      <c r="GUI13" s="28"/>
      <c r="GUJ13" s="28"/>
      <c r="GUK13" s="28"/>
      <c r="GUL13" s="28"/>
      <c r="GUM13" s="28"/>
      <c r="GUN13" s="28"/>
      <c r="GUO13" s="28"/>
      <c r="GUP13" s="28"/>
      <c r="GUQ13" s="28"/>
      <c r="GUR13" s="28"/>
      <c r="GUS13" s="28"/>
      <c r="GUT13" s="28"/>
      <c r="GUU13" s="28"/>
      <c r="GUV13" s="28"/>
      <c r="GUW13" s="28"/>
      <c r="GUX13" s="28"/>
      <c r="GUY13" s="28"/>
      <c r="GUZ13" s="28"/>
      <c r="GVA13" s="28"/>
      <c r="GVB13" s="28"/>
      <c r="GVC13" s="28"/>
      <c r="GVD13" s="28"/>
      <c r="GVE13" s="28"/>
      <c r="GVF13" s="28"/>
      <c r="GVG13" s="28"/>
      <c r="GVH13" s="28"/>
      <c r="GVI13" s="28"/>
      <c r="GVJ13" s="28"/>
      <c r="GVK13" s="28"/>
      <c r="GVL13" s="28"/>
      <c r="GVM13" s="28"/>
      <c r="GVN13" s="28"/>
      <c r="GVO13" s="28"/>
      <c r="GVP13" s="28"/>
      <c r="GVQ13" s="28"/>
      <c r="GVR13" s="28"/>
      <c r="GVS13" s="28"/>
      <c r="GVT13" s="28"/>
      <c r="GVU13" s="28"/>
      <c r="GVV13" s="28"/>
      <c r="GVW13" s="28"/>
      <c r="GVX13" s="28"/>
      <c r="GVY13" s="28"/>
      <c r="GVZ13" s="28"/>
      <c r="GWA13" s="28"/>
      <c r="GWB13" s="28"/>
      <c r="GWC13" s="28"/>
      <c r="GWD13" s="28"/>
      <c r="GWE13" s="28"/>
      <c r="GWF13" s="28"/>
      <c r="GWG13" s="28"/>
      <c r="GWH13" s="28"/>
      <c r="GWI13" s="28"/>
      <c r="GWJ13" s="28"/>
      <c r="GWK13" s="28"/>
      <c r="GWL13" s="28"/>
      <c r="GWM13" s="28"/>
      <c r="GWN13" s="28"/>
      <c r="GWO13" s="28"/>
      <c r="GWP13" s="28"/>
      <c r="GWQ13" s="28"/>
      <c r="GWR13" s="28"/>
      <c r="GWS13" s="28"/>
      <c r="GWT13" s="28"/>
      <c r="GWU13" s="28"/>
      <c r="GWV13" s="28"/>
      <c r="GWW13" s="28"/>
      <c r="GWX13" s="28"/>
      <c r="GWY13" s="28"/>
      <c r="GWZ13" s="28"/>
      <c r="GXA13" s="28"/>
      <c r="GXB13" s="28"/>
      <c r="GXC13" s="28"/>
      <c r="GXD13" s="28"/>
      <c r="GXE13" s="28"/>
      <c r="GXF13" s="28"/>
      <c r="GXG13" s="28"/>
      <c r="GXH13" s="28"/>
      <c r="GXI13" s="28"/>
      <c r="GXJ13" s="28"/>
      <c r="GXK13" s="28"/>
      <c r="GXL13" s="28"/>
      <c r="GXM13" s="28"/>
      <c r="GXN13" s="28"/>
      <c r="GXO13" s="28"/>
      <c r="GXP13" s="28"/>
      <c r="GXQ13" s="28"/>
      <c r="GXR13" s="28"/>
      <c r="GXS13" s="28"/>
      <c r="GXT13" s="28"/>
      <c r="GXU13" s="28"/>
      <c r="GXV13" s="28"/>
      <c r="GXW13" s="28"/>
      <c r="GXX13" s="28"/>
      <c r="GXY13" s="28"/>
      <c r="GXZ13" s="28"/>
      <c r="GYA13" s="28"/>
      <c r="GYB13" s="28"/>
      <c r="GYC13" s="28"/>
      <c r="GYD13" s="28"/>
      <c r="GYE13" s="28"/>
      <c r="GYF13" s="28"/>
      <c r="GYG13" s="28"/>
      <c r="GYH13" s="28"/>
      <c r="GYI13" s="28"/>
      <c r="GYJ13" s="28"/>
      <c r="GYK13" s="28"/>
      <c r="GYL13" s="28"/>
      <c r="GYM13" s="28"/>
      <c r="GYN13" s="28"/>
      <c r="GYO13" s="28"/>
      <c r="GYP13" s="28"/>
      <c r="GYQ13" s="28"/>
      <c r="GYR13" s="28"/>
      <c r="GYS13" s="28"/>
      <c r="GYT13" s="28"/>
      <c r="GYU13" s="28"/>
      <c r="GYV13" s="28"/>
      <c r="GYW13" s="28"/>
      <c r="GYX13" s="28"/>
      <c r="GYY13" s="28"/>
      <c r="GYZ13" s="28"/>
      <c r="GZA13" s="28"/>
      <c r="GZB13" s="28"/>
      <c r="GZC13" s="28"/>
      <c r="GZD13" s="28"/>
      <c r="GZE13" s="28"/>
      <c r="GZF13" s="28"/>
      <c r="GZG13" s="28"/>
      <c r="GZH13" s="28"/>
      <c r="GZI13" s="28"/>
      <c r="GZJ13" s="28"/>
      <c r="GZK13" s="28"/>
      <c r="GZL13" s="28"/>
      <c r="GZM13" s="28"/>
      <c r="GZN13" s="28"/>
      <c r="GZO13" s="28"/>
      <c r="GZP13" s="28"/>
      <c r="GZQ13" s="28"/>
      <c r="GZR13" s="28"/>
      <c r="GZS13" s="28"/>
      <c r="GZT13" s="28"/>
      <c r="GZU13" s="28"/>
      <c r="GZV13" s="28"/>
      <c r="GZW13" s="28"/>
      <c r="GZX13" s="28"/>
      <c r="GZY13" s="28"/>
      <c r="GZZ13" s="28"/>
      <c r="HAA13" s="28"/>
      <c r="HAB13" s="28"/>
      <c r="HAC13" s="28"/>
      <c r="HAD13" s="28"/>
      <c r="HAE13" s="28"/>
      <c r="HAF13" s="28"/>
      <c r="HAG13" s="28"/>
      <c r="HAH13" s="28"/>
      <c r="HAI13" s="28"/>
      <c r="HAJ13" s="28"/>
      <c r="HAK13" s="28"/>
      <c r="HAL13" s="28"/>
      <c r="HAM13" s="28"/>
      <c r="HAN13" s="28"/>
      <c r="HAO13" s="28"/>
      <c r="HAP13" s="28"/>
      <c r="HAQ13" s="28"/>
      <c r="HAR13" s="28"/>
      <c r="HAS13" s="28"/>
      <c r="HAT13" s="28"/>
      <c r="HAU13" s="28"/>
      <c r="HAV13" s="28"/>
      <c r="HAW13" s="28"/>
      <c r="HAX13" s="28"/>
      <c r="HAY13" s="28"/>
      <c r="HAZ13" s="28"/>
      <c r="HBA13" s="28"/>
      <c r="HBB13" s="28"/>
      <c r="HBC13" s="28"/>
      <c r="HBD13" s="28"/>
      <c r="HBE13" s="28"/>
      <c r="HBF13" s="28"/>
      <c r="HBG13" s="28"/>
      <c r="HBH13" s="28"/>
      <c r="HBI13" s="28"/>
      <c r="HBJ13" s="28"/>
      <c r="HBK13" s="28"/>
      <c r="HBL13" s="28"/>
      <c r="HBM13" s="28"/>
      <c r="HBN13" s="28"/>
      <c r="HBO13" s="28"/>
      <c r="HBP13" s="28"/>
      <c r="HBQ13" s="28"/>
      <c r="HBR13" s="28"/>
      <c r="HBS13" s="28"/>
      <c r="HBT13" s="28"/>
      <c r="HBU13" s="28"/>
      <c r="HBV13" s="28"/>
      <c r="HBW13" s="28"/>
      <c r="HBX13" s="28"/>
      <c r="HBY13" s="28"/>
      <c r="HBZ13" s="28"/>
      <c r="HCA13" s="28"/>
      <c r="HCB13" s="28"/>
      <c r="HCC13" s="28"/>
      <c r="HCD13" s="28"/>
      <c r="HCE13" s="28"/>
      <c r="HCF13" s="28"/>
      <c r="HCG13" s="28"/>
      <c r="HCH13" s="28"/>
      <c r="HCI13" s="28"/>
      <c r="HCJ13" s="28"/>
      <c r="HCK13" s="28"/>
      <c r="HCL13" s="28"/>
      <c r="HCM13" s="28"/>
      <c r="HCN13" s="28"/>
      <c r="HCO13" s="28"/>
      <c r="HCP13" s="28"/>
      <c r="HCQ13" s="28"/>
      <c r="HCR13" s="28"/>
      <c r="HCS13" s="28"/>
      <c r="HCT13" s="28"/>
      <c r="HCU13" s="28"/>
      <c r="HCV13" s="28"/>
      <c r="HCW13" s="28"/>
      <c r="HCX13" s="28"/>
      <c r="HCY13" s="28"/>
      <c r="HCZ13" s="28"/>
      <c r="HDA13" s="28"/>
      <c r="HDB13" s="28"/>
      <c r="HDC13" s="28"/>
      <c r="HDD13" s="28"/>
      <c r="HDE13" s="28"/>
      <c r="HDF13" s="28"/>
      <c r="HDG13" s="28"/>
      <c r="HDH13" s="28"/>
      <c r="HDI13" s="28"/>
      <c r="HDJ13" s="28"/>
      <c r="HDK13" s="28"/>
      <c r="HDL13" s="28"/>
      <c r="HDM13" s="28"/>
      <c r="HDN13" s="28"/>
      <c r="HDO13" s="28"/>
      <c r="HDP13" s="28"/>
      <c r="HDQ13" s="28"/>
      <c r="HDR13" s="28"/>
      <c r="HDS13" s="28"/>
      <c r="HDT13" s="28"/>
      <c r="HDU13" s="28"/>
      <c r="HDV13" s="28"/>
      <c r="HDW13" s="28"/>
      <c r="HDX13" s="28"/>
      <c r="HDY13" s="28"/>
      <c r="HDZ13" s="28"/>
      <c r="HEA13" s="28"/>
      <c r="HEB13" s="28"/>
      <c r="HEC13" s="28"/>
      <c r="HED13" s="28"/>
      <c r="HEE13" s="28"/>
      <c r="HEF13" s="28"/>
      <c r="HEG13" s="28"/>
      <c r="HEH13" s="28"/>
      <c r="HEI13" s="28"/>
      <c r="HEJ13" s="28"/>
      <c r="HEK13" s="28"/>
      <c r="HEL13" s="28"/>
      <c r="HEM13" s="28"/>
      <c r="HEN13" s="28"/>
      <c r="HEO13" s="28"/>
      <c r="HEP13" s="28"/>
      <c r="HEQ13" s="28"/>
      <c r="HER13" s="28"/>
      <c r="HES13" s="28"/>
      <c r="HET13" s="28"/>
      <c r="HEU13" s="28"/>
      <c r="HEV13" s="28"/>
      <c r="HEW13" s="28"/>
      <c r="HEX13" s="28"/>
      <c r="HEY13" s="28"/>
      <c r="HEZ13" s="28"/>
      <c r="HFA13" s="28"/>
      <c r="HFB13" s="28"/>
      <c r="HFC13" s="28"/>
      <c r="HFD13" s="28"/>
      <c r="HFE13" s="28"/>
      <c r="HFF13" s="28"/>
      <c r="HFG13" s="28"/>
      <c r="HFH13" s="28"/>
      <c r="HFI13" s="28"/>
      <c r="HFJ13" s="28"/>
      <c r="HFK13" s="28"/>
      <c r="HFL13" s="28"/>
      <c r="HFM13" s="28"/>
      <c r="HFN13" s="28"/>
      <c r="HFO13" s="28"/>
      <c r="HFP13" s="28"/>
      <c r="HFQ13" s="28"/>
      <c r="HFR13" s="28"/>
      <c r="HFS13" s="28"/>
      <c r="HFT13" s="28"/>
      <c r="HFU13" s="28"/>
      <c r="HFV13" s="28"/>
      <c r="HFW13" s="28"/>
      <c r="HFX13" s="28"/>
      <c r="HFY13" s="28"/>
      <c r="HFZ13" s="28"/>
      <c r="HGA13" s="28"/>
      <c r="HGB13" s="28"/>
      <c r="HGC13" s="28"/>
      <c r="HGD13" s="28"/>
      <c r="HGE13" s="28"/>
      <c r="HGF13" s="28"/>
      <c r="HGG13" s="28"/>
      <c r="HGH13" s="28"/>
      <c r="HGI13" s="28"/>
      <c r="HGJ13" s="28"/>
      <c r="HGK13" s="28"/>
      <c r="HGL13" s="28"/>
      <c r="HGM13" s="28"/>
      <c r="HGN13" s="28"/>
      <c r="HGO13" s="28"/>
      <c r="HGP13" s="28"/>
      <c r="HGQ13" s="28"/>
      <c r="HGR13" s="28"/>
      <c r="HGS13" s="28"/>
      <c r="HGT13" s="28"/>
      <c r="HGU13" s="28"/>
      <c r="HGV13" s="28"/>
      <c r="HGW13" s="28"/>
      <c r="HGX13" s="28"/>
      <c r="HGY13" s="28"/>
      <c r="HGZ13" s="28"/>
      <c r="HHA13" s="28"/>
      <c r="HHB13" s="28"/>
      <c r="HHC13" s="28"/>
      <c r="HHD13" s="28"/>
      <c r="HHE13" s="28"/>
      <c r="HHF13" s="28"/>
      <c r="HHG13" s="28"/>
      <c r="HHH13" s="28"/>
      <c r="HHI13" s="28"/>
      <c r="HHJ13" s="28"/>
      <c r="HHK13" s="28"/>
      <c r="HHL13" s="28"/>
      <c r="HHM13" s="28"/>
      <c r="HHN13" s="28"/>
      <c r="HHO13" s="28"/>
      <c r="HHP13" s="28"/>
      <c r="HHQ13" s="28"/>
      <c r="HHR13" s="28"/>
      <c r="HHS13" s="28"/>
      <c r="HHT13" s="28"/>
      <c r="HHU13" s="28"/>
      <c r="HHV13" s="28"/>
      <c r="HHW13" s="28"/>
      <c r="HHX13" s="28"/>
      <c r="HHY13" s="28"/>
      <c r="HHZ13" s="28"/>
      <c r="HIA13" s="28"/>
      <c r="HIB13" s="28"/>
      <c r="HIC13" s="28"/>
      <c r="HID13" s="28"/>
      <c r="HIE13" s="28"/>
      <c r="HIF13" s="28"/>
      <c r="HIG13" s="28"/>
      <c r="HIH13" s="28"/>
      <c r="HII13" s="28"/>
      <c r="HIJ13" s="28"/>
      <c r="HIK13" s="28"/>
      <c r="HIL13" s="28"/>
      <c r="HIM13" s="28"/>
      <c r="HIN13" s="28"/>
      <c r="HIO13" s="28"/>
      <c r="HIP13" s="28"/>
      <c r="HIQ13" s="28"/>
      <c r="HIR13" s="28"/>
      <c r="HIS13" s="28"/>
      <c r="HIT13" s="28"/>
      <c r="HIU13" s="28"/>
      <c r="HIV13" s="28"/>
      <c r="HIW13" s="28"/>
      <c r="HIX13" s="28"/>
      <c r="HIY13" s="28"/>
      <c r="HIZ13" s="28"/>
      <c r="HJA13" s="28"/>
      <c r="HJB13" s="28"/>
      <c r="HJC13" s="28"/>
      <c r="HJD13" s="28"/>
      <c r="HJE13" s="28"/>
      <c r="HJF13" s="28"/>
      <c r="HJG13" s="28"/>
      <c r="HJH13" s="28"/>
      <c r="HJI13" s="28"/>
      <c r="HJJ13" s="28"/>
      <c r="HJK13" s="28"/>
      <c r="HJL13" s="28"/>
      <c r="HJM13" s="28"/>
      <c r="HJN13" s="28"/>
      <c r="HJO13" s="28"/>
      <c r="HJP13" s="28"/>
      <c r="HJQ13" s="28"/>
      <c r="HJR13" s="28"/>
      <c r="HJS13" s="28"/>
      <c r="HJT13" s="28"/>
      <c r="HJU13" s="28"/>
      <c r="HJV13" s="28"/>
      <c r="HJW13" s="28"/>
      <c r="HJX13" s="28"/>
      <c r="HJY13" s="28"/>
      <c r="HJZ13" s="28"/>
      <c r="HKA13" s="28"/>
      <c r="HKB13" s="28"/>
      <c r="HKC13" s="28"/>
      <c r="HKD13" s="28"/>
      <c r="HKE13" s="28"/>
      <c r="HKF13" s="28"/>
      <c r="HKG13" s="28"/>
      <c r="HKH13" s="28"/>
      <c r="HKI13" s="28"/>
      <c r="HKJ13" s="28"/>
      <c r="HKK13" s="28"/>
      <c r="HKL13" s="28"/>
      <c r="HKM13" s="28"/>
      <c r="HKN13" s="28"/>
      <c r="HKO13" s="28"/>
      <c r="HKP13" s="28"/>
      <c r="HKQ13" s="28"/>
      <c r="HKR13" s="28"/>
      <c r="HKS13" s="28"/>
      <c r="HKT13" s="28"/>
      <c r="HKU13" s="28"/>
      <c r="HKV13" s="28"/>
      <c r="HKW13" s="28"/>
      <c r="HKX13" s="28"/>
      <c r="HKY13" s="28"/>
      <c r="HKZ13" s="28"/>
      <c r="HLA13" s="28"/>
      <c r="HLB13" s="28"/>
      <c r="HLC13" s="28"/>
      <c r="HLD13" s="28"/>
      <c r="HLE13" s="28"/>
      <c r="HLF13" s="28"/>
      <c r="HLG13" s="28"/>
      <c r="HLH13" s="28"/>
      <c r="HLI13" s="28"/>
      <c r="HLJ13" s="28"/>
      <c r="HLK13" s="28"/>
      <c r="HLL13" s="28"/>
      <c r="HLM13" s="28"/>
      <c r="HLN13" s="28"/>
      <c r="HLO13" s="28"/>
      <c r="HLP13" s="28"/>
      <c r="HLQ13" s="28"/>
      <c r="HLR13" s="28"/>
      <c r="HLS13" s="28"/>
      <c r="HLT13" s="28"/>
      <c r="HLU13" s="28"/>
      <c r="HLV13" s="28"/>
      <c r="HLW13" s="28"/>
      <c r="HLX13" s="28"/>
      <c r="HLY13" s="28"/>
      <c r="HLZ13" s="28"/>
      <c r="HMA13" s="28"/>
      <c r="HMB13" s="28"/>
      <c r="HMC13" s="28"/>
      <c r="HMD13" s="28"/>
      <c r="HME13" s="28"/>
      <c r="HMF13" s="28"/>
      <c r="HMG13" s="28"/>
      <c r="HMH13" s="28"/>
      <c r="HMI13" s="28"/>
      <c r="HMJ13" s="28"/>
      <c r="HMK13" s="28"/>
      <c r="HML13" s="28"/>
      <c r="HMM13" s="28"/>
      <c r="HMN13" s="28"/>
      <c r="HMO13" s="28"/>
      <c r="HMP13" s="28"/>
      <c r="HMQ13" s="28"/>
      <c r="HMR13" s="28"/>
      <c r="HMS13" s="28"/>
      <c r="HMT13" s="28"/>
      <c r="HMU13" s="28"/>
      <c r="HMV13" s="28"/>
      <c r="HMW13" s="28"/>
      <c r="HMX13" s="28"/>
      <c r="HMY13" s="28"/>
      <c r="HMZ13" s="28"/>
      <c r="HNA13" s="28"/>
      <c r="HNB13" s="28"/>
      <c r="HNC13" s="28"/>
      <c r="HND13" s="28"/>
      <c r="HNE13" s="28"/>
      <c r="HNF13" s="28"/>
      <c r="HNG13" s="28"/>
      <c r="HNH13" s="28"/>
      <c r="HNI13" s="28"/>
      <c r="HNJ13" s="28"/>
      <c r="HNK13" s="28"/>
      <c r="HNL13" s="28"/>
      <c r="HNM13" s="28"/>
      <c r="HNN13" s="28"/>
      <c r="HNO13" s="28"/>
      <c r="HNP13" s="28"/>
      <c r="HNQ13" s="28"/>
      <c r="HNR13" s="28"/>
      <c r="HNS13" s="28"/>
      <c r="HNT13" s="28"/>
      <c r="HNU13" s="28"/>
      <c r="HNV13" s="28"/>
      <c r="HNW13" s="28"/>
      <c r="HNX13" s="28"/>
      <c r="HNY13" s="28"/>
      <c r="HNZ13" s="28"/>
      <c r="HOA13" s="28"/>
      <c r="HOB13" s="28"/>
      <c r="HOC13" s="28"/>
      <c r="HOD13" s="28"/>
      <c r="HOE13" s="28"/>
      <c r="HOF13" s="28"/>
      <c r="HOG13" s="28"/>
      <c r="HOH13" s="28"/>
      <c r="HOI13" s="28"/>
      <c r="HOJ13" s="28"/>
      <c r="HOK13" s="28"/>
      <c r="HOL13" s="28"/>
      <c r="HOM13" s="28"/>
      <c r="HON13" s="28"/>
      <c r="HOO13" s="28"/>
      <c r="HOP13" s="28"/>
      <c r="HOQ13" s="28"/>
      <c r="HOR13" s="28"/>
      <c r="HOS13" s="28"/>
      <c r="HOT13" s="28"/>
      <c r="HOU13" s="28"/>
      <c r="HOV13" s="28"/>
      <c r="HOW13" s="28"/>
      <c r="HOX13" s="28"/>
      <c r="HOY13" s="28"/>
      <c r="HOZ13" s="28"/>
      <c r="HPA13" s="28"/>
      <c r="HPB13" s="28"/>
      <c r="HPC13" s="28"/>
      <c r="HPD13" s="28"/>
      <c r="HPE13" s="28"/>
      <c r="HPF13" s="28"/>
      <c r="HPG13" s="28"/>
      <c r="HPH13" s="28"/>
      <c r="HPI13" s="28"/>
      <c r="HPJ13" s="28"/>
      <c r="HPK13" s="28"/>
      <c r="HPL13" s="28"/>
      <c r="HPM13" s="28"/>
      <c r="HPN13" s="28"/>
      <c r="HPO13" s="28"/>
      <c r="HPP13" s="28"/>
      <c r="HPQ13" s="28"/>
      <c r="HPR13" s="28"/>
      <c r="HPS13" s="28"/>
      <c r="HPT13" s="28"/>
      <c r="HPU13" s="28"/>
      <c r="HPV13" s="28"/>
      <c r="HPW13" s="28"/>
      <c r="HPX13" s="28"/>
      <c r="HPY13" s="28"/>
      <c r="HPZ13" s="28"/>
      <c r="HQA13" s="28"/>
      <c r="HQB13" s="28"/>
      <c r="HQC13" s="28"/>
      <c r="HQD13" s="28"/>
      <c r="HQE13" s="28"/>
      <c r="HQF13" s="28"/>
      <c r="HQG13" s="28"/>
      <c r="HQH13" s="28"/>
      <c r="HQI13" s="28"/>
      <c r="HQJ13" s="28"/>
      <c r="HQK13" s="28"/>
      <c r="HQL13" s="28"/>
      <c r="HQM13" s="28"/>
      <c r="HQN13" s="28"/>
      <c r="HQO13" s="28"/>
      <c r="HQP13" s="28"/>
      <c r="HQQ13" s="28"/>
      <c r="HQR13" s="28"/>
      <c r="HQS13" s="28"/>
      <c r="HQT13" s="28"/>
      <c r="HQU13" s="28"/>
      <c r="HQV13" s="28"/>
      <c r="HQW13" s="28"/>
      <c r="HQX13" s="28"/>
      <c r="HQY13" s="28"/>
      <c r="HQZ13" s="28"/>
      <c r="HRA13" s="28"/>
      <c r="HRB13" s="28"/>
      <c r="HRC13" s="28"/>
      <c r="HRD13" s="28"/>
      <c r="HRE13" s="28"/>
      <c r="HRF13" s="28"/>
      <c r="HRG13" s="28"/>
      <c r="HRH13" s="28"/>
      <c r="HRI13" s="28"/>
      <c r="HRJ13" s="28"/>
      <c r="HRK13" s="28"/>
      <c r="HRL13" s="28"/>
      <c r="HRM13" s="28"/>
      <c r="HRN13" s="28"/>
      <c r="HRO13" s="28"/>
      <c r="HRP13" s="28"/>
      <c r="HRQ13" s="28"/>
      <c r="HRR13" s="28"/>
      <c r="HRS13" s="28"/>
      <c r="HRT13" s="28"/>
      <c r="HRU13" s="28"/>
      <c r="HRV13" s="28"/>
      <c r="HRW13" s="28"/>
      <c r="HRX13" s="28"/>
      <c r="HRY13" s="28"/>
      <c r="HRZ13" s="28"/>
      <c r="HSA13" s="28"/>
      <c r="HSB13" s="28"/>
      <c r="HSC13" s="28"/>
      <c r="HSD13" s="28"/>
      <c r="HSE13" s="28"/>
      <c r="HSF13" s="28"/>
      <c r="HSG13" s="28"/>
      <c r="HSH13" s="28"/>
      <c r="HSI13" s="28"/>
      <c r="HSJ13" s="28"/>
      <c r="HSK13" s="28"/>
      <c r="HSL13" s="28"/>
      <c r="HSM13" s="28"/>
      <c r="HSN13" s="28"/>
      <c r="HSO13" s="28"/>
      <c r="HSP13" s="28"/>
      <c r="HSQ13" s="28"/>
      <c r="HSR13" s="28"/>
      <c r="HSS13" s="28"/>
      <c r="HST13" s="28"/>
      <c r="HSU13" s="28"/>
      <c r="HSV13" s="28"/>
      <c r="HSW13" s="28"/>
      <c r="HSX13" s="28"/>
      <c r="HSY13" s="28"/>
      <c r="HSZ13" s="28"/>
      <c r="HTA13" s="28"/>
      <c r="HTB13" s="28"/>
      <c r="HTC13" s="28"/>
      <c r="HTD13" s="28"/>
      <c r="HTE13" s="28"/>
      <c r="HTF13" s="28"/>
      <c r="HTG13" s="28"/>
      <c r="HTH13" s="28"/>
      <c r="HTI13" s="28"/>
      <c r="HTJ13" s="28"/>
      <c r="HTK13" s="28"/>
      <c r="HTL13" s="28"/>
      <c r="HTM13" s="28"/>
      <c r="HTN13" s="28"/>
      <c r="HTO13" s="28"/>
      <c r="HTP13" s="28"/>
      <c r="HTQ13" s="28"/>
      <c r="HTR13" s="28"/>
      <c r="HTS13" s="28"/>
      <c r="HTT13" s="28"/>
      <c r="HTU13" s="28"/>
      <c r="HTV13" s="28"/>
      <c r="HTW13" s="28"/>
      <c r="HTX13" s="28"/>
      <c r="HTY13" s="28"/>
      <c r="HTZ13" s="28"/>
      <c r="HUA13" s="28"/>
      <c r="HUB13" s="28"/>
      <c r="HUC13" s="28"/>
      <c r="HUD13" s="28"/>
      <c r="HUE13" s="28"/>
      <c r="HUF13" s="28"/>
      <c r="HUG13" s="28"/>
      <c r="HUH13" s="28"/>
      <c r="HUI13" s="28"/>
      <c r="HUJ13" s="28"/>
      <c r="HUK13" s="28"/>
      <c r="HUL13" s="28"/>
      <c r="HUM13" s="28"/>
      <c r="HUN13" s="28"/>
      <c r="HUO13" s="28"/>
      <c r="HUP13" s="28"/>
      <c r="HUQ13" s="28"/>
      <c r="HUR13" s="28"/>
      <c r="HUS13" s="28"/>
      <c r="HUT13" s="28"/>
      <c r="HUU13" s="28"/>
      <c r="HUV13" s="28"/>
      <c r="HUW13" s="28"/>
      <c r="HUX13" s="28"/>
      <c r="HUY13" s="28"/>
      <c r="HUZ13" s="28"/>
      <c r="HVA13" s="28"/>
      <c r="HVB13" s="28"/>
      <c r="HVC13" s="28"/>
      <c r="HVD13" s="28"/>
      <c r="HVE13" s="28"/>
      <c r="HVF13" s="28"/>
      <c r="HVG13" s="28"/>
      <c r="HVH13" s="28"/>
      <c r="HVI13" s="28"/>
      <c r="HVJ13" s="28"/>
      <c r="HVK13" s="28"/>
      <c r="HVL13" s="28"/>
      <c r="HVM13" s="28"/>
      <c r="HVN13" s="28"/>
      <c r="HVO13" s="28"/>
      <c r="HVP13" s="28"/>
      <c r="HVQ13" s="28"/>
      <c r="HVR13" s="28"/>
      <c r="HVS13" s="28"/>
      <c r="HVT13" s="28"/>
      <c r="HVU13" s="28"/>
      <c r="HVV13" s="28"/>
      <c r="HVW13" s="28"/>
      <c r="HVX13" s="28"/>
      <c r="HVY13" s="28"/>
      <c r="HVZ13" s="28"/>
      <c r="HWA13" s="28"/>
      <c r="HWB13" s="28"/>
      <c r="HWC13" s="28"/>
      <c r="HWD13" s="28"/>
      <c r="HWE13" s="28"/>
      <c r="HWF13" s="28"/>
      <c r="HWG13" s="28"/>
      <c r="HWH13" s="28"/>
      <c r="HWI13" s="28"/>
      <c r="HWJ13" s="28"/>
      <c r="HWK13" s="28"/>
      <c r="HWL13" s="28"/>
      <c r="HWM13" s="28"/>
      <c r="HWN13" s="28"/>
      <c r="HWO13" s="28"/>
      <c r="HWP13" s="28"/>
      <c r="HWQ13" s="28"/>
      <c r="HWR13" s="28"/>
      <c r="HWS13" s="28"/>
      <c r="HWT13" s="28"/>
      <c r="HWU13" s="28"/>
      <c r="HWV13" s="28"/>
      <c r="HWW13" s="28"/>
      <c r="HWX13" s="28"/>
      <c r="HWY13" s="28"/>
      <c r="HWZ13" s="28"/>
      <c r="HXA13" s="28"/>
      <c r="HXB13" s="28"/>
      <c r="HXC13" s="28"/>
      <c r="HXD13" s="28"/>
      <c r="HXE13" s="28"/>
      <c r="HXF13" s="28"/>
      <c r="HXG13" s="28"/>
      <c r="HXH13" s="28"/>
      <c r="HXI13" s="28"/>
      <c r="HXJ13" s="28"/>
      <c r="HXK13" s="28"/>
      <c r="HXL13" s="28"/>
      <c r="HXM13" s="28"/>
      <c r="HXN13" s="28"/>
      <c r="HXO13" s="28"/>
      <c r="HXP13" s="28"/>
      <c r="HXQ13" s="28"/>
      <c r="HXR13" s="28"/>
      <c r="HXS13" s="28"/>
      <c r="HXT13" s="28"/>
      <c r="HXU13" s="28"/>
      <c r="HXV13" s="28"/>
      <c r="HXW13" s="28"/>
      <c r="HXX13" s="28"/>
      <c r="HXY13" s="28"/>
      <c r="HXZ13" s="28"/>
      <c r="HYA13" s="28"/>
      <c r="HYB13" s="28"/>
      <c r="HYC13" s="28"/>
      <c r="HYD13" s="28"/>
      <c r="HYE13" s="28"/>
      <c r="HYF13" s="28"/>
      <c r="HYG13" s="28"/>
      <c r="HYH13" s="28"/>
      <c r="HYI13" s="28"/>
      <c r="HYJ13" s="28"/>
      <c r="HYK13" s="28"/>
      <c r="HYL13" s="28"/>
      <c r="HYM13" s="28"/>
      <c r="HYN13" s="28"/>
      <c r="HYO13" s="28"/>
      <c r="HYP13" s="28"/>
      <c r="HYQ13" s="28"/>
      <c r="HYR13" s="28"/>
      <c r="HYS13" s="28"/>
      <c r="HYT13" s="28"/>
      <c r="HYU13" s="28"/>
      <c r="HYV13" s="28"/>
      <c r="HYW13" s="28"/>
      <c r="HYX13" s="28"/>
      <c r="HYY13" s="28"/>
      <c r="HYZ13" s="28"/>
      <c r="HZA13" s="28"/>
      <c r="HZB13" s="28"/>
      <c r="HZC13" s="28"/>
      <c r="HZD13" s="28"/>
      <c r="HZE13" s="28"/>
      <c r="HZF13" s="28"/>
      <c r="HZG13" s="28"/>
      <c r="HZH13" s="28"/>
      <c r="HZI13" s="28"/>
      <c r="HZJ13" s="28"/>
      <c r="HZK13" s="28"/>
      <c r="HZL13" s="28"/>
      <c r="HZM13" s="28"/>
      <c r="HZN13" s="28"/>
      <c r="HZO13" s="28"/>
      <c r="HZP13" s="28"/>
      <c r="HZQ13" s="28"/>
      <c r="HZR13" s="28"/>
      <c r="HZS13" s="28"/>
      <c r="HZT13" s="28"/>
      <c r="HZU13" s="28"/>
      <c r="HZV13" s="28"/>
      <c r="HZW13" s="28"/>
      <c r="HZX13" s="28"/>
      <c r="HZY13" s="28"/>
      <c r="HZZ13" s="28"/>
      <c r="IAA13" s="28"/>
      <c r="IAB13" s="28"/>
      <c r="IAC13" s="28"/>
      <c r="IAD13" s="28"/>
      <c r="IAE13" s="28"/>
      <c r="IAF13" s="28"/>
      <c r="IAG13" s="28"/>
      <c r="IAH13" s="28"/>
      <c r="IAI13" s="28"/>
      <c r="IAJ13" s="28"/>
      <c r="IAK13" s="28"/>
      <c r="IAL13" s="28"/>
      <c r="IAM13" s="28"/>
      <c r="IAN13" s="28"/>
      <c r="IAO13" s="28"/>
      <c r="IAP13" s="28"/>
      <c r="IAQ13" s="28"/>
      <c r="IAR13" s="28"/>
      <c r="IAS13" s="28"/>
      <c r="IAT13" s="28"/>
      <c r="IAU13" s="28"/>
      <c r="IAV13" s="28"/>
      <c r="IAW13" s="28"/>
      <c r="IAX13" s="28"/>
      <c r="IAY13" s="28"/>
      <c r="IAZ13" s="28"/>
      <c r="IBA13" s="28"/>
      <c r="IBB13" s="28"/>
      <c r="IBC13" s="28"/>
      <c r="IBD13" s="28"/>
      <c r="IBE13" s="28"/>
      <c r="IBF13" s="28"/>
      <c r="IBG13" s="28"/>
      <c r="IBH13" s="28"/>
      <c r="IBI13" s="28"/>
      <c r="IBJ13" s="28"/>
      <c r="IBK13" s="28"/>
      <c r="IBL13" s="28"/>
      <c r="IBM13" s="28"/>
      <c r="IBN13" s="28"/>
      <c r="IBO13" s="28"/>
      <c r="IBP13" s="28"/>
      <c r="IBQ13" s="28"/>
      <c r="IBR13" s="28"/>
      <c r="IBS13" s="28"/>
      <c r="IBT13" s="28"/>
      <c r="IBU13" s="28"/>
      <c r="IBV13" s="28"/>
      <c r="IBW13" s="28"/>
      <c r="IBX13" s="28"/>
      <c r="IBY13" s="28"/>
      <c r="IBZ13" s="28"/>
      <c r="ICA13" s="28"/>
      <c r="ICB13" s="28"/>
      <c r="ICC13" s="28"/>
      <c r="ICD13" s="28"/>
      <c r="ICE13" s="28"/>
      <c r="ICF13" s="28"/>
      <c r="ICG13" s="28"/>
      <c r="ICH13" s="28"/>
      <c r="ICI13" s="28"/>
      <c r="ICJ13" s="28"/>
      <c r="ICK13" s="28"/>
      <c r="ICL13" s="28"/>
      <c r="ICM13" s="28"/>
      <c r="ICN13" s="28"/>
      <c r="ICO13" s="28"/>
      <c r="ICP13" s="28"/>
      <c r="ICQ13" s="28"/>
      <c r="ICR13" s="28"/>
      <c r="ICS13" s="28"/>
      <c r="ICT13" s="28"/>
      <c r="ICU13" s="28"/>
      <c r="ICV13" s="28"/>
      <c r="ICW13" s="28"/>
      <c r="ICX13" s="28"/>
      <c r="ICY13" s="28"/>
      <c r="ICZ13" s="28"/>
      <c r="IDA13" s="28"/>
      <c r="IDB13" s="28"/>
      <c r="IDC13" s="28"/>
      <c r="IDD13" s="28"/>
      <c r="IDE13" s="28"/>
      <c r="IDF13" s="28"/>
      <c r="IDG13" s="28"/>
      <c r="IDH13" s="28"/>
      <c r="IDI13" s="28"/>
      <c r="IDJ13" s="28"/>
      <c r="IDK13" s="28"/>
      <c r="IDL13" s="28"/>
      <c r="IDM13" s="28"/>
      <c r="IDN13" s="28"/>
      <c r="IDO13" s="28"/>
      <c r="IDP13" s="28"/>
      <c r="IDQ13" s="28"/>
      <c r="IDR13" s="28"/>
      <c r="IDS13" s="28"/>
      <c r="IDT13" s="28"/>
      <c r="IDU13" s="28"/>
      <c r="IDV13" s="28"/>
      <c r="IDW13" s="28"/>
      <c r="IDX13" s="28"/>
      <c r="IDY13" s="28"/>
      <c r="IDZ13" s="28"/>
      <c r="IEA13" s="28"/>
      <c r="IEB13" s="28"/>
      <c r="IEC13" s="28"/>
      <c r="IED13" s="28"/>
      <c r="IEE13" s="28"/>
      <c r="IEF13" s="28"/>
      <c r="IEG13" s="28"/>
      <c r="IEH13" s="28"/>
      <c r="IEI13" s="28"/>
      <c r="IEJ13" s="28"/>
      <c r="IEK13" s="28"/>
      <c r="IEL13" s="28"/>
      <c r="IEM13" s="28"/>
      <c r="IEN13" s="28"/>
      <c r="IEO13" s="28"/>
      <c r="IEP13" s="28"/>
      <c r="IEQ13" s="28"/>
      <c r="IER13" s="28"/>
      <c r="IES13" s="28"/>
      <c r="IET13" s="28"/>
      <c r="IEU13" s="28"/>
      <c r="IEV13" s="28"/>
      <c r="IEW13" s="28"/>
      <c r="IEX13" s="28"/>
      <c r="IEY13" s="28"/>
      <c r="IEZ13" s="28"/>
      <c r="IFA13" s="28"/>
      <c r="IFB13" s="28"/>
      <c r="IFC13" s="28"/>
      <c r="IFD13" s="28"/>
      <c r="IFE13" s="28"/>
      <c r="IFF13" s="28"/>
      <c r="IFG13" s="28"/>
      <c r="IFH13" s="28"/>
      <c r="IFI13" s="28"/>
      <c r="IFJ13" s="28"/>
      <c r="IFK13" s="28"/>
      <c r="IFL13" s="28"/>
      <c r="IFM13" s="28"/>
      <c r="IFN13" s="28"/>
      <c r="IFO13" s="28"/>
      <c r="IFP13" s="28"/>
      <c r="IFQ13" s="28"/>
      <c r="IFR13" s="28"/>
      <c r="IFS13" s="28"/>
      <c r="IFT13" s="28"/>
      <c r="IFU13" s="28"/>
      <c r="IFV13" s="28"/>
      <c r="IFW13" s="28"/>
      <c r="IFX13" s="28"/>
      <c r="IFY13" s="28"/>
      <c r="IFZ13" s="28"/>
      <c r="IGA13" s="28"/>
      <c r="IGB13" s="28"/>
      <c r="IGC13" s="28"/>
      <c r="IGD13" s="28"/>
      <c r="IGE13" s="28"/>
      <c r="IGF13" s="28"/>
      <c r="IGG13" s="28"/>
      <c r="IGH13" s="28"/>
      <c r="IGI13" s="28"/>
      <c r="IGJ13" s="28"/>
      <c r="IGK13" s="28"/>
      <c r="IGL13" s="28"/>
      <c r="IGM13" s="28"/>
      <c r="IGN13" s="28"/>
      <c r="IGO13" s="28"/>
      <c r="IGP13" s="28"/>
      <c r="IGQ13" s="28"/>
      <c r="IGR13" s="28"/>
      <c r="IGS13" s="28"/>
      <c r="IGT13" s="28"/>
      <c r="IGU13" s="28"/>
      <c r="IGV13" s="28"/>
      <c r="IGW13" s="28"/>
      <c r="IGX13" s="28"/>
      <c r="IGY13" s="28"/>
      <c r="IGZ13" s="28"/>
      <c r="IHA13" s="28"/>
      <c r="IHB13" s="28"/>
      <c r="IHC13" s="28"/>
      <c r="IHD13" s="28"/>
      <c r="IHE13" s="28"/>
      <c r="IHF13" s="28"/>
      <c r="IHG13" s="28"/>
      <c r="IHH13" s="28"/>
      <c r="IHI13" s="28"/>
      <c r="IHJ13" s="28"/>
      <c r="IHK13" s="28"/>
      <c r="IHL13" s="28"/>
      <c r="IHM13" s="28"/>
      <c r="IHN13" s="28"/>
      <c r="IHO13" s="28"/>
      <c r="IHP13" s="28"/>
      <c r="IHQ13" s="28"/>
      <c r="IHR13" s="28"/>
      <c r="IHS13" s="28"/>
      <c r="IHT13" s="28"/>
      <c r="IHU13" s="28"/>
      <c r="IHV13" s="28"/>
      <c r="IHW13" s="28"/>
      <c r="IHX13" s="28"/>
      <c r="IHY13" s="28"/>
      <c r="IHZ13" s="28"/>
      <c r="IIA13" s="28"/>
      <c r="IIB13" s="28"/>
      <c r="IIC13" s="28"/>
      <c r="IID13" s="28"/>
      <c r="IIE13" s="28"/>
      <c r="IIF13" s="28"/>
      <c r="IIG13" s="28"/>
      <c r="IIH13" s="28"/>
      <c r="III13" s="28"/>
      <c r="IIJ13" s="28"/>
      <c r="IIK13" s="28"/>
      <c r="IIL13" s="28"/>
      <c r="IIM13" s="28"/>
      <c r="IIN13" s="28"/>
      <c r="IIO13" s="28"/>
      <c r="IIP13" s="28"/>
      <c r="IIQ13" s="28"/>
      <c r="IIR13" s="28"/>
      <c r="IIS13" s="28"/>
      <c r="IIT13" s="28"/>
      <c r="IIU13" s="28"/>
      <c r="IIV13" s="28"/>
      <c r="IIW13" s="28"/>
      <c r="IIX13" s="28"/>
      <c r="IIY13" s="28"/>
      <c r="IIZ13" s="28"/>
      <c r="IJA13" s="28"/>
      <c r="IJB13" s="28"/>
      <c r="IJC13" s="28"/>
      <c r="IJD13" s="28"/>
      <c r="IJE13" s="28"/>
      <c r="IJF13" s="28"/>
      <c r="IJG13" s="28"/>
      <c r="IJH13" s="28"/>
      <c r="IJI13" s="28"/>
      <c r="IJJ13" s="28"/>
      <c r="IJK13" s="28"/>
      <c r="IJL13" s="28"/>
      <c r="IJM13" s="28"/>
      <c r="IJN13" s="28"/>
      <c r="IJO13" s="28"/>
      <c r="IJP13" s="28"/>
      <c r="IJQ13" s="28"/>
      <c r="IJR13" s="28"/>
      <c r="IJS13" s="28"/>
      <c r="IJT13" s="28"/>
      <c r="IJU13" s="28"/>
      <c r="IJV13" s="28"/>
      <c r="IJW13" s="28"/>
      <c r="IJX13" s="28"/>
      <c r="IJY13" s="28"/>
      <c r="IJZ13" s="28"/>
      <c r="IKA13" s="28"/>
      <c r="IKB13" s="28"/>
      <c r="IKC13" s="28"/>
      <c r="IKD13" s="28"/>
      <c r="IKE13" s="28"/>
      <c r="IKF13" s="28"/>
      <c r="IKG13" s="28"/>
      <c r="IKH13" s="28"/>
      <c r="IKI13" s="28"/>
      <c r="IKJ13" s="28"/>
      <c r="IKK13" s="28"/>
      <c r="IKL13" s="28"/>
      <c r="IKM13" s="28"/>
      <c r="IKN13" s="28"/>
      <c r="IKO13" s="28"/>
      <c r="IKP13" s="28"/>
      <c r="IKQ13" s="28"/>
      <c r="IKR13" s="28"/>
      <c r="IKS13" s="28"/>
      <c r="IKT13" s="28"/>
      <c r="IKU13" s="28"/>
      <c r="IKV13" s="28"/>
      <c r="IKW13" s="28"/>
      <c r="IKX13" s="28"/>
      <c r="IKY13" s="28"/>
      <c r="IKZ13" s="28"/>
      <c r="ILA13" s="28"/>
      <c r="ILB13" s="28"/>
      <c r="ILC13" s="28"/>
      <c r="ILD13" s="28"/>
      <c r="ILE13" s="28"/>
      <c r="ILF13" s="28"/>
      <c r="ILG13" s="28"/>
      <c r="ILH13" s="28"/>
      <c r="ILI13" s="28"/>
      <c r="ILJ13" s="28"/>
      <c r="ILK13" s="28"/>
      <c r="ILL13" s="28"/>
      <c r="ILM13" s="28"/>
      <c r="ILN13" s="28"/>
      <c r="ILO13" s="28"/>
      <c r="ILP13" s="28"/>
      <c r="ILQ13" s="28"/>
      <c r="ILR13" s="28"/>
      <c r="ILS13" s="28"/>
      <c r="ILT13" s="28"/>
      <c r="ILU13" s="28"/>
      <c r="ILV13" s="28"/>
      <c r="ILW13" s="28"/>
      <c r="ILX13" s="28"/>
      <c r="ILY13" s="28"/>
      <c r="ILZ13" s="28"/>
      <c r="IMA13" s="28"/>
      <c r="IMB13" s="28"/>
      <c r="IMC13" s="28"/>
      <c r="IMD13" s="28"/>
      <c r="IME13" s="28"/>
      <c r="IMF13" s="28"/>
      <c r="IMG13" s="28"/>
      <c r="IMH13" s="28"/>
      <c r="IMI13" s="28"/>
      <c r="IMJ13" s="28"/>
      <c r="IMK13" s="28"/>
      <c r="IML13" s="28"/>
      <c r="IMM13" s="28"/>
      <c r="IMN13" s="28"/>
      <c r="IMO13" s="28"/>
      <c r="IMP13" s="28"/>
      <c r="IMQ13" s="28"/>
      <c r="IMR13" s="28"/>
      <c r="IMS13" s="28"/>
      <c r="IMT13" s="28"/>
      <c r="IMU13" s="28"/>
      <c r="IMV13" s="28"/>
      <c r="IMW13" s="28"/>
      <c r="IMX13" s="28"/>
      <c r="IMY13" s="28"/>
      <c r="IMZ13" s="28"/>
      <c r="INA13" s="28"/>
      <c r="INB13" s="28"/>
      <c r="INC13" s="28"/>
      <c r="IND13" s="28"/>
      <c r="INE13" s="28"/>
      <c r="INF13" s="28"/>
      <c r="ING13" s="28"/>
      <c r="INH13" s="28"/>
      <c r="INI13" s="28"/>
      <c r="INJ13" s="28"/>
      <c r="INK13" s="28"/>
      <c r="INL13" s="28"/>
      <c r="INM13" s="28"/>
      <c r="INN13" s="28"/>
      <c r="INO13" s="28"/>
      <c r="INP13" s="28"/>
      <c r="INQ13" s="28"/>
      <c r="INR13" s="28"/>
      <c r="INS13" s="28"/>
      <c r="INT13" s="28"/>
      <c r="INU13" s="28"/>
      <c r="INV13" s="28"/>
      <c r="INW13" s="28"/>
      <c r="INX13" s="28"/>
      <c r="INY13" s="28"/>
      <c r="INZ13" s="28"/>
      <c r="IOA13" s="28"/>
      <c r="IOB13" s="28"/>
      <c r="IOC13" s="28"/>
      <c r="IOD13" s="28"/>
      <c r="IOE13" s="28"/>
      <c r="IOF13" s="28"/>
      <c r="IOG13" s="28"/>
      <c r="IOH13" s="28"/>
      <c r="IOI13" s="28"/>
      <c r="IOJ13" s="28"/>
      <c r="IOK13" s="28"/>
      <c r="IOL13" s="28"/>
      <c r="IOM13" s="28"/>
      <c r="ION13" s="28"/>
      <c r="IOO13" s="28"/>
      <c r="IOP13" s="28"/>
      <c r="IOQ13" s="28"/>
      <c r="IOR13" s="28"/>
      <c r="IOS13" s="28"/>
      <c r="IOT13" s="28"/>
      <c r="IOU13" s="28"/>
      <c r="IOV13" s="28"/>
      <c r="IOW13" s="28"/>
      <c r="IOX13" s="28"/>
      <c r="IOY13" s="28"/>
      <c r="IOZ13" s="28"/>
      <c r="IPA13" s="28"/>
      <c r="IPB13" s="28"/>
      <c r="IPC13" s="28"/>
      <c r="IPD13" s="28"/>
      <c r="IPE13" s="28"/>
      <c r="IPF13" s="28"/>
      <c r="IPG13" s="28"/>
      <c r="IPH13" s="28"/>
      <c r="IPI13" s="28"/>
      <c r="IPJ13" s="28"/>
      <c r="IPK13" s="28"/>
      <c r="IPL13" s="28"/>
      <c r="IPM13" s="28"/>
      <c r="IPN13" s="28"/>
      <c r="IPO13" s="28"/>
      <c r="IPP13" s="28"/>
      <c r="IPQ13" s="28"/>
      <c r="IPR13" s="28"/>
      <c r="IPS13" s="28"/>
      <c r="IPT13" s="28"/>
      <c r="IPU13" s="28"/>
      <c r="IPV13" s="28"/>
      <c r="IPW13" s="28"/>
      <c r="IPX13" s="28"/>
      <c r="IPY13" s="28"/>
      <c r="IPZ13" s="28"/>
      <c r="IQA13" s="28"/>
      <c r="IQB13" s="28"/>
      <c r="IQC13" s="28"/>
      <c r="IQD13" s="28"/>
      <c r="IQE13" s="28"/>
      <c r="IQF13" s="28"/>
      <c r="IQG13" s="28"/>
      <c r="IQH13" s="28"/>
      <c r="IQI13" s="28"/>
      <c r="IQJ13" s="28"/>
      <c r="IQK13" s="28"/>
      <c r="IQL13" s="28"/>
      <c r="IQM13" s="28"/>
      <c r="IQN13" s="28"/>
      <c r="IQO13" s="28"/>
      <c r="IQP13" s="28"/>
      <c r="IQQ13" s="28"/>
      <c r="IQR13" s="28"/>
      <c r="IQS13" s="28"/>
      <c r="IQT13" s="28"/>
      <c r="IQU13" s="28"/>
      <c r="IQV13" s="28"/>
      <c r="IQW13" s="28"/>
      <c r="IQX13" s="28"/>
      <c r="IQY13" s="28"/>
      <c r="IQZ13" s="28"/>
      <c r="IRA13" s="28"/>
      <c r="IRB13" s="28"/>
      <c r="IRC13" s="28"/>
      <c r="IRD13" s="28"/>
      <c r="IRE13" s="28"/>
      <c r="IRF13" s="28"/>
      <c r="IRG13" s="28"/>
      <c r="IRH13" s="28"/>
      <c r="IRI13" s="28"/>
      <c r="IRJ13" s="28"/>
      <c r="IRK13" s="28"/>
      <c r="IRL13" s="28"/>
      <c r="IRM13" s="28"/>
      <c r="IRN13" s="28"/>
      <c r="IRO13" s="28"/>
      <c r="IRP13" s="28"/>
      <c r="IRQ13" s="28"/>
      <c r="IRR13" s="28"/>
      <c r="IRS13" s="28"/>
      <c r="IRT13" s="28"/>
      <c r="IRU13" s="28"/>
      <c r="IRV13" s="28"/>
      <c r="IRW13" s="28"/>
      <c r="IRX13" s="28"/>
      <c r="IRY13" s="28"/>
      <c r="IRZ13" s="28"/>
      <c r="ISA13" s="28"/>
      <c r="ISB13" s="28"/>
      <c r="ISC13" s="28"/>
      <c r="ISD13" s="28"/>
      <c r="ISE13" s="28"/>
      <c r="ISF13" s="28"/>
      <c r="ISG13" s="28"/>
      <c r="ISH13" s="28"/>
      <c r="ISI13" s="28"/>
      <c r="ISJ13" s="28"/>
      <c r="ISK13" s="28"/>
      <c r="ISL13" s="28"/>
      <c r="ISM13" s="28"/>
      <c r="ISN13" s="28"/>
      <c r="ISO13" s="28"/>
      <c r="ISP13" s="28"/>
      <c r="ISQ13" s="28"/>
      <c r="ISR13" s="28"/>
      <c r="ISS13" s="28"/>
      <c r="IST13" s="28"/>
      <c r="ISU13" s="28"/>
      <c r="ISV13" s="28"/>
      <c r="ISW13" s="28"/>
      <c r="ISX13" s="28"/>
      <c r="ISY13" s="28"/>
      <c r="ISZ13" s="28"/>
      <c r="ITA13" s="28"/>
      <c r="ITB13" s="28"/>
      <c r="ITC13" s="28"/>
      <c r="ITD13" s="28"/>
      <c r="ITE13" s="28"/>
      <c r="ITF13" s="28"/>
      <c r="ITG13" s="28"/>
      <c r="ITH13" s="28"/>
      <c r="ITI13" s="28"/>
      <c r="ITJ13" s="28"/>
      <c r="ITK13" s="28"/>
      <c r="ITL13" s="28"/>
      <c r="ITM13" s="28"/>
      <c r="ITN13" s="28"/>
      <c r="ITO13" s="28"/>
      <c r="ITP13" s="28"/>
      <c r="ITQ13" s="28"/>
      <c r="ITR13" s="28"/>
      <c r="ITS13" s="28"/>
      <c r="ITT13" s="28"/>
      <c r="ITU13" s="28"/>
      <c r="ITV13" s="28"/>
      <c r="ITW13" s="28"/>
      <c r="ITX13" s="28"/>
      <c r="ITY13" s="28"/>
      <c r="ITZ13" s="28"/>
      <c r="IUA13" s="28"/>
      <c r="IUB13" s="28"/>
      <c r="IUC13" s="28"/>
      <c r="IUD13" s="28"/>
      <c r="IUE13" s="28"/>
      <c r="IUF13" s="28"/>
      <c r="IUG13" s="28"/>
      <c r="IUH13" s="28"/>
      <c r="IUI13" s="28"/>
      <c r="IUJ13" s="28"/>
      <c r="IUK13" s="28"/>
      <c r="IUL13" s="28"/>
      <c r="IUM13" s="28"/>
      <c r="IUN13" s="28"/>
      <c r="IUO13" s="28"/>
      <c r="IUP13" s="28"/>
      <c r="IUQ13" s="28"/>
      <c r="IUR13" s="28"/>
      <c r="IUS13" s="28"/>
      <c r="IUT13" s="28"/>
      <c r="IUU13" s="28"/>
      <c r="IUV13" s="28"/>
      <c r="IUW13" s="28"/>
      <c r="IUX13" s="28"/>
      <c r="IUY13" s="28"/>
      <c r="IUZ13" s="28"/>
      <c r="IVA13" s="28"/>
      <c r="IVB13" s="28"/>
      <c r="IVC13" s="28"/>
      <c r="IVD13" s="28"/>
      <c r="IVE13" s="28"/>
      <c r="IVF13" s="28"/>
      <c r="IVG13" s="28"/>
      <c r="IVH13" s="28"/>
      <c r="IVI13" s="28"/>
      <c r="IVJ13" s="28"/>
      <c r="IVK13" s="28"/>
      <c r="IVL13" s="28"/>
      <c r="IVM13" s="28"/>
      <c r="IVN13" s="28"/>
      <c r="IVO13" s="28"/>
      <c r="IVP13" s="28"/>
      <c r="IVQ13" s="28"/>
      <c r="IVR13" s="28"/>
      <c r="IVS13" s="28"/>
      <c r="IVT13" s="28"/>
      <c r="IVU13" s="28"/>
      <c r="IVV13" s="28"/>
      <c r="IVW13" s="28"/>
      <c r="IVX13" s="28"/>
      <c r="IVY13" s="28"/>
      <c r="IVZ13" s="28"/>
      <c r="IWA13" s="28"/>
      <c r="IWB13" s="28"/>
      <c r="IWC13" s="28"/>
      <c r="IWD13" s="28"/>
      <c r="IWE13" s="28"/>
      <c r="IWF13" s="28"/>
      <c r="IWG13" s="28"/>
      <c r="IWH13" s="28"/>
      <c r="IWI13" s="28"/>
      <c r="IWJ13" s="28"/>
      <c r="IWK13" s="28"/>
      <c r="IWL13" s="28"/>
      <c r="IWM13" s="28"/>
      <c r="IWN13" s="28"/>
      <c r="IWO13" s="28"/>
      <c r="IWP13" s="28"/>
      <c r="IWQ13" s="28"/>
      <c r="IWR13" s="28"/>
      <c r="IWS13" s="28"/>
      <c r="IWT13" s="28"/>
      <c r="IWU13" s="28"/>
      <c r="IWV13" s="28"/>
      <c r="IWW13" s="28"/>
      <c r="IWX13" s="28"/>
      <c r="IWY13" s="28"/>
      <c r="IWZ13" s="28"/>
      <c r="IXA13" s="28"/>
      <c r="IXB13" s="28"/>
      <c r="IXC13" s="28"/>
      <c r="IXD13" s="28"/>
      <c r="IXE13" s="28"/>
      <c r="IXF13" s="28"/>
      <c r="IXG13" s="28"/>
      <c r="IXH13" s="28"/>
      <c r="IXI13" s="28"/>
      <c r="IXJ13" s="28"/>
      <c r="IXK13" s="28"/>
      <c r="IXL13" s="28"/>
      <c r="IXM13" s="28"/>
      <c r="IXN13" s="28"/>
      <c r="IXO13" s="28"/>
      <c r="IXP13" s="28"/>
      <c r="IXQ13" s="28"/>
      <c r="IXR13" s="28"/>
      <c r="IXS13" s="28"/>
      <c r="IXT13" s="28"/>
      <c r="IXU13" s="28"/>
      <c r="IXV13" s="28"/>
      <c r="IXW13" s="28"/>
      <c r="IXX13" s="28"/>
      <c r="IXY13" s="28"/>
      <c r="IXZ13" s="28"/>
      <c r="IYA13" s="28"/>
      <c r="IYB13" s="28"/>
      <c r="IYC13" s="28"/>
      <c r="IYD13" s="28"/>
      <c r="IYE13" s="28"/>
      <c r="IYF13" s="28"/>
      <c r="IYG13" s="28"/>
      <c r="IYH13" s="28"/>
      <c r="IYI13" s="28"/>
      <c r="IYJ13" s="28"/>
      <c r="IYK13" s="28"/>
      <c r="IYL13" s="28"/>
      <c r="IYM13" s="28"/>
      <c r="IYN13" s="28"/>
      <c r="IYO13" s="28"/>
      <c r="IYP13" s="28"/>
      <c r="IYQ13" s="28"/>
      <c r="IYR13" s="28"/>
      <c r="IYS13" s="28"/>
      <c r="IYT13" s="28"/>
      <c r="IYU13" s="28"/>
      <c r="IYV13" s="28"/>
      <c r="IYW13" s="28"/>
      <c r="IYX13" s="28"/>
      <c r="IYY13" s="28"/>
      <c r="IYZ13" s="28"/>
      <c r="IZA13" s="28"/>
      <c r="IZB13" s="28"/>
      <c r="IZC13" s="28"/>
      <c r="IZD13" s="28"/>
      <c r="IZE13" s="28"/>
      <c r="IZF13" s="28"/>
      <c r="IZG13" s="28"/>
      <c r="IZH13" s="28"/>
      <c r="IZI13" s="28"/>
      <c r="IZJ13" s="28"/>
      <c r="IZK13" s="28"/>
      <c r="IZL13" s="28"/>
      <c r="IZM13" s="28"/>
      <c r="IZN13" s="28"/>
      <c r="IZO13" s="28"/>
      <c r="IZP13" s="28"/>
      <c r="IZQ13" s="28"/>
      <c r="IZR13" s="28"/>
      <c r="IZS13" s="28"/>
      <c r="IZT13" s="28"/>
      <c r="IZU13" s="28"/>
      <c r="IZV13" s="28"/>
      <c r="IZW13" s="28"/>
      <c r="IZX13" s="28"/>
      <c r="IZY13" s="28"/>
      <c r="IZZ13" s="28"/>
      <c r="JAA13" s="28"/>
      <c r="JAB13" s="28"/>
      <c r="JAC13" s="28"/>
      <c r="JAD13" s="28"/>
      <c r="JAE13" s="28"/>
      <c r="JAF13" s="28"/>
      <c r="JAG13" s="28"/>
      <c r="JAH13" s="28"/>
      <c r="JAI13" s="28"/>
      <c r="JAJ13" s="28"/>
      <c r="JAK13" s="28"/>
      <c r="JAL13" s="28"/>
      <c r="JAM13" s="28"/>
      <c r="JAN13" s="28"/>
      <c r="JAO13" s="28"/>
      <c r="JAP13" s="28"/>
      <c r="JAQ13" s="28"/>
      <c r="JAR13" s="28"/>
      <c r="JAS13" s="28"/>
      <c r="JAT13" s="28"/>
      <c r="JAU13" s="28"/>
      <c r="JAV13" s="28"/>
      <c r="JAW13" s="28"/>
      <c r="JAX13" s="28"/>
      <c r="JAY13" s="28"/>
      <c r="JAZ13" s="28"/>
      <c r="JBA13" s="28"/>
      <c r="JBB13" s="28"/>
      <c r="JBC13" s="28"/>
      <c r="JBD13" s="28"/>
      <c r="JBE13" s="28"/>
      <c r="JBF13" s="28"/>
      <c r="JBG13" s="28"/>
      <c r="JBH13" s="28"/>
      <c r="JBI13" s="28"/>
      <c r="JBJ13" s="28"/>
      <c r="JBK13" s="28"/>
      <c r="JBL13" s="28"/>
      <c r="JBM13" s="28"/>
      <c r="JBN13" s="28"/>
      <c r="JBO13" s="28"/>
      <c r="JBP13" s="28"/>
      <c r="JBQ13" s="28"/>
      <c r="JBR13" s="28"/>
      <c r="JBS13" s="28"/>
      <c r="JBT13" s="28"/>
      <c r="JBU13" s="28"/>
      <c r="JBV13" s="28"/>
      <c r="JBW13" s="28"/>
      <c r="JBX13" s="28"/>
      <c r="JBY13" s="28"/>
      <c r="JBZ13" s="28"/>
      <c r="JCA13" s="28"/>
      <c r="JCB13" s="28"/>
      <c r="JCC13" s="28"/>
      <c r="JCD13" s="28"/>
      <c r="JCE13" s="28"/>
      <c r="JCF13" s="28"/>
      <c r="JCG13" s="28"/>
      <c r="JCH13" s="28"/>
      <c r="JCI13" s="28"/>
      <c r="JCJ13" s="28"/>
      <c r="JCK13" s="28"/>
      <c r="JCL13" s="28"/>
      <c r="JCM13" s="28"/>
      <c r="JCN13" s="28"/>
      <c r="JCO13" s="28"/>
      <c r="JCP13" s="28"/>
      <c r="JCQ13" s="28"/>
      <c r="JCR13" s="28"/>
      <c r="JCS13" s="28"/>
      <c r="JCT13" s="28"/>
      <c r="JCU13" s="28"/>
      <c r="JCV13" s="28"/>
      <c r="JCW13" s="28"/>
      <c r="JCX13" s="28"/>
      <c r="JCY13" s="28"/>
      <c r="JCZ13" s="28"/>
      <c r="JDA13" s="28"/>
      <c r="JDB13" s="28"/>
      <c r="JDC13" s="28"/>
      <c r="JDD13" s="28"/>
      <c r="JDE13" s="28"/>
      <c r="JDF13" s="28"/>
      <c r="JDG13" s="28"/>
      <c r="JDH13" s="28"/>
      <c r="JDI13" s="28"/>
      <c r="JDJ13" s="28"/>
      <c r="JDK13" s="28"/>
      <c r="JDL13" s="28"/>
      <c r="JDM13" s="28"/>
      <c r="JDN13" s="28"/>
      <c r="JDO13" s="28"/>
      <c r="JDP13" s="28"/>
      <c r="JDQ13" s="28"/>
      <c r="JDR13" s="28"/>
      <c r="JDS13" s="28"/>
      <c r="JDT13" s="28"/>
      <c r="JDU13" s="28"/>
      <c r="JDV13" s="28"/>
      <c r="JDW13" s="28"/>
      <c r="JDX13" s="28"/>
      <c r="JDY13" s="28"/>
      <c r="JDZ13" s="28"/>
      <c r="JEA13" s="28"/>
      <c r="JEB13" s="28"/>
      <c r="JEC13" s="28"/>
      <c r="JED13" s="28"/>
      <c r="JEE13" s="28"/>
      <c r="JEF13" s="28"/>
      <c r="JEG13" s="28"/>
      <c r="JEH13" s="28"/>
      <c r="JEI13" s="28"/>
      <c r="JEJ13" s="28"/>
      <c r="JEK13" s="28"/>
      <c r="JEL13" s="28"/>
      <c r="JEM13" s="28"/>
      <c r="JEN13" s="28"/>
      <c r="JEO13" s="28"/>
      <c r="JEP13" s="28"/>
      <c r="JEQ13" s="28"/>
      <c r="JER13" s="28"/>
      <c r="JES13" s="28"/>
      <c r="JET13" s="28"/>
      <c r="JEU13" s="28"/>
      <c r="JEV13" s="28"/>
      <c r="JEW13" s="28"/>
      <c r="JEX13" s="28"/>
      <c r="JEY13" s="28"/>
      <c r="JEZ13" s="28"/>
      <c r="JFA13" s="28"/>
      <c r="JFB13" s="28"/>
      <c r="JFC13" s="28"/>
      <c r="JFD13" s="28"/>
      <c r="JFE13" s="28"/>
      <c r="JFF13" s="28"/>
      <c r="JFG13" s="28"/>
      <c r="JFH13" s="28"/>
      <c r="JFI13" s="28"/>
      <c r="JFJ13" s="28"/>
      <c r="JFK13" s="28"/>
      <c r="JFL13" s="28"/>
      <c r="JFM13" s="28"/>
      <c r="JFN13" s="28"/>
      <c r="JFO13" s="28"/>
      <c r="JFP13" s="28"/>
      <c r="JFQ13" s="28"/>
      <c r="JFR13" s="28"/>
      <c r="JFS13" s="28"/>
      <c r="JFT13" s="28"/>
      <c r="JFU13" s="28"/>
      <c r="JFV13" s="28"/>
      <c r="JFW13" s="28"/>
      <c r="JFX13" s="28"/>
      <c r="JFY13" s="28"/>
      <c r="JFZ13" s="28"/>
      <c r="JGA13" s="28"/>
      <c r="JGB13" s="28"/>
      <c r="JGC13" s="28"/>
      <c r="JGD13" s="28"/>
      <c r="JGE13" s="28"/>
      <c r="JGF13" s="28"/>
      <c r="JGG13" s="28"/>
      <c r="JGH13" s="28"/>
      <c r="JGI13" s="28"/>
      <c r="JGJ13" s="28"/>
      <c r="JGK13" s="28"/>
      <c r="JGL13" s="28"/>
      <c r="JGM13" s="28"/>
      <c r="JGN13" s="28"/>
      <c r="JGO13" s="28"/>
      <c r="JGP13" s="28"/>
      <c r="JGQ13" s="28"/>
      <c r="JGR13" s="28"/>
      <c r="JGS13" s="28"/>
      <c r="JGT13" s="28"/>
      <c r="JGU13" s="28"/>
      <c r="JGV13" s="28"/>
      <c r="JGW13" s="28"/>
      <c r="JGX13" s="28"/>
      <c r="JGY13" s="28"/>
      <c r="JGZ13" s="28"/>
      <c r="JHA13" s="28"/>
      <c r="JHB13" s="28"/>
      <c r="JHC13" s="28"/>
      <c r="JHD13" s="28"/>
      <c r="JHE13" s="28"/>
      <c r="JHF13" s="28"/>
      <c r="JHG13" s="28"/>
      <c r="JHH13" s="28"/>
      <c r="JHI13" s="28"/>
      <c r="JHJ13" s="28"/>
      <c r="JHK13" s="28"/>
      <c r="JHL13" s="28"/>
      <c r="JHM13" s="28"/>
      <c r="JHN13" s="28"/>
      <c r="JHO13" s="28"/>
      <c r="JHP13" s="28"/>
      <c r="JHQ13" s="28"/>
      <c r="JHR13" s="28"/>
      <c r="JHS13" s="28"/>
      <c r="JHT13" s="28"/>
      <c r="JHU13" s="28"/>
      <c r="JHV13" s="28"/>
      <c r="JHW13" s="28"/>
      <c r="JHX13" s="28"/>
      <c r="JHY13" s="28"/>
      <c r="JHZ13" s="28"/>
      <c r="JIA13" s="28"/>
      <c r="JIB13" s="28"/>
      <c r="JIC13" s="28"/>
      <c r="JID13" s="28"/>
      <c r="JIE13" s="28"/>
      <c r="JIF13" s="28"/>
      <c r="JIG13" s="28"/>
      <c r="JIH13" s="28"/>
      <c r="JII13" s="28"/>
      <c r="JIJ13" s="28"/>
      <c r="JIK13" s="28"/>
      <c r="JIL13" s="28"/>
      <c r="JIM13" s="28"/>
      <c r="JIN13" s="28"/>
      <c r="JIO13" s="28"/>
      <c r="JIP13" s="28"/>
      <c r="JIQ13" s="28"/>
      <c r="JIR13" s="28"/>
      <c r="JIS13" s="28"/>
      <c r="JIT13" s="28"/>
      <c r="JIU13" s="28"/>
      <c r="JIV13" s="28"/>
      <c r="JIW13" s="28"/>
      <c r="JIX13" s="28"/>
      <c r="JIY13" s="28"/>
      <c r="JIZ13" s="28"/>
      <c r="JJA13" s="28"/>
      <c r="JJB13" s="28"/>
      <c r="JJC13" s="28"/>
      <c r="JJD13" s="28"/>
      <c r="JJE13" s="28"/>
      <c r="JJF13" s="28"/>
      <c r="JJG13" s="28"/>
      <c r="JJH13" s="28"/>
      <c r="JJI13" s="28"/>
      <c r="JJJ13" s="28"/>
      <c r="JJK13" s="28"/>
      <c r="JJL13" s="28"/>
      <c r="JJM13" s="28"/>
      <c r="JJN13" s="28"/>
      <c r="JJO13" s="28"/>
      <c r="JJP13" s="28"/>
      <c r="JJQ13" s="28"/>
      <c r="JJR13" s="28"/>
      <c r="JJS13" s="28"/>
      <c r="JJT13" s="28"/>
      <c r="JJU13" s="28"/>
      <c r="JJV13" s="28"/>
      <c r="JJW13" s="28"/>
      <c r="JJX13" s="28"/>
      <c r="JJY13" s="28"/>
      <c r="JJZ13" s="28"/>
      <c r="JKA13" s="28"/>
      <c r="JKB13" s="28"/>
      <c r="JKC13" s="28"/>
      <c r="JKD13" s="28"/>
      <c r="JKE13" s="28"/>
      <c r="JKF13" s="28"/>
      <c r="JKG13" s="28"/>
      <c r="JKH13" s="28"/>
      <c r="JKI13" s="28"/>
      <c r="JKJ13" s="28"/>
      <c r="JKK13" s="28"/>
      <c r="JKL13" s="28"/>
      <c r="JKM13" s="28"/>
      <c r="JKN13" s="28"/>
      <c r="JKO13" s="28"/>
      <c r="JKP13" s="28"/>
      <c r="JKQ13" s="28"/>
      <c r="JKR13" s="28"/>
      <c r="JKS13" s="28"/>
      <c r="JKT13" s="28"/>
      <c r="JKU13" s="28"/>
      <c r="JKV13" s="28"/>
      <c r="JKW13" s="28"/>
      <c r="JKX13" s="28"/>
      <c r="JKY13" s="28"/>
      <c r="JKZ13" s="28"/>
      <c r="JLA13" s="28"/>
      <c r="JLB13" s="28"/>
      <c r="JLC13" s="28"/>
      <c r="JLD13" s="28"/>
      <c r="JLE13" s="28"/>
      <c r="JLF13" s="28"/>
      <c r="JLG13" s="28"/>
      <c r="JLH13" s="28"/>
      <c r="JLI13" s="28"/>
      <c r="JLJ13" s="28"/>
      <c r="JLK13" s="28"/>
      <c r="JLL13" s="28"/>
      <c r="JLM13" s="28"/>
      <c r="JLN13" s="28"/>
      <c r="JLO13" s="28"/>
      <c r="JLP13" s="28"/>
      <c r="JLQ13" s="28"/>
      <c r="JLR13" s="28"/>
      <c r="JLS13" s="28"/>
      <c r="JLT13" s="28"/>
      <c r="JLU13" s="28"/>
      <c r="JLV13" s="28"/>
      <c r="JLW13" s="28"/>
      <c r="JLX13" s="28"/>
      <c r="JLY13" s="28"/>
      <c r="JLZ13" s="28"/>
      <c r="JMA13" s="28"/>
      <c r="JMB13" s="28"/>
      <c r="JMC13" s="28"/>
      <c r="JMD13" s="28"/>
      <c r="JME13" s="28"/>
      <c r="JMF13" s="28"/>
      <c r="JMG13" s="28"/>
      <c r="JMH13" s="28"/>
      <c r="JMI13" s="28"/>
      <c r="JMJ13" s="28"/>
      <c r="JMK13" s="28"/>
      <c r="JML13" s="28"/>
      <c r="JMM13" s="28"/>
      <c r="JMN13" s="28"/>
      <c r="JMO13" s="28"/>
      <c r="JMP13" s="28"/>
      <c r="JMQ13" s="28"/>
      <c r="JMR13" s="28"/>
      <c r="JMS13" s="28"/>
      <c r="JMT13" s="28"/>
      <c r="JMU13" s="28"/>
      <c r="JMV13" s="28"/>
      <c r="JMW13" s="28"/>
      <c r="JMX13" s="28"/>
      <c r="JMY13" s="28"/>
      <c r="JMZ13" s="28"/>
      <c r="JNA13" s="28"/>
      <c r="JNB13" s="28"/>
      <c r="JNC13" s="28"/>
      <c r="JND13" s="28"/>
      <c r="JNE13" s="28"/>
      <c r="JNF13" s="28"/>
      <c r="JNG13" s="28"/>
      <c r="JNH13" s="28"/>
      <c r="JNI13" s="28"/>
      <c r="JNJ13" s="28"/>
      <c r="JNK13" s="28"/>
      <c r="JNL13" s="28"/>
      <c r="JNM13" s="28"/>
      <c r="JNN13" s="28"/>
      <c r="JNO13" s="28"/>
      <c r="JNP13" s="28"/>
      <c r="JNQ13" s="28"/>
      <c r="JNR13" s="28"/>
      <c r="JNS13" s="28"/>
      <c r="JNT13" s="28"/>
      <c r="JNU13" s="28"/>
      <c r="JNV13" s="28"/>
      <c r="JNW13" s="28"/>
      <c r="JNX13" s="28"/>
      <c r="JNY13" s="28"/>
      <c r="JNZ13" s="28"/>
      <c r="JOA13" s="28"/>
      <c r="JOB13" s="28"/>
      <c r="JOC13" s="28"/>
      <c r="JOD13" s="28"/>
      <c r="JOE13" s="28"/>
      <c r="JOF13" s="28"/>
      <c r="JOG13" s="28"/>
      <c r="JOH13" s="28"/>
      <c r="JOI13" s="28"/>
      <c r="JOJ13" s="28"/>
      <c r="JOK13" s="28"/>
      <c r="JOL13" s="28"/>
      <c r="JOM13" s="28"/>
      <c r="JON13" s="28"/>
      <c r="JOO13" s="28"/>
      <c r="JOP13" s="28"/>
      <c r="JOQ13" s="28"/>
      <c r="JOR13" s="28"/>
      <c r="JOS13" s="28"/>
      <c r="JOT13" s="28"/>
      <c r="JOU13" s="28"/>
      <c r="JOV13" s="28"/>
      <c r="JOW13" s="28"/>
      <c r="JOX13" s="28"/>
      <c r="JOY13" s="28"/>
      <c r="JOZ13" s="28"/>
      <c r="JPA13" s="28"/>
      <c r="JPB13" s="28"/>
      <c r="JPC13" s="28"/>
      <c r="JPD13" s="28"/>
      <c r="JPE13" s="28"/>
      <c r="JPF13" s="28"/>
      <c r="JPG13" s="28"/>
      <c r="JPH13" s="28"/>
      <c r="JPI13" s="28"/>
      <c r="JPJ13" s="28"/>
      <c r="JPK13" s="28"/>
      <c r="JPL13" s="28"/>
      <c r="JPM13" s="28"/>
      <c r="JPN13" s="28"/>
      <c r="JPO13" s="28"/>
      <c r="JPP13" s="28"/>
      <c r="JPQ13" s="28"/>
      <c r="JPR13" s="28"/>
      <c r="JPS13" s="28"/>
      <c r="JPT13" s="28"/>
      <c r="JPU13" s="28"/>
      <c r="JPV13" s="28"/>
      <c r="JPW13" s="28"/>
      <c r="JPX13" s="28"/>
      <c r="JPY13" s="28"/>
      <c r="JPZ13" s="28"/>
      <c r="JQA13" s="28"/>
      <c r="JQB13" s="28"/>
      <c r="JQC13" s="28"/>
      <c r="JQD13" s="28"/>
      <c r="JQE13" s="28"/>
      <c r="JQF13" s="28"/>
      <c r="JQG13" s="28"/>
      <c r="JQH13" s="28"/>
      <c r="JQI13" s="28"/>
      <c r="JQJ13" s="28"/>
      <c r="JQK13" s="28"/>
      <c r="JQL13" s="28"/>
      <c r="JQM13" s="28"/>
      <c r="JQN13" s="28"/>
      <c r="JQO13" s="28"/>
      <c r="JQP13" s="28"/>
      <c r="JQQ13" s="28"/>
      <c r="JQR13" s="28"/>
      <c r="JQS13" s="28"/>
      <c r="JQT13" s="28"/>
      <c r="JQU13" s="28"/>
      <c r="JQV13" s="28"/>
      <c r="JQW13" s="28"/>
      <c r="JQX13" s="28"/>
      <c r="JQY13" s="28"/>
      <c r="JQZ13" s="28"/>
      <c r="JRA13" s="28"/>
      <c r="JRB13" s="28"/>
      <c r="JRC13" s="28"/>
      <c r="JRD13" s="28"/>
      <c r="JRE13" s="28"/>
      <c r="JRF13" s="28"/>
      <c r="JRG13" s="28"/>
      <c r="JRH13" s="28"/>
      <c r="JRI13" s="28"/>
      <c r="JRJ13" s="28"/>
      <c r="JRK13" s="28"/>
      <c r="JRL13" s="28"/>
      <c r="JRM13" s="28"/>
      <c r="JRN13" s="28"/>
      <c r="JRO13" s="28"/>
      <c r="JRP13" s="28"/>
      <c r="JRQ13" s="28"/>
      <c r="JRR13" s="28"/>
      <c r="JRS13" s="28"/>
      <c r="JRT13" s="28"/>
      <c r="JRU13" s="28"/>
      <c r="JRV13" s="28"/>
      <c r="JRW13" s="28"/>
      <c r="JRX13" s="28"/>
      <c r="JRY13" s="28"/>
      <c r="JRZ13" s="28"/>
      <c r="JSA13" s="28"/>
      <c r="JSB13" s="28"/>
      <c r="JSC13" s="28"/>
      <c r="JSD13" s="28"/>
      <c r="JSE13" s="28"/>
      <c r="JSF13" s="28"/>
      <c r="JSG13" s="28"/>
      <c r="JSH13" s="28"/>
      <c r="JSI13" s="28"/>
      <c r="JSJ13" s="28"/>
      <c r="JSK13" s="28"/>
      <c r="JSL13" s="28"/>
      <c r="JSM13" s="28"/>
      <c r="JSN13" s="28"/>
      <c r="JSO13" s="28"/>
      <c r="JSP13" s="28"/>
      <c r="JSQ13" s="28"/>
      <c r="JSR13" s="28"/>
      <c r="JSS13" s="28"/>
      <c r="JST13" s="28"/>
      <c r="JSU13" s="28"/>
      <c r="JSV13" s="28"/>
      <c r="JSW13" s="28"/>
      <c r="JSX13" s="28"/>
      <c r="JSY13" s="28"/>
      <c r="JSZ13" s="28"/>
      <c r="JTA13" s="28"/>
      <c r="JTB13" s="28"/>
      <c r="JTC13" s="28"/>
      <c r="JTD13" s="28"/>
      <c r="JTE13" s="28"/>
      <c r="JTF13" s="28"/>
      <c r="JTG13" s="28"/>
      <c r="JTH13" s="28"/>
      <c r="JTI13" s="28"/>
      <c r="JTJ13" s="28"/>
      <c r="JTK13" s="28"/>
      <c r="JTL13" s="28"/>
      <c r="JTM13" s="28"/>
      <c r="JTN13" s="28"/>
      <c r="JTO13" s="28"/>
      <c r="JTP13" s="28"/>
      <c r="JTQ13" s="28"/>
      <c r="JTR13" s="28"/>
      <c r="JTS13" s="28"/>
      <c r="JTT13" s="28"/>
      <c r="JTU13" s="28"/>
      <c r="JTV13" s="28"/>
      <c r="JTW13" s="28"/>
      <c r="JTX13" s="28"/>
      <c r="JTY13" s="28"/>
      <c r="JTZ13" s="28"/>
      <c r="JUA13" s="28"/>
      <c r="JUB13" s="28"/>
      <c r="JUC13" s="28"/>
      <c r="JUD13" s="28"/>
      <c r="JUE13" s="28"/>
      <c r="JUF13" s="28"/>
      <c r="JUG13" s="28"/>
      <c r="JUH13" s="28"/>
      <c r="JUI13" s="28"/>
      <c r="JUJ13" s="28"/>
      <c r="JUK13" s="28"/>
      <c r="JUL13" s="28"/>
      <c r="JUM13" s="28"/>
      <c r="JUN13" s="28"/>
      <c r="JUO13" s="28"/>
      <c r="JUP13" s="28"/>
      <c r="JUQ13" s="28"/>
      <c r="JUR13" s="28"/>
      <c r="JUS13" s="28"/>
      <c r="JUT13" s="28"/>
      <c r="JUU13" s="28"/>
      <c r="JUV13" s="28"/>
      <c r="JUW13" s="28"/>
      <c r="JUX13" s="28"/>
      <c r="JUY13" s="28"/>
      <c r="JUZ13" s="28"/>
      <c r="JVA13" s="28"/>
      <c r="JVB13" s="28"/>
      <c r="JVC13" s="28"/>
      <c r="JVD13" s="28"/>
      <c r="JVE13" s="28"/>
      <c r="JVF13" s="28"/>
      <c r="JVG13" s="28"/>
      <c r="JVH13" s="28"/>
      <c r="JVI13" s="28"/>
      <c r="JVJ13" s="28"/>
      <c r="JVK13" s="28"/>
      <c r="JVL13" s="28"/>
      <c r="JVM13" s="28"/>
      <c r="JVN13" s="28"/>
      <c r="JVO13" s="28"/>
      <c r="JVP13" s="28"/>
      <c r="JVQ13" s="28"/>
      <c r="JVR13" s="28"/>
      <c r="JVS13" s="28"/>
      <c r="JVT13" s="28"/>
      <c r="JVU13" s="28"/>
      <c r="JVV13" s="28"/>
      <c r="JVW13" s="28"/>
      <c r="JVX13" s="28"/>
      <c r="JVY13" s="28"/>
      <c r="JVZ13" s="28"/>
      <c r="JWA13" s="28"/>
      <c r="JWB13" s="28"/>
      <c r="JWC13" s="28"/>
      <c r="JWD13" s="28"/>
      <c r="JWE13" s="28"/>
      <c r="JWF13" s="28"/>
      <c r="JWG13" s="28"/>
      <c r="JWH13" s="28"/>
      <c r="JWI13" s="28"/>
      <c r="JWJ13" s="28"/>
      <c r="JWK13" s="28"/>
      <c r="JWL13" s="28"/>
      <c r="JWM13" s="28"/>
      <c r="JWN13" s="28"/>
      <c r="JWO13" s="28"/>
      <c r="JWP13" s="28"/>
      <c r="JWQ13" s="28"/>
      <c r="JWR13" s="28"/>
      <c r="JWS13" s="28"/>
      <c r="JWT13" s="28"/>
      <c r="JWU13" s="28"/>
      <c r="JWV13" s="28"/>
      <c r="JWW13" s="28"/>
      <c r="JWX13" s="28"/>
      <c r="JWY13" s="28"/>
      <c r="JWZ13" s="28"/>
      <c r="JXA13" s="28"/>
      <c r="JXB13" s="28"/>
      <c r="JXC13" s="28"/>
      <c r="JXD13" s="28"/>
      <c r="JXE13" s="28"/>
      <c r="JXF13" s="28"/>
      <c r="JXG13" s="28"/>
      <c r="JXH13" s="28"/>
      <c r="JXI13" s="28"/>
      <c r="JXJ13" s="28"/>
      <c r="JXK13" s="28"/>
      <c r="JXL13" s="28"/>
      <c r="JXM13" s="28"/>
      <c r="JXN13" s="28"/>
      <c r="JXO13" s="28"/>
      <c r="JXP13" s="28"/>
      <c r="JXQ13" s="28"/>
      <c r="JXR13" s="28"/>
      <c r="JXS13" s="28"/>
      <c r="JXT13" s="28"/>
      <c r="JXU13" s="28"/>
      <c r="JXV13" s="28"/>
      <c r="JXW13" s="28"/>
      <c r="JXX13" s="28"/>
      <c r="JXY13" s="28"/>
      <c r="JXZ13" s="28"/>
      <c r="JYA13" s="28"/>
      <c r="JYB13" s="28"/>
      <c r="JYC13" s="28"/>
      <c r="JYD13" s="28"/>
      <c r="JYE13" s="28"/>
      <c r="JYF13" s="28"/>
      <c r="JYG13" s="28"/>
      <c r="JYH13" s="28"/>
      <c r="JYI13" s="28"/>
      <c r="JYJ13" s="28"/>
      <c r="JYK13" s="28"/>
      <c r="JYL13" s="28"/>
      <c r="JYM13" s="28"/>
      <c r="JYN13" s="28"/>
      <c r="JYO13" s="28"/>
      <c r="JYP13" s="28"/>
      <c r="JYQ13" s="28"/>
      <c r="JYR13" s="28"/>
      <c r="JYS13" s="28"/>
      <c r="JYT13" s="28"/>
      <c r="JYU13" s="28"/>
      <c r="JYV13" s="28"/>
      <c r="JYW13" s="28"/>
      <c r="JYX13" s="28"/>
      <c r="JYY13" s="28"/>
      <c r="JYZ13" s="28"/>
      <c r="JZA13" s="28"/>
      <c r="JZB13" s="28"/>
      <c r="JZC13" s="28"/>
      <c r="JZD13" s="28"/>
      <c r="JZE13" s="28"/>
      <c r="JZF13" s="28"/>
      <c r="JZG13" s="28"/>
      <c r="JZH13" s="28"/>
      <c r="JZI13" s="28"/>
      <c r="JZJ13" s="28"/>
      <c r="JZK13" s="28"/>
      <c r="JZL13" s="28"/>
      <c r="JZM13" s="28"/>
      <c r="JZN13" s="28"/>
      <c r="JZO13" s="28"/>
      <c r="JZP13" s="28"/>
      <c r="JZQ13" s="28"/>
      <c r="JZR13" s="28"/>
      <c r="JZS13" s="28"/>
      <c r="JZT13" s="28"/>
      <c r="JZU13" s="28"/>
      <c r="JZV13" s="28"/>
      <c r="JZW13" s="28"/>
      <c r="JZX13" s="28"/>
      <c r="JZY13" s="28"/>
      <c r="JZZ13" s="28"/>
      <c r="KAA13" s="28"/>
      <c r="KAB13" s="28"/>
      <c r="KAC13" s="28"/>
      <c r="KAD13" s="28"/>
      <c r="KAE13" s="28"/>
      <c r="KAF13" s="28"/>
      <c r="KAG13" s="28"/>
      <c r="KAH13" s="28"/>
      <c r="KAI13" s="28"/>
      <c r="KAJ13" s="28"/>
      <c r="KAK13" s="28"/>
      <c r="KAL13" s="28"/>
      <c r="KAM13" s="28"/>
      <c r="KAN13" s="28"/>
      <c r="KAO13" s="28"/>
      <c r="KAP13" s="28"/>
      <c r="KAQ13" s="28"/>
      <c r="KAR13" s="28"/>
      <c r="KAS13" s="28"/>
      <c r="KAT13" s="28"/>
      <c r="KAU13" s="28"/>
      <c r="KAV13" s="28"/>
      <c r="KAW13" s="28"/>
      <c r="KAX13" s="28"/>
      <c r="KAY13" s="28"/>
      <c r="KAZ13" s="28"/>
      <c r="KBA13" s="28"/>
      <c r="KBB13" s="28"/>
      <c r="KBC13" s="28"/>
      <c r="KBD13" s="28"/>
      <c r="KBE13" s="28"/>
      <c r="KBF13" s="28"/>
      <c r="KBG13" s="28"/>
      <c r="KBH13" s="28"/>
      <c r="KBI13" s="28"/>
      <c r="KBJ13" s="28"/>
      <c r="KBK13" s="28"/>
      <c r="KBL13" s="28"/>
      <c r="KBM13" s="28"/>
      <c r="KBN13" s="28"/>
      <c r="KBO13" s="28"/>
      <c r="KBP13" s="28"/>
      <c r="KBQ13" s="28"/>
      <c r="KBR13" s="28"/>
      <c r="KBS13" s="28"/>
      <c r="KBT13" s="28"/>
      <c r="KBU13" s="28"/>
      <c r="KBV13" s="28"/>
      <c r="KBW13" s="28"/>
      <c r="KBX13" s="28"/>
      <c r="KBY13" s="28"/>
      <c r="KBZ13" s="28"/>
      <c r="KCA13" s="28"/>
      <c r="KCB13" s="28"/>
      <c r="KCC13" s="28"/>
      <c r="KCD13" s="28"/>
      <c r="KCE13" s="28"/>
      <c r="KCF13" s="28"/>
      <c r="KCG13" s="28"/>
      <c r="KCH13" s="28"/>
      <c r="KCI13" s="28"/>
      <c r="KCJ13" s="28"/>
      <c r="KCK13" s="28"/>
      <c r="KCL13" s="28"/>
      <c r="KCM13" s="28"/>
      <c r="KCN13" s="28"/>
      <c r="KCO13" s="28"/>
      <c r="KCP13" s="28"/>
      <c r="KCQ13" s="28"/>
      <c r="KCR13" s="28"/>
      <c r="KCS13" s="28"/>
      <c r="KCT13" s="28"/>
      <c r="KCU13" s="28"/>
      <c r="KCV13" s="28"/>
      <c r="KCW13" s="28"/>
      <c r="KCX13" s="28"/>
      <c r="KCY13" s="28"/>
      <c r="KCZ13" s="28"/>
      <c r="KDA13" s="28"/>
      <c r="KDB13" s="28"/>
      <c r="KDC13" s="28"/>
      <c r="KDD13" s="28"/>
      <c r="KDE13" s="28"/>
      <c r="KDF13" s="28"/>
      <c r="KDG13" s="28"/>
      <c r="KDH13" s="28"/>
      <c r="KDI13" s="28"/>
      <c r="KDJ13" s="28"/>
      <c r="KDK13" s="28"/>
      <c r="KDL13" s="28"/>
      <c r="KDM13" s="28"/>
      <c r="KDN13" s="28"/>
      <c r="KDO13" s="28"/>
      <c r="KDP13" s="28"/>
      <c r="KDQ13" s="28"/>
      <c r="KDR13" s="28"/>
      <c r="KDS13" s="28"/>
      <c r="KDT13" s="28"/>
      <c r="KDU13" s="28"/>
      <c r="KDV13" s="28"/>
      <c r="KDW13" s="28"/>
      <c r="KDX13" s="28"/>
      <c r="KDY13" s="28"/>
      <c r="KDZ13" s="28"/>
      <c r="KEA13" s="28"/>
      <c r="KEB13" s="28"/>
      <c r="KEC13" s="28"/>
      <c r="KED13" s="28"/>
      <c r="KEE13" s="28"/>
      <c r="KEF13" s="28"/>
      <c r="KEG13" s="28"/>
      <c r="KEH13" s="28"/>
      <c r="KEI13" s="28"/>
      <c r="KEJ13" s="28"/>
      <c r="KEK13" s="28"/>
      <c r="KEL13" s="28"/>
      <c r="KEM13" s="28"/>
      <c r="KEN13" s="28"/>
      <c r="KEO13" s="28"/>
      <c r="KEP13" s="28"/>
      <c r="KEQ13" s="28"/>
      <c r="KER13" s="28"/>
      <c r="KES13" s="28"/>
      <c r="KET13" s="28"/>
      <c r="KEU13" s="28"/>
      <c r="KEV13" s="28"/>
      <c r="KEW13" s="28"/>
      <c r="KEX13" s="28"/>
      <c r="KEY13" s="28"/>
      <c r="KEZ13" s="28"/>
      <c r="KFA13" s="28"/>
      <c r="KFB13" s="28"/>
      <c r="KFC13" s="28"/>
      <c r="KFD13" s="28"/>
      <c r="KFE13" s="28"/>
      <c r="KFF13" s="28"/>
      <c r="KFG13" s="28"/>
      <c r="KFH13" s="28"/>
      <c r="KFI13" s="28"/>
      <c r="KFJ13" s="28"/>
      <c r="KFK13" s="28"/>
      <c r="KFL13" s="28"/>
      <c r="KFM13" s="28"/>
      <c r="KFN13" s="28"/>
      <c r="KFO13" s="28"/>
      <c r="KFP13" s="28"/>
      <c r="KFQ13" s="28"/>
      <c r="KFR13" s="28"/>
      <c r="KFS13" s="28"/>
      <c r="KFT13" s="28"/>
      <c r="KFU13" s="28"/>
      <c r="KFV13" s="28"/>
      <c r="KFW13" s="28"/>
      <c r="KFX13" s="28"/>
      <c r="KFY13" s="28"/>
      <c r="KFZ13" s="28"/>
      <c r="KGA13" s="28"/>
      <c r="KGB13" s="28"/>
      <c r="KGC13" s="28"/>
      <c r="KGD13" s="28"/>
      <c r="KGE13" s="28"/>
      <c r="KGF13" s="28"/>
      <c r="KGG13" s="28"/>
      <c r="KGH13" s="28"/>
      <c r="KGI13" s="28"/>
      <c r="KGJ13" s="28"/>
      <c r="KGK13" s="28"/>
      <c r="KGL13" s="28"/>
      <c r="KGM13" s="28"/>
      <c r="KGN13" s="28"/>
      <c r="KGO13" s="28"/>
      <c r="KGP13" s="28"/>
      <c r="KGQ13" s="28"/>
      <c r="KGR13" s="28"/>
      <c r="KGS13" s="28"/>
      <c r="KGT13" s="28"/>
      <c r="KGU13" s="28"/>
      <c r="KGV13" s="28"/>
      <c r="KGW13" s="28"/>
      <c r="KGX13" s="28"/>
      <c r="KGY13" s="28"/>
      <c r="KGZ13" s="28"/>
      <c r="KHA13" s="28"/>
      <c r="KHB13" s="28"/>
      <c r="KHC13" s="28"/>
      <c r="KHD13" s="28"/>
      <c r="KHE13" s="28"/>
      <c r="KHF13" s="28"/>
      <c r="KHG13" s="28"/>
      <c r="KHH13" s="28"/>
      <c r="KHI13" s="28"/>
      <c r="KHJ13" s="28"/>
      <c r="KHK13" s="28"/>
      <c r="KHL13" s="28"/>
      <c r="KHM13" s="28"/>
      <c r="KHN13" s="28"/>
      <c r="KHO13" s="28"/>
      <c r="KHP13" s="28"/>
      <c r="KHQ13" s="28"/>
      <c r="KHR13" s="28"/>
      <c r="KHS13" s="28"/>
      <c r="KHT13" s="28"/>
      <c r="KHU13" s="28"/>
      <c r="KHV13" s="28"/>
      <c r="KHW13" s="28"/>
      <c r="KHX13" s="28"/>
      <c r="KHY13" s="28"/>
      <c r="KHZ13" s="28"/>
      <c r="KIA13" s="28"/>
      <c r="KIB13" s="28"/>
      <c r="KIC13" s="28"/>
      <c r="KID13" s="28"/>
      <c r="KIE13" s="28"/>
      <c r="KIF13" s="28"/>
      <c r="KIG13" s="28"/>
      <c r="KIH13" s="28"/>
      <c r="KII13" s="28"/>
      <c r="KIJ13" s="28"/>
      <c r="KIK13" s="28"/>
      <c r="KIL13" s="28"/>
      <c r="KIM13" s="28"/>
      <c r="KIN13" s="28"/>
      <c r="KIO13" s="28"/>
      <c r="KIP13" s="28"/>
      <c r="KIQ13" s="28"/>
      <c r="KIR13" s="28"/>
      <c r="KIS13" s="28"/>
      <c r="KIT13" s="28"/>
      <c r="KIU13" s="28"/>
      <c r="KIV13" s="28"/>
      <c r="KIW13" s="28"/>
      <c r="KIX13" s="28"/>
      <c r="KIY13" s="28"/>
      <c r="KIZ13" s="28"/>
      <c r="KJA13" s="28"/>
      <c r="KJB13" s="28"/>
      <c r="KJC13" s="28"/>
      <c r="KJD13" s="28"/>
      <c r="KJE13" s="28"/>
      <c r="KJF13" s="28"/>
      <c r="KJG13" s="28"/>
      <c r="KJH13" s="28"/>
      <c r="KJI13" s="28"/>
      <c r="KJJ13" s="28"/>
      <c r="KJK13" s="28"/>
      <c r="KJL13" s="28"/>
      <c r="KJM13" s="28"/>
      <c r="KJN13" s="28"/>
      <c r="KJO13" s="28"/>
      <c r="KJP13" s="28"/>
      <c r="KJQ13" s="28"/>
      <c r="KJR13" s="28"/>
      <c r="KJS13" s="28"/>
      <c r="KJT13" s="28"/>
      <c r="KJU13" s="28"/>
      <c r="KJV13" s="28"/>
      <c r="KJW13" s="28"/>
      <c r="KJX13" s="28"/>
      <c r="KJY13" s="28"/>
      <c r="KJZ13" s="28"/>
      <c r="KKA13" s="28"/>
      <c r="KKB13" s="28"/>
      <c r="KKC13" s="28"/>
      <c r="KKD13" s="28"/>
      <c r="KKE13" s="28"/>
      <c r="KKF13" s="28"/>
      <c r="KKG13" s="28"/>
      <c r="KKH13" s="28"/>
      <c r="KKI13" s="28"/>
      <c r="KKJ13" s="28"/>
      <c r="KKK13" s="28"/>
      <c r="KKL13" s="28"/>
      <c r="KKM13" s="28"/>
      <c r="KKN13" s="28"/>
      <c r="KKO13" s="28"/>
      <c r="KKP13" s="28"/>
      <c r="KKQ13" s="28"/>
      <c r="KKR13" s="28"/>
      <c r="KKS13" s="28"/>
      <c r="KKT13" s="28"/>
      <c r="KKU13" s="28"/>
      <c r="KKV13" s="28"/>
      <c r="KKW13" s="28"/>
      <c r="KKX13" s="28"/>
      <c r="KKY13" s="28"/>
      <c r="KKZ13" s="28"/>
      <c r="KLA13" s="28"/>
      <c r="KLB13" s="28"/>
      <c r="KLC13" s="28"/>
      <c r="KLD13" s="28"/>
      <c r="KLE13" s="28"/>
      <c r="KLF13" s="28"/>
      <c r="KLG13" s="28"/>
      <c r="KLH13" s="28"/>
      <c r="KLI13" s="28"/>
      <c r="KLJ13" s="28"/>
      <c r="KLK13" s="28"/>
      <c r="KLL13" s="28"/>
      <c r="KLM13" s="28"/>
      <c r="KLN13" s="28"/>
      <c r="KLO13" s="28"/>
      <c r="KLP13" s="28"/>
      <c r="KLQ13" s="28"/>
      <c r="KLR13" s="28"/>
      <c r="KLS13" s="28"/>
      <c r="KLT13" s="28"/>
      <c r="KLU13" s="28"/>
      <c r="KLV13" s="28"/>
      <c r="KLW13" s="28"/>
      <c r="KLX13" s="28"/>
      <c r="KLY13" s="28"/>
      <c r="KLZ13" s="28"/>
      <c r="KMA13" s="28"/>
      <c r="KMB13" s="28"/>
      <c r="KMC13" s="28"/>
      <c r="KMD13" s="28"/>
      <c r="KME13" s="28"/>
      <c r="KMF13" s="28"/>
      <c r="KMG13" s="28"/>
      <c r="KMH13" s="28"/>
      <c r="KMI13" s="28"/>
      <c r="KMJ13" s="28"/>
      <c r="KMK13" s="28"/>
      <c r="KML13" s="28"/>
      <c r="KMM13" s="28"/>
      <c r="KMN13" s="28"/>
      <c r="KMO13" s="28"/>
      <c r="KMP13" s="28"/>
      <c r="KMQ13" s="28"/>
      <c r="KMR13" s="28"/>
      <c r="KMS13" s="28"/>
      <c r="KMT13" s="28"/>
      <c r="KMU13" s="28"/>
      <c r="KMV13" s="28"/>
      <c r="KMW13" s="28"/>
      <c r="KMX13" s="28"/>
      <c r="KMY13" s="28"/>
      <c r="KMZ13" s="28"/>
      <c r="KNA13" s="28"/>
      <c r="KNB13" s="28"/>
      <c r="KNC13" s="28"/>
      <c r="KND13" s="28"/>
      <c r="KNE13" s="28"/>
      <c r="KNF13" s="28"/>
      <c r="KNG13" s="28"/>
      <c r="KNH13" s="28"/>
      <c r="KNI13" s="28"/>
      <c r="KNJ13" s="28"/>
      <c r="KNK13" s="28"/>
      <c r="KNL13" s="28"/>
      <c r="KNM13" s="28"/>
      <c r="KNN13" s="28"/>
      <c r="KNO13" s="28"/>
      <c r="KNP13" s="28"/>
      <c r="KNQ13" s="28"/>
      <c r="KNR13" s="28"/>
      <c r="KNS13" s="28"/>
      <c r="KNT13" s="28"/>
      <c r="KNU13" s="28"/>
      <c r="KNV13" s="28"/>
      <c r="KNW13" s="28"/>
      <c r="KNX13" s="28"/>
      <c r="KNY13" s="28"/>
      <c r="KNZ13" s="28"/>
      <c r="KOA13" s="28"/>
      <c r="KOB13" s="28"/>
      <c r="KOC13" s="28"/>
      <c r="KOD13" s="28"/>
      <c r="KOE13" s="28"/>
      <c r="KOF13" s="28"/>
      <c r="KOG13" s="28"/>
      <c r="KOH13" s="28"/>
      <c r="KOI13" s="28"/>
      <c r="KOJ13" s="28"/>
      <c r="KOK13" s="28"/>
      <c r="KOL13" s="28"/>
      <c r="KOM13" s="28"/>
      <c r="KON13" s="28"/>
      <c r="KOO13" s="28"/>
      <c r="KOP13" s="28"/>
      <c r="KOQ13" s="28"/>
      <c r="KOR13" s="28"/>
      <c r="KOS13" s="28"/>
      <c r="KOT13" s="28"/>
      <c r="KOU13" s="28"/>
      <c r="KOV13" s="28"/>
      <c r="KOW13" s="28"/>
      <c r="KOX13" s="28"/>
      <c r="KOY13" s="28"/>
      <c r="KOZ13" s="28"/>
      <c r="KPA13" s="28"/>
      <c r="KPB13" s="28"/>
      <c r="KPC13" s="28"/>
      <c r="KPD13" s="28"/>
      <c r="KPE13" s="28"/>
      <c r="KPF13" s="28"/>
      <c r="KPG13" s="28"/>
      <c r="KPH13" s="28"/>
      <c r="KPI13" s="28"/>
      <c r="KPJ13" s="28"/>
      <c r="KPK13" s="28"/>
      <c r="KPL13" s="28"/>
      <c r="KPM13" s="28"/>
      <c r="KPN13" s="28"/>
      <c r="KPO13" s="28"/>
      <c r="KPP13" s="28"/>
      <c r="KPQ13" s="28"/>
      <c r="KPR13" s="28"/>
      <c r="KPS13" s="28"/>
      <c r="KPT13" s="28"/>
      <c r="KPU13" s="28"/>
      <c r="KPV13" s="28"/>
      <c r="KPW13" s="28"/>
      <c r="KPX13" s="28"/>
      <c r="KPY13" s="28"/>
      <c r="KPZ13" s="28"/>
      <c r="KQA13" s="28"/>
      <c r="KQB13" s="28"/>
      <c r="KQC13" s="28"/>
      <c r="KQD13" s="28"/>
      <c r="KQE13" s="28"/>
      <c r="KQF13" s="28"/>
      <c r="KQG13" s="28"/>
      <c r="KQH13" s="28"/>
      <c r="KQI13" s="28"/>
      <c r="KQJ13" s="28"/>
      <c r="KQK13" s="28"/>
      <c r="KQL13" s="28"/>
      <c r="KQM13" s="28"/>
      <c r="KQN13" s="28"/>
      <c r="KQO13" s="28"/>
      <c r="KQP13" s="28"/>
      <c r="KQQ13" s="28"/>
      <c r="KQR13" s="28"/>
      <c r="KQS13" s="28"/>
      <c r="KQT13" s="28"/>
      <c r="KQU13" s="28"/>
      <c r="KQV13" s="28"/>
      <c r="KQW13" s="28"/>
      <c r="KQX13" s="28"/>
      <c r="KQY13" s="28"/>
      <c r="KQZ13" s="28"/>
      <c r="KRA13" s="28"/>
      <c r="KRB13" s="28"/>
      <c r="KRC13" s="28"/>
      <c r="KRD13" s="28"/>
      <c r="KRE13" s="28"/>
      <c r="KRF13" s="28"/>
      <c r="KRG13" s="28"/>
      <c r="KRH13" s="28"/>
      <c r="KRI13" s="28"/>
      <c r="KRJ13" s="28"/>
      <c r="KRK13" s="28"/>
      <c r="KRL13" s="28"/>
      <c r="KRM13" s="28"/>
      <c r="KRN13" s="28"/>
      <c r="KRO13" s="28"/>
      <c r="KRP13" s="28"/>
      <c r="KRQ13" s="28"/>
      <c r="KRR13" s="28"/>
      <c r="KRS13" s="28"/>
      <c r="KRT13" s="28"/>
      <c r="KRU13" s="28"/>
      <c r="KRV13" s="28"/>
      <c r="KRW13" s="28"/>
      <c r="KRX13" s="28"/>
      <c r="KRY13" s="28"/>
      <c r="KRZ13" s="28"/>
      <c r="KSA13" s="28"/>
      <c r="KSB13" s="28"/>
      <c r="KSC13" s="28"/>
      <c r="KSD13" s="28"/>
      <c r="KSE13" s="28"/>
      <c r="KSF13" s="28"/>
      <c r="KSG13" s="28"/>
      <c r="KSH13" s="28"/>
      <c r="KSI13" s="28"/>
      <c r="KSJ13" s="28"/>
      <c r="KSK13" s="28"/>
      <c r="KSL13" s="28"/>
      <c r="KSM13" s="28"/>
      <c r="KSN13" s="28"/>
      <c r="KSO13" s="28"/>
      <c r="KSP13" s="28"/>
      <c r="KSQ13" s="28"/>
      <c r="KSR13" s="28"/>
      <c r="KSS13" s="28"/>
      <c r="KST13" s="28"/>
      <c r="KSU13" s="28"/>
      <c r="KSV13" s="28"/>
      <c r="KSW13" s="28"/>
      <c r="KSX13" s="28"/>
      <c r="KSY13" s="28"/>
      <c r="KSZ13" s="28"/>
      <c r="KTA13" s="28"/>
      <c r="KTB13" s="28"/>
      <c r="KTC13" s="28"/>
      <c r="KTD13" s="28"/>
      <c r="KTE13" s="28"/>
      <c r="KTF13" s="28"/>
      <c r="KTG13" s="28"/>
      <c r="KTH13" s="28"/>
      <c r="KTI13" s="28"/>
      <c r="KTJ13" s="28"/>
      <c r="KTK13" s="28"/>
      <c r="KTL13" s="28"/>
      <c r="KTM13" s="28"/>
      <c r="KTN13" s="28"/>
      <c r="KTO13" s="28"/>
      <c r="KTP13" s="28"/>
      <c r="KTQ13" s="28"/>
      <c r="KTR13" s="28"/>
      <c r="KTS13" s="28"/>
      <c r="KTT13" s="28"/>
      <c r="KTU13" s="28"/>
      <c r="KTV13" s="28"/>
      <c r="KTW13" s="28"/>
      <c r="KTX13" s="28"/>
      <c r="KTY13" s="28"/>
      <c r="KTZ13" s="28"/>
      <c r="KUA13" s="28"/>
      <c r="KUB13" s="28"/>
      <c r="KUC13" s="28"/>
      <c r="KUD13" s="28"/>
      <c r="KUE13" s="28"/>
      <c r="KUF13" s="28"/>
      <c r="KUG13" s="28"/>
      <c r="KUH13" s="28"/>
      <c r="KUI13" s="28"/>
      <c r="KUJ13" s="28"/>
      <c r="KUK13" s="28"/>
      <c r="KUL13" s="28"/>
      <c r="KUM13" s="28"/>
      <c r="KUN13" s="28"/>
      <c r="KUO13" s="28"/>
      <c r="KUP13" s="28"/>
      <c r="KUQ13" s="28"/>
      <c r="KUR13" s="28"/>
      <c r="KUS13" s="28"/>
      <c r="KUT13" s="28"/>
      <c r="KUU13" s="28"/>
      <c r="KUV13" s="28"/>
      <c r="KUW13" s="28"/>
      <c r="KUX13" s="28"/>
      <c r="KUY13" s="28"/>
      <c r="KUZ13" s="28"/>
      <c r="KVA13" s="28"/>
      <c r="KVB13" s="28"/>
      <c r="KVC13" s="28"/>
      <c r="KVD13" s="28"/>
      <c r="KVE13" s="28"/>
      <c r="KVF13" s="28"/>
      <c r="KVG13" s="28"/>
      <c r="KVH13" s="28"/>
      <c r="KVI13" s="28"/>
      <c r="KVJ13" s="28"/>
      <c r="KVK13" s="28"/>
      <c r="KVL13" s="28"/>
      <c r="KVM13" s="28"/>
      <c r="KVN13" s="28"/>
      <c r="KVO13" s="28"/>
      <c r="KVP13" s="28"/>
      <c r="KVQ13" s="28"/>
      <c r="KVR13" s="28"/>
      <c r="KVS13" s="28"/>
      <c r="KVT13" s="28"/>
      <c r="KVU13" s="28"/>
      <c r="KVV13" s="28"/>
      <c r="KVW13" s="28"/>
      <c r="KVX13" s="28"/>
      <c r="KVY13" s="28"/>
      <c r="KVZ13" s="28"/>
      <c r="KWA13" s="28"/>
      <c r="KWB13" s="28"/>
      <c r="KWC13" s="28"/>
      <c r="KWD13" s="28"/>
      <c r="KWE13" s="28"/>
      <c r="KWF13" s="28"/>
      <c r="KWG13" s="28"/>
      <c r="KWH13" s="28"/>
      <c r="KWI13" s="28"/>
      <c r="KWJ13" s="28"/>
      <c r="KWK13" s="28"/>
      <c r="KWL13" s="28"/>
      <c r="KWM13" s="28"/>
      <c r="KWN13" s="28"/>
      <c r="KWO13" s="28"/>
      <c r="KWP13" s="28"/>
      <c r="KWQ13" s="28"/>
      <c r="KWR13" s="28"/>
      <c r="KWS13" s="28"/>
      <c r="KWT13" s="28"/>
      <c r="KWU13" s="28"/>
      <c r="KWV13" s="28"/>
      <c r="KWW13" s="28"/>
      <c r="KWX13" s="28"/>
      <c r="KWY13" s="28"/>
      <c r="KWZ13" s="28"/>
      <c r="KXA13" s="28"/>
      <c r="KXB13" s="28"/>
      <c r="KXC13" s="28"/>
      <c r="KXD13" s="28"/>
      <c r="KXE13" s="28"/>
      <c r="KXF13" s="28"/>
      <c r="KXG13" s="28"/>
      <c r="KXH13" s="28"/>
      <c r="KXI13" s="28"/>
      <c r="KXJ13" s="28"/>
      <c r="KXK13" s="28"/>
      <c r="KXL13" s="28"/>
      <c r="KXM13" s="28"/>
      <c r="KXN13" s="28"/>
      <c r="KXO13" s="28"/>
      <c r="KXP13" s="28"/>
      <c r="KXQ13" s="28"/>
      <c r="KXR13" s="28"/>
      <c r="KXS13" s="28"/>
      <c r="KXT13" s="28"/>
      <c r="KXU13" s="28"/>
      <c r="KXV13" s="28"/>
      <c r="KXW13" s="28"/>
      <c r="KXX13" s="28"/>
      <c r="KXY13" s="28"/>
      <c r="KXZ13" s="28"/>
      <c r="KYA13" s="28"/>
      <c r="KYB13" s="28"/>
      <c r="KYC13" s="28"/>
      <c r="KYD13" s="28"/>
      <c r="KYE13" s="28"/>
      <c r="KYF13" s="28"/>
      <c r="KYG13" s="28"/>
      <c r="KYH13" s="28"/>
      <c r="KYI13" s="28"/>
      <c r="KYJ13" s="28"/>
      <c r="KYK13" s="28"/>
      <c r="KYL13" s="28"/>
      <c r="KYM13" s="28"/>
      <c r="KYN13" s="28"/>
      <c r="KYO13" s="28"/>
      <c r="KYP13" s="28"/>
      <c r="KYQ13" s="28"/>
      <c r="KYR13" s="28"/>
      <c r="KYS13" s="28"/>
      <c r="KYT13" s="28"/>
      <c r="KYU13" s="28"/>
      <c r="KYV13" s="28"/>
      <c r="KYW13" s="28"/>
      <c r="KYX13" s="28"/>
      <c r="KYY13" s="28"/>
      <c r="KYZ13" s="28"/>
      <c r="KZA13" s="28"/>
      <c r="KZB13" s="28"/>
      <c r="KZC13" s="28"/>
      <c r="KZD13" s="28"/>
      <c r="KZE13" s="28"/>
      <c r="KZF13" s="28"/>
      <c r="KZG13" s="28"/>
      <c r="KZH13" s="28"/>
      <c r="KZI13" s="28"/>
      <c r="KZJ13" s="28"/>
      <c r="KZK13" s="28"/>
      <c r="KZL13" s="28"/>
      <c r="KZM13" s="28"/>
      <c r="KZN13" s="28"/>
      <c r="KZO13" s="28"/>
      <c r="KZP13" s="28"/>
      <c r="KZQ13" s="28"/>
      <c r="KZR13" s="28"/>
      <c r="KZS13" s="28"/>
      <c r="KZT13" s="28"/>
      <c r="KZU13" s="28"/>
      <c r="KZV13" s="28"/>
      <c r="KZW13" s="28"/>
      <c r="KZX13" s="28"/>
      <c r="KZY13" s="28"/>
      <c r="KZZ13" s="28"/>
      <c r="LAA13" s="28"/>
      <c r="LAB13" s="28"/>
      <c r="LAC13" s="28"/>
      <c r="LAD13" s="28"/>
      <c r="LAE13" s="28"/>
      <c r="LAF13" s="28"/>
      <c r="LAG13" s="28"/>
      <c r="LAH13" s="28"/>
      <c r="LAI13" s="28"/>
      <c r="LAJ13" s="28"/>
      <c r="LAK13" s="28"/>
      <c r="LAL13" s="28"/>
      <c r="LAM13" s="28"/>
      <c r="LAN13" s="28"/>
      <c r="LAO13" s="28"/>
      <c r="LAP13" s="28"/>
      <c r="LAQ13" s="28"/>
      <c r="LAR13" s="28"/>
      <c r="LAS13" s="28"/>
      <c r="LAT13" s="28"/>
      <c r="LAU13" s="28"/>
      <c r="LAV13" s="28"/>
      <c r="LAW13" s="28"/>
      <c r="LAX13" s="28"/>
      <c r="LAY13" s="28"/>
      <c r="LAZ13" s="28"/>
      <c r="LBA13" s="28"/>
      <c r="LBB13" s="28"/>
      <c r="LBC13" s="28"/>
      <c r="LBD13" s="28"/>
      <c r="LBE13" s="28"/>
      <c r="LBF13" s="28"/>
      <c r="LBG13" s="28"/>
      <c r="LBH13" s="28"/>
      <c r="LBI13" s="28"/>
      <c r="LBJ13" s="28"/>
      <c r="LBK13" s="28"/>
      <c r="LBL13" s="28"/>
      <c r="LBM13" s="28"/>
      <c r="LBN13" s="28"/>
      <c r="LBO13" s="28"/>
      <c r="LBP13" s="28"/>
      <c r="LBQ13" s="28"/>
      <c r="LBR13" s="28"/>
      <c r="LBS13" s="28"/>
      <c r="LBT13" s="28"/>
      <c r="LBU13" s="28"/>
      <c r="LBV13" s="28"/>
      <c r="LBW13" s="28"/>
      <c r="LBX13" s="28"/>
      <c r="LBY13" s="28"/>
      <c r="LBZ13" s="28"/>
      <c r="LCA13" s="28"/>
      <c r="LCB13" s="28"/>
      <c r="LCC13" s="28"/>
      <c r="LCD13" s="28"/>
      <c r="LCE13" s="28"/>
      <c r="LCF13" s="28"/>
      <c r="LCG13" s="28"/>
      <c r="LCH13" s="28"/>
      <c r="LCI13" s="28"/>
      <c r="LCJ13" s="28"/>
      <c r="LCK13" s="28"/>
      <c r="LCL13" s="28"/>
      <c r="LCM13" s="28"/>
      <c r="LCN13" s="28"/>
      <c r="LCO13" s="28"/>
      <c r="LCP13" s="28"/>
      <c r="LCQ13" s="28"/>
      <c r="LCR13" s="28"/>
      <c r="LCS13" s="28"/>
      <c r="LCT13" s="28"/>
      <c r="LCU13" s="28"/>
      <c r="LCV13" s="28"/>
      <c r="LCW13" s="28"/>
      <c r="LCX13" s="28"/>
      <c r="LCY13" s="28"/>
      <c r="LCZ13" s="28"/>
      <c r="LDA13" s="28"/>
      <c r="LDB13" s="28"/>
      <c r="LDC13" s="28"/>
      <c r="LDD13" s="28"/>
      <c r="LDE13" s="28"/>
      <c r="LDF13" s="28"/>
      <c r="LDG13" s="28"/>
      <c r="LDH13" s="28"/>
      <c r="LDI13" s="28"/>
      <c r="LDJ13" s="28"/>
      <c r="LDK13" s="28"/>
      <c r="LDL13" s="28"/>
      <c r="LDM13" s="28"/>
      <c r="LDN13" s="28"/>
      <c r="LDO13" s="28"/>
      <c r="LDP13" s="28"/>
      <c r="LDQ13" s="28"/>
      <c r="LDR13" s="28"/>
      <c r="LDS13" s="28"/>
      <c r="LDT13" s="28"/>
      <c r="LDU13" s="28"/>
      <c r="LDV13" s="28"/>
      <c r="LDW13" s="28"/>
      <c r="LDX13" s="28"/>
      <c r="LDY13" s="28"/>
      <c r="LDZ13" s="28"/>
      <c r="LEA13" s="28"/>
      <c r="LEB13" s="28"/>
      <c r="LEC13" s="28"/>
      <c r="LED13" s="28"/>
      <c r="LEE13" s="28"/>
      <c r="LEF13" s="28"/>
      <c r="LEG13" s="28"/>
      <c r="LEH13" s="28"/>
      <c r="LEI13" s="28"/>
      <c r="LEJ13" s="28"/>
      <c r="LEK13" s="28"/>
      <c r="LEL13" s="28"/>
      <c r="LEM13" s="28"/>
      <c r="LEN13" s="28"/>
      <c r="LEO13" s="28"/>
      <c r="LEP13" s="28"/>
      <c r="LEQ13" s="28"/>
      <c r="LER13" s="28"/>
      <c r="LES13" s="28"/>
      <c r="LET13" s="28"/>
      <c r="LEU13" s="28"/>
      <c r="LEV13" s="28"/>
      <c r="LEW13" s="28"/>
      <c r="LEX13" s="28"/>
      <c r="LEY13" s="28"/>
      <c r="LEZ13" s="28"/>
      <c r="LFA13" s="28"/>
      <c r="LFB13" s="28"/>
      <c r="LFC13" s="28"/>
      <c r="LFD13" s="28"/>
      <c r="LFE13" s="28"/>
      <c r="LFF13" s="28"/>
      <c r="LFG13" s="28"/>
      <c r="LFH13" s="28"/>
      <c r="LFI13" s="28"/>
      <c r="LFJ13" s="28"/>
      <c r="LFK13" s="28"/>
      <c r="LFL13" s="28"/>
      <c r="LFM13" s="28"/>
      <c r="LFN13" s="28"/>
      <c r="LFO13" s="28"/>
      <c r="LFP13" s="28"/>
      <c r="LFQ13" s="28"/>
      <c r="LFR13" s="28"/>
      <c r="LFS13" s="28"/>
      <c r="LFT13" s="28"/>
      <c r="LFU13" s="28"/>
      <c r="LFV13" s="28"/>
      <c r="LFW13" s="28"/>
      <c r="LFX13" s="28"/>
      <c r="LFY13" s="28"/>
      <c r="LFZ13" s="28"/>
      <c r="LGA13" s="28"/>
      <c r="LGB13" s="28"/>
      <c r="LGC13" s="28"/>
      <c r="LGD13" s="28"/>
      <c r="LGE13" s="28"/>
      <c r="LGF13" s="28"/>
      <c r="LGG13" s="28"/>
      <c r="LGH13" s="28"/>
      <c r="LGI13" s="28"/>
      <c r="LGJ13" s="28"/>
      <c r="LGK13" s="28"/>
      <c r="LGL13" s="28"/>
      <c r="LGM13" s="28"/>
      <c r="LGN13" s="28"/>
      <c r="LGO13" s="28"/>
      <c r="LGP13" s="28"/>
      <c r="LGQ13" s="28"/>
      <c r="LGR13" s="28"/>
      <c r="LGS13" s="28"/>
      <c r="LGT13" s="28"/>
      <c r="LGU13" s="28"/>
      <c r="LGV13" s="28"/>
      <c r="LGW13" s="28"/>
      <c r="LGX13" s="28"/>
      <c r="LGY13" s="28"/>
      <c r="LGZ13" s="28"/>
      <c r="LHA13" s="28"/>
      <c r="LHB13" s="28"/>
      <c r="LHC13" s="28"/>
      <c r="LHD13" s="28"/>
      <c r="LHE13" s="28"/>
      <c r="LHF13" s="28"/>
      <c r="LHG13" s="28"/>
      <c r="LHH13" s="28"/>
      <c r="LHI13" s="28"/>
      <c r="LHJ13" s="28"/>
      <c r="LHK13" s="28"/>
      <c r="LHL13" s="28"/>
      <c r="LHM13" s="28"/>
      <c r="LHN13" s="28"/>
      <c r="LHO13" s="28"/>
      <c r="LHP13" s="28"/>
      <c r="LHQ13" s="28"/>
      <c r="LHR13" s="28"/>
      <c r="LHS13" s="28"/>
      <c r="LHT13" s="28"/>
      <c r="LHU13" s="28"/>
      <c r="LHV13" s="28"/>
      <c r="LHW13" s="28"/>
      <c r="LHX13" s="28"/>
      <c r="LHY13" s="28"/>
      <c r="LHZ13" s="28"/>
      <c r="LIA13" s="28"/>
      <c r="LIB13" s="28"/>
      <c r="LIC13" s="28"/>
      <c r="LID13" s="28"/>
      <c r="LIE13" s="28"/>
      <c r="LIF13" s="28"/>
      <c r="LIG13" s="28"/>
      <c r="LIH13" s="28"/>
      <c r="LII13" s="28"/>
      <c r="LIJ13" s="28"/>
      <c r="LIK13" s="28"/>
      <c r="LIL13" s="28"/>
      <c r="LIM13" s="28"/>
      <c r="LIN13" s="28"/>
      <c r="LIO13" s="28"/>
      <c r="LIP13" s="28"/>
      <c r="LIQ13" s="28"/>
      <c r="LIR13" s="28"/>
      <c r="LIS13" s="28"/>
      <c r="LIT13" s="28"/>
      <c r="LIU13" s="28"/>
      <c r="LIV13" s="28"/>
      <c r="LIW13" s="28"/>
      <c r="LIX13" s="28"/>
      <c r="LIY13" s="28"/>
      <c r="LIZ13" s="28"/>
      <c r="LJA13" s="28"/>
      <c r="LJB13" s="28"/>
      <c r="LJC13" s="28"/>
      <c r="LJD13" s="28"/>
      <c r="LJE13" s="28"/>
      <c r="LJF13" s="28"/>
      <c r="LJG13" s="28"/>
      <c r="LJH13" s="28"/>
      <c r="LJI13" s="28"/>
      <c r="LJJ13" s="28"/>
      <c r="LJK13" s="28"/>
      <c r="LJL13" s="28"/>
      <c r="LJM13" s="28"/>
      <c r="LJN13" s="28"/>
      <c r="LJO13" s="28"/>
      <c r="LJP13" s="28"/>
      <c r="LJQ13" s="28"/>
      <c r="LJR13" s="28"/>
      <c r="LJS13" s="28"/>
      <c r="LJT13" s="28"/>
      <c r="LJU13" s="28"/>
      <c r="LJV13" s="28"/>
      <c r="LJW13" s="28"/>
      <c r="LJX13" s="28"/>
      <c r="LJY13" s="28"/>
      <c r="LJZ13" s="28"/>
      <c r="LKA13" s="28"/>
      <c r="LKB13" s="28"/>
      <c r="LKC13" s="28"/>
      <c r="LKD13" s="28"/>
      <c r="LKE13" s="28"/>
      <c r="LKF13" s="28"/>
      <c r="LKG13" s="28"/>
      <c r="LKH13" s="28"/>
      <c r="LKI13" s="28"/>
      <c r="LKJ13" s="28"/>
      <c r="LKK13" s="28"/>
      <c r="LKL13" s="28"/>
      <c r="LKM13" s="28"/>
      <c r="LKN13" s="28"/>
      <c r="LKO13" s="28"/>
      <c r="LKP13" s="28"/>
      <c r="LKQ13" s="28"/>
      <c r="LKR13" s="28"/>
      <c r="LKS13" s="28"/>
      <c r="LKT13" s="28"/>
      <c r="LKU13" s="28"/>
      <c r="LKV13" s="28"/>
      <c r="LKW13" s="28"/>
      <c r="LKX13" s="28"/>
      <c r="LKY13" s="28"/>
      <c r="LKZ13" s="28"/>
      <c r="LLA13" s="28"/>
      <c r="LLB13" s="28"/>
      <c r="LLC13" s="28"/>
      <c r="LLD13" s="28"/>
      <c r="LLE13" s="28"/>
      <c r="LLF13" s="28"/>
      <c r="LLG13" s="28"/>
      <c r="LLH13" s="28"/>
      <c r="LLI13" s="28"/>
      <c r="LLJ13" s="28"/>
      <c r="LLK13" s="28"/>
      <c r="LLL13" s="28"/>
      <c r="LLM13" s="28"/>
      <c r="LLN13" s="28"/>
      <c r="LLO13" s="28"/>
      <c r="LLP13" s="28"/>
      <c r="LLQ13" s="28"/>
      <c r="LLR13" s="28"/>
      <c r="LLS13" s="28"/>
      <c r="LLT13" s="28"/>
      <c r="LLU13" s="28"/>
      <c r="LLV13" s="28"/>
      <c r="LLW13" s="28"/>
      <c r="LLX13" s="28"/>
      <c r="LLY13" s="28"/>
      <c r="LLZ13" s="28"/>
      <c r="LMA13" s="28"/>
      <c r="LMB13" s="28"/>
      <c r="LMC13" s="28"/>
      <c r="LMD13" s="28"/>
      <c r="LME13" s="28"/>
      <c r="LMF13" s="28"/>
      <c r="LMG13" s="28"/>
      <c r="LMH13" s="28"/>
      <c r="LMI13" s="28"/>
      <c r="LMJ13" s="28"/>
      <c r="LMK13" s="28"/>
      <c r="LML13" s="28"/>
      <c r="LMM13" s="28"/>
      <c r="LMN13" s="28"/>
      <c r="LMO13" s="28"/>
      <c r="LMP13" s="28"/>
      <c r="LMQ13" s="28"/>
      <c r="LMR13" s="28"/>
      <c r="LMS13" s="28"/>
      <c r="LMT13" s="28"/>
      <c r="LMU13" s="28"/>
      <c r="LMV13" s="28"/>
      <c r="LMW13" s="28"/>
      <c r="LMX13" s="28"/>
      <c r="LMY13" s="28"/>
      <c r="LMZ13" s="28"/>
      <c r="LNA13" s="28"/>
      <c r="LNB13" s="28"/>
      <c r="LNC13" s="28"/>
      <c r="LND13" s="28"/>
      <c r="LNE13" s="28"/>
      <c r="LNF13" s="28"/>
      <c r="LNG13" s="28"/>
      <c r="LNH13" s="28"/>
      <c r="LNI13" s="28"/>
      <c r="LNJ13" s="28"/>
      <c r="LNK13" s="28"/>
      <c r="LNL13" s="28"/>
      <c r="LNM13" s="28"/>
      <c r="LNN13" s="28"/>
      <c r="LNO13" s="28"/>
      <c r="LNP13" s="28"/>
      <c r="LNQ13" s="28"/>
      <c r="LNR13" s="28"/>
      <c r="LNS13" s="28"/>
      <c r="LNT13" s="28"/>
      <c r="LNU13" s="28"/>
      <c r="LNV13" s="28"/>
      <c r="LNW13" s="28"/>
      <c r="LNX13" s="28"/>
      <c r="LNY13" s="28"/>
      <c r="LNZ13" s="28"/>
      <c r="LOA13" s="28"/>
      <c r="LOB13" s="28"/>
      <c r="LOC13" s="28"/>
      <c r="LOD13" s="28"/>
      <c r="LOE13" s="28"/>
      <c r="LOF13" s="28"/>
      <c r="LOG13" s="28"/>
      <c r="LOH13" s="28"/>
      <c r="LOI13" s="28"/>
      <c r="LOJ13" s="28"/>
      <c r="LOK13" s="28"/>
      <c r="LOL13" s="28"/>
      <c r="LOM13" s="28"/>
      <c r="LON13" s="28"/>
      <c r="LOO13" s="28"/>
      <c r="LOP13" s="28"/>
      <c r="LOQ13" s="28"/>
      <c r="LOR13" s="28"/>
      <c r="LOS13" s="28"/>
      <c r="LOT13" s="28"/>
      <c r="LOU13" s="28"/>
      <c r="LOV13" s="28"/>
      <c r="LOW13" s="28"/>
      <c r="LOX13" s="28"/>
      <c r="LOY13" s="28"/>
      <c r="LOZ13" s="28"/>
      <c r="LPA13" s="28"/>
      <c r="LPB13" s="28"/>
      <c r="LPC13" s="28"/>
      <c r="LPD13" s="28"/>
      <c r="LPE13" s="28"/>
      <c r="LPF13" s="28"/>
      <c r="LPG13" s="28"/>
      <c r="LPH13" s="28"/>
      <c r="LPI13" s="28"/>
      <c r="LPJ13" s="28"/>
      <c r="LPK13" s="28"/>
      <c r="LPL13" s="28"/>
      <c r="LPM13" s="28"/>
      <c r="LPN13" s="28"/>
      <c r="LPO13" s="28"/>
      <c r="LPP13" s="28"/>
      <c r="LPQ13" s="28"/>
      <c r="LPR13" s="28"/>
      <c r="LPS13" s="28"/>
      <c r="LPT13" s="28"/>
      <c r="LPU13" s="28"/>
      <c r="LPV13" s="28"/>
      <c r="LPW13" s="28"/>
      <c r="LPX13" s="28"/>
      <c r="LPY13" s="28"/>
      <c r="LPZ13" s="28"/>
      <c r="LQA13" s="28"/>
      <c r="LQB13" s="28"/>
      <c r="LQC13" s="28"/>
      <c r="LQD13" s="28"/>
      <c r="LQE13" s="28"/>
      <c r="LQF13" s="28"/>
      <c r="LQG13" s="28"/>
      <c r="LQH13" s="28"/>
      <c r="LQI13" s="28"/>
      <c r="LQJ13" s="28"/>
      <c r="LQK13" s="28"/>
      <c r="LQL13" s="28"/>
      <c r="LQM13" s="28"/>
      <c r="LQN13" s="28"/>
      <c r="LQO13" s="28"/>
      <c r="LQP13" s="28"/>
      <c r="LQQ13" s="28"/>
      <c r="LQR13" s="28"/>
      <c r="LQS13" s="28"/>
      <c r="LQT13" s="28"/>
      <c r="LQU13" s="28"/>
      <c r="LQV13" s="28"/>
      <c r="LQW13" s="28"/>
      <c r="LQX13" s="28"/>
      <c r="LQY13" s="28"/>
      <c r="LQZ13" s="28"/>
      <c r="LRA13" s="28"/>
      <c r="LRB13" s="28"/>
      <c r="LRC13" s="28"/>
      <c r="LRD13" s="28"/>
      <c r="LRE13" s="28"/>
      <c r="LRF13" s="28"/>
      <c r="LRG13" s="28"/>
      <c r="LRH13" s="28"/>
      <c r="LRI13" s="28"/>
      <c r="LRJ13" s="28"/>
      <c r="LRK13" s="28"/>
      <c r="LRL13" s="28"/>
      <c r="LRM13" s="28"/>
      <c r="LRN13" s="28"/>
      <c r="LRO13" s="28"/>
      <c r="LRP13" s="28"/>
      <c r="LRQ13" s="28"/>
      <c r="LRR13" s="28"/>
      <c r="LRS13" s="28"/>
      <c r="LRT13" s="28"/>
      <c r="LRU13" s="28"/>
      <c r="LRV13" s="28"/>
      <c r="LRW13" s="28"/>
      <c r="LRX13" s="28"/>
      <c r="LRY13" s="28"/>
      <c r="LRZ13" s="28"/>
      <c r="LSA13" s="28"/>
      <c r="LSB13" s="28"/>
      <c r="LSC13" s="28"/>
      <c r="LSD13" s="28"/>
      <c r="LSE13" s="28"/>
      <c r="LSF13" s="28"/>
      <c r="LSG13" s="28"/>
      <c r="LSH13" s="28"/>
      <c r="LSI13" s="28"/>
      <c r="LSJ13" s="28"/>
      <c r="LSK13" s="28"/>
      <c r="LSL13" s="28"/>
      <c r="LSM13" s="28"/>
      <c r="LSN13" s="28"/>
      <c r="LSO13" s="28"/>
      <c r="LSP13" s="28"/>
      <c r="LSQ13" s="28"/>
      <c r="LSR13" s="28"/>
      <c r="LSS13" s="28"/>
      <c r="LST13" s="28"/>
      <c r="LSU13" s="28"/>
      <c r="LSV13" s="28"/>
      <c r="LSW13" s="28"/>
      <c r="LSX13" s="28"/>
      <c r="LSY13" s="28"/>
      <c r="LSZ13" s="28"/>
      <c r="LTA13" s="28"/>
      <c r="LTB13" s="28"/>
      <c r="LTC13" s="28"/>
      <c r="LTD13" s="28"/>
      <c r="LTE13" s="28"/>
      <c r="LTF13" s="28"/>
      <c r="LTG13" s="28"/>
      <c r="LTH13" s="28"/>
      <c r="LTI13" s="28"/>
      <c r="LTJ13" s="28"/>
      <c r="LTK13" s="28"/>
      <c r="LTL13" s="28"/>
      <c r="LTM13" s="28"/>
      <c r="LTN13" s="28"/>
      <c r="LTO13" s="28"/>
      <c r="LTP13" s="28"/>
      <c r="LTQ13" s="28"/>
      <c r="LTR13" s="28"/>
      <c r="LTS13" s="28"/>
      <c r="LTT13" s="28"/>
      <c r="LTU13" s="28"/>
      <c r="LTV13" s="28"/>
      <c r="LTW13" s="28"/>
      <c r="LTX13" s="28"/>
      <c r="LTY13" s="28"/>
      <c r="LTZ13" s="28"/>
      <c r="LUA13" s="28"/>
      <c r="LUB13" s="28"/>
      <c r="LUC13" s="28"/>
      <c r="LUD13" s="28"/>
      <c r="LUE13" s="28"/>
      <c r="LUF13" s="28"/>
      <c r="LUG13" s="28"/>
      <c r="LUH13" s="28"/>
      <c r="LUI13" s="28"/>
      <c r="LUJ13" s="28"/>
      <c r="LUK13" s="28"/>
      <c r="LUL13" s="28"/>
      <c r="LUM13" s="28"/>
      <c r="LUN13" s="28"/>
      <c r="LUO13" s="28"/>
      <c r="LUP13" s="28"/>
      <c r="LUQ13" s="28"/>
      <c r="LUR13" s="28"/>
      <c r="LUS13" s="28"/>
      <c r="LUT13" s="28"/>
      <c r="LUU13" s="28"/>
      <c r="LUV13" s="28"/>
      <c r="LUW13" s="28"/>
      <c r="LUX13" s="28"/>
      <c r="LUY13" s="28"/>
      <c r="LUZ13" s="28"/>
      <c r="LVA13" s="28"/>
      <c r="LVB13" s="28"/>
      <c r="LVC13" s="28"/>
      <c r="LVD13" s="28"/>
      <c r="LVE13" s="28"/>
      <c r="LVF13" s="28"/>
      <c r="LVG13" s="28"/>
      <c r="LVH13" s="28"/>
      <c r="LVI13" s="28"/>
      <c r="LVJ13" s="28"/>
      <c r="LVK13" s="28"/>
      <c r="LVL13" s="28"/>
      <c r="LVM13" s="28"/>
      <c r="LVN13" s="28"/>
      <c r="LVO13" s="28"/>
      <c r="LVP13" s="28"/>
      <c r="LVQ13" s="28"/>
      <c r="LVR13" s="28"/>
      <c r="LVS13" s="28"/>
      <c r="LVT13" s="28"/>
      <c r="LVU13" s="28"/>
      <c r="LVV13" s="28"/>
      <c r="LVW13" s="28"/>
      <c r="LVX13" s="28"/>
      <c r="LVY13" s="28"/>
      <c r="LVZ13" s="28"/>
      <c r="LWA13" s="28"/>
      <c r="LWB13" s="28"/>
      <c r="LWC13" s="28"/>
      <c r="LWD13" s="28"/>
      <c r="LWE13" s="28"/>
      <c r="LWF13" s="28"/>
      <c r="LWG13" s="28"/>
      <c r="LWH13" s="28"/>
      <c r="LWI13" s="28"/>
      <c r="LWJ13" s="28"/>
      <c r="LWK13" s="28"/>
      <c r="LWL13" s="28"/>
      <c r="LWM13" s="28"/>
      <c r="LWN13" s="28"/>
      <c r="LWO13" s="28"/>
      <c r="LWP13" s="28"/>
      <c r="LWQ13" s="28"/>
      <c r="LWR13" s="28"/>
      <c r="LWS13" s="28"/>
      <c r="LWT13" s="28"/>
      <c r="LWU13" s="28"/>
      <c r="LWV13" s="28"/>
      <c r="LWW13" s="28"/>
      <c r="LWX13" s="28"/>
      <c r="LWY13" s="28"/>
      <c r="LWZ13" s="28"/>
      <c r="LXA13" s="28"/>
      <c r="LXB13" s="28"/>
      <c r="LXC13" s="28"/>
      <c r="LXD13" s="28"/>
      <c r="LXE13" s="28"/>
      <c r="LXF13" s="28"/>
      <c r="LXG13" s="28"/>
      <c r="LXH13" s="28"/>
      <c r="LXI13" s="28"/>
      <c r="LXJ13" s="28"/>
      <c r="LXK13" s="28"/>
      <c r="LXL13" s="28"/>
      <c r="LXM13" s="28"/>
      <c r="LXN13" s="28"/>
      <c r="LXO13" s="28"/>
      <c r="LXP13" s="28"/>
      <c r="LXQ13" s="28"/>
      <c r="LXR13" s="28"/>
      <c r="LXS13" s="28"/>
      <c r="LXT13" s="28"/>
      <c r="LXU13" s="28"/>
      <c r="LXV13" s="28"/>
      <c r="LXW13" s="28"/>
      <c r="LXX13" s="28"/>
      <c r="LXY13" s="28"/>
      <c r="LXZ13" s="28"/>
      <c r="LYA13" s="28"/>
      <c r="LYB13" s="28"/>
      <c r="LYC13" s="28"/>
      <c r="LYD13" s="28"/>
      <c r="LYE13" s="28"/>
      <c r="LYF13" s="28"/>
      <c r="LYG13" s="28"/>
      <c r="LYH13" s="28"/>
      <c r="LYI13" s="28"/>
      <c r="LYJ13" s="28"/>
      <c r="LYK13" s="28"/>
      <c r="LYL13" s="28"/>
      <c r="LYM13" s="28"/>
      <c r="LYN13" s="28"/>
      <c r="LYO13" s="28"/>
      <c r="LYP13" s="28"/>
      <c r="LYQ13" s="28"/>
      <c r="LYR13" s="28"/>
      <c r="LYS13" s="28"/>
      <c r="LYT13" s="28"/>
      <c r="LYU13" s="28"/>
      <c r="LYV13" s="28"/>
      <c r="LYW13" s="28"/>
      <c r="LYX13" s="28"/>
      <c r="LYY13" s="28"/>
      <c r="LYZ13" s="28"/>
      <c r="LZA13" s="28"/>
      <c r="LZB13" s="28"/>
      <c r="LZC13" s="28"/>
      <c r="LZD13" s="28"/>
      <c r="LZE13" s="28"/>
      <c r="LZF13" s="28"/>
      <c r="LZG13" s="28"/>
      <c r="LZH13" s="28"/>
      <c r="LZI13" s="28"/>
      <c r="LZJ13" s="28"/>
      <c r="LZK13" s="28"/>
      <c r="LZL13" s="28"/>
      <c r="LZM13" s="28"/>
      <c r="LZN13" s="28"/>
      <c r="LZO13" s="28"/>
      <c r="LZP13" s="28"/>
      <c r="LZQ13" s="28"/>
      <c r="LZR13" s="28"/>
      <c r="LZS13" s="28"/>
      <c r="LZT13" s="28"/>
      <c r="LZU13" s="28"/>
      <c r="LZV13" s="28"/>
      <c r="LZW13" s="28"/>
      <c r="LZX13" s="28"/>
      <c r="LZY13" s="28"/>
      <c r="LZZ13" s="28"/>
      <c r="MAA13" s="28"/>
      <c r="MAB13" s="28"/>
      <c r="MAC13" s="28"/>
      <c r="MAD13" s="28"/>
      <c r="MAE13" s="28"/>
      <c r="MAF13" s="28"/>
      <c r="MAG13" s="28"/>
      <c r="MAH13" s="28"/>
      <c r="MAI13" s="28"/>
      <c r="MAJ13" s="28"/>
      <c r="MAK13" s="28"/>
      <c r="MAL13" s="28"/>
      <c r="MAM13" s="28"/>
      <c r="MAN13" s="28"/>
      <c r="MAO13" s="28"/>
      <c r="MAP13" s="28"/>
      <c r="MAQ13" s="28"/>
      <c r="MAR13" s="28"/>
      <c r="MAS13" s="28"/>
      <c r="MAT13" s="28"/>
      <c r="MAU13" s="28"/>
      <c r="MAV13" s="28"/>
      <c r="MAW13" s="28"/>
      <c r="MAX13" s="28"/>
      <c r="MAY13" s="28"/>
      <c r="MAZ13" s="28"/>
      <c r="MBA13" s="28"/>
      <c r="MBB13" s="28"/>
      <c r="MBC13" s="28"/>
      <c r="MBD13" s="28"/>
      <c r="MBE13" s="28"/>
      <c r="MBF13" s="28"/>
      <c r="MBG13" s="28"/>
      <c r="MBH13" s="28"/>
      <c r="MBI13" s="28"/>
      <c r="MBJ13" s="28"/>
      <c r="MBK13" s="28"/>
      <c r="MBL13" s="28"/>
      <c r="MBM13" s="28"/>
      <c r="MBN13" s="28"/>
      <c r="MBO13" s="28"/>
      <c r="MBP13" s="28"/>
      <c r="MBQ13" s="28"/>
      <c r="MBR13" s="28"/>
      <c r="MBS13" s="28"/>
      <c r="MBT13" s="28"/>
      <c r="MBU13" s="28"/>
      <c r="MBV13" s="28"/>
      <c r="MBW13" s="28"/>
      <c r="MBX13" s="28"/>
      <c r="MBY13" s="28"/>
      <c r="MBZ13" s="28"/>
      <c r="MCA13" s="28"/>
      <c r="MCB13" s="28"/>
      <c r="MCC13" s="28"/>
      <c r="MCD13" s="28"/>
      <c r="MCE13" s="28"/>
      <c r="MCF13" s="28"/>
      <c r="MCG13" s="28"/>
      <c r="MCH13" s="28"/>
      <c r="MCI13" s="28"/>
      <c r="MCJ13" s="28"/>
      <c r="MCK13" s="28"/>
      <c r="MCL13" s="28"/>
      <c r="MCM13" s="28"/>
      <c r="MCN13" s="28"/>
      <c r="MCO13" s="28"/>
      <c r="MCP13" s="28"/>
      <c r="MCQ13" s="28"/>
      <c r="MCR13" s="28"/>
      <c r="MCS13" s="28"/>
      <c r="MCT13" s="28"/>
      <c r="MCU13" s="28"/>
      <c r="MCV13" s="28"/>
      <c r="MCW13" s="28"/>
      <c r="MCX13" s="28"/>
      <c r="MCY13" s="28"/>
      <c r="MCZ13" s="28"/>
      <c r="MDA13" s="28"/>
      <c r="MDB13" s="28"/>
      <c r="MDC13" s="28"/>
      <c r="MDD13" s="28"/>
      <c r="MDE13" s="28"/>
      <c r="MDF13" s="28"/>
      <c r="MDG13" s="28"/>
      <c r="MDH13" s="28"/>
      <c r="MDI13" s="28"/>
      <c r="MDJ13" s="28"/>
      <c r="MDK13" s="28"/>
      <c r="MDL13" s="28"/>
      <c r="MDM13" s="28"/>
      <c r="MDN13" s="28"/>
      <c r="MDO13" s="28"/>
      <c r="MDP13" s="28"/>
      <c r="MDQ13" s="28"/>
      <c r="MDR13" s="28"/>
      <c r="MDS13" s="28"/>
      <c r="MDT13" s="28"/>
      <c r="MDU13" s="28"/>
      <c r="MDV13" s="28"/>
      <c r="MDW13" s="28"/>
      <c r="MDX13" s="28"/>
      <c r="MDY13" s="28"/>
      <c r="MDZ13" s="28"/>
      <c r="MEA13" s="28"/>
      <c r="MEB13" s="28"/>
      <c r="MEC13" s="28"/>
      <c r="MED13" s="28"/>
      <c r="MEE13" s="28"/>
      <c r="MEF13" s="28"/>
      <c r="MEG13" s="28"/>
      <c r="MEH13" s="28"/>
      <c r="MEI13" s="28"/>
      <c r="MEJ13" s="28"/>
      <c r="MEK13" s="28"/>
      <c r="MEL13" s="28"/>
      <c r="MEM13" s="28"/>
      <c r="MEN13" s="28"/>
      <c r="MEO13" s="28"/>
      <c r="MEP13" s="28"/>
      <c r="MEQ13" s="28"/>
      <c r="MER13" s="28"/>
      <c r="MES13" s="28"/>
      <c r="MET13" s="28"/>
      <c r="MEU13" s="28"/>
      <c r="MEV13" s="28"/>
      <c r="MEW13" s="28"/>
      <c r="MEX13" s="28"/>
      <c r="MEY13" s="28"/>
      <c r="MEZ13" s="28"/>
      <c r="MFA13" s="28"/>
      <c r="MFB13" s="28"/>
      <c r="MFC13" s="28"/>
      <c r="MFD13" s="28"/>
      <c r="MFE13" s="28"/>
      <c r="MFF13" s="28"/>
      <c r="MFG13" s="28"/>
      <c r="MFH13" s="28"/>
      <c r="MFI13" s="28"/>
      <c r="MFJ13" s="28"/>
      <c r="MFK13" s="28"/>
      <c r="MFL13" s="28"/>
      <c r="MFM13" s="28"/>
      <c r="MFN13" s="28"/>
      <c r="MFO13" s="28"/>
      <c r="MFP13" s="28"/>
      <c r="MFQ13" s="28"/>
      <c r="MFR13" s="28"/>
      <c r="MFS13" s="28"/>
      <c r="MFT13" s="28"/>
      <c r="MFU13" s="28"/>
      <c r="MFV13" s="28"/>
      <c r="MFW13" s="28"/>
      <c r="MFX13" s="28"/>
      <c r="MFY13" s="28"/>
      <c r="MFZ13" s="28"/>
      <c r="MGA13" s="28"/>
      <c r="MGB13" s="28"/>
      <c r="MGC13" s="28"/>
      <c r="MGD13" s="28"/>
      <c r="MGE13" s="28"/>
      <c r="MGF13" s="28"/>
      <c r="MGG13" s="28"/>
      <c r="MGH13" s="28"/>
      <c r="MGI13" s="28"/>
      <c r="MGJ13" s="28"/>
      <c r="MGK13" s="28"/>
      <c r="MGL13" s="28"/>
      <c r="MGM13" s="28"/>
      <c r="MGN13" s="28"/>
      <c r="MGO13" s="28"/>
      <c r="MGP13" s="28"/>
      <c r="MGQ13" s="28"/>
      <c r="MGR13" s="28"/>
      <c r="MGS13" s="28"/>
      <c r="MGT13" s="28"/>
      <c r="MGU13" s="28"/>
      <c r="MGV13" s="28"/>
      <c r="MGW13" s="28"/>
      <c r="MGX13" s="28"/>
      <c r="MGY13" s="28"/>
      <c r="MGZ13" s="28"/>
      <c r="MHA13" s="28"/>
      <c r="MHB13" s="28"/>
      <c r="MHC13" s="28"/>
      <c r="MHD13" s="28"/>
      <c r="MHE13" s="28"/>
      <c r="MHF13" s="28"/>
      <c r="MHG13" s="28"/>
      <c r="MHH13" s="28"/>
      <c r="MHI13" s="28"/>
      <c r="MHJ13" s="28"/>
      <c r="MHK13" s="28"/>
      <c r="MHL13" s="28"/>
      <c r="MHM13" s="28"/>
      <c r="MHN13" s="28"/>
      <c r="MHO13" s="28"/>
      <c r="MHP13" s="28"/>
      <c r="MHQ13" s="28"/>
      <c r="MHR13" s="28"/>
      <c r="MHS13" s="28"/>
      <c r="MHT13" s="28"/>
      <c r="MHU13" s="28"/>
      <c r="MHV13" s="28"/>
      <c r="MHW13" s="28"/>
      <c r="MHX13" s="28"/>
      <c r="MHY13" s="28"/>
      <c r="MHZ13" s="28"/>
      <c r="MIA13" s="28"/>
      <c r="MIB13" s="28"/>
      <c r="MIC13" s="28"/>
      <c r="MID13" s="28"/>
      <c r="MIE13" s="28"/>
      <c r="MIF13" s="28"/>
      <c r="MIG13" s="28"/>
      <c r="MIH13" s="28"/>
      <c r="MII13" s="28"/>
      <c r="MIJ13" s="28"/>
      <c r="MIK13" s="28"/>
      <c r="MIL13" s="28"/>
      <c r="MIM13" s="28"/>
      <c r="MIN13" s="28"/>
      <c r="MIO13" s="28"/>
      <c r="MIP13" s="28"/>
      <c r="MIQ13" s="28"/>
      <c r="MIR13" s="28"/>
      <c r="MIS13" s="28"/>
      <c r="MIT13" s="28"/>
      <c r="MIU13" s="28"/>
      <c r="MIV13" s="28"/>
      <c r="MIW13" s="28"/>
      <c r="MIX13" s="28"/>
      <c r="MIY13" s="28"/>
      <c r="MIZ13" s="28"/>
      <c r="MJA13" s="28"/>
      <c r="MJB13" s="28"/>
      <c r="MJC13" s="28"/>
      <c r="MJD13" s="28"/>
      <c r="MJE13" s="28"/>
      <c r="MJF13" s="28"/>
      <c r="MJG13" s="28"/>
      <c r="MJH13" s="28"/>
      <c r="MJI13" s="28"/>
      <c r="MJJ13" s="28"/>
      <c r="MJK13" s="28"/>
      <c r="MJL13" s="28"/>
      <c r="MJM13" s="28"/>
      <c r="MJN13" s="28"/>
      <c r="MJO13" s="28"/>
      <c r="MJP13" s="28"/>
      <c r="MJQ13" s="28"/>
      <c r="MJR13" s="28"/>
      <c r="MJS13" s="28"/>
      <c r="MJT13" s="28"/>
      <c r="MJU13" s="28"/>
      <c r="MJV13" s="28"/>
      <c r="MJW13" s="28"/>
      <c r="MJX13" s="28"/>
      <c r="MJY13" s="28"/>
      <c r="MJZ13" s="28"/>
      <c r="MKA13" s="28"/>
      <c r="MKB13" s="28"/>
      <c r="MKC13" s="28"/>
      <c r="MKD13" s="28"/>
      <c r="MKE13" s="28"/>
      <c r="MKF13" s="28"/>
      <c r="MKG13" s="28"/>
      <c r="MKH13" s="28"/>
      <c r="MKI13" s="28"/>
      <c r="MKJ13" s="28"/>
      <c r="MKK13" s="28"/>
      <c r="MKL13" s="28"/>
      <c r="MKM13" s="28"/>
      <c r="MKN13" s="28"/>
      <c r="MKO13" s="28"/>
      <c r="MKP13" s="28"/>
      <c r="MKQ13" s="28"/>
      <c r="MKR13" s="28"/>
      <c r="MKS13" s="28"/>
      <c r="MKT13" s="28"/>
      <c r="MKU13" s="28"/>
      <c r="MKV13" s="28"/>
      <c r="MKW13" s="28"/>
      <c r="MKX13" s="28"/>
      <c r="MKY13" s="28"/>
      <c r="MKZ13" s="28"/>
      <c r="MLA13" s="28"/>
      <c r="MLB13" s="28"/>
      <c r="MLC13" s="28"/>
      <c r="MLD13" s="28"/>
      <c r="MLE13" s="28"/>
      <c r="MLF13" s="28"/>
      <c r="MLG13" s="28"/>
      <c r="MLH13" s="28"/>
      <c r="MLI13" s="28"/>
      <c r="MLJ13" s="28"/>
      <c r="MLK13" s="28"/>
      <c r="MLL13" s="28"/>
      <c r="MLM13" s="28"/>
      <c r="MLN13" s="28"/>
      <c r="MLO13" s="28"/>
      <c r="MLP13" s="28"/>
      <c r="MLQ13" s="28"/>
      <c r="MLR13" s="28"/>
      <c r="MLS13" s="28"/>
      <c r="MLT13" s="28"/>
      <c r="MLU13" s="28"/>
      <c r="MLV13" s="28"/>
      <c r="MLW13" s="28"/>
      <c r="MLX13" s="28"/>
      <c r="MLY13" s="28"/>
      <c r="MLZ13" s="28"/>
      <c r="MMA13" s="28"/>
      <c r="MMB13" s="28"/>
      <c r="MMC13" s="28"/>
      <c r="MMD13" s="28"/>
      <c r="MME13" s="28"/>
      <c r="MMF13" s="28"/>
      <c r="MMG13" s="28"/>
      <c r="MMH13" s="28"/>
      <c r="MMI13" s="28"/>
      <c r="MMJ13" s="28"/>
      <c r="MMK13" s="28"/>
      <c r="MML13" s="28"/>
      <c r="MMM13" s="28"/>
      <c r="MMN13" s="28"/>
      <c r="MMO13" s="28"/>
      <c r="MMP13" s="28"/>
      <c r="MMQ13" s="28"/>
      <c r="MMR13" s="28"/>
      <c r="MMS13" s="28"/>
      <c r="MMT13" s="28"/>
      <c r="MMU13" s="28"/>
      <c r="MMV13" s="28"/>
      <c r="MMW13" s="28"/>
      <c r="MMX13" s="28"/>
      <c r="MMY13" s="28"/>
      <c r="MMZ13" s="28"/>
      <c r="MNA13" s="28"/>
      <c r="MNB13" s="28"/>
      <c r="MNC13" s="28"/>
      <c r="MND13" s="28"/>
      <c r="MNE13" s="28"/>
      <c r="MNF13" s="28"/>
      <c r="MNG13" s="28"/>
      <c r="MNH13" s="28"/>
      <c r="MNI13" s="28"/>
      <c r="MNJ13" s="28"/>
      <c r="MNK13" s="28"/>
      <c r="MNL13" s="28"/>
      <c r="MNM13" s="28"/>
      <c r="MNN13" s="28"/>
      <c r="MNO13" s="28"/>
      <c r="MNP13" s="28"/>
      <c r="MNQ13" s="28"/>
      <c r="MNR13" s="28"/>
      <c r="MNS13" s="28"/>
      <c r="MNT13" s="28"/>
      <c r="MNU13" s="28"/>
      <c r="MNV13" s="28"/>
      <c r="MNW13" s="28"/>
      <c r="MNX13" s="28"/>
      <c r="MNY13" s="28"/>
      <c r="MNZ13" s="28"/>
      <c r="MOA13" s="28"/>
      <c r="MOB13" s="28"/>
      <c r="MOC13" s="28"/>
      <c r="MOD13" s="28"/>
      <c r="MOE13" s="28"/>
      <c r="MOF13" s="28"/>
      <c r="MOG13" s="28"/>
      <c r="MOH13" s="28"/>
      <c r="MOI13" s="28"/>
      <c r="MOJ13" s="28"/>
      <c r="MOK13" s="28"/>
      <c r="MOL13" s="28"/>
      <c r="MOM13" s="28"/>
      <c r="MON13" s="28"/>
      <c r="MOO13" s="28"/>
      <c r="MOP13" s="28"/>
      <c r="MOQ13" s="28"/>
      <c r="MOR13" s="28"/>
      <c r="MOS13" s="28"/>
      <c r="MOT13" s="28"/>
      <c r="MOU13" s="28"/>
      <c r="MOV13" s="28"/>
      <c r="MOW13" s="28"/>
      <c r="MOX13" s="28"/>
      <c r="MOY13" s="28"/>
      <c r="MOZ13" s="28"/>
      <c r="MPA13" s="28"/>
      <c r="MPB13" s="28"/>
      <c r="MPC13" s="28"/>
      <c r="MPD13" s="28"/>
      <c r="MPE13" s="28"/>
      <c r="MPF13" s="28"/>
      <c r="MPG13" s="28"/>
      <c r="MPH13" s="28"/>
      <c r="MPI13" s="28"/>
      <c r="MPJ13" s="28"/>
      <c r="MPK13" s="28"/>
      <c r="MPL13" s="28"/>
      <c r="MPM13" s="28"/>
      <c r="MPN13" s="28"/>
      <c r="MPO13" s="28"/>
      <c r="MPP13" s="28"/>
      <c r="MPQ13" s="28"/>
      <c r="MPR13" s="28"/>
      <c r="MPS13" s="28"/>
      <c r="MPT13" s="28"/>
      <c r="MPU13" s="28"/>
      <c r="MPV13" s="28"/>
      <c r="MPW13" s="28"/>
      <c r="MPX13" s="28"/>
      <c r="MPY13" s="28"/>
      <c r="MPZ13" s="28"/>
      <c r="MQA13" s="28"/>
      <c r="MQB13" s="28"/>
      <c r="MQC13" s="28"/>
      <c r="MQD13" s="28"/>
      <c r="MQE13" s="28"/>
      <c r="MQF13" s="28"/>
      <c r="MQG13" s="28"/>
      <c r="MQH13" s="28"/>
      <c r="MQI13" s="28"/>
      <c r="MQJ13" s="28"/>
      <c r="MQK13" s="28"/>
      <c r="MQL13" s="28"/>
      <c r="MQM13" s="28"/>
      <c r="MQN13" s="28"/>
      <c r="MQO13" s="28"/>
      <c r="MQP13" s="28"/>
      <c r="MQQ13" s="28"/>
      <c r="MQR13" s="28"/>
      <c r="MQS13" s="28"/>
      <c r="MQT13" s="28"/>
      <c r="MQU13" s="28"/>
      <c r="MQV13" s="28"/>
      <c r="MQW13" s="28"/>
      <c r="MQX13" s="28"/>
      <c r="MQY13" s="28"/>
      <c r="MQZ13" s="28"/>
      <c r="MRA13" s="28"/>
      <c r="MRB13" s="28"/>
      <c r="MRC13" s="28"/>
      <c r="MRD13" s="28"/>
      <c r="MRE13" s="28"/>
      <c r="MRF13" s="28"/>
      <c r="MRG13" s="28"/>
      <c r="MRH13" s="28"/>
      <c r="MRI13" s="28"/>
      <c r="MRJ13" s="28"/>
      <c r="MRK13" s="28"/>
      <c r="MRL13" s="28"/>
      <c r="MRM13" s="28"/>
      <c r="MRN13" s="28"/>
      <c r="MRO13" s="28"/>
      <c r="MRP13" s="28"/>
      <c r="MRQ13" s="28"/>
      <c r="MRR13" s="28"/>
      <c r="MRS13" s="28"/>
      <c r="MRT13" s="28"/>
      <c r="MRU13" s="28"/>
      <c r="MRV13" s="28"/>
      <c r="MRW13" s="28"/>
      <c r="MRX13" s="28"/>
      <c r="MRY13" s="28"/>
      <c r="MRZ13" s="28"/>
      <c r="MSA13" s="28"/>
      <c r="MSB13" s="28"/>
      <c r="MSC13" s="28"/>
      <c r="MSD13" s="28"/>
      <c r="MSE13" s="28"/>
      <c r="MSF13" s="28"/>
      <c r="MSG13" s="28"/>
      <c r="MSH13" s="28"/>
      <c r="MSI13" s="28"/>
      <c r="MSJ13" s="28"/>
      <c r="MSK13" s="28"/>
      <c r="MSL13" s="28"/>
      <c r="MSM13" s="28"/>
      <c r="MSN13" s="28"/>
      <c r="MSO13" s="28"/>
      <c r="MSP13" s="28"/>
      <c r="MSQ13" s="28"/>
      <c r="MSR13" s="28"/>
      <c r="MSS13" s="28"/>
      <c r="MST13" s="28"/>
      <c r="MSU13" s="28"/>
      <c r="MSV13" s="28"/>
      <c r="MSW13" s="28"/>
      <c r="MSX13" s="28"/>
      <c r="MSY13" s="28"/>
      <c r="MSZ13" s="28"/>
      <c r="MTA13" s="28"/>
      <c r="MTB13" s="28"/>
      <c r="MTC13" s="28"/>
      <c r="MTD13" s="28"/>
      <c r="MTE13" s="28"/>
      <c r="MTF13" s="28"/>
      <c r="MTG13" s="28"/>
      <c r="MTH13" s="28"/>
      <c r="MTI13" s="28"/>
      <c r="MTJ13" s="28"/>
      <c r="MTK13" s="28"/>
      <c r="MTL13" s="28"/>
      <c r="MTM13" s="28"/>
      <c r="MTN13" s="28"/>
      <c r="MTO13" s="28"/>
      <c r="MTP13" s="28"/>
      <c r="MTQ13" s="28"/>
      <c r="MTR13" s="28"/>
      <c r="MTS13" s="28"/>
      <c r="MTT13" s="28"/>
      <c r="MTU13" s="28"/>
      <c r="MTV13" s="28"/>
      <c r="MTW13" s="28"/>
      <c r="MTX13" s="28"/>
      <c r="MTY13" s="28"/>
      <c r="MTZ13" s="28"/>
      <c r="MUA13" s="28"/>
      <c r="MUB13" s="28"/>
      <c r="MUC13" s="28"/>
      <c r="MUD13" s="28"/>
      <c r="MUE13" s="28"/>
      <c r="MUF13" s="28"/>
      <c r="MUG13" s="28"/>
      <c r="MUH13" s="28"/>
      <c r="MUI13" s="28"/>
      <c r="MUJ13" s="28"/>
      <c r="MUK13" s="28"/>
      <c r="MUL13" s="28"/>
      <c r="MUM13" s="28"/>
      <c r="MUN13" s="28"/>
      <c r="MUO13" s="28"/>
      <c r="MUP13" s="28"/>
      <c r="MUQ13" s="28"/>
      <c r="MUR13" s="28"/>
      <c r="MUS13" s="28"/>
      <c r="MUT13" s="28"/>
      <c r="MUU13" s="28"/>
      <c r="MUV13" s="28"/>
      <c r="MUW13" s="28"/>
      <c r="MUX13" s="28"/>
      <c r="MUY13" s="28"/>
      <c r="MUZ13" s="28"/>
      <c r="MVA13" s="28"/>
      <c r="MVB13" s="28"/>
      <c r="MVC13" s="28"/>
      <c r="MVD13" s="28"/>
      <c r="MVE13" s="28"/>
      <c r="MVF13" s="28"/>
      <c r="MVG13" s="28"/>
      <c r="MVH13" s="28"/>
      <c r="MVI13" s="28"/>
      <c r="MVJ13" s="28"/>
      <c r="MVK13" s="28"/>
      <c r="MVL13" s="28"/>
      <c r="MVM13" s="28"/>
      <c r="MVN13" s="28"/>
      <c r="MVO13" s="28"/>
      <c r="MVP13" s="28"/>
      <c r="MVQ13" s="28"/>
      <c r="MVR13" s="28"/>
      <c r="MVS13" s="28"/>
      <c r="MVT13" s="28"/>
      <c r="MVU13" s="28"/>
      <c r="MVV13" s="28"/>
      <c r="MVW13" s="28"/>
      <c r="MVX13" s="28"/>
      <c r="MVY13" s="28"/>
      <c r="MVZ13" s="28"/>
      <c r="MWA13" s="28"/>
      <c r="MWB13" s="28"/>
      <c r="MWC13" s="28"/>
      <c r="MWD13" s="28"/>
      <c r="MWE13" s="28"/>
      <c r="MWF13" s="28"/>
      <c r="MWG13" s="28"/>
      <c r="MWH13" s="28"/>
      <c r="MWI13" s="28"/>
      <c r="MWJ13" s="28"/>
      <c r="MWK13" s="28"/>
      <c r="MWL13" s="28"/>
      <c r="MWM13" s="28"/>
      <c r="MWN13" s="28"/>
      <c r="MWO13" s="28"/>
      <c r="MWP13" s="28"/>
      <c r="MWQ13" s="28"/>
      <c r="MWR13" s="28"/>
      <c r="MWS13" s="28"/>
      <c r="MWT13" s="28"/>
      <c r="MWU13" s="28"/>
      <c r="MWV13" s="28"/>
      <c r="MWW13" s="28"/>
      <c r="MWX13" s="28"/>
      <c r="MWY13" s="28"/>
      <c r="MWZ13" s="28"/>
      <c r="MXA13" s="28"/>
      <c r="MXB13" s="28"/>
      <c r="MXC13" s="28"/>
      <c r="MXD13" s="28"/>
      <c r="MXE13" s="28"/>
      <c r="MXF13" s="28"/>
      <c r="MXG13" s="28"/>
      <c r="MXH13" s="28"/>
      <c r="MXI13" s="28"/>
      <c r="MXJ13" s="28"/>
      <c r="MXK13" s="28"/>
      <c r="MXL13" s="28"/>
      <c r="MXM13" s="28"/>
      <c r="MXN13" s="28"/>
      <c r="MXO13" s="28"/>
      <c r="MXP13" s="28"/>
      <c r="MXQ13" s="28"/>
      <c r="MXR13" s="28"/>
      <c r="MXS13" s="28"/>
      <c r="MXT13" s="28"/>
      <c r="MXU13" s="28"/>
      <c r="MXV13" s="28"/>
      <c r="MXW13" s="28"/>
      <c r="MXX13" s="28"/>
      <c r="MXY13" s="28"/>
      <c r="MXZ13" s="28"/>
      <c r="MYA13" s="28"/>
      <c r="MYB13" s="28"/>
      <c r="MYC13" s="28"/>
      <c r="MYD13" s="28"/>
      <c r="MYE13" s="28"/>
      <c r="MYF13" s="28"/>
      <c r="MYG13" s="28"/>
      <c r="MYH13" s="28"/>
      <c r="MYI13" s="28"/>
      <c r="MYJ13" s="28"/>
      <c r="MYK13" s="28"/>
      <c r="MYL13" s="28"/>
      <c r="MYM13" s="28"/>
      <c r="MYN13" s="28"/>
      <c r="MYO13" s="28"/>
      <c r="MYP13" s="28"/>
      <c r="MYQ13" s="28"/>
      <c r="MYR13" s="28"/>
      <c r="MYS13" s="28"/>
      <c r="MYT13" s="28"/>
      <c r="MYU13" s="28"/>
      <c r="MYV13" s="28"/>
      <c r="MYW13" s="28"/>
      <c r="MYX13" s="28"/>
      <c r="MYY13" s="28"/>
      <c r="MYZ13" s="28"/>
      <c r="MZA13" s="28"/>
      <c r="MZB13" s="28"/>
      <c r="MZC13" s="28"/>
      <c r="MZD13" s="28"/>
      <c r="MZE13" s="28"/>
      <c r="MZF13" s="28"/>
      <c r="MZG13" s="28"/>
      <c r="MZH13" s="28"/>
      <c r="MZI13" s="28"/>
      <c r="MZJ13" s="28"/>
      <c r="MZK13" s="28"/>
      <c r="MZL13" s="28"/>
      <c r="MZM13" s="28"/>
      <c r="MZN13" s="28"/>
      <c r="MZO13" s="28"/>
      <c r="MZP13" s="28"/>
      <c r="MZQ13" s="28"/>
      <c r="MZR13" s="28"/>
      <c r="MZS13" s="28"/>
      <c r="MZT13" s="28"/>
      <c r="MZU13" s="28"/>
      <c r="MZV13" s="28"/>
      <c r="MZW13" s="28"/>
      <c r="MZX13" s="28"/>
      <c r="MZY13" s="28"/>
      <c r="MZZ13" s="28"/>
      <c r="NAA13" s="28"/>
      <c r="NAB13" s="28"/>
      <c r="NAC13" s="28"/>
      <c r="NAD13" s="28"/>
      <c r="NAE13" s="28"/>
      <c r="NAF13" s="28"/>
      <c r="NAG13" s="28"/>
      <c r="NAH13" s="28"/>
      <c r="NAI13" s="28"/>
      <c r="NAJ13" s="28"/>
      <c r="NAK13" s="28"/>
      <c r="NAL13" s="28"/>
      <c r="NAM13" s="28"/>
      <c r="NAN13" s="28"/>
      <c r="NAO13" s="28"/>
      <c r="NAP13" s="28"/>
      <c r="NAQ13" s="28"/>
      <c r="NAR13" s="28"/>
      <c r="NAS13" s="28"/>
      <c r="NAT13" s="28"/>
      <c r="NAU13" s="28"/>
      <c r="NAV13" s="28"/>
      <c r="NAW13" s="28"/>
      <c r="NAX13" s="28"/>
      <c r="NAY13" s="28"/>
      <c r="NAZ13" s="28"/>
      <c r="NBA13" s="28"/>
      <c r="NBB13" s="28"/>
      <c r="NBC13" s="28"/>
      <c r="NBD13" s="28"/>
      <c r="NBE13" s="28"/>
      <c r="NBF13" s="28"/>
      <c r="NBG13" s="28"/>
      <c r="NBH13" s="28"/>
      <c r="NBI13" s="28"/>
      <c r="NBJ13" s="28"/>
      <c r="NBK13" s="28"/>
      <c r="NBL13" s="28"/>
      <c r="NBM13" s="28"/>
      <c r="NBN13" s="28"/>
      <c r="NBO13" s="28"/>
      <c r="NBP13" s="28"/>
      <c r="NBQ13" s="28"/>
      <c r="NBR13" s="28"/>
      <c r="NBS13" s="28"/>
      <c r="NBT13" s="28"/>
      <c r="NBU13" s="28"/>
      <c r="NBV13" s="28"/>
      <c r="NBW13" s="28"/>
      <c r="NBX13" s="28"/>
      <c r="NBY13" s="28"/>
      <c r="NBZ13" s="28"/>
      <c r="NCA13" s="28"/>
      <c r="NCB13" s="28"/>
      <c r="NCC13" s="28"/>
      <c r="NCD13" s="28"/>
      <c r="NCE13" s="28"/>
      <c r="NCF13" s="28"/>
      <c r="NCG13" s="28"/>
      <c r="NCH13" s="28"/>
      <c r="NCI13" s="28"/>
      <c r="NCJ13" s="28"/>
      <c r="NCK13" s="28"/>
      <c r="NCL13" s="28"/>
      <c r="NCM13" s="28"/>
      <c r="NCN13" s="28"/>
      <c r="NCO13" s="28"/>
      <c r="NCP13" s="28"/>
      <c r="NCQ13" s="28"/>
      <c r="NCR13" s="28"/>
      <c r="NCS13" s="28"/>
      <c r="NCT13" s="28"/>
      <c r="NCU13" s="28"/>
      <c r="NCV13" s="28"/>
      <c r="NCW13" s="28"/>
      <c r="NCX13" s="28"/>
      <c r="NCY13" s="28"/>
      <c r="NCZ13" s="28"/>
      <c r="NDA13" s="28"/>
      <c r="NDB13" s="28"/>
      <c r="NDC13" s="28"/>
      <c r="NDD13" s="28"/>
      <c r="NDE13" s="28"/>
      <c r="NDF13" s="28"/>
      <c r="NDG13" s="28"/>
      <c r="NDH13" s="28"/>
      <c r="NDI13" s="28"/>
      <c r="NDJ13" s="28"/>
      <c r="NDK13" s="28"/>
      <c r="NDL13" s="28"/>
      <c r="NDM13" s="28"/>
      <c r="NDN13" s="28"/>
      <c r="NDO13" s="28"/>
      <c r="NDP13" s="28"/>
      <c r="NDQ13" s="28"/>
      <c r="NDR13" s="28"/>
      <c r="NDS13" s="28"/>
      <c r="NDT13" s="28"/>
      <c r="NDU13" s="28"/>
      <c r="NDV13" s="28"/>
      <c r="NDW13" s="28"/>
      <c r="NDX13" s="28"/>
      <c r="NDY13" s="28"/>
      <c r="NDZ13" s="28"/>
      <c r="NEA13" s="28"/>
      <c r="NEB13" s="28"/>
      <c r="NEC13" s="28"/>
      <c r="NED13" s="28"/>
      <c r="NEE13" s="28"/>
      <c r="NEF13" s="28"/>
      <c r="NEG13" s="28"/>
      <c r="NEH13" s="28"/>
      <c r="NEI13" s="28"/>
      <c r="NEJ13" s="28"/>
      <c r="NEK13" s="28"/>
      <c r="NEL13" s="28"/>
      <c r="NEM13" s="28"/>
      <c r="NEN13" s="28"/>
      <c r="NEO13" s="28"/>
      <c r="NEP13" s="28"/>
      <c r="NEQ13" s="28"/>
      <c r="NER13" s="28"/>
      <c r="NES13" s="28"/>
      <c r="NET13" s="28"/>
      <c r="NEU13" s="28"/>
      <c r="NEV13" s="28"/>
      <c r="NEW13" s="28"/>
      <c r="NEX13" s="28"/>
      <c r="NEY13" s="28"/>
      <c r="NEZ13" s="28"/>
      <c r="NFA13" s="28"/>
      <c r="NFB13" s="28"/>
      <c r="NFC13" s="28"/>
      <c r="NFD13" s="28"/>
      <c r="NFE13" s="28"/>
      <c r="NFF13" s="28"/>
      <c r="NFG13" s="28"/>
      <c r="NFH13" s="28"/>
      <c r="NFI13" s="28"/>
      <c r="NFJ13" s="28"/>
      <c r="NFK13" s="28"/>
      <c r="NFL13" s="28"/>
      <c r="NFM13" s="28"/>
      <c r="NFN13" s="28"/>
      <c r="NFO13" s="28"/>
      <c r="NFP13" s="28"/>
      <c r="NFQ13" s="28"/>
      <c r="NFR13" s="28"/>
      <c r="NFS13" s="28"/>
      <c r="NFT13" s="28"/>
      <c r="NFU13" s="28"/>
      <c r="NFV13" s="28"/>
      <c r="NFW13" s="28"/>
      <c r="NFX13" s="28"/>
      <c r="NFY13" s="28"/>
      <c r="NFZ13" s="28"/>
      <c r="NGA13" s="28"/>
      <c r="NGB13" s="28"/>
      <c r="NGC13" s="28"/>
      <c r="NGD13" s="28"/>
      <c r="NGE13" s="28"/>
      <c r="NGF13" s="28"/>
      <c r="NGG13" s="28"/>
      <c r="NGH13" s="28"/>
      <c r="NGI13" s="28"/>
      <c r="NGJ13" s="28"/>
      <c r="NGK13" s="28"/>
      <c r="NGL13" s="28"/>
      <c r="NGM13" s="28"/>
      <c r="NGN13" s="28"/>
      <c r="NGO13" s="28"/>
      <c r="NGP13" s="28"/>
      <c r="NGQ13" s="28"/>
      <c r="NGR13" s="28"/>
      <c r="NGS13" s="28"/>
      <c r="NGT13" s="28"/>
      <c r="NGU13" s="28"/>
      <c r="NGV13" s="28"/>
      <c r="NGW13" s="28"/>
      <c r="NGX13" s="28"/>
      <c r="NGY13" s="28"/>
      <c r="NGZ13" s="28"/>
      <c r="NHA13" s="28"/>
      <c r="NHB13" s="28"/>
      <c r="NHC13" s="28"/>
      <c r="NHD13" s="28"/>
      <c r="NHE13" s="28"/>
      <c r="NHF13" s="28"/>
      <c r="NHG13" s="28"/>
      <c r="NHH13" s="28"/>
      <c r="NHI13" s="28"/>
      <c r="NHJ13" s="28"/>
      <c r="NHK13" s="28"/>
      <c r="NHL13" s="28"/>
      <c r="NHM13" s="28"/>
      <c r="NHN13" s="28"/>
      <c r="NHO13" s="28"/>
      <c r="NHP13" s="28"/>
      <c r="NHQ13" s="28"/>
      <c r="NHR13" s="28"/>
      <c r="NHS13" s="28"/>
      <c r="NHT13" s="28"/>
      <c r="NHU13" s="28"/>
      <c r="NHV13" s="28"/>
      <c r="NHW13" s="28"/>
      <c r="NHX13" s="28"/>
      <c r="NHY13" s="28"/>
      <c r="NHZ13" s="28"/>
      <c r="NIA13" s="28"/>
      <c r="NIB13" s="28"/>
      <c r="NIC13" s="28"/>
      <c r="NID13" s="28"/>
      <c r="NIE13" s="28"/>
      <c r="NIF13" s="28"/>
      <c r="NIG13" s="28"/>
      <c r="NIH13" s="28"/>
      <c r="NII13" s="28"/>
      <c r="NIJ13" s="28"/>
      <c r="NIK13" s="28"/>
      <c r="NIL13" s="28"/>
      <c r="NIM13" s="28"/>
      <c r="NIN13" s="28"/>
      <c r="NIO13" s="28"/>
      <c r="NIP13" s="28"/>
      <c r="NIQ13" s="28"/>
      <c r="NIR13" s="28"/>
      <c r="NIS13" s="28"/>
      <c r="NIT13" s="28"/>
      <c r="NIU13" s="28"/>
      <c r="NIV13" s="28"/>
      <c r="NIW13" s="28"/>
      <c r="NIX13" s="28"/>
      <c r="NIY13" s="28"/>
      <c r="NIZ13" s="28"/>
      <c r="NJA13" s="28"/>
      <c r="NJB13" s="28"/>
      <c r="NJC13" s="28"/>
      <c r="NJD13" s="28"/>
      <c r="NJE13" s="28"/>
      <c r="NJF13" s="28"/>
      <c r="NJG13" s="28"/>
      <c r="NJH13" s="28"/>
      <c r="NJI13" s="28"/>
      <c r="NJJ13" s="28"/>
      <c r="NJK13" s="28"/>
      <c r="NJL13" s="28"/>
      <c r="NJM13" s="28"/>
      <c r="NJN13" s="28"/>
      <c r="NJO13" s="28"/>
      <c r="NJP13" s="28"/>
      <c r="NJQ13" s="28"/>
      <c r="NJR13" s="28"/>
      <c r="NJS13" s="28"/>
      <c r="NJT13" s="28"/>
      <c r="NJU13" s="28"/>
      <c r="NJV13" s="28"/>
      <c r="NJW13" s="28"/>
      <c r="NJX13" s="28"/>
      <c r="NJY13" s="28"/>
      <c r="NJZ13" s="28"/>
      <c r="NKA13" s="28"/>
      <c r="NKB13" s="28"/>
      <c r="NKC13" s="28"/>
      <c r="NKD13" s="28"/>
      <c r="NKE13" s="28"/>
      <c r="NKF13" s="28"/>
      <c r="NKG13" s="28"/>
      <c r="NKH13" s="28"/>
      <c r="NKI13" s="28"/>
      <c r="NKJ13" s="28"/>
      <c r="NKK13" s="28"/>
      <c r="NKL13" s="28"/>
      <c r="NKM13" s="28"/>
      <c r="NKN13" s="28"/>
      <c r="NKO13" s="28"/>
      <c r="NKP13" s="28"/>
      <c r="NKQ13" s="28"/>
      <c r="NKR13" s="28"/>
      <c r="NKS13" s="28"/>
      <c r="NKT13" s="28"/>
      <c r="NKU13" s="28"/>
      <c r="NKV13" s="28"/>
      <c r="NKW13" s="28"/>
      <c r="NKX13" s="28"/>
      <c r="NKY13" s="28"/>
      <c r="NKZ13" s="28"/>
      <c r="NLA13" s="28"/>
      <c r="NLB13" s="28"/>
      <c r="NLC13" s="28"/>
      <c r="NLD13" s="28"/>
      <c r="NLE13" s="28"/>
      <c r="NLF13" s="28"/>
      <c r="NLG13" s="28"/>
      <c r="NLH13" s="28"/>
      <c r="NLI13" s="28"/>
      <c r="NLJ13" s="28"/>
      <c r="NLK13" s="28"/>
      <c r="NLL13" s="28"/>
      <c r="NLM13" s="28"/>
      <c r="NLN13" s="28"/>
      <c r="NLO13" s="28"/>
      <c r="NLP13" s="28"/>
      <c r="NLQ13" s="28"/>
      <c r="NLR13" s="28"/>
      <c r="NLS13" s="28"/>
      <c r="NLT13" s="28"/>
      <c r="NLU13" s="28"/>
      <c r="NLV13" s="28"/>
      <c r="NLW13" s="28"/>
      <c r="NLX13" s="28"/>
      <c r="NLY13" s="28"/>
      <c r="NLZ13" s="28"/>
      <c r="NMA13" s="28"/>
      <c r="NMB13" s="28"/>
      <c r="NMC13" s="28"/>
      <c r="NMD13" s="28"/>
      <c r="NME13" s="28"/>
      <c r="NMF13" s="28"/>
      <c r="NMG13" s="28"/>
      <c r="NMH13" s="28"/>
      <c r="NMI13" s="28"/>
      <c r="NMJ13" s="28"/>
      <c r="NMK13" s="28"/>
      <c r="NML13" s="28"/>
      <c r="NMM13" s="28"/>
      <c r="NMN13" s="28"/>
      <c r="NMO13" s="28"/>
      <c r="NMP13" s="28"/>
      <c r="NMQ13" s="28"/>
      <c r="NMR13" s="28"/>
      <c r="NMS13" s="28"/>
      <c r="NMT13" s="28"/>
      <c r="NMU13" s="28"/>
      <c r="NMV13" s="28"/>
      <c r="NMW13" s="28"/>
      <c r="NMX13" s="28"/>
      <c r="NMY13" s="28"/>
      <c r="NMZ13" s="28"/>
      <c r="NNA13" s="28"/>
      <c r="NNB13" s="28"/>
      <c r="NNC13" s="28"/>
      <c r="NND13" s="28"/>
      <c r="NNE13" s="28"/>
      <c r="NNF13" s="28"/>
      <c r="NNG13" s="28"/>
      <c r="NNH13" s="28"/>
      <c r="NNI13" s="28"/>
      <c r="NNJ13" s="28"/>
      <c r="NNK13" s="28"/>
      <c r="NNL13" s="28"/>
      <c r="NNM13" s="28"/>
      <c r="NNN13" s="28"/>
      <c r="NNO13" s="28"/>
      <c r="NNP13" s="28"/>
      <c r="NNQ13" s="28"/>
      <c r="NNR13" s="28"/>
      <c r="NNS13" s="28"/>
      <c r="NNT13" s="28"/>
      <c r="NNU13" s="28"/>
      <c r="NNV13" s="28"/>
      <c r="NNW13" s="28"/>
      <c r="NNX13" s="28"/>
      <c r="NNY13" s="28"/>
      <c r="NNZ13" s="28"/>
      <c r="NOA13" s="28"/>
      <c r="NOB13" s="28"/>
      <c r="NOC13" s="28"/>
      <c r="NOD13" s="28"/>
      <c r="NOE13" s="28"/>
      <c r="NOF13" s="28"/>
      <c r="NOG13" s="28"/>
      <c r="NOH13" s="28"/>
      <c r="NOI13" s="28"/>
      <c r="NOJ13" s="28"/>
      <c r="NOK13" s="28"/>
      <c r="NOL13" s="28"/>
      <c r="NOM13" s="28"/>
      <c r="NON13" s="28"/>
      <c r="NOO13" s="28"/>
      <c r="NOP13" s="28"/>
      <c r="NOQ13" s="28"/>
      <c r="NOR13" s="28"/>
      <c r="NOS13" s="28"/>
      <c r="NOT13" s="28"/>
      <c r="NOU13" s="28"/>
      <c r="NOV13" s="28"/>
      <c r="NOW13" s="28"/>
      <c r="NOX13" s="28"/>
      <c r="NOY13" s="28"/>
      <c r="NOZ13" s="28"/>
      <c r="NPA13" s="28"/>
      <c r="NPB13" s="28"/>
      <c r="NPC13" s="28"/>
      <c r="NPD13" s="28"/>
      <c r="NPE13" s="28"/>
      <c r="NPF13" s="28"/>
      <c r="NPG13" s="28"/>
      <c r="NPH13" s="28"/>
      <c r="NPI13" s="28"/>
      <c r="NPJ13" s="28"/>
      <c r="NPK13" s="28"/>
      <c r="NPL13" s="28"/>
      <c r="NPM13" s="28"/>
      <c r="NPN13" s="28"/>
      <c r="NPO13" s="28"/>
      <c r="NPP13" s="28"/>
      <c r="NPQ13" s="28"/>
      <c r="NPR13" s="28"/>
      <c r="NPS13" s="28"/>
      <c r="NPT13" s="28"/>
      <c r="NPU13" s="28"/>
      <c r="NPV13" s="28"/>
      <c r="NPW13" s="28"/>
      <c r="NPX13" s="28"/>
      <c r="NPY13" s="28"/>
      <c r="NPZ13" s="28"/>
      <c r="NQA13" s="28"/>
      <c r="NQB13" s="28"/>
      <c r="NQC13" s="28"/>
      <c r="NQD13" s="28"/>
      <c r="NQE13" s="28"/>
      <c r="NQF13" s="28"/>
      <c r="NQG13" s="28"/>
      <c r="NQH13" s="28"/>
      <c r="NQI13" s="28"/>
      <c r="NQJ13" s="28"/>
      <c r="NQK13" s="28"/>
      <c r="NQL13" s="28"/>
      <c r="NQM13" s="28"/>
      <c r="NQN13" s="28"/>
      <c r="NQO13" s="28"/>
      <c r="NQP13" s="28"/>
      <c r="NQQ13" s="28"/>
      <c r="NQR13" s="28"/>
      <c r="NQS13" s="28"/>
      <c r="NQT13" s="28"/>
      <c r="NQU13" s="28"/>
      <c r="NQV13" s="28"/>
      <c r="NQW13" s="28"/>
      <c r="NQX13" s="28"/>
      <c r="NQY13" s="28"/>
      <c r="NQZ13" s="28"/>
      <c r="NRA13" s="28"/>
      <c r="NRB13" s="28"/>
      <c r="NRC13" s="28"/>
      <c r="NRD13" s="28"/>
      <c r="NRE13" s="28"/>
      <c r="NRF13" s="28"/>
      <c r="NRG13" s="28"/>
      <c r="NRH13" s="28"/>
      <c r="NRI13" s="28"/>
      <c r="NRJ13" s="28"/>
      <c r="NRK13" s="28"/>
      <c r="NRL13" s="28"/>
      <c r="NRM13" s="28"/>
      <c r="NRN13" s="28"/>
      <c r="NRO13" s="28"/>
      <c r="NRP13" s="28"/>
      <c r="NRQ13" s="28"/>
      <c r="NRR13" s="28"/>
      <c r="NRS13" s="28"/>
      <c r="NRT13" s="28"/>
      <c r="NRU13" s="28"/>
      <c r="NRV13" s="28"/>
      <c r="NRW13" s="28"/>
      <c r="NRX13" s="28"/>
      <c r="NRY13" s="28"/>
      <c r="NRZ13" s="28"/>
      <c r="NSA13" s="28"/>
      <c r="NSB13" s="28"/>
      <c r="NSC13" s="28"/>
      <c r="NSD13" s="28"/>
      <c r="NSE13" s="28"/>
      <c r="NSF13" s="28"/>
      <c r="NSG13" s="28"/>
      <c r="NSH13" s="28"/>
      <c r="NSI13" s="28"/>
      <c r="NSJ13" s="28"/>
      <c r="NSK13" s="28"/>
      <c r="NSL13" s="28"/>
      <c r="NSM13" s="28"/>
      <c r="NSN13" s="28"/>
      <c r="NSO13" s="28"/>
      <c r="NSP13" s="28"/>
      <c r="NSQ13" s="28"/>
      <c r="NSR13" s="28"/>
      <c r="NSS13" s="28"/>
      <c r="NST13" s="28"/>
      <c r="NSU13" s="28"/>
      <c r="NSV13" s="28"/>
      <c r="NSW13" s="28"/>
      <c r="NSX13" s="28"/>
      <c r="NSY13" s="28"/>
      <c r="NSZ13" s="28"/>
      <c r="NTA13" s="28"/>
      <c r="NTB13" s="28"/>
      <c r="NTC13" s="28"/>
      <c r="NTD13" s="28"/>
      <c r="NTE13" s="28"/>
      <c r="NTF13" s="28"/>
      <c r="NTG13" s="28"/>
      <c r="NTH13" s="28"/>
      <c r="NTI13" s="28"/>
      <c r="NTJ13" s="28"/>
      <c r="NTK13" s="28"/>
      <c r="NTL13" s="28"/>
      <c r="NTM13" s="28"/>
      <c r="NTN13" s="28"/>
      <c r="NTO13" s="28"/>
      <c r="NTP13" s="28"/>
      <c r="NTQ13" s="28"/>
      <c r="NTR13" s="28"/>
      <c r="NTS13" s="28"/>
      <c r="NTT13" s="28"/>
      <c r="NTU13" s="28"/>
      <c r="NTV13" s="28"/>
      <c r="NTW13" s="28"/>
      <c r="NTX13" s="28"/>
      <c r="NTY13" s="28"/>
      <c r="NTZ13" s="28"/>
      <c r="NUA13" s="28"/>
      <c r="NUB13" s="28"/>
      <c r="NUC13" s="28"/>
      <c r="NUD13" s="28"/>
      <c r="NUE13" s="28"/>
      <c r="NUF13" s="28"/>
      <c r="NUG13" s="28"/>
      <c r="NUH13" s="28"/>
      <c r="NUI13" s="28"/>
      <c r="NUJ13" s="28"/>
      <c r="NUK13" s="28"/>
      <c r="NUL13" s="28"/>
      <c r="NUM13" s="28"/>
      <c r="NUN13" s="28"/>
      <c r="NUO13" s="28"/>
      <c r="NUP13" s="28"/>
      <c r="NUQ13" s="28"/>
      <c r="NUR13" s="28"/>
      <c r="NUS13" s="28"/>
      <c r="NUT13" s="28"/>
      <c r="NUU13" s="28"/>
      <c r="NUV13" s="28"/>
      <c r="NUW13" s="28"/>
      <c r="NUX13" s="28"/>
      <c r="NUY13" s="28"/>
      <c r="NUZ13" s="28"/>
      <c r="NVA13" s="28"/>
      <c r="NVB13" s="28"/>
      <c r="NVC13" s="28"/>
      <c r="NVD13" s="28"/>
      <c r="NVE13" s="28"/>
      <c r="NVF13" s="28"/>
      <c r="NVG13" s="28"/>
      <c r="NVH13" s="28"/>
      <c r="NVI13" s="28"/>
      <c r="NVJ13" s="28"/>
      <c r="NVK13" s="28"/>
      <c r="NVL13" s="28"/>
      <c r="NVM13" s="28"/>
      <c r="NVN13" s="28"/>
      <c r="NVO13" s="28"/>
      <c r="NVP13" s="28"/>
      <c r="NVQ13" s="28"/>
      <c r="NVR13" s="28"/>
      <c r="NVS13" s="28"/>
      <c r="NVT13" s="28"/>
      <c r="NVU13" s="28"/>
      <c r="NVV13" s="28"/>
      <c r="NVW13" s="28"/>
      <c r="NVX13" s="28"/>
      <c r="NVY13" s="28"/>
      <c r="NVZ13" s="28"/>
      <c r="NWA13" s="28"/>
      <c r="NWB13" s="28"/>
      <c r="NWC13" s="28"/>
      <c r="NWD13" s="28"/>
      <c r="NWE13" s="28"/>
      <c r="NWF13" s="28"/>
      <c r="NWG13" s="28"/>
      <c r="NWH13" s="28"/>
      <c r="NWI13" s="28"/>
      <c r="NWJ13" s="28"/>
      <c r="NWK13" s="28"/>
      <c r="NWL13" s="28"/>
      <c r="NWM13" s="28"/>
      <c r="NWN13" s="28"/>
      <c r="NWO13" s="28"/>
      <c r="NWP13" s="28"/>
      <c r="NWQ13" s="28"/>
      <c r="NWR13" s="28"/>
      <c r="NWS13" s="28"/>
      <c r="NWT13" s="28"/>
      <c r="NWU13" s="28"/>
      <c r="NWV13" s="28"/>
      <c r="NWW13" s="28"/>
      <c r="NWX13" s="28"/>
      <c r="NWY13" s="28"/>
      <c r="NWZ13" s="28"/>
      <c r="NXA13" s="28"/>
      <c r="NXB13" s="28"/>
      <c r="NXC13" s="28"/>
      <c r="NXD13" s="28"/>
      <c r="NXE13" s="28"/>
      <c r="NXF13" s="28"/>
      <c r="NXG13" s="28"/>
      <c r="NXH13" s="28"/>
      <c r="NXI13" s="28"/>
      <c r="NXJ13" s="28"/>
      <c r="NXK13" s="28"/>
      <c r="NXL13" s="28"/>
      <c r="NXM13" s="28"/>
      <c r="NXN13" s="28"/>
      <c r="NXO13" s="28"/>
      <c r="NXP13" s="28"/>
      <c r="NXQ13" s="28"/>
      <c r="NXR13" s="28"/>
      <c r="NXS13" s="28"/>
      <c r="NXT13" s="28"/>
      <c r="NXU13" s="28"/>
      <c r="NXV13" s="28"/>
      <c r="NXW13" s="28"/>
      <c r="NXX13" s="28"/>
      <c r="NXY13" s="28"/>
      <c r="NXZ13" s="28"/>
      <c r="NYA13" s="28"/>
      <c r="NYB13" s="28"/>
      <c r="NYC13" s="28"/>
      <c r="NYD13" s="28"/>
      <c r="NYE13" s="28"/>
      <c r="NYF13" s="28"/>
      <c r="NYG13" s="28"/>
      <c r="NYH13" s="28"/>
      <c r="NYI13" s="28"/>
      <c r="NYJ13" s="28"/>
      <c r="NYK13" s="28"/>
      <c r="NYL13" s="28"/>
      <c r="NYM13" s="28"/>
      <c r="NYN13" s="28"/>
      <c r="NYO13" s="28"/>
      <c r="NYP13" s="28"/>
      <c r="NYQ13" s="28"/>
      <c r="NYR13" s="28"/>
      <c r="NYS13" s="28"/>
      <c r="NYT13" s="28"/>
      <c r="NYU13" s="28"/>
      <c r="NYV13" s="28"/>
      <c r="NYW13" s="28"/>
      <c r="NYX13" s="28"/>
      <c r="NYY13" s="28"/>
      <c r="NYZ13" s="28"/>
      <c r="NZA13" s="28"/>
      <c r="NZB13" s="28"/>
      <c r="NZC13" s="28"/>
      <c r="NZD13" s="28"/>
      <c r="NZE13" s="28"/>
      <c r="NZF13" s="28"/>
      <c r="NZG13" s="28"/>
      <c r="NZH13" s="28"/>
      <c r="NZI13" s="28"/>
      <c r="NZJ13" s="28"/>
      <c r="NZK13" s="28"/>
      <c r="NZL13" s="28"/>
      <c r="NZM13" s="28"/>
      <c r="NZN13" s="28"/>
      <c r="NZO13" s="28"/>
      <c r="NZP13" s="28"/>
      <c r="NZQ13" s="28"/>
      <c r="NZR13" s="28"/>
      <c r="NZS13" s="28"/>
      <c r="NZT13" s="28"/>
      <c r="NZU13" s="28"/>
      <c r="NZV13" s="28"/>
      <c r="NZW13" s="28"/>
      <c r="NZX13" s="28"/>
      <c r="NZY13" s="28"/>
      <c r="NZZ13" s="28"/>
      <c r="OAA13" s="28"/>
      <c r="OAB13" s="28"/>
      <c r="OAC13" s="28"/>
      <c r="OAD13" s="28"/>
      <c r="OAE13" s="28"/>
      <c r="OAF13" s="28"/>
      <c r="OAG13" s="28"/>
      <c r="OAH13" s="28"/>
      <c r="OAI13" s="28"/>
      <c r="OAJ13" s="28"/>
      <c r="OAK13" s="28"/>
      <c r="OAL13" s="28"/>
      <c r="OAM13" s="28"/>
      <c r="OAN13" s="28"/>
      <c r="OAO13" s="28"/>
      <c r="OAP13" s="28"/>
      <c r="OAQ13" s="28"/>
      <c r="OAR13" s="28"/>
      <c r="OAS13" s="28"/>
      <c r="OAT13" s="28"/>
      <c r="OAU13" s="28"/>
      <c r="OAV13" s="28"/>
      <c r="OAW13" s="28"/>
      <c r="OAX13" s="28"/>
      <c r="OAY13" s="28"/>
      <c r="OAZ13" s="28"/>
      <c r="OBA13" s="28"/>
      <c r="OBB13" s="28"/>
      <c r="OBC13" s="28"/>
      <c r="OBD13" s="28"/>
      <c r="OBE13" s="28"/>
      <c r="OBF13" s="28"/>
      <c r="OBG13" s="28"/>
      <c r="OBH13" s="28"/>
      <c r="OBI13" s="28"/>
      <c r="OBJ13" s="28"/>
      <c r="OBK13" s="28"/>
      <c r="OBL13" s="28"/>
      <c r="OBM13" s="28"/>
      <c r="OBN13" s="28"/>
      <c r="OBO13" s="28"/>
      <c r="OBP13" s="28"/>
      <c r="OBQ13" s="28"/>
      <c r="OBR13" s="28"/>
      <c r="OBS13" s="28"/>
      <c r="OBT13" s="28"/>
      <c r="OBU13" s="28"/>
      <c r="OBV13" s="28"/>
      <c r="OBW13" s="28"/>
      <c r="OBX13" s="28"/>
      <c r="OBY13" s="28"/>
      <c r="OBZ13" s="28"/>
      <c r="OCA13" s="28"/>
      <c r="OCB13" s="28"/>
      <c r="OCC13" s="28"/>
      <c r="OCD13" s="28"/>
      <c r="OCE13" s="28"/>
      <c r="OCF13" s="28"/>
      <c r="OCG13" s="28"/>
      <c r="OCH13" s="28"/>
      <c r="OCI13" s="28"/>
      <c r="OCJ13" s="28"/>
      <c r="OCK13" s="28"/>
      <c r="OCL13" s="28"/>
      <c r="OCM13" s="28"/>
      <c r="OCN13" s="28"/>
      <c r="OCO13" s="28"/>
      <c r="OCP13" s="28"/>
      <c r="OCQ13" s="28"/>
      <c r="OCR13" s="28"/>
      <c r="OCS13" s="28"/>
      <c r="OCT13" s="28"/>
      <c r="OCU13" s="28"/>
      <c r="OCV13" s="28"/>
      <c r="OCW13" s="28"/>
      <c r="OCX13" s="28"/>
      <c r="OCY13" s="28"/>
      <c r="OCZ13" s="28"/>
      <c r="ODA13" s="28"/>
      <c r="ODB13" s="28"/>
      <c r="ODC13" s="28"/>
      <c r="ODD13" s="28"/>
      <c r="ODE13" s="28"/>
      <c r="ODF13" s="28"/>
      <c r="ODG13" s="28"/>
      <c r="ODH13" s="28"/>
      <c r="ODI13" s="28"/>
      <c r="ODJ13" s="28"/>
      <c r="ODK13" s="28"/>
      <c r="ODL13" s="28"/>
      <c r="ODM13" s="28"/>
      <c r="ODN13" s="28"/>
      <c r="ODO13" s="28"/>
      <c r="ODP13" s="28"/>
      <c r="ODQ13" s="28"/>
      <c r="ODR13" s="28"/>
      <c r="ODS13" s="28"/>
      <c r="ODT13" s="28"/>
      <c r="ODU13" s="28"/>
      <c r="ODV13" s="28"/>
      <c r="ODW13" s="28"/>
      <c r="ODX13" s="28"/>
      <c r="ODY13" s="28"/>
      <c r="ODZ13" s="28"/>
      <c r="OEA13" s="28"/>
      <c r="OEB13" s="28"/>
      <c r="OEC13" s="28"/>
      <c r="OED13" s="28"/>
      <c r="OEE13" s="28"/>
      <c r="OEF13" s="28"/>
      <c r="OEG13" s="28"/>
      <c r="OEH13" s="28"/>
      <c r="OEI13" s="28"/>
      <c r="OEJ13" s="28"/>
      <c r="OEK13" s="28"/>
      <c r="OEL13" s="28"/>
      <c r="OEM13" s="28"/>
      <c r="OEN13" s="28"/>
      <c r="OEO13" s="28"/>
      <c r="OEP13" s="28"/>
      <c r="OEQ13" s="28"/>
      <c r="OER13" s="28"/>
      <c r="OES13" s="28"/>
      <c r="OET13" s="28"/>
      <c r="OEU13" s="28"/>
      <c r="OEV13" s="28"/>
      <c r="OEW13" s="28"/>
      <c r="OEX13" s="28"/>
      <c r="OEY13" s="28"/>
      <c r="OEZ13" s="28"/>
      <c r="OFA13" s="28"/>
      <c r="OFB13" s="28"/>
      <c r="OFC13" s="28"/>
      <c r="OFD13" s="28"/>
      <c r="OFE13" s="28"/>
      <c r="OFF13" s="28"/>
      <c r="OFG13" s="28"/>
      <c r="OFH13" s="28"/>
      <c r="OFI13" s="28"/>
      <c r="OFJ13" s="28"/>
      <c r="OFK13" s="28"/>
      <c r="OFL13" s="28"/>
      <c r="OFM13" s="28"/>
      <c r="OFN13" s="28"/>
      <c r="OFO13" s="28"/>
      <c r="OFP13" s="28"/>
      <c r="OFQ13" s="28"/>
      <c r="OFR13" s="28"/>
      <c r="OFS13" s="28"/>
      <c r="OFT13" s="28"/>
      <c r="OFU13" s="28"/>
      <c r="OFV13" s="28"/>
      <c r="OFW13" s="28"/>
      <c r="OFX13" s="28"/>
      <c r="OFY13" s="28"/>
      <c r="OFZ13" s="28"/>
      <c r="OGA13" s="28"/>
      <c r="OGB13" s="28"/>
      <c r="OGC13" s="28"/>
      <c r="OGD13" s="28"/>
      <c r="OGE13" s="28"/>
      <c r="OGF13" s="28"/>
      <c r="OGG13" s="28"/>
      <c r="OGH13" s="28"/>
      <c r="OGI13" s="28"/>
      <c r="OGJ13" s="28"/>
      <c r="OGK13" s="28"/>
      <c r="OGL13" s="28"/>
      <c r="OGM13" s="28"/>
      <c r="OGN13" s="28"/>
      <c r="OGO13" s="28"/>
      <c r="OGP13" s="28"/>
      <c r="OGQ13" s="28"/>
      <c r="OGR13" s="28"/>
      <c r="OGS13" s="28"/>
      <c r="OGT13" s="28"/>
      <c r="OGU13" s="28"/>
      <c r="OGV13" s="28"/>
      <c r="OGW13" s="28"/>
      <c r="OGX13" s="28"/>
      <c r="OGY13" s="28"/>
      <c r="OGZ13" s="28"/>
      <c r="OHA13" s="28"/>
      <c r="OHB13" s="28"/>
      <c r="OHC13" s="28"/>
      <c r="OHD13" s="28"/>
      <c r="OHE13" s="28"/>
      <c r="OHF13" s="28"/>
      <c r="OHG13" s="28"/>
      <c r="OHH13" s="28"/>
      <c r="OHI13" s="28"/>
      <c r="OHJ13" s="28"/>
      <c r="OHK13" s="28"/>
      <c r="OHL13" s="28"/>
      <c r="OHM13" s="28"/>
      <c r="OHN13" s="28"/>
      <c r="OHO13" s="28"/>
      <c r="OHP13" s="28"/>
      <c r="OHQ13" s="28"/>
      <c r="OHR13" s="28"/>
      <c r="OHS13" s="28"/>
      <c r="OHT13" s="28"/>
      <c r="OHU13" s="28"/>
      <c r="OHV13" s="28"/>
      <c r="OHW13" s="28"/>
      <c r="OHX13" s="28"/>
      <c r="OHY13" s="28"/>
      <c r="OHZ13" s="28"/>
      <c r="OIA13" s="28"/>
      <c r="OIB13" s="28"/>
      <c r="OIC13" s="28"/>
      <c r="OID13" s="28"/>
      <c r="OIE13" s="28"/>
      <c r="OIF13" s="28"/>
      <c r="OIG13" s="28"/>
      <c r="OIH13" s="28"/>
      <c r="OII13" s="28"/>
      <c r="OIJ13" s="28"/>
      <c r="OIK13" s="28"/>
      <c r="OIL13" s="28"/>
      <c r="OIM13" s="28"/>
      <c r="OIN13" s="28"/>
      <c r="OIO13" s="28"/>
      <c r="OIP13" s="28"/>
      <c r="OIQ13" s="28"/>
      <c r="OIR13" s="28"/>
      <c r="OIS13" s="28"/>
      <c r="OIT13" s="28"/>
      <c r="OIU13" s="28"/>
      <c r="OIV13" s="28"/>
      <c r="OIW13" s="28"/>
      <c r="OIX13" s="28"/>
      <c r="OIY13" s="28"/>
      <c r="OIZ13" s="28"/>
      <c r="OJA13" s="28"/>
      <c r="OJB13" s="28"/>
      <c r="OJC13" s="28"/>
      <c r="OJD13" s="28"/>
      <c r="OJE13" s="28"/>
      <c r="OJF13" s="28"/>
      <c r="OJG13" s="28"/>
      <c r="OJH13" s="28"/>
      <c r="OJI13" s="28"/>
      <c r="OJJ13" s="28"/>
      <c r="OJK13" s="28"/>
      <c r="OJL13" s="28"/>
      <c r="OJM13" s="28"/>
      <c r="OJN13" s="28"/>
      <c r="OJO13" s="28"/>
      <c r="OJP13" s="28"/>
      <c r="OJQ13" s="28"/>
      <c r="OJR13" s="28"/>
      <c r="OJS13" s="28"/>
      <c r="OJT13" s="28"/>
      <c r="OJU13" s="28"/>
      <c r="OJV13" s="28"/>
      <c r="OJW13" s="28"/>
      <c r="OJX13" s="28"/>
      <c r="OJY13" s="28"/>
      <c r="OJZ13" s="28"/>
      <c r="OKA13" s="28"/>
      <c r="OKB13" s="28"/>
      <c r="OKC13" s="28"/>
      <c r="OKD13" s="28"/>
      <c r="OKE13" s="28"/>
      <c r="OKF13" s="28"/>
      <c r="OKG13" s="28"/>
      <c r="OKH13" s="28"/>
      <c r="OKI13" s="28"/>
      <c r="OKJ13" s="28"/>
      <c r="OKK13" s="28"/>
      <c r="OKL13" s="28"/>
      <c r="OKM13" s="28"/>
      <c r="OKN13" s="28"/>
      <c r="OKO13" s="28"/>
      <c r="OKP13" s="28"/>
      <c r="OKQ13" s="28"/>
      <c r="OKR13" s="28"/>
      <c r="OKS13" s="28"/>
      <c r="OKT13" s="28"/>
      <c r="OKU13" s="28"/>
      <c r="OKV13" s="28"/>
      <c r="OKW13" s="28"/>
      <c r="OKX13" s="28"/>
      <c r="OKY13" s="28"/>
      <c r="OKZ13" s="28"/>
      <c r="OLA13" s="28"/>
      <c r="OLB13" s="28"/>
      <c r="OLC13" s="28"/>
      <c r="OLD13" s="28"/>
      <c r="OLE13" s="28"/>
      <c r="OLF13" s="28"/>
      <c r="OLG13" s="28"/>
      <c r="OLH13" s="28"/>
      <c r="OLI13" s="28"/>
      <c r="OLJ13" s="28"/>
      <c r="OLK13" s="28"/>
      <c r="OLL13" s="28"/>
      <c r="OLM13" s="28"/>
      <c r="OLN13" s="28"/>
      <c r="OLO13" s="28"/>
      <c r="OLP13" s="28"/>
      <c r="OLQ13" s="28"/>
      <c r="OLR13" s="28"/>
      <c r="OLS13" s="28"/>
      <c r="OLT13" s="28"/>
      <c r="OLU13" s="28"/>
      <c r="OLV13" s="28"/>
      <c r="OLW13" s="28"/>
      <c r="OLX13" s="28"/>
      <c r="OLY13" s="28"/>
      <c r="OLZ13" s="28"/>
      <c r="OMA13" s="28"/>
      <c r="OMB13" s="28"/>
      <c r="OMC13" s="28"/>
      <c r="OMD13" s="28"/>
      <c r="OME13" s="28"/>
      <c r="OMF13" s="28"/>
      <c r="OMG13" s="28"/>
      <c r="OMH13" s="28"/>
      <c r="OMI13" s="28"/>
      <c r="OMJ13" s="28"/>
      <c r="OMK13" s="28"/>
      <c r="OML13" s="28"/>
      <c r="OMM13" s="28"/>
      <c r="OMN13" s="28"/>
      <c r="OMO13" s="28"/>
      <c r="OMP13" s="28"/>
      <c r="OMQ13" s="28"/>
      <c r="OMR13" s="28"/>
      <c r="OMS13" s="28"/>
      <c r="OMT13" s="28"/>
      <c r="OMU13" s="28"/>
      <c r="OMV13" s="28"/>
      <c r="OMW13" s="28"/>
      <c r="OMX13" s="28"/>
      <c r="OMY13" s="28"/>
      <c r="OMZ13" s="28"/>
      <c r="ONA13" s="28"/>
      <c r="ONB13" s="28"/>
      <c r="ONC13" s="28"/>
      <c r="OND13" s="28"/>
      <c r="ONE13" s="28"/>
      <c r="ONF13" s="28"/>
      <c r="ONG13" s="28"/>
      <c r="ONH13" s="28"/>
      <c r="ONI13" s="28"/>
      <c r="ONJ13" s="28"/>
      <c r="ONK13" s="28"/>
      <c r="ONL13" s="28"/>
      <c r="ONM13" s="28"/>
      <c r="ONN13" s="28"/>
      <c r="ONO13" s="28"/>
      <c r="ONP13" s="28"/>
      <c r="ONQ13" s="28"/>
      <c r="ONR13" s="28"/>
      <c r="ONS13" s="28"/>
      <c r="ONT13" s="28"/>
      <c r="ONU13" s="28"/>
      <c r="ONV13" s="28"/>
      <c r="ONW13" s="28"/>
      <c r="ONX13" s="28"/>
      <c r="ONY13" s="28"/>
      <c r="ONZ13" s="28"/>
      <c r="OOA13" s="28"/>
      <c r="OOB13" s="28"/>
      <c r="OOC13" s="28"/>
      <c r="OOD13" s="28"/>
      <c r="OOE13" s="28"/>
      <c r="OOF13" s="28"/>
      <c r="OOG13" s="28"/>
      <c r="OOH13" s="28"/>
      <c r="OOI13" s="28"/>
      <c r="OOJ13" s="28"/>
      <c r="OOK13" s="28"/>
      <c r="OOL13" s="28"/>
      <c r="OOM13" s="28"/>
      <c r="OON13" s="28"/>
      <c r="OOO13" s="28"/>
      <c r="OOP13" s="28"/>
      <c r="OOQ13" s="28"/>
      <c r="OOR13" s="28"/>
      <c r="OOS13" s="28"/>
      <c r="OOT13" s="28"/>
      <c r="OOU13" s="28"/>
      <c r="OOV13" s="28"/>
      <c r="OOW13" s="28"/>
      <c r="OOX13" s="28"/>
      <c r="OOY13" s="28"/>
      <c r="OOZ13" s="28"/>
      <c r="OPA13" s="28"/>
      <c r="OPB13" s="28"/>
      <c r="OPC13" s="28"/>
      <c r="OPD13" s="28"/>
      <c r="OPE13" s="28"/>
      <c r="OPF13" s="28"/>
      <c r="OPG13" s="28"/>
      <c r="OPH13" s="28"/>
      <c r="OPI13" s="28"/>
      <c r="OPJ13" s="28"/>
      <c r="OPK13" s="28"/>
      <c r="OPL13" s="28"/>
      <c r="OPM13" s="28"/>
      <c r="OPN13" s="28"/>
      <c r="OPO13" s="28"/>
      <c r="OPP13" s="28"/>
      <c r="OPQ13" s="28"/>
      <c r="OPR13" s="28"/>
      <c r="OPS13" s="28"/>
      <c r="OPT13" s="28"/>
      <c r="OPU13" s="28"/>
      <c r="OPV13" s="28"/>
      <c r="OPW13" s="28"/>
      <c r="OPX13" s="28"/>
      <c r="OPY13" s="28"/>
      <c r="OPZ13" s="28"/>
      <c r="OQA13" s="28"/>
      <c r="OQB13" s="28"/>
      <c r="OQC13" s="28"/>
      <c r="OQD13" s="28"/>
      <c r="OQE13" s="28"/>
      <c r="OQF13" s="28"/>
      <c r="OQG13" s="28"/>
      <c r="OQH13" s="28"/>
      <c r="OQI13" s="28"/>
      <c r="OQJ13" s="28"/>
      <c r="OQK13" s="28"/>
      <c r="OQL13" s="28"/>
      <c r="OQM13" s="28"/>
      <c r="OQN13" s="28"/>
      <c r="OQO13" s="28"/>
      <c r="OQP13" s="28"/>
      <c r="OQQ13" s="28"/>
      <c r="OQR13" s="28"/>
      <c r="OQS13" s="28"/>
      <c r="OQT13" s="28"/>
      <c r="OQU13" s="28"/>
      <c r="OQV13" s="28"/>
      <c r="OQW13" s="28"/>
      <c r="OQX13" s="28"/>
      <c r="OQY13" s="28"/>
      <c r="OQZ13" s="28"/>
      <c r="ORA13" s="28"/>
      <c r="ORB13" s="28"/>
      <c r="ORC13" s="28"/>
      <c r="ORD13" s="28"/>
      <c r="ORE13" s="28"/>
      <c r="ORF13" s="28"/>
      <c r="ORG13" s="28"/>
      <c r="ORH13" s="28"/>
      <c r="ORI13" s="28"/>
      <c r="ORJ13" s="28"/>
      <c r="ORK13" s="28"/>
      <c r="ORL13" s="28"/>
      <c r="ORM13" s="28"/>
      <c r="ORN13" s="28"/>
      <c r="ORO13" s="28"/>
      <c r="ORP13" s="28"/>
      <c r="ORQ13" s="28"/>
      <c r="ORR13" s="28"/>
      <c r="ORS13" s="28"/>
      <c r="ORT13" s="28"/>
      <c r="ORU13" s="28"/>
      <c r="ORV13" s="28"/>
      <c r="ORW13" s="28"/>
      <c r="ORX13" s="28"/>
      <c r="ORY13" s="28"/>
      <c r="ORZ13" s="28"/>
      <c r="OSA13" s="28"/>
      <c r="OSB13" s="28"/>
      <c r="OSC13" s="28"/>
      <c r="OSD13" s="28"/>
      <c r="OSE13" s="28"/>
      <c r="OSF13" s="28"/>
      <c r="OSG13" s="28"/>
      <c r="OSH13" s="28"/>
      <c r="OSI13" s="28"/>
      <c r="OSJ13" s="28"/>
      <c r="OSK13" s="28"/>
      <c r="OSL13" s="28"/>
      <c r="OSM13" s="28"/>
      <c r="OSN13" s="28"/>
      <c r="OSO13" s="28"/>
      <c r="OSP13" s="28"/>
      <c r="OSQ13" s="28"/>
      <c r="OSR13" s="28"/>
      <c r="OSS13" s="28"/>
      <c r="OST13" s="28"/>
      <c r="OSU13" s="28"/>
      <c r="OSV13" s="28"/>
      <c r="OSW13" s="28"/>
      <c r="OSX13" s="28"/>
      <c r="OSY13" s="28"/>
      <c r="OSZ13" s="28"/>
      <c r="OTA13" s="28"/>
      <c r="OTB13" s="28"/>
      <c r="OTC13" s="28"/>
      <c r="OTD13" s="28"/>
      <c r="OTE13" s="28"/>
      <c r="OTF13" s="28"/>
      <c r="OTG13" s="28"/>
      <c r="OTH13" s="28"/>
      <c r="OTI13" s="28"/>
      <c r="OTJ13" s="28"/>
      <c r="OTK13" s="28"/>
      <c r="OTL13" s="28"/>
      <c r="OTM13" s="28"/>
      <c r="OTN13" s="28"/>
      <c r="OTO13" s="28"/>
      <c r="OTP13" s="28"/>
      <c r="OTQ13" s="28"/>
      <c r="OTR13" s="28"/>
      <c r="OTS13" s="28"/>
      <c r="OTT13" s="28"/>
      <c r="OTU13" s="28"/>
      <c r="OTV13" s="28"/>
      <c r="OTW13" s="28"/>
      <c r="OTX13" s="28"/>
      <c r="OTY13" s="28"/>
      <c r="OTZ13" s="28"/>
      <c r="OUA13" s="28"/>
      <c r="OUB13" s="28"/>
      <c r="OUC13" s="28"/>
      <c r="OUD13" s="28"/>
      <c r="OUE13" s="28"/>
      <c r="OUF13" s="28"/>
      <c r="OUG13" s="28"/>
      <c r="OUH13" s="28"/>
      <c r="OUI13" s="28"/>
      <c r="OUJ13" s="28"/>
      <c r="OUK13" s="28"/>
      <c r="OUL13" s="28"/>
      <c r="OUM13" s="28"/>
      <c r="OUN13" s="28"/>
      <c r="OUO13" s="28"/>
      <c r="OUP13" s="28"/>
      <c r="OUQ13" s="28"/>
      <c r="OUR13" s="28"/>
      <c r="OUS13" s="28"/>
      <c r="OUT13" s="28"/>
      <c r="OUU13" s="28"/>
      <c r="OUV13" s="28"/>
      <c r="OUW13" s="28"/>
      <c r="OUX13" s="28"/>
      <c r="OUY13" s="28"/>
      <c r="OUZ13" s="28"/>
      <c r="OVA13" s="28"/>
      <c r="OVB13" s="28"/>
      <c r="OVC13" s="28"/>
      <c r="OVD13" s="28"/>
      <c r="OVE13" s="28"/>
      <c r="OVF13" s="28"/>
      <c r="OVG13" s="28"/>
      <c r="OVH13" s="28"/>
      <c r="OVI13" s="28"/>
      <c r="OVJ13" s="28"/>
      <c r="OVK13" s="28"/>
      <c r="OVL13" s="28"/>
      <c r="OVM13" s="28"/>
      <c r="OVN13" s="28"/>
      <c r="OVO13" s="28"/>
      <c r="OVP13" s="28"/>
      <c r="OVQ13" s="28"/>
      <c r="OVR13" s="28"/>
      <c r="OVS13" s="28"/>
      <c r="OVT13" s="28"/>
      <c r="OVU13" s="28"/>
      <c r="OVV13" s="28"/>
      <c r="OVW13" s="28"/>
      <c r="OVX13" s="28"/>
      <c r="OVY13" s="28"/>
      <c r="OVZ13" s="28"/>
      <c r="OWA13" s="28"/>
      <c r="OWB13" s="28"/>
      <c r="OWC13" s="28"/>
      <c r="OWD13" s="28"/>
      <c r="OWE13" s="28"/>
      <c r="OWF13" s="28"/>
      <c r="OWG13" s="28"/>
      <c r="OWH13" s="28"/>
      <c r="OWI13" s="28"/>
      <c r="OWJ13" s="28"/>
      <c r="OWK13" s="28"/>
      <c r="OWL13" s="28"/>
      <c r="OWM13" s="28"/>
      <c r="OWN13" s="28"/>
      <c r="OWO13" s="28"/>
      <c r="OWP13" s="28"/>
      <c r="OWQ13" s="28"/>
      <c r="OWR13" s="28"/>
      <c r="OWS13" s="28"/>
      <c r="OWT13" s="28"/>
      <c r="OWU13" s="28"/>
      <c r="OWV13" s="28"/>
      <c r="OWW13" s="28"/>
      <c r="OWX13" s="28"/>
      <c r="OWY13" s="28"/>
      <c r="OWZ13" s="28"/>
      <c r="OXA13" s="28"/>
      <c r="OXB13" s="28"/>
      <c r="OXC13" s="28"/>
      <c r="OXD13" s="28"/>
      <c r="OXE13" s="28"/>
      <c r="OXF13" s="28"/>
      <c r="OXG13" s="28"/>
      <c r="OXH13" s="28"/>
      <c r="OXI13" s="28"/>
      <c r="OXJ13" s="28"/>
      <c r="OXK13" s="28"/>
      <c r="OXL13" s="28"/>
      <c r="OXM13" s="28"/>
      <c r="OXN13" s="28"/>
      <c r="OXO13" s="28"/>
      <c r="OXP13" s="28"/>
      <c r="OXQ13" s="28"/>
      <c r="OXR13" s="28"/>
      <c r="OXS13" s="28"/>
      <c r="OXT13" s="28"/>
      <c r="OXU13" s="28"/>
      <c r="OXV13" s="28"/>
      <c r="OXW13" s="28"/>
      <c r="OXX13" s="28"/>
      <c r="OXY13" s="28"/>
      <c r="OXZ13" s="28"/>
      <c r="OYA13" s="28"/>
      <c r="OYB13" s="28"/>
      <c r="OYC13" s="28"/>
      <c r="OYD13" s="28"/>
      <c r="OYE13" s="28"/>
      <c r="OYF13" s="28"/>
      <c r="OYG13" s="28"/>
      <c r="OYH13" s="28"/>
      <c r="OYI13" s="28"/>
      <c r="OYJ13" s="28"/>
      <c r="OYK13" s="28"/>
      <c r="OYL13" s="28"/>
      <c r="OYM13" s="28"/>
      <c r="OYN13" s="28"/>
      <c r="OYO13" s="28"/>
      <c r="OYP13" s="28"/>
      <c r="OYQ13" s="28"/>
      <c r="OYR13" s="28"/>
      <c r="OYS13" s="28"/>
      <c r="OYT13" s="28"/>
      <c r="OYU13" s="28"/>
      <c r="OYV13" s="28"/>
      <c r="OYW13" s="28"/>
      <c r="OYX13" s="28"/>
      <c r="OYY13" s="28"/>
      <c r="OYZ13" s="28"/>
      <c r="OZA13" s="28"/>
      <c r="OZB13" s="28"/>
      <c r="OZC13" s="28"/>
      <c r="OZD13" s="28"/>
      <c r="OZE13" s="28"/>
      <c r="OZF13" s="28"/>
      <c r="OZG13" s="28"/>
      <c r="OZH13" s="28"/>
      <c r="OZI13" s="28"/>
      <c r="OZJ13" s="28"/>
      <c r="OZK13" s="28"/>
      <c r="OZL13" s="28"/>
      <c r="OZM13" s="28"/>
      <c r="OZN13" s="28"/>
      <c r="OZO13" s="28"/>
      <c r="OZP13" s="28"/>
      <c r="OZQ13" s="28"/>
      <c r="OZR13" s="28"/>
      <c r="OZS13" s="28"/>
      <c r="OZT13" s="28"/>
      <c r="OZU13" s="28"/>
      <c r="OZV13" s="28"/>
      <c r="OZW13" s="28"/>
      <c r="OZX13" s="28"/>
      <c r="OZY13" s="28"/>
      <c r="OZZ13" s="28"/>
      <c r="PAA13" s="28"/>
      <c r="PAB13" s="28"/>
      <c r="PAC13" s="28"/>
      <c r="PAD13" s="28"/>
      <c r="PAE13" s="28"/>
      <c r="PAF13" s="28"/>
      <c r="PAG13" s="28"/>
      <c r="PAH13" s="28"/>
      <c r="PAI13" s="28"/>
      <c r="PAJ13" s="28"/>
      <c r="PAK13" s="28"/>
      <c r="PAL13" s="28"/>
      <c r="PAM13" s="28"/>
      <c r="PAN13" s="28"/>
      <c r="PAO13" s="28"/>
      <c r="PAP13" s="28"/>
      <c r="PAQ13" s="28"/>
      <c r="PAR13" s="28"/>
      <c r="PAS13" s="28"/>
      <c r="PAT13" s="28"/>
      <c r="PAU13" s="28"/>
      <c r="PAV13" s="28"/>
      <c r="PAW13" s="28"/>
      <c r="PAX13" s="28"/>
      <c r="PAY13" s="28"/>
      <c r="PAZ13" s="28"/>
      <c r="PBA13" s="28"/>
      <c r="PBB13" s="28"/>
      <c r="PBC13" s="28"/>
      <c r="PBD13" s="28"/>
      <c r="PBE13" s="28"/>
      <c r="PBF13" s="28"/>
      <c r="PBG13" s="28"/>
      <c r="PBH13" s="28"/>
      <c r="PBI13" s="28"/>
      <c r="PBJ13" s="28"/>
      <c r="PBK13" s="28"/>
      <c r="PBL13" s="28"/>
      <c r="PBM13" s="28"/>
      <c r="PBN13" s="28"/>
      <c r="PBO13" s="28"/>
      <c r="PBP13" s="28"/>
      <c r="PBQ13" s="28"/>
      <c r="PBR13" s="28"/>
      <c r="PBS13" s="28"/>
      <c r="PBT13" s="28"/>
      <c r="PBU13" s="28"/>
      <c r="PBV13" s="28"/>
      <c r="PBW13" s="28"/>
      <c r="PBX13" s="28"/>
      <c r="PBY13" s="28"/>
      <c r="PBZ13" s="28"/>
      <c r="PCA13" s="28"/>
      <c r="PCB13" s="28"/>
      <c r="PCC13" s="28"/>
      <c r="PCD13" s="28"/>
      <c r="PCE13" s="28"/>
      <c r="PCF13" s="28"/>
      <c r="PCG13" s="28"/>
      <c r="PCH13" s="28"/>
      <c r="PCI13" s="28"/>
      <c r="PCJ13" s="28"/>
      <c r="PCK13" s="28"/>
      <c r="PCL13" s="28"/>
      <c r="PCM13" s="28"/>
      <c r="PCN13" s="28"/>
      <c r="PCO13" s="28"/>
      <c r="PCP13" s="28"/>
      <c r="PCQ13" s="28"/>
      <c r="PCR13" s="28"/>
      <c r="PCS13" s="28"/>
      <c r="PCT13" s="28"/>
      <c r="PCU13" s="28"/>
      <c r="PCV13" s="28"/>
      <c r="PCW13" s="28"/>
      <c r="PCX13" s="28"/>
      <c r="PCY13" s="28"/>
      <c r="PCZ13" s="28"/>
      <c r="PDA13" s="28"/>
      <c r="PDB13" s="28"/>
      <c r="PDC13" s="28"/>
      <c r="PDD13" s="28"/>
      <c r="PDE13" s="28"/>
      <c r="PDF13" s="28"/>
      <c r="PDG13" s="28"/>
      <c r="PDH13" s="28"/>
      <c r="PDI13" s="28"/>
      <c r="PDJ13" s="28"/>
      <c r="PDK13" s="28"/>
      <c r="PDL13" s="28"/>
      <c r="PDM13" s="28"/>
      <c r="PDN13" s="28"/>
      <c r="PDO13" s="28"/>
      <c r="PDP13" s="28"/>
      <c r="PDQ13" s="28"/>
      <c r="PDR13" s="28"/>
      <c r="PDS13" s="28"/>
      <c r="PDT13" s="28"/>
      <c r="PDU13" s="28"/>
      <c r="PDV13" s="28"/>
      <c r="PDW13" s="28"/>
      <c r="PDX13" s="28"/>
      <c r="PDY13" s="28"/>
      <c r="PDZ13" s="28"/>
      <c r="PEA13" s="28"/>
      <c r="PEB13" s="28"/>
      <c r="PEC13" s="28"/>
      <c r="PED13" s="28"/>
      <c r="PEE13" s="28"/>
      <c r="PEF13" s="28"/>
      <c r="PEG13" s="28"/>
      <c r="PEH13" s="28"/>
      <c r="PEI13" s="28"/>
      <c r="PEJ13" s="28"/>
      <c r="PEK13" s="28"/>
      <c r="PEL13" s="28"/>
      <c r="PEM13" s="28"/>
      <c r="PEN13" s="28"/>
      <c r="PEO13" s="28"/>
      <c r="PEP13" s="28"/>
      <c r="PEQ13" s="28"/>
      <c r="PER13" s="28"/>
      <c r="PES13" s="28"/>
      <c r="PET13" s="28"/>
      <c r="PEU13" s="28"/>
      <c r="PEV13" s="28"/>
      <c r="PEW13" s="28"/>
      <c r="PEX13" s="28"/>
      <c r="PEY13" s="28"/>
      <c r="PEZ13" s="28"/>
      <c r="PFA13" s="28"/>
      <c r="PFB13" s="28"/>
      <c r="PFC13" s="28"/>
      <c r="PFD13" s="28"/>
      <c r="PFE13" s="28"/>
      <c r="PFF13" s="28"/>
      <c r="PFG13" s="28"/>
      <c r="PFH13" s="28"/>
      <c r="PFI13" s="28"/>
      <c r="PFJ13" s="28"/>
      <c r="PFK13" s="28"/>
      <c r="PFL13" s="28"/>
      <c r="PFM13" s="28"/>
      <c r="PFN13" s="28"/>
      <c r="PFO13" s="28"/>
      <c r="PFP13" s="28"/>
      <c r="PFQ13" s="28"/>
      <c r="PFR13" s="28"/>
      <c r="PFS13" s="28"/>
      <c r="PFT13" s="28"/>
      <c r="PFU13" s="28"/>
      <c r="PFV13" s="28"/>
      <c r="PFW13" s="28"/>
      <c r="PFX13" s="28"/>
      <c r="PFY13" s="28"/>
      <c r="PFZ13" s="28"/>
      <c r="PGA13" s="28"/>
      <c r="PGB13" s="28"/>
      <c r="PGC13" s="28"/>
      <c r="PGD13" s="28"/>
      <c r="PGE13" s="28"/>
      <c r="PGF13" s="28"/>
      <c r="PGG13" s="28"/>
      <c r="PGH13" s="28"/>
      <c r="PGI13" s="28"/>
      <c r="PGJ13" s="28"/>
      <c r="PGK13" s="28"/>
      <c r="PGL13" s="28"/>
      <c r="PGM13" s="28"/>
      <c r="PGN13" s="28"/>
      <c r="PGO13" s="28"/>
      <c r="PGP13" s="28"/>
      <c r="PGQ13" s="28"/>
      <c r="PGR13" s="28"/>
      <c r="PGS13" s="28"/>
      <c r="PGT13" s="28"/>
      <c r="PGU13" s="28"/>
      <c r="PGV13" s="28"/>
      <c r="PGW13" s="28"/>
      <c r="PGX13" s="28"/>
      <c r="PGY13" s="28"/>
      <c r="PGZ13" s="28"/>
      <c r="PHA13" s="28"/>
      <c r="PHB13" s="28"/>
      <c r="PHC13" s="28"/>
      <c r="PHD13" s="28"/>
      <c r="PHE13" s="28"/>
      <c r="PHF13" s="28"/>
      <c r="PHG13" s="28"/>
      <c r="PHH13" s="28"/>
      <c r="PHI13" s="28"/>
      <c r="PHJ13" s="28"/>
      <c r="PHK13" s="28"/>
      <c r="PHL13" s="28"/>
      <c r="PHM13" s="28"/>
      <c r="PHN13" s="28"/>
      <c r="PHO13" s="28"/>
      <c r="PHP13" s="28"/>
      <c r="PHQ13" s="28"/>
      <c r="PHR13" s="28"/>
      <c r="PHS13" s="28"/>
      <c r="PHT13" s="28"/>
      <c r="PHU13" s="28"/>
      <c r="PHV13" s="28"/>
      <c r="PHW13" s="28"/>
      <c r="PHX13" s="28"/>
      <c r="PHY13" s="28"/>
      <c r="PHZ13" s="28"/>
      <c r="PIA13" s="28"/>
      <c r="PIB13" s="28"/>
      <c r="PIC13" s="28"/>
      <c r="PID13" s="28"/>
      <c r="PIE13" s="28"/>
      <c r="PIF13" s="28"/>
      <c r="PIG13" s="28"/>
      <c r="PIH13" s="28"/>
      <c r="PII13" s="28"/>
      <c r="PIJ13" s="28"/>
      <c r="PIK13" s="28"/>
      <c r="PIL13" s="28"/>
      <c r="PIM13" s="28"/>
      <c r="PIN13" s="28"/>
      <c r="PIO13" s="28"/>
      <c r="PIP13" s="28"/>
      <c r="PIQ13" s="28"/>
      <c r="PIR13" s="28"/>
      <c r="PIS13" s="28"/>
      <c r="PIT13" s="28"/>
      <c r="PIU13" s="28"/>
      <c r="PIV13" s="28"/>
      <c r="PIW13" s="28"/>
      <c r="PIX13" s="28"/>
      <c r="PIY13" s="28"/>
      <c r="PIZ13" s="28"/>
      <c r="PJA13" s="28"/>
      <c r="PJB13" s="28"/>
      <c r="PJC13" s="28"/>
      <c r="PJD13" s="28"/>
      <c r="PJE13" s="28"/>
      <c r="PJF13" s="28"/>
      <c r="PJG13" s="28"/>
      <c r="PJH13" s="28"/>
      <c r="PJI13" s="28"/>
      <c r="PJJ13" s="28"/>
      <c r="PJK13" s="28"/>
      <c r="PJL13" s="28"/>
      <c r="PJM13" s="28"/>
      <c r="PJN13" s="28"/>
      <c r="PJO13" s="28"/>
      <c r="PJP13" s="28"/>
      <c r="PJQ13" s="28"/>
      <c r="PJR13" s="28"/>
      <c r="PJS13" s="28"/>
      <c r="PJT13" s="28"/>
      <c r="PJU13" s="28"/>
      <c r="PJV13" s="28"/>
      <c r="PJW13" s="28"/>
      <c r="PJX13" s="28"/>
      <c r="PJY13" s="28"/>
      <c r="PJZ13" s="28"/>
      <c r="PKA13" s="28"/>
      <c r="PKB13" s="28"/>
      <c r="PKC13" s="28"/>
      <c r="PKD13" s="28"/>
      <c r="PKE13" s="28"/>
      <c r="PKF13" s="28"/>
      <c r="PKG13" s="28"/>
      <c r="PKH13" s="28"/>
      <c r="PKI13" s="28"/>
      <c r="PKJ13" s="28"/>
      <c r="PKK13" s="28"/>
      <c r="PKL13" s="28"/>
      <c r="PKM13" s="28"/>
      <c r="PKN13" s="28"/>
      <c r="PKO13" s="28"/>
      <c r="PKP13" s="28"/>
      <c r="PKQ13" s="28"/>
      <c r="PKR13" s="28"/>
      <c r="PKS13" s="28"/>
      <c r="PKT13" s="28"/>
      <c r="PKU13" s="28"/>
      <c r="PKV13" s="28"/>
      <c r="PKW13" s="28"/>
      <c r="PKX13" s="28"/>
      <c r="PKY13" s="28"/>
      <c r="PKZ13" s="28"/>
      <c r="PLA13" s="28"/>
      <c r="PLB13" s="28"/>
      <c r="PLC13" s="28"/>
      <c r="PLD13" s="28"/>
      <c r="PLE13" s="28"/>
      <c r="PLF13" s="28"/>
      <c r="PLG13" s="28"/>
      <c r="PLH13" s="28"/>
      <c r="PLI13" s="28"/>
      <c r="PLJ13" s="28"/>
      <c r="PLK13" s="28"/>
      <c r="PLL13" s="28"/>
      <c r="PLM13" s="28"/>
      <c r="PLN13" s="28"/>
      <c r="PLO13" s="28"/>
      <c r="PLP13" s="28"/>
      <c r="PLQ13" s="28"/>
      <c r="PLR13" s="28"/>
      <c r="PLS13" s="28"/>
      <c r="PLT13" s="28"/>
      <c r="PLU13" s="28"/>
      <c r="PLV13" s="28"/>
      <c r="PLW13" s="28"/>
      <c r="PLX13" s="28"/>
      <c r="PLY13" s="28"/>
      <c r="PLZ13" s="28"/>
      <c r="PMA13" s="28"/>
      <c r="PMB13" s="28"/>
      <c r="PMC13" s="28"/>
      <c r="PMD13" s="28"/>
      <c r="PME13" s="28"/>
      <c r="PMF13" s="28"/>
      <c r="PMG13" s="28"/>
      <c r="PMH13" s="28"/>
      <c r="PMI13" s="28"/>
      <c r="PMJ13" s="28"/>
      <c r="PMK13" s="28"/>
      <c r="PML13" s="28"/>
      <c r="PMM13" s="28"/>
      <c r="PMN13" s="28"/>
      <c r="PMO13" s="28"/>
      <c r="PMP13" s="28"/>
      <c r="PMQ13" s="28"/>
      <c r="PMR13" s="28"/>
      <c r="PMS13" s="28"/>
      <c r="PMT13" s="28"/>
      <c r="PMU13" s="28"/>
      <c r="PMV13" s="28"/>
      <c r="PMW13" s="28"/>
      <c r="PMX13" s="28"/>
      <c r="PMY13" s="28"/>
      <c r="PMZ13" s="28"/>
      <c r="PNA13" s="28"/>
      <c r="PNB13" s="28"/>
      <c r="PNC13" s="28"/>
      <c r="PND13" s="28"/>
      <c r="PNE13" s="28"/>
      <c r="PNF13" s="28"/>
      <c r="PNG13" s="28"/>
      <c r="PNH13" s="28"/>
      <c r="PNI13" s="28"/>
      <c r="PNJ13" s="28"/>
      <c r="PNK13" s="28"/>
      <c r="PNL13" s="28"/>
      <c r="PNM13" s="28"/>
      <c r="PNN13" s="28"/>
      <c r="PNO13" s="28"/>
      <c r="PNP13" s="28"/>
      <c r="PNQ13" s="28"/>
      <c r="PNR13" s="28"/>
      <c r="PNS13" s="28"/>
      <c r="PNT13" s="28"/>
      <c r="PNU13" s="28"/>
      <c r="PNV13" s="28"/>
      <c r="PNW13" s="28"/>
      <c r="PNX13" s="28"/>
      <c r="PNY13" s="28"/>
      <c r="PNZ13" s="28"/>
      <c r="POA13" s="28"/>
      <c r="POB13" s="28"/>
      <c r="POC13" s="28"/>
      <c r="POD13" s="28"/>
      <c r="POE13" s="28"/>
      <c r="POF13" s="28"/>
      <c r="POG13" s="28"/>
      <c r="POH13" s="28"/>
      <c r="POI13" s="28"/>
      <c r="POJ13" s="28"/>
      <c r="POK13" s="28"/>
      <c r="POL13" s="28"/>
      <c r="POM13" s="28"/>
      <c r="PON13" s="28"/>
      <c r="POO13" s="28"/>
      <c r="POP13" s="28"/>
      <c r="POQ13" s="28"/>
      <c r="POR13" s="28"/>
      <c r="POS13" s="28"/>
      <c r="POT13" s="28"/>
      <c r="POU13" s="28"/>
      <c r="POV13" s="28"/>
      <c r="POW13" s="28"/>
      <c r="POX13" s="28"/>
      <c r="POY13" s="28"/>
      <c r="POZ13" s="28"/>
      <c r="PPA13" s="28"/>
      <c r="PPB13" s="28"/>
      <c r="PPC13" s="28"/>
      <c r="PPD13" s="28"/>
      <c r="PPE13" s="28"/>
      <c r="PPF13" s="28"/>
      <c r="PPG13" s="28"/>
      <c r="PPH13" s="28"/>
      <c r="PPI13" s="28"/>
      <c r="PPJ13" s="28"/>
      <c r="PPK13" s="28"/>
      <c r="PPL13" s="28"/>
      <c r="PPM13" s="28"/>
      <c r="PPN13" s="28"/>
      <c r="PPO13" s="28"/>
      <c r="PPP13" s="28"/>
      <c r="PPQ13" s="28"/>
      <c r="PPR13" s="28"/>
      <c r="PPS13" s="28"/>
      <c r="PPT13" s="28"/>
      <c r="PPU13" s="28"/>
      <c r="PPV13" s="28"/>
      <c r="PPW13" s="28"/>
      <c r="PPX13" s="28"/>
      <c r="PPY13" s="28"/>
      <c r="PPZ13" s="28"/>
      <c r="PQA13" s="28"/>
      <c r="PQB13" s="28"/>
      <c r="PQC13" s="28"/>
      <c r="PQD13" s="28"/>
      <c r="PQE13" s="28"/>
      <c r="PQF13" s="28"/>
      <c r="PQG13" s="28"/>
      <c r="PQH13" s="28"/>
      <c r="PQI13" s="28"/>
      <c r="PQJ13" s="28"/>
      <c r="PQK13" s="28"/>
      <c r="PQL13" s="28"/>
      <c r="PQM13" s="28"/>
      <c r="PQN13" s="28"/>
      <c r="PQO13" s="28"/>
      <c r="PQP13" s="28"/>
      <c r="PQQ13" s="28"/>
      <c r="PQR13" s="28"/>
      <c r="PQS13" s="28"/>
      <c r="PQT13" s="28"/>
      <c r="PQU13" s="28"/>
      <c r="PQV13" s="28"/>
      <c r="PQW13" s="28"/>
      <c r="PQX13" s="28"/>
      <c r="PQY13" s="28"/>
      <c r="PQZ13" s="28"/>
      <c r="PRA13" s="28"/>
      <c r="PRB13" s="28"/>
      <c r="PRC13" s="28"/>
      <c r="PRD13" s="28"/>
      <c r="PRE13" s="28"/>
      <c r="PRF13" s="28"/>
      <c r="PRG13" s="28"/>
      <c r="PRH13" s="28"/>
      <c r="PRI13" s="28"/>
      <c r="PRJ13" s="28"/>
      <c r="PRK13" s="28"/>
      <c r="PRL13" s="28"/>
      <c r="PRM13" s="28"/>
      <c r="PRN13" s="28"/>
      <c r="PRO13" s="28"/>
      <c r="PRP13" s="28"/>
      <c r="PRQ13" s="28"/>
      <c r="PRR13" s="28"/>
      <c r="PRS13" s="28"/>
      <c r="PRT13" s="28"/>
      <c r="PRU13" s="28"/>
      <c r="PRV13" s="28"/>
      <c r="PRW13" s="28"/>
      <c r="PRX13" s="28"/>
      <c r="PRY13" s="28"/>
      <c r="PRZ13" s="28"/>
      <c r="PSA13" s="28"/>
      <c r="PSB13" s="28"/>
      <c r="PSC13" s="28"/>
      <c r="PSD13" s="28"/>
      <c r="PSE13" s="28"/>
      <c r="PSF13" s="28"/>
      <c r="PSG13" s="28"/>
      <c r="PSH13" s="28"/>
      <c r="PSI13" s="28"/>
      <c r="PSJ13" s="28"/>
      <c r="PSK13" s="28"/>
      <c r="PSL13" s="28"/>
      <c r="PSM13" s="28"/>
      <c r="PSN13" s="28"/>
      <c r="PSO13" s="28"/>
      <c r="PSP13" s="28"/>
      <c r="PSQ13" s="28"/>
      <c r="PSR13" s="28"/>
      <c r="PSS13" s="28"/>
      <c r="PST13" s="28"/>
      <c r="PSU13" s="28"/>
      <c r="PSV13" s="28"/>
      <c r="PSW13" s="28"/>
      <c r="PSX13" s="28"/>
      <c r="PSY13" s="28"/>
      <c r="PSZ13" s="28"/>
      <c r="PTA13" s="28"/>
      <c r="PTB13" s="28"/>
      <c r="PTC13" s="28"/>
      <c r="PTD13" s="28"/>
      <c r="PTE13" s="28"/>
      <c r="PTF13" s="28"/>
      <c r="PTG13" s="28"/>
      <c r="PTH13" s="28"/>
      <c r="PTI13" s="28"/>
      <c r="PTJ13" s="28"/>
      <c r="PTK13" s="28"/>
      <c r="PTL13" s="28"/>
      <c r="PTM13" s="28"/>
      <c r="PTN13" s="28"/>
      <c r="PTO13" s="28"/>
      <c r="PTP13" s="28"/>
      <c r="PTQ13" s="28"/>
      <c r="PTR13" s="28"/>
      <c r="PTS13" s="28"/>
      <c r="PTT13" s="28"/>
      <c r="PTU13" s="28"/>
      <c r="PTV13" s="28"/>
      <c r="PTW13" s="28"/>
      <c r="PTX13" s="28"/>
      <c r="PTY13" s="28"/>
      <c r="PTZ13" s="28"/>
      <c r="PUA13" s="28"/>
      <c r="PUB13" s="28"/>
      <c r="PUC13" s="28"/>
      <c r="PUD13" s="28"/>
      <c r="PUE13" s="28"/>
      <c r="PUF13" s="28"/>
      <c r="PUG13" s="28"/>
      <c r="PUH13" s="28"/>
      <c r="PUI13" s="28"/>
      <c r="PUJ13" s="28"/>
      <c r="PUK13" s="28"/>
      <c r="PUL13" s="28"/>
      <c r="PUM13" s="28"/>
      <c r="PUN13" s="28"/>
      <c r="PUO13" s="28"/>
      <c r="PUP13" s="28"/>
      <c r="PUQ13" s="28"/>
      <c r="PUR13" s="28"/>
      <c r="PUS13" s="28"/>
      <c r="PUT13" s="28"/>
      <c r="PUU13" s="28"/>
      <c r="PUV13" s="28"/>
      <c r="PUW13" s="28"/>
      <c r="PUX13" s="28"/>
      <c r="PUY13" s="28"/>
      <c r="PUZ13" s="28"/>
      <c r="PVA13" s="28"/>
      <c r="PVB13" s="28"/>
      <c r="PVC13" s="28"/>
      <c r="PVD13" s="28"/>
      <c r="PVE13" s="28"/>
      <c r="PVF13" s="28"/>
      <c r="PVG13" s="28"/>
      <c r="PVH13" s="28"/>
      <c r="PVI13" s="28"/>
      <c r="PVJ13" s="28"/>
      <c r="PVK13" s="28"/>
      <c r="PVL13" s="28"/>
      <c r="PVM13" s="28"/>
      <c r="PVN13" s="28"/>
      <c r="PVO13" s="28"/>
      <c r="PVP13" s="28"/>
      <c r="PVQ13" s="28"/>
      <c r="PVR13" s="28"/>
      <c r="PVS13" s="28"/>
      <c r="PVT13" s="28"/>
      <c r="PVU13" s="28"/>
      <c r="PVV13" s="28"/>
      <c r="PVW13" s="28"/>
      <c r="PVX13" s="28"/>
      <c r="PVY13" s="28"/>
      <c r="PVZ13" s="28"/>
      <c r="PWA13" s="28"/>
      <c r="PWB13" s="28"/>
      <c r="PWC13" s="28"/>
      <c r="PWD13" s="28"/>
      <c r="PWE13" s="28"/>
      <c r="PWF13" s="28"/>
      <c r="PWG13" s="28"/>
      <c r="PWH13" s="28"/>
      <c r="PWI13" s="28"/>
      <c r="PWJ13" s="28"/>
      <c r="PWK13" s="28"/>
      <c r="PWL13" s="28"/>
      <c r="PWM13" s="28"/>
      <c r="PWN13" s="28"/>
      <c r="PWO13" s="28"/>
      <c r="PWP13" s="28"/>
      <c r="PWQ13" s="28"/>
      <c r="PWR13" s="28"/>
      <c r="PWS13" s="28"/>
      <c r="PWT13" s="28"/>
      <c r="PWU13" s="28"/>
      <c r="PWV13" s="28"/>
      <c r="PWW13" s="28"/>
      <c r="PWX13" s="28"/>
      <c r="PWY13" s="28"/>
      <c r="PWZ13" s="28"/>
      <c r="PXA13" s="28"/>
      <c r="PXB13" s="28"/>
      <c r="PXC13" s="28"/>
      <c r="PXD13" s="28"/>
      <c r="PXE13" s="28"/>
      <c r="PXF13" s="28"/>
      <c r="PXG13" s="28"/>
      <c r="PXH13" s="28"/>
      <c r="PXI13" s="28"/>
      <c r="PXJ13" s="28"/>
      <c r="PXK13" s="28"/>
      <c r="PXL13" s="28"/>
      <c r="PXM13" s="28"/>
      <c r="PXN13" s="28"/>
      <c r="PXO13" s="28"/>
      <c r="PXP13" s="28"/>
      <c r="PXQ13" s="28"/>
      <c r="PXR13" s="28"/>
      <c r="PXS13" s="28"/>
      <c r="PXT13" s="28"/>
      <c r="PXU13" s="28"/>
      <c r="PXV13" s="28"/>
      <c r="PXW13" s="28"/>
      <c r="PXX13" s="28"/>
      <c r="PXY13" s="28"/>
      <c r="PXZ13" s="28"/>
      <c r="PYA13" s="28"/>
      <c r="PYB13" s="28"/>
      <c r="PYC13" s="28"/>
      <c r="PYD13" s="28"/>
      <c r="PYE13" s="28"/>
      <c r="PYF13" s="28"/>
      <c r="PYG13" s="28"/>
      <c r="PYH13" s="28"/>
      <c r="PYI13" s="28"/>
      <c r="PYJ13" s="28"/>
      <c r="PYK13" s="28"/>
      <c r="PYL13" s="28"/>
      <c r="PYM13" s="28"/>
      <c r="PYN13" s="28"/>
      <c r="PYO13" s="28"/>
      <c r="PYP13" s="28"/>
      <c r="PYQ13" s="28"/>
      <c r="PYR13" s="28"/>
      <c r="PYS13" s="28"/>
      <c r="PYT13" s="28"/>
      <c r="PYU13" s="28"/>
      <c r="PYV13" s="28"/>
      <c r="PYW13" s="28"/>
      <c r="PYX13" s="28"/>
      <c r="PYY13" s="28"/>
      <c r="PYZ13" s="28"/>
      <c r="PZA13" s="28"/>
      <c r="PZB13" s="28"/>
      <c r="PZC13" s="28"/>
      <c r="PZD13" s="28"/>
      <c r="PZE13" s="28"/>
      <c r="PZF13" s="28"/>
      <c r="PZG13" s="28"/>
      <c r="PZH13" s="28"/>
      <c r="PZI13" s="28"/>
      <c r="PZJ13" s="28"/>
      <c r="PZK13" s="28"/>
      <c r="PZL13" s="28"/>
      <c r="PZM13" s="28"/>
      <c r="PZN13" s="28"/>
      <c r="PZO13" s="28"/>
      <c r="PZP13" s="28"/>
      <c r="PZQ13" s="28"/>
      <c r="PZR13" s="28"/>
      <c r="PZS13" s="28"/>
      <c r="PZT13" s="28"/>
      <c r="PZU13" s="28"/>
      <c r="PZV13" s="28"/>
      <c r="PZW13" s="28"/>
      <c r="PZX13" s="28"/>
      <c r="PZY13" s="28"/>
      <c r="PZZ13" s="28"/>
      <c r="QAA13" s="28"/>
      <c r="QAB13" s="28"/>
      <c r="QAC13" s="28"/>
      <c r="QAD13" s="28"/>
      <c r="QAE13" s="28"/>
      <c r="QAF13" s="28"/>
      <c r="QAG13" s="28"/>
      <c r="QAH13" s="28"/>
      <c r="QAI13" s="28"/>
      <c r="QAJ13" s="28"/>
      <c r="QAK13" s="28"/>
      <c r="QAL13" s="28"/>
      <c r="QAM13" s="28"/>
      <c r="QAN13" s="28"/>
      <c r="QAO13" s="28"/>
      <c r="QAP13" s="28"/>
      <c r="QAQ13" s="28"/>
      <c r="QAR13" s="28"/>
      <c r="QAS13" s="28"/>
      <c r="QAT13" s="28"/>
      <c r="QAU13" s="28"/>
      <c r="QAV13" s="28"/>
      <c r="QAW13" s="28"/>
      <c r="QAX13" s="28"/>
      <c r="QAY13" s="28"/>
      <c r="QAZ13" s="28"/>
      <c r="QBA13" s="28"/>
      <c r="QBB13" s="28"/>
      <c r="QBC13" s="28"/>
      <c r="QBD13" s="28"/>
      <c r="QBE13" s="28"/>
      <c r="QBF13" s="28"/>
      <c r="QBG13" s="28"/>
      <c r="QBH13" s="28"/>
      <c r="QBI13" s="28"/>
      <c r="QBJ13" s="28"/>
      <c r="QBK13" s="28"/>
      <c r="QBL13" s="28"/>
      <c r="QBM13" s="28"/>
      <c r="QBN13" s="28"/>
      <c r="QBO13" s="28"/>
      <c r="QBP13" s="28"/>
      <c r="QBQ13" s="28"/>
      <c r="QBR13" s="28"/>
      <c r="QBS13" s="28"/>
      <c r="QBT13" s="28"/>
      <c r="QBU13" s="28"/>
      <c r="QBV13" s="28"/>
      <c r="QBW13" s="28"/>
      <c r="QBX13" s="28"/>
      <c r="QBY13" s="28"/>
      <c r="QBZ13" s="28"/>
      <c r="QCA13" s="28"/>
      <c r="QCB13" s="28"/>
      <c r="QCC13" s="28"/>
      <c r="QCD13" s="28"/>
      <c r="QCE13" s="28"/>
      <c r="QCF13" s="28"/>
      <c r="QCG13" s="28"/>
      <c r="QCH13" s="28"/>
      <c r="QCI13" s="28"/>
      <c r="QCJ13" s="28"/>
      <c r="QCK13" s="28"/>
      <c r="QCL13" s="28"/>
      <c r="QCM13" s="28"/>
      <c r="QCN13" s="28"/>
      <c r="QCO13" s="28"/>
      <c r="QCP13" s="28"/>
      <c r="QCQ13" s="28"/>
      <c r="QCR13" s="28"/>
      <c r="QCS13" s="28"/>
      <c r="QCT13" s="28"/>
      <c r="QCU13" s="28"/>
      <c r="QCV13" s="28"/>
      <c r="QCW13" s="28"/>
      <c r="QCX13" s="28"/>
      <c r="QCY13" s="28"/>
      <c r="QCZ13" s="28"/>
      <c r="QDA13" s="28"/>
      <c r="QDB13" s="28"/>
      <c r="QDC13" s="28"/>
      <c r="QDD13" s="28"/>
      <c r="QDE13" s="28"/>
      <c r="QDF13" s="28"/>
      <c r="QDG13" s="28"/>
      <c r="QDH13" s="28"/>
      <c r="QDI13" s="28"/>
      <c r="QDJ13" s="28"/>
      <c r="QDK13" s="28"/>
      <c r="QDL13" s="28"/>
      <c r="QDM13" s="28"/>
      <c r="QDN13" s="28"/>
      <c r="QDO13" s="28"/>
      <c r="QDP13" s="28"/>
      <c r="QDQ13" s="28"/>
      <c r="QDR13" s="28"/>
      <c r="QDS13" s="28"/>
      <c r="QDT13" s="28"/>
      <c r="QDU13" s="28"/>
      <c r="QDV13" s="28"/>
      <c r="QDW13" s="28"/>
      <c r="QDX13" s="28"/>
      <c r="QDY13" s="28"/>
      <c r="QDZ13" s="28"/>
      <c r="QEA13" s="28"/>
      <c r="QEB13" s="28"/>
      <c r="QEC13" s="28"/>
      <c r="QED13" s="28"/>
      <c r="QEE13" s="28"/>
      <c r="QEF13" s="28"/>
      <c r="QEG13" s="28"/>
      <c r="QEH13" s="28"/>
      <c r="QEI13" s="28"/>
      <c r="QEJ13" s="28"/>
      <c r="QEK13" s="28"/>
      <c r="QEL13" s="28"/>
      <c r="QEM13" s="28"/>
      <c r="QEN13" s="28"/>
      <c r="QEO13" s="28"/>
      <c r="QEP13" s="28"/>
      <c r="QEQ13" s="28"/>
      <c r="QER13" s="28"/>
      <c r="QES13" s="28"/>
      <c r="QET13" s="28"/>
      <c r="QEU13" s="28"/>
      <c r="QEV13" s="28"/>
      <c r="QEW13" s="28"/>
      <c r="QEX13" s="28"/>
      <c r="QEY13" s="28"/>
      <c r="QEZ13" s="28"/>
      <c r="QFA13" s="28"/>
      <c r="QFB13" s="28"/>
      <c r="QFC13" s="28"/>
      <c r="QFD13" s="28"/>
      <c r="QFE13" s="28"/>
      <c r="QFF13" s="28"/>
      <c r="QFG13" s="28"/>
      <c r="QFH13" s="28"/>
      <c r="QFI13" s="28"/>
      <c r="QFJ13" s="28"/>
      <c r="QFK13" s="28"/>
      <c r="QFL13" s="28"/>
      <c r="QFM13" s="28"/>
      <c r="QFN13" s="28"/>
      <c r="QFO13" s="28"/>
      <c r="QFP13" s="28"/>
      <c r="QFQ13" s="28"/>
      <c r="QFR13" s="28"/>
      <c r="QFS13" s="28"/>
      <c r="QFT13" s="28"/>
      <c r="QFU13" s="28"/>
      <c r="QFV13" s="28"/>
      <c r="QFW13" s="28"/>
      <c r="QFX13" s="28"/>
      <c r="QFY13" s="28"/>
      <c r="QFZ13" s="28"/>
      <c r="QGA13" s="28"/>
      <c r="QGB13" s="28"/>
      <c r="QGC13" s="28"/>
      <c r="QGD13" s="28"/>
      <c r="QGE13" s="28"/>
      <c r="QGF13" s="28"/>
      <c r="QGG13" s="28"/>
      <c r="QGH13" s="28"/>
      <c r="QGI13" s="28"/>
      <c r="QGJ13" s="28"/>
      <c r="QGK13" s="28"/>
      <c r="QGL13" s="28"/>
      <c r="QGM13" s="28"/>
      <c r="QGN13" s="28"/>
      <c r="QGO13" s="28"/>
      <c r="QGP13" s="28"/>
      <c r="QGQ13" s="28"/>
      <c r="QGR13" s="28"/>
      <c r="QGS13" s="28"/>
      <c r="QGT13" s="28"/>
      <c r="QGU13" s="28"/>
      <c r="QGV13" s="28"/>
      <c r="QGW13" s="28"/>
      <c r="QGX13" s="28"/>
      <c r="QGY13" s="28"/>
      <c r="QGZ13" s="28"/>
      <c r="QHA13" s="28"/>
      <c r="QHB13" s="28"/>
      <c r="QHC13" s="28"/>
      <c r="QHD13" s="28"/>
      <c r="QHE13" s="28"/>
      <c r="QHF13" s="28"/>
      <c r="QHG13" s="28"/>
      <c r="QHH13" s="28"/>
      <c r="QHI13" s="28"/>
      <c r="QHJ13" s="28"/>
      <c r="QHK13" s="28"/>
      <c r="QHL13" s="28"/>
      <c r="QHM13" s="28"/>
      <c r="QHN13" s="28"/>
      <c r="QHO13" s="28"/>
      <c r="QHP13" s="28"/>
      <c r="QHQ13" s="28"/>
      <c r="QHR13" s="28"/>
      <c r="QHS13" s="28"/>
      <c r="QHT13" s="28"/>
      <c r="QHU13" s="28"/>
      <c r="QHV13" s="28"/>
      <c r="QHW13" s="28"/>
      <c r="QHX13" s="28"/>
      <c r="QHY13" s="28"/>
      <c r="QHZ13" s="28"/>
      <c r="QIA13" s="28"/>
      <c r="QIB13" s="28"/>
      <c r="QIC13" s="28"/>
      <c r="QID13" s="28"/>
      <c r="QIE13" s="28"/>
      <c r="QIF13" s="28"/>
      <c r="QIG13" s="28"/>
      <c r="QIH13" s="28"/>
      <c r="QII13" s="28"/>
      <c r="QIJ13" s="28"/>
      <c r="QIK13" s="28"/>
      <c r="QIL13" s="28"/>
      <c r="QIM13" s="28"/>
      <c r="QIN13" s="28"/>
      <c r="QIO13" s="28"/>
      <c r="QIP13" s="28"/>
      <c r="QIQ13" s="28"/>
      <c r="QIR13" s="28"/>
      <c r="QIS13" s="28"/>
      <c r="QIT13" s="28"/>
      <c r="QIU13" s="28"/>
      <c r="QIV13" s="28"/>
      <c r="QIW13" s="28"/>
      <c r="QIX13" s="28"/>
      <c r="QIY13" s="28"/>
      <c r="QIZ13" s="28"/>
      <c r="QJA13" s="28"/>
      <c r="QJB13" s="28"/>
      <c r="QJC13" s="28"/>
      <c r="QJD13" s="28"/>
      <c r="QJE13" s="28"/>
      <c r="QJF13" s="28"/>
      <c r="QJG13" s="28"/>
      <c r="QJH13" s="28"/>
      <c r="QJI13" s="28"/>
      <c r="QJJ13" s="28"/>
      <c r="QJK13" s="28"/>
      <c r="QJL13" s="28"/>
      <c r="QJM13" s="28"/>
      <c r="QJN13" s="28"/>
      <c r="QJO13" s="28"/>
      <c r="QJP13" s="28"/>
      <c r="QJQ13" s="28"/>
      <c r="QJR13" s="28"/>
      <c r="QJS13" s="28"/>
      <c r="QJT13" s="28"/>
      <c r="QJU13" s="28"/>
      <c r="QJV13" s="28"/>
      <c r="QJW13" s="28"/>
      <c r="QJX13" s="28"/>
      <c r="QJY13" s="28"/>
      <c r="QJZ13" s="28"/>
      <c r="QKA13" s="28"/>
      <c r="QKB13" s="28"/>
      <c r="QKC13" s="28"/>
      <c r="QKD13" s="28"/>
      <c r="QKE13" s="28"/>
      <c r="QKF13" s="28"/>
      <c r="QKG13" s="28"/>
      <c r="QKH13" s="28"/>
      <c r="QKI13" s="28"/>
      <c r="QKJ13" s="28"/>
      <c r="QKK13" s="28"/>
      <c r="QKL13" s="28"/>
      <c r="QKM13" s="28"/>
      <c r="QKN13" s="28"/>
      <c r="QKO13" s="28"/>
      <c r="QKP13" s="28"/>
      <c r="QKQ13" s="28"/>
      <c r="QKR13" s="28"/>
      <c r="QKS13" s="28"/>
      <c r="QKT13" s="28"/>
      <c r="QKU13" s="28"/>
      <c r="QKV13" s="28"/>
      <c r="QKW13" s="28"/>
      <c r="QKX13" s="28"/>
      <c r="QKY13" s="28"/>
      <c r="QKZ13" s="28"/>
      <c r="QLA13" s="28"/>
      <c r="QLB13" s="28"/>
      <c r="QLC13" s="28"/>
      <c r="QLD13" s="28"/>
      <c r="QLE13" s="28"/>
      <c r="QLF13" s="28"/>
      <c r="QLG13" s="28"/>
      <c r="QLH13" s="28"/>
      <c r="QLI13" s="28"/>
      <c r="QLJ13" s="28"/>
      <c r="QLK13" s="28"/>
      <c r="QLL13" s="28"/>
      <c r="QLM13" s="28"/>
      <c r="QLN13" s="28"/>
      <c r="QLO13" s="28"/>
      <c r="QLP13" s="28"/>
      <c r="QLQ13" s="28"/>
      <c r="QLR13" s="28"/>
      <c r="QLS13" s="28"/>
      <c r="QLT13" s="28"/>
      <c r="QLU13" s="28"/>
      <c r="QLV13" s="28"/>
      <c r="QLW13" s="28"/>
      <c r="QLX13" s="28"/>
      <c r="QLY13" s="28"/>
      <c r="QLZ13" s="28"/>
      <c r="QMA13" s="28"/>
      <c r="QMB13" s="28"/>
      <c r="QMC13" s="28"/>
      <c r="QMD13" s="28"/>
      <c r="QME13" s="28"/>
      <c r="QMF13" s="28"/>
      <c r="QMG13" s="28"/>
      <c r="QMH13" s="28"/>
      <c r="QMI13" s="28"/>
      <c r="QMJ13" s="28"/>
      <c r="QMK13" s="28"/>
      <c r="QML13" s="28"/>
      <c r="QMM13" s="28"/>
      <c r="QMN13" s="28"/>
      <c r="QMO13" s="28"/>
      <c r="QMP13" s="28"/>
      <c r="QMQ13" s="28"/>
      <c r="QMR13" s="28"/>
      <c r="QMS13" s="28"/>
      <c r="QMT13" s="28"/>
      <c r="QMU13" s="28"/>
      <c r="QMV13" s="28"/>
      <c r="QMW13" s="28"/>
      <c r="QMX13" s="28"/>
      <c r="QMY13" s="28"/>
      <c r="QMZ13" s="28"/>
      <c r="QNA13" s="28"/>
      <c r="QNB13" s="28"/>
      <c r="QNC13" s="28"/>
      <c r="QND13" s="28"/>
      <c r="QNE13" s="28"/>
      <c r="QNF13" s="28"/>
      <c r="QNG13" s="28"/>
      <c r="QNH13" s="28"/>
      <c r="QNI13" s="28"/>
      <c r="QNJ13" s="28"/>
      <c r="QNK13" s="28"/>
      <c r="QNL13" s="28"/>
      <c r="QNM13" s="28"/>
      <c r="QNN13" s="28"/>
      <c r="QNO13" s="28"/>
      <c r="QNP13" s="28"/>
      <c r="QNQ13" s="28"/>
      <c r="QNR13" s="28"/>
      <c r="QNS13" s="28"/>
      <c r="QNT13" s="28"/>
      <c r="QNU13" s="28"/>
      <c r="QNV13" s="28"/>
      <c r="QNW13" s="28"/>
      <c r="QNX13" s="28"/>
      <c r="QNY13" s="28"/>
      <c r="QNZ13" s="28"/>
      <c r="QOA13" s="28"/>
      <c r="QOB13" s="28"/>
      <c r="QOC13" s="28"/>
      <c r="QOD13" s="28"/>
      <c r="QOE13" s="28"/>
      <c r="QOF13" s="28"/>
      <c r="QOG13" s="28"/>
      <c r="QOH13" s="28"/>
      <c r="QOI13" s="28"/>
      <c r="QOJ13" s="28"/>
      <c r="QOK13" s="28"/>
      <c r="QOL13" s="28"/>
      <c r="QOM13" s="28"/>
      <c r="QON13" s="28"/>
      <c r="QOO13" s="28"/>
      <c r="QOP13" s="28"/>
      <c r="QOQ13" s="28"/>
      <c r="QOR13" s="28"/>
      <c r="QOS13" s="28"/>
      <c r="QOT13" s="28"/>
      <c r="QOU13" s="28"/>
      <c r="QOV13" s="28"/>
      <c r="QOW13" s="28"/>
      <c r="QOX13" s="28"/>
      <c r="QOY13" s="28"/>
      <c r="QOZ13" s="28"/>
      <c r="QPA13" s="28"/>
      <c r="QPB13" s="28"/>
      <c r="QPC13" s="28"/>
      <c r="QPD13" s="28"/>
      <c r="QPE13" s="28"/>
      <c r="QPF13" s="28"/>
      <c r="QPG13" s="28"/>
      <c r="QPH13" s="28"/>
      <c r="QPI13" s="28"/>
      <c r="QPJ13" s="28"/>
      <c r="QPK13" s="28"/>
      <c r="QPL13" s="28"/>
      <c r="QPM13" s="28"/>
      <c r="QPN13" s="28"/>
      <c r="QPO13" s="28"/>
      <c r="QPP13" s="28"/>
      <c r="QPQ13" s="28"/>
      <c r="QPR13" s="28"/>
      <c r="QPS13" s="28"/>
      <c r="QPT13" s="28"/>
      <c r="QPU13" s="28"/>
      <c r="QPV13" s="28"/>
      <c r="QPW13" s="28"/>
      <c r="QPX13" s="28"/>
      <c r="QPY13" s="28"/>
      <c r="QPZ13" s="28"/>
      <c r="QQA13" s="28"/>
      <c r="QQB13" s="28"/>
      <c r="QQC13" s="28"/>
      <c r="QQD13" s="28"/>
      <c r="QQE13" s="28"/>
      <c r="QQF13" s="28"/>
      <c r="QQG13" s="28"/>
      <c r="QQH13" s="28"/>
      <c r="QQI13" s="28"/>
      <c r="QQJ13" s="28"/>
      <c r="QQK13" s="28"/>
      <c r="QQL13" s="28"/>
      <c r="QQM13" s="28"/>
      <c r="QQN13" s="28"/>
      <c r="QQO13" s="28"/>
      <c r="QQP13" s="28"/>
      <c r="QQQ13" s="28"/>
      <c r="QQR13" s="28"/>
      <c r="QQS13" s="28"/>
      <c r="QQT13" s="28"/>
      <c r="QQU13" s="28"/>
      <c r="QQV13" s="28"/>
      <c r="QQW13" s="28"/>
      <c r="QQX13" s="28"/>
      <c r="QQY13" s="28"/>
      <c r="QQZ13" s="28"/>
      <c r="QRA13" s="28"/>
      <c r="QRB13" s="28"/>
      <c r="QRC13" s="28"/>
      <c r="QRD13" s="28"/>
      <c r="QRE13" s="28"/>
      <c r="QRF13" s="28"/>
      <c r="QRG13" s="28"/>
      <c r="QRH13" s="28"/>
      <c r="QRI13" s="28"/>
      <c r="QRJ13" s="28"/>
      <c r="QRK13" s="28"/>
      <c r="QRL13" s="28"/>
      <c r="QRM13" s="28"/>
      <c r="QRN13" s="28"/>
      <c r="QRO13" s="28"/>
      <c r="QRP13" s="28"/>
      <c r="QRQ13" s="28"/>
      <c r="QRR13" s="28"/>
      <c r="QRS13" s="28"/>
      <c r="QRT13" s="28"/>
      <c r="QRU13" s="28"/>
      <c r="QRV13" s="28"/>
      <c r="QRW13" s="28"/>
      <c r="QRX13" s="28"/>
      <c r="QRY13" s="28"/>
      <c r="QRZ13" s="28"/>
      <c r="QSA13" s="28"/>
      <c r="QSB13" s="28"/>
      <c r="QSC13" s="28"/>
      <c r="QSD13" s="28"/>
      <c r="QSE13" s="28"/>
      <c r="QSF13" s="28"/>
      <c r="QSG13" s="28"/>
      <c r="QSH13" s="28"/>
      <c r="QSI13" s="28"/>
      <c r="QSJ13" s="28"/>
      <c r="QSK13" s="28"/>
      <c r="QSL13" s="28"/>
      <c r="QSM13" s="28"/>
      <c r="QSN13" s="28"/>
      <c r="QSO13" s="28"/>
      <c r="QSP13" s="28"/>
      <c r="QSQ13" s="28"/>
      <c r="QSR13" s="28"/>
      <c r="QSS13" s="28"/>
      <c r="QST13" s="28"/>
      <c r="QSU13" s="28"/>
      <c r="QSV13" s="28"/>
      <c r="QSW13" s="28"/>
      <c r="QSX13" s="28"/>
      <c r="QSY13" s="28"/>
      <c r="QSZ13" s="28"/>
      <c r="QTA13" s="28"/>
      <c r="QTB13" s="28"/>
      <c r="QTC13" s="28"/>
      <c r="QTD13" s="28"/>
      <c r="QTE13" s="28"/>
      <c r="QTF13" s="28"/>
      <c r="QTG13" s="28"/>
      <c r="QTH13" s="28"/>
      <c r="QTI13" s="28"/>
      <c r="QTJ13" s="28"/>
      <c r="QTK13" s="28"/>
      <c r="QTL13" s="28"/>
      <c r="QTM13" s="28"/>
      <c r="QTN13" s="28"/>
      <c r="QTO13" s="28"/>
      <c r="QTP13" s="28"/>
      <c r="QTQ13" s="28"/>
      <c r="QTR13" s="28"/>
      <c r="QTS13" s="28"/>
      <c r="QTT13" s="28"/>
      <c r="QTU13" s="28"/>
      <c r="QTV13" s="28"/>
      <c r="QTW13" s="28"/>
      <c r="QTX13" s="28"/>
      <c r="QTY13" s="28"/>
      <c r="QTZ13" s="28"/>
      <c r="QUA13" s="28"/>
      <c r="QUB13" s="28"/>
      <c r="QUC13" s="28"/>
      <c r="QUD13" s="28"/>
      <c r="QUE13" s="28"/>
      <c r="QUF13" s="28"/>
      <c r="QUG13" s="28"/>
      <c r="QUH13" s="28"/>
      <c r="QUI13" s="28"/>
      <c r="QUJ13" s="28"/>
      <c r="QUK13" s="28"/>
      <c r="QUL13" s="28"/>
      <c r="QUM13" s="28"/>
      <c r="QUN13" s="28"/>
      <c r="QUO13" s="28"/>
      <c r="QUP13" s="28"/>
      <c r="QUQ13" s="28"/>
      <c r="QUR13" s="28"/>
      <c r="QUS13" s="28"/>
      <c r="QUT13" s="28"/>
      <c r="QUU13" s="28"/>
      <c r="QUV13" s="28"/>
      <c r="QUW13" s="28"/>
      <c r="QUX13" s="28"/>
      <c r="QUY13" s="28"/>
      <c r="QUZ13" s="28"/>
      <c r="QVA13" s="28"/>
      <c r="QVB13" s="28"/>
      <c r="QVC13" s="28"/>
      <c r="QVD13" s="28"/>
      <c r="QVE13" s="28"/>
      <c r="QVF13" s="28"/>
      <c r="QVG13" s="28"/>
      <c r="QVH13" s="28"/>
      <c r="QVI13" s="28"/>
      <c r="QVJ13" s="28"/>
      <c r="QVK13" s="28"/>
      <c r="QVL13" s="28"/>
      <c r="QVM13" s="28"/>
      <c r="QVN13" s="28"/>
      <c r="QVO13" s="28"/>
      <c r="QVP13" s="28"/>
      <c r="QVQ13" s="28"/>
      <c r="QVR13" s="28"/>
      <c r="QVS13" s="28"/>
      <c r="QVT13" s="28"/>
      <c r="QVU13" s="28"/>
      <c r="QVV13" s="28"/>
      <c r="QVW13" s="28"/>
      <c r="QVX13" s="28"/>
      <c r="QVY13" s="28"/>
      <c r="QVZ13" s="28"/>
      <c r="QWA13" s="28"/>
      <c r="QWB13" s="28"/>
      <c r="QWC13" s="28"/>
      <c r="QWD13" s="28"/>
      <c r="QWE13" s="28"/>
      <c r="QWF13" s="28"/>
      <c r="QWG13" s="28"/>
      <c r="QWH13" s="28"/>
      <c r="QWI13" s="28"/>
      <c r="QWJ13" s="28"/>
      <c r="QWK13" s="28"/>
      <c r="QWL13" s="28"/>
      <c r="QWM13" s="28"/>
      <c r="QWN13" s="28"/>
      <c r="QWO13" s="28"/>
      <c r="QWP13" s="28"/>
      <c r="QWQ13" s="28"/>
      <c r="QWR13" s="28"/>
      <c r="QWS13" s="28"/>
      <c r="QWT13" s="28"/>
      <c r="QWU13" s="28"/>
      <c r="QWV13" s="28"/>
      <c r="QWW13" s="28"/>
      <c r="QWX13" s="28"/>
      <c r="QWY13" s="28"/>
      <c r="QWZ13" s="28"/>
      <c r="QXA13" s="28"/>
      <c r="QXB13" s="28"/>
      <c r="QXC13" s="28"/>
      <c r="QXD13" s="28"/>
      <c r="QXE13" s="28"/>
      <c r="QXF13" s="28"/>
      <c r="QXG13" s="28"/>
      <c r="QXH13" s="28"/>
      <c r="QXI13" s="28"/>
      <c r="QXJ13" s="28"/>
      <c r="QXK13" s="28"/>
      <c r="QXL13" s="28"/>
      <c r="QXM13" s="28"/>
      <c r="QXN13" s="28"/>
      <c r="QXO13" s="28"/>
      <c r="QXP13" s="28"/>
      <c r="QXQ13" s="28"/>
      <c r="QXR13" s="28"/>
      <c r="QXS13" s="28"/>
      <c r="QXT13" s="28"/>
      <c r="QXU13" s="28"/>
      <c r="QXV13" s="28"/>
      <c r="QXW13" s="28"/>
      <c r="QXX13" s="28"/>
      <c r="QXY13" s="28"/>
      <c r="QXZ13" s="28"/>
      <c r="QYA13" s="28"/>
      <c r="QYB13" s="28"/>
      <c r="QYC13" s="28"/>
      <c r="QYD13" s="28"/>
      <c r="QYE13" s="28"/>
      <c r="QYF13" s="28"/>
      <c r="QYG13" s="28"/>
      <c r="QYH13" s="28"/>
      <c r="QYI13" s="28"/>
      <c r="QYJ13" s="28"/>
      <c r="QYK13" s="28"/>
      <c r="QYL13" s="28"/>
      <c r="QYM13" s="28"/>
      <c r="QYN13" s="28"/>
      <c r="QYO13" s="28"/>
      <c r="QYP13" s="28"/>
      <c r="QYQ13" s="28"/>
      <c r="QYR13" s="28"/>
      <c r="QYS13" s="28"/>
      <c r="QYT13" s="28"/>
      <c r="QYU13" s="28"/>
      <c r="QYV13" s="28"/>
      <c r="QYW13" s="28"/>
      <c r="QYX13" s="28"/>
      <c r="QYY13" s="28"/>
      <c r="QYZ13" s="28"/>
      <c r="QZA13" s="28"/>
      <c r="QZB13" s="28"/>
      <c r="QZC13" s="28"/>
      <c r="QZD13" s="28"/>
      <c r="QZE13" s="28"/>
      <c r="QZF13" s="28"/>
      <c r="QZG13" s="28"/>
      <c r="QZH13" s="28"/>
      <c r="QZI13" s="28"/>
      <c r="QZJ13" s="28"/>
      <c r="QZK13" s="28"/>
      <c r="QZL13" s="28"/>
      <c r="QZM13" s="28"/>
      <c r="QZN13" s="28"/>
      <c r="QZO13" s="28"/>
      <c r="QZP13" s="28"/>
      <c r="QZQ13" s="28"/>
      <c r="QZR13" s="28"/>
      <c r="QZS13" s="28"/>
      <c r="QZT13" s="28"/>
      <c r="QZU13" s="28"/>
      <c r="QZV13" s="28"/>
      <c r="QZW13" s="28"/>
      <c r="QZX13" s="28"/>
      <c r="QZY13" s="28"/>
      <c r="QZZ13" s="28"/>
      <c r="RAA13" s="28"/>
      <c r="RAB13" s="28"/>
      <c r="RAC13" s="28"/>
      <c r="RAD13" s="28"/>
      <c r="RAE13" s="28"/>
      <c r="RAF13" s="28"/>
      <c r="RAG13" s="28"/>
      <c r="RAH13" s="28"/>
      <c r="RAI13" s="28"/>
      <c r="RAJ13" s="28"/>
      <c r="RAK13" s="28"/>
      <c r="RAL13" s="28"/>
      <c r="RAM13" s="28"/>
      <c r="RAN13" s="28"/>
      <c r="RAO13" s="28"/>
      <c r="RAP13" s="28"/>
      <c r="RAQ13" s="28"/>
      <c r="RAR13" s="28"/>
      <c r="RAS13" s="28"/>
      <c r="RAT13" s="28"/>
      <c r="RAU13" s="28"/>
      <c r="RAV13" s="28"/>
      <c r="RAW13" s="28"/>
      <c r="RAX13" s="28"/>
      <c r="RAY13" s="28"/>
      <c r="RAZ13" s="28"/>
      <c r="RBA13" s="28"/>
      <c r="RBB13" s="28"/>
      <c r="RBC13" s="28"/>
      <c r="RBD13" s="28"/>
      <c r="RBE13" s="28"/>
      <c r="RBF13" s="28"/>
      <c r="RBG13" s="28"/>
      <c r="RBH13" s="28"/>
      <c r="RBI13" s="28"/>
      <c r="RBJ13" s="28"/>
      <c r="RBK13" s="28"/>
      <c r="RBL13" s="28"/>
      <c r="RBM13" s="28"/>
      <c r="RBN13" s="28"/>
      <c r="RBO13" s="28"/>
      <c r="RBP13" s="28"/>
      <c r="RBQ13" s="28"/>
      <c r="RBR13" s="28"/>
      <c r="RBS13" s="28"/>
      <c r="RBT13" s="28"/>
      <c r="RBU13" s="28"/>
      <c r="RBV13" s="28"/>
      <c r="RBW13" s="28"/>
      <c r="RBX13" s="28"/>
      <c r="RBY13" s="28"/>
      <c r="RBZ13" s="28"/>
      <c r="RCA13" s="28"/>
      <c r="RCB13" s="28"/>
      <c r="RCC13" s="28"/>
      <c r="RCD13" s="28"/>
      <c r="RCE13" s="28"/>
      <c r="RCF13" s="28"/>
      <c r="RCG13" s="28"/>
      <c r="RCH13" s="28"/>
      <c r="RCI13" s="28"/>
      <c r="RCJ13" s="28"/>
      <c r="RCK13" s="28"/>
      <c r="RCL13" s="28"/>
      <c r="RCM13" s="28"/>
      <c r="RCN13" s="28"/>
      <c r="RCO13" s="28"/>
      <c r="RCP13" s="28"/>
      <c r="RCQ13" s="28"/>
      <c r="RCR13" s="28"/>
      <c r="RCS13" s="28"/>
      <c r="RCT13" s="28"/>
      <c r="RCU13" s="28"/>
      <c r="RCV13" s="28"/>
      <c r="RCW13" s="28"/>
      <c r="RCX13" s="28"/>
      <c r="RCY13" s="28"/>
      <c r="RCZ13" s="28"/>
      <c r="RDA13" s="28"/>
      <c r="RDB13" s="28"/>
      <c r="RDC13" s="28"/>
      <c r="RDD13" s="28"/>
      <c r="RDE13" s="28"/>
      <c r="RDF13" s="28"/>
      <c r="RDG13" s="28"/>
      <c r="RDH13" s="28"/>
      <c r="RDI13" s="28"/>
      <c r="RDJ13" s="28"/>
      <c r="RDK13" s="28"/>
      <c r="RDL13" s="28"/>
      <c r="RDM13" s="28"/>
      <c r="RDN13" s="28"/>
      <c r="RDO13" s="28"/>
      <c r="RDP13" s="28"/>
      <c r="RDQ13" s="28"/>
      <c r="RDR13" s="28"/>
      <c r="RDS13" s="28"/>
      <c r="RDT13" s="28"/>
      <c r="RDU13" s="28"/>
      <c r="RDV13" s="28"/>
      <c r="RDW13" s="28"/>
      <c r="RDX13" s="28"/>
      <c r="RDY13" s="28"/>
      <c r="RDZ13" s="28"/>
      <c r="REA13" s="28"/>
      <c r="REB13" s="28"/>
      <c r="REC13" s="28"/>
      <c r="RED13" s="28"/>
      <c r="REE13" s="28"/>
      <c r="REF13" s="28"/>
      <c r="REG13" s="28"/>
      <c r="REH13" s="28"/>
      <c r="REI13" s="28"/>
      <c r="REJ13" s="28"/>
      <c r="REK13" s="28"/>
      <c r="REL13" s="28"/>
      <c r="REM13" s="28"/>
      <c r="REN13" s="28"/>
      <c r="REO13" s="28"/>
      <c r="REP13" s="28"/>
      <c r="REQ13" s="28"/>
      <c r="RER13" s="28"/>
      <c r="RES13" s="28"/>
      <c r="RET13" s="28"/>
      <c r="REU13" s="28"/>
      <c r="REV13" s="28"/>
      <c r="REW13" s="28"/>
      <c r="REX13" s="28"/>
      <c r="REY13" s="28"/>
      <c r="REZ13" s="28"/>
      <c r="RFA13" s="28"/>
      <c r="RFB13" s="28"/>
      <c r="RFC13" s="28"/>
      <c r="RFD13" s="28"/>
      <c r="RFE13" s="28"/>
      <c r="RFF13" s="28"/>
      <c r="RFG13" s="28"/>
      <c r="RFH13" s="28"/>
      <c r="RFI13" s="28"/>
      <c r="RFJ13" s="28"/>
      <c r="RFK13" s="28"/>
      <c r="RFL13" s="28"/>
      <c r="RFM13" s="28"/>
      <c r="RFN13" s="28"/>
      <c r="RFO13" s="28"/>
      <c r="RFP13" s="28"/>
      <c r="RFQ13" s="28"/>
      <c r="RFR13" s="28"/>
      <c r="RFS13" s="28"/>
      <c r="RFT13" s="28"/>
      <c r="RFU13" s="28"/>
      <c r="RFV13" s="28"/>
      <c r="RFW13" s="28"/>
      <c r="RFX13" s="28"/>
      <c r="RFY13" s="28"/>
      <c r="RFZ13" s="28"/>
      <c r="RGA13" s="28"/>
      <c r="RGB13" s="28"/>
      <c r="RGC13" s="28"/>
      <c r="RGD13" s="28"/>
      <c r="RGE13" s="28"/>
      <c r="RGF13" s="28"/>
      <c r="RGG13" s="28"/>
      <c r="RGH13" s="28"/>
      <c r="RGI13" s="28"/>
      <c r="RGJ13" s="28"/>
      <c r="RGK13" s="28"/>
      <c r="RGL13" s="28"/>
      <c r="RGM13" s="28"/>
      <c r="RGN13" s="28"/>
      <c r="RGO13" s="28"/>
      <c r="RGP13" s="28"/>
      <c r="RGQ13" s="28"/>
      <c r="RGR13" s="28"/>
      <c r="RGS13" s="28"/>
      <c r="RGT13" s="28"/>
      <c r="RGU13" s="28"/>
      <c r="RGV13" s="28"/>
      <c r="RGW13" s="28"/>
      <c r="RGX13" s="28"/>
      <c r="RGY13" s="28"/>
      <c r="RGZ13" s="28"/>
      <c r="RHA13" s="28"/>
      <c r="RHB13" s="28"/>
      <c r="RHC13" s="28"/>
      <c r="RHD13" s="28"/>
      <c r="RHE13" s="28"/>
      <c r="RHF13" s="28"/>
      <c r="RHG13" s="28"/>
      <c r="RHH13" s="28"/>
      <c r="RHI13" s="28"/>
      <c r="RHJ13" s="28"/>
      <c r="RHK13" s="28"/>
      <c r="RHL13" s="28"/>
      <c r="RHM13" s="28"/>
      <c r="RHN13" s="28"/>
      <c r="RHO13" s="28"/>
      <c r="RHP13" s="28"/>
      <c r="RHQ13" s="28"/>
      <c r="RHR13" s="28"/>
      <c r="RHS13" s="28"/>
      <c r="RHT13" s="28"/>
      <c r="RHU13" s="28"/>
      <c r="RHV13" s="28"/>
      <c r="RHW13" s="28"/>
      <c r="RHX13" s="28"/>
      <c r="RHY13" s="28"/>
      <c r="RHZ13" s="28"/>
      <c r="RIA13" s="28"/>
      <c r="RIB13" s="28"/>
      <c r="RIC13" s="28"/>
      <c r="RID13" s="28"/>
      <c r="RIE13" s="28"/>
      <c r="RIF13" s="28"/>
      <c r="RIG13" s="28"/>
      <c r="RIH13" s="28"/>
      <c r="RII13" s="28"/>
      <c r="RIJ13" s="28"/>
      <c r="RIK13" s="28"/>
      <c r="RIL13" s="28"/>
      <c r="RIM13" s="28"/>
      <c r="RIN13" s="28"/>
      <c r="RIO13" s="28"/>
      <c r="RIP13" s="28"/>
      <c r="RIQ13" s="28"/>
      <c r="RIR13" s="28"/>
      <c r="RIS13" s="28"/>
      <c r="RIT13" s="28"/>
      <c r="RIU13" s="28"/>
      <c r="RIV13" s="28"/>
      <c r="RIW13" s="28"/>
      <c r="RIX13" s="28"/>
      <c r="RIY13" s="28"/>
      <c r="RIZ13" s="28"/>
      <c r="RJA13" s="28"/>
      <c r="RJB13" s="28"/>
      <c r="RJC13" s="28"/>
      <c r="RJD13" s="28"/>
      <c r="RJE13" s="28"/>
      <c r="RJF13" s="28"/>
      <c r="RJG13" s="28"/>
      <c r="RJH13" s="28"/>
      <c r="RJI13" s="28"/>
      <c r="RJJ13" s="28"/>
      <c r="RJK13" s="28"/>
      <c r="RJL13" s="28"/>
      <c r="RJM13" s="28"/>
      <c r="RJN13" s="28"/>
      <c r="RJO13" s="28"/>
      <c r="RJP13" s="28"/>
      <c r="RJQ13" s="28"/>
      <c r="RJR13" s="28"/>
      <c r="RJS13" s="28"/>
      <c r="RJT13" s="28"/>
      <c r="RJU13" s="28"/>
      <c r="RJV13" s="28"/>
      <c r="RJW13" s="28"/>
      <c r="RJX13" s="28"/>
      <c r="RJY13" s="28"/>
      <c r="RJZ13" s="28"/>
      <c r="RKA13" s="28"/>
      <c r="RKB13" s="28"/>
      <c r="RKC13" s="28"/>
      <c r="RKD13" s="28"/>
      <c r="RKE13" s="28"/>
      <c r="RKF13" s="28"/>
      <c r="RKG13" s="28"/>
      <c r="RKH13" s="28"/>
      <c r="RKI13" s="28"/>
      <c r="RKJ13" s="28"/>
      <c r="RKK13" s="28"/>
      <c r="RKL13" s="28"/>
      <c r="RKM13" s="28"/>
      <c r="RKN13" s="28"/>
      <c r="RKO13" s="28"/>
      <c r="RKP13" s="28"/>
      <c r="RKQ13" s="28"/>
      <c r="RKR13" s="28"/>
      <c r="RKS13" s="28"/>
      <c r="RKT13" s="28"/>
      <c r="RKU13" s="28"/>
      <c r="RKV13" s="28"/>
      <c r="RKW13" s="28"/>
      <c r="RKX13" s="28"/>
      <c r="RKY13" s="28"/>
      <c r="RKZ13" s="28"/>
      <c r="RLA13" s="28"/>
      <c r="RLB13" s="28"/>
      <c r="RLC13" s="28"/>
      <c r="RLD13" s="28"/>
      <c r="RLE13" s="28"/>
      <c r="RLF13" s="28"/>
      <c r="RLG13" s="28"/>
      <c r="RLH13" s="28"/>
      <c r="RLI13" s="28"/>
      <c r="RLJ13" s="28"/>
      <c r="RLK13" s="28"/>
      <c r="RLL13" s="28"/>
      <c r="RLM13" s="28"/>
      <c r="RLN13" s="28"/>
      <c r="RLO13" s="28"/>
      <c r="RLP13" s="28"/>
      <c r="RLQ13" s="28"/>
      <c r="RLR13" s="28"/>
      <c r="RLS13" s="28"/>
      <c r="RLT13" s="28"/>
      <c r="RLU13" s="28"/>
      <c r="RLV13" s="28"/>
      <c r="RLW13" s="28"/>
      <c r="RLX13" s="28"/>
      <c r="RLY13" s="28"/>
      <c r="RLZ13" s="28"/>
      <c r="RMA13" s="28"/>
      <c r="RMB13" s="28"/>
      <c r="RMC13" s="28"/>
      <c r="RMD13" s="28"/>
      <c r="RME13" s="28"/>
      <c r="RMF13" s="28"/>
      <c r="RMG13" s="28"/>
      <c r="RMH13" s="28"/>
      <c r="RMI13" s="28"/>
      <c r="RMJ13" s="28"/>
      <c r="RMK13" s="28"/>
      <c r="RML13" s="28"/>
      <c r="RMM13" s="28"/>
      <c r="RMN13" s="28"/>
      <c r="RMO13" s="28"/>
      <c r="RMP13" s="28"/>
      <c r="RMQ13" s="28"/>
      <c r="RMR13" s="28"/>
      <c r="RMS13" s="28"/>
      <c r="RMT13" s="28"/>
      <c r="RMU13" s="28"/>
      <c r="RMV13" s="28"/>
      <c r="RMW13" s="28"/>
      <c r="RMX13" s="28"/>
      <c r="RMY13" s="28"/>
      <c r="RMZ13" s="28"/>
      <c r="RNA13" s="28"/>
      <c r="RNB13" s="28"/>
      <c r="RNC13" s="28"/>
      <c r="RND13" s="28"/>
      <c r="RNE13" s="28"/>
      <c r="RNF13" s="28"/>
      <c r="RNG13" s="28"/>
      <c r="RNH13" s="28"/>
      <c r="RNI13" s="28"/>
      <c r="RNJ13" s="28"/>
      <c r="RNK13" s="28"/>
      <c r="RNL13" s="28"/>
      <c r="RNM13" s="28"/>
      <c r="RNN13" s="28"/>
      <c r="RNO13" s="28"/>
      <c r="RNP13" s="28"/>
      <c r="RNQ13" s="28"/>
      <c r="RNR13" s="28"/>
      <c r="RNS13" s="28"/>
      <c r="RNT13" s="28"/>
      <c r="RNU13" s="28"/>
      <c r="RNV13" s="28"/>
      <c r="RNW13" s="28"/>
      <c r="RNX13" s="28"/>
      <c r="RNY13" s="28"/>
      <c r="RNZ13" s="28"/>
      <c r="ROA13" s="28"/>
      <c r="ROB13" s="28"/>
      <c r="ROC13" s="28"/>
      <c r="ROD13" s="28"/>
      <c r="ROE13" s="28"/>
      <c r="ROF13" s="28"/>
      <c r="ROG13" s="28"/>
      <c r="ROH13" s="28"/>
      <c r="ROI13" s="28"/>
      <c r="ROJ13" s="28"/>
      <c r="ROK13" s="28"/>
      <c r="ROL13" s="28"/>
      <c r="ROM13" s="28"/>
      <c r="RON13" s="28"/>
      <c r="ROO13" s="28"/>
      <c r="ROP13" s="28"/>
      <c r="ROQ13" s="28"/>
      <c r="ROR13" s="28"/>
      <c r="ROS13" s="28"/>
      <c r="ROT13" s="28"/>
      <c r="ROU13" s="28"/>
      <c r="ROV13" s="28"/>
      <c r="ROW13" s="28"/>
      <c r="ROX13" s="28"/>
      <c r="ROY13" s="28"/>
      <c r="ROZ13" s="28"/>
      <c r="RPA13" s="28"/>
      <c r="RPB13" s="28"/>
      <c r="RPC13" s="28"/>
      <c r="RPD13" s="28"/>
      <c r="RPE13" s="28"/>
      <c r="RPF13" s="28"/>
      <c r="RPG13" s="28"/>
      <c r="RPH13" s="28"/>
      <c r="RPI13" s="28"/>
      <c r="RPJ13" s="28"/>
      <c r="RPK13" s="28"/>
      <c r="RPL13" s="28"/>
      <c r="RPM13" s="28"/>
      <c r="RPN13" s="28"/>
      <c r="RPO13" s="28"/>
      <c r="RPP13" s="28"/>
      <c r="RPQ13" s="28"/>
      <c r="RPR13" s="28"/>
      <c r="RPS13" s="28"/>
      <c r="RPT13" s="28"/>
      <c r="RPU13" s="28"/>
      <c r="RPV13" s="28"/>
      <c r="RPW13" s="28"/>
      <c r="RPX13" s="28"/>
      <c r="RPY13" s="28"/>
      <c r="RPZ13" s="28"/>
      <c r="RQA13" s="28"/>
      <c r="RQB13" s="28"/>
      <c r="RQC13" s="28"/>
      <c r="RQD13" s="28"/>
      <c r="RQE13" s="28"/>
      <c r="RQF13" s="28"/>
      <c r="RQG13" s="28"/>
      <c r="RQH13" s="28"/>
      <c r="RQI13" s="28"/>
      <c r="RQJ13" s="28"/>
      <c r="RQK13" s="28"/>
      <c r="RQL13" s="28"/>
      <c r="RQM13" s="28"/>
      <c r="RQN13" s="28"/>
      <c r="RQO13" s="28"/>
      <c r="RQP13" s="28"/>
      <c r="RQQ13" s="28"/>
      <c r="RQR13" s="28"/>
      <c r="RQS13" s="28"/>
      <c r="RQT13" s="28"/>
      <c r="RQU13" s="28"/>
      <c r="RQV13" s="28"/>
      <c r="RQW13" s="28"/>
      <c r="RQX13" s="28"/>
      <c r="RQY13" s="28"/>
      <c r="RQZ13" s="28"/>
      <c r="RRA13" s="28"/>
      <c r="RRB13" s="28"/>
      <c r="RRC13" s="28"/>
      <c r="RRD13" s="28"/>
      <c r="RRE13" s="28"/>
      <c r="RRF13" s="28"/>
      <c r="RRG13" s="28"/>
      <c r="RRH13" s="28"/>
      <c r="RRI13" s="28"/>
      <c r="RRJ13" s="28"/>
      <c r="RRK13" s="28"/>
      <c r="RRL13" s="28"/>
      <c r="RRM13" s="28"/>
      <c r="RRN13" s="28"/>
      <c r="RRO13" s="28"/>
      <c r="RRP13" s="28"/>
      <c r="RRQ13" s="28"/>
      <c r="RRR13" s="28"/>
      <c r="RRS13" s="28"/>
      <c r="RRT13" s="28"/>
      <c r="RRU13" s="28"/>
      <c r="RRV13" s="28"/>
      <c r="RRW13" s="28"/>
      <c r="RRX13" s="28"/>
      <c r="RRY13" s="28"/>
      <c r="RRZ13" s="28"/>
      <c r="RSA13" s="28"/>
      <c r="RSB13" s="28"/>
      <c r="RSC13" s="28"/>
      <c r="RSD13" s="28"/>
      <c r="RSE13" s="28"/>
      <c r="RSF13" s="28"/>
      <c r="RSG13" s="28"/>
      <c r="RSH13" s="28"/>
      <c r="RSI13" s="28"/>
      <c r="RSJ13" s="28"/>
      <c r="RSK13" s="28"/>
      <c r="RSL13" s="28"/>
      <c r="RSM13" s="28"/>
      <c r="RSN13" s="28"/>
      <c r="RSO13" s="28"/>
      <c r="RSP13" s="28"/>
      <c r="RSQ13" s="28"/>
      <c r="RSR13" s="28"/>
      <c r="RSS13" s="28"/>
      <c r="RST13" s="28"/>
      <c r="RSU13" s="28"/>
      <c r="RSV13" s="28"/>
      <c r="RSW13" s="28"/>
      <c r="RSX13" s="28"/>
      <c r="RSY13" s="28"/>
      <c r="RSZ13" s="28"/>
      <c r="RTA13" s="28"/>
      <c r="RTB13" s="28"/>
      <c r="RTC13" s="28"/>
      <c r="RTD13" s="28"/>
      <c r="RTE13" s="28"/>
      <c r="RTF13" s="28"/>
      <c r="RTG13" s="28"/>
      <c r="RTH13" s="28"/>
      <c r="RTI13" s="28"/>
      <c r="RTJ13" s="28"/>
      <c r="RTK13" s="28"/>
      <c r="RTL13" s="28"/>
      <c r="RTM13" s="28"/>
      <c r="RTN13" s="28"/>
      <c r="RTO13" s="28"/>
      <c r="RTP13" s="28"/>
      <c r="RTQ13" s="28"/>
      <c r="RTR13" s="28"/>
      <c r="RTS13" s="28"/>
      <c r="RTT13" s="28"/>
      <c r="RTU13" s="28"/>
      <c r="RTV13" s="28"/>
      <c r="RTW13" s="28"/>
      <c r="RTX13" s="28"/>
      <c r="RTY13" s="28"/>
      <c r="RTZ13" s="28"/>
      <c r="RUA13" s="28"/>
      <c r="RUB13" s="28"/>
      <c r="RUC13" s="28"/>
      <c r="RUD13" s="28"/>
      <c r="RUE13" s="28"/>
      <c r="RUF13" s="28"/>
      <c r="RUG13" s="28"/>
      <c r="RUH13" s="28"/>
      <c r="RUI13" s="28"/>
      <c r="RUJ13" s="28"/>
      <c r="RUK13" s="28"/>
      <c r="RUL13" s="28"/>
      <c r="RUM13" s="28"/>
      <c r="RUN13" s="28"/>
      <c r="RUO13" s="28"/>
      <c r="RUP13" s="28"/>
      <c r="RUQ13" s="28"/>
      <c r="RUR13" s="28"/>
      <c r="RUS13" s="28"/>
      <c r="RUT13" s="28"/>
      <c r="RUU13" s="28"/>
      <c r="RUV13" s="28"/>
      <c r="RUW13" s="28"/>
      <c r="RUX13" s="28"/>
      <c r="RUY13" s="28"/>
      <c r="RUZ13" s="28"/>
      <c r="RVA13" s="28"/>
      <c r="RVB13" s="28"/>
      <c r="RVC13" s="28"/>
      <c r="RVD13" s="28"/>
      <c r="RVE13" s="28"/>
      <c r="RVF13" s="28"/>
      <c r="RVG13" s="28"/>
      <c r="RVH13" s="28"/>
      <c r="RVI13" s="28"/>
      <c r="RVJ13" s="28"/>
      <c r="RVK13" s="28"/>
      <c r="RVL13" s="28"/>
      <c r="RVM13" s="28"/>
      <c r="RVN13" s="28"/>
      <c r="RVO13" s="28"/>
      <c r="RVP13" s="28"/>
      <c r="RVQ13" s="28"/>
      <c r="RVR13" s="28"/>
      <c r="RVS13" s="28"/>
      <c r="RVT13" s="28"/>
      <c r="RVU13" s="28"/>
      <c r="RVV13" s="28"/>
      <c r="RVW13" s="28"/>
      <c r="RVX13" s="28"/>
      <c r="RVY13" s="28"/>
      <c r="RVZ13" s="28"/>
      <c r="RWA13" s="28"/>
      <c r="RWB13" s="28"/>
      <c r="RWC13" s="28"/>
      <c r="RWD13" s="28"/>
      <c r="RWE13" s="28"/>
      <c r="RWF13" s="28"/>
      <c r="RWG13" s="28"/>
      <c r="RWH13" s="28"/>
      <c r="RWI13" s="28"/>
      <c r="RWJ13" s="28"/>
      <c r="RWK13" s="28"/>
      <c r="RWL13" s="28"/>
      <c r="RWM13" s="28"/>
      <c r="RWN13" s="28"/>
      <c r="RWO13" s="28"/>
      <c r="RWP13" s="28"/>
      <c r="RWQ13" s="28"/>
      <c r="RWR13" s="28"/>
      <c r="RWS13" s="28"/>
      <c r="RWT13" s="28"/>
      <c r="RWU13" s="28"/>
      <c r="RWV13" s="28"/>
      <c r="RWW13" s="28"/>
      <c r="RWX13" s="28"/>
      <c r="RWY13" s="28"/>
      <c r="RWZ13" s="28"/>
      <c r="RXA13" s="28"/>
      <c r="RXB13" s="28"/>
      <c r="RXC13" s="28"/>
      <c r="RXD13" s="28"/>
      <c r="RXE13" s="28"/>
      <c r="RXF13" s="28"/>
      <c r="RXG13" s="28"/>
      <c r="RXH13" s="28"/>
      <c r="RXI13" s="28"/>
      <c r="RXJ13" s="28"/>
      <c r="RXK13" s="28"/>
      <c r="RXL13" s="28"/>
      <c r="RXM13" s="28"/>
      <c r="RXN13" s="28"/>
      <c r="RXO13" s="28"/>
      <c r="RXP13" s="28"/>
      <c r="RXQ13" s="28"/>
      <c r="RXR13" s="28"/>
      <c r="RXS13" s="28"/>
      <c r="RXT13" s="28"/>
      <c r="RXU13" s="28"/>
      <c r="RXV13" s="28"/>
      <c r="RXW13" s="28"/>
      <c r="RXX13" s="28"/>
      <c r="RXY13" s="28"/>
      <c r="RXZ13" s="28"/>
      <c r="RYA13" s="28"/>
      <c r="RYB13" s="28"/>
      <c r="RYC13" s="28"/>
      <c r="RYD13" s="28"/>
      <c r="RYE13" s="28"/>
      <c r="RYF13" s="28"/>
      <c r="RYG13" s="28"/>
      <c r="RYH13" s="28"/>
      <c r="RYI13" s="28"/>
      <c r="RYJ13" s="28"/>
      <c r="RYK13" s="28"/>
      <c r="RYL13" s="28"/>
      <c r="RYM13" s="28"/>
      <c r="RYN13" s="28"/>
      <c r="RYO13" s="28"/>
      <c r="RYP13" s="28"/>
      <c r="RYQ13" s="28"/>
      <c r="RYR13" s="28"/>
      <c r="RYS13" s="28"/>
      <c r="RYT13" s="28"/>
      <c r="RYU13" s="28"/>
      <c r="RYV13" s="28"/>
      <c r="RYW13" s="28"/>
      <c r="RYX13" s="28"/>
      <c r="RYY13" s="28"/>
      <c r="RYZ13" s="28"/>
      <c r="RZA13" s="28"/>
      <c r="RZB13" s="28"/>
      <c r="RZC13" s="28"/>
      <c r="RZD13" s="28"/>
      <c r="RZE13" s="28"/>
      <c r="RZF13" s="28"/>
      <c r="RZG13" s="28"/>
      <c r="RZH13" s="28"/>
      <c r="RZI13" s="28"/>
      <c r="RZJ13" s="28"/>
      <c r="RZK13" s="28"/>
      <c r="RZL13" s="28"/>
      <c r="RZM13" s="28"/>
      <c r="RZN13" s="28"/>
      <c r="RZO13" s="28"/>
      <c r="RZP13" s="28"/>
      <c r="RZQ13" s="28"/>
      <c r="RZR13" s="28"/>
      <c r="RZS13" s="28"/>
      <c r="RZT13" s="28"/>
      <c r="RZU13" s="28"/>
      <c r="RZV13" s="28"/>
      <c r="RZW13" s="28"/>
      <c r="RZX13" s="28"/>
      <c r="RZY13" s="28"/>
      <c r="RZZ13" s="28"/>
      <c r="SAA13" s="28"/>
      <c r="SAB13" s="28"/>
      <c r="SAC13" s="28"/>
      <c r="SAD13" s="28"/>
      <c r="SAE13" s="28"/>
      <c r="SAF13" s="28"/>
      <c r="SAG13" s="28"/>
      <c r="SAH13" s="28"/>
      <c r="SAI13" s="28"/>
      <c r="SAJ13" s="28"/>
      <c r="SAK13" s="28"/>
      <c r="SAL13" s="28"/>
      <c r="SAM13" s="28"/>
      <c r="SAN13" s="28"/>
      <c r="SAO13" s="28"/>
      <c r="SAP13" s="28"/>
      <c r="SAQ13" s="28"/>
      <c r="SAR13" s="28"/>
      <c r="SAS13" s="28"/>
      <c r="SAT13" s="28"/>
      <c r="SAU13" s="28"/>
      <c r="SAV13" s="28"/>
      <c r="SAW13" s="28"/>
      <c r="SAX13" s="28"/>
      <c r="SAY13" s="28"/>
      <c r="SAZ13" s="28"/>
      <c r="SBA13" s="28"/>
      <c r="SBB13" s="28"/>
      <c r="SBC13" s="28"/>
      <c r="SBD13" s="28"/>
      <c r="SBE13" s="28"/>
      <c r="SBF13" s="28"/>
      <c r="SBG13" s="28"/>
      <c r="SBH13" s="28"/>
      <c r="SBI13" s="28"/>
      <c r="SBJ13" s="28"/>
      <c r="SBK13" s="28"/>
      <c r="SBL13" s="28"/>
      <c r="SBM13" s="28"/>
      <c r="SBN13" s="28"/>
      <c r="SBO13" s="28"/>
      <c r="SBP13" s="28"/>
      <c r="SBQ13" s="28"/>
      <c r="SBR13" s="28"/>
      <c r="SBS13" s="28"/>
      <c r="SBT13" s="28"/>
      <c r="SBU13" s="28"/>
      <c r="SBV13" s="28"/>
      <c r="SBW13" s="28"/>
      <c r="SBX13" s="28"/>
      <c r="SBY13" s="28"/>
      <c r="SBZ13" s="28"/>
      <c r="SCA13" s="28"/>
      <c r="SCB13" s="28"/>
      <c r="SCC13" s="28"/>
      <c r="SCD13" s="28"/>
      <c r="SCE13" s="28"/>
      <c r="SCF13" s="28"/>
      <c r="SCG13" s="28"/>
      <c r="SCH13" s="28"/>
      <c r="SCI13" s="28"/>
      <c r="SCJ13" s="28"/>
      <c r="SCK13" s="28"/>
      <c r="SCL13" s="28"/>
      <c r="SCM13" s="28"/>
      <c r="SCN13" s="28"/>
      <c r="SCO13" s="28"/>
      <c r="SCP13" s="28"/>
      <c r="SCQ13" s="28"/>
      <c r="SCR13" s="28"/>
      <c r="SCS13" s="28"/>
      <c r="SCT13" s="28"/>
      <c r="SCU13" s="28"/>
      <c r="SCV13" s="28"/>
      <c r="SCW13" s="28"/>
      <c r="SCX13" s="28"/>
      <c r="SCY13" s="28"/>
      <c r="SCZ13" s="28"/>
      <c r="SDA13" s="28"/>
      <c r="SDB13" s="28"/>
      <c r="SDC13" s="28"/>
      <c r="SDD13" s="28"/>
      <c r="SDE13" s="28"/>
      <c r="SDF13" s="28"/>
      <c r="SDG13" s="28"/>
      <c r="SDH13" s="28"/>
      <c r="SDI13" s="28"/>
      <c r="SDJ13" s="28"/>
      <c r="SDK13" s="28"/>
      <c r="SDL13" s="28"/>
      <c r="SDM13" s="28"/>
      <c r="SDN13" s="28"/>
      <c r="SDO13" s="28"/>
      <c r="SDP13" s="28"/>
      <c r="SDQ13" s="28"/>
      <c r="SDR13" s="28"/>
      <c r="SDS13" s="28"/>
      <c r="SDT13" s="28"/>
      <c r="SDU13" s="28"/>
      <c r="SDV13" s="28"/>
      <c r="SDW13" s="28"/>
      <c r="SDX13" s="28"/>
      <c r="SDY13" s="28"/>
      <c r="SDZ13" s="28"/>
      <c r="SEA13" s="28"/>
      <c r="SEB13" s="28"/>
      <c r="SEC13" s="28"/>
      <c r="SED13" s="28"/>
      <c r="SEE13" s="28"/>
      <c r="SEF13" s="28"/>
      <c r="SEG13" s="28"/>
      <c r="SEH13" s="28"/>
      <c r="SEI13" s="28"/>
      <c r="SEJ13" s="28"/>
      <c r="SEK13" s="28"/>
      <c r="SEL13" s="28"/>
      <c r="SEM13" s="28"/>
      <c r="SEN13" s="28"/>
      <c r="SEO13" s="28"/>
      <c r="SEP13" s="28"/>
      <c r="SEQ13" s="28"/>
      <c r="SER13" s="28"/>
      <c r="SES13" s="28"/>
      <c r="SET13" s="28"/>
      <c r="SEU13" s="28"/>
      <c r="SEV13" s="28"/>
      <c r="SEW13" s="28"/>
      <c r="SEX13" s="28"/>
      <c r="SEY13" s="28"/>
      <c r="SEZ13" s="28"/>
      <c r="SFA13" s="28"/>
      <c r="SFB13" s="28"/>
      <c r="SFC13" s="28"/>
      <c r="SFD13" s="28"/>
      <c r="SFE13" s="28"/>
      <c r="SFF13" s="28"/>
      <c r="SFG13" s="28"/>
      <c r="SFH13" s="28"/>
      <c r="SFI13" s="28"/>
      <c r="SFJ13" s="28"/>
      <c r="SFK13" s="28"/>
      <c r="SFL13" s="28"/>
      <c r="SFM13" s="28"/>
      <c r="SFN13" s="28"/>
      <c r="SFO13" s="28"/>
      <c r="SFP13" s="28"/>
      <c r="SFQ13" s="28"/>
      <c r="SFR13" s="28"/>
      <c r="SFS13" s="28"/>
      <c r="SFT13" s="28"/>
      <c r="SFU13" s="28"/>
      <c r="SFV13" s="28"/>
      <c r="SFW13" s="28"/>
      <c r="SFX13" s="28"/>
      <c r="SFY13" s="28"/>
      <c r="SFZ13" s="28"/>
      <c r="SGA13" s="28"/>
      <c r="SGB13" s="28"/>
      <c r="SGC13" s="28"/>
      <c r="SGD13" s="28"/>
      <c r="SGE13" s="28"/>
      <c r="SGF13" s="28"/>
      <c r="SGG13" s="28"/>
      <c r="SGH13" s="28"/>
      <c r="SGI13" s="28"/>
      <c r="SGJ13" s="28"/>
      <c r="SGK13" s="28"/>
      <c r="SGL13" s="28"/>
      <c r="SGM13" s="28"/>
      <c r="SGN13" s="28"/>
      <c r="SGO13" s="28"/>
      <c r="SGP13" s="28"/>
      <c r="SGQ13" s="28"/>
      <c r="SGR13" s="28"/>
      <c r="SGS13" s="28"/>
      <c r="SGT13" s="28"/>
      <c r="SGU13" s="28"/>
      <c r="SGV13" s="28"/>
      <c r="SGW13" s="28"/>
      <c r="SGX13" s="28"/>
      <c r="SGY13" s="28"/>
      <c r="SGZ13" s="28"/>
      <c r="SHA13" s="28"/>
      <c r="SHB13" s="28"/>
      <c r="SHC13" s="28"/>
      <c r="SHD13" s="28"/>
      <c r="SHE13" s="28"/>
      <c r="SHF13" s="28"/>
      <c r="SHG13" s="28"/>
      <c r="SHH13" s="28"/>
      <c r="SHI13" s="28"/>
      <c r="SHJ13" s="28"/>
      <c r="SHK13" s="28"/>
      <c r="SHL13" s="28"/>
      <c r="SHM13" s="28"/>
      <c r="SHN13" s="28"/>
      <c r="SHO13" s="28"/>
      <c r="SHP13" s="28"/>
      <c r="SHQ13" s="28"/>
      <c r="SHR13" s="28"/>
      <c r="SHS13" s="28"/>
      <c r="SHT13" s="28"/>
      <c r="SHU13" s="28"/>
      <c r="SHV13" s="28"/>
      <c r="SHW13" s="28"/>
      <c r="SHX13" s="28"/>
      <c r="SHY13" s="28"/>
      <c r="SHZ13" s="28"/>
      <c r="SIA13" s="28"/>
      <c r="SIB13" s="28"/>
      <c r="SIC13" s="28"/>
      <c r="SID13" s="28"/>
      <c r="SIE13" s="28"/>
      <c r="SIF13" s="28"/>
      <c r="SIG13" s="28"/>
      <c r="SIH13" s="28"/>
      <c r="SII13" s="28"/>
      <c r="SIJ13" s="28"/>
      <c r="SIK13" s="28"/>
      <c r="SIL13" s="28"/>
      <c r="SIM13" s="28"/>
      <c r="SIN13" s="28"/>
      <c r="SIO13" s="28"/>
      <c r="SIP13" s="28"/>
      <c r="SIQ13" s="28"/>
      <c r="SIR13" s="28"/>
      <c r="SIS13" s="28"/>
      <c r="SIT13" s="28"/>
      <c r="SIU13" s="28"/>
      <c r="SIV13" s="28"/>
      <c r="SIW13" s="28"/>
      <c r="SIX13" s="28"/>
      <c r="SIY13" s="28"/>
      <c r="SIZ13" s="28"/>
      <c r="SJA13" s="28"/>
      <c r="SJB13" s="28"/>
      <c r="SJC13" s="28"/>
      <c r="SJD13" s="28"/>
      <c r="SJE13" s="28"/>
      <c r="SJF13" s="28"/>
      <c r="SJG13" s="28"/>
      <c r="SJH13" s="28"/>
      <c r="SJI13" s="28"/>
      <c r="SJJ13" s="28"/>
      <c r="SJK13" s="28"/>
      <c r="SJL13" s="28"/>
      <c r="SJM13" s="28"/>
      <c r="SJN13" s="28"/>
      <c r="SJO13" s="28"/>
      <c r="SJP13" s="28"/>
      <c r="SJQ13" s="28"/>
      <c r="SJR13" s="28"/>
      <c r="SJS13" s="28"/>
      <c r="SJT13" s="28"/>
      <c r="SJU13" s="28"/>
      <c r="SJV13" s="28"/>
      <c r="SJW13" s="28"/>
      <c r="SJX13" s="28"/>
      <c r="SJY13" s="28"/>
      <c r="SJZ13" s="28"/>
      <c r="SKA13" s="28"/>
      <c r="SKB13" s="28"/>
      <c r="SKC13" s="28"/>
      <c r="SKD13" s="28"/>
      <c r="SKE13" s="28"/>
      <c r="SKF13" s="28"/>
      <c r="SKG13" s="28"/>
      <c r="SKH13" s="28"/>
      <c r="SKI13" s="28"/>
      <c r="SKJ13" s="28"/>
      <c r="SKK13" s="28"/>
      <c r="SKL13" s="28"/>
      <c r="SKM13" s="28"/>
      <c r="SKN13" s="28"/>
      <c r="SKO13" s="28"/>
      <c r="SKP13" s="28"/>
      <c r="SKQ13" s="28"/>
      <c r="SKR13" s="28"/>
      <c r="SKS13" s="28"/>
      <c r="SKT13" s="28"/>
      <c r="SKU13" s="28"/>
      <c r="SKV13" s="28"/>
      <c r="SKW13" s="28"/>
      <c r="SKX13" s="28"/>
      <c r="SKY13" s="28"/>
      <c r="SKZ13" s="28"/>
      <c r="SLA13" s="28"/>
      <c r="SLB13" s="28"/>
      <c r="SLC13" s="28"/>
      <c r="SLD13" s="28"/>
      <c r="SLE13" s="28"/>
      <c r="SLF13" s="28"/>
      <c r="SLG13" s="28"/>
      <c r="SLH13" s="28"/>
      <c r="SLI13" s="28"/>
      <c r="SLJ13" s="28"/>
      <c r="SLK13" s="28"/>
      <c r="SLL13" s="28"/>
      <c r="SLM13" s="28"/>
      <c r="SLN13" s="28"/>
      <c r="SLO13" s="28"/>
      <c r="SLP13" s="28"/>
      <c r="SLQ13" s="28"/>
      <c r="SLR13" s="28"/>
      <c r="SLS13" s="28"/>
      <c r="SLT13" s="28"/>
      <c r="SLU13" s="28"/>
      <c r="SLV13" s="28"/>
      <c r="SLW13" s="28"/>
      <c r="SLX13" s="28"/>
      <c r="SLY13" s="28"/>
      <c r="SLZ13" s="28"/>
      <c r="SMA13" s="28"/>
      <c r="SMB13" s="28"/>
      <c r="SMC13" s="28"/>
      <c r="SMD13" s="28"/>
      <c r="SME13" s="28"/>
      <c r="SMF13" s="28"/>
      <c r="SMG13" s="28"/>
      <c r="SMH13" s="28"/>
      <c r="SMI13" s="28"/>
      <c r="SMJ13" s="28"/>
      <c r="SMK13" s="28"/>
      <c r="SML13" s="28"/>
      <c r="SMM13" s="28"/>
      <c r="SMN13" s="28"/>
      <c r="SMO13" s="28"/>
      <c r="SMP13" s="28"/>
      <c r="SMQ13" s="28"/>
      <c r="SMR13" s="28"/>
      <c r="SMS13" s="28"/>
      <c r="SMT13" s="28"/>
      <c r="SMU13" s="28"/>
      <c r="SMV13" s="28"/>
      <c r="SMW13" s="28"/>
      <c r="SMX13" s="28"/>
      <c r="SMY13" s="28"/>
      <c r="SMZ13" s="28"/>
      <c r="SNA13" s="28"/>
      <c r="SNB13" s="28"/>
      <c r="SNC13" s="28"/>
      <c r="SND13" s="28"/>
      <c r="SNE13" s="28"/>
      <c r="SNF13" s="28"/>
      <c r="SNG13" s="28"/>
      <c r="SNH13" s="28"/>
      <c r="SNI13" s="28"/>
      <c r="SNJ13" s="28"/>
      <c r="SNK13" s="28"/>
      <c r="SNL13" s="28"/>
      <c r="SNM13" s="28"/>
      <c r="SNN13" s="28"/>
      <c r="SNO13" s="28"/>
      <c r="SNP13" s="28"/>
      <c r="SNQ13" s="28"/>
      <c r="SNR13" s="28"/>
      <c r="SNS13" s="28"/>
      <c r="SNT13" s="28"/>
      <c r="SNU13" s="28"/>
      <c r="SNV13" s="28"/>
      <c r="SNW13" s="28"/>
      <c r="SNX13" s="28"/>
      <c r="SNY13" s="28"/>
      <c r="SNZ13" s="28"/>
      <c r="SOA13" s="28"/>
      <c r="SOB13" s="28"/>
      <c r="SOC13" s="28"/>
      <c r="SOD13" s="28"/>
      <c r="SOE13" s="28"/>
      <c r="SOF13" s="28"/>
      <c r="SOG13" s="28"/>
      <c r="SOH13" s="28"/>
      <c r="SOI13" s="28"/>
      <c r="SOJ13" s="28"/>
      <c r="SOK13" s="28"/>
      <c r="SOL13" s="28"/>
      <c r="SOM13" s="28"/>
      <c r="SON13" s="28"/>
      <c r="SOO13" s="28"/>
      <c r="SOP13" s="28"/>
      <c r="SOQ13" s="28"/>
      <c r="SOR13" s="28"/>
      <c r="SOS13" s="28"/>
      <c r="SOT13" s="28"/>
      <c r="SOU13" s="28"/>
      <c r="SOV13" s="28"/>
      <c r="SOW13" s="28"/>
      <c r="SOX13" s="28"/>
      <c r="SOY13" s="28"/>
      <c r="SOZ13" s="28"/>
      <c r="SPA13" s="28"/>
      <c r="SPB13" s="28"/>
      <c r="SPC13" s="28"/>
      <c r="SPD13" s="28"/>
      <c r="SPE13" s="28"/>
      <c r="SPF13" s="28"/>
      <c r="SPG13" s="28"/>
      <c r="SPH13" s="28"/>
      <c r="SPI13" s="28"/>
      <c r="SPJ13" s="28"/>
      <c r="SPK13" s="28"/>
      <c r="SPL13" s="28"/>
      <c r="SPM13" s="28"/>
      <c r="SPN13" s="28"/>
      <c r="SPO13" s="28"/>
      <c r="SPP13" s="28"/>
      <c r="SPQ13" s="28"/>
      <c r="SPR13" s="28"/>
      <c r="SPS13" s="28"/>
      <c r="SPT13" s="28"/>
      <c r="SPU13" s="28"/>
      <c r="SPV13" s="28"/>
      <c r="SPW13" s="28"/>
      <c r="SPX13" s="28"/>
      <c r="SPY13" s="28"/>
      <c r="SPZ13" s="28"/>
      <c r="SQA13" s="28"/>
      <c r="SQB13" s="28"/>
      <c r="SQC13" s="28"/>
      <c r="SQD13" s="28"/>
      <c r="SQE13" s="28"/>
      <c r="SQF13" s="28"/>
      <c r="SQG13" s="28"/>
      <c r="SQH13" s="28"/>
      <c r="SQI13" s="28"/>
      <c r="SQJ13" s="28"/>
      <c r="SQK13" s="28"/>
      <c r="SQL13" s="28"/>
      <c r="SQM13" s="28"/>
      <c r="SQN13" s="28"/>
      <c r="SQO13" s="28"/>
      <c r="SQP13" s="28"/>
      <c r="SQQ13" s="28"/>
      <c r="SQR13" s="28"/>
      <c r="SQS13" s="28"/>
      <c r="SQT13" s="28"/>
      <c r="SQU13" s="28"/>
      <c r="SQV13" s="28"/>
      <c r="SQW13" s="28"/>
      <c r="SQX13" s="28"/>
      <c r="SQY13" s="28"/>
      <c r="SQZ13" s="28"/>
      <c r="SRA13" s="28"/>
      <c r="SRB13" s="28"/>
      <c r="SRC13" s="28"/>
      <c r="SRD13" s="28"/>
      <c r="SRE13" s="28"/>
      <c r="SRF13" s="28"/>
      <c r="SRG13" s="28"/>
      <c r="SRH13" s="28"/>
      <c r="SRI13" s="28"/>
      <c r="SRJ13" s="28"/>
      <c r="SRK13" s="28"/>
      <c r="SRL13" s="28"/>
      <c r="SRM13" s="28"/>
      <c r="SRN13" s="28"/>
      <c r="SRO13" s="28"/>
      <c r="SRP13" s="28"/>
      <c r="SRQ13" s="28"/>
      <c r="SRR13" s="28"/>
      <c r="SRS13" s="28"/>
      <c r="SRT13" s="28"/>
      <c r="SRU13" s="28"/>
      <c r="SRV13" s="28"/>
      <c r="SRW13" s="28"/>
      <c r="SRX13" s="28"/>
      <c r="SRY13" s="28"/>
      <c r="SRZ13" s="28"/>
      <c r="SSA13" s="28"/>
      <c r="SSB13" s="28"/>
      <c r="SSC13" s="28"/>
      <c r="SSD13" s="28"/>
      <c r="SSE13" s="28"/>
      <c r="SSF13" s="28"/>
      <c r="SSG13" s="28"/>
      <c r="SSH13" s="28"/>
      <c r="SSI13" s="28"/>
      <c r="SSJ13" s="28"/>
      <c r="SSK13" s="28"/>
      <c r="SSL13" s="28"/>
      <c r="SSM13" s="28"/>
      <c r="SSN13" s="28"/>
      <c r="SSO13" s="28"/>
      <c r="SSP13" s="28"/>
      <c r="SSQ13" s="28"/>
      <c r="SSR13" s="28"/>
      <c r="SSS13" s="28"/>
      <c r="SST13" s="28"/>
      <c r="SSU13" s="28"/>
      <c r="SSV13" s="28"/>
      <c r="SSW13" s="28"/>
      <c r="SSX13" s="28"/>
      <c r="SSY13" s="28"/>
      <c r="SSZ13" s="28"/>
      <c r="STA13" s="28"/>
      <c r="STB13" s="28"/>
      <c r="STC13" s="28"/>
      <c r="STD13" s="28"/>
      <c r="STE13" s="28"/>
      <c r="STF13" s="28"/>
      <c r="STG13" s="28"/>
      <c r="STH13" s="28"/>
      <c r="STI13" s="28"/>
      <c r="STJ13" s="28"/>
      <c r="STK13" s="28"/>
      <c r="STL13" s="28"/>
      <c r="STM13" s="28"/>
      <c r="STN13" s="28"/>
      <c r="STO13" s="28"/>
      <c r="STP13" s="28"/>
      <c r="STQ13" s="28"/>
      <c r="STR13" s="28"/>
      <c r="STS13" s="28"/>
      <c r="STT13" s="28"/>
      <c r="STU13" s="28"/>
      <c r="STV13" s="28"/>
      <c r="STW13" s="28"/>
      <c r="STX13" s="28"/>
      <c r="STY13" s="28"/>
      <c r="STZ13" s="28"/>
      <c r="SUA13" s="28"/>
      <c r="SUB13" s="28"/>
      <c r="SUC13" s="28"/>
      <c r="SUD13" s="28"/>
      <c r="SUE13" s="28"/>
      <c r="SUF13" s="28"/>
      <c r="SUG13" s="28"/>
      <c r="SUH13" s="28"/>
      <c r="SUI13" s="28"/>
      <c r="SUJ13" s="28"/>
      <c r="SUK13" s="28"/>
      <c r="SUL13" s="28"/>
      <c r="SUM13" s="28"/>
      <c r="SUN13" s="28"/>
      <c r="SUO13" s="28"/>
      <c r="SUP13" s="28"/>
      <c r="SUQ13" s="28"/>
      <c r="SUR13" s="28"/>
      <c r="SUS13" s="28"/>
      <c r="SUT13" s="28"/>
      <c r="SUU13" s="28"/>
      <c r="SUV13" s="28"/>
      <c r="SUW13" s="28"/>
      <c r="SUX13" s="28"/>
      <c r="SUY13" s="28"/>
      <c r="SUZ13" s="28"/>
      <c r="SVA13" s="28"/>
      <c r="SVB13" s="28"/>
      <c r="SVC13" s="28"/>
      <c r="SVD13" s="28"/>
      <c r="SVE13" s="28"/>
      <c r="SVF13" s="28"/>
      <c r="SVG13" s="28"/>
      <c r="SVH13" s="28"/>
      <c r="SVI13" s="28"/>
      <c r="SVJ13" s="28"/>
      <c r="SVK13" s="28"/>
      <c r="SVL13" s="28"/>
      <c r="SVM13" s="28"/>
      <c r="SVN13" s="28"/>
      <c r="SVO13" s="28"/>
      <c r="SVP13" s="28"/>
      <c r="SVQ13" s="28"/>
      <c r="SVR13" s="28"/>
      <c r="SVS13" s="28"/>
      <c r="SVT13" s="28"/>
      <c r="SVU13" s="28"/>
      <c r="SVV13" s="28"/>
      <c r="SVW13" s="28"/>
      <c r="SVX13" s="28"/>
      <c r="SVY13" s="28"/>
      <c r="SVZ13" s="28"/>
      <c r="SWA13" s="28"/>
      <c r="SWB13" s="28"/>
      <c r="SWC13" s="28"/>
      <c r="SWD13" s="28"/>
      <c r="SWE13" s="28"/>
      <c r="SWF13" s="28"/>
      <c r="SWG13" s="28"/>
      <c r="SWH13" s="28"/>
      <c r="SWI13" s="28"/>
      <c r="SWJ13" s="28"/>
      <c r="SWK13" s="28"/>
      <c r="SWL13" s="28"/>
      <c r="SWM13" s="28"/>
      <c r="SWN13" s="28"/>
      <c r="SWO13" s="28"/>
      <c r="SWP13" s="28"/>
      <c r="SWQ13" s="28"/>
      <c r="SWR13" s="28"/>
      <c r="SWS13" s="28"/>
      <c r="SWT13" s="28"/>
      <c r="SWU13" s="28"/>
      <c r="SWV13" s="28"/>
      <c r="SWW13" s="28"/>
      <c r="SWX13" s="28"/>
      <c r="SWY13" s="28"/>
      <c r="SWZ13" s="28"/>
      <c r="SXA13" s="28"/>
      <c r="SXB13" s="28"/>
      <c r="SXC13" s="28"/>
      <c r="SXD13" s="28"/>
      <c r="SXE13" s="28"/>
      <c r="SXF13" s="28"/>
      <c r="SXG13" s="28"/>
      <c r="SXH13" s="28"/>
      <c r="SXI13" s="28"/>
      <c r="SXJ13" s="28"/>
      <c r="SXK13" s="28"/>
      <c r="SXL13" s="28"/>
      <c r="SXM13" s="28"/>
      <c r="SXN13" s="28"/>
      <c r="SXO13" s="28"/>
      <c r="SXP13" s="28"/>
      <c r="SXQ13" s="28"/>
      <c r="SXR13" s="28"/>
      <c r="SXS13" s="28"/>
      <c r="SXT13" s="28"/>
      <c r="SXU13" s="28"/>
      <c r="SXV13" s="28"/>
      <c r="SXW13" s="28"/>
      <c r="SXX13" s="28"/>
      <c r="SXY13" s="28"/>
      <c r="SXZ13" s="28"/>
      <c r="SYA13" s="28"/>
      <c r="SYB13" s="28"/>
      <c r="SYC13" s="28"/>
      <c r="SYD13" s="28"/>
      <c r="SYE13" s="28"/>
      <c r="SYF13" s="28"/>
      <c r="SYG13" s="28"/>
      <c r="SYH13" s="28"/>
      <c r="SYI13" s="28"/>
      <c r="SYJ13" s="28"/>
      <c r="SYK13" s="28"/>
      <c r="SYL13" s="28"/>
      <c r="SYM13" s="28"/>
      <c r="SYN13" s="28"/>
      <c r="SYO13" s="28"/>
      <c r="SYP13" s="28"/>
      <c r="SYQ13" s="28"/>
      <c r="SYR13" s="28"/>
      <c r="SYS13" s="28"/>
      <c r="SYT13" s="28"/>
      <c r="SYU13" s="28"/>
      <c r="SYV13" s="28"/>
      <c r="SYW13" s="28"/>
      <c r="SYX13" s="28"/>
      <c r="SYY13" s="28"/>
      <c r="SYZ13" s="28"/>
      <c r="SZA13" s="28"/>
      <c r="SZB13" s="28"/>
      <c r="SZC13" s="28"/>
      <c r="SZD13" s="28"/>
      <c r="SZE13" s="28"/>
      <c r="SZF13" s="28"/>
      <c r="SZG13" s="28"/>
      <c r="SZH13" s="28"/>
      <c r="SZI13" s="28"/>
      <c r="SZJ13" s="28"/>
      <c r="SZK13" s="28"/>
      <c r="SZL13" s="28"/>
      <c r="SZM13" s="28"/>
      <c r="SZN13" s="28"/>
      <c r="SZO13" s="28"/>
      <c r="SZP13" s="28"/>
      <c r="SZQ13" s="28"/>
      <c r="SZR13" s="28"/>
      <c r="SZS13" s="28"/>
      <c r="SZT13" s="28"/>
      <c r="SZU13" s="28"/>
      <c r="SZV13" s="28"/>
      <c r="SZW13" s="28"/>
      <c r="SZX13" s="28"/>
      <c r="SZY13" s="28"/>
      <c r="SZZ13" s="28"/>
      <c r="TAA13" s="28"/>
      <c r="TAB13" s="28"/>
      <c r="TAC13" s="28"/>
      <c r="TAD13" s="28"/>
      <c r="TAE13" s="28"/>
      <c r="TAF13" s="28"/>
      <c r="TAG13" s="28"/>
      <c r="TAH13" s="28"/>
      <c r="TAI13" s="28"/>
      <c r="TAJ13" s="28"/>
      <c r="TAK13" s="28"/>
      <c r="TAL13" s="28"/>
      <c r="TAM13" s="28"/>
      <c r="TAN13" s="28"/>
      <c r="TAO13" s="28"/>
      <c r="TAP13" s="28"/>
      <c r="TAQ13" s="28"/>
      <c r="TAR13" s="28"/>
      <c r="TAS13" s="28"/>
      <c r="TAT13" s="28"/>
      <c r="TAU13" s="28"/>
      <c r="TAV13" s="28"/>
      <c r="TAW13" s="28"/>
      <c r="TAX13" s="28"/>
      <c r="TAY13" s="28"/>
      <c r="TAZ13" s="28"/>
      <c r="TBA13" s="28"/>
      <c r="TBB13" s="28"/>
      <c r="TBC13" s="28"/>
      <c r="TBD13" s="28"/>
      <c r="TBE13" s="28"/>
      <c r="TBF13" s="28"/>
      <c r="TBG13" s="28"/>
      <c r="TBH13" s="28"/>
      <c r="TBI13" s="28"/>
      <c r="TBJ13" s="28"/>
      <c r="TBK13" s="28"/>
      <c r="TBL13" s="28"/>
      <c r="TBM13" s="28"/>
      <c r="TBN13" s="28"/>
      <c r="TBO13" s="28"/>
      <c r="TBP13" s="28"/>
      <c r="TBQ13" s="28"/>
      <c r="TBR13" s="28"/>
      <c r="TBS13" s="28"/>
      <c r="TBT13" s="28"/>
      <c r="TBU13" s="28"/>
      <c r="TBV13" s="28"/>
      <c r="TBW13" s="28"/>
      <c r="TBX13" s="28"/>
      <c r="TBY13" s="28"/>
      <c r="TBZ13" s="28"/>
      <c r="TCA13" s="28"/>
      <c r="TCB13" s="28"/>
      <c r="TCC13" s="28"/>
      <c r="TCD13" s="28"/>
      <c r="TCE13" s="28"/>
      <c r="TCF13" s="28"/>
      <c r="TCG13" s="28"/>
      <c r="TCH13" s="28"/>
      <c r="TCI13" s="28"/>
      <c r="TCJ13" s="28"/>
      <c r="TCK13" s="28"/>
      <c r="TCL13" s="28"/>
      <c r="TCM13" s="28"/>
      <c r="TCN13" s="28"/>
      <c r="TCO13" s="28"/>
      <c r="TCP13" s="28"/>
      <c r="TCQ13" s="28"/>
      <c r="TCR13" s="28"/>
      <c r="TCS13" s="28"/>
      <c r="TCT13" s="28"/>
      <c r="TCU13" s="28"/>
      <c r="TCV13" s="28"/>
      <c r="TCW13" s="28"/>
      <c r="TCX13" s="28"/>
      <c r="TCY13" s="28"/>
      <c r="TCZ13" s="28"/>
      <c r="TDA13" s="28"/>
      <c r="TDB13" s="28"/>
      <c r="TDC13" s="28"/>
      <c r="TDD13" s="28"/>
      <c r="TDE13" s="28"/>
      <c r="TDF13" s="28"/>
      <c r="TDG13" s="28"/>
      <c r="TDH13" s="28"/>
      <c r="TDI13" s="28"/>
      <c r="TDJ13" s="28"/>
      <c r="TDK13" s="28"/>
      <c r="TDL13" s="28"/>
      <c r="TDM13" s="28"/>
      <c r="TDN13" s="28"/>
      <c r="TDO13" s="28"/>
      <c r="TDP13" s="28"/>
      <c r="TDQ13" s="28"/>
      <c r="TDR13" s="28"/>
      <c r="TDS13" s="28"/>
      <c r="TDT13" s="28"/>
      <c r="TDU13" s="28"/>
      <c r="TDV13" s="28"/>
      <c r="TDW13" s="28"/>
      <c r="TDX13" s="28"/>
      <c r="TDY13" s="28"/>
      <c r="TDZ13" s="28"/>
      <c r="TEA13" s="28"/>
      <c r="TEB13" s="28"/>
      <c r="TEC13" s="28"/>
      <c r="TED13" s="28"/>
      <c r="TEE13" s="28"/>
      <c r="TEF13" s="28"/>
      <c r="TEG13" s="28"/>
      <c r="TEH13" s="28"/>
      <c r="TEI13" s="28"/>
      <c r="TEJ13" s="28"/>
      <c r="TEK13" s="28"/>
      <c r="TEL13" s="28"/>
      <c r="TEM13" s="28"/>
      <c r="TEN13" s="28"/>
      <c r="TEO13" s="28"/>
      <c r="TEP13" s="28"/>
      <c r="TEQ13" s="28"/>
      <c r="TER13" s="28"/>
      <c r="TES13" s="28"/>
      <c r="TET13" s="28"/>
      <c r="TEU13" s="28"/>
      <c r="TEV13" s="28"/>
      <c r="TEW13" s="28"/>
      <c r="TEX13" s="28"/>
      <c r="TEY13" s="28"/>
      <c r="TEZ13" s="28"/>
      <c r="TFA13" s="28"/>
      <c r="TFB13" s="28"/>
      <c r="TFC13" s="28"/>
      <c r="TFD13" s="28"/>
      <c r="TFE13" s="28"/>
      <c r="TFF13" s="28"/>
      <c r="TFG13" s="28"/>
      <c r="TFH13" s="28"/>
      <c r="TFI13" s="28"/>
      <c r="TFJ13" s="28"/>
      <c r="TFK13" s="28"/>
      <c r="TFL13" s="28"/>
      <c r="TFM13" s="28"/>
      <c r="TFN13" s="28"/>
      <c r="TFO13" s="28"/>
      <c r="TFP13" s="28"/>
      <c r="TFQ13" s="28"/>
      <c r="TFR13" s="28"/>
      <c r="TFS13" s="28"/>
      <c r="TFT13" s="28"/>
      <c r="TFU13" s="28"/>
      <c r="TFV13" s="28"/>
      <c r="TFW13" s="28"/>
      <c r="TFX13" s="28"/>
      <c r="TFY13" s="28"/>
      <c r="TFZ13" s="28"/>
      <c r="TGA13" s="28"/>
      <c r="TGB13" s="28"/>
      <c r="TGC13" s="28"/>
      <c r="TGD13" s="28"/>
      <c r="TGE13" s="28"/>
      <c r="TGF13" s="28"/>
      <c r="TGG13" s="28"/>
      <c r="TGH13" s="28"/>
      <c r="TGI13" s="28"/>
      <c r="TGJ13" s="28"/>
      <c r="TGK13" s="28"/>
      <c r="TGL13" s="28"/>
      <c r="TGM13" s="28"/>
      <c r="TGN13" s="28"/>
      <c r="TGO13" s="28"/>
      <c r="TGP13" s="28"/>
      <c r="TGQ13" s="28"/>
      <c r="TGR13" s="28"/>
      <c r="TGS13" s="28"/>
      <c r="TGT13" s="28"/>
      <c r="TGU13" s="28"/>
      <c r="TGV13" s="28"/>
      <c r="TGW13" s="28"/>
      <c r="TGX13" s="28"/>
      <c r="TGY13" s="28"/>
      <c r="TGZ13" s="28"/>
      <c r="THA13" s="28"/>
      <c r="THB13" s="28"/>
      <c r="THC13" s="28"/>
      <c r="THD13" s="28"/>
      <c r="THE13" s="28"/>
      <c r="THF13" s="28"/>
      <c r="THG13" s="28"/>
      <c r="THH13" s="28"/>
      <c r="THI13" s="28"/>
      <c r="THJ13" s="28"/>
      <c r="THK13" s="28"/>
      <c r="THL13" s="28"/>
      <c r="THM13" s="28"/>
      <c r="THN13" s="28"/>
      <c r="THO13" s="28"/>
      <c r="THP13" s="28"/>
      <c r="THQ13" s="28"/>
      <c r="THR13" s="28"/>
      <c r="THS13" s="28"/>
      <c r="THT13" s="28"/>
      <c r="THU13" s="28"/>
      <c r="THV13" s="28"/>
      <c r="THW13" s="28"/>
      <c r="THX13" s="28"/>
      <c r="THY13" s="28"/>
      <c r="THZ13" s="28"/>
      <c r="TIA13" s="28"/>
      <c r="TIB13" s="28"/>
      <c r="TIC13" s="28"/>
      <c r="TID13" s="28"/>
      <c r="TIE13" s="28"/>
      <c r="TIF13" s="28"/>
      <c r="TIG13" s="28"/>
      <c r="TIH13" s="28"/>
      <c r="TII13" s="28"/>
      <c r="TIJ13" s="28"/>
      <c r="TIK13" s="28"/>
      <c r="TIL13" s="28"/>
      <c r="TIM13" s="28"/>
      <c r="TIN13" s="28"/>
      <c r="TIO13" s="28"/>
      <c r="TIP13" s="28"/>
      <c r="TIQ13" s="28"/>
      <c r="TIR13" s="28"/>
      <c r="TIS13" s="28"/>
      <c r="TIT13" s="28"/>
      <c r="TIU13" s="28"/>
      <c r="TIV13" s="28"/>
      <c r="TIW13" s="28"/>
      <c r="TIX13" s="28"/>
      <c r="TIY13" s="28"/>
      <c r="TIZ13" s="28"/>
      <c r="TJA13" s="28"/>
      <c r="TJB13" s="28"/>
      <c r="TJC13" s="28"/>
      <c r="TJD13" s="28"/>
      <c r="TJE13" s="28"/>
      <c r="TJF13" s="28"/>
      <c r="TJG13" s="28"/>
      <c r="TJH13" s="28"/>
      <c r="TJI13" s="28"/>
      <c r="TJJ13" s="28"/>
      <c r="TJK13" s="28"/>
      <c r="TJL13" s="28"/>
      <c r="TJM13" s="28"/>
      <c r="TJN13" s="28"/>
      <c r="TJO13" s="28"/>
      <c r="TJP13" s="28"/>
      <c r="TJQ13" s="28"/>
      <c r="TJR13" s="28"/>
      <c r="TJS13" s="28"/>
      <c r="TJT13" s="28"/>
      <c r="TJU13" s="28"/>
      <c r="TJV13" s="28"/>
      <c r="TJW13" s="28"/>
      <c r="TJX13" s="28"/>
      <c r="TJY13" s="28"/>
      <c r="TJZ13" s="28"/>
      <c r="TKA13" s="28"/>
      <c r="TKB13" s="28"/>
      <c r="TKC13" s="28"/>
      <c r="TKD13" s="28"/>
      <c r="TKE13" s="28"/>
      <c r="TKF13" s="28"/>
      <c r="TKG13" s="28"/>
      <c r="TKH13" s="28"/>
      <c r="TKI13" s="28"/>
      <c r="TKJ13" s="28"/>
      <c r="TKK13" s="28"/>
      <c r="TKL13" s="28"/>
      <c r="TKM13" s="28"/>
      <c r="TKN13" s="28"/>
      <c r="TKO13" s="28"/>
      <c r="TKP13" s="28"/>
      <c r="TKQ13" s="28"/>
      <c r="TKR13" s="28"/>
      <c r="TKS13" s="28"/>
      <c r="TKT13" s="28"/>
      <c r="TKU13" s="28"/>
      <c r="TKV13" s="28"/>
      <c r="TKW13" s="28"/>
      <c r="TKX13" s="28"/>
      <c r="TKY13" s="28"/>
      <c r="TKZ13" s="28"/>
      <c r="TLA13" s="28"/>
      <c r="TLB13" s="28"/>
      <c r="TLC13" s="28"/>
      <c r="TLD13" s="28"/>
      <c r="TLE13" s="28"/>
      <c r="TLF13" s="28"/>
      <c r="TLG13" s="28"/>
      <c r="TLH13" s="28"/>
      <c r="TLI13" s="28"/>
      <c r="TLJ13" s="28"/>
      <c r="TLK13" s="28"/>
      <c r="TLL13" s="28"/>
      <c r="TLM13" s="28"/>
      <c r="TLN13" s="28"/>
      <c r="TLO13" s="28"/>
      <c r="TLP13" s="28"/>
      <c r="TLQ13" s="28"/>
      <c r="TLR13" s="28"/>
      <c r="TLS13" s="28"/>
      <c r="TLT13" s="28"/>
      <c r="TLU13" s="28"/>
      <c r="TLV13" s="28"/>
      <c r="TLW13" s="28"/>
      <c r="TLX13" s="28"/>
      <c r="TLY13" s="28"/>
      <c r="TLZ13" s="28"/>
      <c r="TMA13" s="28"/>
      <c r="TMB13" s="28"/>
      <c r="TMC13" s="28"/>
      <c r="TMD13" s="28"/>
      <c r="TME13" s="28"/>
      <c r="TMF13" s="28"/>
      <c r="TMG13" s="28"/>
      <c r="TMH13" s="28"/>
      <c r="TMI13" s="28"/>
      <c r="TMJ13" s="28"/>
      <c r="TMK13" s="28"/>
      <c r="TML13" s="28"/>
      <c r="TMM13" s="28"/>
      <c r="TMN13" s="28"/>
      <c r="TMO13" s="28"/>
      <c r="TMP13" s="28"/>
      <c r="TMQ13" s="28"/>
      <c r="TMR13" s="28"/>
      <c r="TMS13" s="28"/>
      <c r="TMT13" s="28"/>
      <c r="TMU13" s="28"/>
      <c r="TMV13" s="28"/>
      <c r="TMW13" s="28"/>
      <c r="TMX13" s="28"/>
      <c r="TMY13" s="28"/>
      <c r="TMZ13" s="28"/>
      <c r="TNA13" s="28"/>
      <c r="TNB13" s="28"/>
      <c r="TNC13" s="28"/>
      <c r="TND13" s="28"/>
      <c r="TNE13" s="28"/>
      <c r="TNF13" s="28"/>
      <c r="TNG13" s="28"/>
      <c r="TNH13" s="28"/>
      <c r="TNI13" s="28"/>
      <c r="TNJ13" s="28"/>
      <c r="TNK13" s="28"/>
      <c r="TNL13" s="28"/>
      <c r="TNM13" s="28"/>
      <c r="TNN13" s="28"/>
      <c r="TNO13" s="28"/>
      <c r="TNP13" s="28"/>
      <c r="TNQ13" s="28"/>
      <c r="TNR13" s="28"/>
      <c r="TNS13" s="28"/>
      <c r="TNT13" s="28"/>
      <c r="TNU13" s="28"/>
      <c r="TNV13" s="28"/>
      <c r="TNW13" s="28"/>
      <c r="TNX13" s="28"/>
      <c r="TNY13" s="28"/>
      <c r="TNZ13" s="28"/>
      <c r="TOA13" s="28"/>
      <c r="TOB13" s="28"/>
      <c r="TOC13" s="28"/>
      <c r="TOD13" s="28"/>
      <c r="TOE13" s="28"/>
      <c r="TOF13" s="28"/>
      <c r="TOG13" s="28"/>
      <c r="TOH13" s="28"/>
      <c r="TOI13" s="28"/>
      <c r="TOJ13" s="28"/>
      <c r="TOK13" s="28"/>
      <c r="TOL13" s="28"/>
      <c r="TOM13" s="28"/>
      <c r="TON13" s="28"/>
      <c r="TOO13" s="28"/>
      <c r="TOP13" s="28"/>
      <c r="TOQ13" s="28"/>
      <c r="TOR13" s="28"/>
      <c r="TOS13" s="28"/>
      <c r="TOT13" s="28"/>
      <c r="TOU13" s="28"/>
      <c r="TOV13" s="28"/>
      <c r="TOW13" s="28"/>
      <c r="TOX13" s="28"/>
      <c r="TOY13" s="28"/>
      <c r="TOZ13" s="28"/>
      <c r="TPA13" s="28"/>
      <c r="TPB13" s="28"/>
      <c r="TPC13" s="28"/>
      <c r="TPD13" s="28"/>
      <c r="TPE13" s="28"/>
      <c r="TPF13" s="28"/>
      <c r="TPG13" s="28"/>
      <c r="TPH13" s="28"/>
      <c r="TPI13" s="28"/>
      <c r="TPJ13" s="28"/>
      <c r="TPK13" s="28"/>
      <c r="TPL13" s="28"/>
      <c r="TPM13" s="28"/>
      <c r="TPN13" s="28"/>
      <c r="TPO13" s="28"/>
      <c r="TPP13" s="28"/>
      <c r="TPQ13" s="28"/>
      <c r="TPR13" s="28"/>
      <c r="TPS13" s="28"/>
      <c r="TPT13" s="28"/>
      <c r="TPU13" s="28"/>
      <c r="TPV13" s="28"/>
      <c r="TPW13" s="28"/>
      <c r="TPX13" s="28"/>
      <c r="TPY13" s="28"/>
      <c r="TPZ13" s="28"/>
      <c r="TQA13" s="28"/>
      <c r="TQB13" s="28"/>
      <c r="TQC13" s="28"/>
      <c r="TQD13" s="28"/>
      <c r="TQE13" s="28"/>
      <c r="TQF13" s="28"/>
      <c r="TQG13" s="28"/>
      <c r="TQH13" s="28"/>
      <c r="TQI13" s="28"/>
      <c r="TQJ13" s="28"/>
      <c r="TQK13" s="28"/>
      <c r="TQL13" s="28"/>
      <c r="TQM13" s="28"/>
      <c r="TQN13" s="28"/>
      <c r="TQO13" s="28"/>
      <c r="TQP13" s="28"/>
      <c r="TQQ13" s="28"/>
      <c r="TQR13" s="28"/>
      <c r="TQS13" s="28"/>
      <c r="TQT13" s="28"/>
      <c r="TQU13" s="28"/>
      <c r="TQV13" s="28"/>
      <c r="TQW13" s="28"/>
      <c r="TQX13" s="28"/>
      <c r="TQY13" s="28"/>
      <c r="TQZ13" s="28"/>
      <c r="TRA13" s="28"/>
      <c r="TRB13" s="28"/>
      <c r="TRC13" s="28"/>
      <c r="TRD13" s="28"/>
      <c r="TRE13" s="28"/>
      <c r="TRF13" s="28"/>
      <c r="TRG13" s="28"/>
      <c r="TRH13" s="28"/>
      <c r="TRI13" s="28"/>
      <c r="TRJ13" s="28"/>
      <c r="TRK13" s="28"/>
      <c r="TRL13" s="28"/>
      <c r="TRM13" s="28"/>
      <c r="TRN13" s="28"/>
      <c r="TRO13" s="28"/>
      <c r="TRP13" s="28"/>
      <c r="TRQ13" s="28"/>
      <c r="TRR13" s="28"/>
      <c r="TRS13" s="28"/>
      <c r="TRT13" s="28"/>
      <c r="TRU13" s="28"/>
      <c r="TRV13" s="28"/>
      <c r="TRW13" s="28"/>
      <c r="TRX13" s="28"/>
      <c r="TRY13" s="28"/>
      <c r="TRZ13" s="28"/>
      <c r="TSA13" s="28"/>
      <c r="TSB13" s="28"/>
      <c r="TSC13" s="28"/>
      <c r="TSD13" s="28"/>
      <c r="TSE13" s="28"/>
      <c r="TSF13" s="28"/>
      <c r="TSG13" s="28"/>
      <c r="TSH13" s="28"/>
      <c r="TSI13" s="28"/>
      <c r="TSJ13" s="28"/>
      <c r="TSK13" s="28"/>
      <c r="TSL13" s="28"/>
      <c r="TSM13" s="28"/>
      <c r="TSN13" s="28"/>
      <c r="TSO13" s="28"/>
      <c r="TSP13" s="28"/>
      <c r="TSQ13" s="28"/>
      <c r="TSR13" s="28"/>
      <c r="TSS13" s="28"/>
      <c r="TST13" s="28"/>
      <c r="TSU13" s="28"/>
      <c r="TSV13" s="28"/>
      <c r="TSW13" s="28"/>
      <c r="TSX13" s="28"/>
      <c r="TSY13" s="28"/>
      <c r="TSZ13" s="28"/>
      <c r="TTA13" s="28"/>
      <c r="TTB13" s="28"/>
      <c r="TTC13" s="28"/>
      <c r="TTD13" s="28"/>
      <c r="TTE13" s="28"/>
      <c r="TTF13" s="28"/>
      <c r="TTG13" s="28"/>
      <c r="TTH13" s="28"/>
      <c r="TTI13" s="28"/>
      <c r="TTJ13" s="28"/>
      <c r="TTK13" s="28"/>
      <c r="TTL13" s="28"/>
      <c r="TTM13" s="28"/>
      <c r="TTN13" s="28"/>
      <c r="TTO13" s="28"/>
      <c r="TTP13" s="28"/>
      <c r="TTQ13" s="28"/>
      <c r="TTR13" s="28"/>
      <c r="TTS13" s="28"/>
      <c r="TTT13" s="28"/>
      <c r="TTU13" s="28"/>
      <c r="TTV13" s="28"/>
      <c r="TTW13" s="28"/>
      <c r="TTX13" s="28"/>
      <c r="TTY13" s="28"/>
      <c r="TTZ13" s="28"/>
      <c r="TUA13" s="28"/>
      <c r="TUB13" s="28"/>
      <c r="TUC13" s="28"/>
      <c r="TUD13" s="28"/>
      <c r="TUE13" s="28"/>
      <c r="TUF13" s="28"/>
      <c r="TUG13" s="28"/>
      <c r="TUH13" s="28"/>
      <c r="TUI13" s="28"/>
      <c r="TUJ13" s="28"/>
      <c r="TUK13" s="28"/>
      <c r="TUL13" s="28"/>
      <c r="TUM13" s="28"/>
      <c r="TUN13" s="28"/>
      <c r="TUO13" s="28"/>
      <c r="TUP13" s="28"/>
      <c r="TUQ13" s="28"/>
      <c r="TUR13" s="28"/>
      <c r="TUS13" s="28"/>
      <c r="TUT13" s="28"/>
      <c r="TUU13" s="28"/>
      <c r="TUV13" s="28"/>
      <c r="TUW13" s="28"/>
      <c r="TUX13" s="28"/>
      <c r="TUY13" s="28"/>
      <c r="TUZ13" s="28"/>
      <c r="TVA13" s="28"/>
      <c r="TVB13" s="28"/>
      <c r="TVC13" s="28"/>
      <c r="TVD13" s="28"/>
      <c r="TVE13" s="28"/>
      <c r="TVF13" s="28"/>
      <c r="TVG13" s="28"/>
      <c r="TVH13" s="28"/>
      <c r="TVI13" s="28"/>
      <c r="TVJ13" s="28"/>
      <c r="TVK13" s="28"/>
      <c r="TVL13" s="28"/>
      <c r="TVM13" s="28"/>
      <c r="TVN13" s="28"/>
      <c r="TVO13" s="28"/>
      <c r="TVP13" s="28"/>
      <c r="TVQ13" s="28"/>
      <c r="TVR13" s="28"/>
      <c r="TVS13" s="28"/>
      <c r="TVT13" s="28"/>
      <c r="TVU13" s="28"/>
      <c r="TVV13" s="28"/>
      <c r="TVW13" s="28"/>
      <c r="TVX13" s="28"/>
      <c r="TVY13" s="28"/>
      <c r="TVZ13" s="28"/>
      <c r="TWA13" s="28"/>
      <c r="TWB13" s="28"/>
      <c r="TWC13" s="28"/>
      <c r="TWD13" s="28"/>
      <c r="TWE13" s="28"/>
      <c r="TWF13" s="28"/>
      <c r="TWG13" s="28"/>
      <c r="TWH13" s="28"/>
      <c r="TWI13" s="28"/>
      <c r="TWJ13" s="28"/>
      <c r="TWK13" s="28"/>
      <c r="TWL13" s="28"/>
      <c r="TWM13" s="28"/>
      <c r="TWN13" s="28"/>
      <c r="TWO13" s="28"/>
      <c r="TWP13" s="28"/>
      <c r="TWQ13" s="28"/>
      <c r="TWR13" s="28"/>
      <c r="TWS13" s="28"/>
      <c r="TWT13" s="28"/>
      <c r="TWU13" s="28"/>
      <c r="TWV13" s="28"/>
      <c r="TWW13" s="28"/>
      <c r="TWX13" s="28"/>
      <c r="TWY13" s="28"/>
      <c r="TWZ13" s="28"/>
      <c r="TXA13" s="28"/>
      <c r="TXB13" s="28"/>
      <c r="TXC13" s="28"/>
      <c r="TXD13" s="28"/>
      <c r="TXE13" s="28"/>
      <c r="TXF13" s="28"/>
      <c r="TXG13" s="28"/>
      <c r="TXH13" s="28"/>
      <c r="TXI13" s="28"/>
      <c r="TXJ13" s="28"/>
      <c r="TXK13" s="28"/>
      <c r="TXL13" s="28"/>
      <c r="TXM13" s="28"/>
      <c r="TXN13" s="28"/>
      <c r="TXO13" s="28"/>
      <c r="TXP13" s="28"/>
      <c r="TXQ13" s="28"/>
      <c r="TXR13" s="28"/>
      <c r="TXS13" s="28"/>
      <c r="TXT13" s="28"/>
      <c r="TXU13" s="28"/>
      <c r="TXV13" s="28"/>
      <c r="TXW13" s="28"/>
      <c r="TXX13" s="28"/>
      <c r="TXY13" s="28"/>
      <c r="TXZ13" s="28"/>
      <c r="TYA13" s="28"/>
      <c r="TYB13" s="28"/>
      <c r="TYC13" s="28"/>
      <c r="TYD13" s="28"/>
      <c r="TYE13" s="28"/>
      <c r="TYF13" s="28"/>
      <c r="TYG13" s="28"/>
      <c r="TYH13" s="28"/>
      <c r="TYI13" s="28"/>
      <c r="TYJ13" s="28"/>
      <c r="TYK13" s="28"/>
      <c r="TYL13" s="28"/>
      <c r="TYM13" s="28"/>
      <c r="TYN13" s="28"/>
      <c r="TYO13" s="28"/>
      <c r="TYP13" s="28"/>
      <c r="TYQ13" s="28"/>
      <c r="TYR13" s="28"/>
      <c r="TYS13" s="28"/>
      <c r="TYT13" s="28"/>
      <c r="TYU13" s="28"/>
      <c r="TYV13" s="28"/>
      <c r="TYW13" s="28"/>
      <c r="TYX13" s="28"/>
      <c r="TYY13" s="28"/>
      <c r="TYZ13" s="28"/>
      <c r="TZA13" s="28"/>
      <c r="TZB13" s="28"/>
      <c r="TZC13" s="28"/>
      <c r="TZD13" s="28"/>
      <c r="TZE13" s="28"/>
      <c r="TZF13" s="28"/>
      <c r="TZG13" s="28"/>
      <c r="TZH13" s="28"/>
      <c r="TZI13" s="28"/>
      <c r="TZJ13" s="28"/>
      <c r="TZK13" s="28"/>
      <c r="TZL13" s="28"/>
      <c r="TZM13" s="28"/>
      <c r="TZN13" s="28"/>
      <c r="TZO13" s="28"/>
      <c r="TZP13" s="28"/>
      <c r="TZQ13" s="28"/>
      <c r="TZR13" s="28"/>
      <c r="TZS13" s="28"/>
      <c r="TZT13" s="28"/>
      <c r="TZU13" s="28"/>
      <c r="TZV13" s="28"/>
      <c r="TZW13" s="28"/>
      <c r="TZX13" s="28"/>
      <c r="TZY13" s="28"/>
      <c r="TZZ13" s="28"/>
      <c r="UAA13" s="28"/>
      <c r="UAB13" s="28"/>
      <c r="UAC13" s="28"/>
      <c r="UAD13" s="28"/>
      <c r="UAE13" s="28"/>
      <c r="UAF13" s="28"/>
      <c r="UAG13" s="28"/>
      <c r="UAH13" s="28"/>
      <c r="UAI13" s="28"/>
      <c r="UAJ13" s="28"/>
      <c r="UAK13" s="28"/>
      <c r="UAL13" s="28"/>
      <c r="UAM13" s="28"/>
      <c r="UAN13" s="28"/>
      <c r="UAO13" s="28"/>
      <c r="UAP13" s="28"/>
      <c r="UAQ13" s="28"/>
      <c r="UAR13" s="28"/>
      <c r="UAS13" s="28"/>
      <c r="UAT13" s="28"/>
      <c r="UAU13" s="28"/>
      <c r="UAV13" s="28"/>
      <c r="UAW13" s="28"/>
      <c r="UAX13" s="28"/>
      <c r="UAY13" s="28"/>
      <c r="UAZ13" s="28"/>
      <c r="UBA13" s="28"/>
      <c r="UBB13" s="28"/>
      <c r="UBC13" s="28"/>
      <c r="UBD13" s="28"/>
      <c r="UBE13" s="28"/>
      <c r="UBF13" s="28"/>
      <c r="UBG13" s="28"/>
      <c r="UBH13" s="28"/>
      <c r="UBI13" s="28"/>
      <c r="UBJ13" s="28"/>
      <c r="UBK13" s="28"/>
      <c r="UBL13" s="28"/>
      <c r="UBM13" s="28"/>
      <c r="UBN13" s="28"/>
      <c r="UBO13" s="28"/>
      <c r="UBP13" s="28"/>
      <c r="UBQ13" s="28"/>
      <c r="UBR13" s="28"/>
      <c r="UBS13" s="28"/>
      <c r="UBT13" s="28"/>
      <c r="UBU13" s="28"/>
      <c r="UBV13" s="28"/>
      <c r="UBW13" s="28"/>
      <c r="UBX13" s="28"/>
      <c r="UBY13" s="28"/>
      <c r="UBZ13" s="28"/>
      <c r="UCA13" s="28"/>
      <c r="UCB13" s="28"/>
      <c r="UCC13" s="28"/>
      <c r="UCD13" s="28"/>
      <c r="UCE13" s="28"/>
      <c r="UCF13" s="28"/>
      <c r="UCG13" s="28"/>
      <c r="UCH13" s="28"/>
      <c r="UCI13" s="28"/>
      <c r="UCJ13" s="28"/>
      <c r="UCK13" s="28"/>
      <c r="UCL13" s="28"/>
      <c r="UCM13" s="28"/>
      <c r="UCN13" s="28"/>
      <c r="UCO13" s="28"/>
      <c r="UCP13" s="28"/>
      <c r="UCQ13" s="28"/>
      <c r="UCR13" s="28"/>
      <c r="UCS13" s="28"/>
      <c r="UCT13" s="28"/>
      <c r="UCU13" s="28"/>
      <c r="UCV13" s="28"/>
      <c r="UCW13" s="28"/>
      <c r="UCX13" s="28"/>
      <c r="UCY13" s="28"/>
      <c r="UCZ13" s="28"/>
      <c r="UDA13" s="28"/>
      <c r="UDB13" s="28"/>
      <c r="UDC13" s="28"/>
      <c r="UDD13" s="28"/>
      <c r="UDE13" s="28"/>
      <c r="UDF13" s="28"/>
      <c r="UDG13" s="28"/>
      <c r="UDH13" s="28"/>
      <c r="UDI13" s="28"/>
      <c r="UDJ13" s="28"/>
      <c r="UDK13" s="28"/>
      <c r="UDL13" s="28"/>
      <c r="UDM13" s="28"/>
      <c r="UDN13" s="28"/>
      <c r="UDO13" s="28"/>
      <c r="UDP13" s="28"/>
      <c r="UDQ13" s="28"/>
      <c r="UDR13" s="28"/>
      <c r="UDS13" s="28"/>
      <c r="UDT13" s="28"/>
      <c r="UDU13" s="28"/>
      <c r="UDV13" s="28"/>
      <c r="UDW13" s="28"/>
      <c r="UDX13" s="28"/>
      <c r="UDY13" s="28"/>
      <c r="UDZ13" s="28"/>
      <c r="UEA13" s="28"/>
      <c r="UEB13" s="28"/>
      <c r="UEC13" s="28"/>
      <c r="UED13" s="28"/>
      <c r="UEE13" s="28"/>
      <c r="UEF13" s="28"/>
      <c r="UEG13" s="28"/>
      <c r="UEH13" s="28"/>
      <c r="UEI13" s="28"/>
      <c r="UEJ13" s="28"/>
      <c r="UEK13" s="28"/>
      <c r="UEL13" s="28"/>
      <c r="UEM13" s="28"/>
      <c r="UEN13" s="28"/>
      <c r="UEO13" s="28"/>
      <c r="UEP13" s="28"/>
      <c r="UEQ13" s="28"/>
      <c r="UER13" s="28"/>
      <c r="UES13" s="28"/>
      <c r="UET13" s="28"/>
      <c r="UEU13" s="28"/>
      <c r="UEV13" s="28"/>
      <c r="UEW13" s="28"/>
      <c r="UEX13" s="28"/>
      <c r="UEY13" s="28"/>
      <c r="UEZ13" s="28"/>
      <c r="UFA13" s="28"/>
      <c r="UFB13" s="28"/>
      <c r="UFC13" s="28"/>
      <c r="UFD13" s="28"/>
      <c r="UFE13" s="28"/>
      <c r="UFF13" s="28"/>
      <c r="UFG13" s="28"/>
      <c r="UFH13" s="28"/>
      <c r="UFI13" s="28"/>
      <c r="UFJ13" s="28"/>
      <c r="UFK13" s="28"/>
      <c r="UFL13" s="28"/>
      <c r="UFM13" s="28"/>
      <c r="UFN13" s="28"/>
      <c r="UFO13" s="28"/>
      <c r="UFP13" s="28"/>
      <c r="UFQ13" s="28"/>
      <c r="UFR13" s="28"/>
      <c r="UFS13" s="28"/>
      <c r="UFT13" s="28"/>
      <c r="UFU13" s="28"/>
      <c r="UFV13" s="28"/>
      <c r="UFW13" s="28"/>
      <c r="UFX13" s="28"/>
      <c r="UFY13" s="28"/>
      <c r="UFZ13" s="28"/>
      <c r="UGA13" s="28"/>
      <c r="UGB13" s="28"/>
      <c r="UGC13" s="28"/>
      <c r="UGD13" s="28"/>
      <c r="UGE13" s="28"/>
      <c r="UGF13" s="28"/>
      <c r="UGG13" s="28"/>
      <c r="UGH13" s="28"/>
      <c r="UGI13" s="28"/>
      <c r="UGJ13" s="28"/>
      <c r="UGK13" s="28"/>
      <c r="UGL13" s="28"/>
      <c r="UGM13" s="28"/>
      <c r="UGN13" s="28"/>
      <c r="UGO13" s="28"/>
      <c r="UGP13" s="28"/>
      <c r="UGQ13" s="28"/>
      <c r="UGR13" s="28"/>
      <c r="UGS13" s="28"/>
      <c r="UGT13" s="28"/>
      <c r="UGU13" s="28"/>
      <c r="UGV13" s="28"/>
      <c r="UGW13" s="28"/>
      <c r="UGX13" s="28"/>
      <c r="UGY13" s="28"/>
      <c r="UGZ13" s="28"/>
      <c r="UHA13" s="28"/>
      <c r="UHB13" s="28"/>
      <c r="UHC13" s="28"/>
      <c r="UHD13" s="28"/>
      <c r="UHE13" s="28"/>
      <c r="UHF13" s="28"/>
      <c r="UHG13" s="28"/>
      <c r="UHH13" s="28"/>
      <c r="UHI13" s="28"/>
      <c r="UHJ13" s="28"/>
      <c r="UHK13" s="28"/>
      <c r="UHL13" s="28"/>
      <c r="UHM13" s="28"/>
      <c r="UHN13" s="28"/>
      <c r="UHO13" s="28"/>
      <c r="UHP13" s="28"/>
      <c r="UHQ13" s="28"/>
      <c r="UHR13" s="28"/>
      <c r="UHS13" s="28"/>
      <c r="UHT13" s="28"/>
      <c r="UHU13" s="28"/>
      <c r="UHV13" s="28"/>
      <c r="UHW13" s="28"/>
      <c r="UHX13" s="28"/>
      <c r="UHY13" s="28"/>
      <c r="UHZ13" s="28"/>
      <c r="UIA13" s="28"/>
      <c r="UIB13" s="28"/>
      <c r="UIC13" s="28"/>
      <c r="UID13" s="28"/>
      <c r="UIE13" s="28"/>
      <c r="UIF13" s="28"/>
      <c r="UIG13" s="28"/>
      <c r="UIH13" s="28"/>
      <c r="UII13" s="28"/>
      <c r="UIJ13" s="28"/>
      <c r="UIK13" s="28"/>
      <c r="UIL13" s="28"/>
      <c r="UIM13" s="28"/>
      <c r="UIN13" s="28"/>
      <c r="UIO13" s="28"/>
      <c r="UIP13" s="28"/>
      <c r="UIQ13" s="28"/>
      <c r="UIR13" s="28"/>
      <c r="UIS13" s="28"/>
      <c r="UIT13" s="28"/>
      <c r="UIU13" s="28"/>
      <c r="UIV13" s="28"/>
      <c r="UIW13" s="28"/>
      <c r="UIX13" s="28"/>
      <c r="UIY13" s="28"/>
      <c r="UIZ13" s="28"/>
      <c r="UJA13" s="28"/>
      <c r="UJB13" s="28"/>
      <c r="UJC13" s="28"/>
      <c r="UJD13" s="28"/>
      <c r="UJE13" s="28"/>
      <c r="UJF13" s="28"/>
      <c r="UJG13" s="28"/>
      <c r="UJH13" s="28"/>
      <c r="UJI13" s="28"/>
      <c r="UJJ13" s="28"/>
      <c r="UJK13" s="28"/>
      <c r="UJL13" s="28"/>
      <c r="UJM13" s="28"/>
      <c r="UJN13" s="28"/>
      <c r="UJO13" s="28"/>
      <c r="UJP13" s="28"/>
      <c r="UJQ13" s="28"/>
      <c r="UJR13" s="28"/>
      <c r="UJS13" s="28"/>
      <c r="UJT13" s="28"/>
      <c r="UJU13" s="28"/>
      <c r="UJV13" s="28"/>
      <c r="UJW13" s="28"/>
      <c r="UJX13" s="28"/>
      <c r="UJY13" s="28"/>
      <c r="UJZ13" s="28"/>
      <c r="UKA13" s="28"/>
      <c r="UKB13" s="28"/>
      <c r="UKC13" s="28"/>
      <c r="UKD13" s="28"/>
      <c r="UKE13" s="28"/>
      <c r="UKF13" s="28"/>
      <c r="UKG13" s="28"/>
      <c r="UKH13" s="28"/>
      <c r="UKI13" s="28"/>
      <c r="UKJ13" s="28"/>
      <c r="UKK13" s="28"/>
      <c r="UKL13" s="28"/>
      <c r="UKM13" s="28"/>
      <c r="UKN13" s="28"/>
      <c r="UKO13" s="28"/>
      <c r="UKP13" s="28"/>
      <c r="UKQ13" s="28"/>
      <c r="UKR13" s="28"/>
      <c r="UKS13" s="28"/>
      <c r="UKT13" s="28"/>
      <c r="UKU13" s="28"/>
      <c r="UKV13" s="28"/>
      <c r="UKW13" s="28"/>
      <c r="UKX13" s="28"/>
      <c r="UKY13" s="28"/>
      <c r="UKZ13" s="28"/>
      <c r="ULA13" s="28"/>
      <c r="ULB13" s="28"/>
      <c r="ULC13" s="28"/>
      <c r="ULD13" s="28"/>
      <c r="ULE13" s="28"/>
      <c r="ULF13" s="28"/>
      <c r="ULG13" s="28"/>
      <c r="ULH13" s="28"/>
      <c r="ULI13" s="28"/>
      <c r="ULJ13" s="28"/>
      <c r="ULK13" s="28"/>
      <c r="ULL13" s="28"/>
      <c r="ULM13" s="28"/>
      <c r="ULN13" s="28"/>
      <c r="ULO13" s="28"/>
      <c r="ULP13" s="28"/>
      <c r="ULQ13" s="28"/>
      <c r="ULR13" s="28"/>
      <c r="ULS13" s="28"/>
      <c r="ULT13" s="28"/>
      <c r="ULU13" s="28"/>
      <c r="ULV13" s="28"/>
      <c r="ULW13" s="28"/>
      <c r="ULX13" s="28"/>
      <c r="ULY13" s="28"/>
      <c r="ULZ13" s="28"/>
      <c r="UMA13" s="28"/>
      <c r="UMB13" s="28"/>
      <c r="UMC13" s="28"/>
      <c r="UMD13" s="28"/>
      <c r="UME13" s="28"/>
      <c r="UMF13" s="28"/>
      <c r="UMG13" s="28"/>
      <c r="UMH13" s="28"/>
      <c r="UMI13" s="28"/>
      <c r="UMJ13" s="28"/>
      <c r="UMK13" s="28"/>
      <c r="UML13" s="28"/>
      <c r="UMM13" s="28"/>
      <c r="UMN13" s="28"/>
      <c r="UMO13" s="28"/>
      <c r="UMP13" s="28"/>
      <c r="UMQ13" s="28"/>
      <c r="UMR13" s="28"/>
      <c r="UMS13" s="28"/>
      <c r="UMT13" s="28"/>
      <c r="UMU13" s="28"/>
      <c r="UMV13" s="28"/>
      <c r="UMW13" s="28"/>
      <c r="UMX13" s="28"/>
      <c r="UMY13" s="28"/>
      <c r="UMZ13" s="28"/>
      <c r="UNA13" s="28"/>
      <c r="UNB13" s="28"/>
      <c r="UNC13" s="28"/>
      <c r="UND13" s="28"/>
      <c r="UNE13" s="28"/>
      <c r="UNF13" s="28"/>
      <c r="UNG13" s="28"/>
      <c r="UNH13" s="28"/>
      <c r="UNI13" s="28"/>
      <c r="UNJ13" s="28"/>
      <c r="UNK13" s="28"/>
      <c r="UNL13" s="28"/>
      <c r="UNM13" s="28"/>
      <c r="UNN13" s="28"/>
      <c r="UNO13" s="28"/>
      <c r="UNP13" s="28"/>
      <c r="UNQ13" s="28"/>
      <c r="UNR13" s="28"/>
      <c r="UNS13" s="28"/>
      <c r="UNT13" s="28"/>
      <c r="UNU13" s="28"/>
      <c r="UNV13" s="28"/>
      <c r="UNW13" s="28"/>
      <c r="UNX13" s="28"/>
      <c r="UNY13" s="28"/>
      <c r="UNZ13" s="28"/>
      <c r="UOA13" s="28"/>
      <c r="UOB13" s="28"/>
      <c r="UOC13" s="28"/>
      <c r="UOD13" s="28"/>
      <c r="UOE13" s="28"/>
      <c r="UOF13" s="28"/>
      <c r="UOG13" s="28"/>
      <c r="UOH13" s="28"/>
      <c r="UOI13" s="28"/>
      <c r="UOJ13" s="28"/>
      <c r="UOK13" s="28"/>
      <c r="UOL13" s="28"/>
      <c r="UOM13" s="28"/>
      <c r="UON13" s="28"/>
      <c r="UOO13" s="28"/>
      <c r="UOP13" s="28"/>
      <c r="UOQ13" s="28"/>
      <c r="UOR13" s="28"/>
      <c r="UOS13" s="28"/>
      <c r="UOT13" s="28"/>
      <c r="UOU13" s="28"/>
      <c r="UOV13" s="28"/>
      <c r="UOW13" s="28"/>
      <c r="UOX13" s="28"/>
      <c r="UOY13" s="28"/>
      <c r="UOZ13" s="28"/>
      <c r="UPA13" s="28"/>
      <c r="UPB13" s="28"/>
      <c r="UPC13" s="28"/>
      <c r="UPD13" s="28"/>
      <c r="UPE13" s="28"/>
      <c r="UPF13" s="28"/>
      <c r="UPG13" s="28"/>
      <c r="UPH13" s="28"/>
      <c r="UPI13" s="28"/>
      <c r="UPJ13" s="28"/>
      <c r="UPK13" s="28"/>
      <c r="UPL13" s="28"/>
      <c r="UPM13" s="28"/>
      <c r="UPN13" s="28"/>
      <c r="UPO13" s="28"/>
      <c r="UPP13" s="28"/>
      <c r="UPQ13" s="28"/>
      <c r="UPR13" s="28"/>
      <c r="UPS13" s="28"/>
      <c r="UPT13" s="28"/>
      <c r="UPU13" s="28"/>
      <c r="UPV13" s="28"/>
      <c r="UPW13" s="28"/>
      <c r="UPX13" s="28"/>
      <c r="UPY13" s="28"/>
      <c r="UPZ13" s="28"/>
      <c r="UQA13" s="28"/>
      <c r="UQB13" s="28"/>
      <c r="UQC13" s="28"/>
      <c r="UQD13" s="28"/>
      <c r="UQE13" s="28"/>
      <c r="UQF13" s="28"/>
      <c r="UQG13" s="28"/>
      <c r="UQH13" s="28"/>
      <c r="UQI13" s="28"/>
      <c r="UQJ13" s="28"/>
      <c r="UQK13" s="28"/>
      <c r="UQL13" s="28"/>
      <c r="UQM13" s="28"/>
      <c r="UQN13" s="28"/>
      <c r="UQO13" s="28"/>
      <c r="UQP13" s="28"/>
      <c r="UQQ13" s="28"/>
      <c r="UQR13" s="28"/>
      <c r="UQS13" s="28"/>
      <c r="UQT13" s="28"/>
      <c r="UQU13" s="28"/>
      <c r="UQV13" s="28"/>
      <c r="UQW13" s="28"/>
      <c r="UQX13" s="28"/>
      <c r="UQY13" s="28"/>
      <c r="UQZ13" s="28"/>
      <c r="URA13" s="28"/>
      <c r="URB13" s="28"/>
      <c r="URC13" s="28"/>
      <c r="URD13" s="28"/>
      <c r="URE13" s="28"/>
      <c r="URF13" s="28"/>
      <c r="URG13" s="28"/>
      <c r="URH13" s="28"/>
      <c r="URI13" s="28"/>
      <c r="URJ13" s="28"/>
      <c r="URK13" s="28"/>
      <c r="URL13" s="28"/>
      <c r="URM13" s="28"/>
      <c r="URN13" s="28"/>
      <c r="URO13" s="28"/>
      <c r="URP13" s="28"/>
      <c r="URQ13" s="28"/>
      <c r="URR13" s="28"/>
      <c r="URS13" s="28"/>
      <c r="URT13" s="28"/>
      <c r="URU13" s="28"/>
      <c r="URV13" s="28"/>
      <c r="URW13" s="28"/>
      <c r="URX13" s="28"/>
      <c r="URY13" s="28"/>
      <c r="URZ13" s="28"/>
      <c r="USA13" s="28"/>
      <c r="USB13" s="28"/>
      <c r="USC13" s="28"/>
      <c r="USD13" s="28"/>
      <c r="USE13" s="28"/>
      <c r="USF13" s="28"/>
      <c r="USG13" s="28"/>
      <c r="USH13" s="28"/>
      <c r="USI13" s="28"/>
      <c r="USJ13" s="28"/>
      <c r="USK13" s="28"/>
      <c r="USL13" s="28"/>
      <c r="USM13" s="28"/>
      <c r="USN13" s="28"/>
      <c r="USO13" s="28"/>
      <c r="USP13" s="28"/>
      <c r="USQ13" s="28"/>
      <c r="USR13" s="28"/>
      <c r="USS13" s="28"/>
      <c r="UST13" s="28"/>
      <c r="USU13" s="28"/>
      <c r="USV13" s="28"/>
      <c r="USW13" s="28"/>
      <c r="USX13" s="28"/>
      <c r="USY13" s="28"/>
      <c r="USZ13" s="28"/>
      <c r="UTA13" s="28"/>
      <c r="UTB13" s="28"/>
      <c r="UTC13" s="28"/>
      <c r="UTD13" s="28"/>
      <c r="UTE13" s="28"/>
      <c r="UTF13" s="28"/>
      <c r="UTG13" s="28"/>
      <c r="UTH13" s="28"/>
      <c r="UTI13" s="28"/>
      <c r="UTJ13" s="28"/>
      <c r="UTK13" s="28"/>
      <c r="UTL13" s="28"/>
      <c r="UTM13" s="28"/>
      <c r="UTN13" s="28"/>
      <c r="UTO13" s="28"/>
      <c r="UTP13" s="28"/>
      <c r="UTQ13" s="28"/>
      <c r="UTR13" s="28"/>
      <c r="UTS13" s="28"/>
      <c r="UTT13" s="28"/>
      <c r="UTU13" s="28"/>
      <c r="UTV13" s="28"/>
      <c r="UTW13" s="28"/>
      <c r="UTX13" s="28"/>
      <c r="UTY13" s="28"/>
      <c r="UTZ13" s="28"/>
      <c r="UUA13" s="28"/>
      <c r="UUB13" s="28"/>
      <c r="UUC13" s="28"/>
      <c r="UUD13" s="28"/>
      <c r="UUE13" s="28"/>
      <c r="UUF13" s="28"/>
      <c r="UUG13" s="28"/>
      <c r="UUH13" s="28"/>
      <c r="UUI13" s="28"/>
      <c r="UUJ13" s="28"/>
      <c r="UUK13" s="28"/>
      <c r="UUL13" s="28"/>
      <c r="UUM13" s="28"/>
      <c r="UUN13" s="28"/>
      <c r="UUO13" s="28"/>
      <c r="UUP13" s="28"/>
      <c r="UUQ13" s="28"/>
      <c r="UUR13" s="28"/>
      <c r="UUS13" s="28"/>
      <c r="UUT13" s="28"/>
      <c r="UUU13" s="28"/>
      <c r="UUV13" s="28"/>
      <c r="UUW13" s="28"/>
      <c r="UUX13" s="28"/>
      <c r="UUY13" s="28"/>
      <c r="UUZ13" s="28"/>
      <c r="UVA13" s="28"/>
      <c r="UVB13" s="28"/>
      <c r="UVC13" s="28"/>
      <c r="UVD13" s="28"/>
      <c r="UVE13" s="28"/>
      <c r="UVF13" s="28"/>
      <c r="UVG13" s="28"/>
      <c r="UVH13" s="28"/>
      <c r="UVI13" s="28"/>
      <c r="UVJ13" s="28"/>
      <c r="UVK13" s="28"/>
      <c r="UVL13" s="28"/>
      <c r="UVM13" s="28"/>
      <c r="UVN13" s="28"/>
      <c r="UVO13" s="28"/>
      <c r="UVP13" s="28"/>
      <c r="UVQ13" s="28"/>
      <c r="UVR13" s="28"/>
      <c r="UVS13" s="28"/>
      <c r="UVT13" s="28"/>
      <c r="UVU13" s="28"/>
      <c r="UVV13" s="28"/>
      <c r="UVW13" s="28"/>
      <c r="UVX13" s="28"/>
      <c r="UVY13" s="28"/>
      <c r="UVZ13" s="28"/>
      <c r="UWA13" s="28"/>
      <c r="UWB13" s="28"/>
      <c r="UWC13" s="28"/>
      <c r="UWD13" s="28"/>
      <c r="UWE13" s="28"/>
      <c r="UWF13" s="28"/>
      <c r="UWG13" s="28"/>
      <c r="UWH13" s="28"/>
      <c r="UWI13" s="28"/>
      <c r="UWJ13" s="28"/>
      <c r="UWK13" s="28"/>
      <c r="UWL13" s="28"/>
      <c r="UWM13" s="28"/>
      <c r="UWN13" s="28"/>
      <c r="UWO13" s="28"/>
      <c r="UWP13" s="28"/>
      <c r="UWQ13" s="28"/>
      <c r="UWR13" s="28"/>
      <c r="UWS13" s="28"/>
      <c r="UWT13" s="28"/>
      <c r="UWU13" s="28"/>
      <c r="UWV13" s="28"/>
      <c r="UWW13" s="28"/>
      <c r="UWX13" s="28"/>
      <c r="UWY13" s="28"/>
      <c r="UWZ13" s="28"/>
      <c r="UXA13" s="28"/>
      <c r="UXB13" s="28"/>
      <c r="UXC13" s="28"/>
      <c r="UXD13" s="28"/>
      <c r="UXE13" s="28"/>
      <c r="UXF13" s="28"/>
      <c r="UXG13" s="28"/>
      <c r="UXH13" s="28"/>
      <c r="UXI13" s="28"/>
      <c r="UXJ13" s="28"/>
      <c r="UXK13" s="28"/>
      <c r="UXL13" s="28"/>
      <c r="UXM13" s="28"/>
      <c r="UXN13" s="28"/>
      <c r="UXO13" s="28"/>
      <c r="UXP13" s="28"/>
      <c r="UXQ13" s="28"/>
      <c r="UXR13" s="28"/>
      <c r="UXS13" s="28"/>
      <c r="UXT13" s="28"/>
      <c r="UXU13" s="28"/>
      <c r="UXV13" s="28"/>
      <c r="UXW13" s="28"/>
      <c r="UXX13" s="28"/>
      <c r="UXY13" s="28"/>
      <c r="UXZ13" s="28"/>
      <c r="UYA13" s="28"/>
      <c r="UYB13" s="28"/>
      <c r="UYC13" s="28"/>
      <c r="UYD13" s="28"/>
      <c r="UYE13" s="28"/>
      <c r="UYF13" s="28"/>
      <c r="UYG13" s="28"/>
      <c r="UYH13" s="28"/>
      <c r="UYI13" s="28"/>
      <c r="UYJ13" s="28"/>
      <c r="UYK13" s="28"/>
      <c r="UYL13" s="28"/>
      <c r="UYM13" s="28"/>
      <c r="UYN13" s="28"/>
      <c r="UYO13" s="28"/>
      <c r="UYP13" s="28"/>
      <c r="UYQ13" s="28"/>
      <c r="UYR13" s="28"/>
      <c r="UYS13" s="28"/>
      <c r="UYT13" s="28"/>
      <c r="UYU13" s="28"/>
      <c r="UYV13" s="28"/>
      <c r="UYW13" s="28"/>
      <c r="UYX13" s="28"/>
      <c r="UYY13" s="28"/>
      <c r="UYZ13" s="28"/>
      <c r="UZA13" s="28"/>
      <c r="UZB13" s="28"/>
      <c r="UZC13" s="28"/>
      <c r="UZD13" s="28"/>
      <c r="UZE13" s="28"/>
      <c r="UZF13" s="28"/>
      <c r="UZG13" s="28"/>
      <c r="UZH13" s="28"/>
      <c r="UZI13" s="28"/>
      <c r="UZJ13" s="28"/>
      <c r="UZK13" s="28"/>
      <c r="UZL13" s="28"/>
      <c r="UZM13" s="28"/>
      <c r="UZN13" s="28"/>
      <c r="UZO13" s="28"/>
      <c r="UZP13" s="28"/>
      <c r="UZQ13" s="28"/>
      <c r="UZR13" s="28"/>
      <c r="UZS13" s="28"/>
      <c r="UZT13" s="28"/>
      <c r="UZU13" s="28"/>
      <c r="UZV13" s="28"/>
      <c r="UZW13" s="28"/>
      <c r="UZX13" s="28"/>
      <c r="UZY13" s="28"/>
      <c r="UZZ13" s="28"/>
      <c r="VAA13" s="28"/>
      <c r="VAB13" s="28"/>
      <c r="VAC13" s="28"/>
      <c r="VAD13" s="28"/>
      <c r="VAE13" s="28"/>
      <c r="VAF13" s="28"/>
      <c r="VAG13" s="28"/>
      <c r="VAH13" s="28"/>
      <c r="VAI13" s="28"/>
      <c r="VAJ13" s="28"/>
      <c r="VAK13" s="28"/>
      <c r="VAL13" s="28"/>
      <c r="VAM13" s="28"/>
      <c r="VAN13" s="28"/>
      <c r="VAO13" s="28"/>
      <c r="VAP13" s="28"/>
      <c r="VAQ13" s="28"/>
      <c r="VAR13" s="28"/>
      <c r="VAS13" s="28"/>
      <c r="VAT13" s="28"/>
      <c r="VAU13" s="28"/>
      <c r="VAV13" s="28"/>
      <c r="VAW13" s="28"/>
      <c r="VAX13" s="28"/>
      <c r="VAY13" s="28"/>
      <c r="VAZ13" s="28"/>
      <c r="VBA13" s="28"/>
      <c r="VBB13" s="28"/>
      <c r="VBC13" s="28"/>
      <c r="VBD13" s="28"/>
      <c r="VBE13" s="28"/>
      <c r="VBF13" s="28"/>
      <c r="VBG13" s="28"/>
      <c r="VBH13" s="28"/>
      <c r="VBI13" s="28"/>
      <c r="VBJ13" s="28"/>
      <c r="VBK13" s="28"/>
      <c r="VBL13" s="28"/>
      <c r="VBM13" s="28"/>
      <c r="VBN13" s="28"/>
      <c r="VBO13" s="28"/>
      <c r="VBP13" s="28"/>
      <c r="VBQ13" s="28"/>
      <c r="VBR13" s="28"/>
      <c r="VBS13" s="28"/>
      <c r="VBT13" s="28"/>
      <c r="VBU13" s="28"/>
      <c r="VBV13" s="28"/>
      <c r="VBW13" s="28"/>
      <c r="VBX13" s="28"/>
      <c r="VBY13" s="28"/>
      <c r="VBZ13" s="28"/>
      <c r="VCA13" s="28"/>
      <c r="VCB13" s="28"/>
      <c r="VCC13" s="28"/>
      <c r="VCD13" s="28"/>
      <c r="VCE13" s="28"/>
      <c r="VCF13" s="28"/>
      <c r="VCG13" s="28"/>
      <c r="VCH13" s="28"/>
      <c r="VCI13" s="28"/>
      <c r="VCJ13" s="28"/>
      <c r="VCK13" s="28"/>
      <c r="VCL13" s="28"/>
      <c r="VCM13" s="28"/>
      <c r="VCN13" s="28"/>
      <c r="VCO13" s="28"/>
      <c r="VCP13" s="28"/>
      <c r="VCQ13" s="28"/>
      <c r="VCR13" s="28"/>
      <c r="VCS13" s="28"/>
      <c r="VCT13" s="28"/>
      <c r="VCU13" s="28"/>
      <c r="VCV13" s="28"/>
      <c r="VCW13" s="28"/>
      <c r="VCX13" s="28"/>
      <c r="VCY13" s="28"/>
      <c r="VCZ13" s="28"/>
      <c r="VDA13" s="28"/>
      <c r="VDB13" s="28"/>
      <c r="VDC13" s="28"/>
      <c r="VDD13" s="28"/>
      <c r="VDE13" s="28"/>
      <c r="VDF13" s="28"/>
      <c r="VDG13" s="28"/>
      <c r="VDH13" s="28"/>
      <c r="VDI13" s="28"/>
      <c r="VDJ13" s="28"/>
      <c r="VDK13" s="28"/>
      <c r="VDL13" s="28"/>
      <c r="VDM13" s="28"/>
      <c r="VDN13" s="28"/>
      <c r="VDO13" s="28"/>
      <c r="VDP13" s="28"/>
      <c r="VDQ13" s="28"/>
      <c r="VDR13" s="28"/>
      <c r="VDS13" s="28"/>
      <c r="VDT13" s="28"/>
      <c r="VDU13" s="28"/>
      <c r="VDV13" s="28"/>
      <c r="VDW13" s="28"/>
      <c r="VDX13" s="28"/>
      <c r="VDY13" s="28"/>
      <c r="VDZ13" s="28"/>
      <c r="VEA13" s="28"/>
      <c r="VEB13" s="28"/>
      <c r="VEC13" s="28"/>
      <c r="VED13" s="28"/>
      <c r="VEE13" s="28"/>
      <c r="VEF13" s="28"/>
      <c r="VEG13" s="28"/>
      <c r="VEH13" s="28"/>
      <c r="VEI13" s="28"/>
      <c r="VEJ13" s="28"/>
      <c r="VEK13" s="28"/>
      <c r="VEL13" s="28"/>
      <c r="VEM13" s="28"/>
      <c r="VEN13" s="28"/>
      <c r="VEO13" s="28"/>
      <c r="VEP13" s="28"/>
      <c r="VEQ13" s="28"/>
      <c r="VER13" s="28"/>
      <c r="VES13" s="28"/>
      <c r="VET13" s="28"/>
      <c r="VEU13" s="28"/>
      <c r="VEV13" s="28"/>
      <c r="VEW13" s="28"/>
      <c r="VEX13" s="28"/>
      <c r="VEY13" s="28"/>
      <c r="VEZ13" s="28"/>
      <c r="VFA13" s="28"/>
      <c r="VFB13" s="28"/>
      <c r="VFC13" s="28"/>
      <c r="VFD13" s="28"/>
      <c r="VFE13" s="28"/>
      <c r="VFF13" s="28"/>
      <c r="VFG13" s="28"/>
      <c r="VFH13" s="28"/>
      <c r="VFI13" s="28"/>
      <c r="VFJ13" s="28"/>
      <c r="VFK13" s="28"/>
      <c r="VFL13" s="28"/>
      <c r="VFM13" s="28"/>
      <c r="VFN13" s="28"/>
      <c r="VFO13" s="28"/>
      <c r="VFP13" s="28"/>
      <c r="VFQ13" s="28"/>
      <c r="VFR13" s="28"/>
      <c r="VFS13" s="28"/>
      <c r="VFT13" s="28"/>
      <c r="VFU13" s="28"/>
      <c r="VFV13" s="28"/>
      <c r="VFW13" s="28"/>
      <c r="VFX13" s="28"/>
      <c r="VFY13" s="28"/>
      <c r="VFZ13" s="28"/>
      <c r="VGA13" s="28"/>
      <c r="VGB13" s="28"/>
      <c r="VGC13" s="28"/>
      <c r="VGD13" s="28"/>
      <c r="VGE13" s="28"/>
      <c r="VGF13" s="28"/>
      <c r="VGG13" s="28"/>
      <c r="VGH13" s="28"/>
      <c r="VGI13" s="28"/>
      <c r="VGJ13" s="28"/>
      <c r="VGK13" s="28"/>
      <c r="VGL13" s="28"/>
      <c r="VGM13" s="28"/>
      <c r="VGN13" s="28"/>
      <c r="VGO13" s="28"/>
      <c r="VGP13" s="28"/>
      <c r="VGQ13" s="28"/>
      <c r="VGR13" s="28"/>
      <c r="VGS13" s="28"/>
      <c r="VGT13" s="28"/>
      <c r="VGU13" s="28"/>
      <c r="VGV13" s="28"/>
      <c r="VGW13" s="28"/>
      <c r="VGX13" s="28"/>
      <c r="VGY13" s="28"/>
      <c r="VGZ13" s="28"/>
      <c r="VHA13" s="28"/>
      <c r="VHB13" s="28"/>
      <c r="VHC13" s="28"/>
      <c r="VHD13" s="28"/>
      <c r="VHE13" s="28"/>
      <c r="VHF13" s="28"/>
      <c r="VHG13" s="28"/>
      <c r="VHH13" s="28"/>
      <c r="VHI13" s="28"/>
      <c r="VHJ13" s="28"/>
      <c r="VHK13" s="28"/>
      <c r="VHL13" s="28"/>
      <c r="VHM13" s="28"/>
      <c r="VHN13" s="28"/>
      <c r="VHO13" s="28"/>
      <c r="VHP13" s="28"/>
      <c r="VHQ13" s="28"/>
      <c r="VHR13" s="28"/>
      <c r="VHS13" s="28"/>
      <c r="VHT13" s="28"/>
      <c r="VHU13" s="28"/>
      <c r="VHV13" s="28"/>
      <c r="VHW13" s="28"/>
      <c r="VHX13" s="28"/>
      <c r="VHY13" s="28"/>
      <c r="VHZ13" s="28"/>
      <c r="VIA13" s="28"/>
      <c r="VIB13" s="28"/>
      <c r="VIC13" s="28"/>
      <c r="VID13" s="28"/>
      <c r="VIE13" s="28"/>
      <c r="VIF13" s="28"/>
      <c r="VIG13" s="28"/>
      <c r="VIH13" s="28"/>
      <c r="VII13" s="28"/>
      <c r="VIJ13" s="28"/>
      <c r="VIK13" s="28"/>
      <c r="VIL13" s="28"/>
      <c r="VIM13" s="28"/>
      <c r="VIN13" s="28"/>
      <c r="VIO13" s="28"/>
      <c r="VIP13" s="28"/>
      <c r="VIQ13" s="28"/>
      <c r="VIR13" s="28"/>
      <c r="VIS13" s="28"/>
      <c r="VIT13" s="28"/>
      <c r="VIU13" s="28"/>
      <c r="VIV13" s="28"/>
      <c r="VIW13" s="28"/>
      <c r="VIX13" s="28"/>
      <c r="VIY13" s="28"/>
      <c r="VIZ13" s="28"/>
      <c r="VJA13" s="28"/>
      <c r="VJB13" s="28"/>
      <c r="VJC13" s="28"/>
      <c r="VJD13" s="28"/>
      <c r="VJE13" s="28"/>
      <c r="VJF13" s="28"/>
      <c r="VJG13" s="28"/>
      <c r="VJH13" s="28"/>
      <c r="VJI13" s="28"/>
      <c r="VJJ13" s="28"/>
      <c r="VJK13" s="28"/>
      <c r="VJL13" s="28"/>
      <c r="VJM13" s="28"/>
      <c r="VJN13" s="28"/>
      <c r="VJO13" s="28"/>
      <c r="VJP13" s="28"/>
      <c r="VJQ13" s="28"/>
      <c r="VJR13" s="28"/>
      <c r="VJS13" s="28"/>
      <c r="VJT13" s="28"/>
      <c r="VJU13" s="28"/>
      <c r="VJV13" s="28"/>
      <c r="VJW13" s="28"/>
      <c r="VJX13" s="28"/>
      <c r="VJY13" s="28"/>
      <c r="VJZ13" s="28"/>
      <c r="VKA13" s="28"/>
      <c r="VKB13" s="28"/>
      <c r="VKC13" s="28"/>
      <c r="VKD13" s="28"/>
      <c r="VKE13" s="28"/>
      <c r="VKF13" s="28"/>
      <c r="VKG13" s="28"/>
      <c r="VKH13" s="28"/>
      <c r="VKI13" s="28"/>
      <c r="VKJ13" s="28"/>
      <c r="VKK13" s="28"/>
      <c r="VKL13" s="28"/>
      <c r="VKM13" s="28"/>
      <c r="VKN13" s="28"/>
      <c r="VKO13" s="28"/>
      <c r="VKP13" s="28"/>
      <c r="VKQ13" s="28"/>
      <c r="VKR13" s="28"/>
      <c r="VKS13" s="28"/>
      <c r="VKT13" s="28"/>
      <c r="VKU13" s="28"/>
      <c r="VKV13" s="28"/>
      <c r="VKW13" s="28"/>
      <c r="VKX13" s="28"/>
      <c r="VKY13" s="28"/>
      <c r="VKZ13" s="28"/>
      <c r="VLA13" s="28"/>
      <c r="VLB13" s="28"/>
      <c r="VLC13" s="28"/>
      <c r="VLD13" s="28"/>
      <c r="VLE13" s="28"/>
      <c r="VLF13" s="28"/>
      <c r="VLG13" s="28"/>
      <c r="VLH13" s="28"/>
      <c r="VLI13" s="28"/>
      <c r="VLJ13" s="28"/>
      <c r="VLK13" s="28"/>
      <c r="VLL13" s="28"/>
      <c r="VLM13" s="28"/>
      <c r="VLN13" s="28"/>
      <c r="VLO13" s="28"/>
      <c r="VLP13" s="28"/>
      <c r="VLQ13" s="28"/>
      <c r="VLR13" s="28"/>
      <c r="VLS13" s="28"/>
      <c r="VLT13" s="28"/>
      <c r="VLU13" s="28"/>
      <c r="VLV13" s="28"/>
      <c r="VLW13" s="28"/>
      <c r="VLX13" s="28"/>
      <c r="VLY13" s="28"/>
      <c r="VLZ13" s="28"/>
      <c r="VMA13" s="28"/>
      <c r="VMB13" s="28"/>
      <c r="VMC13" s="28"/>
      <c r="VMD13" s="28"/>
      <c r="VME13" s="28"/>
      <c r="VMF13" s="28"/>
      <c r="VMG13" s="28"/>
      <c r="VMH13" s="28"/>
      <c r="VMI13" s="28"/>
      <c r="VMJ13" s="28"/>
      <c r="VMK13" s="28"/>
      <c r="VML13" s="28"/>
      <c r="VMM13" s="28"/>
      <c r="VMN13" s="28"/>
      <c r="VMO13" s="28"/>
      <c r="VMP13" s="28"/>
      <c r="VMQ13" s="28"/>
      <c r="VMR13" s="28"/>
      <c r="VMS13" s="28"/>
      <c r="VMT13" s="28"/>
      <c r="VMU13" s="28"/>
      <c r="VMV13" s="28"/>
      <c r="VMW13" s="28"/>
      <c r="VMX13" s="28"/>
      <c r="VMY13" s="28"/>
      <c r="VMZ13" s="28"/>
      <c r="VNA13" s="28"/>
      <c r="VNB13" s="28"/>
      <c r="VNC13" s="28"/>
      <c r="VND13" s="28"/>
      <c r="VNE13" s="28"/>
      <c r="VNF13" s="28"/>
      <c r="VNG13" s="28"/>
      <c r="VNH13" s="28"/>
      <c r="VNI13" s="28"/>
      <c r="VNJ13" s="28"/>
      <c r="VNK13" s="28"/>
      <c r="VNL13" s="28"/>
      <c r="VNM13" s="28"/>
      <c r="VNN13" s="28"/>
      <c r="VNO13" s="28"/>
      <c r="VNP13" s="28"/>
      <c r="VNQ13" s="28"/>
      <c r="VNR13" s="28"/>
      <c r="VNS13" s="28"/>
      <c r="VNT13" s="28"/>
      <c r="VNU13" s="28"/>
      <c r="VNV13" s="28"/>
      <c r="VNW13" s="28"/>
      <c r="VNX13" s="28"/>
      <c r="VNY13" s="28"/>
      <c r="VNZ13" s="28"/>
      <c r="VOA13" s="28"/>
      <c r="VOB13" s="28"/>
      <c r="VOC13" s="28"/>
      <c r="VOD13" s="28"/>
      <c r="VOE13" s="28"/>
      <c r="VOF13" s="28"/>
      <c r="VOG13" s="28"/>
      <c r="VOH13" s="28"/>
      <c r="VOI13" s="28"/>
      <c r="VOJ13" s="28"/>
      <c r="VOK13" s="28"/>
      <c r="VOL13" s="28"/>
      <c r="VOM13" s="28"/>
      <c r="VON13" s="28"/>
      <c r="VOO13" s="28"/>
      <c r="VOP13" s="28"/>
      <c r="VOQ13" s="28"/>
      <c r="VOR13" s="28"/>
      <c r="VOS13" s="28"/>
      <c r="VOT13" s="28"/>
      <c r="VOU13" s="28"/>
      <c r="VOV13" s="28"/>
      <c r="VOW13" s="28"/>
      <c r="VOX13" s="28"/>
      <c r="VOY13" s="28"/>
      <c r="VOZ13" s="28"/>
      <c r="VPA13" s="28"/>
      <c r="VPB13" s="28"/>
      <c r="VPC13" s="28"/>
      <c r="VPD13" s="28"/>
      <c r="VPE13" s="28"/>
      <c r="VPF13" s="28"/>
      <c r="VPG13" s="28"/>
      <c r="VPH13" s="28"/>
      <c r="VPI13" s="28"/>
      <c r="VPJ13" s="28"/>
      <c r="VPK13" s="28"/>
      <c r="VPL13" s="28"/>
      <c r="VPM13" s="28"/>
      <c r="VPN13" s="28"/>
      <c r="VPO13" s="28"/>
      <c r="VPP13" s="28"/>
      <c r="VPQ13" s="28"/>
      <c r="VPR13" s="28"/>
      <c r="VPS13" s="28"/>
      <c r="VPT13" s="28"/>
      <c r="VPU13" s="28"/>
      <c r="VPV13" s="28"/>
      <c r="VPW13" s="28"/>
      <c r="VPX13" s="28"/>
      <c r="VPY13" s="28"/>
      <c r="VPZ13" s="28"/>
      <c r="VQA13" s="28"/>
      <c r="VQB13" s="28"/>
      <c r="VQC13" s="28"/>
      <c r="VQD13" s="28"/>
      <c r="VQE13" s="28"/>
      <c r="VQF13" s="28"/>
      <c r="VQG13" s="28"/>
      <c r="VQH13" s="28"/>
      <c r="VQI13" s="28"/>
      <c r="VQJ13" s="28"/>
      <c r="VQK13" s="28"/>
      <c r="VQL13" s="28"/>
      <c r="VQM13" s="28"/>
      <c r="VQN13" s="28"/>
      <c r="VQO13" s="28"/>
      <c r="VQP13" s="28"/>
      <c r="VQQ13" s="28"/>
      <c r="VQR13" s="28"/>
      <c r="VQS13" s="28"/>
      <c r="VQT13" s="28"/>
      <c r="VQU13" s="28"/>
      <c r="VQV13" s="28"/>
      <c r="VQW13" s="28"/>
      <c r="VQX13" s="28"/>
      <c r="VQY13" s="28"/>
      <c r="VQZ13" s="28"/>
      <c r="VRA13" s="28"/>
      <c r="VRB13" s="28"/>
      <c r="VRC13" s="28"/>
      <c r="VRD13" s="28"/>
      <c r="VRE13" s="28"/>
      <c r="VRF13" s="28"/>
      <c r="VRG13" s="28"/>
      <c r="VRH13" s="28"/>
      <c r="VRI13" s="28"/>
      <c r="VRJ13" s="28"/>
      <c r="VRK13" s="28"/>
      <c r="VRL13" s="28"/>
      <c r="VRM13" s="28"/>
      <c r="VRN13" s="28"/>
      <c r="VRO13" s="28"/>
      <c r="VRP13" s="28"/>
      <c r="VRQ13" s="28"/>
      <c r="VRR13" s="28"/>
      <c r="VRS13" s="28"/>
      <c r="VRT13" s="28"/>
      <c r="VRU13" s="28"/>
      <c r="VRV13" s="28"/>
      <c r="VRW13" s="28"/>
      <c r="VRX13" s="28"/>
      <c r="VRY13" s="28"/>
      <c r="VRZ13" s="28"/>
      <c r="VSA13" s="28"/>
      <c r="VSB13" s="28"/>
      <c r="VSC13" s="28"/>
      <c r="VSD13" s="28"/>
      <c r="VSE13" s="28"/>
      <c r="VSF13" s="28"/>
      <c r="VSG13" s="28"/>
      <c r="VSH13" s="28"/>
      <c r="VSI13" s="28"/>
      <c r="VSJ13" s="28"/>
      <c r="VSK13" s="28"/>
      <c r="VSL13" s="28"/>
      <c r="VSM13" s="28"/>
      <c r="VSN13" s="28"/>
      <c r="VSO13" s="28"/>
      <c r="VSP13" s="28"/>
      <c r="VSQ13" s="28"/>
      <c r="VSR13" s="28"/>
      <c r="VSS13" s="28"/>
      <c r="VST13" s="28"/>
      <c r="VSU13" s="28"/>
      <c r="VSV13" s="28"/>
      <c r="VSW13" s="28"/>
      <c r="VSX13" s="28"/>
      <c r="VSY13" s="28"/>
      <c r="VSZ13" s="28"/>
      <c r="VTA13" s="28"/>
      <c r="VTB13" s="28"/>
      <c r="VTC13" s="28"/>
      <c r="VTD13" s="28"/>
      <c r="VTE13" s="28"/>
      <c r="VTF13" s="28"/>
      <c r="VTG13" s="28"/>
      <c r="VTH13" s="28"/>
      <c r="VTI13" s="28"/>
      <c r="VTJ13" s="28"/>
      <c r="VTK13" s="28"/>
      <c r="VTL13" s="28"/>
      <c r="VTM13" s="28"/>
      <c r="VTN13" s="28"/>
      <c r="VTO13" s="28"/>
      <c r="VTP13" s="28"/>
      <c r="VTQ13" s="28"/>
      <c r="VTR13" s="28"/>
      <c r="VTS13" s="28"/>
      <c r="VTT13" s="28"/>
      <c r="VTU13" s="28"/>
      <c r="VTV13" s="28"/>
      <c r="VTW13" s="28"/>
      <c r="VTX13" s="28"/>
      <c r="VTY13" s="28"/>
      <c r="VTZ13" s="28"/>
      <c r="VUA13" s="28"/>
      <c r="VUB13" s="28"/>
      <c r="VUC13" s="28"/>
      <c r="VUD13" s="28"/>
      <c r="VUE13" s="28"/>
      <c r="VUF13" s="28"/>
      <c r="VUG13" s="28"/>
      <c r="VUH13" s="28"/>
      <c r="VUI13" s="28"/>
      <c r="VUJ13" s="28"/>
      <c r="VUK13" s="28"/>
      <c r="VUL13" s="28"/>
      <c r="VUM13" s="28"/>
      <c r="VUN13" s="28"/>
      <c r="VUO13" s="28"/>
      <c r="VUP13" s="28"/>
      <c r="VUQ13" s="28"/>
      <c r="VUR13" s="28"/>
      <c r="VUS13" s="28"/>
      <c r="VUT13" s="28"/>
      <c r="VUU13" s="28"/>
      <c r="VUV13" s="28"/>
      <c r="VUW13" s="28"/>
      <c r="VUX13" s="28"/>
      <c r="VUY13" s="28"/>
      <c r="VUZ13" s="28"/>
      <c r="VVA13" s="28"/>
      <c r="VVB13" s="28"/>
      <c r="VVC13" s="28"/>
      <c r="VVD13" s="28"/>
      <c r="VVE13" s="28"/>
      <c r="VVF13" s="28"/>
      <c r="VVG13" s="28"/>
      <c r="VVH13" s="28"/>
      <c r="VVI13" s="28"/>
      <c r="VVJ13" s="28"/>
      <c r="VVK13" s="28"/>
      <c r="VVL13" s="28"/>
      <c r="VVM13" s="28"/>
      <c r="VVN13" s="28"/>
      <c r="VVO13" s="28"/>
      <c r="VVP13" s="28"/>
      <c r="VVQ13" s="28"/>
      <c r="VVR13" s="28"/>
      <c r="VVS13" s="28"/>
      <c r="VVT13" s="28"/>
      <c r="VVU13" s="28"/>
      <c r="VVV13" s="28"/>
      <c r="VVW13" s="28"/>
      <c r="VVX13" s="28"/>
      <c r="VVY13" s="28"/>
      <c r="VVZ13" s="28"/>
      <c r="VWA13" s="28"/>
      <c r="VWB13" s="28"/>
      <c r="VWC13" s="28"/>
      <c r="VWD13" s="28"/>
      <c r="VWE13" s="28"/>
      <c r="VWF13" s="28"/>
      <c r="VWG13" s="28"/>
      <c r="VWH13" s="28"/>
      <c r="VWI13" s="28"/>
      <c r="VWJ13" s="28"/>
      <c r="VWK13" s="28"/>
      <c r="VWL13" s="28"/>
      <c r="VWM13" s="28"/>
      <c r="VWN13" s="28"/>
      <c r="VWO13" s="28"/>
      <c r="VWP13" s="28"/>
      <c r="VWQ13" s="28"/>
      <c r="VWR13" s="28"/>
      <c r="VWS13" s="28"/>
      <c r="VWT13" s="28"/>
      <c r="VWU13" s="28"/>
      <c r="VWV13" s="28"/>
      <c r="VWW13" s="28"/>
      <c r="VWX13" s="28"/>
      <c r="VWY13" s="28"/>
      <c r="VWZ13" s="28"/>
      <c r="VXA13" s="28"/>
      <c r="VXB13" s="28"/>
      <c r="VXC13" s="28"/>
      <c r="VXD13" s="28"/>
      <c r="VXE13" s="28"/>
      <c r="VXF13" s="28"/>
      <c r="VXG13" s="28"/>
      <c r="VXH13" s="28"/>
      <c r="VXI13" s="28"/>
      <c r="VXJ13" s="28"/>
      <c r="VXK13" s="28"/>
      <c r="VXL13" s="28"/>
      <c r="VXM13" s="28"/>
      <c r="VXN13" s="28"/>
      <c r="VXO13" s="28"/>
      <c r="VXP13" s="28"/>
      <c r="VXQ13" s="28"/>
      <c r="VXR13" s="28"/>
      <c r="VXS13" s="28"/>
      <c r="VXT13" s="28"/>
      <c r="VXU13" s="28"/>
      <c r="VXV13" s="28"/>
      <c r="VXW13" s="28"/>
      <c r="VXX13" s="28"/>
      <c r="VXY13" s="28"/>
      <c r="VXZ13" s="28"/>
      <c r="VYA13" s="28"/>
      <c r="VYB13" s="28"/>
      <c r="VYC13" s="28"/>
      <c r="VYD13" s="28"/>
      <c r="VYE13" s="28"/>
      <c r="VYF13" s="28"/>
      <c r="VYG13" s="28"/>
      <c r="VYH13" s="28"/>
      <c r="VYI13" s="28"/>
      <c r="VYJ13" s="28"/>
      <c r="VYK13" s="28"/>
      <c r="VYL13" s="28"/>
      <c r="VYM13" s="28"/>
      <c r="VYN13" s="28"/>
      <c r="VYO13" s="28"/>
      <c r="VYP13" s="28"/>
      <c r="VYQ13" s="28"/>
      <c r="VYR13" s="28"/>
      <c r="VYS13" s="28"/>
      <c r="VYT13" s="28"/>
      <c r="VYU13" s="28"/>
      <c r="VYV13" s="28"/>
      <c r="VYW13" s="28"/>
      <c r="VYX13" s="28"/>
      <c r="VYY13" s="28"/>
      <c r="VYZ13" s="28"/>
      <c r="VZA13" s="28"/>
      <c r="VZB13" s="28"/>
      <c r="VZC13" s="28"/>
      <c r="VZD13" s="28"/>
      <c r="VZE13" s="28"/>
      <c r="VZF13" s="28"/>
      <c r="VZG13" s="28"/>
      <c r="VZH13" s="28"/>
      <c r="VZI13" s="28"/>
      <c r="VZJ13" s="28"/>
      <c r="VZK13" s="28"/>
      <c r="VZL13" s="28"/>
      <c r="VZM13" s="28"/>
      <c r="VZN13" s="28"/>
      <c r="VZO13" s="28"/>
      <c r="VZP13" s="28"/>
      <c r="VZQ13" s="28"/>
      <c r="VZR13" s="28"/>
      <c r="VZS13" s="28"/>
      <c r="VZT13" s="28"/>
      <c r="VZU13" s="28"/>
      <c r="VZV13" s="28"/>
      <c r="VZW13" s="28"/>
      <c r="VZX13" s="28"/>
      <c r="VZY13" s="28"/>
      <c r="VZZ13" s="28"/>
      <c r="WAA13" s="28"/>
      <c r="WAB13" s="28"/>
      <c r="WAC13" s="28"/>
      <c r="WAD13" s="28"/>
      <c r="WAE13" s="28"/>
      <c r="WAF13" s="28"/>
      <c r="WAG13" s="28"/>
      <c r="WAH13" s="28"/>
      <c r="WAI13" s="28"/>
      <c r="WAJ13" s="28"/>
      <c r="WAK13" s="28"/>
      <c r="WAL13" s="28"/>
      <c r="WAM13" s="28"/>
      <c r="WAN13" s="28"/>
      <c r="WAO13" s="28"/>
      <c r="WAP13" s="28"/>
      <c r="WAQ13" s="28"/>
      <c r="WAR13" s="28"/>
      <c r="WAS13" s="28"/>
      <c r="WAT13" s="28"/>
      <c r="WAU13" s="28"/>
      <c r="WAV13" s="28"/>
      <c r="WAW13" s="28"/>
      <c r="WAX13" s="28"/>
      <c r="WAY13" s="28"/>
      <c r="WAZ13" s="28"/>
      <c r="WBA13" s="28"/>
      <c r="WBB13" s="28"/>
      <c r="WBC13" s="28"/>
      <c r="WBD13" s="28"/>
      <c r="WBE13" s="28"/>
      <c r="WBF13" s="28"/>
      <c r="WBG13" s="28"/>
      <c r="WBH13" s="28"/>
      <c r="WBI13" s="28"/>
      <c r="WBJ13" s="28"/>
      <c r="WBK13" s="28"/>
      <c r="WBL13" s="28"/>
      <c r="WBM13" s="28"/>
      <c r="WBN13" s="28"/>
      <c r="WBO13" s="28"/>
      <c r="WBP13" s="28"/>
      <c r="WBQ13" s="28"/>
      <c r="WBR13" s="28"/>
      <c r="WBS13" s="28"/>
      <c r="WBT13" s="28"/>
      <c r="WBU13" s="28"/>
      <c r="WBV13" s="28"/>
      <c r="WBW13" s="28"/>
      <c r="WBX13" s="28"/>
      <c r="WBY13" s="28"/>
      <c r="WBZ13" s="28"/>
      <c r="WCA13" s="28"/>
      <c r="WCB13" s="28"/>
      <c r="WCC13" s="28"/>
      <c r="WCD13" s="28"/>
      <c r="WCE13" s="28"/>
      <c r="WCF13" s="28"/>
      <c r="WCG13" s="28"/>
      <c r="WCH13" s="28"/>
      <c r="WCI13" s="28"/>
      <c r="WCJ13" s="28"/>
      <c r="WCK13" s="28"/>
      <c r="WCL13" s="28"/>
      <c r="WCM13" s="28"/>
      <c r="WCN13" s="28"/>
      <c r="WCO13" s="28"/>
      <c r="WCP13" s="28"/>
      <c r="WCQ13" s="28"/>
      <c r="WCR13" s="28"/>
      <c r="WCS13" s="28"/>
      <c r="WCT13" s="28"/>
      <c r="WCU13" s="28"/>
      <c r="WCV13" s="28"/>
      <c r="WCW13" s="28"/>
      <c r="WCX13" s="28"/>
      <c r="WCY13" s="28"/>
      <c r="WCZ13" s="28"/>
      <c r="WDA13" s="28"/>
      <c r="WDB13" s="28"/>
      <c r="WDC13" s="28"/>
      <c r="WDD13" s="28"/>
      <c r="WDE13" s="28"/>
      <c r="WDF13" s="28"/>
      <c r="WDG13" s="28"/>
      <c r="WDH13" s="28"/>
      <c r="WDI13" s="28"/>
      <c r="WDJ13" s="28"/>
      <c r="WDK13" s="28"/>
      <c r="WDL13" s="28"/>
      <c r="WDM13" s="28"/>
      <c r="WDN13" s="28"/>
      <c r="WDO13" s="28"/>
      <c r="WDP13" s="28"/>
      <c r="WDQ13" s="28"/>
      <c r="WDR13" s="28"/>
      <c r="WDS13" s="28"/>
      <c r="WDT13" s="28"/>
      <c r="WDU13" s="28"/>
      <c r="WDV13" s="28"/>
      <c r="WDW13" s="28"/>
      <c r="WDX13" s="28"/>
      <c r="WDY13" s="28"/>
      <c r="WDZ13" s="28"/>
      <c r="WEA13" s="28"/>
      <c r="WEB13" s="28"/>
      <c r="WEC13" s="28"/>
      <c r="WED13" s="28"/>
      <c r="WEE13" s="28"/>
      <c r="WEF13" s="28"/>
      <c r="WEG13" s="28"/>
      <c r="WEH13" s="28"/>
      <c r="WEI13" s="28"/>
      <c r="WEJ13" s="28"/>
      <c r="WEK13" s="28"/>
      <c r="WEL13" s="28"/>
      <c r="WEM13" s="28"/>
      <c r="WEN13" s="28"/>
      <c r="WEO13" s="28"/>
      <c r="WEP13" s="28"/>
      <c r="WEQ13" s="28"/>
      <c r="WER13" s="28"/>
      <c r="WES13" s="28"/>
      <c r="WET13" s="28"/>
      <c r="WEU13" s="28"/>
      <c r="WEV13" s="28"/>
      <c r="WEW13" s="28"/>
      <c r="WEX13" s="28"/>
      <c r="WEY13" s="28"/>
      <c r="WEZ13" s="28"/>
      <c r="WFA13" s="28"/>
      <c r="WFB13" s="28"/>
      <c r="WFC13" s="28"/>
      <c r="WFD13" s="28"/>
      <c r="WFE13" s="28"/>
      <c r="WFF13" s="28"/>
      <c r="WFG13" s="28"/>
      <c r="WFH13" s="28"/>
      <c r="WFI13" s="28"/>
      <c r="WFJ13" s="28"/>
      <c r="WFK13" s="28"/>
      <c r="WFL13" s="28"/>
      <c r="WFM13" s="28"/>
      <c r="WFN13" s="28"/>
      <c r="WFO13" s="28"/>
      <c r="WFP13" s="28"/>
      <c r="WFQ13" s="28"/>
      <c r="WFR13" s="28"/>
      <c r="WFS13" s="28"/>
      <c r="WFT13" s="28"/>
      <c r="WFU13" s="28"/>
      <c r="WFV13" s="28"/>
      <c r="WFW13" s="28"/>
      <c r="WFX13" s="28"/>
      <c r="WFY13" s="28"/>
      <c r="WFZ13" s="28"/>
      <c r="WGA13" s="28"/>
      <c r="WGB13" s="28"/>
      <c r="WGC13" s="28"/>
      <c r="WGD13" s="28"/>
      <c r="WGE13" s="28"/>
      <c r="WGF13" s="28"/>
      <c r="WGG13" s="28"/>
      <c r="WGH13" s="28"/>
      <c r="WGI13" s="28"/>
      <c r="WGJ13" s="28"/>
      <c r="WGK13" s="28"/>
      <c r="WGL13" s="28"/>
      <c r="WGM13" s="28"/>
      <c r="WGN13" s="28"/>
      <c r="WGO13" s="28"/>
      <c r="WGP13" s="28"/>
      <c r="WGQ13" s="28"/>
      <c r="WGR13" s="28"/>
      <c r="WGS13" s="28"/>
      <c r="WGT13" s="28"/>
      <c r="WGU13" s="28"/>
      <c r="WGV13" s="28"/>
      <c r="WGW13" s="28"/>
      <c r="WGX13" s="28"/>
      <c r="WGY13" s="28"/>
      <c r="WGZ13" s="28"/>
      <c r="WHA13" s="28"/>
      <c r="WHB13" s="28"/>
      <c r="WHC13" s="28"/>
      <c r="WHD13" s="28"/>
      <c r="WHE13" s="28"/>
      <c r="WHF13" s="28"/>
      <c r="WHG13" s="28"/>
      <c r="WHH13" s="28"/>
      <c r="WHI13" s="28"/>
      <c r="WHJ13" s="28"/>
      <c r="WHK13" s="28"/>
      <c r="WHL13" s="28"/>
      <c r="WHM13" s="28"/>
      <c r="WHN13" s="28"/>
      <c r="WHO13" s="28"/>
      <c r="WHP13" s="28"/>
      <c r="WHQ13" s="28"/>
      <c r="WHR13" s="28"/>
      <c r="WHS13" s="28"/>
      <c r="WHT13" s="28"/>
      <c r="WHU13" s="28"/>
      <c r="WHV13" s="28"/>
      <c r="WHW13" s="28"/>
      <c r="WHX13" s="28"/>
      <c r="WHY13" s="28"/>
      <c r="WHZ13" s="28"/>
      <c r="WIA13" s="28"/>
      <c r="WIB13" s="28"/>
      <c r="WIC13" s="28"/>
      <c r="WID13" s="28"/>
      <c r="WIE13" s="28"/>
      <c r="WIF13" s="28"/>
      <c r="WIG13" s="28"/>
      <c r="WIH13" s="28"/>
      <c r="WII13" s="28"/>
      <c r="WIJ13" s="28"/>
      <c r="WIK13" s="28"/>
      <c r="WIL13" s="28"/>
      <c r="WIM13" s="28"/>
      <c r="WIN13" s="28"/>
      <c r="WIO13" s="28"/>
      <c r="WIP13" s="28"/>
      <c r="WIQ13" s="28"/>
      <c r="WIR13" s="28"/>
      <c r="WIS13" s="28"/>
      <c r="WIT13" s="28"/>
      <c r="WIU13" s="28"/>
      <c r="WIV13" s="28"/>
      <c r="WIW13" s="28"/>
      <c r="WIX13" s="28"/>
      <c r="WIY13" s="28"/>
      <c r="WIZ13" s="28"/>
      <c r="WJA13" s="28"/>
      <c r="WJB13" s="28"/>
      <c r="WJC13" s="28"/>
      <c r="WJD13" s="28"/>
      <c r="WJE13" s="28"/>
      <c r="WJF13" s="28"/>
      <c r="WJG13" s="28"/>
      <c r="WJH13" s="28"/>
      <c r="WJI13" s="28"/>
      <c r="WJJ13" s="28"/>
      <c r="WJK13" s="28"/>
      <c r="WJL13" s="28"/>
      <c r="WJM13" s="28"/>
      <c r="WJN13" s="28"/>
      <c r="WJO13" s="28"/>
      <c r="WJP13" s="28"/>
      <c r="WJQ13" s="28"/>
      <c r="WJR13" s="28"/>
      <c r="WJS13" s="28"/>
      <c r="WJT13" s="28"/>
      <c r="WJU13" s="28"/>
      <c r="WJV13" s="28"/>
      <c r="WJW13" s="28"/>
      <c r="WJX13" s="28"/>
      <c r="WJY13" s="28"/>
      <c r="WJZ13" s="28"/>
      <c r="WKA13" s="28"/>
      <c r="WKB13" s="28"/>
      <c r="WKC13" s="28"/>
      <c r="WKD13" s="28"/>
      <c r="WKE13" s="28"/>
      <c r="WKF13" s="28"/>
      <c r="WKG13" s="28"/>
      <c r="WKH13" s="28"/>
      <c r="WKI13" s="28"/>
      <c r="WKJ13" s="28"/>
      <c r="WKK13" s="28"/>
      <c r="WKL13" s="28"/>
      <c r="WKM13" s="28"/>
      <c r="WKN13" s="28"/>
      <c r="WKO13" s="28"/>
      <c r="WKP13" s="28"/>
      <c r="WKQ13" s="28"/>
      <c r="WKR13" s="28"/>
      <c r="WKS13" s="28"/>
      <c r="WKT13" s="28"/>
      <c r="WKU13" s="28"/>
      <c r="WKV13" s="28"/>
      <c r="WKW13" s="28"/>
      <c r="WKX13" s="28"/>
      <c r="WKY13" s="28"/>
      <c r="WKZ13" s="28"/>
      <c r="WLA13" s="28"/>
      <c r="WLB13" s="28"/>
      <c r="WLC13" s="28"/>
      <c r="WLD13" s="28"/>
      <c r="WLE13" s="28"/>
      <c r="WLF13" s="28"/>
      <c r="WLG13" s="28"/>
      <c r="WLH13" s="28"/>
      <c r="WLI13" s="28"/>
      <c r="WLJ13" s="28"/>
      <c r="WLK13" s="28"/>
      <c r="WLL13" s="28"/>
      <c r="WLM13" s="28"/>
      <c r="WLN13" s="28"/>
      <c r="WLO13" s="28"/>
      <c r="WLP13" s="28"/>
      <c r="WLQ13" s="28"/>
      <c r="WLR13" s="28"/>
      <c r="WLS13" s="28"/>
      <c r="WLT13" s="28"/>
      <c r="WLU13" s="28"/>
      <c r="WLV13" s="28"/>
      <c r="WLW13" s="28"/>
      <c r="WLX13" s="28"/>
      <c r="WLY13" s="28"/>
      <c r="WLZ13" s="28"/>
      <c r="WMA13" s="28"/>
      <c r="WMB13" s="28"/>
      <c r="WMC13" s="28"/>
      <c r="WMD13" s="28"/>
      <c r="WME13" s="28"/>
      <c r="WMF13" s="28"/>
      <c r="WMG13" s="28"/>
      <c r="WMH13" s="28"/>
      <c r="WMI13" s="28"/>
      <c r="WMJ13" s="28"/>
      <c r="WMK13" s="28"/>
      <c r="WML13" s="28"/>
      <c r="WMM13" s="28"/>
      <c r="WMN13" s="28"/>
      <c r="WMO13" s="28"/>
      <c r="WMP13" s="28"/>
      <c r="WMQ13" s="28"/>
      <c r="WMR13" s="28"/>
      <c r="WMS13" s="28"/>
      <c r="WMT13" s="28"/>
      <c r="WMU13" s="28"/>
      <c r="WMV13" s="28"/>
      <c r="WMW13" s="28"/>
      <c r="WMX13" s="28"/>
      <c r="WMY13" s="28"/>
      <c r="WMZ13" s="28"/>
      <c r="WNA13" s="28"/>
      <c r="WNB13" s="28"/>
      <c r="WNC13" s="28"/>
      <c r="WND13" s="28"/>
      <c r="WNE13" s="28"/>
      <c r="WNF13" s="28"/>
      <c r="WNG13" s="28"/>
      <c r="WNH13" s="28"/>
      <c r="WNI13" s="28"/>
      <c r="WNJ13" s="28"/>
      <c r="WNK13" s="28"/>
      <c r="WNL13" s="28"/>
      <c r="WNM13" s="28"/>
      <c r="WNN13" s="28"/>
      <c r="WNO13" s="28"/>
      <c r="WNP13" s="28"/>
      <c r="WNQ13" s="28"/>
      <c r="WNR13" s="28"/>
      <c r="WNS13" s="28"/>
      <c r="WNT13" s="28"/>
      <c r="WNU13" s="28"/>
      <c r="WNV13" s="28"/>
      <c r="WNW13" s="28"/>
      <c r="WNX13" s="28"/>
      <c r="WNY13" s="28"/>
      <c r="WNZ13" s="28"/>
      <c r="WOA13" s="28"/>
      <c r="WOB13" s="28"/>
      <c r="WOC13" s="28"/>
      <c r="WOD13" s="28"/>
      <c r="WOE13" s="28"/>
      <c r="WOF13" s="28"/>
      <c r="WOG13" s="28"/>
      <c r="WOH13" s="28"/>
      <c r="WOI13" s="28"/>
      <c r="WOJ13" s="28"/>
      <c r="WOK13" s="28"/>
      <c r="WOL13" s="28"/>
      <c r="WOM13" s="28"/>
      <c r="WON13" s="28"/>
      <c r="WOO13" s="28"/>
      <c r="WOP13" s="28"/>
      <c r="WOQ13" s="28"/>
      <c r="WOR13" s="28"/>
      <c r="WOS13" s="28"/>
      <c r="WOT13" s="28"/>
      <c r="WOU13" s="28"/>
      <c r="WOV13" s="28"/>
      <c r="WOW13" s="28"/>
      <c r="WOX13" s="28"/>
      <c r="WOY13" s="28"/>
      <c r="WOZ13" s="28"/>
      <c r="WPA13" s="28"/>
      <c r="WPB13" s="28"/>
      <c r="WPC13" s="28"/>
      <c r="WPD13" s="28"/>
      <c r="WPE13" s="28"/>
      <c r="WPF13" s="28"/>
      <c r="WPG13" s="28"/>
      <c r="WPH13" s="28"/>
      <c r="WPI13" s="28"/>
      <c r="WPJ13" s="28"/>
      <c r="WPK13" s="28"/>
      <c r="WPL13" s="28"/>
      <c r="WPM13" s="28"/>
      <c r="WPN13" s="28"/>
      <c r="WPO13" s="28"/>
      <c r="WPP13" s="28"/>
      <c r="WPQ13" s="28"/>
      <c r="WPR13" s="28"/>
      <c r="WPS13" s="28"/>
      <c r="WPT13" s="28"/>
      <c r="WPU13" s="28"/>
      <c r="WPV13" s="28"/>
      <c r="WPW13" s="28"/>
      <c r="WPX13" s="28"/>
      <c r="WPY13" s="28"/>
      <c r="WPZ13" s="28"/>
      <c r="WQA13" s="28"/>
      <c r="WQB13" s="28"/>
      <c r="WQC13" s="28"/>
      <c r="WQD13" s="28"/>
      <c r="WQE13" s="28"/>
      <c r="WQF13" s="28"/>
      <c r="WQG13" s="28"/>
      <c r="WQH13" s="28"/>
      <c r="WQI13" s="28"/>
      <c r="WQJ13" s="28"/>
      <c r="WQK13" s="28"/>
      <c r="WQL13" s="28"/>
      <c r="WQM13" s="28"/>
      <c r="WQN13" s="28"/>
      <c r="WQO13" s="28"/>
      <c r="WQP13" s="28"/>
      <c r="WQQ13" s="28"/>
      <c r="WQR13" s="28"/>
      <c r="WQS13" s="28"/>
      <c r="WQT13" s="28"/>
      <c r="WQU13" s="28"/>
      <c r="WQV13" s="28"/>
      <c r="WQW13" s="28"/>
      <c r="WQX13" s="28"/>
      <c r="WQY13" s="28"/>
      <c r="WQZ13" s="28"/>
      <c r="WRA13" s="28"/>
      <c r="WRB13" s="28"/>
      <c r="WRC13" s="28"/>
      <c r="WRD13" s="28"/>
      <c r="WRE13" s="28"/>
      <c r="WRF13" s="28"/>
      <c r="WRG13" s="28"/>
      <c r="WRH13" s="28"/>
      <c r="WRI13" s="28"/>
      <c r="WRJ13" s="28"/>
      <c r="WRK13" s="28"/>
      <c r="WRL13" s="28"/>
      <c r="WRM13" s="28"/>
      <c r="WRN13" s="28"/>
      <c r="WRO13" s="28"/>
      <c r="WRP13" s="28"/>
      <c r="WRQ13" s="28"/>
      <c r="WRR13" s="28"/>
      <c r="WRS13" s="28"/>
      <c r="WRT13" s="28"/>
      <c r="WRU13" s="28"/>
      <c r="WRV13" s="28"/>
      <c r="WRW13" s="28"/>
      <c r="WRX13" s="28"/>
      <c r="WRY13" s="28"/>
      <c r="WRZ13" s="28"/>
      <c r="WSA13" s="28"/>
      <c r="WSB13" s="28"/>
      <c r="WSC13" s="28"/>
      <c r="WSD13" s="28"/>
      <c r="WSE13" s="28"/>
      <c r="WSF13" s="28"/>
      <c r="WSG13" s="28"/>
      <c r="WSH13" s="28"/>
      <c r="WSI13" s="28"/>
      <c r="WSJ13" s="28"/>
      <c r="WSK13" s="28"/>
      <c r="WSL13" s="28"/>
      <c r="WSM13" s="28"/>
      <c r="WSN13" s="28"/>
      <c r="WSO13" s="28"/>
      <c r="WSP13" s="28"/>
      <c r="WSQ13" s="28"/>
      <c r="WSR13" s="28"/>
      <c r="WSS13" s="28"/>
      <c r="WST13" s="28"/>
      <c r="WSU13" s="28"/>
      <c r="WSV13" s="28"/>
      <c r="WSW13" s="28"/>
      <c r="WSX13" s="28"/>
      <c r="WSY13" s="28"/>
      <c r="WSZ13" s="28"/>
      <c r="WTA13" s="28"/>
      <c r="WTB13" s="28"/>
      <c r="WTC13" s="28"/>
      <c r="WTD13" s="28"/>
      <c r="WTE13" s="28"/>
      <c r="WTF13" s="28"/>
      <c r="WTG13" s="28"/>
      <c r="WTH13" s="28"/>
      <c r="WTI13" s="28"/>
      <c r="WTJ13" s="28"/>
      <c r="WTK13" s="28"/>
      <c r="WTL13" s="28"/>
      <c r="WTM13" s="28"/>
      <c r="WTN13" s="28"/>
      <c r="WTO13" s="28"/>
      <c r="WTP13" s="28"/>
      <c r="WTQ13" s="28"/>
      <c r="WTR13" s="28"/>
      <c r="WTS13" s="28"/>
      <c r="WTT13" s="28"/>
      <c r="WTU13" s="28"/>
      <c r="WTV13" s="28"/>
      <c r="WTW13" s="28"/>
      <c r="WTX13" s="28"/>
      <c r="WTY13" s="28"/>
      <c r="WTZ13" s="28"/>
      <c r="WUA13" s="28"/>
      <c r="WUB13" s="28"/>
      <c r="WUC13" s="28"/>
      <c r="WUD13" s="28"/>
      <c r="WUE13" s="28"/>
      <c r="WUF13" s="28"/>
      <c r="WUG13" s="28"/>
      <c r="WUH13" s="28"/>
      <c r="WUI13" s="28"/>
      <c r="WUJ13" s="28"/>
      <c r="WUK13" s="28"/>
      <c r="WUL13" s="28"/>
      <c r="WUM13" s="28"/>
      <c r="WUN13" s="28"/>
      <c r="WUO13" s="28"/>
      <c r="WUP13" s="28"/>
      <c r="WUQ13" s="28"/>
      <c r="WUR13" s="28"/>
      <c r="WUS13" s="28"/>
      <c r="WUT13" s="28"/>
      <c r="WUU13" s="28"/>
      <c r="WUV13" s="28"/>
      <c r="WUW13" s="28"/>
      <c r="WUX13" s="28"/>
      <c r="WUY13" s="28"/>
      <c r="WUZ13" s="28"/>
      <c r="WVA13" s="28"/>
      <c r="WVB13" s="28"/>
      <c r="WVC13" s="28"/>
      <c r="WVD13" s="28"/>
      <c r="WVE13" s="28"/>
      <c r="WVF13" s="28"/>
      <c r="WVG13" s="28"/>
      <c r="WVH13" s="28"/>
      <c r="WVI13" s="28"/>
      <c r="WVJ13" s="28"/>
      <c r="WVK13" s="28"/>
      <c r="WVL13" s="28"/>
      <c r="WVM13" s="28"/>
      <c r="WVN13" s="28"/>
      <c r="WVO13" s="28"/>
      <c r="WVP13" s="28"/>
      <c r="WVQ13" s="28"/>
      <c r="WVR13" s="28"/>
      <c r="WVS13" s="28"/>
      <c r="WVT13" s="28"/>
      <c r="WVU13" s="28"/>
      <c r="WVV13" s="28"/>
      <c r="WVW13" s="28"/>
      <c r="WVX13" s="28"/>
      <c r="WVY13" s="28"/>
      <c r="WVZ13" s="28"/>
      <c r="WWA13" s="28"/>
      <c r="WWB13" s="28"/>
      <c r="WWC13" s="28"/>
      <c r="WWD13" s="28"/>
      <c r="WWE13" s="28"/>
      <c r="WWF13" s="28"/>
      <c r="WWG13" s="28"/>
      <c r="WWH13" s="28"/>
      <c r="WWI13" s="28"/>
      <c r="WWJ13" s="28"/>
      <c r="WWK13" s="28"/>
      <c r="WWL13" s="28"/>
      <c r="WWM13" s="28"/>
      <c r="WWN13" s="28"/>
      <c r="WWO13" s="28"/>
      <c r="WWP13" s="28"/>
      <c r="WWQ13" s="28"/>
      <c r="WWR13" s="28"/>
      <c r="WWS13" s="28"/>
      <c r="WWT13" s="28"/>
      <c r="WWU13" s="28"/>
      <c r="WWV13" s="28"/>
      <c r="WWW13" s="28"/>
      <c r="WWX13" s="28"/>
      <c r="WWY13" s="28"/>
      <c r="WWZ13" s="28"/>
      <c r="WXA13" s="28"/>
      <c r="WXB13" s="28"/>
      <c r="WXC13" s="28"/>
      <c r="WXD13" s="28"/>
      <c r="WXE13" s="28"/>
      <c r="WXF13" s="28"/>
      <c r="WXG13" s="28"/>
      <c r="WXH13" s="28"/>
      <c r="WXI13" s="28"/>
      <c r="WXJ13" s="28"/>
      <c r="WXK13" s="28"/>
      <c r="WXL13" s="28"/>
      <c r="WXM13" s="28"/>
      <c r="WXN13" s="28"/>
      <c r="WXO13" s="28"/>
      <c r="WXP13" s="28"/>
      <c r="WXQ13" s="28"/>
      <c r="WXR13" s="28"/>
      <c r="WXS13" s="28"/>
      <c r="WXT13" s="28"/>
      <c r="WXU13" s="28"/>
      <c r="WXV13" s="28"/>
      <c r="WXW13" s="28"/>
      <c r="WXX13" s="28"/>
      <c r="WXY13" s="28"/>
      <c r="WXZ13" s="28"/>
      <c r="WYA13" s="28"/>
      <c r="WYB13" s="28"/>
      <c r="WYC13" s="28"/>
      <c r="WYD13" s="28"/>
      <c r="WYE13" s="28"/>
      <c r="WYF13" s="28"/>
      <c r="WYG13" s="28"/>
      <c r="WYH13" s="28"/>
      <c r="WYI13" s="28"/>
      <c r="WYJ13" s="28"/>
      <c r="WYK13" s="28"/>
      <c r="WYL13" s="28"/>
      <c r="WYM13" s="28"/>
      <c r="WYN13" s="28"/>
      <c r="WYO13" s="28"/>
      <c r="WYP13" s="28"/>
      <c r="WYQ13" s="28"/>
      <c r="WYR13" s="28"/>
      <c r="WYS13" s="28"/>
      <c r="WYT13" s="28"/>
      <c r="WYU13" s="28"/>
      <c r="WYV13" s="28"/>
      <c r="WYW13" s="28"/>
      <c r="WYX13" s="28"/>
      <c r="WYY13" s="28"/>
      <c r="WYZ13" s="28"/>
      <c r="WZA13" s="28"/>
      <c r="WZB13" s="28"/>
      <c r="WZC13" s="28"/>
      <c r="WZD13" s="28"/>
      <c r="WZE13" s="28"/>
      <c r="WZF13" s="28"/>
      <c r="WZG13" s="28"/>
      <c r="WZH13" s="28"/>
      <c r="WZI13" s="28"/>
      <c r="WZJ13" s="28"/>
      <c r="WZK13" s="28"/>
      <c r="WZL13" s="28"/>
      <c r="WZM13" s="28"/>
      <c r="WZN13" s="28"/>
      <c r="WZO13" s="28"/>
      <c r="WZP13" s="28"/>
      <c r="WZQ13" s="28"/>
      <c r="WZR13" s="28"/>
      <c r="WZS13" s="28"/>
      <c r="WZT13" s="28"/>
      <c r="WZU13" s="28"/>
      <c r="WZV13" s="28"/>
      <c r="WZW13" s="28"/>
      <c r="WZX13" s="28"/>
      <c r="WZY13" s="28"/>
      <c r="WZZ13" s="28"/>
      <c r="XAA13" s="28"/>
      <c r="XAB13" s="28"/>
      <c r="XAC13" s="28"/>
      <c r="XAD13" s="28"/>
      <c r="XAE13" s="28"/>
      <c r="XAF13" s="28"/>
      <c r="XAG13" s="28"/>
      <c r="XAH13" s="28"/>
      <c r="XAI13" s="28"/>
      <c r="XAJ13" s="28"/>
      <c r="XAK13" s="28"/>
      <c r="XAL13" s="28"/>
      <c r="XAM13" s="28"/>
      <c r="XAN13" s="28"/>
      <c r="XAO13" s="28"/>
      <c r="XAP13" s="28"/>
      <c r="XAQ13" s="28"/>
      <c r="XAR13" s="28"/>
      <c r="XAS13" s="28"/>
      <c r="XAT13" s="28"/>
      <c r="XAU13" s="28"/>
      <c r="XAV13" s="28"/>
      <c r="XAW13" s="28"/>
      <c r="XAX13" s="28"/>
      <c r="XAY13" s="28"/>
      <c r="XAZ13" s="28"/>
      <c r="XBA13" s="28"/>
      <c r="XBB13" s="28"/>
      <c r="XBC13" s="28"/>
      <c r="XBD13" s="28"/>
      <c r="XBE13" s="28"/>
      <c r="XBF13" s="28"/>
      <c r="XBG13" s="28"/>
      <c r="XBH13" s="28"/>
      <c r="XBI13" s="28"/>
      <c r="XBJ13" s="28"/>
      <c r="XBK13" s="28"/>
      <c r="XBL13" s="28"/>
      <c r="XBM13" s="28"/>
      <c r="XBN13" s="28"/>
      <c r="XBO13" s="28"/>
      <c r="XBP13" s="28"/>
      <c r="XBQ13" s="28"/>
      <c r="XBR13" s="28"/>
      <c r="XBS13" s="28"/>
      <c r="XBT13" s="28"/>
      <c r="XBU13" s="28"/>
      <c r="XBV13" s="28"/>
      <c r="XBW13" s="28"/>
      <c r="XBX13" s="28"/>
      <c r="XBY13" s="28"/>
      <c r="XBZ13" s="28"/>
      <c r="XCA13" s="28"/>
      <c r="XCB13" s="28"/>
      <c r="XCC13" s="28"/>
      <c r="XCD13" s="28"/>
      <c r="XCE13" s="28"/>
      <c r="XCF13" s="28"/>
      <c r="XCG13" s="28"/>
      <c r="XCH13" s="28"/>
      <c r="XCI13" s="28"/>
      <c r="XCJ13" s="28"/>
      <c r="XCK13" s="28"/>
      <c r="XCL13" s="28"/>
      <c r="XCM13" s="28"/>
      <c r="XCN13" s="28"/>
      <c r="XCO13" s="28"/>
      <c r="XCP13" s="28"/>
      <c r="XCQ13" s="28"/>
      <c r="XCR13" s="28"/>
      <c r="XCS13" s="28"/>
      <c r="XCT13" s="28"/>
      <c r="XCU13" s="28"/>
      <c r="XCV13" s="28"/>
      <c r="XCW13" s="28"/>
      <c r="XCX13" s="28"/>
      <c r="XCY13" s="28"/>
      <c r="XCZ13" s="28"/>
      <c r="XDA13" s="28"/>
      <c r="XDB13" s="28"/>
      <c r="XDC13" s="28"/>
      <c r="XDD13" s="28"/>
      <c r="XDE13" s="28"/>
      <c r="XDF13" s="28"/>
      <c r="XDG13" s="28"/>
      <c r="XDH13" s="28"/>
      <c r="XDI13" s="28"/>
      <c r="XDJ13" s="28"/>
      <c r="XDK13" s="28"/>
      <c r="XDL13" s="28"/>
      <c r="XDM13" s="28"/>
      <c r="XDN13" s="28"/>
      <c r="XDO13" s="28"/>
      <c r="XDP13" s="28"/>
      <c r="XDQ13" s="28"/>
      <c r="XDR13" s="28"/>
      <c r="XDS13" s="28"/>
      <c r="XDT13" s="28"/>
      <c r="XDU13" s="28"/>
      <c r="XDV13" s="28"/>
      <c r="XDW13" s="28"/>
      <c r="XDX13" s="28"/>
      <c r="XDY13" s="28"/>
      <c r="XDZ13" s="28"/>
      <c r="XEA13" s="28"/>
      <c r="XEB13" s="28"/>
      <c r="XEC13" s="28"/>
      <c r="XED13" s="28"/>
      <c r="XEE13" s="28"/>
      <c r="XEF13" s="28"/>
      <c r="XEG13" s="28"/>
      <c r="XEH13" s="28"/>
      <c r="XEI13" s="28"/>
      <c r="XEJ13" s="28"/>
      <c r="XEK13" s="28"/>
      <c r="XEL13" s="28"/>
      <c r="XEM13" s="28"/>
      <c r="XEN13" s="28"/>
      <c r="XEO13" s="28"/>
      <c r="XEP13" s="28"/>
      <c r="XEQ13" s="28"/>
      <c r="XER13" s="28"/>
      <c r="XES13" s="28"/>
      <c r="XET13" s="28"/>
      <c r="XEU13" s="28"/>
      <c r="XEV13" s="28"/>
      <c r="XEW13" s="28"/>
      <c r="XEX13" s="28"/>
      <c r="XEY13" s="28"/>
    </row>
    <row r="14" spans="1:16379" s="91" customFormat="1" ht="47.25" customHeight="1" x14ac:dyDescent="0.3">
      <c r="E14" s="131" t="str">
        <f>'Cell type &amp; nb'!AC7</f>
        <v>CellsX</v>
      </c>
      <c r="F14" s="61" t="str">
        <f>'Cell type &amp; nb'!AD7</f>
        <v>Mixt20230321f20220519NCWBt20230322f20211219FC</v>
      </c>
      <c r="G14" s="61" t="str">
        <f>'Cell type &amp; nb'!AE7</f>
        <v>40000</v>
      </c>
      <c r="H14" s="61">
        <f>'Cell type &amp; nb'!AF7</f>
        <v>384</v>
      </c>
      <c r="I14" s="64">
        <f t="shared" ref="I14:I77" si="0">IFERROR(G14*H14,"")</f>
        <v>15360000</v>
      </c>
      <c r="J14" s="62">
        <f t="shared" ref="J14:J77" si="1">IFERROR(H14*$M$3,"")</f>
        <v>7680</v>
      </c>
      <c r="K14" s="62">
        <f t="shared" ref="K14:K77" si="2">IFERROR(1000*G14/$M$3,"")</f>
        <v>2000000</v>
      </c>
      <c r="L14" s="62">
        <f t="shared" ref="L14:L77" si="3">IFERROR(I14*$J$11*$G$2,"")</f>
        <v>50688000</v>
      </c>
      <c r="M14" s="62">
        <f t="shared" ref="M14:M77" si="4">IFERROR(J14*$J$11*$G$2,"")</f>
        <v>25344</v>
      </c>
      <c r="N14" s="62" t="str">
        <f t="shared" ref="N14:N77" si="5">IFERROR(AVERAGE(Q14:V14)*10000*P14,"")</f>
        <v/>
      </c>
      <c r="O14" s="62" t="str">
        <f t="shared" ref="O14:O77" si="6">IFERROR(1000*L14/N14,"")</f>
        <v/>
      </c>
      <c r="P14" s="107"/>
      <c r="Q14" s="107"/>
      <c r="R14" s="107"/>
      <c r="S14" s="107"/>
      <c r="T14" s="107"/>
      <c r="U14" s="107"/>
      <c r="V14" s="107"/>
      <c r="Y14" s="58" t="str">
        <f>IF('1st plate agonist &amp; batch'!AB7&lt;&gt;"",'1st plate agonist &amp; batch'!AB7,"")</f>
        <v>XXXX-Nle-L5-13_Multiplex2023Apr - Multiplex2023Apr</v>
      </c>
      <c r="Z14" s="58" t="str">
        <f>IF('1st plate agonist &amp; batch'!AC7&lt;&gt;"",'1st plate agonist &amp; batch'!AC7,"")</f>
        <v>XXXX-Nle-L5-13_Multiplex2023Apr</v>
      </c>
      <c r="AA14" s="58" t="str">
        <f>IF('1st plate agonist &amp; batch'!AD7&lt;&gt;"",'1st plate agonist &amp; batch'!AD7,"")</f>
        <v>Multiplex2023Apr</v>
      </c>
      <c r="AB14" s="58">
        <f>IF('1st plate agonist &amp; batch'!AE7&lt;&gt;"",'1st plate agonist &amp; batch'!AE7,"")</f>
        <v>9</v>
      </c>
      <c r="AC14" s="58">
        <f>IFERROR(IF(AND($Y14&lt;&gt;"Buffer",$Y14&lt;&gt;""),COUNTIFS('Dilutions 1st Plate'!$B$2:$Y$17,'Plate preparation Calculations'!$AD$2,'1st plate agonist &amp; batch'!$B$2:$Y$17,'Plate preparation Calculations'!$Y14),""),"")</f>
        <v>1</v>
      </c>
      <c r="AD14" s="58">
        <f t="shared" ref="AD14:AD77" si="7">IFERROR($AF$3*AC14,"")</f>
        <v>120</v>
      </c>
      <c r="AE14" s="58">
        <f t="shared" ref="AE14:AE77" si="8">IFERROR(AF14-AD14,"")</f>
        <v>0</v>
      </c>
      <c r="AF14" s="58">
        <f t="shared" ref="AF14:AF77" si="9">IFERROR($AA$2*AC14,"")</f>
        <v>120</v>
      </c>
      <c r="AG14" s="59">
        <f t="shared" ref="AG14:AG77" si="10">IF(AC14&lt;&gt;"",AI14*($AD$2*$M$1/$AA$1)/$AD$1,"")</f>
        <v>396</v>
      </c>
      <c r="AH14" s="59">
        <f t="shared" ref="AH14:AH77" si="11">IF(AC14&lt;&gt;"",AI14-AG14,"")</f>
        <v>0</v>
      </c>
      <c r="AI14" s="59">
        <f t="shared" ref="AI14:AI77" si="12">IF(AC14&lt;&gt;"",AB14*$AA$10,"")</f>
        <v>396</v>
      </c>
      <c r="AJ14" s="58">
        <f t="shared" ref="AJ14:AJ77" si="13">IF(AC14&lt;&gt;"",$AA$8,"")</f>
        <v>60</v>
      </c>
      <c r="AK14" s="58">
        <f t="shared" ref="AK14:AK77" si="14">IF(AC14&lt;&gt;"",$AA$9,"")</f>
        <v>60</v>
      </c>
      <c r="AL14" s="59">
        <f t="shared" ref="AL14:AL77" si="15">IF(AC14&lt;&gt;"",$AC14*$AA$8,"")</f>
        <v>60</v>
      </c>
      <c r="AM14" s="59">
        <f t="shared" ref="AM14:AM77" si="16">IF(AC14&lt;&gt;"",$AC14*$AA$9,"")</f>
        <v>60</v>
      </c>
      <c r="AN14" s="59">
        <f t="shared" ref="AN14:AN77" si="17">IF(AC14&lt;&gt;"",$AA$10,"")</f>
        <v>44</v>
      </c>
      <c r="AP14" s="58" t="str">
        <f>IF(AND('2nd plate agonist &amp; batch'!AB7&lt;&gt;"", '2nd plate agonist &amp; batch'!AB7&lt;&gt;"Buffer"),'2nd plate agonist &amp; batch'!AB7,"")</f>
        <v>XXXX-WT-fixed_Pur-2021May - Pur-2021May</v>
      </c>
      <c r="AQ14" s="58" t="str">
        <f>IF('2nd plate agonist &amp; batch'!AC7&lt;&gt;"",'2nd plate agonist &amp; batch'!AC7,"")</f>
        <v>XXXX-WT-fixed_Pur-2021May</v>
      </c>
      <c r="AR14" s="58" t="str">
        <f>IF('2nd plate agonist &amp; batch'!AD7&lt;&gt;"",'2nd plate agonist &amp; batch'!AD7,"")</f>
        <v>Pur-2021May</v>
      </c>
      <c r="AS14" s="132">
        <f>_xlfn.MAXIFS('Layout full names (mandatory)'!$AF$61:$BC$76, 'Layout full names (mandatory)'!$D$61:$AA$76,'Plate preparation Calculations'!AQ14)</f>
        <v>30</v>
      </c>
      <c r="AT14" s="58">
        <f>IF(AND('2nd plate agonist &amp; batch'!AB7&lt;&gt;"", '2nd plate agonist &amp; batch'!AB7&lt;&gt;"Buffer"),'2nd plate agonist &amp; batch'!AE7,"")</f>
        <v>372</v>
      </c>
      <c r="AU14" s="58">
        <f t="shared" ref="AU14:AU77" si="18">IFERROR(AT14*$G$1*($G$3+$G$2*$AQ$1),"")</f>
        <v>19344</v>
      </c>
      <c r="AV14" s="58">
        <f t="shared" ref="AV14:AV77" si="19">IFERROR(($M$2/$AQ$1)*AU14*$AS14/$AV$1,"")</f>
        <v>34.819200000000002</v>
      </c>
      <c r="AW14" s="58">
        <f>IFERROR(AU14/AF5,"")</f>
        <v>3868.8</v>
      </c>
      <c r="AX14" s="58">
        <f t="shared" ref="AX14:AX77" si="20">IFERROR(AU14-AV14-AW14,"")</f>
        <v>15440.380799999999</v>
      </c>
      <c r="AY14" s="93"/>
      <c r="BA14" s="28"/>
      <c r="BB14" s="68"/>
      <c r="BE14" s="95"/>
    </row>
    <row r="15" spans="1:16379" s="28" customFormat="1" ht="37.5" customHeight="1" x14ac:dyDescent="0.3">
      <c r="E15" s="131" t="str">
        <f>'Cell type &amp; nb'!AC8</f>
        <v/>
      </c>
      <c r="F15" s="61" t="str">
        <f>'Cell type &amp; nb'!AD8</f>
        <v/>
      </c>
      <c r="G15" s="61" t="str">
        <f>'Cell type &amp; nb'!AE8</f>
        <v/>
      </c>
      <c r="H15" s="61" t="str">
        <f>'Cell type &amp; nb'!AF8</f>
        <v/>
      </c>
      <c r="I15" s="64" t="str">
        <f t="shared" si="0"/>
        <v/>
      </c>
      <c r="J15" s="62" t="str">
        <f t="shared" si="1"/>
        <v/>
      </c>
      <c r="K15" s="62" t="str">
        <f t="shared" si="2"/>
        <v/>
      </c>
      <c r="L15" s="62" t="str">
        <f t="shared" si="3"/>
        <v/>
      </c>
      <c r="M15" s="62" t="str">
        <f t="shared" si="4"/>
        <v/>
      </c>
      <c r="N15" s="62" t="str">
        <f t="shared" si="5"/>
        <v/>
      </c>
      <c r="O15" s="62" t="str">
        <f t="shared" si="6"/>
        <v/>
      </c>
      <c r="P15" s="107"/>
      <c r="Q15" s="107"/>
      <c r="R15" s="107"/>
      <c r="S15" s="107"/>
      <c r="T15" s="107"/>
      <c r="U15" s="107"/>
      <c r="V15" s="107"/>
      <c r="X15" s="91"/>
      <c r="Y15" s="59" t="str">
        <f>IF('1st plate agonist &amp; batch'!AB8&lt;&gt;"",'1st plate agonist &amp; batch'!AB8,"")</f>
        <v>XXXX-Nle-L5-01_Multiplex2023Mar - Multiplex2023Mar</v>
      </c>
      <c r="Z15" s="59" t="str">
        <f>IF('1st plate agonist &amp; batch'!AC8&lt;&gt;"",'1st plate agonist &amp; batch'!AC8,"")</f>
        <v>XXXX-Nle-L5-01_Multiplex2023Mar</v>
      </c>
      <c r="AA15" s="59" t="str">
        <f>IF('1st plate agonist &amp; batch'!AD8&lt;&gt;"",'1st plate agonist &amp; batch'!AD8,"")</f>
        <v>Multiplex2023Mar</v>
      </c>
      <c r="AB15" s="59">
        <f>IF('1st plate agonist &amp; batch'!AE8&lt;&gt;"",'1st plate agonist &amp; batch'!AE8,"")</f>
        <v>9</v>
      </c>
      <c r="AC15" s="58">
        <f>IFERROR(IF(AND($Y15&lt;&gt;"Buffer",$Y15&lt;&gt;""),COUNTIFS('Dilutions 1st Plate'!$B$2:$Y$17,'Plate preparation Calculations'!$AD$2,'1st plate agonist &amp; batch'!$B$2:$Y$17,'Plate preparation Calculations'!$Y15),""),"")</f>
        <v>1</v>
      </c>
      <c r="AD15" s="58">
        <f t="shared" si="7"/>
        <v>120</v>
      </c>
      <c r="AE15" s="58">
        <f t="shared" si="8"/>
        <v>0</v>
      </c>
      <c r="AF15" s="58">
        <f t="shared" si="9"/>
        <v>120</v>
      </c>
      <c r="AG15" s="59">
        <f t="shared" si="10"/>
        <v>396</v>
      </c>
      <c r="AH15" s="59">
        <f t="shared" si="11"/>
        <v>0</v>
      </c>
      <c r="AI15" s="59">
        <f t="shared" si="12"/>
        <v>396</v>
      </c>
      <c r="AJ15" s="58">
        <f t="shared" si="13"/>
        <v>60</v>
      </c>
      <c r="AK15" s="58">
        <f t="shared" si="14"/>
        <v>60</v>
      </c>
      <c r="AL15" s="59">
        <f t="shared" si="15"/>
        <v>60</v>
      </c>
      <c r="AM15" s="59">
        <f t="shared" si="16"/>
        <v>60</v>
      </c>
      <c r="AN15" s="59">
        <f t="shared" si="17"/>
        <v>44</v>
      </c>
      <c r="AP15" s="58" t="str">
        <f>IF(AND('2nd plate agonist &amp; batch'!AB8&lt;&gt;"", '2nd plate agonist &amp; batch'!AB8&lt;&gt;"Buffer"),'2nd plate agonist &amp; batch'!AB8,"")</f>
        <v/>
      </c>
      <c r="AQ15" s="58" t="str">
        <f>IF('2nd plate agonist &amp; batch'!AC8&lt;&gt;"",'2nd plate agonist &amp; batch'!AC8,"")</f>
        <v/>
      </c>
      <c r="AR15" s="58" t="str">
        <f>IF('2nd plate agonist &amp; batch'!AD8&lt;&gt;"",'2nd plate agonist &amp; batch'!AD8,"")</f>
        <v/>
      </c>
      <c r="AS15" s="132">
        <f>_xlfn.MAXIFS('Layout full names (mandatory)'!$AF$61:$BC$76, 'Layout full names (mandatory)'!$D$61:$AA$76,'Plate preparation Calculations'!AQ15)</f>
        <v>0</v>
      </c>
      <c r="AT15" s="58" t="str">
        <f>IF(AND('2nd plate agonist &amp; batch'!AB8&lt;&gt;"", '2nd plate agonist &amp; batch'!AB8&lt;&gt;"Buffer"),'2nd plate agonist &amp; batch'!AE8,"")</f>
        <v/>
      </c>
      <c r="AU15" s="58" t="str">
        <f t="shared" si="18"/>
        <v/>
      </c>
      <c r="AV15" s="58" t="str">
        <f t="shared" si="19"/>
        <v/>
      </c>
      <c r="AW15" s="58" t="str">
        <f>IFERROR(AU15/AF6,"")</f>
        <v/>
      </c>
      <c r="AX15" s="58" t="str">
        <f t="shared" si="20"/>
        <v/>
      </c>
      <c r="AY15" s="91"/>
      <c r="AZ15" s="98"/>
      <c r="BA15" s="91"/>
      <c r="BB15" s="54"/>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D15" s="91"/>
      <c r="CE15" s="91"/>
      <c r="CF15" s="91"/>
      <c r="CG15" s="91"/>
      <c r="CH15" s="91"/>
      <c r="CI15" s="91"/>
      <c r="CJ15" s="91"/>
      <c r="CK15" s="91"/>
      <c r="CL15" s="91"/>
      <c r="CM15" s="91"/>
      <c r="CN15" s="91"/>
      <c r="CO15" s="91"/>
      <c r="CP15" s="91"/>
      <c r="CQ15" s="91"/>
      <c r="CR15" s="91"/>
      <c r="CS15" s="91"/>
      <c r="CT15" s="91"/>
      <c r="CU15" s="91"/>
      <c r="CV15" s="91"/>
      <c r="CW15" s="91"/>
      <c r="CX15" s="91"/>
      <c r="CY15" s="91"/>
      <c r="CZ15" s="91"/>
      <c r="DA15" s="91"/>
      <c r="DB15" s="91"/>
      <c r="DC15" s="91"/>
      <c r="DD15" s="91"/>
      <c r="DE15" s="91"/>
      <c r="DF15" s="91"/>
      <c r="DG15" s="91"/>
      <c r="DH15" s="91"/>
      <c r="DI15" s="91"/>
      <c r="DJ15" s="91"/>
      <c r="DK15" s="91"/>
      <c r="DL15" s="91"/>
      <c r="DM15" s="91"/>
      <c r="DN15" s="91"/>
      <c r="DO15" s="91"/>
      <c r="DP15" s="91"/>
      <c r="DQ15" s="91"/>
      <c r="DR15" s="91"/>
      <c r="DS15" s="91"/>
      <c r="DT15" s="91"/>
      <c r="DU15" s="91"/>
      <c r="DV15" s="91"/>
      <c r="DW15" s="91"/>
      <c r="DX15" s="91"/>
      <c r="DY15" s="91"/>
      <c r="DZ15" s="91"/>
      <c r="EA15" s="91"/>
      <c r="EB15" s="91"/>
      <c r="EC15" s="91"/>
      <c r="ED15" s="91"/>
      <c r="EE15" s="91"/>
      <c r="EF15" s="91"/>
      <c r="EG15" s="91"/>
      <c r="EH15" s="91"/>
      <c r="EI15" s="91"/>
      <c r="EJ15" s="91"/>
      <c r="EK15" s="91"/>
      <c r="EL15" s="91"/>
      <c r="EM15" s="91"/>
      <c r="EN15" s="91"/>
      <c r="EO15" s="91"/>
      <c r="EP15" s="91"/>
      <c r="EQ15" s="91"/>
      <c r="ER15" s="91"/>
      <c r="ES15" s="91"/>
      <c r="ET15" s="91"/>
      <c r="EU15" s="91"/>
      <c r="EV15" s="91"/>
      <c r="EW15" s="91"/>
      <c r="EX15" s="91"/>
      <c r="EY15" s="91"/>
      <c r="EZ15" s="91"/>
      <c r="FA15" s="91"/>
      <c r="FB15" s="91"/>
      <c r="FC15" s="91"/>
      <c r="FD15" s="91"/>
      <c r="FE15" s="91"/>
      <c r="FF15" s="91"/>
      <c r="FG15" s="91"/>
      <c r="FH15" s="91"/>
      <c r="FI15" s="91"/>
      <c r="FJ15" s="91"/>
      <c r="FK15" s="91"/>
      <c r="FL15" s="91"/>
      <c r="FM15" s="91"/>
      <c r="FN15" s="91"/>
      <c r="FO15" s="91"/>
      <c r="FP15" s="91"/>
      <c r="FQ15" s="91"/>
      <c r="FR15" s="91"/>
      <c r="FS15" s="91"/>
      <c r="FT15" s="91"/>
      <c r="FU15" s="91"/>
      <c r="FV15" s="91"/>
      <c r="FW15" s="91"/>
      <c r="FX15" s="91"/>
      <c r="FY15" s="91"/>
      <c r="FZ15" s="91"/>
      <c r="GA15" s="91"/>
      <c r="GB15" s="91"/>
      <c r="GC15" s="91"/>
      <c r="GD15" s="91"/>
      <c r="GE15" s="91"/>
      <c r="GF15" s="91"/>
      <c r="GG15" s="91"/>
      <c r="GH15" s="91"/>
      <c r="GI15" s="91"/>
      <c r="GJ15" s="91"/>
      <c r="GK15" s="91"/>
      <c r="GL15" s="91"/>
      <c r="GM15" s="91"/>
      <c r="GN15" s="91"/>
      <c r="GO15" s="91"/>
      <c r="GP15" s="91"/>
      <c r="GQ15" s="91"/>
      <c r="GR15" s="91"/>
      <c r="GS15" s="91"/>
      <c r="GT15" s="91"/>
      <c r="GU15" s="91"/>
      <c r="GV15" s="91"/>
      <c r="GW15" s="91"/>
      <c r="GX15" s="91"/>
      <c r="GY15" s="91"/>
      <c r="GZ15" s="91"/>
      <c r="HA15" s="91"/>
      <c r="HB15" s="91"/>
      <c r="HC15" s="91"/>
      <c r="HD15" s="91"/>
      <c r="HE15" s="91"/>
      <c r="HF15" s="91"/>
      <c r="HG15" s="91"/>
      <c r="HH15" s="91"/>
      <c r="HI15" s="91"/>
      <c r="HJ15" s="91"/>
      <c r="HK15" s="91"/>
      <c r="HL15" s="91"/>
      <c r="HM15" s="91"/>
      <c r="HN15" s="91"/>
      <c r="HO15" s="91"/>
      <c r="HP15" s="91"/>
      <c r="HQ15" s="91"/>
      <c r="HR15" s="91"/>
      <c r="HS15" s="91"/>
      <c r="HT15" s="91"/>
      <c r="HU15" s="91"/>
      <c r="HV15" s="91"/>
      <c r="HW15" s="91"/>
      <c r="HX15" s="91"/>
      <c r="HY15" s="91"/>
      <c r="HZ15" s="91"/>
      <c r="IA15" s="91"/>
      <c r="IB15" s="91"/>
      <c r="IC15" s="91"/>
      <c r="ID15" s="91"/>
      <c r="IE15" s="91"/>
      <c r="IF15" s="91"/>
      <c r="IG15" s="91"/>
      <c r="IH15" s="91"/>
      <c r="II15" s="91"/>
      <c r="IJ15" s="91"/>
      <c r="IK15" s="91"/>
      <c r="IL15" s="91"/>
      <c r="IM15" s="91"/>
      <c r="IN15" s="91"/>
      <c r="IO15" s="91"/>
      <c r="IP15" s="91"/>
      <c r="IQ15" s="91"/>
      <c r="IR15" s="91"/>
      <c r="IS15" s="91"/>
      <c r="IT15" s="91"/>
      <c r="IU15" s="91"/>
      <c r="IV15" s="91"/>
      <c r="IW15" s="91"/>
      <c r="IX15" s="91"/>
      <c r="IY15" s="91"/>
      <c r="IZ15" s="91"/>
      <c r="JA15" s="91"/>
      <c r="JB15" s="91"/>
      <c r="JC15" s="91"/>
      <c r="JD15" s="91"/>
      <c r="JE15" s="91"/>
      <c r="JF15" s="91"/>
      <c r="JG15" s="91"/>
      <c r="JH15" s="91"/>
      <c r="JI15" s="91"/>
      <c r="JJ15" s="91"/>
      <c r="JK15" s="91"/>
      <c r="JL15" s="91"/>
      <c r="JM15" s="91"/>
      <c r="JN15" s="91"/>
      <c r="JO15" s="91"/>
      <c r="JP15" s="91"/>
      <c r="JQ15" s="91"/>
      <c r="JR15" s="91"/>
      <c r="JS15" s="91"/>
      <c r="JT15" s="91"/>
      <c r="JU15" s="91"/>
      <c r="JV15" s="91"/>
      <c r="JW15" s="91"/>
      <c r="JX15" s="91"/>
      <c r="JY15" s="91"/>
      <c r="JZ15" s="91"/>
      <c r="KA15" s="91"/>
      <c r="KB15" s="91"/>
      <c r="KC15" s="91"/>
      <c r="KD15" s="91"/>
      <c r="KE15" s="91"/>
      <c r="KF15" s="91"/>
      <c r="KG15" s="91"/>
      <c r="KH15" s="91"/>
      <c r="KI15" s="91"/>
      <c r="KJ15" s="91"/>
      <c r="KK15" s="91"/>
      <c r="KL15" s="91"/>
      <c r="KM15" s="91"/>
      <c r="KN15" s="91"/>
      <c r="KO15" s="91"/>
      <c r="KP15" s="91"/>
      <c r="KQ15" s="91"/>
      <c r="KR15" s="91"/>
      <c r="KS15" s="91"/>
      <c r="KT15" s="91"/>
      <c r="KU15" s="91"/>
      <c r="KV15" s="91"/>
      <c r="KW15" s="91"/>
      <c r="KX15" s="91"/>
      <c r="KY15" s="91"/>
      <c r="KZ15" s="91"/>
      <c r="LA15" s="91"/>
      <c r="LB15" s="91"/>
      <c r="LC15" s="91"/>
      <c r="LD15" s="91"/>
      <c r="LE15" s="91"/>
      <c r="LF15" s="91"/>
      <c r="LG15" s="91"/>
      <c r="LH15" s="91"/>
      <c r="LI15" s="91"/>
      <c r="LJ15" s="91"/>
      <c r="LK15" s="91"/>
      <c r="LL15" s="91"/>
      <c r="LM15" s="91"/>
      <c r="LN15" s="91"/>
      <c r="LO15" s="91"/>
      <c r="LP15" s="91"/>
      <c r="LQ15" s="91"/>
      <c r="LR15" s="91"/>
      <c r="LS15" s="91"/>
      <c r="LT15" s="91"/>
      <c r="LU15" s="91"/>
      <c r="LV15" s="91"/>
      <c r="LW15" s="91"/>
      <c r="LX15" s="91"/>
      <c r="LY15" s="91"/>
      <c r="LZ15" s="91"/>
      <c r="MA15" s="91"/>
      <c r="MB15" s="91"/>
      <c r="MC15" s="91"/>
      <c r="MD15" s="91"/>
      <c r="ME15" s="91"/>
      <c r="MF15" s="91"/>
      <c r="MG15" s="91"/>
      <c r="MH15" s="91"/>
      <c r="MI15" s="91"/>
      <c r="MJ15" s="91"/>
      <c r="MK15" s="91"/>
      <c r="ML15" s="91"/>
      <c r="MM15" s="91"/>
      <c r="MN15" s="91"/>
      <c r="MO15" s="91"/>
      <c r="MP15" s="91"/>
      <c r="MQ15" s="91"/>
      <c r="MR15" s="91"/>
      <c r="MS15" s="91"/>
      <c r="MT15" s="91"/>
      <c r="MU15" s="91"/>
      <c r="MV15" s="91"/>
      <c r="MW15" s="91"/>
      <c r="MX15" s="91"/>
      <c r="MY15" s="91"/>
      <c r="MZ15" s="91"/>
      <c r="NA15" s="91"/>
      <c r="NB15" s="91"/>
      <c r="NC15" s="91"/>
      <c r="ND15" s="91"/>
      <c r="NE15" s="91"/>
      <c r="NF15" s="91"/>
      <c r="NG15" s="91"/>
      <c r="NH15" s="91"/>
      <c r="NI15" s="91"/>
      <c r="NJ15" s="91"/>
      <c r="NK15" s="91"/>
      <c r="NL15" s="91"/>
      <c r="NM15" s="91"/>
      <c r="NN15" s="91"/>
      <c r="NO15" s="91"/>
      <c r="NP15" s="91"/>
      <c r="NQ15" s="91"/>
      <c r="NR15" s="91"/>
      <c r="NS15" s="91"/>
      <c r="NT15" s="91"/>
      <c r="NU15" s="91"/>
      <c r="NV15" s="91"/>
      <c r="NW15" s="91"/>
      <c r="NX15" s="91"/>
      <c r="NY15" s="91"/>
      <c r="NZ15" s="91"/>
      <c r="OA15" s="91"/>
      <c r="OB15" s="91"/>
      <c r="OC15" s="91"/>
      <c r="OD15" s="91"/>
      <c r="OE15" s="91"/>
      <c r="OF15" s="91"/>
      <c r="OG15" s="91"/>
      <c r="OH15" s="91"/>
      <c r="OI15" s="91"/>
      <c r="OJ15" s="91"/>
      <c r="OK15" s="91"/>
      <c r="OL15" s="91"/>
      <c r="OM15" s="91"/>
      <c r="ON15" s="91"/>
      <c r="OO15" s="91"/>
      <c r="OP15" s="91"/>
      <c r="OQ15" s="91"/>
      <c r="OR15" s="91"/>
      <c r="OS15" s="91"/>
      <c r="OT15" s="91"/>
      <c r="OU15" s="91"/>
      <c r="OV15" s="91"/>
      <c r="OW15" s="91"/>
      <c r="OX15" s="91"/>
      <c r="OY15" s="91"/>
      <c r="OZ15" s="91"/>
      <c r="PA15" s="91"/>
      <c r="PB15" s="91"/>
      <c r="PC15" s="91"/>
      <c r="PD15" s="91"/>
      <c r="PE15" s="91"/>
      <c r="PF15" s="91"/>
      <c r="PG15" s="91"/>
      <c r="PH15" s="91"/>
      <c r="PI15" s="91"/>
      <c r="PJ15" s="91"/>
      <c r="PK15" s="91"/>
      <c r="PL15" s="91"/>
      <c r="PM15" s="91"/>
      <c r="PN15" s="91"/>
      <c r="PO15" s="91"/>
      <c r="PP15" s="91"/>
      <c r="PQ15" s="91"/>
      <c r="PR15" s="91"/>
      <c r="PS15" s="91"/>
      <c r="PT15" s="91"/>
      <c r="PU15" s="91"/>
      <c r="PV15" s="91"/>
      <c r="PW15" s="91"/>
      <c r="PX15" s="91"/>
      <c r="PY15" s="91"/>
      <c r="PZ15" s="91"/>
      <c r="QA15" s="91"/>
      <c r="QB15" s="91"/>
      <c r="QC15" s="91"/>
      <c r="QD15" s="91"/>
      <c r="QE15" s="91"/>
      <c r="QF15" s="91"/>
      <c r="QG15" s="91"/>
      <c r="QH15" s="91"/>
      <c r="QI15" s="91"/>
      <c r="QJ15" s="91"/>
      <c r="QK15" s="91"/>
      <c r="QL15" s="91"/>
      <c r="QM15" s="91"/>
      <c r="QN15" s="91"/>
      <c r="QO15" s="91"/>
      <c r="QP15" s="91"/>
      <c r="QQ15" s="91"/>
      <c r="QR15" s="91"/>
      <c r="QS15" s="91"/>
      <c r="QT15" s="91"/>
      <c r="QU15" s="91"/>
      <c r="QV15" s="91"/>
      <c r="QW15" s="91"/>
      <c r="QX15" s="91"/>
      <c r="QY15" s="91"/>
      <c r="QZ15" s="91"/>
      <c r="RA15" s="91"/>
      <c r="RB15" s="91"/>
      <c r="RC15" s="91"/>
      <c r="RD15" s="91"/>
      <c r="RE15" s="91"/>
      <c r="RF15" s="91"/>
      <c r="RG15" s="91"/>
      <c r="RH15" s="91"/>
      <c r="RI15" s="91"/>
      <c r="RJ15" s="91"/>
      <c r="RK15" s="91"/>
      <c r="RL15" s="91"/>
      <c r="RM15" s="91"/>
      <c r="RN15" s="91"/>
      <c r="RO15" s="91"/>
      <c r="RP15" s="91"/>
      <c r="RQ15" s="91"/>
      <c r="RR15" s="91"/>
      <c r="RS15" s="91"/>
      <c r="RT15" s="91"/>
      <c r="RU15" s="91"/>
      <c r="RV15" s="91"/>
      <c r="RW15" s="91"/>
      <c r="RX15" s="91"/>
      <c r="RY15" s="91"/>
      <c r="RZ15" s="91"/>
      <c r="SA15" s="91"/>
      <c r="SB15" s="91"/>
      <c r="SC15" s="91"/>
      <c r="SD15" s="91"/>
      <c r="SE15" s="91"/>
      <c r="SF15" s="91"/>
      <c r="SG15" s="91"/>
      <c r="SH15" s="91"/>
      <c r="SI15" s="91"/>
      <c r="SJ15" s="91"/>
      <c r="SK15" s="91"/>
      <c r="SL15" s="91"/>
      <c r="SM15" s="91"/>
      <c r="SN15" s="91"/>
      <c r="SO15" s="91"/>
      <c r="SP15" s="91"/>
      <c r="SQ15" s="91"/>
      <c r="SR15" s="91"/>
      <c r="SS15" s="91"/>
      <c r="ST15" s="91"/>
      <c r="SU15" s="91"/>
      <c r="SV15" s="91"/>
      <c r="SW15" s="91"/>
      <c r="SX15" s="91"/>
      <c r="SY15" s="91"/>
      <c r="SZ15" s="91"/>
      <c r="TA15" s="91"/>
      <c r="TB15" s="91"/>
      <c r="TC15" s="91"/>
      <c r="TD15" s="91"/>
      <c r="TE15" s="91"/>
      <c r="TF15" s="91"/>
      <c r="TG15" s="91"/>
      <c r="TH15" s="91"/>
      <c r="TI15" s="91"/>
      <c r="TJ15" s="91"/>
      <c r="TK15" s="91"/>
      <c r="TL15" s="91"/>
      <c r="TM15" s="91"/>
      <c r="TN15" s="91"/>
      <c r="TO15" s="91"/>
      <c r="TP15" s="91"/>
      <c r="TQ15" s="91"/>
      <c r="TR15" s="91"/>
      <c r="TS15" s="91"/>
      <c r="TT15" s="91"/>
      <c r="TU15" s="91"/>
      <c r="TV15" s="91"/>
      <c r="TW15" s="91"/>
      <c r="TX15" s="91"/>
      <c r="TY15" s="91"/>
      <c r="TZ15" s="91"/>
      <c r="UA15" s="91"/>
      <c r="UB15" s="91"/>
      <c r="UC15" s="91"/>
      <c r="UD15" s="91"/>
      <c r="UE15" s="91"/>
      <c r="UF15" s="91"/>
      <c r="UG15" s="91"/>
      <c r="UH15" s="91"/>
      <c r="UI15" s="91"/>
      <c r="UJ15" s="91"/>
      <c r="UK15" s="91"/>
      <c r="UL15" s="91"/>
      <c r="UM15" s="91"/>
      <c r="UN15" s="91"/>
      <c r="UO15" s="91"/>
      <c r="UP15" s="91"/>
      <c r="UQ15" s="91"/>
      <c r="UR15" s="91"/>
      <c r="US15" s="91"/>
      <c r="UT15" s="91"/>
      <c r="UU15" s="91"/>
      <c r="UV15" s="91"/>
      <c r="UW15" s="91"/>
      <c r="UX15" s="91"/>
      <c r="UY15" s="91"/>
      <c r="UZ15" s="91"/>
      <c r="VA15" s="91"/>
      <c r="VB15" s="91"/>
      <c r="VC15" s="91"/>
      <c r="VD15" s="91"/>
      <c r="VE15" s="91"/>
      <c r="VF15" s="91"/>
      <c r="VG15" s="91"/>
      <c r="VH15" s="91"/>
      <c r="VI15" s="91"/>
      <c r="VJ15" s="91"/>
      <c r="VK15" s="91"/>
      <c r="VL15" s="91"/>
      <c r="VM15" s="91"/>
      <c r="VN15" s="91"/>
      <c r="VO15" s="91"/>
      <c r="VP15" s="91"/>
      <c r="VQ15" s="91"/>
      <c r="VR15" s="91"/>
      <c r="VS15" s="91"/>
      <c r="VT15" s="91"/>
      <c r="VU15" s="91"/>
      <c r="VV15" s="91"/>
      <c r="VW15" s="91"/>
      <c r="VX15" s="91"/>
      <c r="VY15" s="91"/>
      <c r="VZ15" s="91"/>
      <c r="WA15" s="91"/>
      <c r="WB15" s="91"/>
      <c r="WC15" s="91"/>
      <c r="WD15" s="91"/>
      <c r="WE15" s="91"/>
      <c r="WF15" s="91"/>
      <c r="WG15" s="91"/>
      <c r="WH15" s="91"/>
      <c r="WI15" s="91"/>
      <c r="WJ15" s="91"/>
      <c r="WK15" s="91"/>
      <c r="WL15" s="91"/>
      <c r="WM15" s="91"/>
      <c r="WN15" s="91"/>
      <c r="WO15" s="91"/>
      <c r="WP15" s="91"/>
      <c r="WQ15" s="91"/>
      <c r="WR15" s="91"/>
      <c r="WS15" s="91"/>
      <c r="WT15" s="91"/>
      <c r="WU15" s="91"/>
      <c r="WV15" s="91"/>
      <c r="WW15" s="91"/>
      <c r="WX15" s="91"/>
      <c r="WY15" s="91"/>
      <c r="WZ15" s="91"/>
      <c r="XA15" s="91"/>
      <c r="XB15" s="91"/>
      <c r="XC15" s="91"/>
      <c r="XD15" s="91"/>
      <c r="XE15" s="91"/>
      <c r="XF15" s="91"/>
      <c r="XG15" s="91"/>
      <c r="XH15" s="91"/>
      <c r="XI15" s="91"/>
      <c r="XJ15" s="91"/>
      <c r="XK15" s="91"/>
      <c r="XL15" s="91"/>
      <c r="XM15" s="91"/>
      <c r="XN15" s="91"/>
      <c r="XO15" s="91"/>
      <c r="XP15" s="91"/>
      <c r="XQ15" s="91"/>
      <c r="XR15" s="91"/>
      <c r="XS15" s="91"/>
      <c r="XT15" s="91"/>
      <c r="XU15" s="91"/>
      <c r="XV15" s="91"/>
      <c r="XW15" s="91"/>
      <c r="XX15" s="91"/>
      <c r="XY15" s="91"/>
      <c r="XZ15" s="91"/>
      <c r="YA15" s="91"/>
      <c r="YB15" s="91"/>
      <c r="YC15" s="91"/>
      <c r="YD15" s="91"/>
      <c r="YE15" s="91"/>
      <c r="YF15" s="91"/>
      <c r="YG15" s="91"/>
      <c r="YH15" s="91"/>
      <c r="YI15" s="91"/>
      <c r="YJ15" s="91"/>
      <c r="YK15" s="91"/>
      <c r="YL15" s="91"/>
      <c r="YM15" s="91"/>
      <c r="YN15" s="91"/>
      <c r="YO15" s="91"/>
      <c r="YP15" s="91"/>
      <c r="YQ15" s="91"/>
      <c r="YR15" s="91"/>
      <c r="YS15" s="91"/>
      <c r="YT15" s="91"/>
      <c r="YU15" s="91"/>
      <c r="YV15" s="91"/>
      <c r="YW15" s="91"/>
      <c r="YX15" s="91"/>
      <c r="YY15" s="91"/>
      <c r="YZ15" s="91"/>
      <c r="ZA15" s="91"/>
      <c r="ZB15" s="91"/>
      <c r="ZC15" s="91"/>
      <c r="ZD15" s="91"/>
      <c r="ZE15" s="91"/>
      <c r="ZF15" s="91"/>
      <c r="ZG15" s="91"/>
      <c r="ZH15" s="91"/>
      <c r="ZI15" s="91"/>
      <c r="ZJ15" s="91"/>
      <c r="ZK15" s="91"/>
      <c r="ZL15" s="91"/>
      <c r="ZM15" s="91"/>
      <c r="ZN15" s="91"/>
      <c r="ZO15" s="91"/>
      <c r="ZP15" s="91"/>
      <c r="ZQ15" s="91"/>
      <c r="ZR15" s="91"/>
      <c r="ZS15" s="91"/>
      <c r="ZT15" s="91"/>
      <c r="ZU15" s="91"/>
      <c r="ZV15" s="91"/>
      <c r="ZW15" s="91"/>
      <c r="ZX15" s="91"/>
      <c r="ZY15" s="91"/>
      <c r="ZZ15" s="91"/>
      <c r="AAA15" s="91"/>
      <c r="AAB15" s="91"/>
      <c r="AAC15" s="91"/>
      <c r="AAD15" s="91"/>
      <c r="AAE15" s="91"/>
      <c r="AAF15" s="91"/>
      <c r="AAG15" s="91"/>
      <c r="AAH15" s="91"/>
      <c r="AAI15" s="91"/>
      <c r="AAJ15" s="91"/>
      <c r="AAK15" s="91"/>
      <c r="AAL15" s="91"/>
      <c r="AAM15" s="91"/>
      <c r="AAN15" s="91"/>
      <c r="AAO15" s="91"/>
      <c r="AAP15" s="91"/>
      <c r="AAQ15" s="91"/>
      <c r="AAR15" s="91"/>
      <c r="AAS15" s="91"/>
      <c r="AAT15" s="91"/>
      <c r="AAU15" s="91"/>
      <c r="AAV15" s="91"/>
      <c r="AAW15" s="91"/>
      <c r="AAX15" s="91"/>
      <c r="AAY15" s="91"/>
      <c r="AAZ15" s="91"/>
      <c r="ABA15" s="91"/>
      <c r="ABB15" s="91"/>
      <c r="ABC15" s="91"/>
      <c r="ABD15" s="91"/>
      <c r="ABE15" s="91"/>
      <c r="ABF15" s="91"/>
      <c r="ABG15" s="91"/>
      <c r="ABH15" s="91"/>
      <c r="ABI15" s="91"/>
      <c r="ABJ15" s="91"/>
      <c r="ABK15" s="91"/>
      <c r="ABL15" s="91"/>
      <c r="ABM15" s="91"/>
      <c r="ABN15" s="91"/>
      <c r="ABO15" s="91"/>
      <c r="ABP15" s="91"/>
      <c r="ABQ15" s="91"/>
      <c r="ABR15" s="91"/>
      <c r="ABS15" s="91"/>
      <c r="ABT15" s="91"/>
      <c r="ABU15" s="91"/>
      <c r="ABV15" s="91"/>
      <c r="ABW15" s="91"/>
      <c r="ABX15" s="91"/>
      <c r="ABY15" s="91"/>
      <c r="ABZ15" s="91"/>
      <c r="ACA15" s="91"/>
      <c r="ACB15" s="91"/>
      <c r="ACC15" s="91"/>
      <c r="ACD15" s="91"/>
      <c r="ACE15" s="91"/>
      <c r="ACF15" s="91"/>
      <c r="ACG15" s="91"/>
      <c r="ACH15" s="91"/>
      <c r="ACI15" s="91"/>
      <c r="ACJ15" s="91"/>
      <c r="ACK15" s="91"/>
      <c r="ACL15" s="91"/>
      <c r="ACM15" s="91"/>
      <c r="ACN15" s="91"/>
      <c r="ACO15" s="91"/>
      <c r="ACP15" s="91"/>
      <c r="ACQ15" s="91"/>
      <c r="ACR15" s="91"/>
      <c r="ACS15" s="91"/>
      <c r="ACT15" s="91"/>
      <c r="ACU15" s="91"/>
      <c r="ACV15" s="91"/>
      <c r="ACW15" s="91"/>
      <c r="ACX15" s="91"/>
      <c r="ACY15" s="91"/>
      <c r="ACZ15" s="91"/>
      <c r="ADA15" s="91"/>
      <c r="ADB15" s="91"/>
      <c r="ADC15" s="91"/>
      <c r="ADD15" s="91"/>
      <c r="ADE15" s="91"/>
      <c r="ADF15" s="91"/>
      <c r="ADG15" s="91"/>
      <c r="ADH15" s="91"/>
      <c r="ADI15" s="91"/>
      <c r="ADJ15" s="91"/>
      <c r="ADK15" s="91"/>
      <c r="ADL15" s="91"/>
      <c r="ADM15" s="91"/>
      <c r="ADN15" s="91"/>
      <c r="ADO15" s="91"/>
      <c r="ADP15" s="91"/>
      <c r="ADQ15" s="91"/>
      <c r="ADR15" s="91"/>
      <c r="ADS15" s="91"/>
      <c r="ADT15" s="91"/>
      <c r="ADU15" s="91"/>
      <c r="ADV15" s="91"/>
      <c r="ADW15" s="91"/>
      <c r="ADX15" s="91"/>
      <c r="ADY15" s="91"/>
      <c r="ADZ15" s="91"/>
      <c r="AEA15" s="91"/>
      <c r="AEB15" s="91"/>
      <c r="AEC15" s="91"/>
      <c r="AED15" s="91"/>
      <c r="AEE15" s="91"/>
      <c r="AEF15" s="91"/>
      <c r="AEG15" s="91"/>
      <c r="AEH15" s="91"/>
      <c r="AEI15" s="91"/>
      <c r="AEJ15" s="91"/>
      <c r="AEK15" s="91"/>
      <c r="AEL15" s="91"/>
      <c r="AEM15" s="91"/>
      <c r="AEN15" s="91"/>
      <c r="AEO15" s="91"/>
      <c r="AEP15" s="91"/>
      <c r="AEQ15" s="91"/>
      <c r="AER15" s="91"/>
      <c r="AES15" s="91"/>
      <c r="AET15" s="91"/>
      <c r="AEU15" s="91"/>
      <c r="AEV15" s="91"/>
      <c r="AEW15" s="91"/>
      <c r="AEX15" s="91"/>
      <c r="AEY15" s="91"/>
      <c r="AEZ15" s="91"/>
      <c r="AFA15" s="91"/>
      <c r="AFB15" s="91"/>
      <c r="AFC15" s="91"/>
      <c r="AFD15" s="91"/>
      <c r="AFE15" s="91"/>
      <c r="AFF15" s="91"/>
      <c r="AFG15" s="91"/>
      <c r="AFH15" s="91"/>
      <c r="AFI15" s="91"/>
      <c r="AFJ15" s="91"/>
      <c r="AFK15" s="91"/>
      <c r="AFL15" s="91"/>
      <c r="AFM15" s="91"/>
      <c r="AFN15" s="91"/>
      <c r="AFO15" s="91"/>
      <c r="AFP15" s="91"/>
      <c r="AFQ15" s="91"/>
      <c r="AFR15" s="91"/>
      <c r="AFS15" s="91"/>
      <c r="AFT15" s="91"/>
      <c r="AFU15" s="91"/>
      <c r="AFV15" s="91"/>
      <c r="AFW15" s="91"/>
      <c r="AFX15" s="91"/>
      <c r="AFY15" s="91"/>
      <c r="AFZ15" s="91"/>
      <c r="AGA15" s="91"/>
      <c r="AGB15" s="91"/>
      <c r="AGC15" s="91"/>
      <c r="AGD15" s="91"/>
      <c r="AGE15" s="91"/>
      <c r="AGF15" s="91"/>
      <c r="AGG15" s="91"/>
      <c r="AGH15" s="91"/>
      <c r="AGI15" s="91"/>
      <c r="AGJ15" s="91"/>
      <c r="AGK15" s="91"/>
      <c r="AGL15" s="91"/>
      <c r="AGM15" s="91"/>
      <c r="AGN15" s="91"/>
      <c r="AGO15" s="91"/>
      <c r="AGP15" s="91"/>
      <c r="AGQ15" s="91"/>
      <c r="AGR15" s="91"/>
      <c r="AGS15" s="91"/>
      <c r="AGT15" s="91"/>
      <c r="AGU15" s="91"/>
      <c r="AGV15" s="91"/>
      <c r="AGW15" s="91"/>
      <c r="AGX15" s="91"/>
      <c r="AGY15" s="91"/>
      <c r="AGZ15" s="91"/>
      <c r="AHA15" s="91"/>
      <c r="AHB15" s="91"/>
      <c r="AHC15" s="91"/>
      <c r="AHD15" s="91"/>
      <c r="AHE15" s="91"/>
      <c r="AHF15" s="91"/>
      <c r="AHG15" s="91"/>
      <c r="AHH15" s="91"/>
      <c r="AHI15" s="91"/>
      <c r="AHJ15" s="91"/>
      <c r="AHK15" s="91"/>
      <c r="AHL15" s="91"/>
      <c r="AHM15" s="91"/>
      <c r="AHN15" s="91"/>
      <c r="AHO15" s="91"/>
      <c r="AHP15" s="91"/>
      <c r="AHQ15" s="91"/>
      <c r="AHR15" s="91"/>
      <c r="AHS15" s="91"/>
      <c r="AHT15" s="91"/>
      <c r="AHU15" s="91"/>
      <c r="AHV15" s="91"/>
      <c r="AHW15" s="91"/>
      <c r="AHX15" s="91"/>
      <c r="AHY15" s="91"/>
      <c r="AHZ15" s="91"/>
      <c r="AIA15" s="91"/>
      <c r="AIB15" s="91"/>
      <c r="AIC15" s="91"/>
      <c r="AID15" s="91"/>
      <c r="AIE15" s="91"/>
      <c r="AIF15" s="91"/>
      <c r="AIG15" s="91"/>
      <c r="AIH15" s="91"/>
      <c r="AII15" s="91"/>
      <c r="AIJ15" s="91"/>
      <c r="AIK15" s="91"/>
      <c r="AIL15" s="91"/>
      <c r="AIM15" s="91"/>
      <c r="AIN15" s="91"/>
      <c r="AIO15" s="91"/>
      <c r="AIP15" s="91"/>
      <c r="AIQ15" s="91"/>
      <c r="AIR15" s="91"/>
      <c r="AIS15" s="91"/>
      <c r="AIT15" s="91"/>
      <c r="AIU15" s="91"/>
      <c r="AIV15" s="91"/>
      <c r="AIW15" s="91"/>
      <c r="AIX15" s="91"/>
      <c r="AIY15" s="91"/>
      <c r="AIZ15" s="91"/>
      <c r="AJA15" s="91"/>
      <c r="AJB15" s="91"/>
      <c r="AJC15" s="91"/>
      <c r="AJD15" s="91"/>
      <c r="AJE15" s="91"/>
      <c r="AJF15" s="91"/>
      <c r="AJG15" s="91"/>
      <c r="AJH15" s="91"/>
      <c r="AJI15" s="91"/>
      <c r="AJJ15" s="91"/>
      <c r="AJK15" s="91"/>
      <c r="AJL15" s="91"/>
      <c r="AJM15" s="91"/>
      <c r="AJN15" s="91"/>
      <c r="AJO15" s="91"/>
      <c r="AJP15" s="91"/>
      <c r="AJQ15" s="91"/>
      <c r="AJR15" s="91"/>
      <c r="AJS15" s="91"/>
      <c r="AJT15" s="91"/>
      <c r="AJU15" s="91"/>
      <c r="AJV15" s="91"/>
      <c r="AJW15" s="91"/>
      <c r="AJX15" s="91"/>
      <c r="AJY15" s="91"/>
      <c r="AJZ15" s="91"/>
      <c r="AKA15" s="91"/>
      <c r="AKB15" s="91"/>
      <c r="AKC15" s="91"/>
      <c r="AKD15" s="91"/>
      <c r="AKE15" s="91"/>
      <c r="AKF15" s="91"/>
      <c r="AKG15" s="91"/>
      <c r="AKH15" s="91"/>
      <c r="AKI15" s="91"/>
      <c r="AKJ15" s="91"/>
      <c r="AKK15" s="91"/>
      <c r="AKL15" s="91"/>
      <c r="AKM15" s="91"/>
      <c r="AKN15" s="91"/>
      <c r="AKO15" s="91"/>
      <c r="AKP15" s="91"/>
      <c r="AKQ15" s="91"/>
      <c r="AKR15" s="91"/>
      <c r="AKS15" s="91"/>
      <c r="AKT15" s="91"/>
      <c r="AKU15" s="91"/>
      <c r="AKV15" s="91"/>
      <c r="AKW15" s="91"/>
      <c r="AKX15" s="91"/>
      <c r="AKY15" s="91"/>
      <c r="AKZ15" s="91"/>
      <c r="ALA15" s="91"/>
      <c r="ALB15" s="91"/>
      <c r="ALC15" s="91"/>
      <c r="ALD15" s="91"/>
      <c r="ALE15" s="91"/>
      <c r="ALF15" s="91"/>
      <c r="ALG15" s="91"/>
      <c r="ALH15" s="91"/>
      <c r="ALI15" s="91"/>
      <c r="ALJ15" s="91"/>
      <c r="ALK15" s="91"/>
      <c r="ALL15" s="91"/>
      <c r="ALM15" s="91"/>
      <c r="ALN15" s="91"/>
      <c r="ALO15" s="91"/>
      <c r="ALP15" s="91"/>
      <c r="ALQ15" s="91"/>
      <c r="ALR15" s="91"/>
      <c r="ALS15" s="91"/>
      <c r="ALT15" s="91"/>
      <c r="ALU15" s="91"/>
      <c r="ALV15" s="91"/>
      <c r="ALW15" s="91"/>
      <c r="ALX15" s="91"/>
      <c r="ALY15" s="91"/>
      <c r="ALZ15" s="91"/>
      <c r="AMA15" s="91"/>
      <c r="AMB15" s="91"/>
      <c r="AMC15" s="91"/>
      <c r="AMD15" s="91"/>
      <c r="AME15" s="91"/>
      <c r="AMF15" s="91"/>
      <c r="AMG15" s="91"/>
      <c r="AMH15" s="91"/>
      <c r="AMI15" s="91"/>
      <c r="AMJ15" s="91"/>
      <c r="AMK15" s="91"/>
      <c r="AML15" s="91"/>
      <c r="AMM15" s="91"/>
      <c r="AMN15" s="91"/>
      <c r="AMO15" s="91"/>
      <c r="AMP15" s="91"/>
      <c r="AMQ15" s="91"/>
      <c r="AMR15" s="91"/>
      <c r="AMS15" s="91"/>
      <c r="AMT15" s="91"/>
      <c r="AMU15" s="91"/>
      <c r="AMV15" s="91"/>
      <c r="AMW15" s="91"/>
      <c r="AMX15" s="91"/>
      <c r="AMY15" s="91"/>
      <c r="AMZ15" s="91"/>
      <c r="ANA15" s="91"/>
      <c r="ANB15" s="91"/>
      <c r="ANC15" s="91"/>
      <c r="AND15" s="91"/>
      <c r="ANE15" s="91"/>
      <c r="ANF15" s="91"/>
      <c r="ANG15" s="91"/>
      <c r="ANH15" s="91"/>
      <c r="ANI15" s="91"/>
      <c r="ANJ15" s="91"/>
      <c r="ANK15" s="91"/>
      <c r="ANL15" s="91"/>
      <c r="ANM15" s="91"/>
      <c r="ANN15" s="91"/>
      <c r="ANO15" s="91"/>
      <c r="ANP15" s="91"/>
      <c r="ANQ15" s="91"/>
      <c r="ANR15" s="91"/>
      <c r="ANS15" s="91"/>
      <c r="ANT15" s="91"/>
      <c r="ANU15" s="91"/>
      <c r="ANV15" s="91"/>
      <c r="ANW15" s="91"/>
      <c r="ANX15" s="91"/>
      <c r="ANY15" s="91"/>
      <c r="ANZ15" s="91"/>
      <c r="AOA15" s="91"/>
      <c r="AOB15" s="91"/>
      <c r="AOC15" s="91"/>
      <c r="AOD15" s="91"/>
      <c r="AOE15" s="91"/>
      <c r="AOF15" s="91"/>
      <c r="AOG15" s="91"/>
      <c r="AOH15" s="91"/>
      <c r="AOI15" s="91"/>
      <c r="AOJ15" s="91"/>
      <c r="AOK15" s="91"/>
      <c r="AOL15" s="91"/>
      <c r="AOM15" s="91"/>
      <c r="AON15" s="91"/>
      <c r="AOO15" s="91"/>
      <c r="AOP15" s="91"/>
      <c r="AOQ15" s="91"/>
      <c r="AOR15" s="91"/>
      <c r="AOS15" s="91"/>
      <c r="AOT15" s="91"/>
      <c r="AOU15" s="91"/>
      <c r="AOV15" s="91"/>
      <c r="AOW15" s="91"/>
      <c r="AOX15" s="91"/>
      <c r="AOY15" s="91"/>
      <c r="AOZ15" s="91"/>
      <c r="APA15" s="91"/>
      <c r="APB15" s="91"/>
      <c r="APC15" s="91"/>
      <c r="APD15" s="91"/>
      <c r="APE15" s="91"/>
      <c r="APF15" s="91"/>
      <c r="APG15" s="91"/>
      <c r="APH15" s="91"/>
      <c r="API15" s="91"/>
      <c r="APJ15" s="91"/>
      <c r="APK15" s="91"/>
      <c r="APL15" s="91"/>
      <c r="APM15" s="91"/>
      <c r="APN15" s="91"/>
      <c r="APO15" s="91"/>
      <c r="APP15" s="91"/>
      <c r="APQ15" s="91"/>
      <c r="APR15" s="91"/>
      <c r="APS15" s="91"/>
      <c r="APT15" s="91"/>
      <c r="APU15" s="91"/>
      <c r="APV15" s="91"/>
      <c r="APW15" s="91"/>
      <c r="APX15" s="91"/>
      <c r="APY15" s="91"/>
      <c r="APZ15" s="91"/>
      <c r="AQA15" s="91"/>
      <c r="AQB15" s="91"/>
      <c r="AQC15" s="91"/>
      <c r="AQD15" s="91"/>
      <c r="AQE15" s="91"/>
      <c r="AQF15" s="91"/>
      <c r="AQG15" s="91"/>
      <c r="AQH15" s="91"/>
      <c r="AQI15" s="91"/>
      <c r="AQJ15" s="91"/>
      <c r="AQK15" s="91"/>
      <c r="AQL15" s="91"/>
      <c r="AQM15" s="91"/>
      <c r="AQN15" s="91"/>
      <c r="AQO15" s="91"/>
      <c r="AQP15" s="91"/>
      <c r="AQQ15" s="91"/>
      <c r="AQR15" s="91"/>
      <c r="AQS15" s="91"/>
      <c r="AQT15" s="91"/>
      <c r="AQU15" s="91"/>
      <c r="AQV15" s="91"/>
      <c r="AQW15" s="91"/>
      <c r="AQX15" s="91"/>
      <c r="AQY15" s="91"/>
      <c r="AQZ15" s="91"/>
      <c r="ARA15" s="91"/>
      <c r="ARB15" s="91"/>
      <c r="ARC15" s="91"/>
      <c r="ARD15" s="91"/>
      <c r="ARE15" s="91"/>
      <c r="ARF15" s="91"/>
      <c r="ARG15" s="91"/>
      <c r="ARH15" s="91"/>
      <c r="ARI15" s="91"/>
      <c r="ARJ15" s="91"/>
      <c r="ARK15" s="91"/>
      <c r="ARL15" s="91"/>
      <c r="ARM15" s="91"/>
      <c r="ARN15" s="91"/>
      <c r="ARO15" s="91"/>
      <c r="ARP15" s="91"/>
      <c r="ARQ15" s="91"/>
      <c r="ARR15" s="91"/>
      <c r="ARS15" s="91"/>
      <c r="ART15" s="91"/>
      <c r="ARU15" s="91"/>
      <c r="ARV15" s="91"/>
      <c r="ARW15" s="91"/>
      <c r="ARX15" s="91"/>
      <c r="ARY15" s="91"/>
      <c r="ARZ15" s="91"/>
      <c r="ASA15" s="91"/>
      <c r="ASB15" s="91"/>
      <c r="ASC15" s="91"/>
      <c r="ASD15" s="91"/>
      <c r="ASE15" s="91"/>
      <c r="ASF15" s="91"/>
      <c r="ASG15" s="91"/>
      <c r="ASH15" s="91"/>
      <c r="ASI15" s="91"/>
      <c r="ASJ15" s="91"/>
      <c r="ASK15" s="91"/>
      <c r="ASL15" s="91"/>
      <c r="ASM15" s="91"/>
      <c r="ASN15" s="91"/>
      <c r="ASO15" s="91"/>
      <c r="ASP15" s="91"/>
      <c r="ASQ15" s="91"/>
      <c r="ASR15" s="91"/>
      <c r="ASS15" s="91"/>
      <c r="AST15" s="91"/>
      <c r="ASU15" s="91"/>
      <c r="ASV15" s="91"/>
      <c r="ASW15" s="91"/>
      <c r="ASX15" s="91"/>
      <c r="ASY15" s="91"/>
      <c r="ASZ15" s="91"/>
      <c r="ATA15" s="91"/>
      <c r="ATB15" s="91"/>
      <c r="ATC15" s="91"/>
      <c r="ATD15" s="91"/>
      <c r="ATE15" s="91"/>
      <c r="ATF15" s="91"/>
      <c r="ATG15" s="91"/>
      <c r="ATH15" s="91"/>
      <c r="ATI15" s="91"/>
      <c r="ATJ15" s="91"/>
      <c r="ATK15" s="91"/>
      <c r="ATL15" s="91"/>
      <c r="ATM15" s="91"/>
      <c r="ATN15" s="91"/>
      <c r="ATO15" s="91"/>
      <c r="ATP15" s="91"/>
      <c r="ATQ15" s="91"/>
      <c r="ATR15" s="91"/>
      <c r="ATS15" s="91"/>
      <c r="ATT15" s="91"/>
      <c r="ATU15" s="91"/>
      <c r="ATV15" s="91"/>
      <c r="ATW15" s="91"/>
      <c r="ATX15" s="91"/>
      <c r="ATY15" s="91"/>
      <c r="ATZ15" s="91"/>
      <c r="AUA15" s="91"/>
      <c r="AUB15" s="91"/>
      <c r="AUC15" s="91"/>
      <c r="AUD15" s="91"/>
      <c r="AUE15" s="91"/>
      <c r="AUF15" s="91"/>
      <c r="AUG15" s="91"/>
      <c r="AUH15" s="91"/>
      <c r="AUI15" s="91"/>
      <c r="AUJ15" s="91"/>
      <c r="AUK15" s="91"/>
      <c r="AUL15" s="91"/>
      <c r="AUM15" s="91"/>
      <c r="AUN15" s="91"/>
      <c r="AUO15" s="91"/>
      <c r="AUP15" s="91"/>
      <c r="AUQ15" s="91"/>
      <c r="AUR15" s="91"/>
      <c r="AUS15" s="91"/>
      <c r="AUT15" s="91"/>
      <c r="AUU15" s="91"/>
      <c r="AUV15" s="91"/>
      <c r="AUW15" s="91"/>
      <c r="AUX15" s="91"/>
      <c r="AUY15" s="91"/>
      <c r="AUZ15" s="91"/>
      <c r="AVA15" s="91"/>
      <c r="AVB15" s="91"/>
      <c r="AVC15" s="91"/>
      <c r="AVD15" s="91"/>
      <c r="AVE15" s="91"/>
      <c r="AVF15" s="91"/>
      <c r="AVG15" s="91"/>
      <c r="AVH15" s="91"/>
      <c r="AVI15" s="91"/>
      <c r="AVJ15" s="91"/>
      <c r="AVK15" s="91"/>
      <c r="AVL15" s="91"/>
      <c r="AVM15" s="91"/>
      <c r="AVN15" s="91"/>
      <c r="AVO15" s="91"/>
      <c r="AVP15" s="91"/>
      <c r="AVQ15" s="91"/>
      <c r="AVR15" s="91"/>
      <c r="AVS15" s="91"/>
      <c r="AVT15" s="91"/>
      <c r="AVU15" s="91"/>
      <c r="AVV15" s="91"/>
      <c r="AVW15" s="91"/>
      <c r="AVX15" s="91"/>
      <c r="AVY15" s="91"/>
      <c r="AVZ15" s="91"/>
      <c r="AWA15" s="91"/>
      <c r="AWB15" s="91"/>
      <c r="AWC15" s="91"/>
      <c r="AWD15" s="91"/>
      <c r="AWE15" s="91"/>
      <c r="AWF15" s="91"/>
      <c r="AWG15" s="91"/>
      <c r="AWH15" s="91"/>
      <c r="AWI15" s="91"/>
      <c r="AWJ15" s="91"/>
      <c r="AWK15" s="91"/>
      <c r="AWL15" s="91"/>
      <c r="AWM15" s="91"/>
      <c r="AWN15" s="91"/>
      <c r="AWO15" s="91"/>
      <c r="AWP15" s="91"/>
      <c r="AWQ15" s="91"/>
      <c r="AWR15" s="91"/>
      <c r="AWS15" s="91"/>
      <c r="AWT15" s="91"/>
      <c r="AWU15" s="91"/>
      <c r="AWV15" s="91"/>
      <c r="AWW15" s="91"/>
      <c r="AWX15" s="91"/>
      <c r="AWY15" s="91"/>
      <c r="AWZ15" s="91"/>
      <c r="AXA15" s="91"/>
      <c r="AXB15" s="91"/>
      <c r="AXC15" s="91"/>
      <c r="AXD15" s="91"/>
      <c r="AXE15" s="91"/>
      <c r="AXF15" s="91"/>
      <c r="AXG15" s="91"/>
      <c r="AXH15" s="91"/>
      <c r="AXI15" s="91"/>
      <c r="AXJ15" s="91"/>
      <c r="AXK15" s="91"/>
      <c r="AXL15" s="91"/>
      <c r="AXM15" s="91"/>
      <c r="AXN15" s="91"/>
      <c r="AXO15" s="91"/>
      <c r="AXP15" s="91"/>
      <c r="AXQ15" s="91"/>
      <c r="AXR15" s="91"/>
      <c r="AXS15" s="91"/>
      <c r="AXT15" s="91"/>
      <c r="AXU15" s="91"/>
      <c r="AXV15" s="91"/>
      <c r="AXW15" s="91"/>
      <c r="AXX15" s="91"/>
      <c r="AXY15" s="91"/>
      <c r="AXZ15" s="91"/>
      <c r="AYA15" s="91"/>
      <c r="AYB15" s="91"/>
      <c r="AYC15" s="91"/>
      <c r="AYD15" s="91"/>
      <c r="AYE15" s="91"/>
      <c r="AYF15" s="91"/>
      <c r="AYG15" s="91"/>
      <c r="AYH15" s="91"/>
      <c r="AYI15" s="91"/>
      <c r="AYJ15" s="91"/>
      <c r="AYK15" s="91"/>
      <c r="AYL15" s="91"/>
      <c r="AYM15" s="91"/>
      <c r="AYN15" s="91"/>
      <c r="AYO15" s="91"/>
      <c r="AYP15" s="91"/>
      <c r="AYQ15" s="91"/>
      <c r="AYR15" s="91"/>
      <c r="AYS15" s="91"/>
      <c r="AYT15" s="91"/>
      <c r="AYU15" s="91"/>
      <c r="AYV15" s="91"/>
      <c r="AYW15" s="91"/>
      <c r="AYX15" s="91"/>
      <c r="AYY15" s="91"/>
      <c r="AYZ15" s="91"/>
      <c r="AZA15" s="91"/>
      <c r="AZB15" s="91"/>
      <c r="AZC15" s="91"/>
      <c r="AZD15" s="91"/>
      <c r="AZE15" s="91"/>
      <c r="AZF15" s="91"/>
      <c r="AZG15" s="91"/>
      <c r="AZH15" s="91"/>
      <c r="AZI15" s="91"/>
      <c r="AZJ15" s="91"/>
      <c r="AZK15" s="91"/>
      <c r="AZL15" s="91"/>
      <c r="AZM15" s="91"/>
      <c r="AZN15" s="91"/>
      <c r="AZO15" s="91"/>
      <c r="AZP15" s="91"/>
      <c r="AZQ15" s="91"/>
      <c r="AZR15" s="91"/>
      <c r="AZS15" s="91"/>
      <c r="AZT15" s="91"/>
      <c r="AZU15" s="91"/>
      <c r="AZV15" s="91"/>
      <c r="AZW15" s="91"/>
      <c r="AZX15" s="91"/>
      <c r="AZY15" s="91"/>
      <c r="AZZ15" s="91"/>
      <c r="BAA15" s="91"/>
      <c r="BAB15" s="91"/>
      <c r="BAC15" s="91"/>
      <c r="BAD15" s="91"/>
      <c r="BAE15" s="91"/>
      <c r="BAF15" s="91"/>
      <c r="BAG15" s="91"/>
      <c r="BAH15" s="91"/>
      <c r="BAI15" s="91"/>
      <c r="BAJ15" s="91"/>
      <c r="BAK15" s="91"/>
      <c r="BAL15" s="91"/>
      <c r="BAM15" s="91"/>
      <c r="BAN15" s="91"/>
      <c r="BAO15" s="91"/>
      <c r="BAP15" s="91"/>
      <c r="BAQ15" s="91"/>
      <c r="BAR15" s="91"/>
      <c r="BAS15" s="91"/>
      <c r="BAT15" s="91"/>
      <c r="BAU15" s="91"/>
      <c r="BAV15" s="91"/>
      <c r="BAW15" s="91"/>
      <c r="BAX15" s="91"/>
      <c r="BAY15" s="91"/>
      <c r="BAZ15" s="91"/>
      <c r="BBA15" s="91"/>
      <c r="BBB15" s="91"/>
      <c r="BBC15" s="91"/>
      <c r="BBD15" s="91"/>
      <c r="BBE15" s="91"/>
      <c r="BBF15" s="91"/>
      <c r="BBG15" s="91"/>
      <c r="BBH15" s="91"/>
      <c r="BBI15" s="91"/>
      <c r="BBJ15" s="91"/>
      <c r="BBK15" s="91"/>
      <c r="BBL15" s="91"/>
      <c r="BBM15" s="91"/>
      <c r="BBN15" s="91"/>
      <c r="BBO15" s="91"/>
      <c r="BBP15" s="91"/>
      <c r="BBQ15" s="91"/>
      <c r="BBR15" s="91"/>
      <c r="BBS15" s="91"/>
      <c r="BBT15" s="91"/>
      <c r="BBU15" s="91"/>
      <c r="BBV15" s="91"/>
      <c r="BBW15" s="91"/>
      <c r="BBX15" s="91"/>
      <c r="BBY15" s="91"/>
      <c r="BBZ15" s="91"/>
      <c r="BCA15" s="91"/>
      <c r="BCB15" s="91"/>
      <c r="BCC15" s="91"/>
      <c r="BCD15" s="91"/>
      <c r="BCE15" s="91"/>
      <c r="BCF15" s="91"/>
      <c r="BCG15" s="91"/>
      <c r="BCH15" s="91"/>
      <c r="BCI15" s="91"/>
      <c r="BCJ15" s="91"/>
      <c r="BCK15" s="91"/>
      <c r="BCL15" s="91"/>
      <c r="BCM15" s="91"/>
      <c r="BCN15" s="91"/>
      <c r="BCO15" s="91"/>
      <c r="BCP15" s="91"/>
      <c r="BCQ15" s="91"/>
      <c r="BCR15" s="91"/>
      <c r="BCS15" s="91"/>
      <c r="BCT15" s="91"/>
      <c r="BCU15" s="91"/>
      <c r="BCV15" s="91"/>
      <c r="BCW15" s="91"/>
      <c r="BCX15" s="91"/>
      <c r="BCY15" s="91"/>
      <c r="BCZ15" s="91"/>
      <c r="BDA15" s="91"/>
      <c r="BDB15" s="91"/>
      <c r="BDC15" s="91"/>
      <c r="BDD15" s="91"/>
      <c r="BDE15" s="91"/>
      <c r="BDF15" s="91"/>
      <c r="BDG15" s="91"/>
      <c r="BDH15" s="91"/>
      <c r="BDI15" s="91"/>
      <c r="BDJ15" s="91"/>
      <c r="BDK15" s="91"/>
      <c r="BDL15" s="91"/>
      <c r="BDM15" s="91"/>
      <c r="BDN15" s="91"/>
      <c r="BDO15" s="91"/>
      <c r="BDP15" s="91"/>
      <c r="BDQ15" s="91"/>
      <c r="BDR15" s="91"/>
      <c r="BDS15" s="91"/>
      <c r="BDT15" s="91"/>
      <c r="BDU15" s="91"/>
      <c r="BDV15" s="91"/>
      <c r="BDW15" s="91"/>
      <c r="BDX15" s="91"/>
      <c r="BDY15" s="91"/>
      <c r="BDZ15" s="91"/>
      <c r="BEA15" s="91"/>
      <c r="BEB15" s="91"/>
      <c r="BEC15" s="91"/>
      <c r="BED15" s="91"/>
      <c r="BEE15" s="91"/>
      <c r="BEF15" s="91"/>
      <c r="BEG15" s="91"/>
      <c r="BEH15" s="91"/>
      <c r="BEI15" s="91"/>
      <c r="BEJ15" s="91"/>
      <c r="BEK15" s="91"/>
      <c r="BEL15" s="91"/>
      <c r="BEM15" s="91"/>
      <c r="BEN15" s="91"/>
      <c r="BEO15" s="91"/>
      <c r="BEP15" s="91"/>
      <c r="BEQ15" s="91"/>
      <c r="BER15" s="91"/>
      <c r="BES15" s="91"/>
      <c r="BET15" s="91"/>
      <c r="BEU15" s="91"/>
      <c r="BEV15" s="91"/>
      <c r="BEW15" s="91"/>
      <c r="BEX15" s="91"/>
      <c r="BEY15" s="91"/>
      <c r="BEZ15" s="91"/>
      <c r="BFA15" s="91"/>
      <c r="BFB15" s="91"/>
      <c r="BFC15" s="91"/>
      <c r="BFD15" s="91"/>
      <c r="BFE15" s="91"/>
      <c r="BFF15" s="91"/>
      <c r="BFG15" s="91"/>
      <c r="BFH15" s="91"/>
      <c r="BFI15" s="91"/>
      <c r="BFJ15" s="91"/>
      <c r="BFK15" s="91"/>
      <c r="BFL15" s="91"/>
      <c r="BFM15" s="91"/>
      <c r="BFN15" s="91"/>
      <c r="BFO15" s="91"/>
      <c r="BFP15" s="91"/>
      <c r="BFQ15" s="91"/>
      <c r="BFR15" s="91"/>
      <c r="BFS15" s="91"/>
      <c r="BFT15" s="91"/>
      <c r="BFU15" s="91"/>
      <c r="BFV15" s="91"/>
      <c r="BFW15" s="91"/>
      <c r="BFX15" s="91"/>
      <c r="BFY15" s="91"/>
      <c r="BFZ15" s="91"/>
      <c r="BGA15" s="91"/>
      <c r="BGB15" s="91"/>
      <c r="BGC15" s="91"/>
      <c r="BGD15" s="91"/>
      <c r="BGE15" s="91"/>
      <c r="BGF15" s="91"/>
      <c r="BGG15" s="91"/>
      <c r="BGH15" s="91"/>
      <c r="BGI15" s="91"/>
      <c r="BGJ15" s="91"/>
      <c r="BGK15" s="91"/>
      <c r="BGL15" s="91"/>
      <c r="BGM15" s="91"/>
      <c r="BGN15" s="91"/>
      <c r="BGO15" s="91"/>
      <c r="BGP15" s="91"/>
      <c r="BGQ15" s="91"/>
      <c r="BGR15" s="91"/>
      <c r="BGS15" s="91"/>
      <c r="BGT15" s="91"/>
      <c r="BGU15" s="91"/>
      <c r="BGV15" s="91"/>
      <c r="BGW15" s="91"/>
      <c r="BGX15" s="91"/>
      <c r="BGY15" s="91"/>
      <c r="BGZ15" s="91"/>
      <c r="BHA15" s="91"/>
      <c r="BHB15" s="91"/>
      <c r="BHC15" s="91"/>
      <c r="BHD15" s="91"/>
      <c r="BHE15" s="91"/>
      <c r="BHF15" s="91"/>
      <c r="BHG15" s="91"/>
      <c r="BHH15" s="91"/>
      <c r="BHI15" s="91"/>
      <c r="BHJ15" s="91"/>
      <c r="BHK15" s="91"/>
      <c r="BHL15" s="91"/>
      <c r="BHM15" s="91"/>
      <c r="BHN15" s="91"/>
      <c r="BHO15" s="91"/>
      <c r="BHP15" s="91"/>
      <c r="BHQ15" s="91"/>
      <c r="BHR15" s="91"/>
      <c r="BHS15" s="91"/>
      <c r="BHT15" s="91"/>
      <c r="BHU15" s="91"/>
      <c r="BHV15" s="91"/>
      <c r="BHW15" s="91"/>
      <c r="BHX15" s="91"/>
      <c r="BHY15" s="91"/>
      <c r="BHZ15" s="91"/>
      <c r="BIA15" s="91"/>
      <c r="BIB15" s="91"/>
      <c r="BIC15" s="91"/>
      <c r="BID15" s="91"/>
      <c r="BIE15" s="91"/>
      <c r="BIF15" s="91"/>
      <c r="BIG15" s="91"/>
      <c r="BIH15" s="91"/>
      <c r="BII15" s="91"/>
      <c r="BIJ15" s="91"/>
      <c r="BIK15" s="91"/>
      <c r="BIL15" s="91"/>
      <c r="BIM15" s="91"/>
      <c r="BIN15" s="91"/>
      <c r="BIO15" s="91"/>
      <c r="BIP15" s="91"/>
      <c r="BIQ15" s="91"/>
      <c r="BIR15" s="91"/>
      <c r="BIS15" s="91"/>
      <c r="BIT15" s="91"/>
      <c r="BIU15" s="91"/>
      <c r="BIV15" s="91"/>
      <c r="BIW15" s="91"/>
      <c r="BIX15" s="91"/>
      <c r="BIY15" s="91"/>
      <c r="BIZ15" s="91"/>
      <c r="BJA15" s="91"/>
      <c r="BJB15" s="91"/>
      <c r="BJC15" s="91"/>
      <c r="BJD15" s="91"/>
      <c r="BJE15" s="91"/>
      <c r="BJF15" s="91"/>
      <c r="BJG15" s="91"/>
      <c r="BJH15" s="91"/>
      <c r="BJI15" s="91"/>
      <c r="BJJ15" s="91"/>
      <c r="BJK15" s="91"/>
      <c r="BJL15" s="91"/>
      <c r="BJM15" s="91"/>
      <c r="BJN15" s="91"/>
      <c r="BJO15" s="91"/>
      <c r="BJP15" s="91"/>
      <c r="BJQ15" s="91"/>
      <c r="BJR15" s="91"/>
      <c r="BJS15" s="91"/>
      <c r="BJT15" s="91"/>
      <c r="BJU15" s="91"/>
      <c r="BJV15" s="91"/>
      <c r="BJW15" s="91"/>
      <c r="BJX15" s="91"/>
      <c r="BJY15" s="91"/>
      <c r="BJZ15" s="91"/>
      <c r="BKA15" s="91"/>
      <c r="BKB15" s="91"/>
      <c r="BKC15" s="91"/>
      <c r="BKD15" s="91"/>
      <c r="BKE15" s="91"/>
      <c r="BKF15" s="91"/>
      <c r="BKG15" s="91"/>
      <c r="BKH15" s="91"/>
      <c r="BKI15" s="91"/>
      <c r="BKJ15" s="91"/>
      <c r="BKK15" s="91"/>
      <c r="BKL15" s="91"/>
      <c r="BKM15" s="91"/>
      <c r="BKN15" s="91"/>
      <c r="BKO15" s="91"/>
      <c r="BKP15" s="91"/>
      <c r="BKQ15" s="91"/>
      <c r="BKR15" s="91"/>
      <c r="BKS15" s="91"/>
      <c r="BKT15" s="91"/>
      <c r="BKU15" s="91"/>
      <c r="BKV15" s="91"/>
      <c r="BKW15" s="91"/>
      <c r="BKX15" s="91"/>
      <c r="BKY15" s="91"/>
      <c r="BKZ15" s="91"/>
      <c r="BLA15" s="91"/>
      <c r="BLB15" s="91"/>
      <c r="BLC15" s="91"/>
      <c r="BLD15" s="91"/>
      <c r="BLE15" s="91"/>
      <c r="BLF15" s="91"/>
      <c r="BLG15" s="91"/>
      <c r="BLH15" s="91"/>
      <c r="BLI15" s="91"/>
      <c r="BLJ15" s="91"/>
      <c r="BLK15" s="91"/>
      <c r="BLL15" s="91"/>
      <c r="BLM15" s="91"/>
      <c r="BLN15" s="91"/>
      <c r="BLO15" s="91"/>
      <c r="BLP15" s="91"/>
      <c r="BLQ15" s="91"/>
      <c r="BLR15" s="91"/>
      <c r="BLS15" s="91"/>
      <c r="BLT15" s="91"/>
      <c r="BLU15" s="91"/>
      <c r="BLV15" s="91"/>
      <c r="BLW15" s="91"/>
      <c r="BLX15" s="91"/>
      <c r="BLY15" s="91"/>
      <c r="BLZ15" s="91"/>
      <c r="BMA15" s="91"/>
      <c r="BMB15" s="91"/>
      <c r="BMC15" s="91"/>
      <c r="BMD15" s="91"/>
      <c r="BME15" s="91"/>
      <c r="BMF15" s="91"/>
      <c r="BMG15" s="91"/>
      <c r="BMH15" s="91"/>
      <c r="BMI15" s="91"/>
      <c r="BMJ15" s="91"/>
      <c r="BMK15" s="91"/>
      <c r="BML15" s="91"/>
      <c r="BMM15" s="91"/>
      <c r="BMN15" s="91"/>
      <c r="BMO15" s="91"/>
      <c r="BMP15" s="91"/>
      <c r="BMQ15" s="91"/>
      <c r="BMR15" s="91"/>
      <c r="BMS15" s="91"/>
      <c r="BMT15" s="91"/>
      <c r="BMU15" s="91"/>
      <c r="BMV15" s="91"/>
      <c r="BMW15" s="91"/>
      <c r="BMX15" s="91"/>
      <c r="BMY15" s="91"/>
      <c r="BMZ15" s="91"/>
      <c r="BNA15" s="91"/>
      <c r="BNB15" s="91"/>
      <c r="BNC15" s="91"/>
      <c r="BND15" s="91"/>
      <c r="BNE15" s="91"/>
      <c r="BNF15" s="91"/>
      <c r="BNG15" s="91"/>
      <c r="BNH15" s="91"/>
      <c r="BNI15" s="91"/>
      <c r="BNJ15" s="91"/>
      <c r="BNK15" s="91"/>
      <c r="BNL15" s="91"/>
      <c r="BNM15" s="91"/>
      <c r="BNN15" s="91"/>
      <c r="BNO15" s="91"/>
      <c r="BNP15" s="91"/>
      <c r="BNQ15" s="91"/>
      <c r="BNR15" s="91"/>
      <c r="BNS15" s="91"/>
      <c r="BNT15" s="91"/>
      <c r="BNU15" s="91"/>
      <c r="BNV15" s="91"/>
      <c r="BNW15" s="91"/>
      <c r="BNX15" s="91"/>
      <c r="BNY15" s="91"/>
      <c r="BNZ15" s="91"/>
      <c r="BOA15" s="91"/>
      <c r="BOB15" s="91"/>
      <c r="BOC15" s="91"/>
      <c r="BOD15" s="91"/>
      <c r="BOE15" s="91"/>
      <c r="BOF15" s="91"/>
      <c r="BOG15" s="91"/>
      <c r="BOH15" s="91"/>
      <c r="BOI15" s="91"/>
      <c r="BOJ15" s="91"/>
      <c r="BOK15" s="91"/>
      <c r="BOL15" s="91"/>
      <c r="BOM15" s="91"/>
      <c r="BON15" s="91"/>
      <c r="BOO15" s="91"/>
      <c r="BOP15" s="91"/>
      <c r="BOQ15" s="91"/>
      <c r="BOR15" s="91"/>
      <c r="BOS15" s="91"/>
      <c r="BOT15" s="91"/>
      <c r="BOU15" s="91"/>
      <c r="BOV15" s="91"/>
      <c r="BOW15" s="91"/>
      <c r="BOX15" s="91"/>
      <c r="BOY15" s="91"/>
      <c r="BOZ15" s="91"/>
      <c r="BPA15" s="91"/>
      <c r="BPB15" s="91"/>
      <c r="BPC15" s="91"/>
      <c r="BPD15" s="91"/>
      <c r="BPE15" s="91"/>
      <c r="BPF15" s="91"/>
      <c r="BPG15" s="91"/>
      <c r="BPH15" s="91"/>
      <c r="BPI15" s="91"/>
      <c r="BPJ15" s="91"/>
      <c r="BPK15" s="91"/>
      <c r="BPL15" s="91"/>
      <c r="BPM15" s="91"/>
      <c r="BPN15" s="91"/>
      <c r="BPO15" s="91"/>
      <c r="BPP15" s="91"/>
      <c r="BPQ15" s="91"/>
      <c r="BPR15" s="91"/>
      <c r="BPS15" s="91"/>
      <c r="BPT15" s="91"/>
      <c r="BPU15" s="91"/>
      <c r="BPV15" s="91"/>
      <c r="BPW15" s="91"/>
      <c r="BPX15" s="91"/>
      <c r="BPY15" s="91"/>
      <c r="BPZ15" s="91"/>
      <c r="BQA15" s="91"/>
      <c r="BQB15" s="91"/>
      <c r="BQC15" s="91"/>
      <c r="BQD15" s="91"/>
      <c r="BQE15" s="91"/>
      <c r="BQF15" s="91"/>
      <c r="BQG15" s="91"/>
      <c r="BQH15" s="91"/>
      <c r="BQI15" s="91"/>
      <c r="BQJ15" s="91"/>
      <c r="BQK15" s="91"/>
      <c r="BQL15" s="91"/>
      <c r="BQM15" s="91"/>
      <c r="BQN15" s="91"/>
      <c r="BQO15" s="91"/>
      <c r="BQP15" s="91"/>
      <c r="BQQ15" s="91"/>
      <c r="BQR15" s="91"/>
      <c r="BQS15" s="91"/>
      <c r="BQT15" s="91"/>
      <c r="BQU15" s="91"/>
      <c r="BQV15" s="91"/>
      <c r="BQW15" s="91"/>
      <c r="BQX15" s="91"/>
      <c r="BQY15" s="91"/>
      <c r="BQZ15" s="91"/>
      <c r="BRA15" s="91"/>
      <c r="BRB15" s="91"/>
      <c r="BRC15" s="91"/>
      <c r="BRD15" s="91"/>
      <c r="BRE15" s="91"/>
      <c r="BRF15" s="91"/>
      <c r="BRG15" s="91"/>
      <c r="BRH15" s="91"/>
      <c r="BRI15" s="91"/>
      <c r="BRJ15" s="91"/>
      <c r="BRK15" s="91"/>
      <c r="BRL15" s="91"/>
      <c r="BRM15" s="91"/>
      <c r="BRN15" s="91"/>
      <c r="BRO15" s="91"/>
      <c r="BRP15" s="91"/>
      <c r="BRQ15" s="91"/>
      <c r="BRR15" s="91"/>
      <c r="BRS15" s="91"/>
      <c r="BRT15" s="91"/>
      <c r="BRU15" s="91"/>
      <c r="BRV15" s="91"/>
      <c r="BRW15" s="91"/>
      <c r="BRX15" s="91"/>
      <c r="BRY15" s="91"/>
      <c r="BRZ15" s="91"/>
      <c r="BSA15" s="91"/>
      <c r="BSB15" s="91"/>
      <c r="BSC15" s="91"/>
      <c r="BSD15" s="91"/>
      <c r="BSE15" s="91"/>
      <c r="BSF15" s="91"/>
      <c r="BSG15" s="91"/>
      <c r="BSH15" s="91"/>
      <c r="BSI15" s="91"/>
      <c r="BSJ15" s="91"/>
      <c r="BSK15" s="91"/>
      <c r="BSL15" s="91"/>
      <c r="BSM15" s="91"/>
      <c r="BSN15" s="91"/>
      <c r="BSO15" s="91"/>
      <c r="BSP15" s="91"/>
      <c r="BSQ15" s="91"/>
      <c r="BSR15" s="91"/>
      <c r="BSS15" s="91"/>
      <c r="BST15" s="91"/>
      <c r="BSU15" s="91"/>
      <c r="BSV15" s="91"/>
      <c r="BSW15" s="91"/>
      <c r="BSX15" s="91"/>
      <c r="BSY15" s="91"/>
      <c r="BSZ15" s="91"/>
      <c r="BTA15" s="91"/>
      <c r="BTB15" s="91"/>
      <c r="BTC15" s="91"/>
      <c r="BTD15" s="91"/>
      <c r="BTE15" s="91"/>
      <c r="BTF15" s="91"/>
      <c r="BTG15" s="91"/>
      <c r="BTH15" s="91"/>
      <c r="BTI15" s="91"/>
      <c r="BTJ15" s="91"/>
      <c r="BTK15" s="91"/>
      <c r="BTL15" s="91"/>
      <c r="BTM15" s="91"/>
      <c r="BTN15" s="91"/>
      <c r="BTO15" s="91"/>
      <c r="BTP15" s="91"/>
      <c r="BTQ15" s="91"/>
      <c r="BTR15" s="91"/>
      <c r="BTS15" s="91"/>
      <c r="BTT15" s="91"/>
      <c r="BTU15" s="91"/>
      <c r="BTV15" s="91"/>
      <c r="BTW15" s="91"/>
      <c r="BTX15" s="91"/>
      <c r="BTY15" s="91"/>
      <c r="BTZ15" s="91"/>
      <c r="BUA15" s="91"/>
      <c r="BUB15" s="91"/>
      <c r="BUC15" s="91"/>
      <c r="BUD15" s="91"/>
      <c r="BUE15" s="91"/>
      <c r="BUF15" s="91"/>
      <c r="BUG15" s="91"/>
      <c r="BUH15" s="91"/>
      <c r="BUI15" s="91"/>
      <c r="BUJ15" s="91"/>
      <c r="BUK15" s="91"/>
      <c r="BUL15" s="91"/>
      <c r="BUM15" s="91"/>
      <c r="BUN15" s="91"/>
      <c r="BUO15" s="91"/>
      <c r="BUP15" s="91"/>
      <c r="BUQ15" s="91"/>
      <c r="BUR15" s="91"/>
      <c r="BUS15" s="91"/>
      <c r="BUT15" s="91"/>
      <c r="BUU15" s="91"/>
      <c r="BUV15" s="91"/>
      <c r="BUW15" s="91"/>
      <c r="BUX15" s="91"/>
      <c r="BUY15" s="91"/>
      <c r="BUZ15" s="91"/>
      <c r="BVA15" s="91"/>
      <c r="BVB15" s="91"/>
      <c r="BVC15" s="91"/>
      <c r="BVD15" s="91"/>
      <c r="BVE15" s="91"/>
      <c r="BVF15" s="91"/>
      <c r="BVG15" s="91"/>
      <c r="BVH15" s="91"/>
      <c r="BVI15" s="91"/>
      <c r="BVJ15" s="91"/>
      <c r="BVK15" s="91"/>
      <c r="BVL15" s="91"/>
      <c r="BVM15" s="91"/>
      <c r="BVN15" s="91"/>
      <c r="BVO15" s="91"/>
      <c r="BVP15" s="91"/>
      <c r="BVQ15" s="91"/>
      <c r="BVR15" s="91"/>
      <c r="BVS15" s="91"/>
      <c r="BVT15" s="91"/>
      <c r="BVU15" s="91"/>
      <c r="BVV15" s="91"/>
      <c r="BVW15" s="91"/>
      <c r="BVX15" s="91"/>
      <c r="BVY15" s="91"/>
      <c r="BVZ15" s="91"/>
      <c r="BWA15" s="91"/>
      <c r="BWB15" s="91"/>
      <c r="BWC15" s="91"/>
      <c r="BWD15" s="91"/>
      <c r="BWE15" s="91"/>
      <c r="BWF15" s="91"/>
      <c r="BWG15" s="91"/>
      <c r="BWH15" s="91"/>
      <c r="BWI15" s="91"/>
      <c r="BWJ15" s="91"/>
      <c r="BWK15" s="91"/>
      <c r="BWL15" s="91"/>
      <c r="BWM15" s="91"/>
      <c r="BWN15" s="91"/>
      <c r="BWO15" s="91"/>
      <c r="BWP15" s="91"/>
      <c r="BWQ15" s="91"/>
      <c r="BWR15" s="91"/>
      <c r="BWS15" s="91"/>
      <c r="BWT15" s="91"/>
      <c r="BWU15" s="91"/>
      <c r="BWV15" s="91"/>
      <c r="BWW15" s="91"/>
      <c r="BWX15" s="91"/>
      <c r="BWY15" s="91"/>
      <c r="BWZ15" s="91"/>
      <c r="BXA15" s="91"/>
      <c r="BXB15" s="91"/>
      <c r="BXC15" s="91"/>
      <c r="BXD15" s="91"/>
      <c r="BXE15" s="91"/>
      <c r="BXF15" s="91"/>
      <c r="BXG15" s="91"/>
      <c r="BXH15" s="91"/>
      <c r="BXI15" s="91"/>
      <c r="BXJ15" s="91"/>
      <c r="BXK15" s="91"/>
      <c r="BXL15" s="91"/>
      <c r="BXM15" s="91"/>
      <c r="BXN15" s="91"/>
      <c r="BXO15" s="91"/>
      <c r="BXP15" s="91"/>
      <c r="BXQ15" s="91"/>
      <c r="BXR15" s="91"/>
      <c r="BXS15" s="91"/>
      <c r="BXT15" s="91"/>
      <c r="BXU15" s="91"/>
      <c r="BXV15" s="91"/>
      <c r="BXW15" s="91"/>
      <c r="BXX15" s="91"/>
      <c r="BXY15" s="91"/>
      <c r="BXZ15" s="91"/>
      <c r="BYA15" s="91"/>
      <c r="BYB15" s="91"/>
      <c r="BYC15" s="91"/>
      <c r="BYD15" s="91"/>
      <c r="BYE15" s="91"/>
      <c r="BYF15" s="91"/>
      <c r="BYG15" s="91"/>
      <c r="BYH15" s="91"/>
      <c r="BYI15" s="91"/>
      <c r="BYJ15" s="91"/>
      <c r="BYK15" s="91"/>
      <c r="BYL15" s="91"/>
      <c r="BYM15" s="91"/>
      <c r="BYN15" s="91"/>
      <c r="BYO15" s="91"/>
      <c r="BYP15" s="91"/>
      <c r="BYQ15" s="91"/>
      <c r="BYR15" s="91"/>
      <c r="BYS15" s="91"/>
      <c r="BYT15" s="91"/>
      <c r="BYU15" s="91"/>
      <c r="BYV15" s="91"/>
      <c r="BYW15" s="91"/>
      <c r="BYX15" s="91"/>
      <c r="BYY15" s="91"/>
      <c r="BYZ15" s="91"/>
      <c r="BZA15" s="91"/>
      <c r="BZB15" s="91"/>
      <c r="BZC15" s="91"/>
      <c r="BZD15" s="91"/>
      <c r="BZE15" s="91"/>
      <c r="BZF15" s="91"/>
      <c r="BZG15" s="91"/>
      <c r="BZH15" s="91"/>
      <c r="BZI15" s="91"/>
      <c r="BZJ15" s="91"/>
      <c r="BZK15" s="91"/>
      <c r="BZL15" s="91"/>
      <c r="BZM15" s="91"/>
      <c r="BZN15" s="91"/>
      <c r="BZO15" s="91"/>
      <c r="BZP15" s="91"/>
      <c r="BZQ15" s="91"/>
      <c r="BZR15" s="91"/>
      <c r="BZS15" s="91"/>
      <c r="BZT15" s="91"/>
      <c r="BZU15" s="91"/>
      <c r="BZV15" s="91"/>
      <c r="BZW15" s="91"/>
      <c r="BZX15" s="91"/>
      <c r="BZY15" s="91"/>
      <c r="BZZ15" s="91"/>
      <c r="CAA15" s="91"/>
      <c r="CAB15" s="91"/>
      <c r="CAC15" s="91"/>
      <c r="CAD15" s="91"/>
      <c r="CAE15" s="91"/>
      <c r="CAF15" s="91"/>
      <c r="CAG15" s="91"/>
      <c r="CAH15" s="91"/>
      <c r="CAI15" s="91"/>
      <c r="CAJ15" s="91"/>
      <c r="CAK15" s="91"/>
      <c r="CAL15" s="91"/>
      <c r="CAM15" s="91"/>
      <c r="CAN15" s="91"/>
      <c r="CAO15" s="91"/>
      <c r="CAP15" s="91"/>
      <c r="CAQ15" s="91"/>
      <c r="CAR15" s="91"/>
      <c r="CAS15" s="91"/>
      <c r="CAT15" s="91"/>
      <c r="CAU15" s="91"/>
      <c r="CAV15" s="91"/>
      <c r="CAW15" s="91"/>
      <c r="CAX15" s="91"/>
      <c r="CAY15" s="91"/>
      <c r="CAZ15" s="91"/>
      <c r="CBA15" s="91"/>
      <c r="CBB15" s="91"/>
      <c r="CBC15" s="91"/>
      <c r="CBD15" s="91"/>
      <c r="CBE15" s="91"/>
      <c r="CBF15" s="91"/>
      <c r="CBG15" s="91"/>
      <c r="CBH15" s="91"/>
      <c r="CBI15" s="91"/>
      <c r="CBJ15" s="91"/>
      <c r="CBK15" s="91"/>
      <c r="CBL15" s="91"/>
      <c r="CBM15" s="91"/>
      <c r="CBN15" s="91"/>
      <c r="CBO15" s="91"/>
      <c r="CBP15" s="91"/>
      <c r="CBQ15" s="91"/>
      <c r="CBR15" s="91"/>
      <c r="CBS15" s="91"/>
      <c r="CBT15" s="91"/>
      <c r="CBU15" s="91"/>
      <c r="CBV15" s="91"/>
      <c r="CBW15" s="91"/>
      <c r="CBX15" s="91"/>
      <c r="CBY15" s="91"/>
      <c r="CBZ15" s="91"/>
      <c r="CCA15" s="91"/>
      <c r="CCB15" s="91"/>
      <c r="CCC15" s="91"/>
      <c r="CCD15" s="91"/>
      <c r="CCE15" s="91"/>
      <c r="CCF15" s="91"/>
      <c r="CCG15" s="91"/>
      <c r="CCH15" s="91"/>
      <c r="CCI15" s="91"/>
      <c r="CCJ15" s="91"/>
      <c r="CCK15" s="91"/>
      <c r="CCL15" s="91"/>
      <c r="CCM15" s="91"/>
      <c r="CCN15" s="91"/>
      <c r="CCO15" s="91"/>
      <c r="CCP15" s="91"/>
      <c r="CCQ15" s="91"/>
      <c r="CCR15" s="91"/>
      <c r="CCS15" s="91"/>
      <c r="CCT15" s="91"/>
      <c r="CCU15" s="91"/>
      <c r="CCV15" s="91"/>
      <c r="CCW15" s="91"/>
      <c r="CCX15" s="91"/>
      <c r="CCY15" s="91"/>
      <c r="CCZ15" s="91"/>
      <c r="CDA15" s="91"/>
      <c r="CDB15" s="91"/>
      <c r="CDC15" s="91"/>
      <c r="CDD15" s="91"/>
      <c r="CDE15" s="91"/>
      <c r="CDF15" s="91"/>
      <c r="CDG15" s="91"/>
      <c r="CDH15" s="91"/>
      <c r="CDI15" s="91"/>
      <c r="CDJ15" s="91"/>
      <c r="CDK15" s="91"/>
      <c r="CDL15" s="91"/>
      <c r="CDM15" s="91"/>
      <c r="CDN15" s="91"/>
      <c r="CDO15" s="91"/>
      <c r="CDP15" s="91"/>
      <c r="CDQ15" s="91"/>
      <c r="CDR15" s="91"/>
      <c r="CDS15" s="91"/>
      <c r="CDT15" s="91"/>
      <c r="CDU15" s="91"/>
      <c r="CDV15" s="91"/>
      <c r="CDW15" s="91"/>
      <c r="CDX15" s="91"/>
      <c r="CDY15" s="91"/>
      <c r="CDZ15" s="91"/>
      <c r="CEA15" s="91"/>
      <c r="CEB15" s="91"/>
      <c r="CEC15" s="91"/>
      <c r="CED15" s="91"/>
      <c r="CEE15" s="91"/>
      <c r="CEF15" s="91"/>
      <c r="CEG15" s="91"/>
      <c r="CEH15" s="91"/>
      <c r="CEI15" s="91"/>
      <c r="CEJ15" s="91"/>
      <c r="CEK15" s="91"/>
      <c r="CEL15" s="91"/>
      <c r="CEM15" s="91"/>
      <c r="CEN15" s="91"/>
      <c r="CEO15" s="91"/>
      <c r="CEP15" s="91"/>
      <c r="CEQ15" s="91"/>
      <c r="CER15" s="91"/>
      <c r="CES15" s="91"/>
      <c r="CET15" s="91"/>
      <c r="CEU15" s="91"/>
      <c r="CEV15" s="91"/>
      <c r="CEW15" s="91"/>
      <c r="CEX15" s="91"/>
      <c r="CEY15" s="91"/>
      <c r="CEZ15" s="91"/>
      <c r="CFA15" s="91"/>
      <c r="CFB15" s="91"/>
      <c r="CFC15" s="91"/>
      <c r="CFD15" s="91"/>
      <c r="CFE15" s="91"/>
      <c r="CFF15" s="91"/>
      <c r="CFG15" s="91"/>
      <c r="CFH15" s="91"/>
      <c r="CFI15" s="91"/>
      <c r="CFJ15" s="91"/>
      <c r="CFK15" s="91"/>
      <c r="CFL15" s="91"/>
      <c r="CFM15" s="91"/>
      <c r="CFN15" s="91"/>
      <c r="CFO15" s="91"/>
      <c r="CFP15" s="91"/>
      <c r="CFQ15" s="91"/>
      <c r="CFR15" s="91"/>
      <c r="CFS15" s="91"/>
      <c r="CFT15" s="91"/>
      <c r="CFU15" s="91"/>
      <c r="CFV15" s="91"/>
      <c r="CFW15" s="91"/>
      <c r="CFX15" s="91"/>
      <c r="CFY15" s="91"/>
      <c r="CFZ15" s="91"/>
      <c r="CGA15" s="91"/>
      <c r="CGB15" s="91"/>
      <c r="CGC15" s="91"/>
      <c r="CGD15" s="91"/>
      <c r="CGE15" s="91"/>
      <c r="CGF15" s="91"/>
      <c r="CGG15" s="91"/>
      <c r="CGH15" s="91"/>
      <c r="CGI15" s="91"/>
      <c r="CGJ15" s="91"/>
      <c r="CGK15" s="91"/>
      <c r="CGL15" s="91"/>
      <c r="CGM15" s="91"/>
      <c r="CGN15" s="91"/>
      <c r="CGO15" s="91"/>
      <c r="CGP15" s="91"/>
      <c r="CGQ15" s="91"/>
      <c r="CGR15" s="91"/>
      <c r="CGS15" s="91"/>
      <c r="CGT15" s="91"/>
      <c r="CGU15" s="91"/>
      <c r="CGV15" s="91"/>
      <c r="CGW15" s="91"/>
      <c r="CGX15" s="91"/>
      <c r="CGY15" s="91"/>
      <c r="CGZ15" s="91"/>
      <c r="CHA15" s="91"/>
      <c r="CHB15" s="91"/>
      <c r="CHC15" s="91"/>
      <c r="CHD15" s="91"/>
      <c r="CHE15" s="91"/>
      <c r="CHF15" s="91"/>
      <c r="CHG15" s="91"/>
      <c r="CHH15" s="91"/>
      <c r="CHI15" s="91"/>
      <c r="CHJ15" s="91"/>
      <c r="CHK15" s="91"/>
      <c r="CHL15" s="91"/>
      <c r="CHM15" s="91"/>
      <c r="CHN15" s="91"/>
      <c r="CHO15" s="91"/>
      <c r="CHP15" s="91"/>
      <c r="CHQ15" s="91"/>
      <c r="CHR15" s="91"/>
      <c r="CHS15" s="91"/>
      <c r="CHT15" s="91"/>
      <c r="CHU15" s="91"/>
      <c r="CHV15" s="91"/>
      <c r="CHW15" s="91"/>
      <c r="CHX15" s="91"/>
      <c r="CHY15" s="91"/>
      <c r="CHZ15" s="91"/>
      <c r="CIA15" s="91"/>
      <c r="CIB15" s="91"/>
      <c r="CIC15" s="91"/>
      <c r="CID15" s="91"/>
      <c r="CIE15" s="91"/>
      <c r="CIF15" s="91"/>
      <c r="CIG15" s="91"/>
      <c r="CIH15" s="91"/>
      <c r="CII15" s="91"/>
      <c r="CIJ15" s="91"/>
      <c r="CIK15" s="91"/>
      <c r="CIL15" s="91"/>
      <c r="CIM15" s="91"/>
      <c r="CIN15" s="91"/>
      <c r="CIO15" s="91"/>
      <c r="CIP15" s="91"/>
      <c r="CIQ15" s="91"/>
      <c r="CIR15" s="91"/>
      <c r="CIS15" s="91"/>
      <c r="CIT15" s="91"/>
      <c r="CIU15" s="91"/>
      <c r="CIV15" s="91"/>
      <c r="CIW15" s="91"/>
      <c r="CIX15" s="91"/>
      <c r="CIY15" s="91"/>
      <c r="CIZ15" s="91"/>
      <c r="CJA15" s="91"/>
      <c r="CJB15" s="91"/>
      <c r="CJC15" s="91"/>
      <c r="CJD15" s="91"/>
      <c r="CJE15" s="91"/>
      <c r="CJF15" s="91"/>
      <c r="CJG15" s="91"/>
      <c r="CJH15" s="91"/>
      <c r="CJI15" s="91"/>
      <c r="CJJ15" s="91"/>
      <c r="CJK15" s="91"/>
      <c r="CJL15" s="91"/>
      <c r="CJM15" s="91"/>
      <c r="CJN15" s="91"/>
      <c r="CJO15" s="91"/>
      <c r="CJP15" s="91"/>
      <c r="CJQ15" s="91"/>
      <c r="CJR15" s="91"/>
      <c r="CJS15" s="91"/>
      <c r="CJT15" s="91"/>
      <c r="CJU15" s="91"/>
      <c r="CJV15" s="91"/>
      <c r="CJW15" s="91"/>
      <c r="CJX15" s="91"/>
      <c r="CJY15" s="91"/>
      <c r="CJZ15" s="91"/>
      <c r="CKA15" s="91"/>
      <c r="CKB15" s="91"/>
      <c r="CKC15" s="91"/>
      <c r="CKD15" s="91"/>
      <c r="CKE15" s="91"/>
      <c r="CKF15" s="91"/>
      <c r="CKG15" s="91"/>
      <c r="CKH15" s="91"/>
      <c r="CKI15" s="91"/>
      <c r="CKJ15" s="91"/>
      <c r="CKK15" s="91"/>
      <c r="CKL15" s="91"/>
      <c r="CKM15" s="91"/>
      <c r="CKN15" s="91"/>
      <c r="CKO15" s="91"/>
      <c r="CKP15" s="91"/>
      <c r="CKQ15" s="91"/>
      <c r="CKR15" s="91"/>
      <c r="CKS15" s="91"/>
      <c r="CKT15" s="91"/>
      <c r="CKU15" s="91"/>
      <c r="CKV15" s="91"/>
      <c r="CKW15" s="91"/>
      <c r="CKX15" s="91"/>
      <c r="CKY15" s="91"/>
      <c r="CKZ15" s="91"/>
      <c r="CLA15" s="91"/>
      <c r="CLB15" s="91"/>
      <c r="CLC15" s="91"/>
      <c r="CLD15" s="91"/>
      <c r="CLE15" s="91"/>
      <c r="CLF15" s="91"/>
      <c r="CLG15" s="91"/>
      <c r="CLH15" s="91"/>
      <c r="CLI15" s="91"/>
      <c r="CLJ15" s="91"/>
      <c r="CLK15" s="91"/>
      <c r="CLL15" s="91"/>
      <c r="CLM15" s="91"/>
      <c r="CLN15" s="91"/>
      <c r="CLO15" s="91"/>
      <c r="CLP15" s="91"/>
      <c r="CLQ15" s="91"/>
      <c r="CLR15" s="91"/>
      <c r="CLS15" s="91"/>
      <c r="CLT15" s="91"/>
      <c r="CLU15" s="91"/>
      <c r="CLV15" s="91"/>
      <c r="CLW15" s="91"/>
      <c r="CLX15" s="91"/>
      <c r="CLY15" s="91"/>
      <c r="CLZ15" s="91"/>
      <c r="CMA15" s="91"/>
      <c r="CMB15" s="91"/>
      <c r="CMC15" s="91"/>
      <c r="CMD15" s="91"/>
      <c r="CME15" s="91"/>
      <c r="CMF15" s="91"/>
      <c r="CMG15" s="91"/>
      <c r="CMH15" s="91"/>
      <c r="CMI15" s="91"/>
      <c r="CMJ15" s="91"/>
      <c r="CMK15" s="91"/>
      <c r="CML15" s="91"/>
      <c r="CMM15" s="91"/>
      <c r="CMN15" s="91"/>
      <c r="CMO15" s="91"/>
      <c r="CMP15" s="91"/>
      <c r="CMQ15" s="91"/>
      <c r="CMR15" s="91"/>
      <c r="CMS15" s="91"/>
      <c r="CMT15" s="91"/>
      <c r="CMU15" s="91"/>
      <c r="CMV15" s="91"/>
      <c r="CMW15" s="91"/>
      <c r="CMX15" s="91"/>
      <c r="CMY15" s="91"/>
      <c r="CMZ15" s="91"/>
      <c r="CNA15" s="91"/>
      <c r="CNB15" s="91"/>
      <c r="CNC15" s="91"/>
      <c r="CND15" s="91"/>
      <c r="CNE15" s="91"/>
      <c r="CNF15" s="91"/>
      <c r="CNG15" s="91"/>
      <c r="CNH15" s="91"/>
      <c r="CNI15" s="91"/>
      <c r="CNJ15" s="91"/>
      <c r="CNK15" s="91"/>
      <c r="CNL15" s="91"/>
      <c r="CNM15" s="91"/>
      <c r="CNN15" s="91"/>
      <c r="CNO15" s="91"/>
      <c r="CNP15" s="91"/>
      <c r="CNQ15" s="91"/>
      <c r="CNR15" s="91"/>
      <c r="CNS15" s="91"/>
      <c r="CNT15" s="91"/>
      <c r="CNU15" s="91"/>
      <c r="CNV15" s="91"/>
      <c r="CNW15" s="91"/>
      <c r="CNX15" s="91"/>
      <c r="CNY15" s="91"/>
      <c r="CNZ15" s="91"/>
      <c r="COA15" s="91"/>
      <c r="COB15" s="91"/>
      <c r="COC15" s="91"/>
      <c r="COD15" s="91"/>
      <c r="COE15" s="91"/>
      <c r="COF15" s="91"/>
      <c r="COG15" s="91"/>
      <c r="COH15" s="91"/>
      <c r="COI15" s="91"/>
      <c r="COJ15" s="91"/>
      <c r="COK15" s="91"/>
      <c r="COL15" s="91"/>
      <c r="COM15" s="91"/>
      <c r="CON15" s="91"/>
      <c r="COO15" s="91"/>
      <c r="COP15" s="91"/>
      <c r="COQ15" s="91"/>
      <c r="COR15" s="91"/>
      <c r="COS15" s="91"/>
      <c r="COT15" s="91"/>
      <c r="COU15" s="91"/>
      <c r="COV15" s="91"/>
      <c r="COW15" s="91"/>
      <c r="COX15" s="91"/>
      <c r="COY15" s="91"/>
      <c r="COZ15" s="91"/>
      <c r="CPA15" s="91"/>
      <c r="CPB15" s="91"/>
      <c r="CPC15" s="91"/>
      <c r="CPD15" s="91"/>
      <c r="CPE15" s="91"/>
      <c r="CPF15" s="91"/>
      <c r="CPG15" s="91"/>
      <c r="CPH15" s="91"/>
      <c r="CPI15" s="91"/>
      <c r="CPJ15" s="91"/>
      <c r="CPK15" s="91"/>
      <c r="CPL15" s="91"/>
      <c r="CPM15" s="91"/>
      <c r="CPN15" s="91"/>
      <c r="CPO15" s="91"/>
      <c r="CPP15" s="91"/>
      <c r="CPQ15" s="91"/>
      <c r="CPR15" s="91"/>
      <c r="CPS15" s="91"/>
      <c r="CPT15" s="91"/>
      <c r="CPU15" s="91"/>
      <c r="CPV15" s="91"/>
      <c r="CPW15" s="91"/>
      <c r="CPX15" s="91"/>
      <c r="CPY15" s="91"/>
      <c r="CPZ15" s="91"/>
      <c r="CQA15" s="91"/>
      <c r="CQB15" s="91"/>
      <c r="CQC15" s="91"/>
      <c r="CQD15" s="91"/>
      <c r="CQE15" s="91"/>
      <c r="CQF15" s="91"/>
      <c r="CQG15" s="91"/>
      <c r="CQH15" s="91"/>
      <c r="CQI15" s="91"/>
      <c r="CQJ15" s="91"/>
      <c r="CQK15" s="91"/>
      <c r="CQL15" s="91"/>
      <c r="CQM15" s="91"/>
      <c r="CQN15" s="91"/>
      <c r="CQO15" s="91"/>
      <c r="CQP15" s="91"/>
      <c r="CQQ15" s="91"/>
      <c r="CQR15" s="91"/>
      <c r="CQS15" s="91"/>
      <c r="CQT15" s="91"/>
      <c r="CQU15" s="91"/>
      <c r="CQV15" s="91"/>
      <c r="CQW15" s="91"/>
      <c r="CQX15" s="91"/>
      <c r="CQY15" s="91"/>
      <c r="CQZ15" s="91"/>
      <c r="CRA15" s="91"/>
      <c r="CRB15" s="91"/>
      <c r="CRC15" s="91"/>
      <c r="CRD15" s="91"/>
      <c r="CRE15" s="91"/>
      <c r="CRF15" s="91"/>
      <c r="CRG15" s="91"/>
      <c r="CRH15" s="91"/>
      <c r="CRI15" s="91"/>
      <c r="CRJ15" s="91"/>
      <c r="CRK15" s="91"/>
      <c r="CRL15" s="91"/>
      <c r="CRM15" s="91"/>
      <c r="CRN15" s="91"/>
      <c r="CRO15" s="91"/>
      <c r="CRP15" s="91"/>
      <c r="CRQ15" s="91"/>
      <c r="CRR15" s="91"/>
      <c r="CRS15" s="91"/>
      <c r="CRT15" s="91"/>
      <c r="CRU15" s="91"/>
      <c r="CRV15" s="91"/>
      <c r="CRW15" s="91"/>
      <c r="CRX15" s="91"/>
      <c r="CRY15" s="91"/>
      <c r="CRZ15" s="91"/>
      <c r="CSA15" s="91"/>
      <c r="CSB15" s="91"/>
      <c r="CSC15" s="91"/>
      <c r="CSD15" s="91"/>
      <c r="CSE15" s="91"/>
      <c r="CSF15" s="91"/>
      <c r="CSG15" s="91"/>
      <c r="CSH15" s="91"/>
      <c r="CSI15" s="91"/>
      <c r="CSJ15" s="91"/>
      <c r="CSK15" s="91"/>
      <c r="CSL15" s="91"/>
      <c r="CSM15" s="91"/>
      <c r="CSN15" s="91"/>
      <c r="CSO15" s="91"/>
      <c r="CSP15" s="91"/>
      <c r="CSQ15" s="91"/>
      <c r="CSR15" s="91"/>
      <c r="CSS15" s="91"/>
      <c r="CST15" s="91"/>
      <c r="CSU15" s="91"/>
      <c r="CSV15" s="91"/>
      <c r="CSW15" s="91"/>
      <c r="CSX15" s="91"/>
      <c r="CSY15" s="91"/>
      <c r="CSZ15" s="91"/>
      <c r="CTA15" s="91"/>
      <c r="CTB15" s="91"/>
      <c r="CTC15" s="91"/>
      <c r="CTD15" s="91"/>
      <c r="CTE15" s="91"/>
      <c r="CTF15" s="91"/>
      <c r="CTG15" s="91"/>
      <c r="CTH15" s="91"/>
      <c r="CTI15" s="91"/>
      <c r="CTJ15" s="91"/>
      <c r="CTK15" s="91"/>
      <c r="CTL15" s="91"/>
      <c r="CTM15" s="91"/>
      <c r="CTN15" s="91"/>
      <c r="CTO15" s="91"/>
      <c r="CTP15" s="91"/>
      <c r="CTQ15" s="91"/>
      <c r="CTR15" s="91"/>
      <c r="CTS15" s="91"/>
      <c r="CTT15" s="91"/>
      <c r="CTU15" s="91"/>
      <c r="CTV15" s="91"/>
      <c r="CTW15" s="91"/>
      <c r="CTX15" s="91"/>
      <c r="CTY15" s="91"/>
      <c r="CTZ15" s="91"/>
      <c r="CUA15" s="91"/>
      <c r="CUB15" s="91"/>
      <c r="CUC15" s="91"/>
      <c r="CUD15" s="91"/>
      <c r="CUE15" s="91"/>
      <c r="CUF15" s="91"/>
      <c r="CUG15" s="91"/>
      <c r="CUH15" s="91"/>
      <c r="CUI15" s="91"/>
      <c r="CUJ15" s="91"/>
      <c r="CUK15" s="91"/>
      <c r="CUL15" s="91"/>
      <c r="CUM15" s="91"/>
      <c r="CUN15" s="91"/>
      <c r="CUO15" s="91"/>
      <c r="CUP15" s="91"/>
      <c r="CUQ15" s="91"/>
      <c r="CUR15" s="91"/>
      <c r="CUS15" s="91"/>
      <c r="CUT15" s="91"/>
      <c r="CUU15" s="91"/>
      <c r="CUV15" s="91"/>
      <c r="CUW15" s="91"/>
      <c r="CUX15" s="91"/>
      <c r="CUY15" s="91"/>
      <c r="CUZ15" s="91"/>
      <c r="CVA15" s="91"/>
      <c r="CVB15" s="91"/>
      <c r="CVC15" s="91"/>
      <c r="CVD15" s="91"/>
      <c r="CVE15" s="91"/>
      <c r="CVF15" s="91"/>
      <c r="CVG15" s="91"/>
      <c r="CVH15" s="91"/>
      <c r="CVI15" s="91"/>
      <c r="CVJ15" s="91"/>
      <c r="CVK15" s="91"/>
      <c r="CVL15" s="91"/>
      <c r="CVM15" s="91"/>
      <c r="CVN15" s="91"/>
      <c r="CVO15" s="91"/>
      <c r="CVP15" s="91"/>
      <c r="CVQ15" s="91"/>
      <c r="CVR15" s="91"/>
      <c r="CVS15" s="91"/>
      <c r="CVT15" s="91"/>
      <c r="CVU15" s="91"/>
      <c r="CVV15" s="91"/>
      <c r="CVW15" s="91"/>
      <c r="CVX15" s="91"/>
      <c r="CVY15" s="91"/>
      <c r="CVZ15" s="91"/>
      <c r="CWA15" s="91"/>
      <c r="CWB15" s="91"/>
      <c r="CWC15" s="91"/>
      <c r="CWD15" s="91"/>
      <c r="CWE15" s="91"/>
      <c r="CWF15" s="91"/>
      <c r="CWG15" s="91"/>
      <c r="CWH15" s="91"/>
      <c r="CWI15" s="91"/>
      <c r="CWJ15" s="91"/>
      <c r="CWK15" s="91"/>
      <c r="CWL15" s="91"/>
      <c r="CWM15" s="91"/>
      <c r="CWN15" s="91"/>
      <c r="CWO15" s="91"/>
      <c r="CWP15" s="91"/>
      <c r="CWQ15" s="91"/>
      <c r="CWR15" s="91"/>
      <c r="CWS15" s="91"/>
      <c r="CWT15" s="91"/>
      <c r="CWU15" s="91"/>
      <c r="CWV15" s="91"/>
      <c r="CWW15" s="91"/>
      <c r="CWX15" s="91"/>
      <c r="CWY15" s="91"/>
      <c r="CWZ15" s="91"/>
      <c r="CXA15" s="91"/>
      <c r="CXB15" s="91"/>
      <c r="CXC15" s="91"/>
      <c r="CXD15" s="91"/>
      <c r="CXE15" s="91"/>
      <c r="CXF15" s="91"/>
      <c r="CXG15" s="91"/>
      <c r="CXH15" s="91"/>
      <c r="CXI15" s="91"/>
      <c r="CXJ15" s="91"/>
      <c r="CXK15" s="91"/>
      <c r="CXL15" s="91"/>
      <c r="CXM15" s="91"/>
      <c r="CXN15" s="91"/>
      <c r="CXO15" s="91"/>
      <c r="CXP15" s="91"/>
      <c r="CXQ15" s="91"/>
      <c r="CXR15" s="91"/>
      <c r="CXS15" s="91"/>
      <c r="CXT15" s="91"/>
      <c r="CXU15" s="91"/>
      <c r="CXV15" s="91"/>
      <c r="CXW15" s="91"/>
      <c r="CXX15" s="91"/>
      <c r="CXY15" s="91"/>
      <c r="CXZ15" s="91"/>
      <c r="CYA15" s="91"/>
      <c r="CYB15" s="91"/>
      <c r="CYC15" s="91"/>
      <c r="CYD15" s="91"/>
      <c r="CYE15" s="91"/>
      <c r="CYF15" s="91"/>
      <c r="CYG15" s="91"/>
      <c r="CYH15" s="91"/>
      <c r="CYI15" s="91"/>
      <c r="CYJ15" s="91"/>
      <c r="CYK15" s="91"/>
      <c r="CYL15" s="91"/>
      <c r="CYM15" s="91"/>
      <c r="CYN15" s="91"/>
      <c r="CYO15" s="91"/>
      <c r="CYP15" s="91"/>
      <c r="CYQ15" s="91"/>
      <c r="CYR15" s="91"/>
      <c r="CYS15" s="91"/>
      <c r="CYT15" s="91"/>
      <c r="CYU15" s="91"/>
      <c r="CYV15" s="91"/>
      <c r="CYW15" s="91"/>
      <c r="CYX15" s="91"/>
      <c r="CYY15" s="91"/>
      <c r="CYZ15" s="91"/>
      <c r="CZA15" s="91"/>
      <c r="CZB15" s="91"/>
      <c r="CZC15" s="91"/>
      <c r="CZD15" s="91"/>
      <c r="CZE15" s="91"/>
      <c r="CZF15" s="91"/>
      <c r="CZG15" s="91"/>
      <c r="CZH15" s="91"/>
      <c r="CZI15" s="91"/>
      <c r="CZJ15" s="91"/>
      <c r="CZK15" s="91"/>
      <c r="CZL15" s="91"/>
      <c r="CZM15" s="91"/>
      <c r="CZN15" s="91"/>
      <c r="CZO15" s="91"/>
      <c r="CZP15" s="91"/>
      <c r="CZQ15" s="91"/>
      <c r="CZR15" s="91"/>
      <c r="CZS15" s="91"/>
      <c r="CZT15" s="91"/>
      <c r="CZU15" s="91"/>
      <c r="CZV15" s="91"/>
      <c r="CZW15" s="91"/>
      <c r="CZX15" s="91"/>
      <c r="CZY15" s="91"/>
      <c r="CZZ15" s="91"/>
      <c r="DAA15" s="91"/>
      <c r="DAB15" s="91"/>
      <c r="DAC15" s="91"/>
      <c r="DAD15" s="91"/>
      <c r="DAE15" s="91"/>
      <c r="DAF15" s="91"/>
      <c r="DAG15" s="91"/>
      <c r="DAH15" s="91"/>
      <c r="DAI15" s="91"/>
      <c r="DAJ15" s="91"/>
      <c r="DAK15" s="91"/>
      <c r="DAL15" s="91"/>
      <c r="DAM15" s="91"/>
      <c r="DAN15" s="91"/>
      <c r="DAO15" s="91"/>
      <c r="DAP15" s="91"/>
      <c r="DAQ15" s="91"/>
      <c r="DAR15" s="91"/>
      <c r="DAS15" s="91"/>
      <c r="DAT15" s="91"/>
      <c r="DAU15" s="91"/>
      <c r="DAV15" s="91"/>
      <c r="DAW15" s="91"/>
      <c r="DAX15" s="91"/>
      <c r="DAY15" s="91"/>
      <c r="DAZ15" s="91"/>
      <c r="DBA15" s="91"/>
      <c r="DBB15" s="91"/>
      <c r="DBC15" s="91"/>
      <c r="DBD15" s="91"/>
      <c r="DBE15" s="91"/>
      <c r="DBF15" s="91"/>
      <c r="DBG15" s="91"/>
      <c r="DBH15" s="91"/>
      <c r="DBI15" s="91"/>
      <c r="DBJ15" s="91"/>
      <c r="DBK15" s="91"/>
      <c r="DBL15" s="91"/>
      <c r="DBM15" s="91"/>
      <c r="DBN15" s="91"/>
      <c r="DBO15" s="91"/>
      <c r="DBP15" s="91"/>
      <c r="DBQ15" s="91"/>
      <c r="DBR15" s="91"/>
      <c r="DBS15" s="91"/>
      <c r="DBT15" s="91"/>
      <c r="DBU15" s="91"/>
      <c r="DBV15" s="91"/>
      <c r="DBW15" s="91"/>
      <c r="DBX15" s="91"/>
      <c r="DBY15" s="91"/>
      <c r="DBZ15" s="91"/>
      <c r="DCA15" s="91"/>
      <c r="DCB15" s="91"/>
      <c r="DCC15" s="91"/>
      <c r="DCD15" s="91"/>
      <c r="DCE15" s="91"/>
      <c r="DCF15" s="91"/>
      <c r="DCG15" s="91"/>
      <c r="DCH15" s="91"/>
      <c r="DCI15" s="91"/>
      <c r="DCJ15" s="91"/>
      <c r="DCK15" s="91"/>
      <c r="DCL15" s="91"/>
      <c r="DCM15" s="91"/>
      <c r="DCN15" s="91"/>
      <c r="DCO15" s="91"/>
      <c r="DCP15" s="91"/>
      <c r="DCQ15" s="91"/>
      <c r="DCR15" s="91"/>
      <c r="DCS15" s="91"/>
      <c r="DCT15" s="91"/>
      <c r="DCU15" s="91"/>
      <c r="DCV15" s="91"/>
      <c r="DCW15" s="91"/>
      <c r="DCX15" s="91"/>
      <c r="DCY15" s="91"/>
      <c r="DCZ15" s="91"/>
      <c r="DDA15" s="91"/>
      <c r="DDB15" s="91"/>
      <c r="DDC15" s="91"/>
      <c r="DDD15" s="91"/>
      <c r="DDE15" s="91"/>
      <c r="DDF15" s="91"/>
      <c r="DDG15" s="91"/>
      <c r="DDH15" s="91"/>
      <c r="DDI15" s="91"/>
      <c r="DDJ15" s="91"/>
      <c r="DDK15" s="91"/>
      <c r="DDL15" s="91"/>
      <c r="DDM15" s="91"/>
      <c r="DDN15" s="91"/>
      <c r="DDO15" s="91"/>
      <c r="DDP15" s="91"/>
      <c r="DDQ15" s="91"/>
      <c r="DDR15" s="91"/>
      <c r="DDS15" s="91"/>
      <c r="DDT15" s="91"/>
      <c r="DDU15" s="91"/>
      <c r="DDV15" s="91"/>
      <c r="DDW15" s="91"/>
      <c r="DDX15" s="91"/>
      <c r="DDY15" s="91"/>
      <c r="DDZ15" s="91"/>
      <c r="DEA15" s="91"/>
      <c r="DEB15" s="91"/>
      <c r="DEC15" s="91"/>
      <c r="DED15" s="91"/>
      <c r="DEE15" s="91"/>
      <c r="DEF15" s="91"/>
      <c r="DEG15" s="91"/>
      <c r="DEH15" s="91"/>
      <c r="DEI15" s="91"/>
      <c r="DEJ15" s="91"/>
      <c r="DEK15" s="91"/>
      <c r="DEL15" s="91"/>
      <c r="DEM15" s="91"/>
      <c r="DEN15" s="91"/>
      <c r="DEO15" s="91"/>
      <c r="DEP15" s="91"/>
      <c r="DEQ15" s="91"/>
      <c r="DER15" s="91"/>
      <c r="DES15" s="91"/>
      <c r="DET15" s="91"/>
      <c r="DEU15" s="91"/>
      <c r="DEV15" s="91"/>
      <c r="DEW15" s="91"/>
      <c r="DEX15" s="91"/>
      <c r="DEY15" s="91"/>
      <c r="DEZ15" s="91"/>
      <c r="DFA15" s="91"/>
      <c r="DFB15" s="91"/>
      <c r="DFC15" s="91"/>
      <c r="DFD15" s="91"/>
      <c r="DFE15" s="91"/>
      <c r="DFF15" s="91"/>
      <c r="DFG15" s="91"/>
      <c r="DFH15" s="91"/>
      <c r="DFI15" s="91"/>
      <c r="DFJ15" s="91"/>
      <c r="DFK15" s="91"/>
      <c r="DFL15" s="91"/>
      <c r="DFM15" s="91"/>
      <c r="DFN15" s="91"/>
      <c r="DFO15" s="91"/>
      <c r="DFP15" s="91"/>
      <c r="DFQ15" s="91"/>
      <c r="DFR15" s="91"/>
      <c r="DFS15" s="91"/>
      <c r="DFT15" s="91"/>
      <c r="DFU15" s="91"/>
      <c r="DFV15" s="91"/>
      <c r="DFW15" s="91"/>
      <c r="DFX15" s="91"/>
      <c r="DFY15" s="91"/>
      <c r="DFZ15" s="91"/>
      <c r="DGA15" s="91"/>
      <c r="DGB15" s="91"/>
      <c r="DGC15" s="91"/>
      <c r="DGD15" s="91"/>
      <c r="DGE15" s="91"/>
      <c r="DGF15" s="91"/>
      <c r="DGG15" s="91"/>
      <c r="DGH15" s="91"/>
      <c r="DGI15" s="91"/>
      <c r="DGJ15" s="91"/>
      <c r="DGK15" s="91"/>
      <c r="DGL15" s="91"/>
      <c r="DGM15" s="91"/>
      <c r="DGN15" s="91"/>
      <c r="DGO15" s="91"/>
      <c r="DGP15" s="91"/>
      <c r="DGQ15" s="91"/>
      <c r="DGR15" s="91"/>
      <c r="DGS15" s="91"/>
      <c r="DGT15" s="91"/>
      <c r="DGU15" s="91"/>
      <c r="DGV15" s="91"/>
      <c r="DGW15" s="91"/>
      <c r="DGX15" s="91"/>
      <c r="DGY15" s="91"/>
      <c r="DGZ15" s="91"/>
      <c r="DHA15" s="91"/>
      <c r="DHB15" s="91"/>
      <c r="DHC15" s="91"/>
      <c r="DHD15" s="91"/>
      <c r="DHE15" s="91"/>
      <c r="DHF15" s="91"/>
      <c r="DHG15" s="91"/>
      <c r="DHH15" s="91"/>
      <c r="DHI15" s="91"/>
      <c r="DHJ15" s="91"/>
      <c r="DHK15" s="91"/>
      <c r="DHL15" s="91"/>
      <c r="DHM15" s="91"/>
      <c r="DHN15" s="91"/>
      <c r="DHO15" s="91"/>
      <c r="DHP15" s="91"/>
      <c r="DHQ15" s="91"/>
      <c r="DHR15" s="91"/>
      <c r="DHS15" s="91"/>
      <c r="DHT15" s="91"/>
      <c r="DHU15" s="91"/>
      <c r="DHV15" s="91"/>
      <c r="DHW15" s="91"/>
      <c r="DHX15" s="91"/>
      <c r="DHY15" s="91"/>
      <c r="DHZ15" s="91"/>
      <c r="DIA15" s="91"/>
      <c r="DIB15" s="91"/>
      <c r="DIC15" s="91"/>
      <c r="DID15" s="91"/>
      <c r="DIE15" s="91"/>
      <c r="DIF15" s="91"/>
      <c r="DIG15" s="91"/>
      <c r="DIH15" s="91"/>
      <c r="DII15" s="91"/>
      <c r="DIJ15" s="91"/>
      <c r="DIK15" s="91"/>
      <c r="DIL15" s="91"/>
      <c r="DIM15" s="91"/>
      <c r="DIN15" s="91"/>
      <c r="DIO15" s="91"/>
      <c r="DIP15" s="91"/>
      <c r="DIQ15" s="91"/>
      <c r="DIR15" s="91"/>
      <c r="DIS15" s="91"/>
      <c r="DIT15" s="91"/>
      <c r="DIU15" s="91"/>
      <c r="DIV15" s="91"/>
      <c r="DIW15" s="91"/>
      <c r="DIX15" s="91"/>
      <c r="DIY15" s="91"/>
      <c r="DIZ15" s="91"/>
      <c r="DJA15" s="91"/>
      <c r="DJB15" s="91"/>
      <c r="DJC15" s="91"/>
      <c r="DJD15" s="91"/>
      <c r="DJE15" s="91"/>
      <c r="DJF15" s="91"/>
      <c r="DJG15" s="91"/>
      <c r="DJH15" s="91"/>
      <c r="DJI15" s="91"/>
      <c r="DJJ15" s="91"/>
      <c r="DJK15" s="91"/>
      <c r="DJL15" s="91"/>
      <c r="DJM15" s="91"/>
      <c r="DJN15" s="91"/>
      <c r="DJO15" s="91"/>
      <c r="DJP15" s="91"/>
      <c r="DJQ15" s="91"/>
      <c r="DJR15" s="91"/>
      <c r="DJS15" s="91"/>
      <c r="DJT15" s="91"/>
      <c r="DJU15" s="91"/>
      <c r="DJV15" s="91"/>
      <c r="DJW15" s="91"/>
      <c r="DJX15" s="91"/>
      <c r="DJY15" s="91"/>
      <c r="DJZ15" s="91"/>
      <c r="DKA15" s="91"/>
      <c r="DKB15" s="91"/>
      <c r="DKC15" s="91"/>
      <c r="DKD15" s="91"/>
      <c r="DKE15" s="91"/>
      <c r="DKF15" s="91"/>
      <c r="DKG15" s="91"/>
      <c r="DKH15" s="91"/>
      <c r="DKI15" s="91"/>
      <c r="DKJ15" s="91"/>
      <c r="DKK15" s="91"/>
      <c r="DKL15" s="91"/>
      <c r="DKM15" s="91"/>
      <c r="DKN15" s="91"/>
      <c r="DKO15" s="91"/>
      <c r="DKP15" s="91"/>
      <c r="DKQ15" s="91"/>
      <c r="DKR15" s="91"/>
      <c r="DKS15" s="91"/>
      <c r="DKT15" s="91"/>
      <c r="DKU15" s="91"/>
      <c r="DKV15" s="91"/>
      <c r="DKW15" s="91"/>
      <c r="DKX15" s="91"/>
      <c r="DKY15" s="91"/>
      <c r="DKZ15" s="91"/>
      <c r="DLA15" s="91"/>
      <c r="DLB15" s="91"/>
      <c r="DLC15" s="91"/>
      <c r="DLD15" s="91"/>
      <c r="DLE15" s="91"/>
      <c r="DLF15" s="91"/>
      <c r="DLG15" s="91"/>
      <c r="DLH15" s="91"/>
      <c r="DLI15" s="91"/>
      <c r="DLJ15" s="91"/>
      <c r="DLK15" s="91"/>
      <c r="DLL15" s="91"/>
      <c r="DLM15" s="91"/>
      <c r="DLN15" s="91"/>
      <c r="DLO15" s="91"/>
      <c r="DLP15" s="91"/>
      <c r="DLQ15" s="91"/>
      <c r="DLR15" s="91"/>
      <c r="DLS15" s="91"/>
      <c r="DLT15" s="91"/>
      <c r="DLU15" s="91"/>
      <c r="DLV15" s="91"/>
      <c r="DLW15" s="91"/>
      <c r="DLX15" s="91"/>
      <c r="DLY15" s="91"/>
      <c r="DLZ15" s="91"/>
      <c r="DMA15" s="91"/>
      <c r="DMB15" s="91"/>
      <c r="DMC15" s="91"/>
      <c r="DMD15" s="91"/>
      <c r="DME15" s="91"/>
      <c r="DMF15" s="91"/>
      <c r="DMG15" s="91"/>
      <c r="DMH15" s="91"/>
      <c r="DMI15" s="91"/>
      <c r="DMJ15" s="91"/>
      <c r="DMK15" s="91"/>
      <c r="DML15" s="91"/>
      <c r="DMM15" s="91"/>
      <c r="DMN15" s="91"/>
      <c r="DMO15" s="91"/>
      <c r="DMP15" s="91"/>
      <c r="DMQ15" s="91"/>
      <c r="DMR15" s="91"/>
      <c r="DMS15" s="91"/>
      <c r="DMT15" s="91"/>
      <c r="DMU15" s="91"/>
      <c r="DMV15" s="91"/>
      <c r="DMW15" s="91"/>
      <c r="DMX15" s="91"/>
      <c r="DMY15" s="91"/>
      <c r="DMZ15" s="91"/>
      <c r="DNA15" s="91"/>
      <c r="DNB15" s="91"/>
      <c r="DNC15" s="91"/>
      <c r="DND15" s="91"/>
      <c r="DNE15" s="91"/>
      <c r="DNF15" s="91"/>
      <c r="DNG15" s="91"/>
      <c r="DNH15" s="91"/>
      <c r="DNI15" s="91"/>
      <c r="DNJ15" s="91"/>
      <c r="DNK15" s="91"/>
      <c r="DNL15" s="91"/>
      <c r="DNM15" s="91"/>
      <c r="DNN15" s="91"/>
      <c r="DNO15" s="91"/>
      <c r="DNP15" s="91"/>
      <c r="DNQ15" s="91"/>
      <c r="DNR15" s="91"/>
      <c r="DNS15" s="91"/>
      <c r="DNT15" s="91"/>
      <c r="DNU15" s="91"/>
      <c r="DNV15" s="91"/>
      <c r="DNW15" s="91"/>
      <c r="DNX15" s="91"/>
      <c r="DNY15" s="91"/>
      <c r="DNZ15" s="91"/>
      <c r="DOA15" s="91"/>
      <c r="DOB15" s="91"/>
      <c r="DOC15" s="91"/>
      <c r="DOD15" s="91"/>
      <c r="DOE15" s="91"/>
      <c r="DOF15" s="91"/>
      <c r="DOG15" s="91"/>
      <c r="DOH15" s="91"/>
      <c r="DOI15" s="91"/>
      <c r="DOJ15" s="91"/>
      <c r="DOK15" s="91"/>
      <c r="DOL15" s="91"/>
      <c r="DOM15" s="91"/>
      <c r="DON15" s="91"/>
      <c r="DOO15" s="91"/>
      <c r="DOP15" s="91"/>
      <c r="DOQ15" s="91"/>
      <c r="DOR15" s="91"/>
      <c r="DOS15" s="91"/>
      <c r="DOT15" s="91"/>
      <c r="DOU15" s="91"/>
      <c r="DOV15" s="91"/>
      <c r="DOW15" s="91"/>
      <c r="DOX15" s="91"/>
      <c r="DOY15" s="91"/>
      <c r="DOZ15" s="91"/>
      <c r="DPA15" s="91"/>
      <c r="DPB15" s="91"/>
      <c r="DPC15" s="91"/>
      <c r="DPD15" s="91"/>
      <c r="DPE15" s="91"/>
      <c r="DPF15" s="91"/>
      <c r="DPG15" s="91"/>
      <c r="DPH15" s="91"/>
      <c r="DPI15" s="91"/>
      <c r="DPJ15" s="91"/>
      <c r="DPK15" s="91"/>
      <c r="DPL15" s="91"/>
      <c r="DPM15" s="91"/>
      <c r="DPN15" s="91"/>
      <c r="DPO15" s="91"/>
      <c r="DPP15" s="91"/>
      <c r="DPQ15" s="91"/>
      <c r="DPR15" s="91"/>
      <c r="DPS15" s="91"/>
      <c r="DPT15" s="91"/>
      <c r="DPU15" s="91"/>
      <c r="DPV15" s="91"/>
      <c r="DPW15" s="91"/>
      <c r="DPX15" s="91"/>
      <c r="DPY15" s="91"/>
      <c r="DPZ15" s="91"/>
      <c r="DQA15" s="91"/>
      <c r="DQB15" s="91"/>
      <c r="DQC15" s="91"/>
      <c r="DQD15" s="91"/>
      <c r="DQE15" s="91"/>
      <c r="DQF15" s="91"/>
      <c r="DQG15" s="91"/>
      <c r="DQH15" s="91"/>
      <c r="DQI15" s="91"/>
      <c r="DQJ15" s="91"/>
      <c r="DQK15" s="91"/>
      <c r="DQL15" s="91"/>
      <c r="DQM15" s="91"/>
      <c r="DQN15" s="91"/>
      <c r="DQO15" s="91"/>
      <c r="DQP15" s="91"/>
      <c r="DQQ15" s="91"/>
      <c r="DQR15" s="91"/>
      <c r="DQS15" s="91"/>
      <c r="DQT15" s="91"/>
      <c r="DQU15" s="91"/>
      <c r="DQV15" s="91"/>
      <c r="DQW15" s="91"/>
      <c r="DQX15" s="91"/>
      <c r="DQY15" s="91"/>
      <c r="DQZ15" s="91"/>
      <c r="DRA15" s="91"/>
      <c r="DRB15" s="91"/>
      <c r="DRC15" s="91"/>
      <c r="DRD15" s="91"/>
      <c r="DRE15" s="91"/>
      <c r="DRF15" s="91"/>
      <c r="DRG15" s="91"/>
      <c r="DRH15" s="91"/>
      <c r="DRI15" s="91"/>
      <c r="DRJ15" s="91"/>
      <c r="DRK15" s="91"/>
      <c r="DRL15" s="91"/>
      <c r="DRM15" s="91"/>
      <c r="DRN15" s="91"/>
      <c r="DRO15" s="91"/>
      <c r="DRP15" s="91"/>
      <c r="DRQ15" s="91"/>
      <c r="DRR15" s="91"/>
      <c r="DRS15" s="91"/>
      <c r="DRT15" s="91"/>
      <c r="DRU15" s="91"/>
      <c r="DRV15" s="91"/>
      <c r="DRW15" s="91"/>
      <c r="DRX15" s="91"/>
      <c r="DRY15" s="91"/>
      <c r="DRZ15" s="91"/>
      <c r="DSA15" s="91"/>
      <c r="DSB15" s="91"/>
      <c r="DSC15" s="91"/>
      <c r="DSD15" s="91"/>
      <c r="DSE15" s="91"/>
      <c r="DSF15" s="91"/>
      <c r="DSG15" s="91"/>
      <c r="DSH15" s="91"/>
      <c r="DSI15" s="91"/>
      <c r="DSJ15" s="91"/>
      <c r="DSK15" s="91"/>
      <c r="DSL15" s="91"/>
      <c r="DSM15" s="91"/>
      <c r="DSN15" s="91"/>
      <c r="DSO15" s="91"/>
      <c r="DSP15" s="91"/>
      <c r="DSQ15" s="91"/>
      <c r="DSR15" s="91"/>
      <c r="DSS15" s="91"/>
      <c r="DST15" s="91"/>
      <c r="DSU15" s="91"/>
      <c r="DSV15" s="91"/>
      <c r="DSW15" s="91"/>
      <c r="DSX15" s="91"/>
      <c r="DSY15" s="91"/>
      <c r="DSZ15" s="91"/>
      <c r="DTA15" s="91"/>
      <c r="DTB15" s="91"/>
      <c r="DTC15" s="91"/>
      <c r="DTD15" s="91"/>
      <c r="DTE15" s="91"/>
      <c r="DTF15" s="91"/>
      <c r="DTG15" s="91"/>
      <c r="DTH15" s="91"/>
      <c r="DTI15" s="91"/>
      <c r="DTJ15" s="91"/>
      <c r="DTK15" s="91"/>
      <c r="DTL15" s="91"/>
      <c r="DTM15" s="91"/>
      <c r="DTN15" s="91"/>
      <c r="DTO15" s="91"/>
      <c r="DTP15" s="91"/>
      <c r="DTQ15" s="91"/>
      <c r="DTR15" s="91"/>
      <c r="DTS15" s="91"/>
      <c r="DTT15" s="91"/>
      <c r="DTU15" s="91"/>
      <c r="DTV15" s="91"/>
      <c r="DTW15" s="91"/>
      <c r="DTX15" s="91"/>
      <c r="DTY15" s="91"/>
      <c r="DTZ15" s="91"/>
      <c r="DUA15" s="91"/>
      <c r="DUB15" s="91"/>
      <c r="DUC15" s="91"/>
      <c r="DUD15" s="91"/>
      <c r="DUE15" s="91"/>
      <c r="DUF15" s="91"/>
      <c r="DUG15" s="91"/>
      <c r="DUH15" s="91"/>
      <c r="DUI15" s="91"/>
      <c r="DUJ15" s="91"/>
      <c r="DUK15" s="91"/>
      <c r="DUL15" s="91"/>
      <c r="DUM15" s="91"/>
      <c r="DUN15" s="91"/>
      <c r="DUO15" s="91"/>
      <c r="DUP15" s="91"/>
      <c r="DUQ15" s="91"/>
      <c r="DUR15" s="91"/>
      <c r="DUS15" s="91"/>
      <c r="DUT15" s="91"/>
      <c r="DUU15" s="91"/>
      <c r="DUV15" s="91"/>
      <c r="DUW15" s="91"/>
      <c r="DUX15" s="91"/>
      <c r="DUY15" s="91"/>
      <c r="DUZ15" s="91"/>
      <c r="DVA15" s="91"/>
      <c r="DVB15" s="91"/>
      <c r="DVC15" s="91"/>
      <c r="DVD15" s="91"/>
      <c r="DVE15" s="91"/>
      <c r="DVF15" s="91"/>
      <c r="DVG15" s="91"/>
      <c r="DVH15" s="91"/>
      <c r="DVI15" s="91"/>
      <c r="DVJ15" s="91"/>
      <c r="DVK15" s="91"/>
      <c r="DVL15" s="91"/>
      <c r="DVM15" s="91"/>
      <c r="DVN15" s="91"/>
      <c r="DVO15" s="91"/>
      <c r="DVP15" s="91"/>
      <c r="DVQ15" s="91"/>
      <c r="DVR15" s="91"/>
      <c r="DVS15" s="91"/>
      <c r="DVT15" s="91"/>
      <c r="DVU15" s="91"/>
      <c r="DVV15" s="91"/>
      <c r="DVW15" s="91"/>
      <c r="DVX15" s="91"/>
      <c r="DVY15" s="91"/>
      <c r="DVZ15" s="91"/>
      <c r="DWA15" s="91"/>
      <c r="DWB15" s="91"/>
      <c r="DWC15" s="91"/>
      <c r="DWD15" s="91"/>
      <c r="DWE15" s="91"/>
      <c r="DWF15" s="91"/>
      <c r="DWG15" s="91"/>
      <c r="DWH15" s="91"/>
      <c r="DWI15" s="91"/>
      <c r="DWJ15" s="91"/>
      <c r="DWK15" s="91"/>
      <c r="DWL15" s="91"/>
      <c r="DWM15" s="91"/>
      <c r="DWN15" s="91"/>
      <c r="DWO15" s="91"/>
      <c r="DWP15" s="91"/>
      <c r="DWQ15" s="91"/>
      <c r="DWR15" s="91"/>
      <c r="DWS15" s="91"/>
      <c r="DWT15" s="91"/>
      <c r="DWU15" s="91"/>
      <c r="DWV15" s="91"/>
      <c r="DWW15" s="91"/>
      <c r="DWX15" s="91"/>
      <c r="DWY15" s="91"/>
      <c r="DWZ15" s="91"/>
      <c r="DXA15" s="91"/>
      <c r="DXB15" s="91"/>
      <c r="DXC15" s="91"/>
      <c r="DXD15" s="91"/>
      <c r="DXE15" s="91"/>
      <c r="DXF15" s="91"/>
      <c r="DXG15" s="91"/>
      <c r="DXH15" s="91"/>
      <c r="DXI15" s="91"/>
      <c r="DXJ15" s="91"/>
      <c r="DXK15" s="91"/>
      <c r="DXL15" s="91"/>
      <c r="DXM15" s="91"/>
      <c r="DXN15" s="91"/>
      <c r="DXO15" s="91"/>
      <c r="DXP15" s="91"/>
      <c r="DXQ15" s="91"/>
      <c r="DXR15" s="91"/>
      <c r="DXS15" s="91"/>
      <c r="DXT15" s="91"/>
      <c r="DXU15" s="91"/>
      <c r="DXV15" s="91"/>
      <c r="DXW15" s="91"/>
      <c r="DXX15" s="91"/>
      <c r="DXY15" s="91"/>
      <c r="DXZ15" s="91"/>
      <c r="DYA15" s="91"/>
      <c r="DYB15" s="91"/>
      <c r="DYC15" s="91"/>
      <c r="DYD15" s="91"/>
      <c r="DYE15" s="91"/>
      <c r="DYF15" s="91"/>
      <c r="DYG15" s="91"/>
      <c r="DYH15" s="91"/>
      <c r="DYI15" s="91"/>
      <c r="DYJ15" s="91"/>
      <c r="DYK15" s="91"/>
      <c r="DYL15" s="91"/>
      <c r="DYM15" s="91"/>
      <c r="DYN15" s="91"/>
      <c r="DYO15" s="91"/>
      <c r="DYP15" s="91"/>
      <c r="DYQ15" s="91"/>
      <c r="DYR15" s="91"/>
      <c r="DYS15" s="91"/>
      <c r="DYT15" s="91"/>
      <c r="DYU15" s="91"/>
      <c r="DYV15" s="91"/>
      <c r="DYW15" s="91"/>
      <c r="DYX15" s="91"/>
      <c r="DYY15" s="91"/>
      <c r="DYZ15" s="91"/>
      <c r="DZA15" s="91"/>
      <c r="DZB15" s="91"/>
      <c r="DZC15" s="91"/>
      <c r="DZD15" s="91"/>
      <c r="DZE15" s="91"/>
      <c r="DZF15" s="91"/>
      <c r="DZG15" s="91"/>
      <c r="DZH15" s="91"/>
      <c r="DZI15" s="91"/>
      <c r="DZJ15" s="91"/>
      <c r="DZK15" s="91"/>
      <c r="DZL15" s="91"/>
      <c r="DZM15" s="91"/>
      <c r="DZN15" s="91"/>
      <c r="DZO15" s="91"/>
      <c r="DZP15" s="91"/>
      <c r="DZQ15" s="91"/>
      <c r="DZR15" s="91"/>
      <c r="DZS15" s="91"/>
      <c r="DZT15" s="91"/>
      <c r="DZU15" s="91"/>
      <c r="DZV15" s="91"/>
      <c r="DZW15" s="91"/>
      <c r="DZX15" s="91"/>
      <c r="DZY15" s="91"/>
      <c r="DZZ15" s="91"/>
      <c r="EAA15" s="91"/>
      <c r="EAB15" s="91"/>
      <c r="EAC15" s="91"/>
      <c r="EAD15" s="91"/>
      <c r="EAE15" s="91"/>
      <c r="EAF15" s="91"/>
      <c r="EAG15" s="91"/>
      <c r="EAH15" s="91"/>
      <c r="EAI15" s="91"/>
      <c r="EAJ15" s="91"/>
      <c r="EAK15" s="91"/>
      <c r="EAL15" s="91"/>
      <c r="EAM15" s="91"/>
      <c r="EAN15" s="91"/>
      <c r="EAO15" s="91"/>
      <c r="EAP15" s="91"/>
      <c r="EAQ15" s="91"/>
      <c r="EAR15" s="91"/>
      <c r="EAS15" s="91"/>
      <c r="EAT15" s="91"/>
      <c r="EAU15" s="91"/>
      <c r="EAV15" s="91"/>
      <c r="EAW15" s="91"/>
      <c r="EAX15" s="91"/>
      <c r="EAY15" s="91"/>
      <c r="EAZ15" s="91"/>
      <c r="EBA15" s="91"/>
      <c r="EBB15" s="91"/>
      <c r="EBC15" s="91"/>
      <c r="EBD15" s="91"/>
      <c r="EBE15" s="91"/>
      <c r="EBF15" s="91"/>
      <c r="EBG15" s="91"/>
      <c r="EBH15" s="91"/>
      <c r="EBI15" s="91"/>
      <c r="EBJ15" s="91"/>
      <c r="EBK15" s="91"/>
      <c r="EBL15" s="91"/>
      <c r="EBM15" s="91"/>
      <c r="EBN15" s="91"/>
      <c r="EBO15" s="91"/>
      <c r="EBP15" s="91"/>
      <c r="EBQ15" s="91"/>
      <c r="EBR15" s="91"/>
      <c r="EBS15" s="91"/>
      <c r="EBT15" s="91"/>
      <c r="EBU15" s="91"/>
      <c r="EBV15" s="91"/>
      <c r="EBW15" s="91"/>
      <c r="EBX15" s="91"/>
      <c r="EBY15" s="91"/>
      <c r="EBZ15" s="91"/>
      <c r="ECA15" s="91"/>
      <c r="ECB15" s="91"/>
      <c r="ECC15" s="91"/>
      <c r="ECD15" s="91"/>
      <c r="ECE15" s="91"/>
      <c r="ECF15" s="91"/>
      <c r="ECG15" s="91"/>
      <c r="ECH15" s="91"/>
      <c r="ECI15" s="91"/>
      <c r="ECJ15" s="91"/>
      <c r="ECK15" s="91"/>
      <c r="ECL15" s="91"/>
      <c r="ECM15" s="91"/>
      <c r="ECN15" s="91"/>
      <c r="ECO15" s="91"/>
      <c r="ECP15" s="91"/>
      <c r="ECQ15" s="91"/>
      <c r="ECR15" s="91"/>
      <c r="ECS15" s="91"/>
      <c r="ECT15" s="91"/>
      <c r="ECU15" s="91"/>
      <c r="ECV15" s="91"/>
      <c r="ECW15" s="91"/>
      <c r="ECX15" s="91"/>
      <c r="ECY15" s="91"/>
      <c r="ECZ15" s="91"/>
      <c r="EDA15" s="91"/>
      <c r="EDB15" s="91"/>
      <c r="EDC15" s="91"/>
      <c r="EDD15" s="91"/>
      <c r="EDE15" s="91"/>
      <c r="EDF15" s="91"/>
      <c r="EDG15" s="91"/>
      <c r="EDH15" s="91"/>
      <c r="EDI15" s="91"/>
      <c r="EDJ15" s="91"/>
      <c r="EDK15" s="91"/>
      <c r="EDL15" s="91"/>
      <c r="EDM15" s="91"/>
      <c r="EDN15" s="91"/>
      <c r="EDO15" s="91"/>
      <c r="EDP15" s="91"/>
      <c r="EDQ15" s="91"/>
      <c r="EDR15" s="91"/>
      <c r="EDS15" s="91"/>
      <c r="EDT15" s="91"/>
      <c r="EDU15" s="91"/>
      <c r="EDV15" s="91"/>
      <c r="EDW15" s="91"/>
      <c r="EDX15" s="91"/>
      <c r="EDY15" s="91"/>
      <c r="EDZ15" s="91"/>
      <c r="EEA15" s="91"/>
      <c r="EEB15" s="91"/>
      <c r="EEC15" s="91"/>
      <c r="EED15" s="91"/>
      <c r="EEE15" s="91"/>
      <c r="EEF15" s="91"/>
      <c r="EEG15" s="91"/>
      <c r="EEH15" s="91"/>
      <c r="EEI15" s="91"/>
      <c r="EEJ15" s="91"/>
      <c r="EEK15" s="91"/>
      <c r="EEL15" s="91"/>
      <c r="EEM15" s="91"/>
      <c r="EEN15" s="91"/>
      <c r="EEO15" s="91"/>
      <c r="EEP15" s="91"/>
      <c r="EEQ15" s="91"/>
      <c r="EER15" s="91"/>
      <c r="EES15" s="91"/>
      <c r="EET15" s="91"/>
      <c r="EEU15" s="91"/>
      <c r="EEV15" s="91"/>
      <c r="EEW15" s="91"/>
      <c r="EEX15" s="91"/>
      <c r="EEY15" s="91"/>
      <c r="EEZ15" s="91"/>
      <c r="EFA15" s="91"/>
      <c r="EFB15" s="91"/>
      <c r="EFC15" s="91"/>
      <c r="EFD15" s="91"/>
      <c r="EFE15" s="91"/>
      <c r="EFF15" s="91"/>
      <c r="EFG15" s="91"/>
      <c r="EFH15" s="91"/>
      <c r="EFI15" s="91"/>
      <c r="EFJ15" s="91"/>
      <c r="EFK15" s="91"/>
      <c r="EFL15" s="91"/>
      <c r="EFM15" s="91"/>
      <c r="EFN15" s="91"/>
      <c r="EFO15" s="91"/>
      <c r="EFP15" s="91"/>
      <c r="EFQ15" s="91"/>
      <c r="EFR15" s="91"/>
      <c r="EFS15" s="91"/>
      <c r="EFT15" s="91"/>
      <c r="EFU15" s="91"/>
      <c r="EFV15" s="91"/>
      <c r="EFW15" s="91"/>
      <c r="EFX15" s="91"/>
      <c r="EFY15" s="91"/>
      <c r="EFZ15" s="91"/>
      <c r="EGA15" s="91"/>
      <c r="EGB15" s="91"/>
      <c r="EGC15" s="91"/>
      <c r="EGD15" s="91"/>
      <c r="EGE15" s="91"/>
      <c r="EGF15" s="91"/>
      <c r="EGG15" s="91"/>
      <c r="EGH15" s="91"/>
      <c r="EGI15" s="91"/>
      <c r="EGJ15" s="91"/>
      <c r="EGK15" s="91"/>
      <c r="EGL15" s="91"/>
      <c r="EGM15" s="91"/>
      <c r="EGN15" s="91"/>
      <c r="EGO15" s="91"/>
      <c r="EGP15" s="91"/>
      <c r="EGQ15" s="91"/>
      <c r="EGR15" s="91"/>
      <c r="EGS15" s="91"/>
      <c r="EGT15" s="91"/>
      <c r="EGU15" s="91"/>
      <c r="EGV15" s="91"/>
      <c r="EGW15" s="91"/>
      <c r="EGX15" s="91"/>
      <c r="EGY15" s="91"/>
      <c r="EGZ15" s="91"/>
      <c r="EHA15" s="91"/>
      <c r="EHB15" s="91"/>
      <c r="EHC15" s="91"/>
      <c r="EHD15" s="91"/>
      <c r="EHE15" s="91"/>
      <c r="EHF15" s="91"/>
      <c r="EHG15" s="91"/>
      <c r="EHH15" s="91"/>
      <c r="EHI15" s="91"/>
      <c r="EHJ15" s="91"/>
      <c r="EHK15" s="91"/>
      <c r="EHL15" s="91"/>
      <c r="EHM15" s="91"/>
      <c r="EHN15" s="91"/>
      <c r="EHO15" s="91"/>
      <c r="EHP15" s="91"/>
      <c r="EHQ15" s="91"/>
      <c r="EHR15" s="91"/>
      <c r="EHS15" s="91"/>
      <c r="EHT15" s="91"/>
      <c r="EHU15" s="91"/>
      <c r="EHV15" s="91"/>
      <c r="EHW15" s="91"/>
      <c r="EHX15" s="91"/>
      <c r="EHY15" s="91"/>
      <c r="EHZ15" s="91"/>
      <c r="EIA15" s="91"/>
      <c r="EIB15" s="91"/>
      <c r="EIC15" s="91"/>
      <c r="EID15" s="91"/>
      <c r="EIE15" s="91"/>
      <c r="EIF15" s="91"/>
      <c r="EIG15" s="91"/>
      <c r="EIH15" s="91"/>
      <c r="EII15" s="91"/>
      <c r="EIJ15" s="91"/>
      <c r="EIK15" s="91"/>
      <c r="EIL15" s="91"/>
      <c r="EIM15" s="91"/>
      <c r="EIN15" s="91"/>
      <c r="EIO15" s="91"/>
      <c r="EIP15" s="91"/>
      <c r="EIQ15" s="91"/>
      <c r="EIR15" s="91"/>
      <c r="EIS15" s="91"/>
      <c r="EIT15" s="91"/>
      <c r="EIU15" s="91"/>
      <c r="EIV15" s="91"/>
      <c r="EIW15" s="91"/>
      <c r="EIX15" s="91"/>
      <c r="EIY15" s="91"/>
      <c r="EIZ15" s="91"/>
      <c r="EJA15" s="91"/>
      <c r="EJB15" s="91"/>
      <c r="EJC15" s="91"/>
      <c r="EJD15" s="91"/>
      <c r="EJE15" s="91"/>
      <c r="EJF15" s="91"/>
      <c r="EJG15" s="91"/>
      <c r="EJH15" s="91"/>
      <c r="EJI15" s="91"/>
      <c r="EJJ15" s="91"/>
      <c r="EJK15" s="91"/>
      <c r="EJL15" s="91"/>
      <c r="EJM15" s="91"/>
      <c r="EJN15" s="91"/>
      <c r="EJO15" s="91"/>
      <c r="EJP15" s="91"/>
      <c r="EJQ15" s="91"/>
      <c r="EJR15" s="91"/>
      <c r="EJS15" s="91"/>
      <c r="EJT15" s="91"/>
      <c r="EJU15" s="91"/>
      <c r="EJV15" s="91"/>
      <c r="EJW15" s="91"/>
      <c r="EJX15" s="91"/>
      <c r="EJY15" s="91"/>
      <c r="EJZ15" s="91"/>
      <c r="EKA15" s="91"/>
      <c r="EKB15" s="91"/>
      <c r="EKC15" s="91"/>
      <c r="EKD15" s="91"/>
      <c r="EKE15" s="91"/>
      <c r="EKF15" s="91"/>
      <c r="EKG15" s="91"/>
      <c r="EKH15" s="91"/>
      <c r="EKI15" s="91"/>
      <c r="EKJ15" s="91"/>
      <c r="EKK15" s="91"/>
      <c r="EKL15" s="91"/>
      <c r="EKM15" s="91"/>
      <c r="EKN15" s="91"/>
      <c r="EKO15" s="91"/>
      <c r="EKP15" s="91"/>
      <c r="EKQ15" s="91"/>
      <c r="EKR15" s="91"/>
      <c r="EKS15" s="91"/>
      <c r="EKT15" s="91"/>
      <c r="EKU15" s="91"/>
      <c r="EKV15" s="91"/>
      <c r="EKW15" s="91"/>
      <c r="EKX15" s="91"/>
      <c r="EKY15" s="91"/>
      <c r="EKZ15" s="91"/>
      <c r="ELA15" s="91"/>
      <c r="ELB15" s="91"/>
      <c r="ELC15" s="91"/>
      <c r="ELD15" s="91"/>
      <c r="ELE15" s="91"/>
      <c r="ELF15" s="91"/>
      <c r="ELG15" s="91"/>
      <c r="ELH15" s="91"/>
      <c r="ELI15" s="91"/>
      <c r="ELJ15" s="91"/>
      <c r="ELK15" s="91"/>
      <c r="ELL15" s="91"/>
      <c r="ELM15" s="91"/>
      <c r="ELN15" s="91"/>
      <c r="ELO15" s="91"/>
      <c r="ELP15" s="91"/>
      <c r="ELQ15" s="91"/>
      <c r="ELR15" s="91"/>
      <c r="ELS15" s="91"/>
      <c r="ELT15" s="91"/>
      <c r="ELU15" s="91"/>
      <c r="ELV15" s="91"/>
      <c r="ELW15" s="91"/>
      <c r="ELX15" s="91"/>
      <c r="ELY15" s="91"/>
      <c r="ELZ15" s="91"/>
      <c r="EMA15" s="91"/>
      <c r="EMB15" s="91"/>
      <c r="EMC15" s="91"/>
      <c r="EMD15" s="91"/>
      <c r="EME15" s="91"/>
      <c r="EMF15" s="91"/>
      <c r="EMG15" s="91"/>
      <c r="EMH15" s="91"/>
      <c r="EMI15" s="91"/>
      <c r="EMJ15" s="91"/>
      <c r="EMK15" s="91"/>
      <c r="EML15" s="91"/>
      <c r="EMM15" s="91"/>
      <c r="EMN15" s="91"/>
      <c r="EMO15" s="91"/>
      <c r="EMP15" s="91"/>
      <c r="EMQ15" s="91"/>
      <c r="EMR15" s="91"/>
      <c r="EMS15" s="91"/>
      <c r="EMT15" s="91"/>
      <c r="EMU15" s="91"/>
      <c r="EMV15" s="91"/>
      <c r="EMW15" s="91"/>
      <c r="EMX15" s="91"/>
      <c r="EMY15" s="91"/>
      <c r="EMZ15" s="91"/>
      <c r="ENA15" s="91"/>
      <c r="ENB15" s="91"/>
      <c r="ENC15" s="91"/>
      <c r="END15" s="91"/>
      <c r="ENE15" s="91"/>
      <c r="ENF15" s="91"/>
      <c r="ENG15" s="91"/>
      <c r="ENH15" s="91"/>
      <c r="ENI15" s="91"/>
      <c r="ENJ15" s="91"/>
      <c r="ENK15" s="91"/>
      <c r="ENL15" s="91"/>
      <c r="ENM15" s="91"/>
      <c r="ENN15" s="91"/>
      <c r="ENO15" s="91"/>
      <c r="ENP15" s="91"/>
      <c r="ENQ15" s="91"/>
      <c r="ENR15" s="91"/>
      <c r="ENS15" s="91"/>
      <c r="ENT15" s="91"/>
      <c r="ENU15" s="91"/>
      <c r="ENV15" s="91"/>
      <c r="ENW15" s="91"/>
      <c r="ENX15" s="91"/>
      <c r="ENY15" s="91"/>
      <c r="ENZ15" s="91"/>
      <c r="EOA15" s="91"/>
      <c r="EOB15" s="91"/>
      <c r="EOC15" s="91"/>
      <c r="EOD15" s="91"/>
      <c r="EOE15" s="91"/>
      <c r="EOF15" s="91"/>
      <c r="EOG15" s="91"/>
      <c r="EOH15" s="91"/>
      <c r="EOI15" s="91"/>
      <c r="EOJ15" s="91"/>
      <c r="EOK15" s="91"/>
      <c r="EOL15" s="91"/>
      <c r="EOM15" s="91"/>
      <c r="EON15" s="91"/>
      <c r="EOO15" s="91"/>
      <c r="EOP15" s="91"/>
      <c r="EOQ15" s="91"/>
      <c r="EOR15" s="91"/>
      <c r="EOS15" s="91"/>
      <c r="EOT15" s="91"/>
      <c r="EOU15" s="91"/>
      <c r="EOV15" s="91"/>
      <c r="EOW15" s="91"/>
      <c r="EOX15" s="91"/>
      <c r="EOY15" s="91"/>
      <c r="EOZ15" s="91"/>
      <c r="EPA15" s="91"/>
      <c r="EPB15" s="91"/>
      <c r="EPC15" s="91"/>
      <c r="EPD15" s="91"/>
      <c r="EPE15" s="91"/>
      <c r="EPF15" s="91"/>
      <c r="EPG15" s="91"/>
      <c r="EPH15" s="91"/>
      <c r="EPI15" s="91"/>
      <c r="EPJ15" s="91"/>
      <c r="EPK15" s="91"/>
      <c r="EPL15" s="91"/>
      <c r="EPM15" s="91"/>
      <c r="EPN15" s="91"/>
      <c r="EPO15" s="91"/>
      <c r="EPP15" s="91"/>
      <c r="EPQ15" s="91"/>
      <c r="EPR15" s="91"/>
      <c r="EPS15" s="91"/>
      <c r="EPT15" s="91"/>
      <c r="EPU15" s="91"/>
      <c r="EPV15" s="91"/>
      <c r="EPW15" s="91"/>
      <c r="EPX15" s="91"/>
      <c r="EPY15" s="91"/>
      <c r="EPZ15" s="91"/>
      <c r="EQA15" s="91"/>
      <c r="EQB15" s="91"/>
      <c r="EQC15" s="91"/>
      <c r="EQD15" s="91"/>
      <c r="EQE15" s="91"/>
      <c r="EQF15" s="91"/>
      <c r="EQG15" s="91"/>
      <c r="EQH15" s="91"/>
      <c r="EQI15" s="91"/>
      <c r="EQJ15" s="91"/>
      <c r="EQK15" s="91"/>
      <c r="EQL15" s="91"/>
      <c r="EQM15" s="91"/>
      <c r="EQN15" s="91"/>
      <c r="EQO15" s="91"/>
      <c r="EQP15" s="91"/>
      <c r="EQQ15" s="91"/>
      <c r="EQR15" s="91"/>
      <c r="EQS15" s="91"/>
      <c r="EQT15" s="91"/>
      <c r="EQU15" s="91"/>
      <c r="EQV15" s="91"/>
      <c r="EQW15" s="91"/>
      <c r="EQX15" s="91"/>
      <c r="EQY15" s="91"/>
      <c r="EQZ15" s="91"/>
      <c r="ERA15" s="91"/>
      <c r="ERB15" s="91"/>
      <c r="ERC15" s="91"/>
      <c r="ERD15" s="91"/>
      <c r="ERE15" s="91"/>
      <c r="ERF15" s="91"/>
      <c r="ERG15" s="91"/>
      <c r="ERH15" s="91"/>
      <c r="ERI15" s="91"/>
      <c r="ERJ15" s="91"/>
      <c r="ERK15" s="91"/>
      <c r="ERL15" s="91"/>
      <c r="ERM15" s="91"/>
      <c r="ERN15" s="91"/>
      <c r="ERO15" s="91"/>
      <c r="ERP15" s="91"/>
      <c r="ERQ15" s="91"/>
      <c r="ERR15" s="91"/>
      <c r="ERS15" s="91"/>
      <c r="ERT15" s="91"/>
      <c r="ERU15" s="91"/>
      <c r="ERV15" s="91"/>
      <c r="ERW15" s="91"/>
      <c r="ERX15" s="91"/>
      <c r="ERY15" s="91"/>
      <c r="ERZ15" s="91"/>
      <c r="ESA15" s="91"/>
      <c r="ESB15" s="91"/>
      <c r="ESC15" s="91"/>
      <c r="ESD15" s="91"/>
      <c r="ESE15" s="91"/>
      <c r="ESF15" s="91"/>
      <c r="ESG15" s="91"/>
      <c r="ESH15" s="91"/>
      <c r="ESI15" s="91"/>
      <c r="ESJ15" s="91"/>
      <c r="ESK15" s="91"/>
      <c r="ESL15" s="91"/>
      <c r="ESM15" s="91"/>
      <c r="ESN15" s="91"/>
      <c r="ESO15" s="91"/>
      <c r="ESP15" s="91"/>
      <c r="ESQ15" s="91"/>
      <c r="ESR15" s="91"/>
      <c r="ESS15" s="91"/>
      <c r="EST15" s="91"/>
      <c r="ESU15" s="91"/>
      <c r="ESV15" s="91"/>
      <c r="ESW15" s="91"/>
      <c r="ESX15" s="91"/>
      <c r="ESY15" s="91"/>
      <c r="ESZ15" s="91"/>
      <c r="ETA15" s="91"/>
      <c r="ETB15" s="91"/>
      <c r="ETC15" s="91"/>
      <c r="ETD15" s="91"/>
      <c r="ETE15" s="91"/>
      <c r="ETF15" s="91"/>
      <c r="ETG15" s="91"/>
      <c r="ETH15" s="91"/>
      <c r="ETI15" s="91"/>
      <c r="ETJ15" s="91"/>
      <c r="ETK15" s="91"/>
      <c r="ETL15" s="91"/>
      <c r="ETM15" s="91"/>
      <c r="ETN15" s="91"/>
      <c r="ETO15" s="91"/>
      <c r="ETP15" s="91"/>
      <c r="ETQ15" s="91"/>
      <c r="ETR15" s="91"/>
      <c r="ETS15" s="91"/>
      <c r="ETT15" s="91"/>
      <c r="ETU15" s="91"/>
      <c r="ETV15" s="91"/>
      <c r="ETW15" s="91"/>
      <c r="ETX15" s="91"/>
      <c r="ETY15" s="91"/>
      <c r="ETZ15" s="91"/>
      <c r="EUA15" s="91"/>
      <c r="EUB15" s="91"/>
      <c r="EUC15" s="91"/>
      <c r="EUD15" s="91"/>
      <c r="EUE15" s="91"/>
      <c r="EUF15" s="91"/>
      <c r="EUG15" s="91"/>
      <c r="EUH15" s="91"/>
      <c r="EUI15" s="91"/>
      <c r="EUJ15" s="91"/>
      <c r="EUK15" s="91"/>
      <c r="EUL15" s="91"/>
      <c r="EUM15" s="91"/>
      <c r="EUN15" s="91"/>
      <c r="EUO15" s="91"/>
      <c r="EUP15" s="91"/>
      <c r="EUQ15" s="91"/>
      <c r="EUR15" s="91"/>
      <c r="EUS15" s="91"/>
      <c r="EUT15" s="91"/>
      <c r="EUU15" s="91"/>
      <c r="EUV15" s="91"/>
      <c r="EUW15" s="91"/>
      <c r="EUX15" s="91"/>
      <c r="EUY15" s="91"/>
      <c r="EUZ15" s="91"/>
      <c r="EVA15" s="91"/>
      <c r="EVB15" s="91"/>
      <c r="EVC15" s="91"/>
      <c r="EVD15" s="91"/>
      <c r="EVE15" s="91"/>
      <c r="EVF15" s="91"/>
      <c r="EVG15" s="91"/>
      <c r="EVH15" s="91"/>
      <c r="EVI15" s="91"/>
      <c r="EVJ15" s="91"/>
      <c r="EVK15" s="91"/>
      <c r="EVL15" s="91"/>
      <c r="EVM15" s="91"/>
      <c r="EVN15" s="91"/>
      <c r="EVO15" s="91"/>
      <c r="EVP15" s="91"/>
      <c r="EVQ15" s="91"/>
      <c r="EVR15" s="91"/>
      <c r="EVS15" s="91"/>
      <c r="EVT15" s="91"/>
      <c r="EVU15" s="91"/>
      <c r="EVV15" s="91"/>
      <c r="EVW15" s="91"/>
      <c r="EVX15" s="91"/>
      <c r="EVY15" s="91"/>
      <c r="EVZ15" s="91"/>
      <c r="EWA15" s="91"/>
      <c r="EWB15" s="91"/>
      <c r="EWC15" s="91"/>
      <c r="EWD15" s="91"/>
      <c r="EWE15" s="91"/>
      <c r="EWF15" s="91"/>
      <c r="EWG15" s="91"/>
      <c r="EWH15" s="91"/>
      <c r="EWI15" s="91"/>
      <c r="EWJ15" s="91"/>
      <c r="EWK15" s="91"/>
      <c r="EWL15" s="91"/>
      <c r="EWM15" s="91"/>
      <c r="EWN15" s="91"/>
      <c r="EWO15" s="91"/>
      <c r="EWP15" s="91"/>
      <c r="EWQ15" s="91"/>
      <c r="EWR15" s="91"/>
      <c r="EWS15" s="91"/>
      <c r="EWT15" s="91"/>
      <c r="EWU15" s="91"/>
      <c r="EWV15" s="91"/>
      <c r="EWW15" s="91"/>
      <c r="EWX15" s="91"/>
      <c r="EWY15" s="91"/>
      <c r="EWZ15" s="91"/>
      <c r="EXA15" s="91"/>
      <c r="EXB15" s="91"/>
      <c r="EXC15" s="91"/>
      <c r="EXD15" s="91"/>
      <c r="EXE15" s="91"/>
      <c r="EXF15" s="91"/>
      <c r="EXG15" s="91"/>
      <c r="EXH15" s="91"/>
      <c r="EXI15" s="91"/>
      <c r="EXJ15" s="91"/>
      <c r="EXK15" s="91"/>
      <c r="EXL15" s="91"/>
      <c r="EXM15" s="91"/>
      <c r="EXN15" s="91"/>
      <c r="EXO15" s="91"/>
      <c r="EXP15" s="91"/>
      <c r="EXQ15" s="91"/>
      <c r="EXR15" s="91"/>
      <c r="EXS15" s="91"/>
      <c r="EXT15" s="91"/>
      <c r="EXU15" s="91"/>
      <c r="EXV15" s="91"/>
      <c r="EXW15" s="91"/>
      <c r="EXX15" s="91"/>
      <c r="EXY15" s="91"/>
      <c r="EXZ15" s="91"/>
      <c r="EYA15" s="91"/>
      <c r="EYB15" s="91"/>
      <c r="EYC15" s="91"/>
      <c r="EYD15" s="91"/>
      <c r="EYE15" s="91"/>
      <c r="EYF15" s="91"/>
      <c r="EYG15" s="91"/>
      <c r="EYH15" s="91"/>
      <c r="EYI15" s="91"/>
      <c r="EYJ15" s="91"/>
      <c r="EYK15" s="91"/>
      <c r="EYL15" s="91"/>
      <c r="EYM15" s="91"/>
      <c r="EYN15" s="91"/>
      <c r="EYO15" s="91"/>
      <c r="EYP15" s="91"/>
      <c r="EYQ15" s="91"/>
      <c r="EYR15" s="91"/>
      <c r="EYS15" s="91"/>
      <c r="EYT15" s="91"/>
      <c r="EYU15" s="91"/>
      <c r="EYV15" s="91"/>
      <c r="EYW15" s="91"/>
      <c r="EYX15" s="91"/>
      <c r="EYY15" s="91"/>
      <c r="EYZ15" s="91"/>
      <c r="EZA15" s="91"/>
      <c r="EZB15" s="91"/>
      <c r="EZC15" s="91"/>
      <c r="EZD15" s="91"/>
      <c r="EZE15" s="91"/>
      <c r="EZF15" s="91"/>
      <c r="EZG15" s="91"/>
      <c r="EZH15" s="91"/>
      <c r="EZI15" s="91"/>
      <c r="EZJ15" s="91"/>
      <c r="EZK15" s="91"/>
      <c r="EZL15" s="91"/>
      <c r="EZM15" s="91"/>
      <c r="EZN15" s="91"/>
      <c r="EZO15" s="91"/>
      <c r="EZP15" s="91"/>
      <c r="EZQ15" s="91"/>
      <c r="EZR15" s="91"/>
      <c r="EZS15" s="91"/>
      <c r="EZT15" s="91"/>
      <c r="EZU15" s="91"/>
      <c r="EZV15" s="91"/>
      <c r="EZW15" s="91"/>
      <c r="EZX15" s="91"/>
      <c r="EZY15" s="91"/>
      <c r="EZZ15" s="91"/>
      <c r="FAA15" s="91"/>
      <c r="FAB15" s="91"/>
      <c r="FAC15" s="91"/>
      <c r="FAD15" s="91"/>
      <c r="FAE15" s="91"/>
      <c r="FAF15" s="91"/>
      <c r="FAG15" s="91"/>
      <c r="FAH15" s="91"/>
      <c r="FAI15" s="91"/>
      <c r="FAJ15" s="91"/>
      <c r="FAK15" s="91"/>
      <c r="FAL15" s="91"/>
      <c r="FAM15" s="91"/>
      <c r="FAN15" s="91"/>
      <c r="FAO15" s="91"/>
      <c r="FAP15" s="91"/>
      <c r="FAQ15" s="91"/>
      <c r="FAR15" s="91"/>
      <c r="FAS15" s="91"/>
      <c r="FAT15" s="91"/>
      <c r="FAU15" s="91"/>
      <c r="FAV15" s="91"/>
      <c r="FAW15" s="91"/>
      <c r="FAX15" s="91"/>
      <c r="FAY15" s="91"/>
      <c r="FAZ15" s="91"/>
      <c r="FBA15" s="91"/>
      <c r="FBB15" s="91"/>
      <c r="FBC15" s="91"/>
      <c r="FBD15" s="91"/>
      <c r="FBE15" s="91"/>
      <c r="FBF15" s="91"/>
      <c r="FBG15" s="91"/>
      <c r="FBH15" s="91"/>
      <c r="FBI15" s="91"/>
      <c r="FBJ15" s="91"/>
      <c r="FBK15" s="91"/>
      <c r="FBL15" s="91"/>
      <c r="FBM15" s="91"/>
      <c r="FBN15" s="91"/>
      <c r="FBO15" s="91"/>
      <c r="FBP15" s="91"/>
      <c r="FBQ15" s="91"/>
      <c r="FBR15" s="91"/>
      <c r="FBS15" s="91"/>
      <c r="FBT15" s="91"/>
      <c r="FBU15" s="91"/>
      <c r="FBV15" s="91"/>
      <c r="FBW15" s="91"/>
      <c r="FBX15" s="91"/>
      <c r="FBY15" s="91"/>
      <c r="FBZ15" s="91"/>
      <c r="FCA15" s="91"/>
      <c r="FCB15" s="91"/>
      <c r="FCC15" s="91"/>
      <c r="FCD15" s="91"/>
      <c r="FCE15" s="91"/>
      <c r="FCF15" s="91"/>
      <c r="FCG15" s="91"/>
      <c r="FCH15" s="91"/>
      <c r="FCI15" s="91"/>
      <c r="FCJ15" s="91"/>
      <c r="FCK15" s="91"/>
      <c r="FCL15" s="91"/>
      <c r="FCM15" s="91"/>
      <c r="FCN15" s="91"/>
      <c r="FCO15" s="91"/>
      <c r="FCP15" s="91"/>
      <c r="FCQ15" s="91"/>
      <c r="FCR15" s="91"/>
      <c r="FCS15" s="91"/>
      <c r="FCT15" s="91"/>
      <c r="FCU15" s="91"/>
      <c r="FCV15" s="91"/>
      <c r="FCW15" s="91"/>
      <c r="FCX15" s="91"/>
      <c r="FCY15" s="91"/>
      <c r="FCZ15" s="91"/>
      <c r="FDA15" s="91"/>
      <c r="FDB15" s="91"/>
      <c r="FDC15" s="91"/>
      <c r="FDD15" s="91"/>
      <c r="FDE15" s="91"/>
      <c r="FDF15" s="91"/>
      <c r="FDG15" s="91"/>
      <c r="FDH15" s="91"/>
      <c r="FDI15" s="91"/>
      <c r="FDJ15" s="91"/>
      <c r="FDK15" s="91"/>
      <c r="FDL15" s="91"/>
      <c r="FDM15" s="91"/>
      <c r="FDN15" s="91"/>
      <c r="FDO15" s="91"/>
      <c r="FDP15" s="91"/>
      <c r="FDQ15" s="91"/>
      <c r="FDR15" s="91"/>
      <c r="FDS15" s="91"/>
      <c r="FDT15" s="91"/>
      <c r="FDU15" s="91"/>
      <c r="FDV15" s="91"/>
      <c r="FDW15" s="91"/>
      <c r="FDX15" s="91"/>
      <c r="FDY15" s="91"/>
      <c r="FDZ15" s="91"/>
      <c r="FEA15" s="91"/>
      <c r="FEB15" s="91"/>
      <c r="FEC15" s="91"/>
      <c r="FED15" s="91"/>
      <c r="FEE15" s="91"/>
      <c r="FEF15" s="91"/>
      <c r="FEG15" s="91"/>
      <c r="FEH15" s="91"/>
      <c r="FEI15" s="91"/>
      <c r="FEJ15" s="91"/>
      <c r="FEK15" s="91"/>
      <c r="FEL15" s="91"/>
      <c r="FEM15" s="91"/>
      <c r="FEN15" s="91"/>
      <c r="FEO15" s="91"/>
      <c r="FEP15" s="91"/>
      <c r="FEQ15" s="91"/>
      <c r="FER15" s="91"/>
      <c r="FES15" s="91"/>
      <c r="FET15" s="91"/>
      <c r="FEU15" s="91"/>
      <c r="FEV15" s="91"/>
      <c r="FEW15" s="91"/>
      <c r="FEX15" s="91"/>
      <c r="FEY15" s="91"/>
      <c r="FEZ15" s="91"/>
      <c r="FFA15" s="91"/>
      <c r="FFB15" s="91"/>
      <c r="FFC15" s="91"/>
      <c r="FFD15" s="91"/>
      <c r="FFE15" s="91"/>
      <c r="FFF15" s="91"/>
      <c r="FFG15" s="91"/>
      <c r="FFH15" s="91"/>
      <c r="FFI15" s="91"/>
      <c r="FFJ15" s="91"/>
      <c r="FFK15" s="91"/>
      <c r="FFL15" s="91"/>
      <c r="FFM15" s="91"/>
      <c r="FFN15" s="91"/>
      <c r="FFO15" s="91"/>
      <c r="FFP15" s="91"/>
      <c r="FFQ15" s="91"/>
      <c r="FFR15" s="91"/>
      <c r="FFS15" s="91"/>
      <c r="FFT15" s="91"/>
      <c r="FFU15" s="91"/>
      <c r="FFV15" s="91"/>
      <c r="FFW15" s="91"/>
      <c r="FFX15" s="91"/>
      <c r="FFY15" s="91"/>
      <c r="FFZ15" s="91"/>
      <c r="FGA15" s="91"/>
      <c r="FGB15" s="91"/>
      <c r="FGC15" s="91"/>
      <c r="FGD15" s="91"/>
      <c r="FGE15" s="91"/>
      <c r="FGF15" s="91"/>
      <c r="FGG15" s="91"/>
      <c r="FGH15" s="91"/>
      <c r="FGI15" s="91"/>
      <c r="FGJ15" s="91"/>
      <c r="FGK15" s="91"/>
      <c r="FGL15" s="91"/>
      <c r="FGM15" s="91"/>
      <c r="FGN15" s="91"/>
      <c r="FGO15" s="91"/>
      <c r="FGP15" s="91"/>
      <c r="FGQ15" s="91"/>
      <c r="FGR15" s="91"/>
      <c r="FGS15" s="91"/>
      <c r="FGT15" s="91"/>
      <c r="FGU15" s="91"/>
      <c r="FGV15" s="91"/>
      <c r="FGW15" s="91"/>
      <c r="FGX15" s="91"/>
      <c r="FGY15" s="91"/>
      <c r="FGZ15" s="91"/>
      <c r="FHA15" s="91"/>
      <c r="FHB15" s="91"/>
      <c r="FHC15" s="91"/>
      <c r="FHD15" s="91"/>
      <c r="FHE15" s="91"/>
      <c r="FHF15" s="91"/>
      <c r="FHG15" s="91"/>
      <c r="FHH15" s="91"/>
      <c r="FHI15" s="91"/>
      <c r="FHJ15" s="91"/>
      <c r="FHK15" s="91"/>
      <c r="FHL15" s="91"/>
      <c r="FHM15" s="91"/>
      <c r="FHN15" s="91"/>
      <c r="FHO15" s="91"/>
      <c r="FHP15" s="91"/>
      <c r="FHQ15" s="91"/>
      <c r="FHR15" s="91"/>
      <c r="FHS15" s="91"/>
      <c r="FHT15" s="91"/>
      <c r="FHU15" s="91"/>
      <c r="FHV15" s="91"/>
      <c r="FHW15" s="91"/>
      <c r="FHX15" s="91"/>
      <c r="FHY15" s="91"/>
      <c r="FHZ15" s="91"/>
      <c r="FIA15" s="91"/>
      <c r="FIB15" s="91"/>
      <c r="FIC15" s="91"/>
      <c r="FID15" s="91"/>
      <c r="FIE15" s="91"/>
      <c r="FIF15" s="91"/>
      <c r="FIG15" s="91"/>
      <c r="FIH15" s="91"/>
      <c r="FII15" s="91"/>
      <c r="FIJ15" s="91"/>
      <c r="FIK15" s="91"/>
      <c r="FIL15" s="91"/>
      <c r="FIM15" s="91"/>
      <c r="FIN15" s="91"/>
      <c r="FIO15" s="91"/>
      <c r="FIP15" s="91"/>
      <c r="FIQ15" s="91"/>
      <c r="FIR15" s="91"/>
      <c r="FIS15" s="91"/>
      <c r="FIT15" s="91"/>
      <c r="FIU15" s="91"/>
      <c r="FIV15" s="91"/>
      <c r="FIW15" s="91"/>
      <c r="FIX15" s="91"/>
      <c r="FIY15" s="91"/>
      <c r="FIZ15" s="91"/>
      <c r="FJA15" s="91"/>
      <c r="FJB15" s="91"/>
      <c r="FJC15" s="91"/>
      <c r="FJD15" s="91"/>
      <c r="FJE15" s="91"/>
      <c r="FJF15" s="91"/>
      <c r="FJG15" s="91"/>
      <c r="FJH15" s="91"/>
      <c r="FJI15" s="91"/>
      <c r="FJJ15" s="91"/>
      <c r="FJK15" s="91"/>
      <c r="FJL15" s="91"/>
      <c r="FJM15" s="91"/>
      <c r="FJN15" s="91"/>
      <c r="FJO15" s="91"/>
      <c r="FJP15" s="91"/>
      <c r="FJQ15" s="91"/>
      <c r="FJR15" s="91"/>
      <c r="FJS15" s="91"/>
      <c r="FJT15" s="91"/>
      <c r="FJU15" s="91"/>
      <c r="FJV15" s="91"/>
      <c r="FJW15" s="91"/>
      <c r="FJX15" s="91"/>
      <c r="FJY15" s="91"/>
      <c r="FJZ15" s="91"/>
      <c r="FKA15" s="91"/>
      <c r="FKB15" s="91"/>
      <c r="FKC15" s="91"/>
      <c r="FKD15" s="91"/>
      <c r="FKE15" s="91"/>
      <c r="FKF15" s="91"/>
      <c r="FKG15" s="91"/>
      <c r="FKH15" s="91"/>
      <c r="FKI15" s="91"/>
      <c r="FKJ15" s="91"/>
      <c r="FKK15" s="91"/>
      <c r="FKL15" s="91"/>
      <c r="FKM15" s="91"/>
      <c r="FKN15" s="91"/>
      <c r="FKO15" s="91"/>
      <c r="FKP15" s="91"/>
      <c r="FKQ15" s="91"/>
      <c r="FKR15" s="91"/>
      <c r="FKS15" s="91"/>
      <c r="FKT15" s="91"/>
      <c r="FKU15" s="91"/>
      <c r="FKV15" s="91"/>
      <c r="FKW15" s="91"/>
      <c r="FKX15" s="91"/>
      <c r="FKY15" s="91"/>
      <c r="FKZ15" s="91"/>
      <c r="FLA15" s="91"/>
      <c r="FLB15" s="91"/>
      <c r="FLC15" s="91"/>
      <c r="FLD15" s="91"/>
      <c r="FLE15" s="91"/>
      <c r="FLF15" s="91"/>
      <c r="FLG15" s="91"/>
      <c r="FLH15" s="91"/>
      <c r="FLI15" s="91"/>
      <c r="FLJ15" s="91"/>
      <c r="FLK15" s="91"/>
      <c r="FLL15" s="91"/>
      <c r="FLM15" s="91"/>
      <c r="FLN15" s="91"/>
      <c r="FLO15" s="91"/>
      <c r="FLP15" s="91"/>
      <c r="FLQ15" s="91"/>
      <c r="FLR15" s="91"/>
      <c r="FLS15" s="91"/>
      <c r="FLT15" s="91"/>
      <c r="FLU15" s="91"/>
      <c r="FLV15" s="91"/>
      <c r="FLW15" s="91"/>
      <c r="FLX15" s="91"/>
      <c r="FLY15" s="91"/>
      <c r="FLZ15" s="91"/>
      <c r="FMA15" s="91"/>
      <c r="FMB15" s="91"/>
      <c r="FMC15" s="91"/>
      <c r="FMD15" s="91"/>
      <c r="FME15" s="91"/>
      <c r="FMF15" s="91"/>
      <c r="FMG15" s="91"/>
      <c r="FMH15" s="91"/>
      <c r="FMI15" s="91"/>
      <c r="FMJ15" s="91"/>
      <c r="FMK15" s="91"/>
      <c r="FML15" s="91"/>
      <c r="FMM15" s="91"/>
      <c r="FMN15" s="91"/>
      <c r="FMO15" s="91"/>
      <c r="FMP15" s="91"/>
      <c r="FMQ15" s="91"/>
      <c r="FMR15" s="91"/>
      <c r="FMS15" s="91"/>
      <c r="FMT15" s="91"/>
      <c r="FMU15" s="91"/>
      <c r="FMV15" s="91"/>
      <c r="FMW15" s="91"/>
      <c r="FMX15" s="91"/>
      <c r="FMY15" s="91"/>
      <c r="FMZ15" s="91"/>
      <c r="FNA15" s="91"/>
      <c r="FNB15" s="91"/>
      <c r="FNC15" s="91"/>
      <c r="FND15" s="91"/>
      <c r="FNE15" s="91"/>
      <c r="FNF15" s="91"/>
      <c r="FNG15" s="91"/>
      <c r="FNH15" s="91"/>
      <c r="FNI15" s="91"/>
      <c r="FNJ15" s="91"/>
      <c r="FNK15" s="91"/>
      <c r="FNL15" s="91"/>
      <c r="FNM15" s="91"/>
      <c r="FNN15" s="91"/>
      <c r="FNO15" s="91"/>
      <c r="FNP15" s="91"/>
      <c r="FNQ15" s="91"/>
      <c r="FNR15" s="91"/>
      <c r="FNS15" s="91"/>
      <c r="FNT15" s="91"/>
      <c r="FNU15" s="91"/>
      <c r="FNV15" s="91"/>
      <c r="FNW15" s="91"/>
      <c r="FNX15" s="91"/>
      <c r="FNY15" s="91"/>
      <c r="FNZ15" s="91"/>
      <c r="FOA15" s="91"/>
      <c r="FOB15" s="91"/>
      <c r="FOC15" s="91"/>
      <c r="FOD15" s="91"/>
      <c r="FOE15" s="91"/>
      <c r="FOF15" s="91"/>
      <c r="FOG15" s="91"/>
      <c r="FOH15" s="91"/>
      <c r="FOI15" s="91"/>
      <c r="FOJ15" s="91"/>
      <c r="FOK15" s="91"/>
      <c r="FOL15" s="91"/>
      <c r="FOM15" s="91"/>
      <c r="FON15" s="91"/>
      <c r="FOO15" s="91"/>
      <c r="FOP15" s="91"/>
      <c r="FOQ15" s="91"/>
      <c r="FOR15" s="91"/>
      <c r="FOS15" s="91"/>
      <c r="FOT15" s="91"/>
      <c r="FOU15" s="91"/>
      <c r="FOV15" s="91"/>
      <c r="FOW15" s="91"/>
      <c r="FOX15" s="91"/>
      <c r="FOY15" s="91"/>
      <c r="FOZ15" s="91"/>
      <c r="FPA15" s="91"/>
      <c r="FPB15" s="91"/>
      <c r="FPC15" s="91"/>
      <c r="FPD15" s="91"/>
      <c r="FPE15" s="91"/>
      <c r="FPF15" s="91"/>
      <c r="FPG15" s="91"/>
      <c r="FPH15" s="91"/>
      <c r="FPI15" s="91"/>
      <c r="FPJ15" s="91"/>
      <c r="FPK15" s="91"/>
      <c r="FPL15" s="91"/>
      <c r="FPM15" s="91"/>
      <c r="FPN15" s="91"/>
      <c r="FPO15" s="91"/>
      <c r="FPP15" s="91"/>
      <c r="FPQ15" s="91"/>
      <c r="FPR15" s="91"/>
      <c r="FPS15" s="91"/>
      <c r="FPT15" s="91"/>
      <c r="FPU15" s="91"/>
      <c r="FPV15" s="91"/>
      <c r="FPW15" s="91"/>
      <c r="FPX15" s="91"/>
      <c r="FPY15" s="91"/>
      <c r="FPZ15" s="91"/>
      <c r="FQA15" s="91"/>
      <c r="FQB15" s="91"/>
      <c r="FQC15" s="91"/>
      <c r="FQD15" s="91"/>
      <c r="FQE15" s="91"/>
      <c r="FQF15" s="91"/>
      <c r="FQG15" s="91"/>
      <c r="FQH15" s="91"/>
      <c r="FQI15" s="91"/>
      <c r="FQJ15" s="91"/>
      <c r="FQK15" s="91"/>
      <c r="FQL15" s="91"/>
      <c r="FQM15" s="91"/>
      <c r="FQN15" s="91"/>
      <c r="FQO15" s="91"/>
      <c r="FQP15" s="91"/>
      <c r="FQQ15" s="91"/>
      <c r="FQR15" s="91"/>
      <c r="FQS15" s="91"/>
      <c r="FQT15" s="91"/>
      <c r="FQU15" s="91"/>
      <c r="FQV15" s="91"/>
      <c r="FQW15" s="91"/>
      <c r="FQX15" s="91"/>
      <c r="FQY15" s="91"/>
      <c r="FQZ15" s="91"/>
      <c r="FRA15" s="91"/>
      <c r="FRB15" s="91"/>
      <c r="FRC15" s="91"/>
      <c r="FRD15" s="91"/>
      <c r="FRE15" s="91"/>
      <c r="FRF15" s="91"/>
      <c r="FRG15" s="91"/>
      <c r="FRH15" s="91"/>
      <c r="FRI15" s="91"/>
      <c r="FRJ15" s="91"/>
      <c r="FRK15" s="91"/>
      <c r="FRL15" s="91"/>
      <c r="FRM15" s="91"/>
      <c r="FRN15" s="91"/>
      <c r="FRO15" s="91"/>
      <c r="FRP15" s="91"/>
      <c r="FRQ15" s="91"/>
      <c r="FRR15" s="91"/>
      <c r="FRS15" s="91"/>
      <c r="FRT15" s="91"/>
      <c r="FRU15" s="91"/>
      <c r="FRV15" s="91"/>
      <c r="FRW15" s="91"/>
      <c r="FRX15" s="91"/>
      <c r="FRY15" s="91"/>
      <c r="FRZ15" s="91"/>
      <c r="FSA15" s="91"/>
      <c r="FSB15" s="91"/>
      <c r="FSC15" s="91"/>
      <c r="FSD15" s="91"/>
      <c r="FSE15" s="91"/>
      <c r="FSF15" s="91"/>
      <c r="FSG15" s="91"/>
      <c r="FSH15" s="91"/>
      <c r="FSI15" s="91"/>
      <c r="FSJ15" s="91"/>
      <c r="FSK15" s="91"/>
      <c r="FSL15" s="91"/>
      <c r="FSM15" s="91"/>
      <c r="FSN15" s="91"/>
      <c r="FSO15" s="91"/>
      <c r="FSP15" s="91"/>
      <c r="FSQ15" s="91"/>
      <c r="FSR15" s="91"/>
      <c r="FSS15" s="91"/>
      <c r="FST15" s="91"/>
      <c r="FSU15" s="91"/>
      <c r="FSV15" s="91"/>
      <c r="FSW15" s="91"/>
      <c r="FSX15" s="91"/>
      <c r="FSY15" s="91"/>
      <c r="FSZ15" s="91"/>
      <c r="FTA15" s="91"/>
      <c r="FTB15" s="91"/>
      <c r="FTC15" s="91"/>
      <c r="FTD15" s="91"/>
      <c r="FTE15" s="91"/>
      <c r="FTF15" s="91"/>
      <c r="FTG15" s="91"/>
      <c r="FTH15" s="91"/>
      <c r="FTI15" s="91"/>
      <c r="FTJ15" s="91"/>
      <c r="FTK15" s="91"/>
      <c r="FTL15" s="91"/>
      <c r="FTM15" s="91"/>
      <c r="FTN15" s="91"/>
      <c r="FTO15" s="91"/>
      <c r="FTP15" s="91"/>
      <c r="FTQ15" s="91"/>
      <c r="FTR15" s="91"/>
      <c r="FTS15" s="91"/>
      <c r="FTT15" s="91"/>
      <c r="FTU15" s="91"/>
      <c r="FTV15" s="91"/>
      <c r="FTW15" s="91"/>
      <c r="FTX15" s="91"/>
      <c r="FTY15" s="91"/>
      <c r="FTZ15" s="91"/>
      <c r="FUA15" s="91"/>
      <c r="FUB15" s="91"/>
      <c r="FUC15" s="91"/>
      <c r="FUD15" s="91"/>
      <c r="FUE15" s="91"/>
      <c r="FUF15" s="91"/>
      <c r="FUG15" s="91"/>
      <c r="FUH15" s="91"/>
      <c r="FUI15" s="91"/>
      <c r="FUJ15" s="91"/>
      <c r="FUK15" s="91"/>
      <c r="FUL15" s="91"/>
      <c r="FUM15" s="91"/>
      <c r="FUN15" s="91"/>
      <c r="FUO15" s="91"/>
      <c r="FUP15" s="91"/>
      <c r="FUQ15" s="91"/>
      <c r="FUR15" s="91"/>
      <c r="FUS15" s="91"/>
      <c r="FUT15" s="91"/>
      <c r="FUU15" s="91"/>
      <c r="FUV15" s="91"/>
      <c r="FUW15" s="91"/>
      <c r="FUX15" s="91"/>
      <c r="FUY15" s="91"/>
      <c r="FUZ15" s="91"/>
      <c r="FVA15" s="91"/>
      <c r="FVB15" s="91"/>
      <c r="FVC15" s="91"/>
      <c r="FVD15" s="91"/>
      <c r="FVE15" s="91"/>
      <c r="FVF15" s="91"/>
      <c r="FVG15" s="91"/>
      <c r="FVH15" s="91"/>
      <c r="FVI15" s="91"/>
      <c r="FVJ15" s="91"/>
      <c r="FVK15" s="91"/>
      <c r="FVL15" s="91"/>
      <c r="FVM15" s="91"/>
      <c r="FVN15" s="91"/>
      <c r="FVO15" s="91"/>
      <c r="FVP15" s="91"/>
      <c r="FVQ15" s="91"/>
      <c r="FVR15" s="91"/>
      <c r="FVS15" s="91"/>
      <c r="FVT15" s="91"/>
      <c r="FVU15" s="91"/>
      <c r="FVV15" s="91"/>
      <c r="FVW15" s="91"/>
      <c r="FVX15" s="91"/>
      <c r="FVY15" s="91"/>
      <c r="FVZ15" s="91"/>
      <c r="FWA15" s="91"/>
      <c r="FWB15" s="91"/>
      <c r="FWC15" s="91"/>
      <c r="FWD15" s="91"/>
      <c r="FWE15" s="91"/>
      <c r="FWF15" s="91"/>
      <c r="FWG15" s="91"/>
      <c r="FWH15" s="91"/>
      <c r="FWI15" s="91"/>
      <c r="FWJ15" s="91"/>
      <c r="FWK15" s="91"/>
      <c r="FWL15" s="91"/>
      <c r="FWM15" s="91"/>
      <c r="FWN15" s="91"/>
      <c r="FWO15" s="91"/>
      <c r="FWP15" s="91"/>
      <c r="FWQ15" s="91"/>
      <c r="FWR15" s="91"/>
      <c r="FWS15" s="91"/>
      <c r="FWT15" s="91"/>
      <c r="FWU15" s="91"/>
      <c r="FWV15" s="91"/>
      <c r="FWW15" s="91"/>
      <c r="FWX15" s="91"/>
      <c r="FWY15" s="91"/>
      <c r="FWZ15" s="91"/>
      <c r="FXA15" s="91"/>
      <c r="FXB15" s="91"/>
      <c r="FXC15" s="91"/>
      <c r="FXD15" s="91"/>
      <c r="FXE15" s="91"/>
      <c r="FXF15" s="91"/>
      <c r="FXG15" s="91"/>
      <c r="FXH15" s="91"/>
      <c r="FXI15" s="91"/>
      <c r="FXJ15" s="91"/>
      <c r="FXK15" s="91"/>
      <c r="FXL15" s="91"/>
      <c r="FXM15" s="91"/>
      <c r="FXN15" s="91"/>
      <c r="FXO15" s="91"/>
      <c r="FXP15" s="91"/>
      <c r="FXQ15" s="91"/>
      <c r="FXR15" s="91"/>
      <c r="FXS15" s="91"/>
      <c r="FXT15" s="91"/>
      <c r="FXU15" s="91"/>
      <c r="FXV15" s="91"/>
      <c r="FXW15" s="91"/>
      <c r="FXX15" s="91"/>
      <c r="FXY15" s="91"/>
      <c r="FXZ15" s="91"/>
      <c r="FYA15" s="91"/>
      <c r="FYB15" s="91"/>
      <c r="FYC15" s="91"/>
      <c r="FYD15" s="91"/>
      <c r="FYE15" s="91"/>
      <c r="FYF15" s="91"/>
      <c r="FYG15" s="91"/>
      <c r="FYH15" s="91"/>
      <c r="FYI15" s="91"/>
      <c r="FYJ15" s="91"/>
      <c r="FYK15" s="91"/>
      <c r="FYL15" s="91"/>
      <c r="FYM15" s="91"/>
      <c r="FYN15" s="91"/>
      <c r="FYO15" s="91"/>
      <c r="FYP15" s="91"/>
      <c r="FYQ15" s="91"/>
      <c r="FYR15" s="91"/>
      <c r="FYS15" s="91"/>
      <c r="FYT15" s="91"/>
      <c r="FYU15" s="91"/>
      <c r="FYV15" s="91"/>
      <c r="FYW15" s="91"/>
      <c r="FYX15" s="91"/>
      <c r="FYY15" s="91"/>
      <c r="FYZ15" s="91"/>
      <c r="FZA15" s="91"/>
      <c r="FZB15" s="91"/>
      <c r="FZC15" s="91"/>
      <c r="FZD15" s="91"/>
      <c r="FZE15" s="91"/>
      <c r="FZF15" s="91"/>
      <c r="FZG15" s="91"/>
      <c r="FZH15" s="91"/>
      <c r="FZI15" s="91"/>
      <c r="FZJ15" s="91"/>
      <c r="FZK15" s="91"/>
      <c r="FZL15" s="91"/>
      <c r="FZM15" s="91"/>
      <c r="FZN15" s="91"/>
      <c r="FZO15" s="91"/>
      <c r="FZP15" s="91"/>
      <c r="FZQ15" s="91"/>
      <c r="FZR15" s="91"/>
      <c r="FZS15" s="91"/>
      <c r="FZT15" s="91"/>
      <c r="FZU15" s="91"/>
      <c r="FZV15" s="91"/>
      <c r="FZW15" s="91"/>
      <c r="FZX15" s="91"/>
      <c r="FZY15" s="91"/>
      <c r="FZZ15" s="91"/>
      <c r="GAA15" s="91"/>
      <c r="GAB15" s="91"/>
      <c r="GAC15" s="91"/>
      <c r="GAD15" s="91"/>
      <c r="GAE15" s="91"/>
      <c r="GAF15" s="91"/>
      <c r="GAG15" s="91"/>
      <c r="GAH15" s="91"/>
      <c r="GAI15" s="91"/>
      <c r="GAJ15" s="91"/>
      <c r="GAK15" s="91"/>
      <c r="GAL15" s="91"/>
      <c r="GAM15" s="91"/>
      <c r="GAN15" s="91"/>
      <c r="GAO15" s="91"/>
      <c r="GAP15" s="91"/>
      <c r="GAQ15" s="91"/>
      <c r="GAR15" s="91"/>
      <c r="GAS15" s="91"/>
      <c r="GAT15" s="91"/>
      <c r="GAU15" s="91"/>
      <c r="GAV15" s="91"/>
      <c r="GAW15" s="91"/>
      <c r="GAX15" s="91"/>
      <c r="GAY15" s="91"/>
      <c r="GAZ15" s="91"/>
      <c r="GBA15" s="91"/>
      <c r="GBB15" s="91"/>
      <c r="GBC15" s="91"/>
      <c r="GBD15" s="91"/>
      <c r="GBE15" s="91"/>
      <c r="GBF15" s="91"/>
      <c r="GBG15" s="91"/>
      <c r="GBH15" s="91"/>
      <c r="GBI15" s="91"/>
      <c r="GBJ15" s="91"/>
      <c r="GBK15" s="91"/>
      <c r="GBL15" s="91"/>
      <c r="GBM15" s="91"/>
      <c r="GBN15" s="91"/>
      <c r="GBO15" s="91"/>
      <c r="GBP15" s="91"/>
      <c r="GBQ15" s="91"/>
      <c r="GBR15" s="91"/>
      <c r="GBS15" s="91"/>
      <c r="GBT15" s="91"/>
      <c r="GBU15" s="91"/>
      <c r="GBV15" s="91"/>
      <c r="GBW15" s="91"/>
      <c r="GBX15" s="91"/>
      <c r="GBY15" s="91"/>
      <c r="GBZ15" s="91"/>
      <c r="GCA15" s="91"/>
      <c r="GCB15" s="91"/>
      <c r="GCC15" s="91"/>
      <c r="GCD15" s="91"/>
      <c r="GCE15" s="91"/>
      <c r="GCF15" s="91"/>
      <c r="GCG15" s="91"/>
      <c r="GCH15" s="91"/>
      <c r="GCI15" s="91"/>
      <c r="GCJ15" s="91"/>
      <c r="GCK15" s="91"/>
      <c r="GCL15" s="91"/>
      <c r="GCM15" s="91"/>
      <c r="GCN15" s="91"/>
      <c r="GCO15" s="91"/>
      <c r="GCP15" s="91"/>
      <c r="GCQ15" s="91"/>
      <c r="GCR15" s="91"/>
      <c r="GCS15" s="91"/>
      <c r="GCT15" s="91"/>
      <c r="GCU15" s="91"/>
      <c r="GCV15" s="91"/>
      <c r="GCW15" s="91"/>
      <c r="GCX15" s="91"/>
      <c r="GCY15" s="91"/>
      <c r="GCZ15" s="91"/>
      <c r="GDA15" s="91"/>
      <c r="GDB15" s="91"/>
      <c r="GDC15" s="91"/>
      <c r="GDD15" s="91"/>
      <c r="GDE15" s="91"/>
      <c r="GDF15" s="91"/>
      <c r="GDG15" s="91"/>
      <c r="GDH15" s="91"/>
      <c r="GDI15" s="91"/>
      <c r="GDJ15" s="91"/>
      <c r="GDK15" s="91"/>
      <c r="GDL15" s="91"/>
      <c r="GDM15" s="91"/>
      <c r="GDN15" s="91"/>
      <c r="GDO15" s="91"/>
      <c r="GDP15" s="91"/>
      <c r="GDQ15" s="91"/>
      <c r="GDR15" s="91"/>
      <c r="GDS15" s="91"/>
      <c r="GDT15" s="91"/>
      <c r="GDU15" s="91"/>
      <c r="GDV15" s="91"/>
      <c r="GDW15" s="91"/>
      <c r="GDX15" s="91"/>
      <c r="GDY15" s="91"/>
      <c r="GDZ15" s="91"/>
      <c r="GEA15" s="91"/>
      <c r="GEB15" s="91"/>
      <c r="GEC15" s="91"/>
      <c r="GED15" s="91"/>
      <c r="GEE15" s="91"/>
      <c r="GEF15" s="91"/>
      <c r="GEG15" s="91"/>
      <c r="GEH15" s="91"/>
      <c r="GEI15" s="91"/>
      <c r="GEJ15" s="91"/>
      <c r="GEK15" s="91"/>
      <c r="GEL15" s="91"/>
      <c r="GEM15" s="91"/>
      <c r="GEN15" s="91"/>
      <c r="GEO15" s="91"/>
      <c r="GEP15" s="91"/>
      <c r="GEQ15" s="91"/>
      <c r="GER15" s="91"/>
      <c r="GES15" s="91"/>
      <c r="GET15" s="91"/>
      <c r="GEU15" s="91"/>
      <c r="GEV15" s="91"/>
      <c r="GEW15" s="91"/>
      <c r="GEX15" s="91"/>
      <c r="GEY15" s="91"/>
      <c r="GEZ15" s="91"/>
      <c r="GFA15" s="91"/>
      <c r="GFB15" s="91"/>
      <c r="GFC15" s="91"/>
      <c r="GFD15" s="91"/>
      <c r="GFE15" s="91"/>
      <c r="GFF15" s="91"/>
      <c r="GFG15" s="91"/>
      <c r="GFH15" s="91"/>
      <c r="GFI15" s="91"/>
      <c r="GFJ15" s="91"/>
      <c r="GFK15" s="91"/>
      <c r="GFL15" s="91"/>
      <c r="GFM15" s="91"/>
      <c r="GFN15" s="91"/>
      <c r="GFO15" s="91"/>
      <c r="GFP15" s="91"/>
      <c r="GFQ15" s="91"/>
      <c r="GFR15" s="91"/>
      <c r="GFS15" s="91"/>
      <c r="GFT15" s="91"/>
      <c r="GFU15" s="91"/>
      <c r="GFV15" s="91"/>
      <c r="GFW15" s="91"/>
      <c r="GFX15" s="91"/>
      <c r="GFY15" s="91"/>
      <c r="GFZ15" s="91"/>
      <c r="GGA15" s="91"/>
      <c r="GGB15" s="91"/>
      <c r="GGC15" s="91"/>
      <c r="GGD15" s="91"/>
      <c r="GGE15" s="91"/>
      <c r="GGF15" s="91"/>
      <c r="GGG15" s="91"/>
      <c r="GGH15" s="91"/>
      <c r="GGI15" s="91"/>
      <c r="GGJ15" s="91"/>
      <c r="GGK15" s="91"/>
      <c r="GGL15" s="91"/>
      <c r="GGM15" s="91"/>
      <c r="GGN15" s="91"/>
      <c r="GGO15" s="91"/>
      <c r="GGP15" s="91"/>
      <c r="GGQ15" s="91"/>
      <c r="GGR15" s="91"/>
      <c r="GGS15" s="91"/>
      <c r="GGT15" s="91"/>
      <c r="GGU15" s="91"/>
      <c r="GGV15" s="91"/>
      <c r="GGW15" s="91"/>
      <c r="GGX15" s="91"/>
      <c r="GGY15" s="91"/>
      <c r="GGZ15" s="91"/>
      <c r="GHA15" s="91"/>
      <c r="GHB15" s="91"/>
      <c r="GHC15" s="91"/>
      <c r="GHD15" s="91"/>
      <c r="GHE15" s="91"/>
      <c r="GHF15" s="91"/>
      <c r="GHG15" s="91"/>
      <c r="GHH15" s="91"/>
      <c r="GHI15" s="91"/>
      <c r="GHJ15" s="91"/>
      <c r="GHK15" s="91"/>
      <c r="GHL15" s="91"/>
      <c r="GHM15" s="91"/>
      <c r="GHN15" s="91"/>
      <c r="GHO15" s="91"/>
      <c r="GHP15" s="91"/>
      <c r="GHQ15" s="91"/>
      <c r="GHR15" s="91"/>
      <c r="GHS15" s="91"/>
      <c r="GHT15" s="91"/>
      <c r="GHU15" s="91"/>
      <c r="GHV15" s="91"/>
      <c r="GHW15" s="91"/>
      <c r="GHX15" s="91"/>
      <c r="GHY15" s="91"/>
      <c r="GHZ15" s="91"/>
      <c r="GIA15" s="91"/>
      <c r="GIB15" s="91"/>
      <c r="GIC15" s="91"/>
      <c r="GID15" s="91"/>
      <c r="GIE15" s="91"/>
      <c r="GIF15" s="91"/>
      <c r="GIG15" s="91"/>
      <c r="GIH15" s="91"/>
      <c r="GII15" s="91"/>
      <c r="GIJ15" s="91"/>
      <c r="GIK15" s="91"/>
      <c r="GIL15" s="91"/>
      <c r="GIM15" s="91"/>
      <c r="GIN15" s="91"/>
      <c r="GIO15" s="91"/>
      <c r="GIP15" s="91"/>
      <c r="GIQ15" s="91"/>
      <c r="GIR15" s="91"/>
      <c r="GIS15" s="91"/>
      <c r="GIT15" s="91"/>
      <c r="GIU15" s="91"/>
      <c r="GIV15" s="91"/>
      <c r="GIW15" s="91"/>
      <c r="GIX15" s="91"/>
      <c r="GIY15" s="91"/>
      <c r="GIZ15" s="91"/>
      <c r="GJA15" s="91"/>
      <c r="GJB15" s="91"/>
      <c r="GJC15" s="91"/>
      <c r="GJD15" s="91"/>
      <c r="GJE15" s="91"/>
      <c r="GJF15" s="91"/>
      <c r="GJG15" s="91"/>
      <c r="GJH15" s="91"/>
      <c r="GJI15" s="91"/>
      <c r="GJJ15" s="91"/>
      <c r="GJK15" s="91"/>
      <c r="GJL15" s="91"/>
      <c r="GJM15" s="91"/>
      <c r="GJN15" s="91"/>
      <c r="GJO15" s="91"/>
      <c r="GJP15" s="91"/>
      <c r="GJQ15" s="91"/>
      <c r="GJR15" s="91"/>
      <c r="GJS15" s="91"/>
      <c r="GJT15" s="91"/>
      <c r="GJU15" s="91"/>
      <c r="GJV15" s="91"/>
      <c r="GJW15" s="91"/>
      <c r="GJX15" s="91"/>
      <c r="GJY15" s="91"/>
      <c r="GJZ15" s="91"/>
      <c r="GKA15" s="91"/>
      <c r="GKB15" s="91"/>
      <c r="GKC15" s="91"/>
      <c r="GKD15" s="91"/>
      <c r="GKE15" s="91"/>
      <c r="GKF15" s="91"/>
      <c r="GKG15" s="91"/>
      <c r="GKH15" s="91"/>
      <c r="GKI15" s="91"/>
      <c r="GKJ15" s="91"/>
      <c r="GKK15" s="91"/>
      <c r="GKL15" s="91"/>
      <c r="GKM15" s="91"/>
      <c r="GKN15" s="91"/>
      <c r="GKO15" s="91"/>
      <c r="GKP15" s="91"/>
      <c r="GKQ15" s="91"/>
      <c r="GKR15" s="91"/>
      <c r="GKS15" s="91"/>
      <c r="GKT15" s="91"/>
      <c r="GKU15" s="91"/>
      <c r="GKV15" s="91"/>
      <c r="GKW15" s="91"/>
      <c r="GKX15" s="91"/>
      <c r="GKY15" s="91"/>
      <c r="GKZ15" s="91"/>
      <c r="GLA15" s="91"/>
      <c r="GLB15" s="91"/>
      <c r="GLC15" s="91"/>
      <c r="GLD15" s="91"/>
      <c r="GLE15" s="91"/>
      <c r="GLF15" s="91"/>
      <c r="GLG15" s="91"/>
      <c r="GLH15" s="91"/>
      <c r="GLI15" s="91"/>
      <c r="GLJ15" s="91"/>
      <c r="GLK15" s="91"/>
      <c r="GLL15" s="91"/>
      <c r="GLM15" s="91"/>
      <c r="GLN15" s="91"/>
      <c r="GLO15" s="91"/>
      <c r="GLP15" s="91"/>
      <c r="GLQ15" s="91"/>
      <c r="GLR15" s="91"/>
      <c r="GLS15" s="91"/>
      <c r="GLT15" s="91"/>
      <c r="GLU15" s="91"/>
      <c r="GLV15" s="91"/>
      <c r="GLW15" s="91"/>
      <c r="GLX15" s="91"/>
      <c r="GLY15" s="91"/>
      <c r="GLZ15" s="91"/>
      <c r="GMA15" s="91"/>
      <c r="GMB15" s="91"/>
      <c r="GMC15" s="91"/>
      <c r="GMD15" s="91"/>
      <c r="GME15" s="91"/>
      <c r="GMF15" s="91"/>
      <c r="GMG15" s="91"/>
      <c r="GMH15" s="91"/>
      <c r="GMI15" s="91"/>
      <c r="GMJ15" s="91"/>
      <c r="GMK15" s="91"/>
      <c r="GML15" s="91"/>
      <c r="GMM15" s="91"/>
      <c r="GMN15" s="91"/>
      <c r="GMO15" s="91"/>
      <c r="GMP15" s="91"/>
      <c r="GMQ15" s="91"/>
      <c r="GMR15" s="91"/>
      <c r="GMS15" s="91"/>
      <c r="GMT15" s="91"/>
      <c r="GMU15" s="91"/>
      <c r="GMV15" s="91"/>
      <c r="GMW15" s="91"/>
      <c r="GMX15" s="91"/>
      <c r="GMY15" s="91"/>
      <c r="GMZ15" s="91"/>
      <c r="GNA15" s="91"/>
      <c r="GNB15" s="91"/>
      <c r="GNC15" s="91"/>
      <c r="GND15" s="91"/>
      <c r="GNE15" s="91"/>
      <c r="GNF15" s="91"/>
      <c r="GNG15" s="91"/>
      <c r="GNH15" s="91"/>
      <c r="GNI15" s="91"/>
      <c r="GNJ15" s="91"/>
      <c r="GNK15" s="91"/>
      <c r="GNL15" s="91"/>
      <c r="GNM15" s="91"/>
      <c r="GNN15" s="91"/>
      <c r="GNO15" s="91"/>
      <c r="GNP15" s="91"/>
      <c r="GNQ15" s="91"/>
      <c r="GNR15" s="91"/>
      <c r="GNS15" s="91"/>
      <c r="GNT15" s="91"/>
      <c r="GNU15" s="91"/>
      <c r="GNV15" s="91"/>
      <c r="GNW15" s="91"/>
      <c r="GNX15" s="91"/>
      <c r="GNY15" s="91"/>
      <c r="GNZ15" s="91"/>
      <c r="GOA15" s="91"/>
      <c r="GOB15" s="91"/>
      <c r="GOC15" s="91"/>
      <c r="GOD15" s="91"/>
      <c r="GOE15" s="91"/>
      <c r="GOF15" s="91"/>
      <c r="GOG15" s="91"/>
      <c r="GOH15" s="91"/>
      <c r="GOI15" s="91"/>
      <c r="GOJ15" s="91"/>
      <c r="GOK15" s="91"/>
      <c r="GOL15" s="91"/>
      <c r="GOM15" s="91"/>
      <c r="GON15" s="91"/>
      <c r="GOO15" s="91"/>
      <c r="GOP15" s="91"/>
      <c r="GOQ15" s="91"/>
      <c r="GOR15" s="91"/>
      <c r="GOS15" s="91"/>
      <c r="GOT15" s="91"/>
      <c r="GOU15" s="91"/>
      <c r="GOV15" s="91"/>
      <c r="GOW15" s="91"/>
      <c r="GOX15" s="91"/>
      <c r="GOY15" s="91"/>
      <c r="GOZ15" s="91"/>
      <c r="GPA15" s="91"/>
      <c r="GPB15" s="91"/>
      <c r="GPC15" s="91"/>
      <c r="GPD15" s="91"/>
      <c r="GPE15" s="91"/>
      <c r="GPF15" s="91"/>
      <c r="GPG15" s="91"/>
      <c r="GPH15" s="91"/>
      <c r="GPI15" s="91"/>
      <c r="GPJ15" s="91"/>
      <c r="GPK15" s="91"/>
      <c r="GPL15" s="91"/>
      <c r="GPM15" s="91"/>
      <c r="GPN15" s="91"/>
      <c r="GPO15" s="91"/>
      <c r="GPP15" s="91"/>
      <c r="GPQ15" s="91"/>
      <c r="GPR15" s="91"/>
      <c r="GPS15" s="91"/>
      <c r="GPT15" s="91"/>
      <c r="GPU15" s="91"/>
      <c r="GPV15" s="91"/>
      <c r="GPW15" s="91"/>
      <c r="GPX15" s="91"/>
      <c r="GPY15" s="91"/>
      <c r="GPZ15" s="91"/>
      <c r="GQA15" s="91"/>
      <c r="GQB15" s="91"/>
      <c r="GQC15" s="91"/>
      <c r="GQD15" s="91"/>
      <c r="GQE15" s="91"/>
      <c r="GQF15" s="91"/>
      <c r="GQG15" s="91"/>
      <c r="GQH15" s="91"/>
      <c r="GQI15" s="91"/>
      <c r="GQJ15" s="91"/>
      <c r="GQK15" s="91"/>
      <c r="GQL15" s="91"/>
      <c r="GQM15" s="91"/>
      <c r="GQN15" s="91"/>
      <c r="GQO15" s="91"/>
      <c r="GQP15" s="91"/>
      <c r="GQQ15" s="91"/>
      <c r="GQR15" s="91"/>
      <c r="GQS15" s="91"/>
      <c r="GQT15" s="91"/>
      <c r="GQU15" s="91"/>
      <c r="GQV15" s="91"/>
      <c r="GQW15" s="91"/>
      <c r="GQX15" s="91"/>
      <c r="GQY15" s="91"/>
      <c r="GQZ15" s="91"/>
      <c r="GRA15" s="91"/>
      <c r="GRB15" s="91"/>
      <c r="GRC15" s="91"/>
      <c r="GRD15" s="91"/>
      <c r="GRE15" s="91"/>
      <c r="GRF15" s="91"/>
      <c r="GRG15" s="91"/>
      <c r="GRH15" s="91"/>
      <c r="GRI15" s="91"/>
      <c r="GRJ15" s="91"/>
      <c r="GRK15" s="91"/>
      <c r="GRL15" s="91"/>
      <c r="GRM15" s="91"/>
      <c r="GRN15" s="91"/>
      <c r="GRO15" s="91"/>
      <c r="GRP15" s="91"/>
      <c r="GRQ15" s="91"/>
      <c r="GRR15" s="91"/>
      <c r="GRS15" s="91"/>
      <c r="GRT15" s="91"/>
      <c r="GRU15" s="91"/>
      <c r="GRV15" s="91"/>
      <c r="GRW15" s="91"/>
      <c r="GRX15" s="91"/>
      <c r="GRY15" s="91"/>
      <c r="GRZ15" s="91"/>
      <c r="GSA15" s="91"/>
      <c r="GSB15" s="91"/>
      <c r="GSC15" s="91"/>
      <c r="GSD15" s="91"/>
      <c r="GSE15" s="91"/>
      <c r="GSF15" s="91"/>
      <c r="GSG15" s="91"/>
      <c r="GSH15" s="91"/>
      <c r="GSI15" s="91"/>
      <c r="GSJ15" s="91"/>
      <c r="GSK15" s="91"/>
      <c r="GSL15" s="91"/>
      <c r="GSM15" s="91"/>
      <c r="GSN15" s="91"/>
      <c r="GSO15" s="91"/>
      <c r="GSP15" s="91"/>
      <c r="GSQ15" s="91"/>
      <c r="GSR15" s="91"/>
      <c r="GSS15" s="91"/>
      <c r="GST15" s="91"/>
      <c r="GSU15" s="91"/>
      <c r="GSV15" s="91"/>
      <c r="GSW15" s="91"/>
      <c r="GSX15" s="91"/>
      <c r="GSY15" s="91"/>
      <c r="GSZ15" s="91"/>
      <c r="GTA15" s="91"/>
      <c r="GTB15" s="91"/>
      <c r="GTC15" s="91"/>
      <c r="GTD15" s="91"/>
      <c r="GTE15" s="91"/>
      <c r="GTF15" s="91"/>
      <c r="GTG15" s="91"/>
      <c r="GTH15" s="91"/>
      <c r="GTI15" s="91"/>
      <c r="GTJ15" s="91"/>
      <c r="GTK15" s="91"/>
      <c r="GTL15" s="91"/>
      <c r="GTM15" s="91"/>
      <c r="GTN15" s="91"/>
      <c r="GTO15" s="91"/>
      <c r="GTP15" s="91"/>
      <c r="GTQ15" s="91"/>
      <c r="GTR15" s="91"/>
      <c r="GTS15" s="91"/>
      <c r="GTT15" s="91"/>
      <c r="GTU15" s="91"/>
      <c r="GTV15" s="91"/>
      <c r="GTW15" s="91"/>
      <c r="GTX15" s="91"/>
      <c r="GTY15" s="91"/>
      <c r="GTZ15" s="91"/>
      <c r="GUA15" s="91"/>
      <c r="GUB15" s="91"/>
      <c r="GUC15" s="91"/>
      <c r="GUD15" s="91"/>
      <c r="GUE15" s="91"/>
      <c r="GUF15" s="91"/>
      <c r="GUG15" s="91"/>
      <c r="GUH15" s="91"/>
      <c r="GUI15" s="91"/>
      <c r="GUJ15" s="91"/>
      <c r="GUK15" s="91"/>
      <c r="GUL15" s="91"/>
      <c r="GUM15" s="91"/>
      <c r="GUN15" s="91"/>
      <c r="GUO15" s="91"/>
      <c r="GUP15" s="91"/>
      <c r="GUQ15" s="91"/>
      <c r="GUR15" s="91"/>
      <c r="GUS15" s="91"/>
      <c r="GUT15" s="91"/>
      <c r="GUU15" s="91"/>
      <c r="GUV15" s="91"/>
      <c r="GUW15" s="91"/>
      <c r="GUX15" s="91"/>
      <c r="GUY15" s="91"/>
      <c r="GUZ15" s="91"/>
      <c r="GVA15" s="91"/>
      <c r="GVB15" s="91"/>
      <c r="GVC15" s="91"/>
      <c r="GVD15" s="91"/>
      <c r="GVE15" s="91"/>
      <c r="GVF15" s="91"/>
      <c r="GVG15" s="91"/>
      <c r="GVH15" s="91"/>
      <c r="GVI15" s="91"/>
      <c r="GVJ15" s="91"/>
      <c r="GVK15" s="91"/>
      <c r="GVL15" s="91"/>
      <c r="GVM15" s="91"/>
      <c r="GVN15" s="91"/>
      <c r="GVO15" s="91"/>
      <c r="GVP15" s="91"/>
      <c r="GVQ15" s="91"/>
      <c r="GVR15" s="91"/>
      <c r="GVS15" s="91"/>
      <c r="GVT15" s="91"/>
      <c r="GVU15" s="91"/>
      <c r="GVV15" s="91"/>
      <c r="GVW15" s="91"/>
      <c r="GVX15" s="91"/>
      <c r="GVY15" s="91"/>
      <c r="GVZ15" s="91"/>
      <c r="GWA15" s="91"/>
      <c r="GWB15" s="91"/>
      <c r="GWC15" s="91"/>
      <c r="GWD15" s="91"/>
      <c r="GWE15" s="91"/>
      <c r="GWF15" s="91"/>
      <c r="GWG15" s="91"/>
      <c r="GWH15" s="91"/>
      <c r="GWI15" s="91"/>
      <c r="GWJ15" s="91"/>
      <c r="GWK15" s="91"/>
      <c r="GWL15" s="91"/>
      <c r="GWM15" s="91"/>
      <c r="GWN15" s="91"/>
      <c r="GWO15" s="91"/>
      <c r="GWP15" s="91"/>
      <c r="GWQ15" s="91"/>
      <c r="GWR15" s="91"/>
      <c r="GWS15" s="91"/>
      <c r="GWT15" s="91"/>
      <c r="GWU15" s="91"/>
      <c r="GWV15" s="91"/>
      <c r="GWW15" s="91"/>
      <c r="GWX15" s="91"/>
      <c r="GWY15" s="91"/>
      <c r="GWZ15" s="91"/>
      <c r="GXA15" s="91"/>
      <c r="GXB15" s="91"/>
      <c r="GXC15" s="91"/>
      <c r="GXD15" s="91"/>
      <c r="GXE15" s="91"/>
      <c r="GXF15" s="91"/>
      <c r="GXG15" s="91"/>
      <c r="GXH15" s="91"/>
      <c r="GXI15" s="91"/>
      <c r="GXJ15" s="91"/>
      <c r="GXK15" s="91"/>
      <c r="GXL15" s="91"/>
      <c r="GXM15" s="91"/>
      <c r="GXN15" s="91"/>
      <c r="GXO15" s="91"/>
      <c r="GXP15" s="91"/>
      <c r="GXQ15" s="91"/>
      <c r="GXR15" s="91"/>
      <c r="GXS15" s="91"/>
      <c r="GXT15" s="91"/>
      <c r="GXU15" s="91"/>
      <c r="GXV15" s="91"/>
      <c r="GXW15" s="91"/>
      <c r="GXX15" s="91"/>
      <c r="GXY15" s="91"/>
      <c r="GXZ15" s="91"/>
      <c r="GYA15" s="91"/>
      <c r="GYB15" s="91"/>
      <c r="GYC15" s="91"/>
      <c r="GYD15" s="91"/>
      <c r="GYE15" s="91"/>
      <c r="GYF15" s="91"/>
      <c r="GYG15" s="91"/>
      <c r="GYH15" s="91"/>
      <c r="GYI15" s="91"/>
      <c r="GYJ15" s="91"/>
      <c r="GYK15" s="91"/>
      <c r="GYL15" s="91"/>
      <c r="GYM15" s="91"/>
      <c r="GYN15" s="91"/>
      <c r="GYO15" s="91"/>
      <c r="GYP15" s="91"/>
      <c r="GYQ15" s="91"/>
      <c r="GYR15" s="91"/>
      <c r="GYS15" s="91"/>
      <c r="GYT15" s="91"/>
      <c r="GYU15" s="91"/>
      <c r="GYV15" s="91"/>
      <c r="GYW15" s="91"/>
      <c r="GYX15" s="91"/>
      <c r="GYY15" s="91"/>
      <c r="GYZ15" s="91"/>
      <c r="GZA15" s="91"/>
      <c r="GZB15" s="91"/>
      <c r="GZC15" s="91"/>
      <c r="GZD15" s="91"/>
      <c r="GZE15" s="91"/>
      <c r="GZF15" s="91"/>
      <c r="GZG15" s="91"/>
      <c r="GZH15" s="91"/>
      <c r="GZI15" s="91"/>
      <c r="GZJ15" s="91"/>
      <c r="GZK15" s="91"/>
      <c r="GZL15" s="91"/>
      <c r="GZM15" s="91"/>
      <c r="GZN15" s="91"/>
      <c r="GZO15" s="91"/>
      <c r="GZP15" s="91"/>
      <c r="GZQ15" s="91"/>
      <c r="GZR15" s="91"/>
      <c r="GZS15" s="91"/>
      <c r="GZT15" s="91"/>
      <c r="GZU15" s="91"/>
      <c r="GZV15" s="91"/>
      <c r="GZW15" s="91"/>
      <c r="GZX15" s="91"/>
      <c r="GZY15" s="91"/>
      <c r="GZZ15" s="91"/>
      <c r="HAA15" s="91"/>
      <c r="HAB15" s="91"/>
      <c r="HAC15" s="91"/>
      <c r="HAD15" s="91"/>
      <c r="HAE15" s="91"/>
      <c r="HAF15" s="91"/>
      <c r="HAG15" s="91"/>
      <c r="HAH15" s="91"/>
      <c r="HAI15" s="91"/>
      <c r="HAJ15" s="91"/>
      <c r="HAK15" s="91"/>
      <c r="HAL15" s="91"/>
      <c r="HAM15" s="91"/>
      <c r="HAN15" s="91"/>
      <c r="HAO15" s="91"/>
      <c r="HAP15" s="91"/>
      <c r="HAQ15" s="91"/>
      <c r="HAR15" s="91"/>
      <c r="HAS15" s="91"/>
      <c r="HAT15" s="91"/>
      <c r="HAU15" s="91"/>
      <c r="HAV15" s="91"/>
      <c r="HAW15" s="91"/>
      <c r="HAX15" s="91"/>
      <c r="HAY15" s="91"/>
      <c r="HAZ15" s="91"/>
      <c r="HBA15" s="91"/>
      <c r="HBB15" s="91"/>
      <c r="HBC15" s="91"/>
      <c r="HBD15" s="91"/>
      <c r="HBE15" s="91"/>
      <c r="HBF15" s="91"/>
      <c r="HBG15" s="91"/>
      <c r="HBH15" s="91"/>
      <c r="HBI15" s="91"/>
      <c r="HBJ15" s="91"/>
      <c r="HBK15" s="91"/>
      <c r="HBL15" s="91"/>
      <c r="HBM15" s="91"/>
      <c r="HBN15" s="91"/>
      <c r="HBO15" s="91"/>
      <c r="HBP15" s="91"/>
      <c r="HBQ15" s="91"/>
      <c r="HBR15" s="91"/>
      <c r="HBS15" s="91"/>
      <c r="HBT15" s="91"/>
      <c r="HBU15" s="91"/>
      <c r="HBV15" s="91"/>
      <c r="HBW15" s="91"/>
      <c r="HBX15" s="91"/>
      <c r="HBY15" s="91"/>
      <c r="HBZ15" s="91"/>
      <c r="HCA15" s="91"/>
      <c r="HCB15" s="91"/>
      <c r="HCC15" s="91"/>
      <c r="HCD15" s="91"/>
      <c r="HCE15" s="91"/>
      <c r="HCF15" s="91"/>
      <c r="HCG15" s="91"/>
      <c r="HCH15" s="91"/>
      <c r="HCI15" s="91"/>
      <c r="HCJ15" s="91"/>
      <c r="HCK15" s="91"/>
      <c r="HCL15" s="91"/>
      <c r="HCM15" s="91"/>
      <c r="HCN15" s="91"/>
      <c r="HCO15" s="91"/>
      <c r="HCP15" s="91"/>
      <c r="HCQ15" s="91"/>
      <c r="HCR15" s="91"/>
      <c r="HCS15" s="91"/>
      <c r="HCT15" s="91"/>
      <c r="HCU15" s="91"/>
      <c r="HCV15" s="91"/>
      <c r="HCW15" s="91"/>
      <c r="HCX15" s="91"/>
      <c r="HCY15" s="91"/>
      <c r="HCZ15" s="91"/>
      <c r="HDA15" s="91"/>
      <c r="HDB15" s="91"/>
      <c r="HDC15" s="91"/>
      <c r="HDD15" s="91"/>
      <c r="HDE15" s="91"/>
      <c r="HDF15" s="91"/>
      <c r="HDG15" s="91"/>
      <c r="HDH15" s="91"/>
      <c r="HDI15" s="91"/>
      <c r="HDJ15" s="91"/>
      <c r="HDK15" s="91"/>
      <c r="HDL15" s="91"/>
      <c r="HDM15" s="91"/>
      <c r="HDN15" s="91"/>
      <c r="HDO15" s="91"/>
      <c r="HDP15" s="91"/>
      <c r="HDQ15" s="91"/>
      <c r="HDR15" s="91"/>
      <c r="HDS15" s="91"/>
      <c r="HDT15" s="91"/>
      <c r="HDU15" s="91"/>
      <c r="HDV15" s="91"/>
      <c r="HDW15" s="91"/>
      <c r="HDX15" s="91"/>
      <c r="HDY15" s="91"/>
      <c r="HDZ15" s="91"/>
      <c r="HEA15" s="91"/>
      <c r="HEB15" s="91"/>
      <c r="HEC15" s="91"/>
      <c r="HED15" s="91"/>
      <c r="HEE15" s="91"/>
      <c r="HEF15" s="91"/>
      <c r="HEG15" s="91"/>
      <c r="HEH15" s="91"/>
      <c r="HEI15" s="91"/>
      <c r="HEJ15" s="91"/>
      <c r="HEK15" s="91"/>
      <c r="HEL15" s="91"/>
      <c r="HEM15" s="91"/>
      <c r="HEN15" s="91"/>
      <c r="HEO15" s="91"/>
      <c r="HEP15" s="91"/>
      <c r="HEQ15" s="91"/>
      <c r="HER15" s="91"/>
      <c r="HES15" s="91"/>
      <c r="HET15" s="91"/>
      <c r="HEU15" s="91"/>
      <c r="HEV15" s="91"/>
      <c r="HEW15" s="91"/>
      <c r="HEX15" s="91"/>
      <c r="HEY15" s="91"/>
      <c r="HEZ15" s="91"/>
      <c r="HFA15" s="91"/>
      <c r="HFB15" s="91"/>
      <c r="HFC15" s="91"/>
      <c r="HFD15" s="91"/>
      <c r="HFE15" s="91"/>
      <c r="HFF15" s="91"/>
      <c r="HFG15" s="91"/>
      <c r="HFH15" s="91"/>
      <c r="HFI15" s="91"/>
      <c r="HFJ15" s="91"/>
      <c r="HFK15" s="91"/>
      <c r="HFL15" s="91"/>
      <c r="HFM15" s="91"/>
      <c r="HFN15" s="91"/>
      <c r="HFO15" s="91"/>
      <c r="HFP15" s="91"/>
      <c r="HFQ15" s="91"/>
      <c r="HFR15" s="91"/>
      <c r="HFS15" s="91"/>
      <c r="HFT15" s="91"/>
      <c r="HFU15" s="91"/>
      <c r="HFV15" s="91"/>
      <c r="HFW15" s="91"/>
      <c r="HFX15" s="91"/>
      <c r="HFY15" s="91"/>
      <c r="HFZ15" s="91"/>
      <c r="HGA15" s="91"/>
      <c r="HGB15" s="91"/>
      <c r="HGC15" s="91"/>
      <c r="HGD15" s="91"/>
      <c r="HGE15" s="91"/>
      <c r="HGF15" s="91"/>
      <c r="HGG15" s="91"/>
      <c r="HGH15" s="91"/>
      <c r="HGI15" s="91"/>
      <c r="HGJ15" s="91"/>
      <c r="HGK15" s="91"/>
      <c r="HGL15" s="91"/>
      <c r="HGM15" s="91"/>
      <c r="HGN15" s="91"/>
      <c r="HGO15" s="91"/>
      <c r="HGP15" s="91"/>
      <c r="HGQ15" s="91"/>
      <c r="HGR15" s="91"/>
      <c r="HGS15" s="91"/>
      <c r="HGT15" s="91"/>
      <c r="HGU15" s="91"/>
      <c r="HGV15" s="91"/>
      <c r="HGW15" s="91"/>
      <c r="HGX15" s="91"/>
      <c r="HGY15" s="91"/>
      <c r="HGZ15" s="91"/>
      <c r="HHA15" s="91"/>
      <c r="HHB15" s="91"/>
      <c r="HHC15" s="91"/>
      <c r="HHD15" s="91"/>
      <c r="HHE15" s="91"/>
      <c r="HHF15" s="91"/>
      <c r="HHG15" s="91"/>
      <c r="HHH15" s="91"/>
      <c r="HHI15" s="91"/>
      <c r="HHJ15" s="91"/>
      <c r="HHK15" s="91"/>
      <c r="HHL15" s="91"/>
      <c r="HHM15" s="91"/>
      <c r="HHN15" s="91"/>
      <c r="HHO15" s="91"/>
      <c r="HHP15" s="91"/>
      <c r="HHQ15" s="91"/>
      <c r="HHR15" s="91"/>
      <c r="HHS15" s="91"/>
      <c r="HHT15" s="91"/>
      <c r="HHU15" s="91"/>
      <c r="HHV15" s="91"/>
      <c r="HHW15" s="91"/>
      <c r="HHX15" s="91"/>
      <c r="HHY15" s="91"/>
      <c r="HHZ15" s="91"/>
      <c r="HIA15" s="91"/>
      <c r="HIB15" s="91"/>
      <c r="HIC15" s="91"/>
      <c r="HID15" s="91"/>
      <c r="HIE15" s="91"/>
      <c r="HIF15" s="91"/>
      <c r="HIG15" s="91"/>
      <c r="HIH15" s="91"/>
      <c r="HII15" s="91"/>
      <c r="HIJ15" s="91"/>
      <c r="HIK15" s="91"/>
      <c r="HIL15" s="91"/>
      <c r="HIM15" s="91"/>
      <c r="HIN15" s="91"/>
      <c r="HIO15" s="91"/>
      <c r="HIP15" s="91"/>
      <c r="HIQ15" s="91"/>
      <c r="HIR15" s="91"/>
      <c r="HIS15" s="91"/>
      <c r="HIT15" s="91"/>
      <c r="HIU15" s="91"/>
      <c r="HIV15" s="91"/>
      <c r="HIW15" s="91"/>
      <c r="HIX15" s="91"/>
      <c r="HIY15" s="91"/>
      <c r="HIZ15" s="91"/>
      <c r="HJA15" s="91"/>
      <c r="HJB15" s="91"/>
      <c r="HJC15" s="91"/>
      <c r="HJD15" s="91"/>
      <c r="HJE15" s="91"/>
      <c r="HJF15" s="91"/>
      <c r="HJG15" s="91"/>
      <c r="HJH15" s="91"/>
      <c r="HJI15" s="91"/>
      <c r="HJJ15" s="91"/>
      <c r="HJK15" s="91"/>
      <c r="HJL15" s="91"/>
      <c r="HJM15" s="91"/>
      <c r="HJN15" s="91"/>
      <c r="HJO15" s="91"/>
      <c r="HJP15" s="91"/>
      <c r="HJQ15" s="91"/>
      <c r="HJR15" s="91"/>
      <c r="HJS15" s="91"/>
      <c r="HJT15" s="91"/>
      <c r="HJU15" s="91"/>
      <c r="HJV15" s="91"/>
      <c r="HJW15" s="91"/>
      <c r="HJX15" s="91"/>
      <c r="HJY15" s="91"/>
      <c r="HJZ15" s="91"/>
      <c r="HKA15" s="91"/>
      <c r="HKB15" s="91"/>
      <c r="HKC15" s="91"/>
      <c r="HKD15" s="91"/>
      <c r="HKE15" s="91"/>
      <c r="HKF15" s="91"/>
      <c r="HKG15" s="91"/>
      <c r="HKH15" s="91"/>
      <c r="HKI15" s="91"/>
      <c r="HKJ15" s="91"/>
      <c r="HKK15" s="91"/>
      <c r="HKL15" s="91"/>
      <c r="HKM15" s="91"/>
      <c r="HKN15" s="91"/>
      <c r="HKO15" s="91"/>
      <c r="HKP15" s="91"/>
      <c r="HKQ15" s="91"/>
      <c r="HKR15" s="91"/>
      <c r="HKS15" s="91"/>
      <c r="HKT15" s="91"/>
      <c r="HKU15" s="91"/>
      <c r="HKV15" s="91"/>
      <c r="HKW15" s="91"/>
      <c r="HKX15" s="91"/>
      <c r="HKY15" s="91"/>
      <c r="HKZ15" s="91"/>
      <c r="HLA15" s="91"/>
      <c r="HLB15" s="91"/>
      <c r="HLC15" s="91"/>
      <c r="HLD15" s="91"/>
      <c r="HLE15" s="91"/>
      <c r="HLF15" s="91"/>
      <c r="HLG15" s="91"/>
      <c r="HLH15" s="91"/>
      <c r="HLI15" s="91"/>
      <c r="HLJ15" s="91"/>
      <c r="HLK15" s="91"/>
      <c r="HLL15" s="91"/>
      <c r="HLM15" s="91"/>
      <c r="HLN15" s="91"/>
      <c r="HLO15" s="91"/>
      <c r="HLP15" s="91"/>
      <c r="HLQ15" s="91"/>
      <c r="HLR15" s="91"/>
      <c r="HLS15" s="91"/>
      <c r="HLT15" s="91"/>
      <c r="HLU15" s="91"/>
      <c r="HLV15" s="91"/>
      <c r="HLW15" s="91"/>
      <c r="HLX15" s="91"/>
      <c r="HLY15" s="91"/>
      <c r="HLZ15" s="91"/>
      <c r="HMA15" s="91"/>
      <c r="HMB15" s="91"/>
      <c r="HMC15" s="91"/>
      <c r="HMD15" s="91"/>
      <c r="HME15" s="91"/>
      <c r="HMF15" s="91"/>
      <c r="HMG15" s="91"/>
      <c r="HMH15" s="91"/>
      <c r="HMI15" s="91"/>
      <c r="HMJ15" s="91"/>
      <c r="HMK15" s="91"/>
      <c r="HML15" s="91"/>
      <c r="HMM15" s="91"/>
      <c r="HMN15" s="91"/>
      <c r="HMO15" s="91"/>
      <c r="HMP15" s="91"/>
      <c r="HMQ15" s="91"/>
      <c r="HMR15" s="91"/>
      <c r="HMS15" s="91"/>
      <c r="HMT15" s="91"/>
      <c r="HMU15" s="91"/>
      <c r="HMV15" s="91"/>
      <c r="HMW15" s="91"/>
      <c r="HMX15" s="91"/>
      <c r="HMY15" s="91"/>
      <c r="HMZ15" s="91"/>
      <c r="HNA15" s="91"/>
      <c r="HNB15" s="91"/>
      <c r="HNC15" s="91"/>
      <c r="HND15" s="91"/>
      <c r="HNE15" s="91"/>
      <c r="HNF15" s="91"/>
      <c r="HNG15" s="91"/>
      <c r="HNH15" s="91"/>
      <c r="HNI15" s="91"/>
      <c r="HNJ15" s="91"/>
      <c r="HNK15" s="91"/>
      <c r="HNL15" s="91"/>
      <c r="HNM15" s="91"/>
      <c r="HNN15" s="91"/>
      <c r="HNO15" s="91"/>
      <c r="HNP15" s="91"/>
      <c r="HNQ15" s="91"/>
      <c r="HNR15" s="91"/>
      <c r="HNS15" s="91"/>
      <c r="HNT15" s="91"/>
      <c r="HNU15" s="91"/>
      <c r="HNV15" s="91"/>
      <c r="HNW15" s="91"/>
      <c r="HNX15" s="91"/>
      <c r="HNY15" s="91"/>
      <c r="HNZ15" s="91"/>
      <c r="HOA15" s="91"/>
      <c r="HOB15" s="91"/>
      <c r="HOC15" s="91"/>
      <c r="HOD15" s="91"/>
      <c r="HOE15" s="91"/>
      <c r="HOF15" s="91"/>
      <c r="HOG15" s="91"/>
      <c r="HOH15" s="91"/>
      <c r="HOI15" s="91"/>
      <c r="HOJ15" s="91"/>
      <c r="HOK15" s="91"/>
      <c r="HOL15" s="91"/>
      <c r="HOM15" s="91"/>
      <c r="HON15" s="91"/>
      <c r="HOO15" s="91"/>
      <c r="HOP15" s="91"/>
      <c r="HOQ15" s="91"/>
      <c r="HOR15" s="91"/>
      <c r="HOS15" s="91"/>
      <c r="HOT15" s="91"/>
      <c r="HOU15" s="91"/>
      <c r="HOV15" s="91"/>
      <c r="HOW15" s="91"/>
      <c r="HOX15" s="91"/>
      <c r="HOY15" s="91"/>
      <c r="HOZ15" s="91"/>
      <c r="HPA15" s="91"/>
      <c r="HPB15" s="91"/>
      <c r="HPC15" s="91"/>
      <c r="HPD15" s="91"/>
      <c r="HPE15" s="91"/>
      <c r="HPF15" s="91"/>
      <c r="HPG15" s="91"/>
      <c r="HPH15" s="91"/>
      <c r="HPI15" s="91"/>
      <c r="HPJ15" s="91"/>
      <c r="HPK15" s="91"/>
      <c r="HPL15" s="91"/>
      <c r="HPM15" s="91"/>
      <c r="HPN15" s="91"/>
      <c r="HPO15" s="91"/>
      <c r="HPP15" s="91"/>
      <c r="HPQ15" s="91"/>
      <c r="HPR15" s="91"/>
      <c r="HPS15" s="91"/>
      <c r="HPT15" s="91"/>
      <c r="HPU15" s="91"/>
      <c r="HPV15" s="91"/>
      <c r="HPW15" s="91"/>
      <c r="HPX15" s="91"/>
      <c r="HPY15" s="91"/>
      <c r="HPZ15" s="91"/>
      <c r="HQA15" s="91"/>
      <c r="HQB15" s="91"/>
      <c r="HQC15" s="91"/>
      <c r="HQD15" s="91"/>
      <c r="HQE15" s="91"/>
      <c r="HQF15" s="91"/>
      <c r="HQG15" s="91"/>
      <c r="HQH15" s="91"/>
      <c r="HQI15" s="91"/>
      <c r="HQJ15" s="91"/>
      <c r="HQK15" s="91"/>
      <c r="HQL15" s="91"/>
      <c r="HQM15" s="91"/>
      <c r="HQN15" s="91"/>
      <c r="HQO15" s="91"/>
      <c r="HQP15" s="91"/>
      <c r="HQQ15" s="91"/>
      <c r="HQR15" s="91"/>
      <c r="HQS15" s="91"/>
      <c r="HQT15" s="91"/>
      <c r="HQU15" s="91"/>
      <c r="HQV15" s="91"/>
      <c r="HQW15" s="91"/>
      <c r="HQX15" s="91"/>
      <c r="HQY15" s="91"/>
      <c r="HQZ15" s="91"/>
      <c r="HRA15" s="91"/>
      <c r="HRB15" s="91"/>
      <c r="HRC15" s="91"/>
      <c r="HRD15" s="91"/>
      <c r="HRE15" s="91"/>
      <c r="HRF15" s="91"/>
      <c r="HRG15" s="91"/>
      <c r="HRH15" s="91"/>
      <c r="HRI15" s="91"/>
      <c r="HRJ15" s="91"/>
      <c r="HRK15" s="91"/>
      <c r="HRL15" s="91"/>
      <c r="HRM15" s="91"/>
      <c r="HRN15" s="91"/>
      <c r="HRO15" s="91"/>
      <c r="HRP15" s="91"/>
      <c r="HRQ15" s="91"/>
      <c r="HRR15" s="91"/>
      <c r="HRS15" s="91"/>
      <c r="HRT15" s="91"/>
      <c r="HRU15" s="91"/>
      <c r="HRV15" s="91"/>
      <c r="HRW15" s="91"/>
      <c r="HRX15" s="91"/>
      <c r="HRY15" s="91"/>
      <c r="HRZ15" s="91"/>
      <c r="HSA15" s="91"/>
      <c r="HSB15" s="91"/>
      <c r="HSC15" s="91"/>
      <c r="HSD15" s="91"/>
      <c r="HSE15" s="91"/>
      <c r="HSF15" s="91"/>
      <c r="HSG15" s="91"/>
      <c r="HSH15" s="91"/>
      <c r="HSI15" s="91"/>
      <c r="HSJ15" s="91"/>
      <c r="HSK15" s="91"/>
      <c r="HSL15" s="91"/>
      <c r="HSM15" s="91"/>
      <c r="HSN15" s="91"/>
      <c r="HSO15" s="91"/>
      <c r="HSP15" s="91"/>
      <c r="HSQ15" s="91"/>
      <c r="HSR15" s="91"/>
      <c r="HSS15" s="91"/>
      <c r="HST15" s="91"/>
      <c r="HSU15" s="91"/>
      <c r="HSV15" s="91"/>
      <c r="HSW15" s="91"/>
      <c r="HSX15" s="91"/>
      <c r="HSY15" s="91"/>
      <c r="HSZ15" s="91"/>
      <c r="HTA15" s="91"/>
      <c r="HTB15" s="91"/>
      <c r="HTC15" s="91"/>
      <c r="HTD15" s="91"/>
      <c r="HTE15" s="91"/>
      <c r="HTF15" s="91"/>
      <c r="HTG15" s="91"/>
      <c r="HTH15" s="91"/>
      <c r="HTI15" s="91"/>
      <c r="HTJ15" s="91"/>
      <c r="HTK15" s="91"/>
      <c r="HTL15" s="91"/>
      <c r="HTM15" s="91"/>
      <c r="HTN15" s="91"/>
      <c r="HTO15" s="91"/>
      <c r="HTP15" s="91"/>
      <c r="HTQ15" s="91"/>
      <c r="HTR15" s="91"/>
      <c r="HTS15" s="91"/>
      <c r="HTT15" s="91"/>
      <c r="HTU15" s="91"/>
      <c r="HTV15" s="91"/>
      <c r="HTW15" s="91"/>
      <c r="HTX15" s="91"/>
      <c r="HTY15" s="91"/>
      <c r="HTZ15" s="91"/>
      <c r="HUA15" s="91"/>
      <c r="HUB15" s="91"/>
      <c r="HUC15" s="91"/>
      <c r="HUD15" s="91"/>
      <c r="HUE15" s="91"/>
      <c r="HUF15" s="91"/>
      <c r="HUG15" s="91"/>
      <c r="HUH15" s="91"/>
      <c r="HUI15" s="91"/>
      <c r="HUJ15" s="91"/>
      <c r="HUK15" s="91"/>
      <c r="HUL15" s="91"/>
      <c r="HUM15" s="91"/>
      <c r="HUN15" s="91"/>
      <c r="HUO15" s="91"/>
      <c r="HUP15" s="91"/>
      <c r="HUQ15" s="91"/>
      <c r="HUR15" s="91"/>
      <c r="HUS15" s="91"/>
      <c r="HUT15" s="91"/>
      <c r="HUU15" s="91"/>
      <c r="HUV15" s="91"/>
      <c r="HUW15" s="91"/>
      <c r="HUX15" s="91"/>
      <c r="HUY15" s="91"/>
      <c r="HUZ15" s="91"/>
      <c r="HVA15" s="91"/>
      <c r="HVB15" s="91"/>
      <c r="HVC15" s="91"/>
      <c r="HVD15" s="91"/>
      <c r="HVE15" s="91"/>
      <c r="HVF15" s="91"/>
      <c r="HVG15" s="91"/>
      <c r="HVH15" s="91"/>
      <c r="HVI15" s="91"/>
      <c r="HVJ15" s="91"/>
      <c r="HVK15" s="91"/>
      <c r="HVL15" s="91"/>
      <c r="HVM15" s="91"/>
      <c r="HVN15" s="91"/>
      <c r="HVO15" s="91"/>
      <c r="HVP15" s="91"/>
      <c r="HVQ15" s="91"/>
      <c r="HVR15" s="91"/>
      <c r="HVS15" s="91"/>
      <c r="HVT15" s="91"/>
      <c r="HVU15" s="91"/>
      <c r="HVV15" s="91"/>
      <c r="HVW15" s="91"/>
      <c r="HVX15" s="91"/>
      <c r="HVY15" s="91"/>
      <c r="HVZ15" s="91"/>
      <c r="HWA15" s="91"/>
      <c r="HWB15" s="91"/>
      <c r="HWC15" s="91"/>
      <c r="HWD15" s="91"/>
      <c r="HWE15" s="91"/>
      <c r="HWF15" s="91"/>
      <c r="HWG15" s="91"/>
      <c r="HWH15" s="91"/>
      <c r="HWI15" s="91"/>
      <c r="HWJ15" s="91"/>
      <c r="HWK15" s="91"/>
      <c r="HWL15" s="91"/>
      <c r="HWM15" s="91"/>
      <c r="HWN15" s="91"/>
      <c r="HWO15" s="91"/>
      <c r="HWP15" s="91"/>
      <c r="HWQ15" s="91"/>
      <c r="HWR15" s="91"/>
      <c r="HWS15" s="91"/>
      <c r="HWT15" s="91"/>
      <c r="HWU15" s="91"/>
      <c r="HWV15" s="91"/>
      <c r="HWW15" s="91"/>
      <c r="HWX15" s="91"/>
      <c r="HWY15" s="91"/>
      <c r="HWZ15" s="91"/>
      <c r="HXA15" s="91"/>
      <c r="HXB15" s="91"/>
      <c r="HXC15" s="91"/>
      <c r="HXD15" s="91"/>
      <c r="HXE15" s="91"/>
      <c r="HXF15" s="91"/>
      <c r="HXG15" s="91"/>
      <c r="HXH15" s="91"/>
      <c r="HXI15" s="91"/>
      <c r="HXJ15" s="91"/>
      <c r="HXK15" s="91"/>
      <c r="HXL15" s="91"/>
      <c r="HXM15" s="91"/>
      <c r="HXN15" s="91"/>
      <c r="HXO15" s="91"/>
      <c r="HXP15" s="91"/>
      <c r="HXQ15" s="91"/>
      <c r="HXR15" s="91"/>
      <c r="HXS15" s="91"/>
      <c r="HXT15" s="91"/>
      <c r="HXU15" s="91"/>
      <c r="HXV15" s="91"/>
      <c r="HXW15" s="91"/>
      <c r="HXX15" s="91"/>
      <c r="HXY15" s="91"/>
      <c r="HXZ15" s="91"/>
      <c r="HYA15" s="91"/>
      <c r="HYB15" s="91"/>
      <c r="HYC15" s="91"/>
      <c r="HYD15" s="91"/>
      <c r="HYE15" s="91"/>
      <c r="HYF15" s="91"/>
      <c r="HYG15" s="91"/>
      <c r="HYH15" s="91"/>
      <c r="HYI15" s="91"/>
      <c r="HYJ15" s="91"/>
      <c r="HYK15" s="91"/>
      <c r="HYL15" s="91"/>
      <c r="HYM15" s="91"/>
      <c r="HYN15" s="91"/>
      <c r="HYO15" s="91"/>
      <c r="HYP15" s="91"/>
      <c r="HYQ15" s="91"/>
      <c r="HYR15" s="91"/>
      <c r="HYS15" s="91"/>
      <c r="HYT15" s="91"/>
      <c r="HYU15" s="91"/>
      <c r="HYV15" s="91"/>
      <c r="HYW15" s="91"/>
      <c r="HYX15" s="91"/>
      <c r="HYY15" s="91"/>
      <c r="HYZ15" s="91"/>
      <c r="HZA15" s="91"/>
      <c r="HZB15" s="91"/>
      <c r="HZC15" s="91"/>
      <c r="HZD15" s="91"/>
      <c r="HZE15" s="91"/>
      <c r="HZF15" s="91"/>
      <c r="HZG15" s="91"/>
      <c r="HZH15" s="91"/>
      <c r="HZI15" s="91"/>
      <c r="HZJ15" s="91"/>
      <c r="HZK15" s="91"/>
      <c r="HZL15" s="91"/>
      <c r="HZM15" s="91"/>
      <c r="HZN15" s="91"/>
      <c r="HZO15" s="91"/>
      <c r="HZP15" s="91"/>
      <c r="HZQ15" s="91"/>
      <c r="HZR15" s="91"/>
      <c r="HZS15" s="91"/>
      <c r="HZT15" s="91"/>
      <c r="HZU15" s="91"/>
      <c r="HZV15" s="91"/>
      <c r="HZW15" s="91"/>
      <c r="HZX15" s="91"/>
      <c r="HZY15" s="91"/>
      <c r="HZZ15" s="91"/>
      <c r="IAA15" s="91"/>
      <c r="IAB15" s="91"/>
      <c r="IAC15" s="91"/>
      <c r="IAD15" s="91"/>
      <c r="IAE15" s="91"/>
      <c r="IAF15" s="91"/>
      <c r="IAG15" s="91"/>
      <c r="IAH15" s="91"/>
      <c r="IAI15" s="91"/>
      <c r="IAJ15" s="91"/>
      <c r="IAK15" s="91"/>
      <c r="IAL15" s="91"/>
      <c r="IAM15" s="91"/>
      <c r="IAN15" s="91"/>
      <c r="IAO15" s="91"/>
      <c r="IAP15" s="91"/>
      <c r="IAQ15" s="91"/>
      <c r="IAR15" s="91"/>
      <c r="IAS15" s="91"/>
      <c r="IAT15" s="91"/>
      <c r="IAU15" s="91"/>
      <c r="IAV15" s="91"/>
      <c r="IAW15" s="91"/>
      <c r="IAX15" s="91"/>
      <c r="IAY15" s="91"/>
      <c r="IAZ15" s="91"/>
      <c r="IBA15" s="91"/>
      <c r="IBB15" s="91"/>
      <c r="IBC15" s="91"/>
      <c r="IBD15" s="91"/>
      <c r="IBE15" s="91"/>
      <c r="IBF15" s="91"/>
      <c r="IBG15" s="91"/>
      <c r="IBH15" s="91"/>
      <c r="IBI15" s="91"/>
      <c r="IBJ15" s="91"/>
      <c r="IBK15" s="91"/>
      <c r="IBL15" s="91"/>
      <c r="IBM15" s="91"/>
      <c r="IBN15" s="91"/>
      <c r="IBO15" s="91"/>
      <c r="IBP15" s="91"/>
      <c r="IBQ15" s="91"/>
      <c r="IBR15" s="91"/>
      <c r="IBS15" s="91"/>
      <c r="IBT15" s="91"/>
      <c r="IBU15" s="91"/>
      <c r="IBV15" s="91"/>
      <c r="IBW15" s="91"/>
      <c r="IBX15" s="91"/>
      <c r="IBY15" s="91"/>
      <c r="IBZ15" s="91"/>
      <c r="ICA15" s="91"/>
      <c r="ICB15" s="91"/>
      <c r="ICC15" s="91"/>
      <c r="ICD15" s="91"/>
      <c r="ICE15" s="91"/>
      <c r="ICF15" s="91"/>
      <c r="ICG15" s="91"/>
      <c r="ICH15" s="91"/>
      <c r="ICI15" s="91"/>
      <c r="ICJ15" s="91"/>
      <c r="ICK15" s="91"/>
      <c r="ICL15" s="91"/>
      <c r="ICM15" s="91"/>
      <c r="ICN15" s="91"/>
      <c r="ICO15" s="91"/>
      <c r="ICP15" s="91"/>
      <c r="ICQ15" s="91"/>
      <c r="ICR15" s="91"/>
      <c r="ICS15" s="91"/>
      <c r="ICT15" s="91"/>
      <c r="ICU15" s="91"/>
      <c r="ICV15" s="91"/>
      <c r="ICW15" s="91"/>
      <c r="ICX15" s="91"/>
      <c r="ICY15" s="91"/>
      <c r="ICZ15" s="91"/>
      <c r="IDA15" s="91"/>
      <c r="IDB15" s="91"/>
      <c r="IDC15" s="91"/>
      <c r="IDD15" s="91"/>
      <c r="IDE15" s="91"/>
      <c r="IDF15" s="91"/>
      <c r="IDG15" s="91"/>
      <c r="IDH15" s="91"/>
      <c r="IDI15" s="91"/>
      <c r="IDJ15" s="91"/>
      <c r="IDK15" s="91"/>
      <c r="IDL15" s="91"/>
      <c r="IDM15" s="91"/>
      <c r="IDN15" s="91"/>
      <c r="IDO15" s="91"/>
      <c r="IDP15" s="91"/>
      <c r="IDQ15" s="91"/>
      <c r="IDR15" s="91"/>
      <c r="IDS15" s="91"/>
      <c r="IDT15" s="91"/>
      <c r="IDU15" s="91"/>
      <c r="IDV15" s="91"/>
      <c r="IDW15" s="91"/>
      <c r="IDX15" s="91"/>
      <c r="IDY15" s="91"/>
      <c r="IDZ15" s="91"/>
      <c r="IEA15" s="91"/>
      <c r="IEB15" s="91"/>
      <c r="IEC15" s="91"/>
      <c r="IED15" s="91"/>
      <c r="IEE15" s="91"/>
      <c r="IEF15" s="91"/>
      <c r="IEG15" s="91"/>
      <c r="IEH15" s="91"/>
      <c r="IEI15" s="91"/>
      <c r="IEJ15" s="91"/>
      <c r="IEK15" s="91"/>
      <c r="IEL15" s="91"/>
      <c r="IEM15" s="91"/>
      <c r="IEN15" s="91"/>
      <c r="IEO15" s="91"/>
      <c r="IEP15" s="91"/>
      <c r="IEQ15" s="91"/>
      <c r="IER15" s="91"/>
      <c r="IES15" s="91"/>
      <c r="IET15" s="91"/>
      <c r="IEU15" s="91"/>
      <c r="IEV15" s="91"/>
      <c r="IEW15" s="91"/>
      <c r="IEX15" s="91"/>
      <c r="IEY15" s="91"/>
      <c r="IEZ15" s="91"/>
      <c r="IFA15" s="91"/>
      <c r="IFB15" s="91"/>
      <c r="IFC15" s="91"/>
      <c r="IFD15" s="91"/>
      <c r="IFE15" s="91"/>
      <c r="IFF15" s="91"/>
      <c r="IFG15" s="91"/>
      <c r="IFH15" s="91"/>
      <c r="IFI15" s="91"/>
      <c r="IFJ15" s="91"/>
      <c r="IFK15" s="91"/>
      <c r="IFL15" s="91"/>
      <c r="IFM15" s="91"/>
      <c r="IFN15" s="91"/>
      <c r="IFO15" s="91"/>
      <c r="IFP15" s="91"/>
      <c r="IFQ15" s="91"/>
      <c r="IFR15" s="91"/>
      <c r="IFS15" s="91"/>
      <c r="IFT15" s="91"/>
      <c r="IFU15" s="91"/>
      <c r="IFV15" s="91"/>
      <c r="IFW15" s="91"/>
      <c r="IFX15" s="91"/>
      <c r="IFY15" s="91"/>
      <c r="IFZ15" s="91"/>
      <c r="IGA15" s="91"/>
      <c r="IGB15" s="91"/>
      <c r="IGC15" s="91"/>
      <c r="IGD15" s="91"/>
      <c r="IGE15" s="91"/>
      <c r="IGF15" s="91"/>
      <c r="IGG15" s="91"/>
      <c r="IGH15" s="91"/>
      <c r="IGI15" s="91"/>
      <c r="IGJ15" s="91"/>
      <c r="IGK15" s="91"/>
      <c r="IGL15" s="91"/>
      <c r="IGM15" s="91"/>
      <c r="IGN15" s="91"/>
      <c r="IGO15" s="91"/>
      <c r="IGP15" s="91"/>
      <c r="IGQ15" s="91"/>
      <c r="IGR15" s="91"/>
      <c r="IGS15" s="91"/>
      <c r="IGT15" s="91"/>
      <c r="IGU15" s="91"/>
      <c r="IGV15" s="91"/>
      <c r="IGW15" s="91"/>
      <c r="IGX15" s="91"/>
      <c r="IGY15" s="91"/>
      <c r="IGZ15" s="91"/>
      <c r="IHA15" s="91"/>
      <c r="IHB15" s="91"/>
      <c r="IHC15" s="91"/>
      <c r="IHD15" s="91"/>
      <c r="IHE15" s="91"/>
      <c r="IHF15" s="91"/>
      <c r="IHG15" s="91"/>
      <c r="IHH15" s="91"/>
      <c r="IHI15" s="91"/>
      <c r="IHJ15" s="91"/>
      <c r="IHK15" s="91"/>
      <c r="IHL15" s="91"/>
      <c r="IHM15" s="91"/>
      <c r="IHN15" s="91"/>
      <c r="IHO15" s="91"/>
      <c r="IHP15" s="91"/>
      <c r="IHQ15" s="91"/>
      <c r="IHR15" s="91"/>
      <c r="IHS15" s="91"/>
      <c r="IHT15" s="91"/>
      <c r="IHU15" s="91"/>
      <c r="IHV15" s="91"/>
      <c r="IHW15" s="91"/>
      <c r="IHX15" s="91"/>
      <c r="IHY15" s="91"/>
      <c r="IHZ15" s="91"/>
      <c r="IIA15" s="91"/>
      <c r="IIB15" s="91"/>
      <c r="IIC15" s="91"/>
      <c r="IID15" s="91"/>
      <c r="IIE15" s="91"/>
      <c r="IIF15" s="91"/>
      <c r="IIG15" s="91"/>
      <c r="IIH15" s="91"/>
      <c r="III15" s="91"/>
      <c r="IIJ15" s="91"/>
      <c r="IIK15" s="91"/>
      <c r="IIL15" s="91"/>
      <c r="IIM15" s="91"/>
      <c r="IIN15" s="91"/>
      <c r="IIO15" s="91"/>
      <c r="IIP15" s="91"/>
      <c r="IIQ15" s="91"/>
      <c r="IIR15" s="91"/>
      <c r="IIS15" s="91"/>
      <c r="IIT15" s="91"/>
      <c r="IIU15" s="91"/>
      <c r="IIV15" s="91"/>
      <c r="IIW15" s="91"/>
      <c r="IIX15" s="91"/>
      <c r="IIY15" s="91"/>
      <c r="IIZ15" s="91"/>
      <c r="IJA15" s="91"/>
      <c r="IJB15" s="91"/>
      <c r="IJC15" s="91"/>
      <c r="IJD15" s="91"/>
      <c r="IJE15" s="91"/>
      <c r="IJF15" s="91"/>
      <c r="IJG15" s="91"/>
      <c r="IJH15" s="91"/>
      <c r="IJI15" s="91"/>
      <c r="IJJ15" s="91"/>
      <c r="IJK15" s="91"/>
      <c r="IJL15" s="91"/>
      <c r="IJM15" s="91"/>
      <c r="IJN15" s="91"/>
      <c r="IJO15" s="91"/>
      <c r="IJP15" s="91"/>
      <c r="IJQ15" s="91"/>
      <c r="IJR15" s="91"/>
      <c r="IJS15" s="91"/>
      <c r="IJT15" s="91"/>
      <c r="IJU15" s="91"/>
      <c r="IJV15" s="91"/>
      <c r="IJW15" s="91"/>
      <c r="IJX15" s="91"/>
      <c r="IJY15" s="91"/>
      <c r="IJZ15" s="91"/>
      <c r="IKA15" s="91"/>
      <c r="IKB15" s="91"/>
      <c r="IKC15" s="91"/>
      <c r="IKD15" s="91"/>
      <c r="IKE15" s="91"/>
      <c r="IKF15" s="91"/>
      <c r="IKG15" s="91"/>
      <c r="IKH15" s="91"/>
      <c r="IKI15" s="91"/>
      <c r="IKJ15" s="91"/>
      <c r="IKK15" s="91"/>
      <c r="IKL15" s="91"/>
      <c r="IKM15" s="91"/>
      <c r="IKN15" s="91"/>
      <c r="IKO15" s="91"/>
      <c r="IKP15" s="91"/>
      <c r="IKQ15" s="91"/>
      <c r="IKR15" s="91"/>
      <c r="IKS15" s="91"/>
      <c r="IKT15" s="91"/>
      <c r="IKU15" s="91"/>
      <c r="IKV15" s="91"/>
      <c r="IKW15" s="91"/>
      <c r="IKX15" s="91"/>
      <c r="IKY15" s="91"/>
      <c r="IKZ15" s="91"/>
      <c r="ILA15" s="91"/>
      <c r="ILB15" s="91"/>
      <c r="ILC15" s="91"/>
      <c r="ILD15" s="91"/>
      <c r="ILE15" s="91"/>
      <c r="ILF15" s="91"/>
      <c r="ILG15" s="91"/>
      <c r="ILH15" s="91"/>
      <c r="ILI15" s="91"/>
      <c r="ILJ15" s="91"/>
      <c r="ILK15" s="91"/>
      <c r="ILL15" s="91"/>
      <c r="ILM15" s="91"/>
      <c r="ILN15" s="91"/>
      <c r="ILO15" s="91"/>
      <c r="ILP15" s="91"/>
      <c r="ILQ15" s="91"/>
      <c r="ILR15" s="91"/>
      <c r="ILS15" s="91"/>
      <c r="ILT15" s="91"/>
      <c r="ILU15" s="91"/>
      <c r="ILV15" s="91"/>
      <c r="ILW15" s="91"/>
      <c r="ILX15" s="91"/>
      <c r="ILY15" s="91"/>
      <c r="ILZ15" s="91"/>
      <c r="IMA15" s="91"/>
      <c r="IMB15" s="91"/>
      <c r="IMC15" s="91"/>
      <c r="IMD15" s="91"/>
      <c r="IME15" s="91"/>
      <c r="IMF15" s="91"/>
      <c r="IMG15" s="91"/>
      <c r="IMH15" s="91"/>
      <c r="IMI15" s="91"/>
      <c r="IMJ15" s="91"/>
      <c r="IMK15" s="91"/>
      <c r="IML15" s="91"/>
      <c r="IMM15" s="91"/>
      <c r="IMN15" s="91"/>
      <c r="IMO15" s="91"/>
      <c r="IMP15" s="91"/>
      <c r="IMQ15" s="91"/>
      <c r="IMR15" s="91"/>
      <c r="IMS15" s="91"/>
      <c r="IMT15" s="91"/>
      <c r="IMU15" s="91"/>
      <c r="IMV15" s="91"/>
      <c r="IMW15" s="91"/>
      <c r="IMX15" s="91"/>
      <c r="IMY15" s="91"/>
      <c r="IMZ15" s="91"/>
      <c r="INA15" s="91"/>
      <c r="INB15" s="91"/>
      <c r="INC15" s="91"/>
      <c r="IND15" s="91"/>
      <c r="INE15" s="91"/>
      <c r="INF15" s="91"/>
      <c r="ING15" s="91"/>
      <c r="INH15" s="91"/>
      <c r="INI15" s="91"/>
      <c r="INJ15" s="91"/>
      <c r="INK15" s="91"/>
      <c r="INL15" s="91"/>
      <c r="INM15" s="91"/>
      <c r="INN15" s="91"/>
      <c r="INO15" s="91"/>
      <c r="INP15" s="91"/>
      <c r="INQ15" s="91"/>
      <c r="INR15" s="91"/>
      <c r="INS15" s="91"/>
      <c r="INT15" s="91"/>
      <c r="INU15" s="91"/>
      <c r="INV15" s="91"/>
      <c r="INW15" s="91"/>
      <c r="INX15" s="91"/>
      <c r="INY15" s="91"/>
      <c r="INZ15" s="91"/>
      <c r="IOA15" s="91"/>
      <c r="IOB15" s="91"/>
      <c r="IOC15" s="91"/>
      <c r="IOD15" s="91"/>
      <c r="IOE15" s="91"/>
      <c r="IOF15" s="91"/>
      <c r="IOG15" s="91"/>
      <c r="IOH15" s="91"/>
      <c r="IOI15" s="91"/>
      <c r="IOJ15" s="91"/>
      <c r="IOK15" s="91"/>
      <c r="IOL15" s="91"/>
      <c r="IOM15" s="91"/>
      <c r="ION15" s="91"/>
      <c r="IOO15" s="91"/>
      <c r="IOP15" s="91"/>
      <c r="IOQ15" s="91"/>
      <c r="IOR15" s="91"/>
      <c r="IOS15" s="91"/>
      <c r="IOT15" s="91"/>
      <c r="IOU15" s="91"/>
      <c r="IOV15" s="91"/>
      <c r="IOW15" s="91"/>
      <c r="IOX15" s="91"/>
      <c r="IOY15" s="91"/>
      <c r="IOZ15" s="91"/>
      <c r="IPA15" s="91"/>
      <c r="IPB15" s="91"/>
      <c r="IPC15" s="91"/>
      <c r="IPD15" s="91"/>
      <c r="IPE15" s="91"/>
      <c r="IPF15" s="91"/>
      <c r="IPG15" s="91"/>
      <c r="IPH15" s="91"/>
      <c r="IPI15" s="91"/>
      <c r="IPJ15" s="91"/>
      <c r="IPK15" s="91"/>
      <c r="IPL15" s="91"/>
      <c r="IPM15" s="91"/>
      <c r="IPN15" s="91"/>
      <c r="IPO15" s="91"/>
      <c r="IPP15" s="91"/>
      <c r="IPQ15" s="91"/>
      <c r="IPR15" s="91"/>
      <c r="IPS15" s="91"/>
      <c r="IPT15" s="91"/>
      <c r="IPU15" s="91"/>
      <c r="IPV15" s="91"/>
      <c r="IPW15" s="91"/>
      <c r="IPX15" s="91"/>
      <c r="IPY15" s="91"/>
      <c r="IPZ15" s="91"/>
      <c r="IQA15" s="91"/>
      <c r="IQB15" s="91"/>
      <c r="IQC15" s="91"/>
      <c r="IQD15" s="91"/>
      <c r="IQE15" s="91"/>
      <c r="IQF15" s="91"/>
      <c r="IQG15" s="91"/>
      <c r="IQH15" s="91"/>
      <c r="IQI15" s="91"/>
      <c r="IQJ15" s="91"/>
      <c r="IQK15" s="91"/>
      <c r="IQL15" s="91"/>
      <c r="IQM15" s="91"/>
      <c r="IQN15" s="91"/>
      <c r="IQO15" s="91"/>
      <c r="IQP15" s="91"/>
      <c r="IQQ15" s="91"/>
      <c r="IQR15" s="91"/>
      <c r="IQS15" s="91"/>
      <c r="IQT15" s="91"/>
      <c r="IQU15" s="91"/>
      <c r="IQV15" s="91"/>
      <c r="IQW15" s="91"/>
      <c r="IQX15" s="91"/>
      <c r="IQY15" s="91"/>
      <c r="IQZ15" s="91"/>
      <c r="IRA15" s="91"/>
      <c r="IRB15" s="91"/>
      <c r="IRC15" s="91"/>
      <c r="IRD15" s="91"/>
      <c r="IRE15" s="91"/>
      <c r="IRF15" s="91"/>
      <c r="IRG15" s="91"/>
      <c r="IRH15" s="91"/>
      <c r="IRI15" s="91"/>
      <c r="IRJ15" s="91"/>
      <c r="IRK15" s="91"/>
      <c r="IRL15" s="91"/>
      <c r="IRM15" s="91"/>
      <c r="IRN15" s="91"/>
      <c r="IRO15" s="91"/>
      <c r="IRP15" s="91"/>
      <c r="IRQ15" s="91"/>
      <c r="IRR15" s="91"/>
      <c r="IRS15" s="91"/>
      <c r="IRT15" s="91"/>
      <c r="IRU15" s="91"/>
      <c r="IRV15" s="91"/>
      <c r="IRW15" s="91"/>
      <c r="IRX15" s="91"/>
      <c r="IRY15" s="91"/>
      <c r="IRZ15" s="91"/>
      <c r="ISA15" s="91"/>
      <c r="ISB15" s="91"/>
      <c r="ISC15" s="91"/>
      <c r="ISD15" s="91"/>
      <c r="ISE15" s="91"/>
      <c r="ISF15" s="91"/>
      <c r="ISG15" s="91"/>
      <c r="ISH15" s="91"/>
      <c r="ISI15" s="91"/>
      <c r="ISJ15" s="91"/>
      <c r="ISK15" s="91"/>
      <c r="ISL15" s="91"/>
      <c r="ISM15" s="91"/>
      <c r="ISN15" s="91"/>
      <c r="ISO15" s="91"/>
      <c r="ISP15" s="91"/>
      <c r="ISQ15" s="91"/>
      <c r="ISR15" s="91"/>
      <c r="ISS15" s="91"/>
      <c r="IST15" s="91"/>
      <c r="ISU15" s="91"/>
      <c r="ISV15" s="91"/>
      <c r="ISW15" s="91"/>
      <c r="ISX15" s="91"/>
      <c r="ISY15" s="91"/>
      <c r="ISZ15" s="91"/>
      <c r="ITA15" s="91"/>
      <c r="ITB15" s="91"/>
      <c r="ITC15" s="91"/>
      <c r="ITD15" s="91"/>
      <c r="ITE15" s="91"/>
      <c r="ITF15" s="91"/>
      <c r="ITG15" s="91"/>
      <c r="ITH15" s="91"/>
      <c r="ITI15" s="91"/>
      <c r="ITJ15" s="91"/>
      <c r="ITK15" s="91"/>
      <c r="ITL15" s="91"/>
      <c r="ITM15" s="91"/>
      <c r="ITN15" s="91"/>
      <c r="ITO15" s="91"/>
      <c r="ITP15" s="91"/>
      <c r="ITQ15" s="91"/>
      <c r="ITR15" s="91"/>
      <c r="ITS15" s="91"/>
      <c r="ITT15" s="91"/>
      <c r="ITU15" s="91"/>
      <c r="ITV15" s="91"/>
      <c r="ITW15" s="91"/>
      <c r="ITX15" s="91"/>
      <c r="ITY15" s="91"/>
      <c r="ITZ15" s="91"/>
      <c r="IUA15" s="91"/>
      <c r="IUB15" s="91"/>
      <c r="IUC15" s="91"/>
      <c r="IUD15" s="91"/>
      <c r="IUE15" s="91"/>
      <c r="IUF15" s="91"/>
      <c r="IUG15" s="91"/>
      <c r="IUH15" s="91"/>
      <c r="IUI15" s="91"/>
      <c r="IUJ15" s="91"/>
      <c r="IUK15" s="91"/>
      <c r="IUL15" s="91"/>
      <c r="IUM15" s="91"/>
      <c r="IUN15" s="91"/>
      <c r="IUO15" s="91"/>
      <c r="IUP15" s="91"/>
      <c r="IUQ15" s="91"/>
      <c r="IUR15" s="91"/>
      <c r="IUS15" s="91"/>
      <c r="IUT15" s="91"/>
      <c r="IUU15" s="91"/>
      <c r="IUV15" s="91"/>
      <c r="IUW15" s="91"/>
      <c r="IUX15" s="91"/>
      <c r="IUY15" s="91"/>
      <c r="IUZ15" s="91"/>
      <c r="IVA15" s="91"/>
      <c r="IVB15" s="91"/>
      <c r="IVC15" s="91"/>
      <c r="IVD15" s="91"/>
      <c r="IVE15" s="91"/>
      <c r="IVF15" s="91"/>
      <c r="IVG15" s="91"/>
      <c r="IVH15" s="91"/>
      <c r="IVI15" s="91"/>
      <c r="IVJ15" s="91"/>
      <c r="IVK15" s="91"/>
      <c r="IVL15" s="91"/>
      <c r="IVM15" s="91"/>
      <c r="IVN15" s="91"/>
      <c r="IVO15" s="91"/>
      <c r="IVP15" s="91"/>
      <c r="IVQ15" s="91"/>
      <c r="IVR15" s="91"/>
      <c r="IVS15" s="91"/>
      <c r="IVT15" s="91"/>
      <c r="IVU15" s="91"/>
      <c r="IVV15" s="91"/>
      <c r="IVW15" s="91"/>
      <c r="IVX15" s="91"/>
      <c r="IVY15" s="91"/>
      <c r="IVZ15" s="91"/>
      <c r="IWA15" s="91"/>
      <c r="IWB15" s="91"/>
      <c r="IWC15" s="91"/>
      <c r="IWD15" s="91"/>
      <c r="IWE15" s="91"/>
      <c r="IWF15" s="91"/>
      <c r="IWG15" s="91"/>
      <c r="IWH15" s="91"/>
      <c r="IWI15" s="91"/>
      <c r="IWJ15" s="91"/>
      <c r="IWK15" s="91"/>
      <c r="IWL15" s="91"/>
      <c r="IWM15" s="91"/>
      <c r="IWN15" s="91"/>
      <c r="IWO15" s="91"/>
      <c r="IWP15" s="91"/>
      <c r="IWQ15" s="91"/>
      <c r="IWR15" s="91"/>
      <c r="IWS15" s="91"/>
      <c r="IWT15" s="91"/>
      <c r="IWU15" s="91"/>
      <c r="IWV15" s="91"/>
      <c r="IWW15" s="91"/>
      <c r="IWX15" s="91"/>
      <c r="IWY15" s="91"/>
      <c r="IWZ15" s="91"/>
      <c r="IXA15" s="91"/>
      <c r="IXB15" s="91"/>
      <c r="IXC15" s="91"/>
      <c r="IXD15" s="91"/>
      <c r="IXE15" s="91"/>
      <c r="IXF15" s="91"/>
      <c r="IXG15" s="91"/>
      <c r="IXH15" s="91"/>
      <c r="IXI15" s="91"/>
      <c r="IXJ15" s="91"/>
      <c r="IXK15" s="91"/>
      <c r="IXL15" s="91"/>
      <c r="IXM15" s="91"/>
      <c r="IXN15" s="91"/>
      <c r="IXO15" s="91"/>
      <c r="IXP15" s="91"/>
      <c r="IXQ15" s="91"/>
      <c r="IXR15" s="91"/>
      <c r="IXS15" s="91"/>
      <c r="IXT15" s="91"/>
      <c r="IXU15" s="91"/>
      <c r="IXV15" s="91"/>
      <c r="IXW15" s="91"/>
      <c r="IXX15" s="91"/>
      <c r="IXY15" s="91"/>
      <c r="IXZ15" s="91"/>
      <c r="IYA15" s="91"/>
      <c r="IYB15" s="91"/>
      <c r="IYC15" s="91"/>
      <c r="IYD15" s="91"/>
      <c r="IYE15" s="91"/>
      <c r="IYF15" s="91"/>
      <c r="IYG15" s="91"/>
      <c r="IYH15" s="91"/>
      <c r="IYI15" s="91"/>
      <c r="IYJ15" s="91"/>
      <c r="IYK15" s="91"/>
      <c r="IYL15" s="91"/>
      <c r="IYM15" s="91"/>
      <c r="IYN15" s="91"/>
      <c r="IYO15" s="91"/>
      <c r="IYP15" s="91"/>
      <c r="IYQ15" s="91"/>
      <c r="IYR15" s="91"/>
      <c r="IYS15" s="91"/>
      <c r="IYT15" s="91"/>
      <c r="IYU15" s="91"/>
      <c r="IYV15" s="91"/>
      <c r="IYW15" s="91"/>
      <c r="IYX15" s="91"/>
      <c r="IYY15" s="91"/>
      <c r="IYZ15" s="91"/>
      <c r="IZA15" s="91"/>
      <c r="IZB15" s="91"/>
      <c r="IZC15" s="91"/>
      <c r="IZD15" s="91"/>
      <c r="IZE15" s="91"/>
      <c r="IZF15" s="91"/>
      <c r="IZG15" s="91"/>
      <c r="IZH15" s="91"/>
      <c r="IZI15" s="91"/>
      <c r="IZJ15" s="91"/>
      <c r="IZK15" s="91"/>
      <c r="IZL15" s="91"/>
      <c r="IZM15" s="91"/>
      <c r="IZN15" s="91"/>
      <c r="IZO15" s="91"/>
      <c r="IZP15" s="91"/>
      <c r="IZQ15" s="91"/>
      <c r="IZR15" s="91"/>
      <c r="IZS15" s="91"/>
      <c r="IZT15" s="91"/>
      <c r="IZU15" s="91"/>
      <c r="IZV15" s="91"/>
      <c r="IZW15" s="91"/>
      <c r="IZX15" s="91"/>
      <c r="IZY15" s="91"/>
      <c r="IZZ15" s="91"/>
      <c r="JAA15" s="91"/>
      <c r="JAB15" s="91"/>
      <c r="JAC15" s="91"/>
      <c r="JAD15" s="91"/>
      <c r="JAE15" s="91"/>
      <c r="JAF15" s="91"/>
      <c r="JAG15" s="91"/>
      <c r="JAH15" s="91"/>
      <c r="JAI15" s="91"/>
      <c r="JAJ15" s="91"/>
      <c r="JAK15" s="91"/>
      <c r="JAL15" s="91"/>
      <c r="JAM15" s="91"/>
      <c r="JAN15" s="91"/>
      <c r="JAO15" s="91"/>
      <c r="JAP15" s="91"/>
      <c r="JAQ15" s="91"/>
      <c r="JAR15" s="91"/>
      <c r="JAS15" s="91"/>
      <c r="JAT15" s="91"/>
      <c r="JAU15" s="91"/>
      <c r="JAV15" s="91"/>
      <c r="JAW15" s="91"/>
      <c r="JAX15" s="91"/>
      <c r="JAY15" s="91"/>
      <c r="JAZ15" s="91"/>
      <c r="JBA15" s="91"/>
      <c r="JBB15" s="91"/>
      <c r="JBC15" s="91"/>
      <c r="JBD15" s="91"/>
      <c r="JBE15" s="91"/>
      <c r="JBF15" s="91"/>
      <c r="JBG15" s="91"/>
      <c r="JBH15" s="91"/>
      <c r="JBI15" s="91"/>
      <c r="JBJ15" s="91"/>
      <c r="JBK15" s="91"/>
      <c r="JBL15" s="91"/>
      <c r="JBM15" s="91"/>
      <c r="JBN15" s="91"/>
      <c r="JBO15" s="91"/>
      <c r="JBP15" s="91"/>
      <c r="JBQ15" s="91"/>
      <c r="JBR15" s="91"/>
      <c r="JBS15" s="91"/>
      <c r="JBT15" s="91"/>
      <c r="JBU15" s="91"/>
      <c r="JBV15" s="91"/>
      <c r="JBW15" s="91"/>
      <c r="JBX15" s="91"/>
      <c r="JBY15" s="91"/>
      <c r="JBZ15" s="91"/>
      <c r="JCA15" s="91"/>
      <c r="JCB15" s="91"/>
      <c r="JCC15" s="91"/>
      <c r="JCD15" s="91"/>
      <c r="JCE15" s="91"/>
      <c r="JCF15" s="91"/>
      <c r="JCG15" s="91"/>
      <c r="JCH15" s="91"/>
      <c r="JCI15" s="91"/>
      <c r="JCJ15" s="91"/>
      <c r="JCK15" s="91"/>
      <c r="JCL15" s="91"/>
      <c r="JCM15" s="91"/>
      <c r="JCN15" s="91"/>
      <c r="JCO15" s="91"/>
      <c r="JCP15" s="91"/>
      <c r="JCQ15" s="91"/>
      <c r="JCR15" s="91"/>
      <c r="JCS15" s="91"/>
      <c r="JCT15" s="91"/>
      <c r="JCU15" s="91"/>
      <c r="JCV15" s="91"/>
      <c r="JCW15" s="91"/>
      <c r="JCX15" s="91"/>
      <c r="JCY15" s="91"/>
      <c r="JCZ15" s="91"/>
      <c r="JDA15" s="91"/>
      <c r="JDB15" s="91"/>
      <c r="JDC15" s="91"/>
      <c r="JDD15" s="91"/>
      <c r="JDE15" s="91"/>
      <c r="JDF15" s="91"/>
      <c r="JDG15" s="91"/>
      <c r="JDH15" s="91"/>
      <c r="JDI15" s="91"/>
      <c r="JDJ15" s="91"/>
      <c r="JDK15" s="91"/>
      <c r="JDL15" s="91"/>
      <c r="JDM15" s="91"/>
      <c r="JDN15" s="91"/>
      <c r="JDO15" s="91"/>
      <c r="JDP15" s="91"/>
      <c r="JDQ15" s="91"/>
      <c r="JDR15" s="91"/>
      <c r="JDS15" s="91"/>
      <c r="JDT15" s="91"/>
      <c r="JDU15" s="91"/>
      <c r="JDV15" s="91"/>
      <c r="JDW15" s="91"/>
      <c r="JDX15" s="91"/>
      <c r="JDY15" s="91"/>
      <c r="JDZ15" s="91"/>
      <c r="JEA15" s="91"/>
      <c r="JEB15" s="91"/>
      <c r="JEC15" s="91"/>
      <c r="JED15" s="91"/>
      <c r="JEE15" s="91"/>
      <c r="JEF15" s="91"/>
      <c r="JEG15" s="91"/>
      <c r="JEH15" s="91"/>
      <c r="JEI15" s="91"/>
      <c r="JEJ15" s="91"/>
      <c r="JEK15" s="91"/>
      <c r="JEL15" s="91"/>
      <c r="JEM15" s="91"/>
      <c r="JEN15" s="91"/>
      <c r="JEO15" s="91"/>
      <c r="JEP15" s="91"/>
      <c r="JEQ15" s="91"/>
      <c r="JER15" s="91"/>
      <c r="JES15" s="91"/>
      <c r="JET15" s="91"/>
      <c r="JEU15" s="91"/>
      <c r="JEV15" s="91"/>
      <c r="JEW15" s="91"/>
      <c r="JEX15" s="91"/>
      <c r="JEY15" s="91"/>
      <c r="JEZ15" s="91"/>
      <c r="JFA15" s="91"/>
      <c r="JFB15" s="91"/>
      <c r="JFC15" s="91"/>
      <c r="JFD15" s="91"/>
      <c r="JFE15" s="91"/>
      <c r="JFF15" s="91"/>
      <c r="JFG15" s="91"/>
      <c r="JFH15" s="91"/>
      <c r="JFI15" s="91"/>
      <c r="JFJ15" s="91"/>
      <c r="JFK15" s="91"/>
      <c r="JFL15" s="91"/>
      <c r="JFM15" s="91"/>
      <c r="JFN15" s="91"/>
      <c r="JFO15" s="91"/>
      <c r="JFP15" s="91"/>
      <c r="JFQ15" s="91"/>
      <c r="JFR15" s="91"/>
      <c r="JFS15" s="91"/>
      <c r="JFT15" s="91"/>
      <c r="JFU15" s="91"/>
      <c r="JFV15" s="91"/>
      <c r="JFW15" s="91"/>
      <c r="JFX15" s="91"/>
      <c r="JFY15" s="91"/>
      <c r="JFZ15" s="91"/>
      <c r="JGA15" s="91"/>
      <c r="JGB15" s="91"/>
      <c r="JGC15" s="91"/>
      <c r="JGD15" s="91"/>
      <c r="JGE15" s="91"/>
      <c r="JGF15" s="91"/>
      <c r="JGG15" s="91"/>
      <c r="JGH15" s="91"/>
      <c r="JGI15" s="91"/>
      <c r="JGJ15" s="91"/>
      <c r="JGK15" s="91"/>
      <c r="JGL15" s="91"/>
      <c r="JGM15" s="91"/>
      <c r="JGN15" s="91"/>
      <c r="JGO15" s="91"/>
      <c r="JGP15" s="91"/>
      <c r="JGQ15" s="91"/>
      <c r="JGR15" s="91"/>
      <c r="JGS15" s="91"/>
      <c r="JGT15" s="91"/>
      <c r="JGU15" s="91"/>
      <c r="JGV15" s="91"/>
      <c r="JGW15" s="91"/>
      <c r="JGX15" s="91"/>
      <c r="JGY15" s="91"/>
      <c r="JGZ15" s="91"/>
      <c r="JHA15" s="91"/>
      <c r="JHB15" s="91"/>
      <c r="JHC15" s="91"/>
      <c r="JHD15" s="91"/>
      <c r="JHE15" s="91"/>
      <c r="JHF15" s="91"/>
      <c r="JHG15" s="91"/>
      <c r="JHH15" s="91"/>
      <c r="JHI15" s="91"/>
      <c r="JHJ15" s="91"/>
      <c r="JHK15" s="91"/>
      <c r="JHL15" s="91"/>
      <c r="JHM15" s="91"/>
      <c r="JHN15" s="91"/>
      <c r="JHO15" s="91"/>
      <c r="JHP15" s="91"/>
      <c r="JHQ15" s="91"/>
      <c r="JHR15" s="91"/>
      <c r="JHS15" s="91"/>
      <c r="JHT15" s="91"/>
      <c r="JHU15" s="91"/>
      <c r="JHV15" s="91"/>
      <c r="JHW15" s="91"/>
      <c r="JHX15" s="91"/>
      <c r="JHY15" s="91"/>
      <c r="JHZ15" s="91"/>
      <c r="JIA15" s="91"/>
      <c r="JIB15" s="91"/>
      <c r="JIC15" s="91"/>
      <c r="JID15" s="91"/>
      <c r="JIE15" s="91"/>
      <c r="JIF15" s="91"/>
      <c r="JIG15" s="91"/>
      <c r="JIH15" s="91"/>
      <c r="JII15" s="91"/>
      <c r="JIJ15" s="91"/>
      <c r="JIK15" s="91"/>
      <c r="JIL15" s="91"/>
      <c r="JIM15" s="91"/>
      <c r="JIN15" s="91"/>
      <c r="JIO15" s="91"/>
      <c r="JIP15" s="91"/>
      <c r="JIQ15" s="91"/>
      <c r="JIR15" s="91"/>
      <c r="JIS15" s="91"/>
      <c r="JIT15" s="91"/>
      <c r="JIU15" s="91"/>
      <c r="JIV15" s="91"/>
      <c r="JIW15" s="91"/>
      <c r="JIX15" s="91"/>
      <c r="JIY15" s="91"/>
      <c r="JIZ15" s="91"/>
      <c r="JJA15" s="91"/>
      <c r="JJB15" s="91"/>
      <c r="JJC15" s="91"/>
      <c r="JJD15" s="91"/>
      <c r="JJE15" s="91"/>
      <c r="JJF15" s="91"/>
      <c r="JJG15" s="91"/>
      <c r="JJH15" s="91"/>
      <c r="JJI15" s="91"/>
      <c r="JJJ15" s="91"/>
      <c r="JJK15" s="91"/>
      <c r="JJL15" s="91"/>
      <c r="JJM15" s="91"/>
      <c r="JJN15" s="91"/>
      <c r="JJO15" s="91"/>
      <c r="JJP15" s="91"/>
      <c r="JJQ15" s="91"/>
      <c r="JJR15" s="91"/>
      <c r="JJS15" s="91"/>
      <c r="JJT15" s="91"/>
      <c r="JJU15" s="91"/>
      <c r="JJV15" s="91"/>
      <c r="JJW15" s="91"/>
      <c r="JJX15" s="91"/>
      <c r="JJY15" s="91"/>
      <c r="JJZ15" s="91"/>
      <c r="JKA15" s="91"/>
      <c r="JKB15" s="91"/>
      <c r="JKC15" s="91"/>
      <c r="JKD15" s="91"/>
      <c r="JKE15" s="91"/>
      <c r="JKF15" s="91"/>
      <c r="JKG15" s="91"/>
      <c r="JKH15" s="91"/>
      <c r="JKI15" s="91"/>
      <c r="JKJ15" s="91"/>
      <c r="JKK15" s="91"/>
      <c r="JKL15" s="91"/>
      <c r="JKM15" s="91"/>
      <c r="JKN15" s="91"/>
      <c r="JKO15" s="91"/>
      <c r="JKP15" s="91"/>
      <c r="JKQ15" s="91"/>
      <c r="JKR15" s="91"/>
      <c r="JKS15" s="91"/>
      <c r="JKT15" s="91"/>
      <c r="JKU15" s="91"/>
      <c r="JKV15" s="91"/>
      <c r="JKW15" s="91"/>
      <c r="JKX15" s="91"/>
      <c r="JKY15" s="91"/>
      <c r="JKZ15" s="91"/>
      <c r="JLA15" s="91"/>
      <c r="JLB15" s="91"/>
      <c r="JLC15" s="91"/>
      <c r="JLD15" s="91"/>
      <c r="JLE15" s="91"/>
      <c r="JLF15" s="91"/>
      <c r="JLG15" s="91"/>
      <c r="JLH15" s="91"/>
      <c r="JLI15" s="91"/>
      <c r="JLJ15" s="91"/>
      <c r="JLK15" s="91"/>
      <c r="JLL15" s="91"/>
      <c r="JLM15" s="91"/>
      <c r="JLN15" s="91"/>
      <c r="JLO15" s="91"/>
      <c r="JLP15" s="91"/>
      <c r="JLQ15" s="91"/>
      <c r="JLR15" s="91"/>
      <c r="JLS15" s="91"/>
      <c r="JLT15" s="91"/>
      <c r="JLU15" s="91"/>
      <c r="JLV15" s="91"/>
      <c r="JLW15" s="91"/>
      <c r="JLX15" s="91"/>
      <c r="JLY15" s="91"/>
      <c r="JLZ15" s="91"/>
      <c r="JMA15" s="91"/>
      <c r="JMB15" s="91"/>
      <c r="JMC15" s="91"/>
      <c r="JMD15" s="91"/>
      <c r="JME15" s="91"/>
      <c r="JMF15" s="91"/>
      <c r="JMG15" s="91"/>
      <c r="JMH15" s="91"/>
      <c r="JMI15" s="91"/>
      <c r="JMJ15" s="91"/>
      <c r="JMK15" s="91"/>
      <c r="JML15" s="91"/>
      <c r="JMM15" s="91"/>
      <c r="JMN15" s="91"/>
      <c r="JMO15" s="91"/>
      <c r="JMP15" s="91"/>
      <c r="JMQ15" s="91"/>
      <c r="JMR15" s="91"/>
      <c r="JMS15" s="91"/>
      <c r="JMT15" s="91"/>
      <c r="JMU15" s="91"/>
      <c r="JMV15" s="91"/>
      <c r="JMW15" s="91"/>
      <c r="JMX15" s="91"/>
      <c r="JMY15" s="91"/>
      <c r="JMZ15" s="91"/>
      <c r="JNA15" s="91"/>
      <c r="JNB15" s="91"/>
      <c r="JNC15" s="91"/>
      <c r="JND15" s="91"/>
      <c r="JNE15" s="91"/>
      <c r="JNF15" s="91"/>
      <c r="JNG15" s="91"/>
      <c r="JNH15" s="91"/>
      <c r="JNI15" s="91"/>
      <c r="JNJ15" s="91"/>
      <c r="JNK15" s="91"/>
      <c r="JNL15" s="91"/>
      <c r="JNM15" s="91"/>
      <c r="JNN15" s="91"/>
      <c r="JNO15" s="91"/>
      <c r="JNP15" s="91"/>
      <c r="JNQ15" s="91"/>
      <c r="JNR15" s="91"/>
      <c r="JNS15" s="91"/>
      <c r="JNT15" s="91"/>
      <c r="JNU15" s="91"/>
      <c r="JNV15" s="91"/>
      <c r="JNW15" s="91"/>
      <c r="JNX15" s="91"/>
      <c r="JNY15" s="91"/>
      <c r="JNZ15" s="91"/>
      <c r="JOA15" s="91"/>
      <c r="JOB15" s="91"/>
      <c r="JOC15" s="91"/>
      <c r="JOD15" s="91"/>
      <c r="JOE15" s="91"/>
      <c r="JOF15" s="91"/>
      <c r="JOG15" s="91"/>
      <c r="JOH15" s="91"/>
      <c r="JOI15" s="91"/>
      <c r="JOJ15" s="91"/>
      <c r="JOK15" s="91"/>
      <c r="JOL15" s="91"/>
      <c r="JOM15" s="91"/>
      <c r="JON15" s="91"/>
      <c r="JOO15" s="91"/>
      <c r="JOP15" s="91"/>
      <c r="JOQ15" s="91"/>
      <c r="JOR15" s="91"/>
      <c r="JOS15" s="91"/>
      <c r="JOT15" s="91"/>
      <c r="JOU15" s="91"/>
      <c r="JOV15" s="91"/>
      <c r="JOW15" s="91"/>
      <c r="JOX15" s="91"/>
      <c r="JOY15" s="91"/>
      <c r="JOZ15" s="91"/>
      <c r="JPA15" s="91"/>
      <c r="JPB15" s="91"/>
      <c r="JPC15" s="91"/>
      <c r="JPD15" s="91"/>
      <c r="JPE15" s="91"/>
      <c r="JPF15" s="91"/>
      <c r="JPG15" s="91"/>
      <c r="JPH15" s="91"/>
      <c r="JPI15" s="91"/>
      <c r="JPJ15" s="91"/>
      <c r="JPK15" s="91"/>
      <c r="JPL15" s="91"/>
      <c r="JPM15" s="91"/>
      <c r="JPN15" s="91"/>
      <c r="JPO15" s="91"/>
      <c r="JPP15" s="91"/>
      <c r="JPQ15" s="91"/>
      <c r="JPR15" s="91"/>
      <c r="JPS15" s="91"/>
      <c r="JPT15" s="91"/>
      <c r="JPU15" s="91"/>
      <c r="JPV15" s="91"/>
      <c r="JPW15" s="91"/>
      <c r="JPX15" s="91"/>
      <c r="JPY15" s="91"/>
      <c r="JPZ15" s="91"/>
      <c r="JQA15" s="91"/>
      <c r="JQB15" s="91"/>
      <c r="JQC15" s="91"/>
      <c r="JQD15" s="91"/>
      <c r="JQE15" s="91"/>
      <c r="JQF15" s="91"/>
      <c r="JQG15" s="91"/>
      <c r="JQH15" s="91"/>
      <c r="JQI15" s="91"/>
      <c r="JQJ15" s="91"/>
      <c r="JQK15" s="91"/>
      <c r="JQL15" s="91"/>
      <c r="JQM15" s="91"/>
      <c r="JQN15" s="91"/>
      <c r="JQO15" s="91"/>
      <c r="JQP15" s="91"/>
      <c r="JQQ15" s="91"/>
      <c r="JQR15" s="91"/>
      <c r="JQS15" s="91"/>
      <c r="JQT15" s="91"/>
      <c r="JQU15" s="91"/>
      <c r="JQV15" s="91"/>
      <c r="JQW15" s="91"/>
      <c r="JQX15" s="91"/>
      <c r="JQY15" s="91"/>
      <c r="JQZ15" s="91"/>
      <c r="JRA15" s="91"/>
      <c r="JRB15" s="91"/>
      <c r="JRC15" s="91"/>
      <c r="JRD15" s="91"/>
      <c r="JRE15" s="91"/>
      <c r="JRF15" s="91"/>
      <c r="JRG15" s="91"/>
      <c r="JRH15" s="91"/>
      <c r="JRI15" s="91"/>
      <c r="JRJ15" s="91"/>
      <c r="JRK15" s="91"/>
      <c r="JRL15" s="91"/>
      <c r="JRM15" s="91"/>
      <c r="JRN15" s="91"/>
      <c r="JRO15" s="91"/>
      <c r="JRP15" s="91"/>
      <c r="JRQ15" s="91"/>
      <c r="JRR15" s="91"/>
      <c r="JRS15" s="91"/>
      <c r="JRT15" s="91"/>
      <c r="JRU15" s="91"/>
      <c r="JRV15" s="91"/>
      <c r="JRW15" s="91"/>
      <c r="JRX15" s="91"/>
      <c r="JRY15" s="91"/>
      <c r="JRZ15" s="91"/>
      <c r="JSA15" s="91"/>
      <c r="JSB15" s="91"/>
      <c r="JSC15" s="91"/>
      <c r="JSD15" s="91"/>
      <c r="JSE15" s="91"/>
      <c r="JSF15" s="91"/>
      <c r="JSG15" s="91"/>
      <c r="JSH15" s="91"/>
      <c r="JSI15" s="91"/>
      <c r="JSJ15" s="91"/>
      <c r="JSK15" s="91"/>
      <c r="JSL15" s="91"/>
      <c r="JSM15" s="91"/>
      <c r="JSN15" s="91"/>
      <c r="JSO15" s="91"/>
      <c r="JSP15" s="91"/>
      <c r="JSQ15" s="91"/>
      <c r="JSR15" s="91"/>
      <c r="JSS15" s="91"/>
      <c r="JST15" s="91"/>
      <c r="JSU15" s="91"/>
      <c r="JSV15" s="91"/>
      <c r="JSW15" s="91"/>
      <c r="JSX15" s="91"/>
      <c r="JSY15" s="91"/>
      <c r="JSZ15" s="91"/>
      <c r="JTA15" s="91"/>
      <c r="JTB15" s="91"/>
      <c r="JTC15" s="91"/>
      <c r="JTD15" s="91"/>
      <c r="JTE15" s="91"/>
      <c r="JTF15" s="91"/>
      <c r="JTG15" s="91"/>
      <c r="JTH15" s="91"/>
      <c r="JTI15" s="91"/>
      <c r="JTJ15" s="91"/>
      <c r="JTK15" s="91"/>
      <c r="JTL15" s="91"/>
      <c r="JTM15" s="91"/>
      <c r="JTN15" s="91"/>
      <c r="JTO15" s="91"/>
      <c r="JTP15" s="91"/>
      <c r="JTQ15" s="91"/>
      <c r="JTR15" s="91"/>
      <c r="JTS15" s="91"/>
      <c r="JTT15" s="91"/>
      <c r="JTU15" s="91"/>
      <c r="JTV15" s="91"/>
      <c r="JTW15" s="91"/>
      <c r="JTX15" s="91"/>
      <c r="JTY15" s="91"/>
      <c r="JTZ15" s="91"/>
      <c r="JUA15" s="91"/>
      <c r="JUB15" s="91"/>
      <c r="JUC15" s="91"/>
      <c r="JUD15" s="91"/>
      <c r="JUE15" s="91"/>
      <c r="JUF15" s="91"/>
      <c r="JUG15" s="91"/>
      <c r="JUH15" s="91"/>
      <c r="JUI15" s="91"/>
      <c r="JUJ15" s="91"/>
      <c r="JUK15" s="91"/>
      <c r="JUL15" s="91"/>
      <c r="JUM15" s="91"/>
      <c r="JUN15" s="91"/>
      <c r="JUO15" s="91"/>
      <c r="JUP15" s="91"/>
      <c r="JUQ15" s="91"/>
      <c r="JUR15" s="91"/>
      <c r="JUS15" s="91"/>
      <c r="JUT15" s="91"/>
      <c r="JUU15" s="91"/>
      <c r="JUV15" s="91"/>
      <c r="JUW15" s="91"/>
      <c r="JUX15" s="91"/>
      <c r="JUY15" s="91"/>
      <c r="JUZ15" s="91"/>
      <c r="JVA15" s="91"/>
      <c r="JVB15" s="91"/>
      <c r="JVC15" s="91"/>
      <c r="JVD15" s="91"/>
      <c r="JVE15" s="91"/>
      <c r="JVF15" s="91"/>
      <c r="JVG15" s="91"/>
      <c r="JVH15" s="91"/>
      <c r="JVI15" s="91"/>
      <c r="JVJ15" s="91"/>
      <c r="JVK15" s="91"/>
      <c r="JVL15" s="91"/>
      <c r="JVM15" s="91"/>
      <c r="JVN15" s="91"/>
      <c r="JVO15" s="91"/>
      <c r="JVP15" s="91"/>
      <c r="JVQ15" s="91"/>
      <c r="JVR15" s="91"/>
      <c r="JVS15" s="91"/>
      <c r="JVT15" s="91"/>
      <c r="JVU15" s="91"/>
      <c r="JVV15" s="91"/>
      <c r="JVW15" s="91"/>
      <c r="JVX15" s="91"/>
      <c r="JVY15" s="91"/>
      <c r="JVZ15" s="91"/>
      <c r="JWA15" s="91"/>
      <c r="JWB15" s="91"/>
      <c r="JWC15" s="91"/>
      <c r="JWD15" s="91"/>
      <c r="JWE15" s="91"/>
      <c r="JWF15" s="91"/>
      <c r="JWG15" s="91"/>
      <c r="JWH15" s="91"/>
      <c r="JWI15" s="91"/>
      <c r="JWJ15" s="91"/>
      <c r="JWK15" s="91"/>
      <c r="JWL15" s="91"/>
      <c r="JWM15" s="91"/>
      <c r="JWN15" s="91"/>
      <c r="JWO15" s="91"/>
      <c r="JWP15" s="91"/>
      <c r="JWQ15" s="91"/>
      <c r="JWR15" s="91"/>
      <c r="JWS15" s="91"/>
      <c r="JWT15" s="91"/>
      <c r="JWU15" s="91"/>
      <c r="JWV15" s="91"/>
      <c r="JWW15" s="91"/>
      <c r="JWX15" s="91"/>
      <c r="JWY15" s="91"/>
      <c r="JWZ15" s="91"/>
      <c r="JXA15" s="91"/>
      <c r="JXB15" s="91"/>
      <c r="JXC15" s="91"/>
      <c r="JXD15" s="91"/>
      <c r="JXE15" s="91"/>
      <c r="JXF15" s="91"/>
      <c r="JXG15" s="91"/>
      <c r="JXH15" s="91"/>
      <c r="JXI15" s="91"/>
      <c r="JXJ15" s="91"/>
      <c r="JXK15" s="91"/>
      <c r="JXL15" s="91"/>
      <c r="JXM15" s="91"/>
      <c r="JXN15" s="91"/>
      <c r="JXO15" s="91"/>
      <c r="JXP15" s="91"/>
      <c r="JXQ15" s="91"/>
      <c r="JXR15" s="91"/>
      <c r="JXS15" s="91"/>
      <c r="JXT15" s="91"/>
      <c r="JXU15" s="91"/>
      <c r="JXV15" s="91"/>
      <c r="JXW15" s="91"/>
      <c r="JXX15" s="91"/>
      <c r="JXY15" s="91"/>
      <c r="JXZ15" s="91"/>
      <c r="JYA15" s="91"/>
      <c r="JYB15" s="91"/>
      <c r="JYC15" s="91"/>
      <c r="JYD15" s="91"/>
      <c r="JYE15" s="91"/>
      <c r="JYF15" s="91"/>
      <c r="JYG15" s="91"/>
      <c r="JYH15" s="91"/>
      <c r="JYI15" s="91"/>
      <c r="JYJ15" s="91"/>
      <c r="JYK15" s="91"/>
      <c r="JYL15" s="91"/>
      <c r="JYM15" s="91"/>
      <c r="JYN15" s="91"/>
      <c r="JYO15" s="91"/>
      <c r="JYP15" s="91"/>
      <c r="JYQ15" s="91"/>
      <c r="JYR15" s="91"/>
      <c r="JYS15" s="91"/>
      <c r="JYT15" s="91"/>
      <c r="JYU15" s="91"/>
      <c r="JYV15" s="91"/>
      <c r="JYW15" s="91"/>
      <c r="JYX15" s="91"/>
      <c r="JYY15" s="91"/>
      <c r="JYZ15" s="91"/>
      <c r="JZA15" s="91"/>
      <c r="JZB15" s="91"/>
      <c r="JZC15" s="91"/>
      <c r="JZD15" s="91"/>
      <c r="JZE15" s="91"/>
      <c r="JZF15" s="91"/>
      <c r="JZG15" s="91"/>
      <c r="JZH15" s="91"/>
      <c r="JZI15" s="91"/>
      <c r="JZJ15" s="91"/>
      <c r="JZK15" s="91"/>
      <c r="JZL15" s="91"/>
      <c r="JZM15" s="91"/>
      <c r="JZN15" s="91"/>
      <c r="JZO15" s="91"/>
      <c r="JZP15" s="91"/>
      <c r="JZQ15" s="91"/>
      <c r="JZR15" s="91"/>
      <c r="JZS15" s="91"/>
      <c r="JZT15" s="91"/>
      <c r="JZU15" s="91"/>
      <c r="JZV15" s="91"/>
      <c r="JZW15" s="91"/>
      <c r="JZX15" s="91"/>
      <c r="JZY15" s="91"/>
      <c r="JZZ15" s="91"/>
      <c r="KAA15" s="91"/>
      <c r="KAB15" s="91"/>
      <c r="KAC15" s="91"/>
      <c r="KAD15" s="91"/>
      <c r="KAE15" s="91"/>
      <c r="KAF15" s="91"/>
      <c r="KAG15" s="91"/>
      <c r="KAH15" s="91"/>
      <c r="KAI15" s="91"/>
      <c r="KAJ15" s="91"/>
      <c r="KAK15" s="91"/>
      <c r="KAL15" s="91"/>
      <c r="KAM15" s="91"/>
      <c r="KAN15" s="91"/>
      <c r="KAO15" s="91"/>
      <c r="KAP15" s="91"/>
      <c r="KAQ15" s="91"/>
      <c r="KAR15" s="91"/>
      <c r="KAS15" s="91"/>
      <c r="KAT15" s="91"/>
      <c r="KAU15" s="91"/>
      <c r="KAV15" s="91"/>
      <c r="KAW15" s="91"/>
      <c r="KAX15" s="91"/>
      <c r="KAY15" s="91"/>
      <c r="KAZ15" s="91"/>
      <c r="KBA15" s="91"/>
      <c r="KBB15" s="91"/>
      <c r="KBC15" s="91"/>
      <c r="KBD15" s="91"/>
      <c r="KBE15" s="91"/>
      <c r="KBF15" s="91"/>
      <c r="KBG15" s="91"/>
      <c r="KBH15" s="91"/>
      <c r="KBI15" s="91"/>
      <c r="KBJ15" s="91"/>
      <c r="KBK15" s="91"/>
      <c r="KBL15" s="91"/>
      <c r="KBM15" s="91"/>
      <c r="KBN15" s="91"/>
      <c r="KBO15" s="91"/>
      <c r="KBP15" s="91"/>
      <c r="KBQ15" s="91"/>
      <c r="KBR15" s="91"/>
      <c r="KBS15" s="91"/>
      <c r="KBT15" s="91"/>
      <c r="KBU15" s="91"/>
      <c r="KBV15" s="91"/>
      <c r="KBW15" s="91"/>
      <c r="KBX15" s="91"/>
      <c r="KBY15" s="91"/>
      <c r="KBZ15" s="91"/>
      <c r="KCA15" s="91"/>
      <c r="KCB15" s="91"/>
      <c r="KCC15" s="91"/>
      <c r="KCD15" s="91"/>
      <c r="KCE15" s="91"/>
      <c r="KCF15" s="91"/>
      <c r="KCG15" s="91"/>
      <c r="KCH15" s="91"/>
      <c r="KCI15" s="91"/>
      <c r="KCJ15" s="91"/>
      <c r="KCK15" s="91"/>
      <c r="KCL15" s="91"/>
      <c r="KCM15" s="91"/>
      <c r="KCN15" s="91"/>
      <c r="KCO15" s="91"/>
      <c r="KCP15" s="91"/>
      <c r="KCQ15" s="91"/>
      <c r="KCR15" s="91"/>
      <c r="KCS15" s="91"/>
      <c r="KCT15" s="91"/>
      <c r="KCU15" s="91"/>
      <c r="KCV15" s="91"/>
      <c r="KCW15" s="91"/>
      <c r="KCX15" s="91"/>
      <c r="KCY15" s="91"/>
      <c r="KCZ15" s="91"/>
      <c r="KDA15" s="91"/>
      <c r="KDB15" s="91"/>
      <c r="KDC15" s="91"/>
      <c r="KDD15" s="91"/>
      <c r="KDE15" s="91"/>
      <c r="KDF15" s="91"/>
      <c r="KDG15" s="91"/>
      <c r="KDH15" s="91"/>
      <c r="KDI15" s="91"/>
      <c r="KDJ15" s="91"/>
      <c r="KDK15" s="91"/>
      <c r="KDL15" s="91"/>
      <c r="KDM15" s="91"/>
      <c r="KDN15" s="91"/>
      <c r="KDO15" s="91"/>
      <c r="KDP15" s="91"/>
      <c r="KDQ15" s="91"/>
      <c r="KDR15" s="91"/>
      <c r="KDS15" s="91"/>
      <c r="KDT15" s="91"/>
      <c r="KDU15" s="91"/>
      <c r="KDV15" s="91"/>
      <c r="KDW15" s="91"/>
      <c r="KDX15" s="91"/>
      <c r="KDY15" s="91"/>
      <c r="KDZ15" s="91"/>
      <c r="KEA15" s="91"/>
      <c r="KEB15" s="91"/>
      <c r="KEC15" s="91"/>
      <c r="KED15" s="91"/>
      <c r="KEE15" s="91"/>
      <c r="KEF15" s="91"/>
      <c r="KEG15" s="91"/>
      <c r="KEH15" s="91"/>
      <c r="KEI15" s="91"/>
      <c r="KEJ15" s="91"/>
      <c r="KEK15" s="91"/>
      <c r="KEL15" s="91"/>
      <c r="KEM15" s="91"/>
      <c r="KEN15" s="91"/>
      <c r="KEO15" s="91"/>
      <c r="KEP15" s="91"/>
      <c r="KEQ15" s="91"/>
      <c r="KER15" s="91"/>
      <c r="KES15" s="91"/>
      <c r="KET15" s="91"/>
      <c r="KEU15" s="91"/>
      <c r="KEV15" s="91"/>
      <c r="KEW15" s="91"/>
      <c r="KEX15" s="91"/>
      <c r="KEY15" s="91"/>
      <c r="KEZ15" s="91"/>
      <c r="KFA15" s="91"/>
      <c r="KFB15" s="91"/>
      <c r="KFC15" s="91"/>
      <c r="KFD15" s="91"/>
      <c r="KFE15" s="91"/>
      <c r="KFF15" s="91"/>
      <c r="KFG15" s="91"/>
      <c r="KFH15" s="91"/>
      <c r="KFI15" s="91"/>
      <c r="KFJ15" s="91"/>
      <c r="KFK15" s="91"/>
      <c r="KFL15" s="91"/>
      <c r="KFM15" s="91"/>
      <c r="KFN15" s="91"/>
      <c r="KFO15" s="91"/>
      <c r="KFP15" s="91"/>
      <c r="KFQ15" s="91"/>
      <c r="KFR15" s="91"/>
      <c r="KFS15" s="91"/>
      <c r="KFT15" s="91"/>
      <c r="KFU15" s="91"/>
      <c r="KFV15" s="91"/>
      <c r="KFW15" s="91"/>
      <c r="KFX15" s="91"/>
      <c r="KFY15" s="91"/>
      <c r="KFZ15" s="91"/>
      <c r="KGA15" s="91"/>
      <c r="KGB15" s="91"/>
      <c r="KGC15" s="91"/>
      <c r="KGD15" s="91"/>
      <c r="KGE15" s="91"/>
      <c r="KGF15" s="91"/>
      <c r="KGG15" s="91"/>
      <c r="KGH15" s="91"/>
      <c r="KGI15" s="91"/>
      <c r="KGJ15" s="91"/>
      <c r="KGK15" s="91"/>
      <c r="KGL15" s="91"/>
      <c r="KGM15" s="91"/>
      <c r="KGN15" s="91"/>
      <c r="KGO15" s="91"/>
      <c r="KGP15" s="91"/>
      <c r="KGQ15" s="91"/>
      <c r="KGR15" s="91"/>
      <c r="KGS15" s="91"/>
      <c r="KGT15" s="91"/>
      <c r="KGU15" s="91"/>
      <c r="KGV15" s="91"/>
      <c r="KGW15" s="91"/>
      <c r="KGX15" s="91"/>
      <c r="KGY15" s="91"/>
      <c r="KGZ15" s="91"/>
      <c r="KHA15" s="91"/>
      <c r="KHB15" s="91"/>
      <c r="KHC15" s="91"/>
      <c r="KHD15" s="91"/>
      <c r="KHE15" s="91"/>
      <c r="KHF15" s="91"/>
      <c r="KHG15" s="91"/>
      <c r="KHH15" s="91"/>
      <c r="KHI15" s="91"/>
      <c r="KHJ15" s="91"/>
      <c r="KHK15" s="91"/>
      <c r="KHL15" s="91"/>
      <c r="KHM15" s="91"/>
      <c r="KHN15" s="91"/>
      <c r="KHO15" s="91"/>
      <c r="KHP15" s="91"/>
      <c r="KHQ15" s="91"/>
      <c r="KHR15" s="91"/>
      <c r="KHS15" s="91"/>
      <c r="KHT15" s="91"/>
      <c r="KHU15" s="91"/>
      <c r="KHV15" s="91"/>
      <c r="KHW15" s="91"/>
      <c r="KHX15" s="91"/>
      <c r="KHY15" s="91"/>
      <c r="KHZ15" s="91"/>
      <c r="KIA15" s="91"/>
      <c r="KIB15" s="91"/>
      <c r="KIC15" s="91"/>
      <c r="KID15" s="91"/>
      <c r="KIE15" s="91"/>
      <c r="KIF15" s="91"/>
      <c r="KIG15" s="91"/>
      <c r="KIH15" s="91"/>
      <c r="KII15" s="91"/>
      <c r="KIJ15" s="91"/>
      <c r="KIK15" s="91"/>
      <c r="KIL15" s="91"/>
      <c r="KIM15" s="91"/>
      <c r="KIN15" s="91"/>
      <c r="KIO15" s="91"/>
      <c r="KIP15" s="91"/>
      <c r="KIQ15" s="91"/>
      <c r="KIR15" s="91"/>
      <c r="KIS15" s="91"/>
      <c r="KIT15" s="91"/>
      <c r="KIU15" s="91"/>
      <c r="KIV15" s="91"/>
      <c r="KIW15" s="91"/>
      <c r="KIX15" s="91"/>
      <c r="KIY15" s="91"/>
      <c r="KIZ15" s="91"/>
      <c r="KJA15" s="91"/>
      <c r="KJB15" s="91"/>
      <c r="KJC15" s="91"/>
      <c r="KJD15" s="91"/>
      <c r="KJE15" s="91"/>
      <c r="KJF15" s="91"/>
      <c r="KJG15" s="91"/>
      <c r="KJH15" s="91"/>
      <c r="KJI15" s="91"/>
      <c r="KJJ15" s="91"/>
      <c r="KJK15" s="91"/>
      <c r="KJL15" s="91"/>
      <c r="KJM15" s="91"/>
      <c r="KJN15" s="91"/>
      <c r="KJO15" s="91"/>
      <c r="KJP15" s="91"/>
      <c r="KJQ15" s="91"/>
      <c r="KJR15" s="91"/>
      <c r="KJS15" s="91"/>
      <c r="KJT15" s="91"/>
      <c r="KJU15" s="91"/>
      <c r="KJV15" s="91"/>
      <c r="KJW15" s="91"/>
      <c r="KJX15" s="91"/>
      <c r="KJY15" s="91"/>
      <c r="KJZ15" s="91"/>
      <c r="KKA15" s="91"/>
      <c r="KKB15" s="91"/>
      <c r="KKC15" s="91"/>
      <c r="KKD15" s="91"/>
      <c r="KKE15" s="91"/>
      <c r="KKF15" s="91"/>
      <c r="KKG15" s="91"/>
      <c r="KKH15" s="91"/>
      <c r="KKI15" s="91"/>
      <c r="KKJ15" s="91"/>
      <c r="KKK15" s="91"/>
      <c r="KKL15" s="91"/>
      <c r="KKM15" s="91"/>
      <c r="KKN15" s="91"/>
      <c r="KKO15" s="91"/>
      <c r="KKP15" s="91"/>
      <c r="KKQ15" s="91"/>
      <c r="KKR15" s="91"/>
      <c r="KKS15" s="91"/>
      <c r="KKT15" s="91"/>
      <c r="KKU15" s="91"/>
      <c r="KKV15" s="91"/>
      <c r="KKW15" s="91"/>
      <c r="KKX15" s="91"/>
      <c r="KKY15" s="91"/>
      <c r="KKZ15" s="91"/>
      <c r="KLA15" s="91"/>
      <c r="KLB15" s="91"/>
      <c r="KLC15" s="91"/>
      <c r="KLD15" s="91"/>
      <c r="KLE15" s="91"/>
      <c r="KLF15" s="91"/>
      <c r="KLG15" s="91"/>
      <c r="KLH15" s="91"/>
      <c r="KLI15" s="91"/>
      <c r="KLJ15" s="91"/>
      <c r="KLK15" s="91"/>
      <c r="KLL15" s="91"/>
      <c r="KLM15" s="91"/>
      <c r="KLN15" s="91"/>
      <c r="KLO15" s="91"/>
      <c r="KLP15" s="91"/>
      <c r="KLQ15" s="91"/>
      <c r="KLR15" s="91"/>
      <c r="KLS15" s="91"/>
      <c r="KLT15" s="91"/>
      <c r="KLU15" s="91"/>
      <c r="KLV15" s="91"/>
      <c r="KLW15" s="91"/>
      <c r="KLX15" s="91"/>
      <c r="KLY15" s="91"/>
      <c r="KLZ15" s="91"/>
      <c r="KMA15" s="91"/>
      <c r="KMB15" s="91"/>
      <c r="KMC15" s="91"/>
      <c r="KMD15" s="91"/>
      <c r="KME15" s="91"/>
      <c r="KMF15" s="91"/>
      <c r="KMG15" s="91"/>
      <c r="KMH15" s="91"/>
      <c r="KMI15" s="91"/>
      <c r="KMJ15" s="91"/>
      <c r="KMK15" s="91"/>
      <c r="KML15" s="91"/>
      <c r="KMM15" s="91"/>
      <c r="KMN15" s="91"/>
      <c r="KMO15" s="91"/>
      <c r="KMP15" s="91"/>
      <c r="KMQ15" s="91"/>
      <c r="KMR15" s="91"/>
      <c r="KMS15" s="91"/>
      <c r="KMT15" s="91"/>
      <c r="KMU15" s="91"/>
      <c r="KMV15" s="91"/>
      <c r="KMW15" s="91"/>
      <c r="KMX15" s="91"/>
      <c r="KMY15" s="91"/>
      <c r="KMZ15" s="91"/>
      <c r="KNA15" s="91"/>
      <c r="KNB15" s="91"/>
      <c r="KNC15" s="91"/>
      <c r="KND15" s="91"/>
      <c r="KNE15" s="91"/>
      <c r="KNF15" s="91"/>
      <c r="KNG15" s="91"/>
      <c r="KNH15" s="91"/>
      <c r="KNI15" s="91"/>
      <c r="KNJ15" s="91"/>
      <c r="KNK15" s="91"/>
      <c r="KNL15" s="91"/>
      <c r="KNM15" s="91"/>
      <c r="KNN15" s="91"/>
      <c r="KNO15" s="91"/>
      <c r="KNP15" s="91"/>
      <c r="KNQ15" s="91"/>
      <c r="KNR15" s="91"/>
      <c r="KNS15" s="91"/>
      <c r="KNT15" s="91"/>
      <c r="KNU15" s="91"/>
      <c r="KNV15" s="91"/>
      <c r="KNW15" s="91"/>
      <c r="KNX15" s="91"/>
      <c r="KNY15" s="91"/>
      <c r="KNZ15" s="91"/>
      <c r="KOA15" s="91"/>
      <c r="KOB15" s="91"/>
      <c r="KOC15" s="91"/>
      <c r="KOD15" s="91"/>
      <c r="KOE15" s="91"/>
      <c r="KOF15" s="91"/>
      <c r="KOG15" s="91"/>
      <c r="KOH15" s="91"/>
      <c r="KOI15" s="91"/>
      <c r="KOJ15" s="91"/>
      <c r="KOK15" s="91"/>
      <c r="KOL15" s="91"/>
      <c r="KOM15" s="91"/>
      <c r="KON15" s="91"/>
      <c r="KOO15" s="91"/>
      <c r="KOP15" s="91"/>
      <c r="KOQ15" s="91"/>
      <c r="KOR15" s="91"/>
      <c r="KOS15" s="91"/>
      <c r="KOT15" s="91"/>
      <c r="KOU15" s="91"/>
      <c r="KOV15" s="91"/>
      <c r="KOW15" s="91"/>
      <c r="KOX15" s="91"/>
      <c r="KOY15" s="91"/>
      <c r="KOZ15" s="91"/>
      <c r="KPA15" s="91"/>
      <c r="KPB15" s="91"/>
      <c r="KPC15" s="91"/>
      <c r="KPD15" s="91"/>
      <c r="KPE15" s="91"/>
      <c r="KPF15" s="91"/>
      <c r="KPG15" s="91"/>
      <c r="KPH15" s="91"/>
      <c r="KPI15" s="91"/>
      <c r="KPJ15" s="91"/>
      <c r="KPK15" s="91"/>
      <c r="KPL15" s="91"/>
      <c r="KPM15" s="91"/>
      <c r="KPN15" s="91"/>
      <c r="KPO15" s="91"/>
      <c r="KPP15" s="91"/>
      <c r="KPQ15" s="91"/>
      <c r="KPR15" s="91"/>
      <c r="KPS15" s="91"/>
      <c r="KPT15" s="91"/>
      <c r="KPU15" s="91"/>
      <c r="KPV15" s="91"/>
      <c r="KPW15" s="91"/>
      <c r="KPX15" s="91"/>
      <c r="KPY15" s="91"/>
      <c r="KPZ15" s="91"/>
      <c r="KQA15" s="91"/>
      <c r="KQB15" s="91"/>
      <c r="KQC15" s="91"/>
      <c r="KQD15" s="91"/>
      <c r="KQE15" s="91"/>
      <c r="KQF15" s="91"/>
      <c r="KQG15" s="91"/>
      <c r="KQH15" s="91"/>
      <c r="KQI15" s="91"/>
      <c r="KQJ15" s="91"/>
      <c r="KQK15" s="91"/>
      <c r="KQL15" s="91"/>
      <c r="KQM15" s="91"/>
      <c r="KQN15" s="91"/>
      <c r="KQO15" s="91"/>
      <c r="KQP15" s="91"/>
      <c r="KQQ15" s="91"/>
      <c r="KQR15" s="91"/>
      <c r="KQS15" s="91"/>
      <c r="KQT15" s="91"/>
      <c r="KQU15" s="91"/>
      <c r="KQV15" s="91"/>
      <c r="KQW15" s="91"/>
      <c r="KQX15" s="91"/>
      <c r="KQY15" s="91"/>
      <c r="KQZ15" s="91"/>
      <c r="KRA15" s="91"/>
      <c r="KRB15" s="91"/>
      <c r="KRC15" s="91"/>
      <c r="KRD15" s="91"/>
      <c r="KRE15" s="91"/>
      <c r="KRF15" s="91"/>
      <c r="KRG15" s="91"/>
      <c r="KRH15" s="91"/>
      <c r="KRI15" s="91"/>
      <c r="KRJ15" s="91"/>
      <c r="KRK15" s="91"/>
      <c r="KRL15" s="91"/>
      <c r="KRM15" s="91"/>
      <c r="KRN15" s="91"/>
      <c r="KRO15" s="91"/>
      <c r="KRP15" s="91"/>
      <c r="KRQ15" s="91"/>
      <c r="KRR15" s="91"/>
      <c r="KRS15" s="91"/>
      <c r="KRT15" s="91"/>
      <c r="KRU15" s="91"/>
      <c r="KRV15" s="91"/>
      <c r="KRW15" s="91"/>
      <c r="KRX15" s="91"/>
      <c r="KRY15" s="91"/>
      <c r="KRZ15" s="91"/>
      <c r="KSA15" s="91"/>
      <c r="KSB15" s="91"/>
      <c r="KSC15" s="91"/>
      <c r="KSD15" s="91"/>
      <c r="KSE15" s="91"/>
      <c r="KSF15" s="91"/>
      <c r="KSG15" s="91"/>
      <c r="KSH15" s="91"/>
      <c r="KSI15" s="91"/>
      <c r="KSJ15" s="91"/>
      <c r="KSK15" s="91"/>
      <c r="KSL15" s="91"/>
      <c r="KSM15" s="91"/>
      <c r="KSN15" s="91"/>
      <c r="KSO15" s="91"/>
      <c r="KSP15" s="91"/>
      <c r="KSQ15" s="91"/>
      <c r="KSR15" s="91"/>
      <c r="KSS15" s="91"/>
      <c r="KST15" s="91"/>
      <c r="KSU15" s="91"/>
      <c r="KSV15" s="91"/>
      <c r="KSW15" s="91"/>
      <c r="KSX15" s="91"/>
      <c r="KSY15" s="91"/>
      <c r="KSZ15" s="91"/>
      <c r="KTA15" s="91"/>
      <c r="KTB15" s="91"/>
      <c r="KTC15" s="91"/>
      <c r="KTD15" s="91"/>
      <c r="KTE15" s="91"/>
      <c r="KTF15" s="91"/>
      <c r="KTG15" s="91"/>
      <c r="KTH15" s="91"/>
      <c r="KTI15" s="91"/>
      <c r="KTJ15" s="91"/>
      <c r="KTK15" s="91"/>
      <c r="KTL15" s="91"/>
      <c r="KTM15" s="91"/>
      <c r="KTN15" s="91"/>
      <c r="KTO15" s="91"/>
      <c r="KTP15" s="91"/>
      <c r="KTQ15" s="91"/>
      <c r="KTR15" s="91"/>
      <c r="KTS15" s="91"/>
      <c r="KTT15" s="91"/>
      <c r="KTU15" s="91"/>
      <c r="KTV15" s="91"/>
      <c r="KTW15" s="91"/>
      <c r="KTX15" s="91"/>
      <c r="KTY15" s="91"/>
      <c r="KTZ15" s="91"/>
      <c r="KUA15" s="91"/>
      <c r="KUB15" s="91"/>
      <c r="KUC15" s="91"/>
      <c r="KUD15" s="91"/>
      <c r="KUE15" s="91"/>
      <c r="KUF15" s="91"/>
      <c r="KUG15" s="91"/>
      <c r="KUH15" s="91"/>
      <c r="KUI15" s="91"/>
      <c r="KUJ15" s="91"/>
      <c r="KUK15" s="91"/>
      <c r="KUL15" s="91"/>
      <c r="KUM15" s="91"/>
      <c r="KUN15" s="91"/>
      <c r="KUO15" s="91"/>
      <c r="KUP15" s="91"/>
      <c r="KUQ15" s="91"/>
      <c r="KUR15" s="91"/>
      <c r="KUS15" s="91"/>
      <c r="KUT15" s="91"/>
      <c r="KUU15" s="91"/>
      <c r="KUV15" s="91"/>
      <c r="KUW15" s="91"/>
      <c r="KUX15" s="91"/>
      <c r="KUY15" s="91"/>
      <c r="KUZ15" s="91"/>
      <c r="KVA15" s="91"/>
      <c r="KVB15" s="91"/>
      <c r="KVC15" s="91"/>
      <c r="KVD15" s="91"/>
      <c r="KVE15" s="91"/>
      <c r="KVF15" s="91"/>
      <c r="KVG15" s="91"/>
      <c r="KVH15" s="91"/>
      <c r="KVI15" s="91"/>
      <c r="KVJ15" s="91"/>
      <c r="KVK15" s="91"/>
      <c r="KVL15" s="91"/>
      <c r="KVM15" s="91"/>
      <c r="KVN15" s="91"/>
      <c r="KVO15" s="91"/>
      <c r="KVP15" s="91"/>
      <c r="KVQ15" s="91"/>
      <c r="KVR15" s="91"/>
      <c r="KVS15" s="91"/>
      <c r="KVT15" s="91"/>
      <c r="KVU15" s="91"/>
      <c r="KVV15" s="91"/>
      <c r="KVW15" s="91"/>
      <c r="KVX15" s="91"/>
      <c r="KVY15" s="91"/>
      <c r="KVZ15" s="91"/>
      <c r="KWA15" s="91"/>
      <c r="KWB15" s="91"/>
      <c r="KWC15" s="91"/>
      <c r="KWD15" s="91"/>
      <c r="KWE15" s="91"/>
      <c r="KWF15" s="91"/>
      <c r="KWG15" s="91"/>
      <c r="KWH15" s="91"/>
      <c r="KWI15" s="91"/>
      <c r="KWJ15" s="91"/>
      <c r="KWK15" s="91"/>
      <c r="KWL15" s="91"/>
      <c r="KWM15" s="91"/>
      <c r="KWN15" s="91"/>
      <c r="KWO15" s="91"/>
      <c r="KWP15" s="91"/>
      <c r="KWQ15" s="91"/>
      <c r="KWR15" s="91"/>
      <c r="KWS15" s="91"/>
      <c r="KWT15" s="91"/>
      <c r="KWU15" s="91"/>
      <c r="KWV15" s="91"/>
      <c r="KWW15" s="91"/>
      <c r="KWX15" s="91"/>
      <c r="KWY15" s="91"/>
      <c r="KWZ15" s="91"/>
      <c r="KXA15" s="91"/>
      <c r="KXB15" s="91"/>
      <c r="KXC15" s="91"/>
      <c r="KXD15" s="91"/>
      <c r="KXE15" s="91"/>
      <c r="KXF15" s="91"/>
      <c r="KXG15" s="91"/>
      <c r="KXH15" s="91"/>
      <c r="KXI15" s="91"/>
      <c r="KXJ15" s="91"/>
      <c r="KXK15" s="91"/>
      <c r="KXL15" s="91"/>
      <c r="KXM15" s="91"/>
      <c r="KXN15" s="91"/>
      <c r="KXO15" s="91"/>
      <c r="KXP15" s="91"/>
      <c r="KXQ15" s="91"/>
      <c r="KXR15" s="91"/>
      <c r="KXS15" s="91"/>
      <c r="KXT15" s="91"/>
      <c r="KXU15" s="91"/>
      <c r="KXV15" s="91"/>
      <c r="KXW15" s="91"/>
      <c r="KXX15" s="91"/>
      <c r="KXY15" s="91"/>
      <c r="KXZ15" s="91"/>
      <c r="KYA15" s="91"/>
      <c r="KYB15" s="91"/>
      <c r="KYC15" s="91"/>
      <c r="KYD15" s="91"/>
      <c r="KYE15" s="91"/>
      <c r="KYF15" s="91"/>
      <c r="KYG15" s="91"/>
      <c r="KYH15" s="91"/>
      <c r="KYI15" s="91"/>
      <c r="KYJ15" s="91"/>
      <c r="KYK15" s="91"/>
      <c r="KYL15" s="91"/>
      <c r="KYM15" s="91"/>
      <c r="KYN15" s="91"/>
      <c r="KYO15" s="91"/>
      <c r="KYP15" s="91"/>
      <c r="KYQ15" s="91"/>
      <c r="KYR15" s="91"/>
      <c r="KYS15" s="91"/>
      <c r="KYT15" s="91"/>
      <c r="KYU15" s="91"/>
      <c r="KYV15" s="91"/>
      <c r="KYW15" s="91"/>
      <c r="KYX15" s="91"/>
      <c r="KYY15" s="91"/>
      <c r="KYZ15" s="91"/>
      <c r="KZA15" s="91"/>
      <c r="KZB15" s="91"/>
      <c r="KZC15" s="91"/>
      <c r="KZD15" s="91"/>
      <c r="KZE15" s="91"/>
      <c r="KZF15" s="91"/>
      <c r="KZG15" s="91"/>
      <c r="KZH15" s="91"/>
      <c r="KZI15" s="91"/>
      <c r="KZJ15" s="91"/>
      <c r="KZK15" s="91"/>
      <c r="KZL15" s="91"/>
      <c r="KZM15" s="91"/>
      <c r="KZN15" s="91"/>
      <c r="KZO15" s="91"/>
      <c r="KZP15" s="91"/>
      <c r="KZQ15" s="91"/>
      <c r="KZR15" s="91"/>
      <c r="KZS15" s="91"/>
      <c r="KZT15" s="91"/>
      <c r="KZU15" s="91"/>
      <c r="KZV15" s="91"/>
      <c r="KZW15" s="91"/>
      <c r="KZX15" s="91"/>
      <c r="KZY15" s="91"/>
      <c r="KZZ15" s="91"/>
      <c r="LAA15" s="91"/>
      <c r="LAB15" s="91"/>
      <c r="LAC15" s="91"/>
      <c r="LAD15" s="91"/>
      <c r="LAE15" s="91"/>
      <c r="LAF15" s="91"/>
      <c r="LAG15" s="91"/>
      <c r="LAH15" s="91"/>
      <c r="LAI15" s="91"/>
      <c r="LAJ15" s="91"/>
      <c r="LAK15" s="91"/>
      <c r="LAL15" s="91"/>
      <c r="LAM15" s="91"/>
      <c r="LAN15" s="91"/>
      <c r="LAO15" s="91"/>
      <c r="LAP15" s="91"/>
      <c r="LAQ15" s="91"/>
      <c r="LAR15" s="91"/>
      <c r="LAS15" s="91"/>
      <c r="LAT15" s="91"/>
      <c r="LAU15" s="91"/>
      <c r="LAV15" s="91"/>
      <c r="LAW15" s="91"/>
      <c r="LAX15" s="91"/>
      <c r="LAY15" s="91"/>
      <c r="LAZ15" s="91"/>
      <c r="LBA15" s="91"/>
      <c r="LBB15" s="91"/>
      <c r="LBC15" s="91"/>
      <c r="LBD15" s="91"/>
      <c r="LBE15" s="91"/>
      <c r="LBF15" s="91"/>
      <c r="LBG15" s="91"/>
      <c r="LBH15" s="91"/>
      <c r="LBI15" s="91"/>
      <c r="LBJ15" s="91"/>
      <c r="LBK15" s="91"/>
      <c r="LBL15" s="91"/>
      <c r="LBM15" s="91"/>
      <c r="LBN15" s="91"/>
      <c r="LBO15" s="91"/>
      <c r="LBP15" s="91"/>
      <c r="LBQ15" s="91"/>
      <c r="LBR15" s="91"/>
      <c r="LBS15" s="91"/>
      <c r="LBT15" s="91"/>
      <c r="LBU15" s="91"/>
      <c r="LBV15" s="91"/>
      <c r="LBW15" s="91"/>
      <c r="LBX15" s="91"/>
      <c r="LBY15" s="91"/>
      <c r="LBZ15" s="91"/>
      <c r="LCA15" s="91"/>
      <c r="LCB15" s="91"/>
      <c r="LCC15" s="91"/>
      <c r="LCD15" s="91"/>
      <c r="LCE15" s="91"/>
      <c r="LCF15" s="91"/>
      <c r="LCG15" s="91"/>
      <c r="LCH15" s="91"/>
      <c r="LCI15" s="91"/>
      <c r="LCJ15" s="91"/>
      <c r="LCK15" s="91"/>
      <c r="LCL15" s="91"/>
      <c r="LCM15" s="91"/>
      <c r="LCN15" s="91"/>
      <c r="LCO15" s="91"/>
      <c r="LCP15" s="91"/>
      <c r="LCQ15" s="91"/>
      <c r="LCR15" s="91"/>
      <c r="LCS15" s="91"/>
      <c r="LCT15" s="91"/>
      <c r="LCU15" s="91"/>
      <c r="LCV15" s="91"/>
      <c r="LCW15" s="91"/>
      <c r="LCX15" s="91"/>
      <c r="LCY15" s="91"/>
      <c r="LCZ15" s="91"/>
      <c r="LDA15" s="91"/>
      <c r="LDB15" s="91"/>
      <c r="LDC15" s="91"/>
      <c r="LDD15" s="91"/>
      <c r="LDE15" s="91"/>
      <c r="LDF15" s="91"/>
      <c r="LDG15" s="91"/>
      <c r="LDH15" s="91"/>
      <c r="LDI15" s="91"/>
      <c r="LDJ15" s="91"/>
      <c r="LDK15" s="91"/>
      <c r="LDL15" s="91"/>
      <c r="LDM15" s="91"/>
      <c r="LDN15" s="91"/>
      <c r="LDO15" s="91"/>
      <c r="LDP15" s="91"/>
      <c r="LDQ15" s="91"/>
      <c r="LDR15" s="91"/>
      <c r="LDS15" s="91"/>
      <c r="LDT15" s="91"/>
      <c r="LDU15" s="91"/>
      <c r="LDV15" s="91"/>
      <c r="LDW15" s="91"/>
      <c r="LDX15" s="91"/>
      <c r="LDY15" s="91"/>
      <c r="LDZ15" s="91"/>
      <c r="LEA15" s="91"/>
      <c r="LEB15" s="91"/>
      <c r="LEC15" s="91"/>
      <c r="LED15" s="91"/>
      <c r="LEE15" s="91"/>
      <c r="LEF15" s="91"/>
      <c r="LEG15" s="91"/>
      <c r="LEH15" s="91"/>
      <c r="LEI15" s="91"/>
      <c r="LEJ15" s="91"/>
      <c r="LEK15" s="91"/>
      <c r="LEL15" s="91"/>
      <c r="LEM15" s="91"/>
      <c r="LEN15" s="91"/>
      <c r="LEO15" s="91"/>
      <c r="LEP15" s="91"/>
      <c r="LEQ15" s="91"/>
      <c r="LER15" s="91"/>
      <c r="LES15" s="91"/>
      <c r="LET15" s="91"/>
      <c r="LEU15" s="91"/>
      <c r="LEV15" s="91"/>
      <c r="LEW15" s="91"/>
      <c r="LEX15" s="91"/>
      <c r="LEY15" s="91"/>
      <c r="LEZ15" s="91"/>
      <c r="LFA15" s="91"/>
      <c r="LFB15" s="91"/>
      <c r="LFC15" s="91"/>
      <c r="LFD15" s="91"/>
      <c r="LFE15" s="91"/>
      <c r="LFF15" s="91"/>
      <c r="LFG15" s="91"/>
      <c r="LFH15" s="91"/>
      <c r="LFI15" s="91"/>
      <c r="LFJ15" s="91"/>
      <c r="LFK15" s="91"/>
      <c r="LFL15" s="91"/>
      <c r="LFM15" s="91"/>
      <c r="LFN15" s="91"/>
      <c r="LFO15" s="91"/>
      <c r="LFP15" s="91"/>
      <c r="LFQ15" s="91"/>
      <c r="LFR15" s="91"/>
      <c r="LFS15" s="91"/>
      <c r="LFT15" s="91"/>
      <c r="LFU15" s="91"/>
      <c r="LFV15" s="91"/>
      <c r="LFW15" s="91"/>
      <c r="LFX15" s="91"/>
      <c r="LFY15" s="91"/>
      <c r="LFZ15" s="91"/>
      <c r="LGA15" s="91"/>
      <c r="LGB15" s="91"/>
      <c r="LGC15" s="91"/>
      <c r="LGD15" s="91"/>
      <c r="LGE15" s="91"/>
      <c r="LGF15" s="91"/>
      <c r="LGG15" s="91"/>
      <c r="LGH15" s="91"/>
      <c r="LGI15" s="91"/>
      <c r="LGJ15" s="91"/>
      <c r="LGK15" s="91"/>
      <c r="LGL15" s="91"/>
      <c r="LGM15" s="91"/>
      <c r="LGN15" s="91"/>
      <c r="LGO15" s="91"/>
      <c r="LGP15" s="91"/>
      <c r="LGQ15" s="91"/>
      <c r="LGR15" s="91"/>
      <c r="LGS15" s="91"/>
      <c r="LGT15" s="91"/>
      <c r="LGU15" s="91"/>
      <c r="LGV15" s="91"/>
      <c r="LGW15" s="91"/>
      <c r="LGX15" s="91"/>
      <c r="LGY15" s="91"/>
      <c r="LGZ15" s="91"/>
      <c r="LHA15" s="91"/>
      <c r="LHB15" s="91"/>
      <c r="LHC15" s="91"/>
      <c r="LHD15" s="91"/>
      <c r="LHE15" s="91"/>
      <c r="LHF15" s="91"/>
      <c r="LHG15" s="91"/>
      <c r="LHH15" s="91"/>
      <c r="LHI15" s="91"/>
      <c r="LHJ15" s="91"/>
      <c r="LHK15" s="91"/>
      <c r="LHL15" s="91"/>
      <c r="LHM15" s="91"/>
      <c r="LHN15" s="91"/>
      <c r="LHO15" s="91"/>
      <c r="LHP15" s="91"/>
      <c r="LHQ15" s="91"/>
      <c r="LHR15" s="91"/>
      <c r="LHS15" s="91"/>
      <c r="LHT15" s="91"/>
      <c r="LHU15" s="91"/>
      <c r="LHV15" s="91"/>
      <c r="LHW15" s="91"/>
      <c r="LHX15" s="91"/>
      <c r="LHY15" s="91"/>
      <c r="LHZ15" s="91"/>
      <c r="LIA15" s="91"/>
      <c r="LIB15" s="91"/>
      <c r="LIC15" s="91"/>
      <c r="LID15" s="91"/>
      <c r="LIE15" s="91"/>
      <c r="LIF15" s="91"/>
      <c r="LIG15" s="91"/>
      <c r="LIH15" s="91"/>
      <c r="LII15" s="91"/>
      <c r="LIJ15" s="91"/>
      <c r="LIK15" s="91"/>
      <c r="LIL15" s="91"/>
      <c r="LIM15" s="91"/>
      <c r="LIN15" s="91"/>
      <c r="LIO15" s="91"/>
      <c r="LIP15" s="91"/>
      <c r="LIQ15" s="91"/>
      <c r="LIR15" s="91"/>
      <c r="LIS15" s="91"/>
      <c r="LIT15" s="91"/>
      <c r="LIU15" s="91"/>
      <c r="LIV15" s="91"/>
      <c r="LIW15" s="91"/>
      <c r="LIX15" s="91"/>
      <c r="LIY15" s="91"/>
      <c r="LIZ15" s="91"/>
      <c r="LJA15" s="91"/>
      <c r="LJB15" s="91"/>
      <c r="LJC15" s="91"/>
      <c r="LJD15" s="91"/>
      <c r="LJE15" s="91"/>
      <c r="LJF15" s="91"/>
      <c r="LJG15" s="91"/>
      <c r="LJH15" s="91"/>
      <c r="LJI15" s="91"/>
      <c r="LJJ15" s="91"/>
      <c r="LJK15" s="91"/>
      <c r="LJL15" s="91"/>
      <c r="LJM15" s="91"/>
      <c r="LJN15" s="91"/>
      <c r="LJO15" s="91"/>
      <c r="LJP15" s="91"/>
      <c r="LJQ15" s="91"/>
      <c r="LJR15" s="91"/>
      <c r="LJS15" s="91"/>
      <c r="LJT15" s="91"/>
      <c r="LJU15" s="91"/>
      <c r="LJV15" s="91"/>
      <c r="LJW15" s="91"/>
      <c r="LJX15" s="91"/>
      <c r="LJY15" s="91"/>
      <c r="LJZ15" s="91"/>
      <c r="LKA15" s="91"/>
      <c r="LKB15" s="91"/>
      <c r="LKC15" s="91"/>
      <c r="LKD15" s="91"/>
      <c r="LKE15" s="91"/>
      <c r="LKF15" s="91"/>
      <c r="LKG15" s="91"/>
      <c r="LKH15" s="91"/>
      <c r="LKI15" s="91"/>
      <c r="LKJ15" s="91"/>
      <c r="LKK15" s="91"/>
      <c r="LKL15" s="91"/>
      <c r="LKM15" s="91"/>
      <c r="LKN15" s="91"/>
      <c r="LKO15" s="91"/>
      <c r="LKP15" s="91"/>
      <c r="LKQ15" s="91"/>
      <c r="LKR15" s="91"/>
      <c r="LKS15" s="91"/>
      <c r="LKT15" s="91"/>
      <c r="LKU15" s="91"/>
      <c r="LKV15" s="91"/>
      <c r="LKW15" s="91"/>
      <c r="LKX15" s="91"/>
      <c r="LKY15" s="91"/>
      <c r="LKZ15" s="91"/>
      <c r="LLA15" s="91"/>
      <c r="LLB15" s="91"/>
      <c r="LLC15" s="91"/>
      <c r="LLD15" s="91"/>
      <c r="LLE15" s="91"/>
      <c r="LLF15" s="91"/>
      <c r="LLG15" s="91"/>
      <c r="LLH15" s="91"/>
      <c r="LLI15" s="91"/>
      <c r="LLJ15" s="91"/>
      <c r="LLK15" s="91"/>
      <c r="LLL15" s="91"/>
      <c r="LLM15" s="91"/>
      <c r="LLN15" s="91"/>
      <c r="LLO15" s="91"/>
      <c r="LLP15" s="91"/>
      <c r="LLQ15" s="91"/>
      <c r="LLR15" s="91"/>
      <c r="LLS15" s="91"/>
      <c r="LLT15" s="91"/>
      <c r="LLU15" s="91"/>
      <c r="LLV15" s="91"/>
      <c r="LLW15" s="91"/>
      <c r="LLX15" s="91"/>
      <c r="LLY15" s="91"/>
      <c r="LLZ15" s="91"/>
      <c r="LMA15" s="91"/>
      <c r="LMB15" s="91"/>
      <c r="LMC15" s="91"/>
      <c r="LMD15" s="91"/>
      <c r="LME15" s="91"/>
      <c r="LMF15" s="91"/>
      <c r="LMG15" s="91"/>
      <c r="LMH15" s="91"/>
      <c r="LMI15" s="91"/>
      <c r="LMJ15" s="91"/>
      <c r="LMK15" s="91"/>
      <c r="LML15" s="91"/>
      <c r="LMM15" s="91"/>
      <c r="LMN15" s="91"/>
      <c r="LMO15" s="91"/>
      <c r="LMP15" s="91"/>
      <c r="LMQ15" s="91"/>
      <c r="LMR15" s="91"/>
      <c r="LMS15" s="91"/>
      <c r="LMT15" s="91"/>
      <c r="LMU15" s="91"/>
      <c r="LMV15" s="91"/>
      <c r="LMW15" s="91"/>
      <c r="LMX15" s="91"/>
      <c r="LMY15" s="91"/>
      <c r="LMZ15" s="91"/>
      <c r="LNA15" s="91"/>
      <c r="LNB15" s="91"/>
      <c r="LNC15" s="91"/>
      <c r="LND15" s="91"/>
      <c r="LNE15" s="91"/>
      <c r="LNF15" s="91"/>
      <c r="LNG15" s="91"/>
      <c r="LNH15" s="91"/>
      <c r="LNI15" s="91"/>
      <c r="LNJ15" s="91"/>
      <c r="LNK15" s="91"/>
      <c r="LNL15" s="91"/>
      <c r="LNM15" s="91"/>
      <c r="LNN15" s="91"/>
      <c r="LNO15" s="91"/>
      <c r="LNP15" s="91"/>
      <c r="LNQ15" s="91"/>
      <c r="LNR15" s="91"/>
      <c r="LNS15" s="91"/>
      <c r="LNT15" s="91"/>
      <c r="LNU15" s="91"/>
      <c r="LNV15" s="91"/>
      <c r="LNW15" s="91"/>
      <c r="LNX15" s="91"/>
      <c r="LNY15" s="91"/>
      <c r="LNZ15" s="91"/>
      <c r="LOA15" s="91"/>
      <c r="LOB15" s="91"/>
      <c r="LOC15" s="91"/>
      <c r="LOD15" s="91"/>
      <c r="LOE15" s="91"/>
      <c r="LOF15" s="91"/>
      <c r="LOG15" s="91"/>
      <c r="LOH15" s="91"/>
      <c r="LOI15" s="91"/>
      <c r="LOJ15" s="91"/>
      <c r="LOK15" s="91"/>
      <c r="LOL15" s="91"/>
      <c r="LOM15" s="91"/>
      <c r="LON15" s="91"/>
      <c r="LOO15" s="91"/>
      <c r="LOP15" s="91"/>
      <c r="LOQ15" s="91"/>
      <c r="LOR15" s="91"/>
      <c r="LOS15" s="91"/>
      <c r="LOT15" s="91"/>
      <c r="LOU15" s="91"/>
      <c r="LOV15" s="91"/>
      <c r="LOW15" s="91"/>
      <c r="LOX15" s="91"/>
      <c r="LOY15" s="91"/>
      <c r="LOZ15" s="91"/>
      <c r="LPA15" s="91"/>
      <c r="LPB15" s="91"/>
      <c r="LPC15" s="91"/>
      <c r="LPD15" s="91"/>
      <c r="LPE15" s="91"/>
      <c r="LPF15" s="91"/>
      <c r="LPG15" s="91"/>
      <c r="LPH15" s="91"/>
      <c r="LPI15" s="91"/>
      <c r="LPJ15" s="91"/>
      <c r="LPK15" s="91"/>
      <c r="LPL15" s="91"/>
      <c r="LPM15" s="91"/>
      <c r="LPN15" s="91"/>
      <c r="LPO15" s="91"/>
      <c r="LPP15" s="91"/>
      <c r="LPQ15" s="91"/>
      <c r="LPR15" s="91"/>
      <c r="LPS15" s="91"/>
      <c r="LPT15" s="91"/>
      <c r="LPU15" s="91"/>
      <c r="LPV15" s="91"/>
      <c r="LPW15" s="91"/>
      <c r="LPX15" s="91"/>
      <c r="LPY15" s="91"/>
      <c r="LPZ15" s="91"/>
      <c r="LQA15" s="91"/>
      <c r="LQB15" s="91"/>
      <c r="LQC15" s="91"/>
      <c r="LQD15" s="91"/>
      <c r="LQE15" s="91"/>
      <c r="LQF15" s="91"/>
      <c r="LQG15" s="91"/>
      <c r="LQH15" s="91"/>
      <c r="LQI15" s="91"/>
      <c r="LQJ15" s="91"/>
      <c r="LQK15" s="91"/>
      <c r="LQL15" s="91"/>
      <c r="LQM15" s="91"/>
      <c r="LQN15" s="91"/>
      <c r="LQO15" s="91"/>
      <c r="LQP15" s="91"/>
      <c r="LQQ15" s="91"/>
      <c r="LQR15" s="91"/>
      <c r="LQS15" s="91"/>
      <c r="LQT15" s="91"/>
      <c r="LQU15" s="91"/>
      <c r="LQV15" s="91"/>
      <c r="LQW15" s="91"/>
      <c r="LQX15" s="91"/>
      <c r="LQY15" s="91"/>
      <c r="LQZ15" s="91"/>
      <c r="LRA15" s="91"/>
      <c r="LRB15" s="91"/>
      <c r="LRC15" s="91"/>
      <c r="LRD15" s="91"/>
      <c r="LRE15" s="91"/>
      <c r="LRF15" s="91"/>
      <c r="LRG15" s="91"/>
      <c r="LRH15" s="91"/>
      <c r="LRI15" s="91"/>
      <c r="LRJ15" s="91"/>
      <c r="LRK15" s="91"/>
      <c r="LRL15" s="91"/>
      <c r="LRM15" s="91"/>
      <c r="LRN15" s="91"/>
      <c r="LRO15" s="91"/>
      <c r="LRP15" s="91"/>
      <c r="LRQ15" s="91"/>
      <c r="LRR15" s="91"/>
      <c r="LRS15" s="91"/>
      <c r="LRT15" s="91"/>
      <c r="LRU15" s="91"/>
      <c r="LRV15" s="91"/>
      <c r="LRW15" s="91"/>
      <c r="LRX15" s="91"/>
      <c r="LRY15" s="91"/>
      <c r="LRZ15" s="91"/>
      <c r="LSA15" s="91"/>
      <c r="LSB15" s="91"/>
      <c r="LSC15" s="91"/>
      <c r="LSD15" s="91"/>
      <c r="LSE15" s="91"/>
      <c r="LSF15" s="91"/>
      <c r="LSG15" s="91"/>
      <c r="LSH15" s="91"/>
      <c r="LSI15" s="91"/>
      <c r="LSJ15" s="91"/>
      <c r="LSK15" s="91"/>
      <c r="LSL15" s="91"/>
      <c r="LSM15" s="91"/>
      <c r="LSN15" s="91"/>
      <c r="LSO15" s="91"/>
      <c r="LSP15" s="91"/>
      <c r="LSQ15" s="91"/>
      <c r="LSR15" s="91"/>
      <c r="LSS15" s="91"/>
      <c r="LST15" s="91"/>
      <c r="LSU15" s="91"/>
      <c r="LSV15" s="91"/>
      <c r="LSW15" s="91"/>
      <c r="LSX15" s="91"/>
      <c r="LSY15" s="91"/>
      <c r="LSZ15" s="91"/>
      <c r="LTA15" s="91"/>
      <c r="LTB15" s="91"/>
      <c r="LTC15" s="91"/>
      <c r="LTD15" s="91"/>
      <c r="LTE15" s="91"/>
      <c r="LTF15" s="91"/>
      <c r="LTG15" s="91"/>
      <c r="LTH15" s="91"/>
      <c r="LTI15" s="91"/>
      <c r="LTJ15" s="91"/>
      <c r="LTK15" s="91"/>
      <c r="LTL15" s="91"/>
      <c r="LTM15" s="91"/>
      <c r="LTN15" s="91"/>
      <c r="LTO15" s="91"/>
      <c r="LTP15" s="91"/>
      <c r="LTQ15" s="91"/>
      <c r="LTR15" s="91"/>
      <c r="LTS15" s="91"/>
      <c r="LTT15" s="91"/>
      <c r="LTU15" s="91"/>
      <c r="LTV15" s="91"/>
      <c r="LTW15" s="91"/>
      <c r="LTX15" s="91"/>
      <c r="LTY15" s="91"/>
      <c r="LTZ15" s="91"/>
      <c r="LUA15" s="91"/>
      <c r="LUB15" s="91"/>
      <c r="LUC15" s="91"/>
      <c r="LUD15" s="91"/>
      <c r="LUE15" s="91"/>
      <c r="LUF15" s="91"/>
      <c r="LUG15" s="91"/>
      <c r="LUH15" s="91"/>
      <c r="LUI15" s="91"/>
      <c r="LUJ15" s="91"/>
      <c r="LUK15" s="91"/>
      <c r="LUL15" s="91"/>
      <c r="LUM15" s="91"/>
      <c r="LUN15" s="91"/>
      <c r="LUO15" s="91"/>
      <c r="LUP15" s="91"/>
      <c r="LUQ15" s="91"/>
      <c r="LUR15" s="91"/>
      <c r="LUS15" s="91"/>
      <c r="LUT15" s="91"/>
      <c r="LUU15" s="91"/>
      <c r="LUV15" s="91"/>
      <c r="LUW15" s="91"/>
      <c r="LUX15" s="91"/>
      <c r="LUY15" s="91"/>
      <c r="LUZ15" s="91"/>
      <c r="LVA15" s="91"/>
      <c r="LVB15" s="91"/>
      <c r="LVC15" s="91"/>
      <c r="LVD15" s="91"/>
      <c r="LVE15" s="91"/>
      <c r="LVF15" s="91"/>
      <c r="LVG15" s="91"/>
      <c r="LVH15" s="91"/>
      <c r="LVI15" s="91"/>
      <c r="LVJ15" s="91"/>
      <c r="LVK15" s="91"/>
      <c r="LVL15" s="91"/>
      <c r="LVM15" s="91"/>
      <c r="LVN15" s="91"/>
      <c r="LVO15" s="91"/>
      <c r="LVP15" s="91"/>
      <c r="LVQ15" s="91"/>
      <c r="LVR15" s="91"/>
      <c r="LVS15" s="91"/>
      <c r="LVT15" s="91"/>
      <c r="LVU15" s="91"/>
      <c r="LVV15" s="91"/>
      <c r="LVW15" s="91"/>
      <c r="LVX15" s="91"/>
      <c r="LVY15" s="91"/>
      <c r="LVZ15" s="91"/>
      <c r="LWA15" s="91"/>
      <c r="LWB15" s="91"/>
      <c r="LWC15" s="91"/>
      <c r="LWD15" s="91"/>
      <c r="LWE15" s="91"/>
      <c r="LWF15" s="91"/>
      <c r="LWG15" s="91"/>
      <c r="LWH15" s="91"/>
      <c r="LWI15" s="91"/>
      <c r="LWJ15" s="91"/>
      <c r="LWK15" s="91"/>
      <c r="LWL15" s="91"/>
      <c r="LWM15" s="91"/>
      <c r="LWN15" s="91"/>
      <c r="LWO15" s="91"/>
      <c r="LWP15" s="91"/>
      <c r="LWQ15" s="91"/>
      <c r="LWR15" s="91"/>
      <c r="LWS15" s="91"/>
      <c r="LWT15" s="91"/>
      <c r="LWU15" s="91"/>
      <c r="LWV15" s="91"/>
      <c r="LWW15" s="91"/>
      <c r="LWX15" s="91"/>
      <c r="LWY15" s="91"/>
      <c r="LWZ15" s="91"/>
      <c r="LXA15" s="91"/>
      <c r="LXB15" s="91"/>
      <c r="LXC15" s="91"/>
      <c r="LXD15" s="91"/>
      <c r="LXE15" s="91"/>
      <c r="LXF15" s="91"/>
      <c r="LXG15" s="91"/>
      <c r="LXH15" s="91"/>
      <c r="LXI15" s="91"/>
      <c r="LXJ15" s="91"/>
      <c r="LXK15" s="91"/>
      <c r="LXL15" s="91"/>
      <c r="LXM15" s="91"/>
      <c r="LXN15" s="91"/>
      <c r="LXO15" s="91"/>
      <c r="LXP15" s="91"/>
      <c r="LXQ15" s="91"/>
      <c r="LXR15" s="91"/>
      <c r="LXS15" s="91"/>
      <c r="LXT15" s="91"/>
      <c r="LXU15" s="91"/>
      <c r="LXV15" s="91"/>
      <c r="LXW15" s="91"/>
      <c r="LXX15" s="91"/>
      <c r="LXY15" s="91"/>
      <c r="LXZ15" s="91"/>
      <c r="LYA15" s="91"/>
      <c r="LYB15" s="91"/>
      <c r="LYC15" s="91"/>
      <c r="LYD15" s="91"/>
      <c r="LYE15" s="91"/>
      <c r="LYF15" s="91"/>
      <c r="LYG15" s="91"/>
      <c r="LYH15" s="91"/>
      <c r="LYI15" s="91"/>
      <c r="LYJ15" s="91"/>
      <c r="LYK15" s="91"/>
      <c r="LYL15" s="91"/>
      <c r="LYM15" s="91"/>
      <c r="LYN15" s="91"/>
      <c r="LYO15" s="91"/>
      <c r="LYP15" s="91"/>
      <c r="LYQ15" s="91"/>
      <c r="LYR15" s="91"/>
      <c r="LYS15" s="91"/>
      <c r="LYT15" s="91"/>
      <c r="LYU15" s="91"/>
      <c r="LYV15" s="91"/>
      <c r="LYW15" s="91"/>
      <c r="LYX15" s="91"/>
      <c r="LYY15" s="91"/>
      <c r="LYZ15" s="91"/>
      <c r="LZA15" s="91"/>
      <c r="LZB15" s="91"/>
      <c r="LZC15" s="91"/>
      <c r="LZD15" s="91"/>
      <c r="LZE15" s="91"/>
      <c r="LZF15" s="91"/>
      <c r="LZG15" s="91"/>
      <c r="LZH15" s="91"/>
      <c r="LZI15" s="91"/>
      <c r="LZJ15" s="91"/>
      <c r="LZK15" s="91"/>
      <c r="LZL15" s="91"/>
      <c r="LZM15" s="91"/>
      <c r="LZN15" s="91"/>
      <c r="LZO15" s="91"/>
      <c r="LZP15" s="91"/>
      <c r="LZQ15" s="91"/>
      <c r="LZR15" s="91"/>
      <c r="LZS15" s="91"/>
      <c r="LZT15" s="91"/>
      <c r="LZU15" s="91"/>
      <c r="LZV15" s="91"/>
      <c r="LZW15" s="91"/>
      <c r="LZX15" s="91"/>
      <c r="LZY15" s="91"/>
      <c r="LZZ15" s="91"/>
      <c r="MAA15" s="91"/>
      <c r="MAB15" s="91"/>
      <c r="MAC15" s="91"/>
      <c r="MAD15" s="91"/>
      <c r="MAE15" s="91"/>
      <c r="MAF15" s="91"/>
      <c r="MAG15" s="91"/>
      <c r="MAH15" s="91"/>
      <c r="MAI15" s="91"/>
      <c r="MAJ15" s="91"/>
      <c r="MAK15" s="91"/>
      <c r="MAL15" s="91"/>
      <c r="MAM15" s="91"/>
      <c r="MAN15" s="91"/>
      <c r="MAO15" s="91"/>
      <c r="MAP15" s="91"/>
      <c r="MAQ15" s="91"/>
      <c r="MAR15" s="91"/>
      <c r="MAS15" s="91"/>
      <c r="MAT15" s="91"/>
      <c r="MAU15" s="91"/>
      <c r="MAV15" s="91"/>
      <c r="MAW15" s="91"/>
      <c r="MAX15" s="91"/>
      <c r="MAY15" s="91"/>
      <c r="MAZ15" s="91"/>
      <c r="MBA15" s="91"/>
      <c r="MBB15" s="91"/>
      <c r="MBC15" s="91"/>
      <c r="MBD15" s="91"/>
      <c r="MBE15" s="91"/>
      <c r="MBF15" s="91"/>
      <c r="MBG15" s="91"/>
      <c r="MBH15" s="91"/>
      <c r="MBI15" s="91"/>
      <c r="MBJ15" s="91"/>
      <c r="MBK15" s="91"/>
      <c r="MBL15" s="91"/>
      <c r="MBM15" s="91"/>
      <c r="MBN15" s="91"/>
      <c r="MBO15" s="91"/>
      <c r="MBP15" s="91"/>
      <c r="MBQ15" s="91"/>
      <c r="MBR15" s="91"/>
      <c r="MBS15" s="91"/>
      <c r="MBT15" s="91"/>
      <c r="MBU15" s="91"/>
      <c r="MBV15" s="91"/>
      <c r="MBW15" s="91"/>
      <c r="MBX15" s="91"/>
      <c r="MBY15" s="91"/>
      <c r="MBZ15" s="91"/>
      <c r="MCA15" s="91"/>
      <c r="MCB15" s="91"/>
      <c r="MCC15" s="91"/>
      <c r="MCD15" s="91"/>
      <c r="MCE15" s="91"/>
      <c r="MCF15" s="91"/>
      <c r="MCG15" s="91"/>
      <c r="MCH15" s="91"/>
      <c r="MCI15" s="91"/>
      <c r="MCJ15" s="91"/>
      <c r="MCK15" s="91"/>
      <c r="MCL15" s="91"/>
      <c r="MCM15" s="91"/>
      <c r="MCN15" s="91"/>
      <c r="MCO15" s="91"/>
      <c r="MCP15" s="91"/>
      <c r="MCQ15" s="91"/>
      <c r="MCR15" s="91"/>
      <c r="MCS15" s="91"/>
      <c r="MCT15" s="91"/>
      <c r="MCU15" s="91"/>
      <c r="MCV15" s="91"/>
      <c r="MCW15" s="91"/>
      <c r="MCX15" s="91"/>
      <c r="MCY15" s="91"/>
      <c r="MCZ15" s="91"/>
      <c r="MDA15" s="91"/>
      <c r="MDB15" s="91"/>
      <c r="MDC15" s="91"/>
      <c r="MDD15" s="91"/>
      <c r="MDE15" s="91"/>
      <c r="MDF15" s="91"/>
      <c r="MDG15" s="91"/>
      <c r="MDH15" s="91"/>
      <c r="MDI15" s="91"/>
      <c r="MDJ15" s="91"/>
      <c r="MDK15" s="91"/>
      <c r="MDL15" s="91"/>
      <c r="MDM15" s="91"/>
      <c r="MDN15" s="91"/>
      <c r="MDO15" s="91"/>
      <c r="MDP15" s="91"/>
      <c r="MDQ15" s="91"/>
      <c r="MDR15" s="91"/>
      <c r="MDS15" s="91"/>
      <c r="MDT15" s="91"/>
      <c r="MDU15" s="91"/>
      <c r="MDV15" s="91"/>
      <c r="MDW15" s="91"/>
      <c r="MDX15" s="91"/>
      <c r="MDY15" s="91"/>
      <c r="MDZ15" s="91"/>
      <c r="MEA15" s="91"/>
      <c r="MEB15" s="91"/>
      <c r="MEC15" s="91"/>
      <c r="MED15" s="91"/>
      <c r="MEE15" s="91"/>
      <c r="MEF15" s="91"/>
      <c r="MEG15" s="91"/>
      <c r="MEH15" s="91"/>
      <c r="MEI15" s="91"/>
      <c r="MEJ15" s="91"/>
      <c r="MEK15" s="91"/>
      <c r="MEL15" s="91"/>
      <c r="MEM15" s="91"/>
      <c r="MEN15" s="91"/>
      <c r="MEO15" s="91"/>
      <c r="MEP15" s="91"/>
      <c r="MEQ15" s="91"/>
      <c r="MER15" s="91"/>
      <c r="MES15" s="91"/>
      <c r="MET15" s="91"/>
      <c r="MEU15" s="91"/>
      <c r="MEV15" s="91"/>
      <c r="MEW15" s="91"/>
      <c r="MEX15" s="91"/>
      <c r="MEY15" s="91"/>
      <c r="MEZ15" s="91"/>
      <c r="MFA15" s="91"/>
      <c r="MFB15" s="91"/>
      <c r="MFC15" s="91"/>
      <c r="MFD15" s="91"/>
      <c r="MFE15" s="91"/>
      <c r="MFF15" s="91"/>
      <c r="MFG15" s="91"/>
      <c r="MFH15" s="91"/>
      <c r="MFI15" s="91"/>
      <c r="MFJ15" s="91"/>
      <c r="MFK15" s="91"/>
      <c r="MFL15" s="91"/>
      <c r="MFM15" s="91"/>
      <c r="MFN15" s="91"/>
      <c r="MFO15" s="91"/>
      <c r="MFP15" s="91"/>
      <c r="MFQ15" s="91"/>
      <c r="MFR15" s="91"/>
      <c r="MFS15" s="91"/>
      <c r="MFT15" s="91"/>
      <c r="MFU15" s="91"/>
      <c r="MFV15" s="91"/>
      <c r="MFW15" s="91"/>
      <c r="MFX15" s="91"/>
      <c r="MFY15" s="91"/>
      <c r="MFZ15" s="91"/>
      <c r="MGA15" s="91"/>
      <c r="MGB15" s="91"/>
      <c r="MGC15" s="91"/>
      <c r="MGD15" s="91"/>
      <c r="MGE15" s="91"/>
      <c r="MGF15" s="91"/>
      <c r="MGG15" s="91"/>
      <c r="MGH15" s="91"/>
      <c r="MGI15" s="91"/>
      <c r="MGJ15" s="91"/>
      <c r="MGK15" s="91"/>
      <c r="MGL15" s="91"/>
      <c r="MGM15" s="91"/>
      <c r="MGN15" s="91"/>
      <c r="MGO15" s="91"/>
      <c r="MGP15" s="91"/>
      <c r="MGQ15" s="91"/>
      <c r="MGR15" s="91"/>
      <c r="MGS15" s="91"/>
      <c r="MGT15" s="91"/>
      <c r="MGU15" s="91"/>
      <c r="MGV15" s="91"/>
      <c r="MGW15" s="91"/>
      <c r="MGX15" s="91"/>
      <c r="MGY15" s="91"/>
      <c r="MGZ15" s="91"/>
      <c r="MHA15" s="91"/>
      <c r="MHB15" s="91"/>
      <c r="MHC15" s="91"/>
      <c r="MHD15" s="91"/>
      <c r="MHE15" s="91"/>
      <c r="MHF15" s="91"/>
      <c r="MHG15" s="91"/>
      <c r="MHH15" s="91"/>
      <c r="MHI15" s="91"/>
      <c r="MHJ15" s="91"/>
      <c r="MHK15" s="91"/>
      <c r="MHL15" s="91"/>
      <c r="MHM15" s="91"/>
      <c r="MHN15" s="91"/>
      <c r="MHO15" s="91"/>
      <c r="MHP15" s="91"/>
      <c r="MHQ15" s="91"/>
      <c r="MHR15" s="91"/>
      <c r="MHS15" s="91"/>
      <c r="MHT15" s="91"/>
      <c r="MHU15" s="91"/>
      <c r="MHV15" s="91"/>
      <c r="MHW15" s="91"/>
      <c r="MHX15" s="91"/>
      <c r="MHY15" s="91"/>
      <c r="MHZ15" s="91"/>
      <c r="MIA15" s="91"/>
      <c r="MIB15" s="91"/>
      <c r="MIC15" s="91"/>
      <c r="MID15" s="91"/>
      <c r="MIE15" s="91"/>
      <c r="MIF15" s="91"/>
      <c r="MIG15" s="91"/>
      <c r="MIH15" s="91"/>
      <c r="MII15" s="91"/>
      <c r="MIJ15" s="91"/>
      <c r="MIK15" s="91"/>
      <c r="MIL15" s="91"/>
      <c r="MIM15" s="91"/>
      <c r="MIN15" s="91"/>
      <c r="MIO15" s="91"/>
      <c r="MIP15" s="91"/>
      <c r="MIQ15" s="91"/>
      <c r="MIR15" s="91"/>
      <c r="MIS15" s="91"/>
      <c r="MIT15" s="91"/>
      <c r="MIU15" s="91"/>
      <c r="MIV15" s="91"/>
      <c r="MIW15" s="91"/>
      <c r="MIX15" s="91"/>
      <c r="MIY15" s="91"/>
      <c r="MIZ15" s="91"/>
      <c r="MJA15" s="91"/>
      <c r="MJB15" s="91"/>
      <c r="MJC15" s="91"/>
      <c r="MJD15" s="91"/>
      <c r="MJE15" s="91"/>
      <c r="MJF15" s="91"/>
      <c r="MJG15" s="91"/>
      <c r="MJH15" s="91"/>
      <c r="MJI15" s="91"/>
      <c r="MJJ15" s="91"/>
      <c r="MJK15" s="91"/>
      <c r="MJL15" s="91"/>
      <c r="MJM15" s="91"/>
      <c r="MJN15" s="91"/>
      <c r="MJO15" s="91"/>
      <c r="MJP15" s="91"/>
      <c r="MJQ15" s="91"/>
      <c r="MJR15" s="91"/>
      <c r="MJS15" s="91"/>
      <c r="MJT15" s="91"/>
      <c r="MJU15" s="91"/>
      <c r="MJV15" s="91"/>
      <c r="MJW15" s="91"/>
      <c r="MJX15" s="91"/>
      <c r="MJY15" s="91"/>
      <c r="MJZ15" s="91"/>
      <c r="MKA15" s="91"/>
      <c r="MKB15" s="91"/>
      <c r="MKC15" s="91"/>
      <c r="MKD15" s="91"/>
      <c r="MKE15" s="91"/>
      <c r="MKF15" s="91"/>
      <c r="MKG15" s="91"/>
      <c r="MKH15" s="91"/>
      <c r="MKI15" s="91"/>
      <c r="MKJ15" s="91"/>
      <c r="MKK15" s="91"/>
      <c r="MKL15" s="91"/>
      <c r="MKM15" s="91"/>
      <c r="MKN15" s="91"/>
      <c r="MKO15" s="91"/>
      <c r="MKP15" s="91"/>
      <c r="MKQ15" s="91"/>
      <c r="MKR15" s="91"/>
      <c r="MKS15" s="91"/>
      <c r="MKT15" s="91"/>
      <c r="MKU15" s="91"/>
      <c r="MKV15" s="91"/>
      <c r="MKW15" s="91"/>
      <c r="MKX15" s="91"/>
      <c r="MKY15" s="91"/>
      <c r="MKZ15" s="91"/>
      <c r="MLA15" s="91"/>
      <c r="MLB15" s="91"/>
      <c r="MLC15" s="91"/>
      <c r="MLD15" s="91"/>
      <c r="MLE15" s="91"/>
      <c r="MLF15" s="91"/>
      <c r="MLG15" s="91"/>
      <c r="MLH15" s="91"/>
      <c r="MLI15" s="91"/>
      <c r="MLJ15" s="91"/>
      <c r="MLK15" s="91"/>
      <c r="MLL15" s="91"/>
      <c r="MLM15" s="91"/>
      <c r="MLN15" s="91"/>
      <c r="MLO15" s="91"/>
      <c r="MLP15" s="91"/>
      <c r="MLQ15" s="91"/>
      <c r="MLR15" s="91"/>
      <c r="MLS15" s="91"/>
      <c r="MLT15" s="91"/>
      <c r="MLU15" s="91"/>
      <c r="MLV15" s="91"/>
      <c r="MLW15" s="91"/>
      <c r="MLX15" s="91"/>
      <c r="MLY15" s="91"/>
      <c r="MLZ15" s="91"/>
      <c r="MMA15" s="91"/>
      <c r="MMB15" s="91"/>
      <c r="MMC15" s="91"/>
      <c r="MMD15" s="91"/>
      <c r="MME15" s="91"/>
      <c r="MMF15" s="91"/>
      <c r="MMG15" s="91"/>
      <c r="MMH15" s="91"/>
      <c r="MMI15" s="91"/>
      <c r="MMJ15" s="91"/>
      <c r="MMK15" s="91"/>
      <c r="MML15" s="91"/>
      <c r="MMM15" s="91"/>
      <c r="MMN15" s="91"/>
      <c r="MMO15" s="91"/>
      <c r="MMP15" s="91"/>
      <c r="MMQ15" s="91"/>
      <c r="MMR15" s="91"/>
      <c r="MMS15" s="91"/>
      <c r="MMT15" s="91"/>
      <c r="MMU15" s="91"/>
      <c r="MMV15" s="91"/>
      <c r="MMW15" s="91"/>
      <c r="MMX15" s="91"/>
      <c r="MMY15" s="91"/>
      <c r="MMZ15" s="91"/>
      <c r="MNA15" s="91"/>
      <c r="MNB15" s="91"/>
      <c r="MNC15" s="91"/>
      <c r="MND15" s="91"/>
      <c r="MNE15" s="91"/>
      <c r="MNF15" s="91"/>
      <c r="MNG15" s="91"/>
      <c r="MNH15" s="91"/>
      <c r="MNI15" s="91"/>
      <c r="MNJ15" s="91"/>
      <c r="MNK15" s="91"/>
      <c r="MNL15" s="91"/>
      <c r="MNM15" s="91"/>
      <c r="MNN15" s="91"/>
      <c r="MNO15" s="91"/>
      <c r="MNP15" s="91"/>
      <c r="MNQ15" s="91"/>
      <c r="MNR15" s="91"/>
      <c r="MNS15" s="91"/>
      <c r="MNT15" s="91"/>
      <c r="MNU15" s="91"/>
      <c r="MNV15" s="91"/>
      <c r="MNW15" s="91"/>
      <c r="MNX15" s="91"/>
      <c r="MNY15" s="91"/>
      <c r="MNZ15" s="91"/>
      <c r="MOA15" s="91"/>
      <c r="MOB15" s="91"/>
      <c r="MOC15" s="91"/>
      <c r="MOD15" s="91"/>
      <c r="MOE15" s="91"/>
      <c r="MOF15" s="91"/>
      <c r="MOG15" s="91"/>
      <c r="MOH15" s="91"/>
      <c r="MOI15" s="91"/>
      <c r="MOJ15" s="91"/>
      <c r="MOK15" s="91"/>
      <c r="MOL15" s="91"/>
      <c r="MOM15" s="91"/>
      <c r="MON15" s="91"/>
      <c r="MOO15" s="91"/>
      <c r="MOP15" s="91"/>
      <c r="MOQ15" s="91"/>
      <c r="MOR15" s="91"/>
      <c r="MOS15" s="91"/>
      <c r="MOT15" s="91"/>
      <c r="MOU15" s="91"/>
      <c r="MOV15" s="91"/>
      <c r="MOW15" s="91"/>
      <c r="MOX15" s="91"/>
      <c r="MOY15" s="91"/>
      <c r="MOZ15" s="91"/>
      <c r="MPA15" s="91"/>
      <c r="MPB15" s="91"/>
      <c r="MPC15" s="91"/>
      <c r="MPD15" s="91"/>
      <c r="MPE15" s="91"/>
      <c r="MPF15" s="91"/>
      <c r="MPG15" s="91"/>
      <c r="MPH15" s="91"/>
      <c r="MPI15" s="91"/>
      <c r="MPJ15" s="91"/>
      <c r="MPK15" s="91"/>
      <c r="MPL15" s="91"/>
      <c r="MPM15" s="91"/>
      <c r="MPN15" s="91"/>
      <c r="MPO15" s="91"/>
      <c r="MPP15" s="91"/>
      <c r="MPQ15" s="91"/>
      <c r="MPR15" s="91"/>
      <c r="MPS15" s="91"/>
      <c r="MPT15" s="91"/>
      <c r="MPU15" s="91"/>
      <c r="MPV15" s="91"/>
      <c r="MPW15" s="91"/>
      <c r="MPX15" s="91"/>
      <c r="MPY15" s="91"/>
      <c r="MPZ15" s="91"/>
      <c r="MQA15" s="91"/>
      <c r="MQB15" s="91"/>
      <c r="MQC15" s="91"/>
      <c r="MQD15" s="91"/>
      <c r="MQE15" s="91"/>
      <c r="MQF15" s="91"/>
      <c r="MQG15" s="91"/>
      <c r="MQH15" s="91"/>
      <c r="MQI15" s="91"/>
      <c r="MQJ15" s="91"/>
      <c r="MQK15" s="91"/>
      <c r="MQL15" s="91"/>
      <c r="MQM15" s="91"/>
      <c r="MQN15" s="91"/>
      <c r="MQO15" s="91"/>
      <c r="MQP15" s="91"/>
      <c r="MQQ15" s="91"/>
      <c r="MQR15" s="91"/>
      <c r="MQS15" s="91"/>
      <c r="MQT15" s="91"/>
      <c r="MQU15" s="91"/>
      <c r="MQV15" s="91"/>
      <c r="MQW15" s="91"/>
      <c r="MQX15" s="91"/>
      <c r="MQY15" s="91"/>
      <c r="MQZ15" s="91"/>
      <c r="MRA15" s="91"/>
      <c r="MRB15" s="91"/>
      <c r="MRC15" s="91"/>
      <c r="MRD15" s="91"/>
      <c r="MRE15" s="91"/>
      <c r="MRF15" s="91"/>
      <c r="MRG15" s="91"/>
      <c r="MRH15" s="91"/>
      <c r="MRI15" s="91"/>
      <c r="MRJ15" s="91"/>
      <c r="MRK15" s="91"/>
      <c r="MRL15" s="91"/>
      <c r="MRM15" s="91"/>
      <c r="MRN15" s="91"/>
      <c r="MRO15" s="91"/>
      <c r="MRP15" s="91"/>
      <c r="MRQ15" s="91"/>
      <c r="MRR15" s="91"/>
      <c r="MRS15" s="91"/>
      <c r="MRT15" s="91"/>
      <c r="MRU15" s="91"/>
      <c r="MRV15" s="91"/>
      <c r="MRW15" s="91"/>
      <c r="MRX15" s="91"/>
      <c r="MRY15" s="91"/>
      <c r="MRZ15" s="91"/>
      <c r="MSA15" s="91"/>
      <c r="MSB15" s="91"/>
      <c r="MSC15" s="91"/>
      <c r="MSD15" s="91"/>
      <c r="MSE15" s="91"/>
      <c r="MSF15" s="91"/>
      <c r="MSG15" s="91"/>
      <c r="MSH15" s="91"/>
      <c r="MSI15" s="91"/>
      <c r="MSJ15" s="91"/>
      <c r="MSK15" s="91"/>
      <c r="MSL15" s="91"/>
      <c r="MSM15" s="91"/>
      <c r="MSN15" s="91"/>
      <c r="MSO15" s="91"/>
      <c r="MSP15" s="91"/>
      <c r="MSQ15" s="91"/>
      <c r="MSR15" s="91"/>
      <c r="MSS15" s="91"/>
      <c r="MST15" s="91"/>
      <c r="MSU15" s="91"/>
      <c r="MSV15" s="91"/>
      <c r="MSW15" s="91"/>
      <c r="MSX15" s="91"/>
      <c r="MSY15" s="91"/>
      <c r="MSZ15" s="91"/>
      <c r="MTA15" s="91"/>
      <c r="MTB15" s="91"/>
      <c r="MTC15" s="91"/>
      <c r="MTD15" s="91"/>
      <c r="MTE15" s="91"/>
      <c r="MTF15" s="91"/>
      <c r="MTG15" s="91"/>
      <c r="MTH15" s="91"/>
      <c r="MTI15" s="91"/>
      <c r="MTJ15" s="91"/>
      <c r="MTK15" s="91"/>
      <c r="MTL15" s="91"/>
      <c r="MTM15" s="91"/>
      <c r="MTN15" s="91"/>
      <c r="MTO15" s="91"/>
      <c r="MTP15" s="91"/>
      <c r="MTQ15" s="91"/>
      <c r="MTR15" s="91"/>
      <c r="MTS15" s="91"/>
      <c r="MTT15" s="91"/>
      <c r="MTU15" s="91"/>
      <c r="MTV15" s="91"/>
      <c r="MTW15" s="91"/>
      <c r="MTX15" s="91"/>
      <c r="MTY15" s="91"/>
      <c r="MTZ15" s="91"/>
      <c r="MUA15" s="91"/>
      <c r="MUB15" s="91"/>
      <c r="MUC15" s="91"/>
      <c r="MUD15" s="91"/>
      <c r="MUE15" s="91"/>
      <c r="MUF15" s="91"/>
      <c r="MUG15" s="91"/>
      <c r="MUH15" s="91"/>
      <c r="MUI15" s="91"/>
      <c r="MUJ15" s="91"/>
      <c r="MUK15" s="91"/>
      <c r="MUL15" s="91"/>
      <c r="MUM15" s="91"/>
      <c r="MUN15" s="91"/>
      <c r="MUO15" s="91"/>
      <c r="MUP15" s="91"/>
      <c r="MUQ15" s="91"/>
      <c r="MUR15" s="91"/>
      <c r="MUS15" s="91"/>
      <c r="MUT15" s="91"/>
      <c r="MUU15" s="91"/>
      <c r="MUV15" s="91"/>
      <c r="MUW15" s="91"/>
      <c r="MUX15" s="91"/>
      <c r="MUY15" s="91"/>
      <c r="MUZ15" s="91"/>
      <c r="MVA15" s="91"/>
      <c r="MVB15" s="91"/>
      <c r="MVC15" s="91"/>
      <c r="MVD15" s="91"/>
      <c r="MVE15" s="91"/>
      <c r="MVF15" s="91"/>
      <c r="MVG15" s="91"/>
      <c r="MVH15" s="91"/>
      <c r="MVI15" s="91"/>
      <c r="MVJ15" s="91"/>
      <c r="MVK15" s="91"/>
      <c r="MVL15" s="91"/>
      <c r="MVM15" s="91"/>
      <c r="MVN15" s="91"/>
      <c r="MVO15" s="91"/>
      <c r="MVP15" s="91"/>
      <c r="MVQ15" s="91"/>
      <c r="MVR15" s="91"/>
      <c r="MVS15" s="91"/>
      <c r="MVT15" s="91"/>
      <c r="MVU15" s="91"/>
      <c r="MVV15" s="91"/>
      <c r="MVW15" s="91"/>
      <c r="MVX15" s="91"/>
      <c r="MVY15" s="91"/>
      <c r="MVZ15" s="91"/>
      <c r="MWA15" s="91"/>
      <c r="MWB15" s="91"/>
      <c r="MWC15" s="91"/>
      <c r="MWD15" s="91"/>
      <c r="MWE15" s="91"/>
      <c r="MWF15" s="91"/>
      <c r="MWG15" s="91"/>
      <c r="MWH15" s="91"/>
      <c r="MWI15" s="91"/>
      <c r="MWJ15" s="91"/>
      <c r="MWK15" s="91"/>
      <c r="MWL15" s="91"/>
      <c r="MWM15" s="91"/>
      <c r="MWN15" s="91"/>
      <c r="MWO15" s="91"/>
      <c r="MWP15" s="91"/>
      <c r="MWQ15" s="91"/>
      <c r="MWR15" s="91"/>
      <c r="MWS15" s="91"/>
      <c r="MWT15" s="91"/>
      <c r="MWU15" s="91"/>
      <c r="MWV15" s="91"/>
      <c r="MWW15" s="91"/>
      <c r="MWX15" s="91"/>
      <c r="MWY15" s="91"/>
      <c r="MWZ15" s="91"/>
      <c r="MXA15" s="91"/>
      <c r="MXB15" s="91"/>
      <c r="MXC15" s="91"/>
      <c r="MXD15" s="91"/>
      <c r="MXE15" s="91"/>
      <c r="MXF15" s="91"/>
      <c r="MXG15" s="91"/>
      <c r="MXH15" s="91"/>
      <c r="MXI15" s="91"/>
      <c r="MXJ15" s="91"/>
      <c r="MXK15" s="91"/>
      <c r="MXL15" s="91"/>
      <c r="MXM15" s="91"/>
      <c r="MXN15" s="91"/>
      <c r="MXO15" s="91"/>
      <c r="MXP15" s="91"/>
      <c r="MXQ15" s="91"/>
      <c r="MXR15" s="91"/>
      <c r="MXS15" s="91"/>
      <c r="MXT15" s="91"/>
      <c r="MXU15" s="91"/>
      <c r="MXV15" s="91"/>
      <c r="MXW15" s="91"/>
      <c r="MXX15" s="91"/>
      <c r="MXY15" s="91"/>
      <c r="MXZ15" s="91"/>
      <c r="MYA15" s="91"/>
      <c r="MYB15" s="91"/>
      <c r="MYC15" s="91"/>
      <c r="MYD15" s="91"/>
      <c r="MYE15" s="91"/>
      <c r="MYF15" s="91"/>
      <c r="MYG15" s="91"/>
      <c r="MYH15" s="91"/>
      <c r="MYI15" s="91"/>
      <c r="MYJ15" s="91"/>
      <c r="MYK15" s="91"/>
      <c r="MYL15" s="91"/>
      <c r="MYM15" s="91"/>
      <c r="MYN15" s="91"/>
      <c r="MYO15" s="91"/>
      <c r="MYP15" s="91"/>
      <c r="MYQ15" s="91"/>
      <c r="MYR15" s="91"/>
      <c r="MYS15" s="91"/>
      <c r="MYT15" s="91"/>
      <c r="MYU15" s="91"/>
      <c r="MYV15" s="91"/>
      <c r="MYW15" s="91"/>
      <c r="MYX15" s="91"/>
      <c r="MYY15" s="91"/>
      <c r="MYZ15" s="91"/>
      <c r="MZA15" s="91"/>
      <c r="MZB15" s="91"/>
      <c r="MZC15" s="91"/>
      <c r="MZD15" s="91"/>
      <c r="MZE15" s="91"/>
      <c r="MZF15" s="91"/>
      <c r="MZG15" s="91"/>
      <c r="MZH15" s="91"/>
      <c r="MZI15" s="91"/>
      <c r="MZJ15" s="91"/>
      <c r="MZK15" s="91"/>
      <c r="MZL15" s="91"/>
      <c r="MZM15" s="91"/>
      <c r="MZN15" s="91"/>
      <c r="MZO15" s="91"/>
      <c r="MZP15" s="91"/>
      <c r="MZQ15" s="91"/>
      <c r="MZR15" s="91"/>
      <c r="MZS15" s="91"/>
      <c r="MZT15" s="91"/>
      <c r="MZU15" s="91"/>
      <c r="MZV15" s="91"/>
      <c r="MZW15" s="91"/>
      <c r="MZX15" s="91"/>
      <c r="MZY15" s="91"/>
      <c r="MZZ15" s="91"/>
      <c r="NAA15" s="91"/>
      <c r="NAB15" s="91"/>
      <c r="NAC15" s="91"/>
      <c r="NAD15" s="91"/>
      <c r="NAE15" s="91"/>
      <c r="NAF15" s="91"/>
      <c r="NAG15" s="91"/>
      <c r="NAH15" s="91"/>
      <c r="NAI15" s="91"/>
      <c r="NAJ15" s="91"/>
      <c r="NAK15" s="91"/>
      <c r="NAL15" s="91"/>
      <c r="NAM15" s="91"/>
      <c r="NAN15" s="91"/>
      <c r="NAO15" s="91"/>
      <c r="NAP15" s="91"/>
      <c r="NAQ15" s="91"/>
      <c r="NAR15" s="91"/>
      <c r="NAS15" s="91"/>
      <c r="NAT15" s="91"/>
      <c r="NAU15" s="91"/>
      <c r="NAV15" s="91"/>
      <c r="NAW15" s="91"/>
      <c r="NAX15" s="91"/>
      <c r="NAY15" s="91"/>
      <c r="NAZ15" s="91"/>
      <c r="NBA15" s="91"/>
      <c r="NBB15" s="91"/>
      <c r="NBC15" s="91"/>
      <c r="NBD15" s="91"/>
      <c r="NBE15" s="91"/>
      <c r="NBF15" s="91"/>
      <c r="NBG15" s="91"/>
      <c r="NBH15" s="91"/>
      <c r="NBI15" s="91"/>
      <c r="NBJ15" s="91"/>
      <c r="NBK15" s="91"/>
      <c r="NBL15" s="91"/>
      <c r="NBM15" s="91"/>
      <c r="NBN15" s="91"/>
      <c r="NBO15" s="91"/>
      <c r="NBP15" s="91"/>
      <c r="NBQ15" s="91"/>
      <c r="NBR15" s="91"/>
      <c r="NBS15" s="91"/>
      <c r="NBT15" s="91"/>
      <c r="NBU15" s="91"/>
      <c r="NBV15" s="91"/>
      <c r="NBW15" s="91"/>
      <c r="NBX15" s="91"/>
      <c r="NBY15" s="91"/>
      <c r="NBZ15" s="91"/>
      <c r="NCA15" s="91"/>
      <c r="NCB15" s="91"/>
      <c r="NCC15" s="91"/>
      <c r="NCD15" s="91"/>
      <c r="NCE15" s="91"/>
      <c r="NCF15" s="91"/>
      <c r="NCG15" s="91"/>
      <c r="NCH15" s="91"/>
      <c r="NCI15" s="91"/>
      <c r="NCJ15" s="91"/>
      <c r="NCK15" s="91"/>
      <c r="NCL15" s="91"/>
      <c r="NCM15" s="91"/>
      <c r="NCN15" s="91"/>
      <c r="NCO15" s="91"/>
      <c r="NCP15" s="91"/>
      <c r="NCQ15" s="91"/>
      <c r="NCR15" s="91"/>
      <c r="NCS15" s="91"/>
      <c r="NCT15" s="91"/>
      <c r="NCU15" s="91"/>
      <c r="NCV15" s="91"/>
      <c r="NCW15" s="91"/>
      <c r="NCX15" s="91"/>
      <c r="NCY15" s="91"/>
      <c r="NCZ15" s="91"/>
      <c r="NDA15" s="91"/>
      <c r="NDB15" s="91"/>
      <c r="NDC15" s="91"/>
      <c r="NDD15" s="91"/>
      <c r="NDE15" s="91"/>
      <c r="NDF15" s="91"/>
      <c r="NDG15" s="91"/>
      <c r="NDH15" s="91"/>
      <c r="NDI15" s="91"/>
      <c r="NDJ15" s="91"/>
      <c r="NDK15" s="91"/>
      <c r="NDL15" s="91"/>
      <c r="NDM15" s="91"/>
      <c r="NDN15" s="91"/>
      <c r="NDO15" s="91"/>
      <c r="NDP15" s="91"/>
      <c r="NDQ15" s="91"/>
      <c r="NDR15" s="91"/>
      <c r="NDS15" s="91"/>
      <c r="NDT15" s="91"/>
      <c r="NDU15" s="91"/>
      <c r="NDV15" s="91"/>
      <c r="NDW15" s="91"/>
      <c r="NDX15" s="91"/>
      <c r="NDY15" s="91"/>
      <c r="NDZ15" s="91"/>
      <c r="NEA15" s="91"/>
      <c r="NEB15" s="91"/>
      <c r="NEC15" s="91"/>
      <c r="NED15" s="91"/>
      <c r="NEE15" s="91"/>
      <c r="NEF15" s="91"/>
      <c r="NEG15" s="91"/>
      <c r="NEH15" s="91"/>
      <c r="NEI15" s="91"/>
      <c r="NEJ15" s="91"/>
      <c r="NEK15" s="91"/>
      <c r="NEL15" s="91"/>
      <c r="NEM15" s="91"/>
      <c r="NEN15" s="91"/>
      <c r="NEO15" s="91"/>
      <c r="NEP15" s="91"/>
      <c r="NEQ15" s="91"/>
      <c r="NER15" s="91"/>
      <c r="NES15" s="91"/>
      <c r="NET15" s="91"/>
      <c r="NEU15" s="91"/>
      <c r="NEV15" s="91"/>
      <c r="NEW15" s="91"/>
      <c r="NEX15" s="91"/>
      <c r="NEY15" s="91"/>
      <c r="NEZ15" s="91"/>
      <c r="NFA15" s="91"/>
      <c r="NFB15" s="91"/>
      <c r="NFC15" s="91"/>
      <c r="NFD15" s="91"/>
      <c r="NFE15" s="91"/>
      <c r="NFF15" s="91"/>
      <c r="NFG15" s="91"/>
      <c r="NFH15" s="91"/>
      <c r="NFI15" s="91"/>
      <c r="NFJ15" s="91"/>
      <c r="NFK15" s="91"/>
      <c r="NFL15" s="91"/>
      <c r="NFM15" s="91"/>
      <c r="NFN15" s="91"/>
      <c r="NFO15" s="91"/>
      <c r="NFP15" s="91"/>
      <c r="NFQ15" s="91"/>
      <c r="NFR15" s="91"/>
      <c r="NFS15" s="91"/>
      <c r="NFT15" s="91"/>
      <c r="NFU15" s="91"/>
      <c r="NFV15" s="91"/>
      <c r="NFW15" s="91"/>
      <c r="NFX15" s="91"/>
      <c r="NFY15" s="91"/>
      <c r="NFZ15" s="91"/>
      <c r="NGA15" s="91"/>
      <c r="NGB15" s="91"/>
      <c r="NGC15" s="91"/>
      <c r="NGD15" s="91"/>
      <c r="NGE15" s="91"/>
      <c r="NGF15" s="91"/>
      <c r="NGG15" s="91"/>
      <c r="NGH15" s="91"/>
      <c r="NGI15" s="91"/>
      <c r="NGJ15" s="91"/>
      <c r="NGK15" s="91"/>
      <c r="NGL15" s="91"/>
      <c r="NGM15" s="91"/>
      <c r="NGN15" s="91"/>
      <c r="NGO15" s="91"/>
      <c r="NGP15" s="91"/>
      <c r="NGQ15" s="91"/>
      <c r="NGR15" s="91"/>
      <c r="NGS15" s="91"/>
      <c r="NGT15" s="91"/>
      <c r="NGU15" s="91"/>
      <c r="NGV15" s="91"/>
      <c r="NGW15" s="91"/>
      <c r="NGX15" s="91"/>
      <c r="NGY15" s="91"/>
      <c r="NGZ15" s="91"/>
      <c r="NHA15" s="91"/>
      <c r="NHB15" s="91"/>
      <c r="NHC15" s="91"/>
      <c r="NHD15" s="91"/>
      <c r="NHE15" s="91"/>
      <c r="NHF15" s="91"/>
      <c r="NHG15" s="91"/>
      <c r="NHH15" s="91"/>
      <c r="NHI15" s="91"/>
      <c r="NHJ15" s="91"/>
      <c r="NHK15" s="91"/>
      <c r="NHL15" s="91"/>
      <c r="NHM15" s="91"/>
      <c r="NHN15" s="91"/>
      <c r="NHO15" s="91"/>
      <c r="NHP15" s="91"/>
      <c r="NHQ15" s="91"/>
      <c r="NHR15" s="91"/>
      <c r="NHS15" s="91"/>
      <c r="NHT15" s="91"/>
      <c r="NHU15" s="91"/>
      <c r="NHV15" s="91"/>
      <c r="NHW15" s="91"/>
      <c r="NHX15" s="91"/>
      <c r="NHY15" s="91"/>
      <c r="NHZ15" s="91"/>
      <c r="NIA15" s="91"/>
      <c r="NIB15" s="91"/>
      <c r="NIC15" s="91"/>
      <c r="NID15" s="91"/>
      <c r="NIE15" s="91"/>
      <c r="NIF15" s="91"/>
      <c r="NIG15" s="91"/>
      <c r="NIH15" s="91"/>
      <c r="NII15" s="91"/>
      <c r="NIJ15" s="91"/>
      <c r="NIK15" s="91"/>
      <c r="NIL15" s="91"/>
      <c r="NIM15" s="91"/>
      <c r="NIN15" s="91"/>
      <c r="NIO15" s="91"/>
      <c r="NIP15" s="91"/>
      <c r="NIQ15" s="91"/>
      <c r="NIR15" s="91"/>
      <c r="NIS15" s="91"/>
      <c r="NIT15" s="91"/>
      <c r="NIU15" s="91"/>
      <c r="NIV15" s="91"/>
      <c r="NIW15" s="91"/>
      <c r="NIX15" s="91"/>
      <c r="NIY15" s="91"/>
      <c r="NIZ15" s="91"/>
      <c r="NJA15" s="91"/>
      <c r="NJB15" s="91"/>
      <c r="NJC15" s="91"/>
      <c r="NJD15" s="91"/>
      <c r="NJE15" s="91"/>
      <c r="NJF15" s="91"/>
      <c r="NJG15" s="91"/>
      <c r="NJH15" s="91"/>
      <c r="NJI15" s="91"/>
      <c r="NJJ15" s="91"/>
      <c r="NJK15" s="91"/>
      <c r="NJL15" s="91"/>
      <c r="NJM15" s="91"/>
      <c r="NJN15" s="91"/>
      <c r="NJO15" s="91"/>
      <c r="NJP15" s="91"/>
      <c r="NJQ15" s="91"/>
      <c r="NJR15" s="91"/>
      <c r="NJS15" s="91"/>
      <c r="NJT15" s="91"/>
      <c r="NJU15" s="91"/>
      <c r="NJV15" s="91"/>
      <c r="NJW15" s="91"/>
      <c r="NJX15" s="91"/>
      <c r="NJY15" s="91"/>
      <c r="NJZ15" s="91"/>
      <c r="NKA15" s="91"/>
      <c r="NKB15" s="91"/>
      <c r="NKC15" s="91"/>
      <c r="NKD15" s="91"/>
      <c r="NKE15" s="91"/>
      <c r="NKF15" s="91"/>
      <c r="NKG15" s="91"/>
      <c r="NKH15" s="91"/>
      <c r="NKI15" s="91"/>
      <c r="NKJ15" s="91"/>
      <c r="NKK15" s="91"/>
      <c r="NKL15" s="91"/>
      <c r="NKM15" s="91"/>
      <c r="NKN15" s="91"/>
      <c r="NKO15" s="91"/>
      <c r="NKP15" s="91"/>
      <c r="NKQ15" s="91"/>
      <c r="NKR15" s="91"/>
      <c r="NKS15" s="91"/>
      <c r="NKT15" s="91"/>
      <c r="NKU15" s="91"/>
      <c r="NKV15" s="91"/>
      <c r="NKW15" s="91"/>
      <c r="NKX15" s="91"/>
      <c r="NKY15" s="91"/>
      <c r="NKZ15" s="91"/>
      <c r="NLA15" s="91"/>
      <c r="NLB15" s="91"/>
      <c r="NLC15" s="91"/>
      <c r="NLD15" s="91"/>
      <c r="NLE15" s="91"/>
      <c r="NLF15" s="91"/>
      <c r="NLG15" s="91"/>
      <c r="NLH15" s="91"/>
      <c r="NLI15" s="91"/>
      <c r="NLJ15" s="91"/>
      <c r="NLK15" s="91"/>
      <c r="NLL15" s="91"/>
      <c r="NLM15" s="91"/>
      <c r="NLN15" s="91"/>
      <c r="NLO15" s="91"/>
      <c r="NLP15" s="91"/>
      <c r="NLQ15" s="91"/>
      <c r="NLR15" s="91"/>
      <c r="NLS15" s="91"/>
      <c r="NLT15" s="91"/>
      <c r="NLU15" s="91"/>
      <c r="NLV15" s="91"/>
      <c r="NLW15" s="91"/>
      <c r="NLX15" s="91"/>
      <c r="NLY15" s="91"/>
      <c r="NLZ15" s="91"/>
      <c r="NMA15" s="91"/>
      <c r="NMB15" s="91"/>
      <c r="NMC15" s="91"/>
      <c r="NMD15" s="91"/>
      <c r="NME15" s="91"/>
      <c r="NMF15" s="91"/>
      <c r="NMG15" s="91"/>
      <c r="NMH15" s="91"/>
      <c r="NMI15" s="91"/>
      <c r="NMJ15" s="91"/>
      <c r="NMK15" s="91"/>
      <c r="NML15" s="91"/>
      <c r="NMM15" s="91"/>
      <c r="NMN15" s="91"/>
      <c r="NMO15" s="91"/>
      <c r="NMP15" s="91"/>
      <c r="NMQ15" s="91"/>
      <c r="NMR15" s="91"/>
      <c r="NMS15" s="91"/>
      <c r="NMT15" s="91"/>
      <c r="NMU15" s="91"/>
      <c r="NMV15" s="91"/>
      <c r="NMW15" s="91"/>
      <c r="NMX15" s="91"/>
      <c r="NMY15" s="91"/>
      <c r="NMZ15" s="91"/>
      <c r="NNA15" s="91"/>
      <c r="NNB15" s="91"/>
      <c r="NNC15" s="91"/>
      <c r="NND15" s="91"/>
      <c r="NNE15" s="91"/>
      <c r="NNF15" s="91"/>
      <c r="NNG15" s="91"/>
      <c r="NNH15" s="91"/>
      <c r="NNI15" s="91"/>
      <c r="NNJ15" s="91"/>
      <c r="NNK15" s="91"/>
      <c r="NNL15" s="91"/>
      <c r="NNM15" s="91"/>
      <c r="NNN15" s="91"/>
      <c r="NNO15" s="91"/>
      <c r="NNP15" s="91"/>
      <c r="NNQ15" s="91"/>
      <c r="NNR15" s="91"/>
      <c r="NNS15" s="91"/>
      <c r="NNT15" s="91"/>
      <c r="NNU15" s="91"/>
      <c r="NNV15" s="91"/>
      <c r="NNW15" s="91"/>
      <c r="NNX15" s="91"/>
      <c r="NNY15" s="91"/>
      <c r="NNZ15" s="91"/>
      <c r="NOA15" s="91"/>
      <c r="NOB15" s="91"/>
      <c r="NOC15" s="91"/>
      <c r="NOD15" s="91"/>
      <c r="NOE15" s="91"/>
      <c r="NOF15" s="91"/>
      <c r="NOG15" s="91"/>
      <c r="NOH15" s="91"/>
      <c r="NOI15" s="91"/>
      <c r="NOJ15" s="91"/>
      <c r="NOK15" s="91"/>
      <c r="NOL15" s="91"/>
      <c r="NOM15" s="91"/>
      <c r="NON15" s="91"/>
      <c r="NOO15" s="91"/>
      <c r="NOP15" s="91"/>
      <c r="NOQ15" s="91"/>
      <c r="NOR15" s="91"/>
      <c r="NOS15" s="91"/>
      <c r="NOT15" s="91"/>
      <c r="NOU15" s="91"/>
      <c r="NOV15" s="91"/>
      <c r="NOW15" s="91"/>
      <c r="NOX15" s="91"/>
      <c r="NOY15" s="91"/>
      <c r="NOZ15" s="91"/>
      <c r="NPA15" s="91"/>
      <c r="NPB15" s="91"/>
      <c r="NPC15" s="91"/>
      <c r="NPD15" s="91"/>
      <c r="NPE15" s="91"/>
      <c r="NPF15" s="91"/>
      <c r="NPG15" s="91"/>
      <c r="NPH15" s="91"/>
      <c r="NPI15" s="91"/>
      <c r="NPJ15" s="91"/>
      <c r="NPK15" s="91"/>
      <c r="NPL15" s="91"/>
      <c r="NPM15" s="91"/>
      <c r="NPN15" s="91"/>
      <c r="NPO15" s="91"/>
      <c r="NPP15" s="91"/>
      <c r="NPQ15" s="91"/>
      <c r="NPR15" s="91"/>
      <c r="NPS15" s="91"/>
      <c r="NPT15" s="91"/>
      <c r="NPU15" s="91"/>
      <c r="NPV15" s="91"/>
      <c r="NPW15" s="91"/>
      <c r="NPX15" s="91"/>
      <c r="NPY15" s="91"/>
      <c r="NPZ15" s="91"/>
      <c r="NQA15" s="91"/>
      <c r="NQB15" s="91"/>
      <c r="NQC15" s="91"/>
      <c r="NQD15" s="91"/>
      <c r="NQE15" s="91"/>
      <c r="NQF15" s="91"/>
      <c r="NQG15" s="91"/>
      <c r="NQH15" s="91"/>
      <c r="NQI15" s="91"/>
      <c r="NQJ15" s="91"/>
      <c r="NQK15" s="91"/>
      <c r="NQL15" s="91"/>
      <c r="NQM15" s="91"/>
      <c r="NQN15" s="91"/>
      <c r="NQO15" s="91"/>
      <c r="NQP15" s="91"/>
      <c r="NQQ15" s="91"/>
      <c r="NQR15" s="91"/>
      <c r="NQS15" s="91"/>
      <c r="NQT15" s="91"/>
      <c r="NQU15" s="91"/>
      <c r="NQV15" s="91"/>
      <c r="NQW15" s="91"/>
      <c r="NQX15" s="91"/>
      <c r="NQY15" s="91"/>
      <c r="NQZ15" s="91"/>
      <c r="NRA15" s="91"/>
      <c r="NRB15" s="91"/>
      <c r="NRC15" s="91"/>
      <c r="NRD15" s="91"/>
      <c r="NRE15" s="91"/>
      <c r="NRF15" s="91"/>
      <c r="NRG15" s="91"/>
      <c r="NRH15" s="91"/>
      <c r="NRI15" s="91"/>
      <c r="NRJ15" s="91"/>
      <c r="NRK15" s="91"/>
      <c r="NRL15" s="91"/>
      <c r="NRM15" s="91"/>
      <c r="NRN15" s="91"/>
      <c r="NRO15" s="91"/>
      <c r="NRP15" s="91"/>
      <c r="NRQ15" s="91"/>
      <c r="NRR15" s="91"/>
      <c r="NRS15" s="91"/>
      <c r="NRT15" s="91"/>
      <c r="NRU15" s="91"/>
      <c r="NRV15" s="91"/>
      <c r="NRW15" s="91"/>
      <c r="NRX15" s="91"/>
      <c r="NRY15" s="91"/>
      <c r="NRZ15" s="91"/>
      <c r="NSA15" s="91"/>
      <c r="NSB15" s="91"/>
      <c r="NSC15" s="91"/>
      <c r="NSD15" s="91"/>
      <c r="NSE15" s="91"/>
      <c r="NSF15" s="91"/>
      <c r="NSG15" s="91"/>
      <c r="NSH15" s="91"/>
      <c r="NSI15" s="91"/>
      <c r="NSJ15" s="91"/>
      <c r="NSK15" s="91"/>
      <c r="NSL15" s="91"/>
      <c r="NSM15" s="91"/>
      <c r="NSN15" s="91"/>
      <c r="NSO15" s="91"/>
      <c r="NSP15" s="91"/>
      <c r="NSQ15" s="91"/>
      <c r="NSR15" s="91"/>
      <c r="NSS15" s="91"/>
      <c r="NST15" s="91"/>
      <c r="NSU15" s="91"/>
      <c r="NSV15" s="91"/>
      <c r="NSW15" s="91"/>
      <c r="NSX15" s="91"/>
      <c r="NSY15" s="91"/>
      <c r="NSZ15" s="91"/>
      <c r="NTA15" s="91"/>
      <c r="NTB15" s="91"/>
      <c r="NTC15" s="91"/>
      <c r="NTD15" s="91"/>
      <c r="NTE15" s="91"/>
      <c r="NTF15" s="91"/>
      <c r="NTG15" s="91"/>
      <c r="NTH15" s="91"/>
      <c r="NTI15" s="91"/>
      <c r="NTJ15" s="91"/>
      <c r="NTK15" s="91"/>
      <c r="NTL15" s="91"/>
      <c r="NTM15" s="91"/>
      <c r="NTN15" s="91"/>
      <c r="NTO15" s="91"/>
      <c r="NTP15" s="91"/>
      <c r="NTQ15" s="91"/>
      <c r="NTR15" s="91"/>
      <c r="NTS15" s="91"/>
      <c r="NTT15" s="91"/>
      <c r="NTU15" s="91"/>
      <c r="NTV15" s="91"/>
      <c r="NTW15" s="91"/>
      <c r="NTX15" s="91"/>
      <c r="NTY15" s="91"/>
      <c r="NTZ15" s="91"/>
      <c r="NUA15" s="91"/>
      <c r="NUB15" s="91"/>
      <c r="NUC15" s="91"/>
      <c r="NUD15" s="91"/>
      <c r="NUE15" s="91"/>
      <c r="NUF15" s="91"/>
      <c r="NUG15" s="91"/>
      <c r="NUH15" s="91"/>
      <c r="NUI15" s="91"/>
      <c r="NUJ15" s="91"/>
      <c r="NUK15" s="91"/>
      <c r="NUL15" s="91"/>
      <c r="NUM15" s="91"/>
      <c r="NUN15" s="91"/>
      <c r="NUO15" s="91"/>
      <c r="NUP15" s="91"/>
      <c r="NUQ15" s="91"/>
      <c r="NUR15" s="91"/>
      <c r="NUS15" s="91"/>
      <c r="NUT15" s="91"/>
      <c r="NUU15" s="91"/>
      <c r="NUV15" s="91"/>
      <c r="NUW15" s="91"/>
      <c r="NUX15" s="91"/>
      <c r="NUY15" s="91"/>
      <c r="NUZ15" s="91"/>
      <c r="NVA15" s="91"/>
      <c r="NVB15" s="91"/>
      <c r="NVC15" s="91"/>
      <c r="NVD15" s="91"/>
      <c r="NVE15" s="91"/>
      <c r="NVF15" s="91"/>
      <c r="NVG15" s="91"/>
      <c r="NVH15" s="91"/>
      <c r="NVI15" s="91"/>
      <c r="NVJ15" s="91"/>
      <c r="NVK15" s="91"/>
      <c r="NVL15" s="91"/>
      <c r="NVM15" s="91"/>
      <c r="NVN15" s="91"/>
      <c r="NVO15" s="91"/>
      <c r="NVP15" s="91"/>
      <c r="NVQ15" s="91"/>
      <c r="NVR15" s="91"/>
      <c r="NVS15" s="91"/>
      <c r="NVT15" s="91"/>
      <c r="NVU15" s="91"/>
      <c r="NVV15" s="91"/>
      <c r="NVW15" s="91"/>
      <c r="NVX15" s="91"/>
      <c r="NVY15" s="91"/>
      <c r="NVZ15" s="91"/>
      <c r="NWA15" s="91"/>
      <c r="NWB15" s="91"/>
      <c r="NWC15" s="91"/>
      <c r="NWD15" s="91"/>
      <c r="NWE15" s="91"/>
      <c r="NWF15" s="91"/>
      <c r="NWG15" s="91"/>
      <c r="NWH15" s="91"/>
      <c r="NWI15" s="91"/>
      <c r="NWJ15" s="91"/>
      <c r="NWK15" s="91"/>
      <c r="NWL15" s="91"/>
      <c r="NWM15" s="91"/>
      <c r="NWN15" s="91"/>
      <c r="NWO15" s="91"/>
      <c r="NWP15" s="91"/>
      <c r="NWQ15" s="91"/>
      <c r="NWR15" s="91"/>
      <c r="NWS15" s="91"/>
      <c r="NWT15" s="91"/>
      <c r="NWU15" s="91"/>
      <c r="NWV15" s="91"/>
      <c r="NWW15" s="91"/>
      <c r="NWX15" s="91"/>
      <c r="NWY15" s="91"/>
      <c r="NWZ15" s="91"/>
      <c r="NXA15" s="91"/>
      <c r="NXB15" s="91"/>
      <c r="NXC15" s="91"/>
      <c r="NXD15" s="91"/>
      <c r="NXE15" s="91"/>
      <c r="NXF15" s="91"/>
      <c r="NXG15" s="91"/>
      <c r="NXH15" s="91"/>
      <c r="NXI15" s="91"/>
      <c r="NXJ15" s="91"/>
      <c r="NXK15" s="91"/>
      <c r="NXL15" s="91"/>
      <c r="NXM15" s="91"/>
      <c r="NXN15" s="91"/>
      <c r="NXO15" s="91"/>
      <c r="NXP15" s="91"/>
      <c r="NXQ15" s="91"/>
      <c r="NXR15" s="91"/>
      <c r="NXS15" s="91"/>
      <c r="NXT15" s="91"/>
      <c r="NXU15" s="91"/>
      <c r="NXV15" s="91"/>
      <c r="NXW15" s="91"/>
      <c r="NXX15" s="91"/>
      <c r="NXY15" s="91"/>
      <c r="NXZ15" s="91"/>
      <c r="NYA15" s="91"/>
      <c r="NYB15" s="91"/>
      <c r="NYC15" s="91"/>
      <c r="NYD15" s="91"/>
      <c r="NYE15" s="91"/>
      <c r="NYF15" s="91"/>
      <c r="NYG15" s="91"/>
      <c r="NYH15" s="91"/>
      <c r="NYI15" s="91"/>
      <c r="NYJ15" s="91"/>
      <c r="NYK15" s="91"/>
      <c r="NYL15" s="91"/>
      <c r="NYM15" s="91"/>
      <c r="NYN15" s="91"/>
      <c r="NYO15" s="91"/>
      <c r="NYP15" s="91"/>
      <c r="NYQ15" s="91"/>
      <c r="NYR15" s="91"/>
      <c r="NYS15" s="91"/>
      <c r="NYT15" s="91"/>
      <c r="NYU15" s="91"/>
      <c r="NYV15" s="91"/>
      <c r="NYW15" s="91"/>
      <c r="NYX15" s="91"/>
      <c r="NYY15" s="91"/>
      <c r="NYZ15" s="91"/>
      <c r="NZA15" s="91"/>
      <c r="NZB15" s="91"/>
      <c r="NZC15" s="91"/>
      <c r="NZD15" s="91"/>
      <c r="NZE15" s="91"/>
      <c r="NZF15" s="91"/>
      <c r="NZG15" s="91"/>
      <c r="NZH15" s="91"/>
      <c r="NZI15" s="91"/>
      <c r="NZJ15" s="91"/>
      <c r="NZK15" s="91"/>
      <c r="NZL15" s="91"/>
      <c r="NZM15" s="91"/>
      <c r="NZN15" s="91"/>
      <c r="NZO15" s="91"/>
      <c r="NZP15" s="91"/>
      <c r="NZQ15" s="91"/>
      <c r="NZR15" s="91"/>
      <c r="NZS15" s="91"/>
      <c r="NZT15" s="91"/>
      <c r="NZU15" s="91"/>
      <c r="NZV15" s="91"/>
      <c r="NZW15" s="91"/>
      <c r="NZX15" s="91"/>
      <c r="NZY15" s="91"/>
      <c r="NZZ15" s="91"/>
      <c r="OAA15" s="91"/>
      <c r="OAB15" s="91"/>
      <c r="OAC15" s="91"/>
      <c r="OAD15" s="91"/>
      <c r="OAE15" s="91"/>
      <c r="OAF15" s="91"/>
      <c r="OAG15" s="91"/>
      <c r="OAH15" s="91"/>
      <c r="OAI15" s="91"/>
      <c r="OAJ15" s="91"/>
      <c r="OAK15" s="91"/>
      <c r="OAL15" s="91"/>
      <c r="OAM15" s="91"/>
      <c r="OAN15" s="91"/>
      <c r="OAO15" s="91"/>
      <c r="OAP15" s="91"/>
      <c r="OAQ15" s="91"/>
      <c r="OAR15" s="91"/>
      <c r="OAS15" s="91"/>
      <c r="OAT15" s="91"/>
      <c r="OAU15" s="91"/>
      <c r="OAV15" s="91"/>
      <c r="OAW15" s="91"/>
      <c r="OAX15" s="91"/>
      <c r="OAY15" s="91"/>
      <c r="OAZ15" s="91"/>
      <c r="OBA15" s="91"/>
      <c r="OBB15" s="91"/>
      <c r="OBC15" s="91"/>
      <c r="OBD15" s="91"/>
      <c r="OBE15" s="91"/>
      <c r="OBF15" s="91"/>
      <c r="OBG15" s="91"/>
      <c r="OBH15" s="91"/>
      <c r="OBI15" s="91"/>
      <c r="OBJ15" s="91"/>
      <c r="OBK15" s="91"/>
      <c r="OBL15" s="91"/>
      <c r="OBM15" s="91"/>
      <c r="OBN15" s="91"/>
      <c r="OBO15" s="91"/>
      <c r="OBP15" s="91"/>
      <c r="OBQ15" s="91"/>
      <c r="OBR15" s="91"/>
      <c r="OBS15" s="91"/>
      <c r="OBT15" s="91"/>
      <c r="OBU15" s="91"/>
      <c r="OBV15" s="91"/>
      <c r="OBW15" s="91"/>
      <c r="OBX15" s="91"/>
      <c r="OBY15" s="91"/>
      <c r="OBZ15" s="91"/>
      <c r="OCA15" s="91"/>
      <c r="OCB15" s="91"/>
      <c r="OCC15" s="91"/>
      <c r="OCD15" s="91"/>
      <c r="OCE15" s="91"/>
      <c r="OCF15" s="91"/>
      <c r="OCG15" s="91"/>
      <c r="OCH15" s="91"/>
      <c r="OCI15" s="91"/>
      <c r="OCJ15" s="91"/>
      <c r="OCK15" s="91"/>
      <c r="OCL15" s="91"/>
      <c r="OCM15" s="91"/>
      <c r="OCN15" s="91"/>
      <c r="OCO15" s="91"/>
      <c r="OCP15" s="91"/>
      <c r="OCQ15" s="91"/>
      <c r="OCR15" s="91"/>
      <c r="OCS15" s="91"/>
      <c r="OCT15" s="91"/>
      <c r="OCU15" s="91"/>
      <c r="OCV15" s="91"/>
      <c r="OCW15" s="91"/>
      <c r="OCX15" s="91"/>
      <c r="OCY15" s="91"/>
      <c r="OCZ15" s="91"/>
      <c r="ODA15" s="91"/>
      <c r="ODB15" s="91"/>
      <c r="ODC15" s="91"/>
      <c r="ODD15" s="91"/>
      <c r="ODE15" s="91"/>
      <c r="ODF15" s="91"/>
      <c r="ODG15" s="91"/>
      <c r="ODH15" s="91"/>
      <c r="ODI15" s="91"/>
      <c r="ODJ15" s="91"/>
      <c r="ODK15" s="91"/>
      <c r="ODL15" s="91"/>
      <c r="ODM15" s="91"/>
      <c r="ODN15" s="91"/>
      <c r="ODO15" s="91"/>
      <c r="ODP15" s="91"/>
      <c r="ODQ15" s="91"/>
      <c r="ODR15" s="91"/>
      <c r="ODS15" s="91"/>
      <c r="ODT15" s="91"/>
      <c r="ODU15" s="91"/>
      <c r="ODV15" s="91"/>
      <c r="ODW15" s="91"/>
      <c r="ODX15" s="91"/>
      <c r="ODY15" s="91"/>
      <c r="ODZ15" s="91"/>
      <c r="OEA15" s="91"/>
      <c r="OEB15" s="91"/>
      <c r="OEC15" s="91"/>
      <c r="OED15" s="91"/>
      <c r="OEE15" s="91"/>
      <c r="OEF15" s="91"/>
      <c r="OEG15" s="91"/>
      <c r="OEH15" s="91"/>
      <c r="OEI15" s="91"/>
      <c r="OEJ15" s="91"/>
      <c r="OEK15" s="91"/>
      <c r="OEL15" s="91"/>
      <c r="OEM15" s="91"/>
      <c r="OEN15" s="91"/>
      <c r="OEO15" s="91"/>
      <c r="OEP15" s="91"/>
      <c r="OEQ15" s="91"/>
      <c r="OER15" s="91"/>
      <c r="OES15" s="91"/>
      <c r="OET15" s="91"/>
      <c r="OEU15" s="91"/>
      <c r="OEV15" s="91"/>
      <c r="OEW15" s="91"/>
      <c r="OEX15" s="91"/>
      <c r="OEY15" s="91"/>
      <c r="OEZ15" s="91"/>
      <c r="OFA15" s="91"/>
      <c r="OFB15" s="91"/>
      <c r="OFC15" s="91"/>
      <c r="OFD15" s="91"/>
      <c r="OFE15" s="91"/>
      <c r="OFF15" s="91"/>
      <c r="OFG15" s="91"/>
      <c r="OFH15" s="91"/>
      <c r="OFI15" s="91"/>
      <c r="OFJ15" s="91"/>
      <c r="OFK15" s="91"/>
      <c r="OFL15" s="91"/>
      <c r="OFM15" s="91"/>
      <c r="OFN15" s="91"/>
      <c r="OFO15" s="91"/>
      <c r="OFP15" s="91"/>
      <c r="OFQ15" s="91"/>
      <c r="OFR15" s="91"/>
      <c r="OFS15" s="91"/>
      <c r="OFT15" s="91"/>
      <c r="OFU15" s="91"/>
      <c r="OFV15" s="91"/>
      <c r="OFW15" s="91"/>
      <c r="OFX15" s="91"/>
      <c r="OFY15" s="91"/>
      <c r="OFZ15" s="91"/>
      <c r="OGA15" s="91"/>
      <c r="OGB15" s="91"/>
      <c r="OGC15" s="91"/>
      <c r="OGD15" s="91"/>
      <c r="OGE15" s="91"/>
      <c r="OGF15" s="91"/>
      <c r="OGG15" s="91"/>
      <c r="OGH15" s="91"/>
      <c r="OGI15" s="91"/>
      <c r="OGJ15" s="91"/>
      <c r="OGK15" s="91"/>
      <c r="OGL15" s="91"/>
      <c r="OGM15" s="91"/>
      <c r="OGN15" s="91"/>
      <c r="OGO15" s="91"/>
      <c r="OGP15" s="91"/>
      <c r="OGQ15" s="91"/>
      <c r="OGR15" s="91"/>
      <c r="OGS15" s="91"/>
      <c r="OGT15" s="91"/>
      <c r="OGU15" s="91"/>
      <c r="OGV15" s="91"/>
      <c r="OGW15" s="91"/>
      <c r="OGX15" s="91"/>
      <c r="OGY15" s="91"/>
      <c r="OGZ15" s="91"/>
      <c r="OHA15" s="91"/>
      <c r="OHB15" s="91"/>
      <c r="OHC15" s="91"/>
      <c r="OHD15" s="91"/>
      <c r="OHE15" s="91"/>
      <c r="OHF15" s="91"/>
      <c r="OHG15" s="91"/>
      <c r="OHH15" s="91"/>
      <c r="OHI15" s="91"/>
      <c r="OHJ15" s="91"/>
      <c r="OHK15" s="91"/>
      <c r="OHL15" s="91"/>
      <c r="OHM15" s="91"/>
      <c r="OHN15" s="91"/>
      <c r="OHO15" s="91"/>
      <c r="OHP15" s="91"/>
      <c r="OHQ15" s="91"/>
      <c r="OHR15" s="91"/>
      <c r="OHS15" s="91"/>
      <c r="OHT15" s="91"/>
      <c r="OHU15" s="91"/>
      <c r="OHV15" s="91"/>
      <c r="OHW15" s="91"/>
      <c r="OHX15" s="91"/>
      <c r="OHY15" s="91"/>
      <c r="OHZ15" s="91"/>
      <c r="OIA15" s="91"/>
      <c r="OIB15" s="91"/>
      <c r="OIC15" s="91"/>
      <c r="OID15" s="91"/>
      <c r="OIE15" s="91"/>
      <c r="OIF15" s="91"/>
      <c r="OIG15" s="91"/>
      <c r="OIH15" s="91"/>
      <c r="OII15" s="91"/>
      <c r="OIJ15" s="91"/>
      <c r="OIK15" s="91"/>
      <c r="OIL15" s="91"/>
      <c r="OIM15" s="91"/>
      <c r="OIN15" s="91"/>
      <c r="OIO15" s="91"/>
      <c r="OIP15" s="91"/>
      <c r="OIQ15" s="91"/>
      <c r="OIR15" s="91"/>
      <c r="OIS15" s="91"/>
      <c r="OIT15" s="91"/>
      <c r="OIU15" s="91"/>
      <c r="OIV15" s="91"/>
      <c r="OIW15" s="91"/>
      <c r="OIX15" s="91"/>
      <c r="OIY15" s="91"/>
      <c r="OIZ15" s="91"/>
      <c r="OJA15" s="91"/>
      <c r="OJB15" s="91"/>
      <c r="OJC15" s="91"/>
      <c r="OJD15" s="91"/>
      <c r="OJE15" s="91"/>
      <c r="OJF15" s="91"/>
      <c r="OJG15" s="91"/>
      <c r="OJH15" s="91"/>
      <c r="OJI15" s="91"/>
      <c r="OJJ15" s="91"/>
      <c r="OJK15" s="91"/>
      <c r="OJL15" s="91"/>
      <c r="OJM15" s="91"/>
      <c r="OJN15" s="91"/>
      <c r="OJO15" s="91"/>
      <c r="OJP15" s="91"/>
      <c r="OJQ15" s="91"/>
      <c r="OJR15" s="91"/>
      <c r="OJS15" s="91"/>
      <c r="OJT15" s="91"/>
      <c r="OJU15" s="91"/>
      <c r="OJV15" s="91"/>
      <c r="OJW15" s="91"/>
      <c r="OJX15" s="91"/>
      <c r="OJY15" s="91"/>
      <c r="OJZ15" s="91"/>
      <c r="OKA15" s="91"/>
      <c r="OKB15" s="91"/>
      <c r="OKC15" s="91"/>
      <c r="OKD15" s="91"/>
      <c r="OKE15" s="91"/>
      <c r="OKF15" s="91"/>
      <c r="OKG15" s="91"/>
      <c r="OKH15" s="91"/>
      <c r="OKI15" s="91"/>
      <c r="OKJ15" s="91"/>
      <c r="OKK15" s="91"/>
      <c r="OKL15" s="91"/>
      <c r="OKM15" s="91"/>
      <c r="OKN15" s="91"/>
      <c r="OKO15" s="91"/>
      <c r="OKP15" s="91"/>
      <c r="OKQ15" s="91"/>
      <c r="OKR15" s="91"/>
      <c r="OKS15" s="91"/>
      <c r="OKT15" s="91"/>
      <c r="OKU15" s="91"/>
      <c r="OKV15" s="91"/>
      <c r="OKW15" s="91"/>
      <c r="OKX15" s="91"/>
      <c r="OKY15" s="91"/>
      <c r="OKZ15" s="91"/>
      <c r="OLA15" s="91"/>
      <c r="OLB15" s="91"/>
      <c r="OLC15" s="91"/>
      <c r="OLD15" s="91"/>
      <c r="OLE15" s="91"/>
      <c r="OLF15" s="91"/>
      <c r="OLG15" s="91"/>
      <c r="OLH15" s="91"/>
      <c r="OLI15" s="91"/>
      <c r="OLJ15" s="91"/>
      <c r="OLK15" s="91"/>
      <c r="OLL15" s="91"/>
      <c r="OLM15" s="91"/>
      <c r="OLN15" s="91"/>
      <c r="OLO15" s="91"/>
      <c r="OLP15" s="91"/>
      <c r="OLQ15" s="91"/>
      <c r="OLR15" s="91"/>
      <c r="OLS15" s="91"/>
      <c r="OLT15" s="91"/>
      <c r="OLU15" s="91"/>
      <c r="OLV15" s="91"/>
      <c r="OLW15" s="91"/>
      <c r="OLX15" s="91"/>
      <c r="OLY15" s="91"/>
      <c r="OLZ15" s="91"/>
      <c r="OMA15" s="91"/>
      <c r="OMB15" s="91"/>
      <c r="OMC15" s="91"/>
      <c r="OMD15" s="91"/>
      <c r="OME15" s="91"/>
      <c r="OMF15" s="91"/>
      <c r="OMG15" s="91"/>
      <c r="OMH15" s="91"/>
      <c r="OMI15" s="91"/>
      <c r="OMJ15" s="91"/>
      <c r="OMK15" s="91"/>
      <c r="OML15" s="91"/>
      <c r="OMM15" s="91"/>
      <c r="OMN15" s="91"/>
      <c r="OMO15" s="91"/>
      <c r="OMP15" s="91"/>
      <c r="OMQ15" s="91"/>
      <c r="OMR15" s="91"/>
      <c r="OMS15" s="91"/>
      <c r="OMT15" s="91"/>
      <c r="OMU15" s="91"/>
      <c r="OMV15" s="91"/>
      <c r="OMW15" s="91"/>
      <c r="OMX15" s="91"/>
      <c r="OMY15" s="91"/>
      <c r="OMZ15" s="91"/>
      <c r="ONA15" s="91"/>
      <c r="ONB15" s="91"/>
      <c r="ONC15" s="91"/>
      <c r="OND15" s="91"/>
      <c r="ONE15" s="91"/>
      <c r="ONF15" s="91"/>
      <c r="ONG15" s="91"/>
      <c r="ONH15" s="91"/>
      <c r="ONI15" s="91"/>
      <c r="ONJ15" s="91"/>
      <c r="ONK15" s="91"/>
      <c r="ONL15" s="91"/>
      <c r="ONM15" s="91"/>
      <c r="ONN15" s="91"/>
      <c r="ONO15" s="91"/>
      <c r="ONP15" s="91"/>
      <c r="ONQ15" s="91"/>
      <c r="ONR15" s="91"/>
      <c r="ONS15" s="91"/>
      <c r="ONT15" s="91"/>
      <c r="ONU15" s="91"/>
      <c r="ONV15" s="91"/>
      <c r="ONW15" s="91"/>
      <c r="ONX15" s="91"/>
      <c r="ONY15" s="91"/>
      <c r="ONZ15" s="91"/>
      <c r="OOA15" s="91"/>
      <c r="OOB15" s="91"/>
      <c r="OOC15" s="91"/>
      <c r="OOD15" s="91"/>
      <c r="OOE15" s="91"/>
      <c r="OOF15" s="91"/>
      <c r="OOG15" s="91"/>
      <c r="OOH15" s="91"/>
      <c r="OOI15" s="91"/>
      <c r="OOJ15" s="91"/>
      <c r="OOK15" s="91"/>
      <c r="OOL15" s="91"/>
      <c r="OOM15" s="91"/>
      <c r="OON15" s="91"/>
      <c r="OOO15" s="91"/>
      <c r="OOP15" s="91"/>
      <c r="OOQ15" s="91"/>
      <c r="OOR15" s="91"/>
      <c r="OOS15" s="91"/>
      <c r="OOT15" s="91"/>
      <c r="OOU15" s="91"/>
      <c r="OOV15" s="91"/>
      <c r="OOW15" s="91"/>
      <c r="OOX15" s="91"/>
      <c r="OOY15" s="91"/>
      <c r="OOZ15" s="91"/>
      <c r="OPA15" s="91"/>
      <c r="OPB15" s="91"/>
      <c r="OPC15" s="91"/>
      <c r="OPD15" s="91"/>
      <c r="OPE15" s="91"/>
      <c r="OPF15" s="91"/>
      <c r="OPG15" s="91"/>
      <c r="OPH15" s="91"/>
      <c r="OPI15" s="91"/>
      <c r="OPJ15" s="91"/>
      <c r="OPK15" s="91"/>
      <c r="OPL15" s="91"/>
      <c r="OPM15" s="91"/>
      <c r="OPN15" s="91"/>
      <c r="OPO15" s="91"/>
      <c r="OPP15" s="91"/>
      <c r="OPQ15" s="91"/>
      <c r="OPR15" s="91"/>
      <c r="OPS15" s="91"/>
      <c r="OPT15" s="91"/>
      <c r="OPU15" s="91"/>
      <c r="OPV15" s="91"/>
      <c r="OPW15" s="91"/>
      <c r="OPX15" s="91"/>
      <c r="OPY15" s="91"/>
      <c r="OPZ15" s="91"/>
      <c r="OQA15" s="91"/>
      <c r="OQB15" s="91"/>
      <c r="OQC15" s="91"/>
      <c r="OQD15" s="91"/>
      <c r="OQE15" s="91"/>
      <c r="OQF15" s="91"/>
      <c r="OQG15" s="91"/>
      <c r="OQH15" s="91"/>
      <c r="OQI15" s="91"/>
      <c r="OQJ15" s="91"/>
      <c r="OQK15" s="91"/>
      <c r="OQL15" s="91"/>
      <c r="OQM15" s="91"/>
      <c r="OQN15" s="91"/>
      <c r="OQO15" s="91"/>
      <c r="OQP15" s="91"/>
      <c r="OQQ15" s="91"/>
      <c r="OQR15" s="91"/>
      <c r="OQS15" s="91"/>
      <c r="OQT15" s="91"/>
      <c r="OQU15" s="91"/>
      <c r="OQV15" s="91"/>
      <c r="OQW15" s="91"/>
      <c r="OQX15" s="91"/>
      <c r="OQY15" s="91"/>
      <c r="OQZ15" s="91"/>
      <c r="ORA15" s="91"/>
      <c r="ORB15" s="91"/>
      <c r="ORC15" s="91"/>
      <c r="ORD15" s="91"/>
      <c r="ORE15" s="91"/>
      <c r="ORF15" s="91"/>
      <c r="ORG15" s="91"/>
      <c r="ORH15" s="91"/>
      <c r="ORI15" s="91"/>
      <c r="ORJ15" s="91"/>
      <c r="ORK15" s="91"/>
      <c r="ORL15" s="91"/>
      <c r="ORM15" s="91"/>
      <c r="ORN15" s="91"/>
      <c r="ORO15" s="91"/>
      <c r="ORP15" s="91"/>
      <c r="ORQ15" s="91"/>
      <c r="ORR15" s="91"/>
      <c r="ORS15" s="91"/>
      <c r="ORT15" s="91"/>
      <c r="ORU15" s="91"/>
      <c r="ORV15" s="91"/>
      <c r="ORW15" s="91"/>
      <c r="ORX15" s="91"/>
      <c r="ORY15" s="91"/>
      <c r="ORZ15" s="91"/>
      <c r="OSA15" s="91"/>
      <c r="OSB15" s="91"/>
      <c r="OSC15" s="91"/>
      <c r="OSD15" s="91"/>
      <c r="OSE15" s="91"/>
      <c r="OSF15" s="91"/>
      <c r="OSG15" s="91"/>
      <c r="OSH15" s="91"/>
      <c r="OSI15" s="91"/>
      <c r="OSJ15" s="91"/>
      <c r="OSK15" s="91"/>
      <c r="OSL15" s="91"/>
      <c r="OSM15" s="91"/>
      <c r="OSN15" s="91"/>
      <c r="OSO15" s="91"/>
      <c r="OSP15" s="91"/>
      <c r="OSQ15" s="91"/>
      <c r="OSR15" s="91"/>
      <c r="OSS15" s="91"/>
      <c r="OST15" s="91"/>
      <c r="OSU15" s="91"/>
      <c r="OSV15" s="91"/>
      <c r="OSW15" s="91"/>
      <c r="OSX15" s="91"/>
      <c r="OSY15" s="91"/>
      <c r="OSZ15" s="91"/>
      <c r="OTA15" s="91"/>
      <c r="OTB15" s="91"/>
      <c r="OTC15" s="91"/>
      <c r="OTD15" s="91"/>
      <c r="OTE15" s="91"/>
      <c r="OTF15" s="91"/>
      <c r="OTG15" s="91"/>
      <c r="OTH15" s="91"/>
      <c r="OTI15" s="91"/>
      <c r="OTJ15" s="91"/>
      <c r="OTK15" s="91"/>
      <c r="OTL15" s="91"/>
      <c r="OTM15" s="91"/>
      <c r="OTN15" s="91"/>
      <c r="OTO15" s="91"/>
      <c r="OTP15" s="91"/>
      <c r="OTQ15" s="91"/>
      <c r="OTR15" s="91"/>
      <c r="OTS15" s="91"/>
      <c r="OTT15" s="91"/>
      <c r="OTU15" s="91"/>
      <c r="OTV15" s="91"/>
      <c r="OTW15" s="91"/>
      <c r="OTX15" s="91"/>
      <c r="OTY15" s="91"/>
      <c r="OTZ15" s="91"/>
      <c r="OUA15" s="91"/>
      <c r="OUB15" s="91"/>
      <c r="OUC15" s="91"/>
      <c r="OUD15" s="91"/>
      <c r="OUE15" s="91"/>
      <c r="OUF15" s="91"/>
      <c r="OUG15" s="91"/>
      <c r="OUH15" s="91"/>
      <c r="OUI15" s="91"/>
      <c r="OUJ15" s="91"/>
      <c r="OUK15" s="91"/>
      <c r="OUL15" s="91"/>
      <c r="OUM15" s="91"/>
      <c r="OUN15" s="91"/>
      <c r="OUO15" s="91"/>
      <c r="OUP15" s="91"/>
      <c r="OUQ15" s="91"/>
      <c r="OUR15" s="91"/>
      <c r="OUS15" s="91"/>
      <c r="OUT15" s="91"/>
      <c r="OUU15" s="91"/>
      <c r="OUV15" s="91"/>
      <c r="OUW15" s="91"/>
      <c r="OUX15" s="91"/>
      <c r="OUY15" s="91"/>
      <c r="OUZ15" s="91"/>
      <c r="OVA15" s="91"/>
      <c r="OVB15" s="91"/>
      <c r="OVC15" s="91"/>
      <c r="OVD15" s="91"/>
      <c r="OVE15" s="91"/>
      <c r="OVF15" s="91"/>
      <c r="OVG15" s="91"/>
      <c r="OVH15" s="91"/>
      <c r="OVI15" s="91"/>
      <c r="OVJ15" s="91"/>
      <c r="OVK15" s="91"/>
      <c r="OVL15" s="91"/>
      <c r="OVM15" s="91"/>
      <c r="OVN15" s="91"/>
      <c r="OVO15" s="91"/>
      <c r="OVP15" s="91"/>
      <c r="OVQ15" s="91"/>
      <c r="OVR15" s="91"/>
      <c r="OVS15" s="91"/>
      <c r="OVT15" s="91"/>
      <c r="OVU15" s="91"/>
      <c r="OVV15" s="91"/>
      <c r="OVW15" s="91"/>
      <c r="OVX15" s="91"/>
      <c r="OVY15" s="91"/>
      <c r="OVZ15" s="91"/>
      <c r="OWA15" s="91"/>
      <c r="OWB15" s="91"/>
      <c r="OWC15" s="91"/>
      <c r="OWD15" s="91"/>
      <c r="OWE15" s="91"/>
      <c r="OWF15" s="91"/>
      <c r="OWG15" s="91"/>
      <c r="OWH15" s="91"/>
      <c r="OWI15" s="91"/>
      <c r="OWJ15" s="91"/>
      <c r="OWK15" s="91"/>
      <c r="OWL15" s="91"/>
      <c r="OWM15" s="91"/>
      <c r="OWN15" s="91"/>
      <c r="OWO15" s="91"/>
      <c r="OWP15" s="91"/>
      <c r="OWQ15" s="91"/>
      <c r="OWR15" s="91"/>
      <c r="OWS15" s="91"/>
      <c r="OWT15" s="91"/>
      <c r="OWU15" s="91"/>
      <c r="OWV15" s="91"/>
      <c r="OWW15" s="91"/>
      <c r="OWX15" s="91"/>
      <c r="OWY15" s="91"/>
      <c r="OWZ15" s="91"/>
      <c r="OXA15" s="91"/>
      <c r="OXB15" s="91"/>
      <c r="OXC15" s="91"/>
      <c r="OXD15" s="91"/>
      <c r="OXE15" s="91"/>
      <c r="OXF15" s="91"/>
      <c r="OXG15" s="91"/>
      <c r="OXH15" s="91"/>
      <c r="OXI15" s="91"/>
      <c r="OXJ15" s="91"/>
      <c r="OXK15" s="91"/>
      <c r="OXL15" s="91"/>
      <c r="OXM15" s="91"/>
      <c r="OXN15" s="91"/>
      <c r="OXO15" s="91"/>
      <c r="OXP15" s="91"/>
      <c r="OXQ15" s="91"/>
      <c r="OXR15" s="91"/>
      <c r="OXS15" s="91"/>
      <c r="OXT15" s="91"/>
      <c r="OXU15" s="91"/>
      <c r="OXV15" s="91"/>
      <c r="OXW15" s="91"/>
      <c r="OXX15" s="91"/>
      <c r="OXY15" s="91"/>
      <c r="OXZ15" s="91"/>
      <c r="OYA15" s="91"/>
      <c r="OYB15" s="91"/>
      <c r="OYC15" s="91"/>
      <c r="OYD15" s="91"/>
      <c r="OYE15" s="91"/>
      <c r="OYF15" s="91"/>
      <c r="OYG15" s="91"/>
      <c r="OYH15" s="91"/>
      <c r="OYI15" s="91"/>
      <c r="OYJ15" s="91"/>
      <c r="OYK15" s="91"/>
      <c r="OYL15" s="91"/>
      <c r="OYM15" s="91"/>
      <c r="OYN15" s="91"/>
      <c r="OYO15" s="91"/>
      <c r="OYP15" s="91"/>
      <c r="OYQ15" s="91"/>
      <c r="OYR15" s="91"/>
      <c r="OYS15" s="91"/>
      <c r="OYT15" s="91"/>
      <c r="OYU15" s="91"/>
      <c r="OYV15" s="91"/>
      <c r="OYW15" s="91"/>
      <c r="OYX15" s="91"/>
      <c r="OYY15" s="91"/>
      <c r="OYZ15" s="91"/>
      <c r="OZA15" s="91"/>
      <c r="OZB15" s="91"/>
      <c r="OZC15" s="91"/>
      <c r="OZD15" s="91"/>
      <c r="OZE15" s="91"/>
      <c r="OZF15" s="91"/>
      <c r="OZG15" s="91"/>
      <c r="OZH15" s="91"/>
      <c r="OZI15" s="91"/>
      <c r="OZJ15" s="91"/>
      <c r="OZK15" s="91"/>
      <c r="OZL15" s="91"/>
      <c r="OZM15" s="91"/>
      <c r="OZN15" s="91"/>
      <c r="OZO15" s="91"/>
      <c r="OZP15" s="91"/>
      <c r="OZQ15" s="91"/>
      <c r="OZR15" s="91"/>
      <c r="OZS15" s="91"/>
      <c r="OZT15" s="91"/>
      <c r="OZU15" s="91"/>
      <c r="OZV15" s="91"/>
      <c r="OZW15" s="91"/>
      <c r="OZX15" s="91"/>
      <c r="OZY15" s="91"/>
      <c r="OZZ15" s="91"/>
      <c r="PAA15" s="91"/>
      <c r="PAB15" s="91"/>
      <c r="PAC15" s="91"/>
      <c r="PAD15" s="91"/>
      <c r="PAE15" s="91"/>
      <c r="PAF15" s="91"/>
      <c r="PAG15" s="91"/>
      <c r="PAH15" s="91"/>
      <c r="PAI15" s="91"/>
      <c r="PAJ15" s="91"/>
      <c r="PAK15" s="91"/>
      <c r="PAL15" s="91"/>
      <c r="PAM15" s="91"/>
      <c r="PAN15" s="91"/>
      <c r="PAO15" s="91"/>
      <c r="PAP15" s="91"/>
      <c r="PAQ15" s="91"/>
      <c r="PAR15" s="91"/>
      <c r="PAS15" s="91"/>
      <c r="PAT15" s="91"/>
      <c r="PAU15" s="91"/>
      <c r="PAV15" s="91"/>
      <c r="PAW15" s="91"/>
      <c r="PAX15" s="91"/>
      <c r="PAY15" s="91"/>
      <c r="PAZ15" s="91"/>
      <c r="PBA15" s="91"/>
      <c r="PBB15" s="91"/>
      <c r="PBC15" s="91"/>
      <c r="PBD15" s="91"/>
      <c r="PBE15" s="91"/>
      <c r="PBF15" s="91"/>
      <c r="PBG15" s="91"/>
      <c r="PBH15" s="91"/>
      <c r="PBI15" s="91"/>
      <c r="PBJ15" s="91"/>
      <c r="PBK15" s="91"/>
      <c r="PBL15" s="91"/>
      <c r="PBM15" s="91"/>
      <c r="PBN15" s="91"/>
      <c r="PBO15" s="91"/>
      <c r="PBP15" s="91"/>
      <c r="PBQ15" s="91"/>
      <c r="PBR15" s="91"/>
      <c r="PBS15" s="91"/>
      <c r="PBT15" s="91"/>
      <c r="PBU15" s="91"/>
      <c r="PBV15" s="91"/>
      <c r="PBW15" s="91"/>
      <c r="PBX15" s="91"/>
      <c r="PBY15" s="91"/>
      <c r="PBZ15" s="91"/>
      <c r="PCA15" s="91"/>
      <c r="PCB15" s="91"/>
      <c r="PCC15" s="91"/>
      <c r="PCD15" s="91"/>
      <c r="PCE15" s="91"/>
      <c r="PCF15" s="91"/>
      <c r="PCG15" s="91"/>
      <c r="PCH15" s="91"/>
      <c r="PCI15" s="91"/>
      <c r="PCJ15" s="91"/>
      <c r="PCK15" s="91"/>
      <c r="PCL15" s="91"/>
      <c r="PCM15" s="91"/>
      <c r="PCN15" s="91"/>
      <c r="PCO15" s="91"/>
      <c r="PCP15" s="91"/>
      <c r="PCQ15" s="91"/>
      <c r="PCR15" s="91"/>
      <c r="PCS15" s="91"/>
      <c r="PCT15" s="91"/>
      <c r="PCU15" s="91"/>
      <c r="PCV15" s="91"/>
      <c r="PCW15" s="91"/>
      <c r="PCX15" s="91"/>
      <c r="PCY15" s="91"/>
      <c r="PCZ15" s="91"/>
      <c r="PDA15" s="91"/>
      <c r="PDB15" s="91"/>
      <c r="PDC15" s="91"/>
      <c r="PDD15" s="91"/>
      <c r="PDE15" s="91"/>
      <c r="PDF15" s="91"/>
      <c r="PDG15" s="91"/>
      <c r="PDH15" s="91"/>
      <c r="PDI15" s="91"/>
      <c r="PDJ15" s="91"/>
      <c r="PDK15" s="91"/>
      <c r="PDL15" s="91"/>
      <c r="PDM15" s="91"/>
      <c r="PDN15" s="91"/>
      <c r="PDO15" s="91"/>
      <c r="PDP15" s="91"/>
      <c r="PDQ15" s="91"/>
      <c r="PDR15" s="91"/>
      <c r="PDS15" s="91"/>
      <c r="PDT15" s="91"/>
      <c r="PDU15" s="91"/>
      <c r="PDV15" s="91"/>
      <c r="PDW15" s="91"/>
      <c r="PDX15" s="91"/>
      <c r="PDY15" s="91"/>
      <c r="PDZ15" s="91"/>
      <c r="PEA15" s="91"/>
      <c r="PEB15" s="91"/>
      <c r="PEC15" s="91"/>
      <c r="PED15" s="91"/>
      <c r="PEE15" s="91"/>
      <c r="PEF15" s="91"/>
      <c r="PEG15" s="91"/>
      <c r="PEH15" s="91"/>
      <c r="PEI15" s="91"/>
      <c r="PEJ15" s="91"/>
      <c r="PEK15" s="91"/>
      <c r="PEL15" s="91"/>
      <c r="PEM15" s="91"/>
      <c r="PEN15" s="91"/>
      <c r="PEO15" s="91"/>
      <c r="PEP15" s="91"/>
      <c r="PEQ15" s="91"/>
      <c r="PER15" s="91"/>
      <c r="PES15" s="91"/>
      <c r="PET15" s="91"/>
      <c r="PEU15" s="91"/>
      <c r="PEV15" s="91"/>
      <c r="PEW15" s="91"/>
      <c r="PEX15" s="91"/>
      <c r="PEY15" s="91"/>
      <c r="PEZ15" s="91"/>
      <c r="PFA15" s="91"/>
      <c r="PFB15" s="91"/>
      <c r="PFC15" s="91"/>
      <c r="PFD15" s="91"/>
      <c r="PFE15" s="91"/>
      <c r="PFF15" s="91"/>
      <c r="PFG15" s="91"/>
      <c r="PFH15" s="91"/>
      <c r="PFI15" s="91"/>
      <c r="PFJ15" s="91"/>
      <c r="PFK15" s="91"/>
      <c r="PFL15" s="91"/>
      <c r="PFM15" s="91"/>
      <c r="PFN15" s="91"/>
      <c r="PFO15" s="91"/>
      <c r="PFP15" s="91"/>
      <c r="PFQ15" s="91"/>
      <c r="PFR15" s="91"/>
      <c r="PFS15" s="91"/>
      <c r="PFT15" s="91"/>
      <c r="PFU15" s="91"/>
      <c r="PFV15" s="91"/>
      <c r="PFW15" s="91"/>
      <c r="PFX15" s="91"/>
      <c r="PFY15" s="91"/>
      <c r="PFZ15" s="91"/>
      <c r="PGA15" s="91"/>
      <c r="PGB15" s="91"/>
      <c r="PGC15" s="91"/>
      <c r="PGD15" s="91"/>
      <c r="PGE15" s="91"/>
      <c r="PGF15" s="91"/>
      <c r="PGG15" s="91"/>
      <c r="PGH15" s="91"/>
      <c r="PGI15" s="91"/>
      <c r="PGJ15" s="91"/>
      <c r="PGK15" s="91"/>
      <c r="PGL15" s="91"/>
      <c r="PGM15" s="91"/>
      <c r="PGN15" s="91"/>
      <c r="PGO15" s="91"/>
      <c r="PGP15" s="91"/>
      <c r="PGQ15" s="91"/>
      <c r="PGR15" s="91"/>
      <c r="PGS15" s="91"/>
      <c r="PGT15" s="91"/>
      <c r="PGU15" s="91"/>
      <c r="PGV15" s="91"/>
      <c r="PGW15" s="91"/>
      <c r="PGX15" s="91"/>
      <c r="PGY15" s="91"/>
      <c r="PGZ15" s="91"/>
      <c r="PHA15" s="91"/>
      <c r="PHB15" s="91"/>
      <c r="PHC15" s="91"/>
      <c r="PHD15" s="91"/>
      <c r="PHE15" s="91"/>
      <c r="PHF15" s="91"/>
      <c r="PHG15" s="91"/>
      <c r="PHH15" s="91"/>
      <c r="PHI15" s="91"/>
      <c r="PHJ15" s="91"/>
      <c r="PHK15" s="91"/>
      <c r="PHL15" s="91"/>
      <c r="PHM15" s="91"/>
      <c r="PHN15" s="91"/>
      <c r="PHO15" s="91"/>
      <c r="PHP15" s="91"/>
      <c r="PHQ15" s="91"/>
      <c r="PHR15" s="91"/>
      <c r="PHS15" s="91"/>
      <c r="PHT15" s="91"/>
      <c r="PHU15" s="91"/>
      <c r="PHV15" s="91"/>
      <c r="PHW15" s="91"/>
      <c r="PHX15" s="91"/>
      <c r="PHY15" s="91"/>
      <c r="PHZ15" s="91"/>
      <c r="PIA15" s="91"/>
      <c r="PIB15" s="91"/>
      <c r="PIC15" s="91"/>
      <c r="PID15" s="91"/>
      <c r="PIE15" s="91"/>
      <c r="PIF15" s="91"/>
      <c r="PIG15" s="91"/>
      <c r="PIH15" s="91"/>
      <c r="PII15" s="91"/>
      <c r="PIJ15" s="91"/>
      <c r="PIK15" s="91"/>
      <c r="PIL15" s="91"/>
      <c r="PIM15" s="91"/>
      <c r="PIN15" s="91"/>
      <c r="PIO15" s="91"/>
      <c r="PIP15" s="91"/>
      <c r="PIQ15" s="91"/>
      <c r="PIR15" s="91"/>
      <c r="PIS15" s="91"/>
      <c r="PIT15" s="91"/>
      <c r="PIU15" s="91"/>
      <c r="PIV15" s="91"/>
      <c r="PIW15" s="91"/>
      <c r="PIX15" s="91"/>
      <c r="PIY15" s="91"/>
      <c r="PIZ15" s="91"/>
      <c r="PJA15" s="91"/>
      <c r="PJB15" s="91"/>
      <c r="PJC15" s="91"/>
      <c r="PJD15" s="91"/>
      <c r="PJE15" s="91"/>
      <c r="PJF15" s="91"/>
      <c r="PJG15" s="91"/>
      <c r="PJH15" s="91"/>
      <c r="PJI15" s="91"/>
      <c r="PJJ15" s="91"/>
      <c r="PJK15" s="91"/>
      <c r="PJL15" s="91"/>
      <c r="PJM15" s="91"/>
      <c r="PJN15" s="91"/>
      <c r="PJO15" s="91"/>
      <c r="PJP15" s="91"/>
      <c r="PJQ15" s="91"/>
      <c r="PJR15" s="91"/>
      <c r="PJS15" s="91"/>
      <c r="PJT15" s="91"/>
      <c r="PJU15" s="91"/>
      <c r="PJV15" s="91"/>
      <c r="PJW15" s="91"/>
      <c r="PJX15" s="91"/>
      <c r="PJY15" s="91"/>
      <c r="PJZ15" s="91"/>
      <c r="PKA15" s="91"/>
      <c r="PKB15" s="91"/>
      <c r="PKC15" s="91"/>
      <c r="PKD15" s="91"/>
      <c r="PKE15" s="91"/>
      <c r="PKF15" s="91"/>
      <c r="PKG15" s="91"/>
      <c r="PKH15" s="91"/>
      <c r="PKI15" s="91"/>
      <c r="PKJ15" s="91"/>
      <c r="PKK15" s="91"/>
      <c r="PKL15" s="91"/>
      <c r="PKM15" s="91"/>
      <c r="PKN15" s="91"/>
      <c r="PKO15" s="91"/>
      <c r="PKP15" s="91"/>
      <c r="PKQ15" s="91"/>
      <c r="PKR15" s="91"/>
      <c r="PKS15" s="91"/>
      <c r="PKT15" s="91"/>
      <c r="PKU15" s="91"/>
      <c r="PKV15" s="91"/>
      <c r="PKW15" s="91"/>
      <c r="PKX15" s="91"/>
      <c r="PKY15" s="91"/>
      <c r="PKZ15" s="91"/>
      <c r="PLA15" s="91"/>
      <c r="PLB15" s="91"/>
      <c r="PLC15" s="91"/>
      <c r="PLD15" s="91"/>
      <c r="PLE15" s="91"/>
      <c r="PLF15" s="91"/>
      <c r="PLG15" s="91"/>
      <c r="PLH15" s="91"/>
      <c r="PLI15" s="91"/>
      <c r="PLJ15" s="91"/>
      <c r="PLK15" s="91"/>
      <c r="PLL15" s="91"/>
      <c r="PLM15" s="91"/>
      <c r="PLN15" s="91"/>
      <c r="PLO15" s="91"/>
      <c r="PLP15" s="91"/>
      <c r="PLQ15" s="91"/>
      <c r="PLR15" s="91"/>
      <c r="PLS15" s="91"/>
      <c r="PLT15" s="91"/>
      <c r="PLU15" s="91"/>
      <c r="PLV15" s="91"/>
      <c r="PLW15" s="91"/>
      <c r="PLX15" s="91"/>
      <c r="PLY15" s="91"/>
      <c r="PLZ15" s="91"/>
      <c r="PMA15" s="91"/>
      <c r="PMB15" s="91"/>
      <c r="PMC15" s="91"/>
      <c r="PMD15" s="91"/>
      <c r="PME15" s="91"/>
      <c r="PMF15" s="91"/>
      <c r="PMG15" s="91"/>
      <c r="PMH15" s="91"/>
      <c r="PMI15" s="91"/>
      <c r="PMJ15" s="91"/>
      <c r="PMK15" s="91"/>
      <c r="PML15" s="91"/>
      <c r="PMM15" s="91"/>
      <c r="PMN15" s="91"/>
      <c r="PMO15" s="91"/>
      <c r="PMP15" s="91"/>
      <c r="PMQ15" s="91"/>
      <c r="PMR15" s="91"/>
      <c r="PMS15" s="91"/>
      <c r="PMT15" s="91"/>
      <c r="PMU15" s="91"/>
      <c r="PMV15" s="91"/>
      <c r="PMW15" s="91"/>
      <c r="PMX15" s="91"/>
      <c r="PMY15" s="91"/>
      <c r="PMZ15" s="91"/>
      <c r="PNA15" s="91"/>
      <c r="PNB15" s="91"/>
      <c r="PNC15" s="91"/>
      <c r="PND15" s="91"/>
      <c r="PNE15" s="91"/>
      <c r="PNF15" s="91"/>
      <c r="PNG15" s="91"/>
      <c r="PNH15" s="91"/>
      <c r="PNI15" s="91"/>
      <c r="PNJ15" s="91"/>
      <c r="PNK15" s="91"/>
      <c r="PNL15" s="91"/>
      <c r="PNM15" s="91"/>
      <c r="PNN15" s="91"/>
      <c r="PNO15" s="91"/>
      <c r="PNP15" s="91"/>
      <c r="PNQ15" s="91"/>
      <c r="PNR15" s="91"/>
      <c r="PNS15" s="91"/>
      <c r="PNT15" s="91"/>
      <c r="PNU15" s="91"/>
      <c r="PNV15" s="91"/>
      <c r="PNW15" s="91"/>
      <c r="PNX15" s="91"/>
      <c r="PNY15" s="91"/>
      <c r="PNZ15" s="91"/>
      <c r="POA15" s="91"/>
      <c r="POB15" s="91"/>
      <c r="POC15" s="91"/>
      <c r="POD15" s="91"/>
      <c r="POE15" s="91"/>
      <c r="POF15" s="91"/>
      <c r="POG15" s="91"/>
      <c r="POH15" s="91"/>
      <c r="POI15" s="91"/>
      <c r="POJ15" s="91"/>
      <c r="POK15" s="91"/>
      <c r="POL15" s="91"/>
      <c r="POM15" s="91"/>
      <c r="PON15" s="91"/>
      <c r="POO15" s="91"/>
      <c r="POP15" s="91"/>
      <c r="POQ15" s="91"/>
      <c r="POR15" s="91"/>
      <c r="POS15" s="91"/>
      <c r="POT15" s="91"/>
      <c r="POU15" s="91"/>
      <c r="POV15" s="91"/>
      <c r="POW15" s="91"/>
      <c r="POX15" s="91"/>
      <c r="POY15" s="91"/>
      <c r="POZ15" s="91"/>
      <c r="PPA15" s="91"/>
      <c r="PPB15" s="91"/>
      <c r="PPC15" s="91"/>
      <c r="PPD15" s="91"/>
      <c r="PPE15" s="91"/>
      <c r="PPF15" s="91"/>
      <c r="PPG15" s="91"/>
      <c r="PPH15" s="91"/>
      <c r="PPI15" s="91"/>
      <c r="PPJ15" s="91"/>
      <c r="PPK15" s="91"/>
      <c r="PPL15" s="91"/>
      <c r="PPM15" s="91"/>
      <c r="PPN15" s="91"/>
      <c r="PPO15" s="91"/>
      <c r="PPP15" s="91"/>
      <c r="PPQ15" s="91"/>
      <c r="PPR15" s="91"/>
      <c r="PPS15" s="91"/>
      <c r="PPT15" s="91"/>
      <c r="PPU15" s="91"/>
      <c r="PPV15" s="91"/>
      <c r="PPW15" s="91"/>
      <c r="PPX15" s="91"/>
      <c r="PPY15" s="91"/>
      <c r="PPZ15" s="91"/>
      <c r="PQA15" s="91"/>
      <c r="PQB15" s="91"/>
      <c r="PQC15" s="91"/>
      <c r="PQD15" s="91"/>
      <c r="PQE15" s="91"/>
      <c r="PQF15" s="91"/>
      <c r="PQG15" s="91"/>
      <c r="PQH15" s="91"/>
      <c r="PQI15" s="91"/>
      <c r="PQJ15" s="91"/>
      <c r="PQK15" s="91"/>
      <c r="PQL15" s="91"/>
      <c r="PQM15" s="91"/>
      <c r="PQN15" s="91"/>
      <c r="PQO15" s="91"/>
      <c r="PQP15" s="91"/>
      <c r="PQQ15" s="91"/>
      <c r="PQR15" s="91"/>
      <c r="PQS15" s="91"/>
      <c r="PQT15" s="91"/>
      <c r="PQU15" s="91"/>
      <c r="PQV15" s="91"/>
      <c r="PQW15" s="91"/>
      <c r="PQX15" s="91"/>
      <c r="PQY15" s="91"/>
      <c r="PQZ15" s="91"/>
      <c r="PRA15" s="91"/>
      <c r="PRB15" s="91"/>
      <c r="PRC15" s="91"/>
      <c r="PRD15" s="91"/>
      <c r="PRE15" s="91"/>
      <c r="PRF15" s="91"/>
      <c r="PRG15" s="91"/>
      <c r="PRH15" s="91"/>
      <c r="PRI15" s="91"/>
      <c r="PRJ15" s="91"/>
      <c r="PRK15" s="91"/>
      <c r="PRL15" s="91"/>
      <c r="PRM15" s="91"/>
      <c r="PRN15" s="91"/>
      <c r="PRO15" s="91"/>
      <c r="PRP15" s="91"/>
      <c r="PRQ15" s="91"/>
      <c r="PRR15" s="91"/>
      <c r="PRS15" s="91"/>
      <c r="PRT15" s="91"/>
      <c r="PRU15" s="91"/>
      <c r="PRV15" s="91"/>
      <c r="PRW15" s="91"/>
      <c r="PRX15" s="91"/>
      <c r="PRY15" s="91"/>
      <c r="PRZ15" s="91"/>
      <c r="PSA15" s="91"/>
      <c r="PSB15" s="91"/>
      <c r="PSC15" s="91"/>
      <c r="PSD15" s="91"/>
      <c r="PSE15" s="91"/>
      <c r="PSF15" s="91"/>
      <c r="PSG15" s="91"/>
      <c r="PSH15" s="91"/>
      <c r="PSI15" s="91"/>
      <c r="PSJ15" s="91"/>
      <c r="PSK15" s="91"/>
      <c r="PSL15" s="91"/>
      <c r="PSM15" s="91"/>
      <c r="PSN15" s="91"/>
      <c r="PSO15" s="91"/>
      <c r="PSP15" s="91"/>
      <c r="PSQ15" s="91"/>
      <c r="PSR15" s="91"/>
      <c r="PSS15" s="91"/>
      <c r="PST15" s="91"/>
      <c r="PSU15" s="91"/>
      <c r="PSV15" s="91"/>
      <c r="PSW15" s="91"/>
      <c r="PSX15" s="91"/>
      <c r="PSY15" s="91"/>
      <c r="PSZ15" s="91"/>
      <c r="PTA15" s="91"/>
      <c r="PTB15" s="91"/>
      <c r="PTC15" s="91"/>
      <c r="PTD15" s="91"/>
      <c r="PTE15" s="91"/>
      <c r="PTF15" s="91"/>
      <c r="PTG15" s="91"/>
      <c r="PTH15" s="91"/>
      <c r="PTI15" s="91"/>
      <c r="PTJ15" s="91"/>
      <c r="PTK15" s="91"/>
      <c r="PTL15" s="91"/>
      <c r="PTM15" s="91"/>
      <c r="PTN15" s="91"/>
      <c r="PTO15" s="91"/>
      <c r="PTP15" s="91"/>
      <c r="PTQ15" s="91"/>
      <c r="PTR15" s="91"/>
      <c r="PTS15" s="91"/>
      <c r="PTT15" s="91"/>
      <c r="PTU15" s="91"/>
      <c r="PTV15" s="91"/>
      <c r="PTW15" s="91"/>
      <c r="PTX15" s="91"/>
      <c r="PTY15" s="91"/>
      <c r="PTZ15" s="91"/>
      <c r="PUA15" s="91"/>
      <c r="PUB15" s="91"/>
      <c r="PUC15" s="91"/>
      <c r="PUD15" s="91"/>
      <c r="PUE15" s="91"/>
      <c r="PUF15" s="91"/>
      <c r="PUG15" s="91"/>
      <c r="PUH15" s="91"/>
      <c r="PUI15" s="91"/>
      <c r="PUJ15" s="91"/>
      <c r="PUK15" s="91"/>
      <c r="PUL15" s="91"/>
      <c r="PUM15" s="91"/>
      <c r="PUN15" s="91"/>
      <c r="PUO15" s="91"/>
      <c r="PUP15" s="91"/>
      <c r="PUQ15" s="91"/>
      <c r="PUR15" s="91"/>
      <c r="PUS15" s="91"/>
      <c r="PUT15" s="91"/>
      <c r="PUU15" s="91"/>
      <c r="PUV15" s="91"/>
      <c r="PUW15" s="91"/>
      <c r="PUX15" s="91"/>
      <c r="PUY15" s="91"/>
      <c r="PUZ15" s="91"/>
      <c r="PVA15" s="91"/>
      <c r="PVB15" s="91"/>
      <c r="PVC15" s="91"/>
      <c r="PVD15" s="91"/>
      <c r="PVE15" s="91"/>
      <c r="PVF15" s="91"/>
      <c r="PVG15" s="91"/>
      <c r="PVH15" s="91"/>
      <c r="PVI15" s="91"/>
      <c r="PVJ15" s="91"/>
      <c r="PVK15" s="91"/>
      <c r="PVL15" s="91"/>
      <c r="PVM15" s="91"/>
      <c r="PVN15" s="91"/>
      <c r="PVO15" s="91"/>
      <c r="PVP15" s="91"/>
      <c r="PVQ15" s="91"/>
      <c r="PVR15" s="91"/>
      <c r="PVS15" s="91"/>
      <c r="PVT15" s="91"/>
      <c r="PVU15" s="91"/>
      <c r="PVV15" s="91"/>
      <c r="PVW15" s="91"/>
      <c r="PVX15" s="91"/>
      <c r="PVY15" s="91"/>
      <c r="PVZ15" s="91"/>
      <c r="PWA15" s="91"/>
      <c r="PWB15" s="91"/>
      <c r="PWC15" s="91"/>
      <c r="PWD15" s="91"/>
      <c r="PWE15" s="91"/>
      <c r="PWF15" s="91"/>
      <c r="PWG15" s="91"/>
      <c r="PWH15" s="91"/>
      <c r="PWI15" s="91"/>
      <c r="PWJ15" s="91"/>
      <c r="PWK15" s="91"/>
      <c r="PWL15" s="91"/>
      <c r="PWM15" s="91"/>
      <c r="PWN15" s="91"/>
      <c r="PWO15" s="91"/>
      <c r="PWP15" s="91"/>
      <c r="PWQ15" s="91"/>
      <c r="PWR15" s="91"/>
      <c r="PWS15" s="91"/>
      <c r="PWT15" s="91"/>
      <c r="PWU15" s="91"/>
      <c r="PWV15" s="91"/>
      <c r="PWW15" s="91"/>
      <c r="PWX15" s="91"/>
      <c r="PWY15" s="91"/>
      <c r="PWZ15" s="91"/>
      <c r="PXA15" s="91"/>
      <c r="PXB15" s="91"/>
      <c r="PXC15" s="91"/>
      <c r="PXD15" s="91"/>
      <c r="PXE15" s="91"/>
      <c r="PXF15" s="91"/>
      <c r="PXG15" s="91"/>
      <c r="PXH15" s="91"/>
      <c r="PXI15" s="91"/>
      <c r="PXJ15" s="91"/>
      <c r="PXK15" s="91"/>
      <c r="PXL15" s="91"/>
      <c r="PXM15" s="91"/>
      <c r="PXN15" s="91"/>
      <c r="PXO15" s="91"/>
      <c r="PXP15" s="91"/>
      <c r="PXQ15" s="91"/>
      <c r="PXR15" s="91"/>
      <c r="PXS15" s="91"/>
      <c r="PXT15" s="91"/>
      <c r="PXU15" s="91"/>
      <c r="PXV15" s="91"/>
      <c r="PXW15" s="91"/>
      <c r="PXX15" s="91"/>
      <c r="PXY15" s="91"/>
      <c r="PXZ15" s="91"/>
      <c r="PYA15" s="91"/>
      <c r="PYB15" s="91"/>
      <c r="PYC15" s="91"/>
      <c r="PYD15" s="91"/>
      <c r="PYE15" s="91"/>
      <c r="PYF15" s="91"/>
      <c r="PYG15" s="91"/>
      <c r="PYH15" s="91"/>
      <c r="PYI15" s="91"/>
      <c r="PYJ15" s="91"/>
      <c r="PYK15" s="91"/>
      <c r="PYL15" s="91"/>
      <c r="PYM15" s="91"/>
      <c r="PYN15" s="91"/>
      <c r="PYO15" s="91"/>
      <c r="PYP15" s="91"/>
      <c r="PYQ15" s="91"/>
      <c r="PYR15" s="91"/>
      <c r="PYS15" s="91"/>
      <c r="PYT15" s="91"/>
      <c r="PYU15" s="91"/>
      <c r="PYV15" s="91"/>
      <c r="PYW15" s="91"/>
      <c r="PYX15" s="91"/>
      <c r="PYY15" s="91"/>
      <c r="PYZ15" s="91"/>
      <c r="PZA15" s="91"/>
      <c r="PZB15" s="91"/>
      <c r="PZC15" s="91"/>
      <c r="PZD15" s="91"/>
      <c r="PZE15" s="91"/>
      <c r="PZF15" s="91"/>
      <c r="PZG15" s="91"/>
      <c r="PZH15" s="91"/>
      <c r="PZI15" s="91"/>
      <c r="PZJ15" s="91"/>
      <c r="PZK15" s="91"/>
      <c r="PZL15" s="91"/>
      <c r="PZM15" s="91"/>
      <c r="PZN15" s="91"/>
      <c r="PZO15" s="91"/>
      <c r="PZP15" s="91"/>
      <c r="PZQ15" s="91"/>
      <c r="PZR15" s="91"/>
      <c r="PZS15" s="91"/>
      <c r="PZT15" s="91"/>
      <c r="PZU15" s="91"/>
      <c r="PZV15" s="91"/>
      <c r="PZW15" s="91"/>
      <c r="PZX15" s="91"/>
      <c r="PZY15" s="91"/>
      <c r="PZZ15" s="91"/>
      <c r="QAA15" s="91"/>
      <c r="QAB15" s="91"/>
      <c r="QAC15" s="91"/>
      <c r="QAD15" s="91"/>
      <c r="QAE15" s="91"/>
      <c r="QAF15" s="91"/>
      <c r="QAG15" s="91"/>
      <c r="QAH15" s="91"/>
      <c r="QAI15" s="91"/>
      <c r="QAJ15" s="91"/>
      <c r="QAK15" s="91"/>
      <c r="QAL15" s="91"/>
      <c r="QAM15" s="91"/>
      <c r="QAN15" s="91"/>
      <c r="QAO15" s="91"/>
      <c r="QAP15" s="91"/>
      <c r="QAQ15" s="91"/>
      <c r="QAR15" s="91"/>
      <c r="QAS15" s="91"/>
      <c r="QAT15" s="91"/>
      <c r="QAU15" s="91"/>
      <c r="QAV15" s="91"/>
      <c r="QAW15" s="91"/>
      <c r="QAX15" s="91"/>
      <c r="QAY15" s="91"/>
      <c r="QAZ15" s="91"/>
      <c r="QBA15" s="91"/>
      <c r="QBB15" s="91"/>
      <c r="QBC15" s="91"/>
      <c r="QBD15" s="91"/>
      <c r="QBE15" s="91"/>
      <c r="QBF15" s="91"/>
      <c r="QBG15" s="91"/>
      <c r="QBH15" s="91"/>
      <c r="QBI15" s="91"/>
      <c r="QBJ15" s="91"/>
      <c r="QBK15" s="91"/>
      <c r="QBL15" s="91"/>
      <c r="QBM15" s="91"/>
      <c r="QBN15" s="91"/>
      <c r="QBO15" s="91"/>
      <c r="QBP15" s="91"/>
      <c r="QBQ15" s="91"/>
      <c r="QBR15" s="91"/>
      <c r="QBS15" s="91"/>
      <c r="QBT15" s="91"/>
      <c r="QBU15" s="91"/>
      <c r="QBV15" s="91"/>
      <c r="QBW15" s="91"/>
      <c r="QBX15" s="91"/>
      <c r="QBY15" s="91"/>
      <c r="QBZ15" s="91"/>
      <c r="QCA15" s="91"/>
      <c r="QCB15" s="91"/>
      <c r="QCC15" s="91"/>
      <c r="QCD15" s="91"/>
      <c r="QCE15" s="91"/>
      <c r="QCF15" s="91"/>
      <c r="QCG15" s="91"/>
      <c r="QCH15" s="91"/>
      <c r="QCI15" s="91"/>
      <c r="QCJ15" s="91"/>
      <c r="QCK15" s="91"/>
      <c r="QCL15" s="91"/>
      <c r="QCM15" s="91"/>
      <c r="QCN15" s="91"/>
      <c r="QCO15" s="91"/>
      <c r="QCP15" s="91"/>
      <c r="QCQ15" s="91"/>
      <c r="QCR15" s="91"/>
      <c r="QCS15" s="91"/>
      <c r="QCT15" s="91"/>
      <c r="QCU15" s="91"/>
      <c r="QCV15" s="91"/>
      <c r="QCW15" s="91"/>
      <c r="QCX15" s="91"/>
      <c r="QCY15" s="91"/>
      <c r="QCZ15" s="91"/>
      <c r="QDA15" s="91"/>
      <c r="QDB15" s="91"/>
      <c r="QDC15" s="91"/>
      <c r="QDD15" s="91"/>
      <c r="QDE15" s="91"/>
      <c r="QDF15" s="91"/>
      <c r="QDG15" s="91"/>
      <c r="QDH15" s="91"/>
      <c r="QDI15" s="91"/>
      <c r="QDJ15" s="91"/>
      <c r="QDK15" s="91"/>
      <c r="QDL15" s="91"/>
      <c r="QDM15" s="91"/>
      <c r="QDN15" s="91"/>
      <c r="QDO15" s="91"/>
      <c r="QDP15" s="91"/>
      <c r="QDQ15" s="91"/>
      <c r="QDR15" s="91"/>
      <c r="QDS15" s="91"/>
      <c r="QDT15" s="91"/>
      <c r="QDU15" s="91"/>
      <c r="QDV15" s="91"/>
      <c r="QDW15" s="91"/>
      <c r="QDX15" s="91"/>
      <c r="QDY15" s="91"/>
      <c r="QDZ15" s="91"/>
      <c r="QEA15" s="91"/>
      <c r="QEB15" s="91"/>
      <c r="QEC15" s="91"/>
      <c r="QED15" s="91"/>
      <c r="QEE15" s="91"/>
      <c r="QEF15" s="91"/>
      <c r="QEG15" s="91"/>
      <c r="QEH15" s="91"/>
      <c r="QEI15" s="91"/>
      <c r="QEJ15" s="91"/>
      <c r="QEK15" s="91"/>
      <c r="QEL15" s="91"/>
      <c r="QEM15" s="91"/>
      <c r="QEN15" s="91"/>
      <c r="QEO15" s="91"/>
      <c r="QEP15" s="91"/>
      <c r="QEQ15" s="91"/>
      <c r="QER15" s="91"/>
      <c r="QES15" s="91"/>
      <c r="QET15" s="91"/>
      <c r="QEU15" s="91"/>
      <c r="QEV15" s="91"/>
      <c r="QEW15" s="91"/>
      <c r="QEX15" s="91"/>
      <c r="QEY15" s="91"/>
      <c r="QEZ15" s="91"/>
      <c r="QFA15" s="91"/>
      <c r="QFB15" s="91"/>
      <c r="QFC15" s="91"/>
      <c r="QFD15" s="91"/>
      <c r="QFE15" s="91"/>
      <c r="QFF15" s="91"/>
      <c r="QFG15" s="91"/>
      <c r="QFH15" s="91"/>
      <c r="QFI15" s="91"/>
      <c r="QFJ15" s="91"/>
      <c r="QFK15" s="91"/>
      <c r="QFL15" s="91"/>
      <c r="QFM15" s="91"/>
      <c r="QFN15" s="91"/>
      <c r="QFO15" s="91"/>
      <c r="QFP15" s="91"/>
      <c r="QFQ15" s="91"/>
      <c r="QFR15" s="91"/>
      <c r="QFS15" s="91"/>
      <c r="QFT15" s="91"/>
      <c r="QFU15" s="91"/>
      <c r="QFV15" s="91"/>
      <c r="QFW15" s="91"/>
      <c r="QFX15" s="91"/>
      <c r="QFY15" s="91"/>
      <c r="QFZ15" s="91"/>
      <c r="QGA15" s="91"/>
      <c r="QGB15" s="91"/>
      <c r="QGC15" s="91"/>
      <c r="QGD15" s="91"/>
      <c r="QGE15" s="91"/>
      <c r="QGF15" s="91"/>
      <c r="QGG15" s="91"/>
      <c r="QGH15" s="91"/>
      <c r="QGI15" s="91"/>
      <c r="QGJ15" s="91"/>
      <c r="QGK15" s="91"/>
      <c r="QGL15" s="91"/>
      <c r="QGM15" s="91"/>
      <c r="QGN15" s="91"/>
      <c r="QGO15" s="91"/>
      <c r="QGP15" s="91"/>
      <c r="QGQ15" s="91"/>
      <c r="QGR15" s="91"/>
      <c r="QGS15" s="91"/>
      <c r="QGT15" s="91"/>
      <c r="QGU15" s="91"/>
      <c r="QGV15" s="91"/>
      <c r="QGW15" s="91"/>
      <c r="QGX15" s="91"/>
      <c r="QGY15" s="91"/>
      <c r="QGZ15" s="91"/>
      <c r="QHA15" s="91"/>
      <c r="QHB15" s="91"/>
      <c r="QHC15" s="91"/>
      <c r="QHD15" s="91"/>
      <c r="QHE15" s="91"/>
      <c r="QHF15" s="91"/>
      <c r="QHG15" s="91"/>
      <c r="QHH15" s="91"/>
      <c r="QHI15" s="91"/>
      <c r="QHJ15" s="91"/>
      <c r="QHK15" s="91"/>
      <c r="QHL15" s="91"/>
      <c r="QHM15" s="91"/>
      <c r="QHN15" s="91"/>
      <c r="QHO15" s="91"/>
      <c r="QHP15" s="91"/>
      <c r="QHQ15" s="91"/>
      <c r="QHR15" s="91"/>
      <c r="QHS15" s="91"/>
      <c r="QHT15" s="91"/>
      <c r="QHU15" s="91"/>
      <c r="QHV15" s="91"/>
      <c r="QHW15" s="91"/>
      <c r="QHX15" s="91"/>
      <c r="QHY15" s="91"/>
      <c r="QHZ15" s="91"/>
      <c r="QIA15" s="91"/>
      <c r="QIB15" s="91"/>
      <c r="QIC15" s="91"/>
      <c r="QID15" s="91"/>
      <c r="QIE15" s="91"/>
      <c r="QIF15" s="91"/>
      <c r="QIG15" s="91"/>
      <c r="QIH15" s="91"/>
      <c r="QII15" s="91"/>
      <c r="QIJ15" s="91"/>
      <c r="QIK15" s="91"/>
      <c r="QIL15" s="91"/>
      <c r="QIM15" s="91"/>
      <c r="QIN15" s="91"/>
      <c r="QIO15" s="91"/>
      <c r="QIP15" s="91"/>
      <c r="QIQ15" s="91"/>
      <c r="QIR15" s="91"/>
      <c r="QIS15" s="91"/>
      <c r="QIT15" s="91"/>
      <c r="QIU15" s="91"/>
      <c r="QIV15" s="91"/>
      <c r="QIW15" s="91"/>
      <c r="QIX15" s="91"/>
      <c r="QIY15" s="91"/>
      <c r="QIZ15" s="91"/>
      <c r="QJA15" s="91"/>
      <c r="QJB15" s="91"/>
      <c r="QJC15" s="91"/>
      <c r="QJD15" s="91"/>
      <c r="QJE15" s="91"/>
      <c r="QJF15" s="91"/>
      <c r="QJG15" s="91"/>
      <c r="QJH15" s="91"/>
      <c r="QJI15" s="91"/>
      <c r="QJJ15" s="91"/>
      <c r="QJK15" s="91"/>
      <c r="QJL15" s="91"/>
      <c r="QJM15" s="91"/>
      <c r="QJN15" s="91"/>
      <c r="QJO15" s="91"/>
      <c r="QJP15" s="91"/>
      <c r="QJQ15" s="91"/>
      <c r="QJR15" s="91"/>
      <c r="QJS15" s="91"/>
      <c r="QJT15" s="91"/>
      <c r="QJU15" s="91"/>
      <c r="QJV15" s="91"/>
      <c r="QJW15" s="91"/>
      <c r="QJX15" s="91"/>
      <c r="QJY15" s="91"/>
      <c r="QJZ15" s="91"/>
      <c r="QKA15" s="91"/>
      <c r="QKB15" s="91"/>
      <c r="QKC15" s="91"/>
      <c r="QKD15" s="91"/>
      <c r="QKE15" s="91"/>
      <c r="QKF15" s="91"/>
      <c r="QKG15" s="91"/>
      <c r="QKH15" s="91"/>
      <c r="QKI15" s="91"/>
      <c r="QKJ15" s="91"/>
      <c r="QKK15" s="91"/>
      <c r="QKL15" s="91"/>
      <c r="QKM15" s="91"/>
      <c r="QKN15" s="91"/>
      <c r="QKO15" s="91"/>
      <c r="QKP15" s="91"/>
      <c r="QKQ15" s="91"/>
      <c r="QKR15" s="91"/>
      <c r="QKS15" s="91"/>
      <c r="QKT15" s="91"/>
      <c r="QKU15" s="91"/>
      <c r="QKV15" s="91"/>
      <c r="QKW15" s="91"/>
      <c r="QKX15" s="91"/>
      <c r="QKY15" s="91"/>
      <c r="QKZ15" s="91"/>
      <c r="QLA15" s="91"/>
      <c r="QLB15" s="91"/>
      <c r="QLC15" s="91"/>
      <c r="QLD15" s="91"/>
      <c r="QLE15" s="91"/>
      <c r="QLF15" s="91"/>
      <c r="QLG15" s="91"/>
      <c r="QLH15" s="91"/>
      <c r="QLI15" s="91"/>
      <c r="QLJ15" s="91"/>
      <c r="QLK15" s="91"/>
      <c r="QLL15" s="91"/>
      <c r="QLM15" s="91"/>
      <c r="QLN15" s="91"/>
      <c r="QLO15" s="91"/>
      <c r="QLP15" s="91"/>
      <c r="QLQ15" s="91"/>
      <c r="QLR15" s="91"/>
      <c r="QLS15" s="91"/>
      <c r="QLT15" s="91"/>
      <c r="QLU15" s="91"/>
      <c r="QLV15" s="91"/>
      <c r="QLW15" s="91"/>
      <c r="QLX15" s="91"/>
      <c r="QLY15" s="91"/>
      <c r="QLZ15" s="91"/>
      <c r="QMA15" s="91"/>
      <c r="QMB15" s="91"/>
      <c r="QMC15" s="91"/>
      <c r="QMD15" s="91"/>
      <c r="QME15" s="91"/>
      <c r="QMF15" s="91"/>
      <c r="QMG15" s="91"/>
      <c r="QMH15" s="91"/>
      <c r="QMI15" s="91"/>
      <c r="QMJ15" s="91"/>
      <c r="QMK15" s="91"/>
      <c r="QML15" s="91"/>
      <c r="QMM15" s="91"/>
      <c r="QMN15" s="91"/>
      <c r="QMO15" s="91"/>
      <c r="QMP15" s="91"/>
      <c r="QMQ15" s="91"/>
      <c r="QMR15" s="91"/>
      <c r="QMS15" s="91"/>
      <c r="QMT15" s="91"/>
      <c r="QMU15" s="91"/>
      <c r="QMV15" s="91"/>
      <c r="QMW15" s="91"/>
      <c r="QMX15" s="91"/>
      <c r="QMY15" s="91"/>
      <c r="QMZ15" s="91"/>
      <c r="QNA15" s="91"/>
      <c r="QNB15" s="91"/>
      <c r="QNC15" s="91"/>
      <c r="QND15" s="91"/>
      <c r="QNE15" s="91"/>
      <c r="QNF15" s="91"/>
      <c r="QNG15" s="91"/>
      <c r="QNH15" s="91"/>
      <c r="QNI15" s="91"/>
      <c r="QNJ15" s="91"/>
      <c r="QNK15" s="91"/>
      <c r="QNL15" s="91"/>
      <c r="QNM15" s="91"/>
      <c r="QNN15" s="91"/>
      <c r="QNO15" s="91"/>
      <c r="QNP15" s="91"/>
      <c r="QNQ15" s="91"/>
      <c r="QNR15" s="91"/>
      <c r="QNS15" s="91"/>
      <c r="QNT15" s="91"/>
      <c r="QNU15" s="91"/>
      <c r="QNV15" s="91"/>
      <c r="QNW15" s="91"/>
      <c r="QNX15" s="91"/>
      <c r="QNY15" s="91"/>
      <c r="QNZ15" s="91"/>
      <c r="QOA15" s="91"/>
      <c r="QOB15" s="91"/>
      <c r="QOC15" s="91"/>
      <c r="QOD15" s="91"/>
      <c r="QOE15" s="91"/>
      <c r="QOF15" s="91"/>
      <c r="QOG15" s="91"/>
      <c r="QOH15" s="91"/>
      <c r="QOI15" s="91"/>
      <c r="QOJ15" s="91"/>
      <c r="QOK15" s="91"/>
      <c r="QOL15" s="91"/>
      <c r="QOM15" s="91"/>
      <c r="QON15" s="91"/>
      <c r="QOO15" s="91"/>
      <c r="QOP15" s="91"/>
      <c r="QOQ15" s="91"/>
      <c r="QOR15" s="91"/>
      <c r="QOS15" s="91"/>
      <c r="QOT15" s="91"/>
      <c r="QOU15" s="91"/>
      <c r="QOV15" s="91"/>
      <c r="QOW15" s="91"/>
      <c r="QOX15" s="91"/>
      <c r="QOY15" s="91"/>
      <c r="QOZ15" s="91"/>
      <c r="QPA15" s="91"/>
      <c r="QPB15" s="91"/>
      <c r="QPC15" s="91"/>
      <c r="QPD15" s="91"/>
      <c r="QPE15" s="91"/>
      <c r="QPF15" s="91"/>
      <c r="QPG15" s="91"/>
      <c r="QPH15" s="91"/>
      <c r="QPI15" s="91"/>
      <c r="QPJ15" s="91"/>
      <c r="QPK15" s="91"/>
      <c r="QPL15" s="91"/>
      <c r="QPM15" s="91"/>
      <c r="QPN15" s="91"/>
      <c r="QPO15" s="91"/>
      <c r="QPP15" s="91"/>
      <c r="QPQ15" s="91"/>
      <c r="QPR15" s="91"/>
      <c r="QPS15" s="91"/>
      <c r="QPT15" s="91"/>
      <c r="QPU15" s="91"/>
      <c r="QPV15" s="91"/>
      <c r="QPW15" s="91"/>
      <c r="QPX15" s="91"/>
      <c r="QPY15" s="91"/>
      <c r="QPZ15" s="91"/>
      <c r="QQA15" s="91"/>
      <c r="QQB15" s="91"/>
      <c r="QQC15" s="91"/>
      <c r="QQD15" s="91"/>
      <c r="QQE15" s="91"/>
      <c r="QQF15" s="91"/>
      <c r="QQG15" s="91"/>
      <c r="QQH15" s="91"/>
      <c r="QQI15" s="91"/>
      <c r="QQJ15" s="91"/>
      <c r="QQK15" s="91"/>
      <c r="QQL15" s="91"/>
      <c r="QQM15" s="91"/>
      <c r="QQN15" s="91"/>
      <c r="QQO15" s="91"/>
      <c r="QQP15" s="91"/>
      <c r="QQQ15" s="91"/>
      <c r="QQR15" s="91"/>
      <c r="QQS15" s="91"/>
      <c r="QQT15" s="91"/>
      <c r="QQU15" s="91"/>
      <c r="QQV15" s="91"/>
      <c r="QQW15" s="91"/>
      <c r="QQX15" s="91"/>
      <c r="QQY15" s="91"/>
      <c r="QQZ15" s="91"/>
      <c r="QRA15" s="91"/>
      <c r="QRB15" s="91"/>
      <c r="QRC15" s="91"/>
      <c r="QRD15" s="91"/>
      <c r="QRE15" s="91"/>
      <c r="QRF15" s="91"/>
      <c r="QRG15" s="91"/>
      <c r="QRH15" s="91"/>
      <c r="QRI15" s="91"/>
      <c r="QRJ15" s="91"/>
      <c r="QRK15" s="91"/>
      <c r="QRL15" s="91"/>
      <c r="QRM15" s="91"/>
      <c r="QRN15" s="91"/>
      <c r="QRO15" s="91"/>
      <c r="QRP15" s="91"/>
      <c r="QRQ15" s="91"/>
      <c r="QRR15" s="91"/>
      <c r="QRS15" s="91"/>
      <c r="QRT15" s="91"/>
      <c r="QRU15" s="91"/>
      <c r="QRV15" s="91"/>
      <c r="QRW15" s="91"/>
      <c r="QRX15" s="91"/>
      <c r="QRY15" s="91"/>
      <c r="QRZ15" s="91"/>
      <c r="QSA15" s="91"/>
      <c r="QSB15" s="91"/>
      <c r="QSC15" s="91"/>
      <c r="QSD15" s="91"/>
      <c r="QSE15" s="91"/>
      <c r="QSF15" s="91"/>
      <c r="QSG15" s="91"/>
      <c r="QSH15" s="91"/>
      <c r="QSI15" s="91"/>
      <c r="QSJ15" s="91"/>
      <c r="QSK15" s="91"/>
      <c r="QSL15" s="91"/>
      <c r="QSM15" s="91"/>
      <c r="QSN15" s="91"/>
      <c r="QSO15" s="91"/>
      <c r="QSP15" s="91"/>
      <c r="QSQ15" s="91"/>
      <c r="QSR15" s="91"/>
      <c r="QSS15" s="91"/>
      <c r="QST15" s="91"/>
      <c r="QSU15" s="91"/>
      <c r="QSV15" s="91"/>
      <c r="QSW15" s="91"/>
      <c r="QSX15" s="91"/>
      <c r="QSY15" s="91"/>
      <c r="QSZ15" s="91"/>
      <c r="QTA15" s="91"/>
      <c r="QTB15" s="91"/>
      <c r="QTC15" s="91"/>
      <c r="QTD15" s="91"/>
      <c r="QTE15" s="91"/>
      <c r="QTF15" s="91"/>
      <c r="QTG15" s="91"/>
      <c r="QTH15" s="91"/>
      <c r="QTI15" s="91"/>
      <c r="QTJ15" s="91"/>
      <c r="QTK15" s="91"/>
      <c r="QTL15" s="91"/>
      <c r="QTM15" s="91"/>
      <c r="QTN15" s="91"/>
      <c r="QTO15" s="91"/>
      <c r="QTP15" s="91"/>
      <c r="QTQ15" s="91"/>
      <c r="QTR15" s="91"/>
      <c r="QTS15" s="91"/>
      <c r="QTT15" s="91"/>
      <c r="QTU15" s="91"/>
      <c r="QTV15" s="91"/>
      <c r="QTW15" s="91"/>
      <c r="QTX15" s="91"/>
      <c r="QTY15" s="91"/>
      <c r="QTZ15" s="91"/>
      <c r="QUA15" s="91"/>
      <c r="QUB15" s="91"/>
      <c r="QUC15" s="91"/>
      <c r="QUD15" s="91"/>
      <c r="QUE15" s="91"/>
      <c r="QUF15" s="91"/>
      <c r="QUG15" s="91"/>
      <c r="QUH15" s="91"/>
      <c r="QUI15" s="91"/>
      <c r="QUJ15" s="91"/>
      <c r="QUK15" s="91"/>
      <c r="QUL15" s="91"/>
      <c r="QUM15" s="91"/>
      <c r="QUN15" s="91"/>
      <c r="QUO15" s="91"/>
      <c r="QUP15" s="91"/>
      <c r="QUQ15" s="91"/>
      <c r="QUR15" s="91"/>
      <c r="QUS15" s="91"/>
      <c r="QUT15" s="91"/>
      <c r="QUU15" s="91"/>
      <c r="QUV15" s="91"/>
      <c r="QUW15" s="91"/>
      <c r="QUX15" s="91"/>
      <c r="QUY15" s="91"/>
      <c r="QUZ15" s="91"/>
      <c r="QVA15" s="91"/>
      <c r="QVB15" s="91"/>
      <c r="QVC15" s="91"/>
      <c r="QVD15" s="91"/>
      <c r="QVE15" s="91"/>
      <c r="QVF15" s="91"/>
      <c r="QVG15" s="91"/>
      <c r="QVH15" s="91"/>
      <c r="QVI15" s="91"/>
      <c r="QVJ15" s="91"/>
      <c r="QVK15" s="91"/>
      <c r="QVL15" s="91"/>
      <c r="QVM15" s="91"/>
      <c r="QVN15" s="91"/>
      <c r="QVO15" s="91"/>
      <c r="QVP15" s="91"/>
      <c r="QVQ15" s="91"/>
      <c r="QVR15" s="91"/>
      <c r="QVS15" s="91"/>
      <c r="QVT15" s="91"/>
      <c r="QVU15" s="91"/>
      <c r="QVV15" s="91"/>
      <c r="QVW15" s="91"/>
      <c r="QVX15" s="91"/>
      <c r="QVY15" s="91"/>
      <c r="QVZ15" s="91"/>
      <c r="QWA15" s="91"/>
      <c r="QWB15" s="91"/>
      <c r="QWC15" s="91"/>
      <c r="QWD15" s="91"/>
      <c r="QWE15" s="91"/>
      <c r="QWF15" s="91"/>
      <c r="QWG15" s="91"/>
      <c r="QWH15" s="91"/>
      <c r="QWI15" s="91"/>
      <c r="QWJ15" s="91"/>
      <c r="QWK15" s="91"/>
      <c r="QWL15" s="91"/>
      <c r="QWM15" s="91"/>
      <c r="QWN15" s="91"/>
      <c r="QWO15" s="91"/>
      <c r="QWP15" s="91"/>
      <c r="QWQ15" s="91"/>
      <c r="QWR15" s="91"/>
      <c r="QWS15" s="91"/>
      <c r="QWT15" s="91"/>
      <c r="QWU15" s="91"/>
      <c r="QWV15" s="91"/>
      <c r="QWW15" s="91"/>
      <c r="QWX15" s="91"/>
      <c r="QWY15" s="91"/>
      <c r="QWZ15" s="91"/>
      <c r="QXA15" s="91"/>
      <c r="QXB15" s="91"/>
      <c r="QXC15" s="91"/>
      <c r="QXD15" s="91"/>
      <c r="QXE15" s="91"/>
      <c r="QXF15" s="91"/>
      <c r="QXG15" s="91"/>
      <c r="QXH15" s="91"/>
      <c r="QXI15" s="91"/>
      <c r="QXJ15" s="91"/>
      <c r="QXK15" s="91"/>
      <c r="QXL15" s="91"/>
      <c r="QXM15" s="91"/>
      <c r="QXN15" s="91"/>
      <c r="QXO15" s="91"/>
      <c r="QXP15" s="91"/>
      <c r="QXQ15" s="91"/>
      <c r="QXR15" s="91"/>
      <c r="QXS15" s="91"/>
      <c r="QXT15" s="91"/>
      <c r="QXU15" s="91"/>
      <c r="QXV15" s="91"/>
      <c r="QXW15" s="91"/>
      <c r="QXX15" s="91"/>
      <c r="QXY15" s="91"/>
      <c r="QXZ15" s="91"/>
      <c r="QYA15" s="91"/>
      <c r="QYB15" s="91"/>
      <c r="QYC15" s="91"/>
      <c r="QYD15" s="91"/>
      <c r="QYE15" s="91"/>
      <c r="QYF15" s="91"/>
      <c r="QYG15" s="91"/>
      <c r="QYH15" s="91"/>
      <c r="QYI15" s="91"/>
      <c r="QYJ15" s="91"/>
      <c r="QYK15" s="91"/>
      <c r="QYL15" s="91"/>
      <c r="QYM15" s="91"/>
      <c r="QYN15" s="91"/>
      <c r="QYO15" s="91"/>
      <c r="QYP15" s="91"/>
      <c r="QYQ15" s="91"/>
      <c r="QYR15" s="91"/>
      <c r="QYS15" s="91"/>
      <c r="QYT15" s="91"/>
      <c r="QYU15" s="91"/>
      <c r="QYV15" s="91"/>
      <c r="QYW15" s="91"/>
      <c r="QYX15" s="91"/>
      <c r="QYY15" s="91"/>
      <c r="QYZ15" s="91"/>
      <c r="QZA15" s="91"/>
      <c r="QZB15" s="91"/>
      <c r="QZC15" s="91"/>
      <c r="QZD15" s="91"/>
      <c r="QZE15" s="91"/>
      <c r="QZF15" s="91"/>
      <c r="QZG15" s="91"/>
      <c r="QZH15" s="91"/>
      <c r="QZI15" s="91"/>
      <c r="QZJ15" s="91"/>
      <c r="QZK15" s="91"/>
      <c r="QZL15" s="91"/>
      <c r="QZM15" s="91"/>
      <c r="QZN15" s="91"/>
      <c r="QZO15" s="91"/>
      <c r="QZP15" s="91"/>
      <c r="QZQ15" s="91"/>
      <c r="QZR15" s="91"/>
      <c r="QZS15" s="91"/>
      <c r="QZT15" s="91"/>
      <c r="QZU15" s="91"/>
      <c r="QZV15" s="91"/>
      <c r="QZW15" s="91"/>
      <c r="QZX15" s="91"/>
      <c r="QZY15" s="91"/>
      <c r="QZZ15" s="91"/>
      <c r="RAA15" s="91"/>
      <c r="RAB15" s="91"/>
      <c r="RAC15" s="91"/>
      <c r="RAD15" s="91"/>
      <c r="RAE15" s="91"/>
      <c r="RAF15" s="91"/>
      <c r="RAG15" s="91"/>
      <c r="RAH15" s="91"/>
      <c r="RAI15" s="91"/>
      <c r="RAJ15" s="91"/>
      <c r="RAK15" s="91"/>
      <c r="RAL15" s="91"/>
      <c r="RAM15" s="91"/>
      <c r="RAN15" s="91"/>
      <c r="RAO15" s="91"/>
      <c r="RAP15" s="91"/>
      <c r="RAQ15" s="91"/>
      <c r="RAR15" s="91"/>
      <c r="RAS15" s="91"/>
      <c r="RAT15" s="91"/>
      <c r="RAU15" s="91"/>
      <c r="RAV15" s="91"/>
      <c r="RAW15" s="91"/>
      <c r="RAX15" s="91"/>
      <c r="RAY15" s="91"/>
      <c r="RAZ15" s="91"/>
      <c r="RBA15" s="91"/>
      <c r="RBB15" s="91"/>
      <c r="RBC15" s="91"/>
      <c r="RBD15" s="91"/>
      <c r="RBE15" s="91"/>
      <c r="RBF15" s="91"/>
      <c r="RBG15" s="91"/>
      <c r="RBH15" s="91"/>
      <c r="RBI15" s="91"/>
      <c r="RBJ15" s="91"/>
      <c r="RBK15" s="91"/>
      <c r="RBL15" s="91"/>
      <c r="RBM15" s="91"/>
      <c r="RBN15" s="91"/>
      <c r="RBO15" s="91"/>
      <c r="RBP15" s="91"/>
      <c r="RBQ15" s="91"/>
      <c r="RBR15" s="91"/>
      <c r="RBS15" s="91"/>
      <c r="RBT15" s="91"/>
      <c r="RBU15" s="91"/>
      <c r="RBV15" s="91"/>
      <c r="RBW15" s="91"/>
      <c r="RBX15" s="91"/>
      <c r="RBY15" s="91"/>
      <c r="RBZ15" s="91"/>
      <c r="RCA15" s="91"/>
      <c r="RCB15" s="91"/>
      <c r="RCC15" s="91"/>
      <c r="RCD15" s="91"/>
      <c r="RCE15" s="91"/>
      <c r="RCF15" s="91"/>
      <c r="RCG15" s="91"/>
      <c r="RCH15" s="91"/>
      <c r="RCI15" s="91"/>
      <c r="RCJ15" s="91"/>
      <c r="RCK15" s="91"/>
      <c r="RCL15" s="91"/>
      <c r="RCM15" s="91"/>
      <c r="RCN15" s="91"/>
      <c r="RCO15" s="91"/>
      <c r="RCP15" s="91"/>
      <c r="RCQ15" s="91"/>
      <c r="RCR15" s="91"/>
      <c r="RCS15" s="91"/>
      <c r="RCT15" s="91"/>
      <c r="RCU15" s="91"/>
      <c r="RCV15" s="91"/>
      <c r="RCW15" s="91"/>
      <c r="RCX15" s="91"/>
      <c r="RCY15" s="91"/>
      <c r="RCZ15" s="91"/>
      <c r="RDA15" s="91"/>
      <c r="RDB15" s="91"/>
      <c r="RDC15" s="91"/>
      <c r="RDD15" s="91"/>
      <c r="RDE15" s="91"/>
      <c r="RDF15" s="91"/>
      <c r="RDG15" s="91"/>
      <c r="RDH15" s="91"/>
      <c r="RDI15" s="91"/>
      <c r="RDJ15" s="91"/>
      <c r="RDK15" s="91"/>
      <c r="RDL15" s="91"/>
      <c r="RDM15" s="91"/>
      <c r="RDN15" s="91"/>
      <c r="RDO15" s="91"/>
      <c r="RDP15" s="91"/>
      <c r="RDQ15" s="91"/>
      <c r="RDR15" s="91"/>
      <c r="RDS15" s="91"/>
      <c r="RDT15" s="91"/>
      <c r="RDU15" s="91"/>
      <c r="RDV15" s="91"/>
      <c r="RDW15" s="91"/>
      <c r="RDX15" s="91"/>
      <c r="RDY15" s="91"/>
      <c r="RDZ15" s="91"/>
      <c r="REA15" s="91"/>
      <c r="REB15" s="91"/>
      <c r="REC15" s="91"/>
      <c r="RED15" s="91"/>
      <c r="REE15" s="91"/>
      <c r="REF15" s="91"/>
      <c r="REG15" s="91"/>
      <c r="REH15" s="91"/>
      <c r="REI15" s="91"/>
      <c r="REJ15" s="91"/>
      <c r="REK15" s="91"/>
      <c r="REL15" s="91"/>
      <c r="REM15" s="91"/>
      <c r="REN15" s="91"/>
      <c r="REO15" s="91"/>
      <c r="REP15" s="91"/>
      <c r="REQ15" s="91"/>
      <c r="RER15" s="91"/>
      <c r="RES15" s="91"/>
      <c r="RET15" s="91"/>
      <c r="REU15" s="91"/>
      <c r="REV15" s="91"/>
      <c r="REW15" s="91"/>
      <c r="REX15" s="91"/>
      <c r="REY15" s="91"/>
      <c r="REZ15" s="91"/>
      <c r="RFA15" s="91"/>
      <c r="RFB15" s="91"/>
      <c r="RFC15" s="91"/>
      <c r="RFD15" s="91"/>
      <c r="RFE15" s="91"/>
      <c r="RFF15" s="91"/>
      <c r="RFG15" s="91"/>
      <c r="RFH15" s="91"/>
      <c r="RFI15" s="91"/>
      <c r="RFJ15" s="91"/>
      <c r="RFK15" s="91"/>
      <c r="RFL15" s="91"/>
      <c r="RFM15" s="91"/>
      <c r="RFN15" s="91"/>
      <c r="RFO15" s="91"/>
      <c r="RFP15" s="91"/>
      <c r="RFQ15" s="91"/>
      <c r="RFR15" s="91"/>
      <c r="RFS15" s="91"/>
      <c r="RFT15" s="91"/>
      <c r="RFU15" s="91"/>
      <c r="RFV15" s="91"/>
      <c r="RFW15" s="91"/>
      <c r="RFX15" s="91"/>
      <c r="RFY15" s="91"/>
      <c r="RFZ15" s="91"/>
      <c r="RGA15" s="91"/>
      <c r="RGB15" s="91"/>
      <c r="RGC15" s="91"/>
      <c r="RGD15" s="91"/>
      <c r="RGE15" s="91"/>
      <c r="RGF15" s="91"/>
      <c r="RGG15" s="91"/>
      <c r="RGH15" s="91"/>
      <c r="RGI15" s="91"/>
      <c r="RGJ15" s="91"/>
      <c r="RGK15" s="91"/>
      <c r="RGL15" s="91"/>
      <c r="RGM15" s="91"/>
      <c r="RGN15" s="91"/>
      <c r="RGO15" s="91"/>
      <c r="RGP15" s="91"/>
      <c r="RGQ15" s="91"/>
      <c r="RGR15" s="91"/>
      <c r="RGS15" s="91"/>
      <c r="RGT15" s="91"/>
      <c r="RGU15" s="91"/>
      <c r="RGV15" s="91"/>
      <c r="RGW15" s="91"/>
      <c r="RGX15" s="91"/>
      <c r="RGY15" s="91"/>
      <c r="RGZ15" s="91"/>
      <c r="RHA15" s="91"/>
      <c r="RHB15" s="91"/>
      <c r="RHC15" s="91"/>
      <c r="RHD15" s="91"/>
      <c r="RHE15" s="91"/>
      <c r="RHF15" s="91"/>
      <c r="RHG15" s="91"/>
      <c r="RHH15" s="91"/>
      <c r="RHI15" s="91"/>
      <c r="RHJ15" s="91"/>
      <c r="RHK15" s="91"/>
      <c r="RHL15" s="91"/>
      <c r="RHM15" s="91"/>
      <c r="RHN15" s="91"/>
      <c r="RHO15" s="91"/>
      <c r="RHP15" s="91"/>
      <c r="RHQ15" s="91"/>
      <c r="RHR15" s="91"/>
      <c r="RHS15" s="91"/>
      <c r="RHT15" s="91"/>
      <c r="RHU15" s="91"/>
      <c r="RHV15" s="91"/>
      <c r="RHW15" s="91"/>
      <c r="RHX15" s="91"/>
      <c r="RHY15" s="91"/>
      <c r="RHZ15" s="91"/>
      <c r="RIA15" s="91"/>
      <c r="RIB15" s="91"/>
      <c r="RIC15" s="91"/>
      <c r="RID15" s="91"/>
      <c r="RIE15" s="91"/>
      <c r="RIF15" s="91"/>
      <c r="RIG15" s="91"/>
      <c r="RIH15" s="91"/>
      <c r="RII15" s="91"/>
      <c r="RIJ15" s="91"/>
      <c r="RIK15" s="91"/>
      <c r="RIL15" s="91"/>
      <c r="RIM15" s="91"/>
      <c r="RIN15" s="91"/>
      <c r="RIO15" s="91"/>
      <c r="RIP15" s="91"/>
      <c r="RIQ15" s="91"/>
      <c r="RIR15" s="91"/>
      <c r="RIS15" s="91"/>
      <c r="RIT15" s="91"/>
      <c r="RIU15" s="91"/>
      <c r="RIV15" s="91"/>
      <c r="RIW15" s="91"/>
      <c r="RIX15" s="91"/>
      <c r="RIY15" s="91"/>
      <c r="RIZ15" s="91"/>
      <c r="RJA15" s="91"/>
      <c r="RJB15" s="91"/>
      <c r="RJC15" s="91"/>
      <c r="RJD15" s="91"/>
      <c r="RJE15" s="91"/>
      <c r="RJF15" s="91"/>
      <c r="RJG15" s="91"/>
      <c r="RJH15" s="91"/>
      <c r="RJI15" s="91"/>
      <c r="RJJ15" s="91"/>
      <c r="RJK15" s="91"/>
      <c r="RJL15" s="91"/>
      <c r="RJM15" s="91"/>
      <c r="RJN15" s="91"/>
      <c r="RJO15" s="91"/>
      <c r="RJP15" s="91"/>
      <c r="RJQ15" s="91"/>
      <c r="RJR15" s="91"/>
      <c r="RJS15" s="91"/>
      <c r="RJT15" s="91"/>
      <c r="RJU15" s="91"/>
      <c r="RJV15" s="91"/>
      <c r="RJW15" s="91"/>
      <c r="RJX15" s="91"/>
      <c r="RJY15" s="91"/>
      <c r="RJZ15" s="91"/>
      <c r="RKA15" s="91"/>
      <c r="RKB15" s="91"/>
      <c r="RKC15" s="91"/>
      <c r="RKD15" s="91"/>
      <c r="RKE15" s="91"/>
      <c r="RKF15" s="91"/>
      <c r="RKG15" s="91"/>
      <c r="RKH15" s="91"/>
      <c r="RKI15" s="91"/>
      <c r="RKJ15" s="91"/>
      <c r="RKK15" s="91"/>
      <c r="RKL15" s="91"/>
      <c r="RKM15" s="91"/>
      <c r="RKN15" s="91"/>
      <c r="RKO15" s="91"/>
      <c r="RKP15" s="91"/>
      <c r="RKQ15" s="91"/>
      <c r="RKR15" s="91"/>
      <c r="RKS15" s="91"/>
      <c r="RKT15" s="91"/>
      <c r="RKU15" s="91"/>
      <c r="RKV15" s="91"/>
      <c r="RKW15" s="91"/>
      <c r="RKX15" s="91"/>
      <c r="RKY15" s="91"/>
      <c r="RKZ15" s="91"/>
      <c r="RLA15" s="91"/>
      <c r="RLB15" s="91"/>
      <c r="RLC15" s="91"/>
      <c r="RLD15" s="91"/>
      <c r="RLE15" s="91"/>
      <c r="RLF15" s="91"/>
      <c r="RLG15" s="91"/>
      <c r="RLH15" s="91"/>
      <c r="RLI15" s="91"/>
      <c r="RLJ15" s="91"/>
      <c r="RLK15" s="91"/>
      <c r="RLL15" s="91"/>
      <c r="RLM15" s="91"/>
      <c r="RLN15" s="91"/>
      <c r="RLO15" s="91"/>
      <c r="RLP15" s="91"/>
      <c r="RLQ15" s="91"/>
      <c r="RLR15" s="91"/>
      <c r="RLS15" s="91"/>
      <c r="RLT15" s="91"/>
      <c r="RLU15" s="91"/>
      <c r="RLV15" s="91"/>
      <c r="RLW15" s="91"/>
      <c r="RLX15" s="91"/>
      <c r="RLY15" s="91"/>
      <c r="RLZ15" s="91"/>
      <c r="RMA15" s="91"/>
      <c r="RMB15" s="91"/>
      <c r="RMC15" s="91"/>
      <c r="RMD15" s="91"/>
      <c r="RME15" s="91"/>
      <c r="RMF15" s="91"/>
      <c r="RMG15" s="91"/>
      <c r="RMH15" s="91"/>
      <c r="RMI15" s="91"/>
      <c r="RMJ15" s="91"/>
      <c r="RMK15" s="91"/>
      <c r="RML15" s="91"/>
      <c r="RMM15" s="91"/>
      <c r="RMN15" s="91"/>
      <c r="RMO15" s="91"/>
      <c r="RMP15" s="91"/>
      <c r="RMQ15" s="91"/>
      <c r="RMR15" s="91"/>
      <c r="RMS15" s="91"/>
      <c r="RMT15" s="91"/>
      <c r="RMU15" s="91"/>
      <c r="RMV15" s="91"/>
      <c r="RMW15" s="91"/>
      <c r="RMX15" s="91"/>
      <c r="RMY15" s="91"/>
      <c r="RMZ15" s="91"/>
      <c r="RNA15" s="91"/>
      <c r="RNB15" s="91"/>
      <c r="RNC15" s="91"/>
      <c r="RND15" s="91"/>
      <c r="RNE15" s="91"/>
      <c r="RNF15" s="91"/>
      <c r="RNG15" s="91"/>
      <c r="RNH15" s="91"/>
      <c r="RNI15" s="91"/>
      <c r="RNJ15" s="91"/>
      <c r="RNK15" s="91"/>
      <c r="RNL15" s="91"/>
      <c r="RNM15" s="91"/>
      <c r="RNN15" s="91"/>
      <c r="RNO15" s="91"/>
      <c r="RNP15" s="91"/>
      <c r="RNQ15" s="91"/>
      <c r="RNR15" s="91"/>
      <c r="RNS15" s="91"/>
      <c r="RNT15" s="91"/>
      <c r="RNU15" s="91"/>
      <c r="RNV15" s="91"/>
      <c r="RNW15" s="91"/>
      <c r="RNX15" s="91"/>
      <c r="RNY15" s="91"/>
      <c r="RNZ15" s="91"/>
      <c r="ROA15" s="91"/>
      <c r="ROB15" s="91"/>
      <c r="ROC15" s="91"/>
      <c r="ROD15" s="91"/>
      <c r="ROE15" s="91"/>
      <c r="ROF15" s="91"/>
      <c r="ROG15" s="91"/>
      <c r="ROH15" s="91"/>
      <c r="ROI15" s="91"/>
      <c r="ROJ15" s="91"/>
      <c r="ROK15" s="91"/>
      <c r="ROL15" s="91"/>
      <c r="ROM15" s="91"/>
      <c r="RON15" s="91"/>
      <c r="ROO15" s="91"/>
      <c r="ROP15" s="91"/>
      <c r="ROQ15" s="91"/>
      <c r="ROR15" s="91"/>
      <c r="ROS15" s="91"/>
      <c r="ROT15" s="91"/>
      <c r="ROU15" s="91"/>
      <c r="ROV15" s="91"/>
      <c r="ROW15" s="91"/>
      <c r="ROX15" s="91"/>
      <c r="ROY15" s="91"/>
      <c r="ROZ15" s="91"/>
      <c r="RPA15" s="91"/>
      <c r="RPB15" s="91"/>
      <c r="RPC15" s="91"/>
      <c r="RPD15" s="91"/>
      <c r="RPE15" s="91"/>
      <c r="RPF15" s="91"/>
      <c r="RPG15" s="91"/>
      <c r="RPH15" s="91"/>
      <c r="RPI15" s="91"/>
      <c r="RPJ15" s="91"/>
      <c r="RPK15" s="91"/>
      <c r="RPL15" s="91"/>
      <c r="RPM15" s="91"/>
      <c r="RPN15" s="91"/>
      <c r="RPO15" s="91"/>
      <c r="RPP15" s="91"/>
      <c r="RPQ15" s="91"/>
      <c r="RPR15" s="91"/>
      <c r="RPS15" s="91"/>
      <c r="RPT15" s="91"/>
      <c r="RPU15" s="91"/>
      <c r="RPV15" s="91"/>
      <c r="RPW15" s="91"/>
      <c r="RPX15" s="91"/>
      <c r="RPY15" s="91"/>
      <c r="RPZ15" s="91"/>
      <c r="RQA15" s="91"/>
      <c r="RQB15" s="91"/>
      <c r="RQC15" s="91"/>
      <c r="RQD15" s="91"/>
      <c r="RQE15" s="91"/>
      <c r="RQF15" s="91"/>
      <c r="RQG15" s="91"/>
      <c r="RQH15" s="91"/>
      <c r="RQI15" s="91"/>
      <c r="RQJ15" s="91"/>
      <c r="RQK15" s="91"/>
      <c r="RQL15" s="91"/>
      <c r="RQM15" s="91"/>
      <c r="RQN15" s="91"/>
      <c r="RQO15" s="91"/>
      <c r="RQP15" s="91"/>
      <c r="RQQ15" s="91"/>
      <c r="RQR15" s="91"/>
      <c r="RQS15" s="91"/>
      <c r="RQT15" s="91"/>
      <c r="RQU15" s="91"/>
      <c r="RQV15" s="91"/>
      <c r="RQW15" s="91"/>
      <c r="RQX15" s="91"/>
      <c r="RQY15" s="91"/>
      <c r="RQZ15" s="91"/>
      <c r="RRA15" s="91"/>
      <c r="RRB15" s="91"/>
      <c r="RRC15" s="91"/>
      <c r="RRD15" s="91"/>
      <c r="RRE15" s="91"/>
      <c r="RRF15" s="91"/>
      <c r="RRG15" s="91"/>
      <c r="RRH15" s="91"/>
      <c r="RRI15" s="91"/>
      <c r="RRJ15" s="91"/>
      <c r="RRK15" s="91"/>
      <c r="RRL15" s="91"/>
      <c r="RRM15" s="91"/>
      <c r="RRN15" s="91"/>
      <c r="RRO15" s="91"/>
      <c r="RRP15" s="91"/>
      <c r="RRQ15" s="91"/>
      <c r="RRR15" s="91"/>
      <c r="RRS15" s="91"/>
      <c r="RRT15" s="91"/>
      <c r="RRU15" s="91"/>
      <c r="RRV15" s="91"/>
      <c r="RRW15" s="91"/>
      <c r="RRX15" s="91"/>
      <c r="RRY15" s="91"/>
      <c r="RRZ15" s="91"/>
      <c r="RSA15" s="91"/>
      <c r="RSB15" s="91"/>
      <c r="RSC15" s="91"/>
      <c r="RSD15" s="91"/>
      <c r="RSE15" s="91"/>
      <c r="RSF15" s="91"/>
      <c r="RSG15" s="91"/>
      <c r="RSH15" s="91"/>
      <c r="RSI15" s="91"/>
      <c r="RSJ15" s="91"/>
      <c r="RSK15" s="91"/>
      <c r="RSL15" s="91"/>
      <c r="RSM15" s="91"/>
      <c r="RSN15" s="91"/>
      <c r="RSO15" s="91"/>
      <c r="RSP15" s="91"/>
      <c r="RSQ15" s="91"/>
      <c r="RSR15" s="91"/>
      <c r="RSS15" s="91"/>
      <c r="RST15" s="91"/>
      <c r="RSU15" s="91"/>
      <c r="RSV15" s="91"/>
      <c r="RSW15" s="91"/>
      <c r="RSX15" s="91"/>
      <c r="RSY15" s="91"/>
      <c r="RSZ15" s="91"/>
      <c r="RTA15" s="91"/>
      <c r="RTB15" s="91"/>
      <c r="RTC15" s="91"/>
      <c r="RTD15" s="91"/>
      <c r="RTE15" s="91"/>
      <c r="RTF15" s="91"/>
      <c r="RTG15" s="91"/>
      <c r="RTH15" s="91"/>
      <c r="RTI15" s="91"/>
      <c r="RTJ15" s="91"/>
      <c r="RTK15" s="91"/>
      <c r="RTL15" s="91"/>
      <c r="RTM15" s="91"/>
      <c r="RTN15" s="91"/>
      <c r="RTO15" s="91"/>
      <c r="RTP15" s="91"/>
      <c r="RTQ15" s="91"/>
      <c r="RTR15" s="91"/>
      <c r="RTS15" s="91"/>
      <c r="RTT15" s="91"/>
      <c r="RTU15" s="91"/>
      <c r="RTV15" s="91"/>
      <c r="RTW15" s="91"/>
      <c r="RTX15" s="91"/>
      <c r="RTY15" s="91"/>
      <c r="RTZ15" s="91"/>
      <c r="RUA15" s="91"/>
      <c r="RUB15" s="91"/>
      <c r="RUC15" s="91"/>
      <c r="RUD15" s="91"/>
      <c r="RUE15" s="91"/>
      <c r="RUF15" s="91"/>
      <c r="RUG15" s="91"/>
      <c r="RUH15" s="91"/>
      <c r="RUI15" s="91"/>
      <c r="RUJ15" s="91"/>
      <c r="RUK15" s="91"/>
      <c r="RUL15" s="91"/>
      <c r="RUM15" s="91"/>
      <c r="RUN15" s="91"/>
      <c r="RUO15" s="91"/>
      <c r="RUP15" s="91"/>
      <c r="RUQ15" s="91"/>
      <c r="RUR15" s="91"/>
      <c r="RUS15" s="91"/>
      <c r="RUT15" s="91"/>
      <c r="RUU15" s="91"/>
      <c r="RUV15" s="91"/>
      <c r="RUW15" s="91"/>
      <c r="RUX15" s="91"/>
      <c r="RUY15" s="91"/>
      <c r="RUZ15" s="91"/>
      <c r="RVA15" s="91"/>
      <c r="RVB15" s="91"/>
      <c r="RVC15" s="91"/>
      <c r="RVD15" s="91"/>
      <c r="RVE15" s="91"/>
      <c r="RVF15" s="91"/>
      <c r="RVG15" s="91"/>
      <c r="RVH15" s="91"/>
      <c r="RVI15" s="91"/>
      <c r="RVJ15" s="91"/>
      <c r="RVK15" s="91"/>
      <c r="RVL15" s="91"/>
      <c r="RVM15" s="91"/>
      <c r="RVN15" s="91"/>
      <c r="RVO15" s="91"/>
      <c r="RVP15" s="91"/>
      <c r="RVQ15" s="91"/>
      <c r="RVR15" s="91"/>
      <c r="RVS15" s="91"/>
      <c r="RVT15" s="91"/>
      <c r="RVU15" s="91"/>
      <c r="RVV15" s="91"/>
      <c r="RVW15" s="91"/>
      <c r="RVX15" s="91"/>
      <c r="RVY15" s="91"/>
      <c r="RVZ15" s="91"/>
      <c r="RWA15" s="91"/>
      <c r="RWB15" s="91"/>
      <c r="RWC15" s="91"/>
      <c r="RWD15" s="91"/>
      <c r="RWE15" s="91"/>
      <c r="RWF15" s="91"/>
      <c r="RWG15" s="91"/>
      <c r="RWH15" s="91"/>
      <c r="RWI15" s="91"/>
      <c r="RWJ15" s="91"/>
      <c r="RWK15" s="91"/>
      <c r="RWL15" s="91"/>
      <c r="RWM15" s="91"/>
      <c r="RWN15" s="91"/>
      <c r="RWO15" s="91"/>
      <c r="RWP15" s="91"/>
      <c r="RWQ15" s="91"/>
      <c r="RWR15" s="91"/>
      <c r="RWS15" s="91"/>
      <c r="RWT15" s="91"/>
      <c r="RWU15" s="91"/>
      <c r="RWV15" s="91"/>
      <c r="RWW15" s="91"/>
      <c r="RWX15" s="91"/>
      <c r="RWY15" s="91"/>
      <c r="RWZ15" s="91"/>
      <c r="RXA15" s="91"/>
      <c r="RXB15" s="91"/>
      <c r="RXC15" s="91"/>
      <c r="RXD15" s="91"/>
      <c r="RXE15" s="91"/>
      <c r="RXF15" s="91"/>
      <c r="RXG15" s="91"/>
      <c r="RXH15" s="91"/>
      <c r="RXI15" s="91"/>
      <c r="RXJ15" s="91"/>
      <c r="RXK15" s="91"/>
      <c r="RXL15" s="91"/>
      <c r="RXM15" s="91"/>
      <c r="RXN15" s="91"/>
      <c r="RXO15" s="91"/>
      <c r="RXP15" s="91"/>
      <c r="RXQ15" s="91"/>
      <c r="RXR15" s="91"/>
      <c r="RXS15" s="91"/>
      <c r="RXT15" s="91"/>
      <c r="RXU15" s="91"/>
      <c r="RXV15" s="91"/>
      <c r="RXW15" s="91"/>
      <c r="RXX15" s="91"/>
      <c r="RXY15" s="91"/>
      <c r="RXZ15" s="91"/>
      <c r="RYA15" s="91"/>
      <c r="RYB15" s="91"/>
      <c r="RYC15" s="91"/>
      <c r="RYD15" s="91"/>
      <c r="RYE15" s="91"/>
      <c r="RYF15" s="91"/>
      <c r="RYG15" s="91"/>
      <c r="RYH15" s="91"/>
      <c r="RYI15" s="91"/>
      <c r="RYJ15" s="91"/>
      <c r="RYK15" s="91"/>
      <c r="RYL15" s="91"/>
      <c r="RYM15" s="91"/>
      <c r="RYN15" s="91"/>
      <c r="RYO15" s="91"/>
      <c r="RYP15" s="91"/>
      <c r="RYQ15" s="91"/>
      <c r="RYR15" s="91"/>
      <c r="RYS15" s="91"/>
      <c r="RYT15" s="91"/>
      <c r="RYU15" s="91"/>
      <c r="RYV15" s="91"/>
      <c r="RYW15" s="91"/>
      <c r="RYX15" s="91"/>
      <c r="RYY15" s="91"/>
      <c r="RYZ15" s="91"/>
      <c r="RZA15" s="91"/>
      <c r="RZB15" s="91"/>
      <c r="RZC15" s="91"/>
      <c r="RZD15" s="91"/>
      <c r="RZE15" s="91"/>
      <c r="RZF15" s="91"/>
      <c r="RZG15" s="91"/>
      <c r="RZH15" s="91"/>
      <c r="RZI15" s="91"/>
      <c r="RZJ15" s="91"/>
      <c r="RZK15" s="91"/>
      <c r="RZL15" s="91"/>
      <c r="RZM15" s="91"/>
      <c r="RZN15" s="91"/>
      <c r="RZO15" s="91"/>
      <c r="RZP15" s="91"/>
      <c r="RZQ15" s="91"/>
      <c r="RZR15" s="91"/>
      <c r="RZS15" s="91"/>
      <c r="RZT15" s="91"/>
      <c r="RZU15" s="91"/>
      <c r="RZV15" s="91"/>
      <c r="RZW15" s="91"/>
      <c r="RZX15" s="91"/>
      <c r="RZY15" s="91"/>
      <c r="RZZ15" s="91"/>
      <c r="SAA15" s="91"/>
      <c r="SAB15" s="91"/>
      <c r="SAC15" s="91"/>
      <c r="SAD15" s="91"/>
      <c r="SAE15" s="91"/>
      <c r="SAF15" s="91"/>
      <c r="SAG15" s="91"/>
      <c r="SAH15" s="91"/>
      <c r="SAI15" s="91"/>
      <c r="SAJ15" s="91"/>
      <c r="SAK15" s="91"/>
      <c r="SAL15" s="91"/>
      <c r="SAM15" s="91"/>
      <c r="SAN15" s="91"/>
      <c r="SAO15" s="91"/>
      <c r="SAP15" s="91"/>
      <c r="SAQ15" s="91"/>
      <c r="SAR15" s="91"/>
      <c r="SAS15" s="91"/>
      <c r="SAT15" s="91"/>
      <c r="SAU15" s="91"/>
      <c r="SAV15" s="91"/>
      <c r="SAW15" s="91"/>
      <c r="SAX15" s="91"/>
      <c r="SAY15" s="91"/>
      <c r="SAZ15" s="91"/>
      <c r="SBA15" s="91"/>
      <c r="SBB15" s="91"/>
      <c r="SBC15" s="91"/>
      <c r="SBD15" s="91"/>
      <c r="SBE15" s="91"/>
      <c r="SBF15" s="91"/>
      <c r="SBG15" s="91"/>
      <c r="SBH15" s="91"/>
      <c r="SBI15" s="91"/>
      <c r="SBJ15" s="91"/>
      <c r="SBK15" s="91"/>
      <c r="SBL15" s="91"/>
      <c r="SBM15" s="91"/>
      <c r="SBN15" s="91"/>
      <c r="SBO15" s="91"/>
      <c r="SBP15" s="91"/>
      <c r="SBQ15" s="91"/>
      <c r="SBR15" s="91"/>
      <c r="SBS15" s="91"/>
      <c r="SBT15" s="91"/>
      <c r="SBU15" s="91"/>
      <c r="SBV15" s="91"/>
      <c r="SBW15" s="91"/>
      <c r="SBX15" s="91"/>
      <c r="SBY15" s="91"/>
      <c r="SBZ15" s="91"/>
      <c r="SCA15" s="91"/>
      <c r="SCB15" s="91"/>
      <c r="SCC15" s="91"/>
      <c r="SCD15" s="91"/>
      <c r="SCE15" s="91"/>
      <c r="SCF15" s="91"/>
      <c r="SCG15" s="91"/>
      <c r="SCH15" s="91"/>
      <c r="SCI15" s="91"/>
      <c r="SCJ15" s="91"/>
      <c r="SCK15" s="91"/>
      <c r="SCL15" s="91"/>
      <c r="SCM15" s="91"/>
      <c r="SCN15" s="91"/>
      <c r="SCO15" s="91"/>
      <c r="SCP15" s="91"/>
      <c r="SCQ15" s="91"/>
      <c r="SCR15" s="91"/>
      <c r="SCS15" s="91"/>
      <c r="SCT15" s="91"/>
      <c r="SCU15" s="91"/>
      <c r="SCV15" s="91"/>
      <c r="SCW15" s="91"/>
      <c r="SCX15" s="91"/>
      <c r="SCY15" s="91"/>
      <c r="SCZ15" s="91"/>
      <c r="SDA15" s="91"/>
      <c r="SDB15" s="91"/>
      <c r="SDC15" s="91"/>
      <c r="SDD15" s="91"/>
      <c r="SDE15" s="91"/>
      <c r="SDF15" s="91"/>
      <c r="SDG15" s="91"/>
      <c r="SDH15" s="91"/>
      <c r="SDI15" s="91"/>
      <c r="SDJ15" s="91"/>
      <c r="SDK15" s="91"/>
      <c r="SDL15" s="91"/>
      <c r="SDM15" s="91"/>
      <c r="SDN15" s="91"/>
      <c r="SDO15" s="91"/>
      <c r="SDP15" s="91"/>
      <c r="SDQ15" s="91"/>
      <c r="SDR15" s="91"/>
      <c r="SDS15" s="91"/>
      <c r="SDT15" s="91"/>
      <c r="SDU15" s="91"/>
      <c r="SDV15" s="91"/>
      <c r="SDW15" s="91"/>
      <c r="SDX15" s="91"/>
      <c r="SDY15" s="91"/>
      <c r="SDZ15" s="91"/>
      <c r="SEA15" s="91"/>
      <c r="SEB15" s="91"/>
      <c r="SEC15" s="91"/>
      <c r="SED15" s="91"/>
      <c r="SEE15" s="91"/>
      <c r="SEF15" s="91"/>
      <c r="SEG15" s="91"/>
      <c r="SEH15" s="91"/>
      <c r="SEI15" s="91"/>
      <c r="SEJ15" s="91"/>
      <c r="SEK15" s="91"/>
      <c r="SEL15" s="91"/>
      <c r="SEM15" s="91"/>
      <c r="SEN15" s="91"/>
      <c r="SEO15" s="91"/>
      <c r="SEP15" s="91"/>
      <c r="SEQ15" s="91"/>
      <c r="SER15" s="91"/>
      <c r="SES15" s="91"/>
      <c r="SET15" s="91"/>
      <c r="SEU15" s="91"/>
      <c r="SEV15" s="91"/>
      <c r="SEW15" s="91"/>
      <c r="SEX15" s="91"/>
      <c r="SEY15" s="91"/>
      <c r="SEZ15" s="91"/>
      <c r="SFA15" s="91"/>
      <c r="SFB15" s="91"/>
      <c r="SFC15" s="91"/>
      <c r="SFD15" s="91"/>
      <c r="SFE15" s="91"/>
      <c r="SFF15" s="91"/>
      <c r="SFG15" s="91"/>
      <c r="SFH15" s="91"/>
      <c r="SFI15" s="91"/>
      <c r="SFJ15" s="91"/>
      <c r="SFK15" s="91"/>
      <c r="SFL15" s="91"/>
      <c r="SFM15" s="91"/>
      <c r="SFN15" s="91"/>
      <c r="SFO15" s="91"/>
      <c r="SFP15" s="91"/>
      <c r="SFQ15" s="91"/>
      <c r="SFR15" s="91"/>
      <c r="SFS15" s="91"/>
      <c r="SFT15" s="91"/>
      <c r="SFU15" s="91"/>
      <c r="SFV15" s="91"/>
      <c r="SFW15" s="91"/>
      <c r="SFX15" s="91"/>
      <c r="SFY15" s="91"/>
      <c r="SFZ15" s="91"/>
      <c r="SGA15" s="91"/>
      <c r="SGB15" s="91"/>
      <c r="SGC15" s="91"/>
      <c r="SGD15" s="91"/>
      <c r="SGE15" s="91"/>
      <c r="SGF15" s="91"/>
      <c r="SGG15" s="91"/>
      <c r="SGH15" s="91"/>
      <c r="SGI15" s="91"/>
      <c r="SGJ15" s="91"/>
      <c r="SGK15" s="91"/>
      <c r="SGL15" s="91"/>
      <c r="SGM15" s="91"/>
      <c r="SGN15" s="91"/>
      <c r="SGO15" s="91"/>
      <c r="SGP15" s="91"/>
      <c r="SGQ15" s="91"/>
      <c r="SGR15" s="91"/>
      <c r="SGS15" s="91"/>
      <c r="SGT15" s="91"/>
      <c r="SGU15" s="91"/>
      <c r="SGV15" s="91"/>
      <c r="SGW15" s="91"/>
      <c r="SGX15" s="91"/>
      <c r="SGY15" s="91"/>
      <c r="SGZ15" s="91"/>
      <c r="SHA15" s="91"/>
      <c r="SHB15" s="91"/>
      <c r="SHC15" s="91"/>
      <c r="SHD15" s="91"/>
      <c r="SHE15" s="91"/>
      <c r="SHF15" s="91"/>
      <c r="SHG15" s="91"/>
      <c r="SHH15" s="91"/>
      <c r="SHI15" s="91"/>
      <c r="SHJ15" s="91"/>
      <c r="SHK15" s="91"/>
      <c r="SHL15" s="91"/>
      <c r="SHM15" s="91"/>
      <c r="SHN15" s="91"/>
      <c r="SHO15" s="91"/>
      <c r="SHP15" s="91"/>
      <c r="SHQ15" s="91"/>
      <c r="SHR15" s="91"/>
      <c r="SHS15" s="91"/>
      <c r="SHT15" s="91"/>
      <c r="SHU15" s="91"/>
      <c r="SHV15" s="91"/>
      <c r="SHW15" s="91"/>
      <c r="SHX15" s="91"/>
      <c r="SHY15" s="91"/>
      <c r="SHZ15" s="91"/>
      <c r="SIA15" s="91"/>
      <c r="SIB15" s="91"/>
      <c r="SIC15" s="91"/>
      <c r="SID15" s="91"/>
      <c r="SIE15" s="91"/>
      <c r="SIF15" s="91"/>
      <c r="SIG15" s="91"/>
      <c r="SIH15" s="91"/>
      <c r="SII15" s="91"/>
      <c r="SIJ15" s="91"/>
      <c r="SIK15" s="91"/>
      <c r="SIL15" s="91"/>
      <c r="SIM15" s="91"/>
      <c r="SIN15" s="91"/>
      <c r="SIO15" s="91"/>
      <c r="SIP15" s="91"/>
      <c r="SIQ15" s="91"/>
      <c r="SIR15" s="91"/>
      <c r="SIS15" s="91"/>
      <c r="SIT15" s="91"/>
      <c r="SIU15" s="91"/>
      <c r="SIV15" s="91"/>
      <c r="SIW15" s="91"/>
      <c r="SIX15" s="91"/>
      <c r="SIY15" s="91"/>
      <c r="SIZ15" s="91"/>
      <c r="SJA15" s="91"/>
      <c r="SJB15" s="91"/>
      <c r="SJC15" s="91"/>
      <c r="SJD15" s="91"/>
      <c r="SJE15" s="91"/>
      <c r="SJF15" s="91"/>
      <c r="SJG15" s="91"/>
      <c r="SJH15" s="91"/>
      <c r="SJI15" s="91"/>
      <c r="SJJ15" s="91"/>
      <c r="SJK15" s="91"/>
      <c r="SJL15" s="91"/>
      <c r="SJM15" s="91"/>
      <c r="SJN15" s="91"/>
      <c r="SJO15" s="91"/>
      <c r="SJP15" s="91"/>
      <c r="SJQ15" s="91"/>
      <c r="SJR15" s="91"/>
      <c r="SJS15" s="91"/>
      <c r="SJT15" s="91"/>
      <c r="SJU15" s="91"/>
      <c r="SJV15" s="91"/>
      <c r="SJW15" s="91"/>
      <c r="SJX15" s="91"/>
      <c r="SJY15" s="91"/>
      <c r="SJZ15" s="91"/>
      <c r="SKA15" s="91"/>
      <c r="SKB15" s="91"/>
      <c r="SKC15" s="91"/>
      <c r="SKD15" s="91"/>
      <c r="SKE15" s="91"/>
      <c r="SKF15" s="91"/>
      <c r="SKG15" s="91"/>
      <c r="SKH15" s="91"/>
      <c r="SKI15" s="91"/>
      <c r="SKJ15" s="91"/>
      <c r="SKK15" s="91"/>
      <c r="SKL15" s="91"/>
      <c r="SKM15" s="91"/>
      <c r="SKN15" s="91"/>
      <c r="SKO15" s="91"/>
      <c r="SKP15" s="91"/>
      <c r="SKQ15" s="91"/>
      <c r="SKR15" s="91"/>
      <c r="SKS15" s="91"/>
      <c r="SKT15" s="91"/>
      <c r="SKU15" s="91"/>
      <c r="SKV15" s="91"/>
      <c r="SKW15" s="91"/>
      <c r="SKX15" s="91"/>
      <c r="SKY15" s="91"/>
      <c r="SKZ15" s="91"/>
      <c r="SLA15" s="91"/>
      <c r="SLB15" s="91"/>
      <c r="SLC15" s="91"/>
      <c r="SLD15" s="91"/>
      <c r="SLE15" s="91"/>
      <c r="SLF15" s="91"/>
      <c r="SLG15" s="91"/>
      <c r="SLH15" s="91"/>
      <c r="SLI15" s="91"/>
      <c r="SLJ15" s="91"/>
      <c r="SLK15" s="91"/>
      <c r="SLL15" s="91"/>
      <c r="SLM15" s="91"/>
      <c r="SLN15" s="91"/>
      <c r="SLO15" s="91"/>
      <c r="SLP15" s="91"/>
      <c r="SLQ15" s="91"/>
      <c r="SLR15" s="91"/>
      <c r="SLS15" s="91"/>
      <c r="SLT15" s="91"/>
      <c r="SLU15" s="91"/>
      <c r="SLV15" s="91"/>
      <c r="SLW15" s="91"/>
      <c r="SLX15" s="91"/>
      <c r="SLY15" s="91"/>
      <c r="SLZ15" s="91"/>
      <c r="SMA15" s="91"/>
      <c r="SMB15" s="91"/>
      <c r="SMC15" s="91"/>
      <c r="SMD15" s="91"/>
      <c r="SME15" s="91"/>
      <c r="SMF15" s="91"/>
      <c r="SMG15" s="91"/>
      <c r="SMH15" s="91"/>
      <c r="SMI15" s="91"/>
      <c r="SMJ15" s="91"/>
      <c r="SMK15" s="91"/>
      <c r="SML15" s="91"/>
      <c r="SMM15" s="91"/>
      <c r="SMN15" s="91"/>
      <c r="SMO15" s="91"/>
      <c r="SMP15" s="91"/>
      <c r="SMQ15" s="91"/>
      <c r="SMR15" s="91"/>
      <c r="SMS15" s="91"/>
      <c r="SMT15" s="91"/>
      <c r="SMU15" s="91"/>
      <c r="SMV15" s="91"/>
      <c r="SMW15" s="91"/>
      <c r="SMX15" s="91"/>
      <c r="SMY15" s="91"/>
      <c r="SMZ15" s="91"/>
      <c r="SNA15" s="91"/>
      <c r="SNB15" s="91"/>
      <c r="SNC15" s="91"/>
      <c r="SND15" s="91"/>
      <c r="SNE15" s="91"/>
      <c r="SNF15" s="91"/>
      <c r="SNG15" s="91"/>
      <c r="SNH15" s="91"/>
      <c r="SNI15" s="91"/>
      <c r="SNJ15" s="91"/>
      <c r="SNK15" s="91"/>
      <c r="SNL15" s="91"/>
      <c r="SNM15" s="91"/>
      <c r="SNN15" s="91"/>
      <c r="SNO15" s="91"/>
      <c r="SNP15" s="91"/>
      <c r="SNQ15" s="91"/>
      <c r="SNR15" s="91"/>
      <c r="SNS15" s="91"/>
      <c r="SNT15" s="91"/>
      <c r="SNU15" s="91"/>
      <c r="SNV15" s="91"/>
      <c r="SNW15" s="91"/>
      <c r="SNX15" s="91"/>
      <c r="SNY15" s="91"/>
      <c r="SNZ15" s="91"/>
      <c r="SOA15" s="91"/>
      <c r="SOB15" s="91"/>
      <c r="SOC15" s="91"/>
      <c r="SOD15" s="91"/>
      <c r="SOE15" s="91"/>
      <c r="SOF15" s="91"/>
      <c r="SOG15" s="91"/>
      <c r="SOH15" s="91"/>
      <c r="SOI15" s="91"/>
      <c r="SOJ15" s="91"/>
      <c r="SOK15" s="91"/>
      <c r="SOL15" s="91"/>
      <c r="SOM15" s="91"/>
      <c r="SON15" s="91"/>
      <c r="SOO15" s="91"/>
      <c r="SOP15" s="91"/>
      <c r="SOQ15" s="91"/>
      <c r="SOR15" s="91"/>
      <c r="SOS15" s="91"/>
      <c r="SOT15" s="91"/>
      <c r="SOU15" s="91"/>
      <c r="SOV15" s="91"/>
      <c r="SOW15" s="91"/>
      <c r="SOX15" s="91"/>
      <c r="SOY15" s="91"/>
      <c r="SOZ15" s="91"/>
      <c r="SPA15" s="91"/>
      <c r="SPB15" s="91"/>
      <c r="SPC15" s="91"/>
      <c r="SPD15" s="91"/>
      <c r="SPE15" s="91"/>
      <c r="SPF15" s="91"/>
      <c r="SPG15" s="91"/>
      <c r="SPH15" s="91"/>
      <c r="SPI15" s="91"/>
      <c r="SPJ15" s="91"/>
      <c r="SPK15" s="91"/>
      <c r="SPL15" s="91"/>
      <c r="SPM15" s="91"/>
      <c r="SPN15" s="91"/>
      <c r="SPO15" s="91"/>
      <c r="SPP15" s="91"/>
      <c r="SPQ15" s="91"/>
      <c r="SPR15" s="91"/>
      <c r="SPS15" s="91"/>
      <c r="SPT15" s="91"/>
      <c r="SPU15" s="91"/>
      <c r="SPV15" s="91"/>
      <c r="SPW15" s="91"/>
      <c r="SPX15" s="91"/>
      <c r="SPY15" s="91"/>
      <c r="SPZ15" s="91"/>
      <c r="SQA15" s="91"/>
      <c r="SQB15" s="91"/>
      <c r="SQC15" s="91"/>
      <c r="SQD15" s="91"/>
      <c r="SQE15" s="91"/>
      <c r="SQF15" s="91"/>
      <c r="SQG15" s="91"/>
      <c r="SQH15" s="91"/>
      <c r="SQI15" s="91"/>
      <c r="SQJ15" s="91"/>
      <c r="SQK15" s="91"/>
      <c r="SQL15" s="91"/>
      <c r="SQM15" s="91"/>
      <c r="SQN15" s="91"/>
      <c r="SQO15" s="91"/>
      <c r="SQP15" s="91"/>
      <c r="SQQ15" s="91"/>
      <c r="SQR15" s="91"/>
      <c r="SQS15" s="91"/>
      <c r="SQT15" s="91"/>
      <c r="SQU15" s="91"/>
      <c r="SQV15" s="91"/>
      <c r="SQW15" s="91"/>
      <c r="SQX15" s="91"/>
      <c r="SQY15" s="91"/>
      <c r="SQZ15" s="91"/>
      <c r="SRA15" s="91"/>
      <c r="SRB15" s="91"/>
      <c r="SRC15" s="91"/>
      <c r="SRD15" s="91"/>
      <c r="SRE15" s="91"/>
      <c r="SRF15" s="91"/>
      <c r="SRG15" s="91"/>
      <c r="SRH15" s="91"/>
      <c r="SRI15" s="91"/>
      <c r="SRJ15" s="91"/>
      <c r="SRK15" s="91"/>
      <c r="SRL15" s="91"/>
      <c r="SRM15" s="91"/>
      <c r="SRN15" s="91"/>
      <c r="SRO15" s="91"/>
      <c r="SRP15" s="91"/>
      <c r="SRQ15" s="91"/>
      <c r="SRR15" s="91"/>
      <c r="SRS15" s="91"/>
      <c r="SRT15" s="91"/>
      <c r="SRU15" s="91"/>
      <c r="SRV15" s="91"/>
      <c r="SRW15" s="91"/>
      <c r="SRX15" s="91"/>
      <c r="SRY15" s="91"/>
      <c r="SRZ15" s="91"/>
      <c r="SSA15" s="91"/>
      <c r="SSB15" s="91"/>
      <c r="SSC15" s="91"/>
      <c r="SSD15" s="91"/>
      <c r="SSE15" s="91"/>
      <c r="SSF15" s="91"/>
      <c r="SSG15" s="91"/>
      <c r="SSH15" s="91"/>
      <c r="SSI15" s="91"/>
      <c r="SSJ15" s="91"/>
      <c r="SSK15" s="91"/>
      <c r="SSL15" s="91"/>
      <c r="SSM15" s="91"/>
      <c r="SSN15" s="91"/>
      <c r="SSO15" s="91"/>
      <c r="SSP15" s="91"/>
      <c r="SSQ15" s="91"/>
      <c r="SSR15" s="91"/>
      <c r="SSS15" s="91"/>
      <c r="SST15" s="91"/>
      <c r="SSU15" s="91"/>
      <c r="SSV15" s="91"/>
      <c r="SSW15" s="91"/>
      <c r="SSX15" s="91"/>
      <c r="SSY15" s="91"/>
      <c r="SSZ15" s="91"/>
      <c r="STA15" s="91"/>
      <c r="STB15" s="91"/>
      <c r="STC15" s="91"/>
      <c r="STD15" s="91"/>
      <c r="STE15" s="91"/>
      <c r="STF15" s="91"/>
      <c r="STG15" s="91"/>
      <c r="STH15" s="91"/>
      <c r="STI15" s="91"/>
      <c r="STJ15" s="91"/>
      <c r="STK15" s="91"/>
      <c r="STL15" s="91"/>
      <c r="STM15" s="91"/>
      <c r="STN15" s="91"/>
      <c r="STO15" s="91"/>
      <c r="STP15" s="91"/>
      <c r="STQ15" s="91"/>
      <c r="STR15" s="91"/>
      <c r="STS15" s="91"/>
      <c r="STT15" s="91"/>
      <c r="STU15" s="91"/>
      <c r="STV15" s="91"/>
      <c r="STW15" s="91"/>
      <c r="STX15" s="91"/>
      <c r="STY15" s="91"/>
      <c r="STZ15" s="91"/>
      <c r="SUA15" s="91"/>
      <c r="SUB15" s="91"/>
      <c r="SUC15" s="91"/>
      <c r="SUD15" s="91"/>
      <c r="SUE15" s="91"/>
      <c r="SUF15" s="91"/>
      <c r="SUG15" s="91"/>
      <c r="SUH15" s="91"/>
      <c r="SUI15" s="91"/>
      <c r="SUJ15" s="91"/>
      <c r="SUK15" s="91"/>
      <c r="SUL15" s="91"/>
      <c r="SUM15" s="91"/>
      <c r="SUN15" s="91"/>
      <c r="SUO15" s="91"/>
      <c r="SUP15" s="91"/>
      <c r="SUQ15" s="91"/>
      <c r="SUR15" s="91"/>
      <c r="SUS15" s="91"/>
      <c r="SUT15" s="91"/>
      <c r="SUU15" s="91"/>
      <c r="SUV15" s="91"/>
      <c r="SUW15" s="91"/>
      <c r="SUX15" s="91"/>
      <c r="SUY15" s="91"/>
      <c r="SUZ15" s="91"/>
      <c r="SVA15" s="91"/>
      <c r="SVB15" s="91"/>
      <c r="SVC15" s="91"/>
      <c r="SVD15" s="91"/>
      <c r="SVE15" s="91"/>
      <c r="SVF15" s="91"/>
      <c r="SVG15" s="91"/>
      <c r="SVH15" s="91"/>
      <c r="SVI15" s="91"/>
      <c r="SVJ15" s="91"/>
      <c r="SVK15" s="91"/>
      <c r="SVL15" s="91"/>
      <c r="SVM15" s="91"/>
      <c r="SVN15" s="91"/>
      <c r="SVO15" s="91"/>
      <c r="SVP15" s="91"/>
      <c r="SVQ15" s="91"/>
      <c r="SVR15" s="91"/>
      <c r="SVS15" s="91"/>
      <c r="SVT15" s="91"/>
      <c r="SVU15" s="91"/>
      <c r="SVV15" s="91"/>
      <c r="SVW15" s="91"/>
      <c r="SVX15" s="91"/>
      <c r="SVY15" s="91"/>
      <c r="SVZ15" s="91"/>
      <c r="SWA15" s="91"/>
      <c r="SWB15" s="91"/>
      <c r="SWC15" s="91"/>
      <c r="SWD15" s="91"/>
      <c r="SWE15" s="91"/>
      <c r="SWF15" s="91"/>
      <c r="SWG15" s="91"/>
      <c r="SWH15" s="91"/>
      <c r="SWI15" s="91"/>
      <c r="SWJ15" s="91"/>
      <c r="SWK15" s="91"/>
      <c r="SWL15" s="91"/>
      <c r="SWM15" s="91"/>
      <c r="SWN15" s="91"/>
      <c r="SWO15" s="91"/>
      <c r="SWP15" s="91"/>
      <c r="SWQ15" s="91"/>
      <c r="SWR15" s="91"/>
      <c r="SWS15" s="91"/>
      <c r="SWT15" s="91"/>
      <c r="SWU15" s="91"/>
      <c r="SWV15" s="91"/>
      <c r="SWW15" s="91"/>
      <c r="SWX15" s="91"/>
      <c r="SWY15" s="91"/>
      <c r="SWZ15" s="91"/>
      <c r="SXA15" s="91"/>
      <c r="SXB15" s="91"/>
      <c r="SXC15" s="91"/>
      <c r="SXD15" s="91"/>
      <c r="SXE15" s="91"/>
      <c r="SXF15" s="91"/>
      <c r="SXG15" s="91"/>
      <c r="SXH15" s="91"/>
      <c r="SXI15" s="91"/>
      <c r="SXJ15" s="91"/>
      <c r="SXK15" s="91"/>
      <c r="SXL15" s="91"/>
      <c r="SXM15" s="91"/>
      <c r="SXN15" s="91"/>
      <c r="SXO15" s="91"/>
      <c r="SXP15" s="91"/>
      <c r="SXQ15" s="91"/>
      <c r="SXR15" s="91"/>
      <c r="SXS15" s="91"/>
      <c r="SXT15" s="91"/>
      <c r="SXU15" s="91"/>
      <c r="SXV15" s="91"/>
      <c r="SXW15" s="91"/>
      <c r="SXX15" s="91"/>
      <c r="SXY15" s="91"/>
      <c r="SXZ15" s="91"/>
      <c r="SYA15" s="91"/>
      <c r="SYB15" s="91"/>
      <c r="SYC15" s="91"/>
      <c r="SYD15" s="91"/>
      <c r="SYE15" s="91"/>
      <c r="SYF15" s="91"/>
      <c r="SYG15" s="91"/>
      <c r="SYH15" s="91"/>
      <c r="SYI15" s="91"/>
      <c r="SYJ15" s="91"/>
      <c r="SYK15" s="91"/>
      <c r="SYL15" s="91"/>
      <c r="SYM15" s="91"/>
      <c r="SYN15" s="91"/>
      <c r="SYO15" s="91"/>
      <c r="SYP15" s="91"/>
      <c r="SYQ15" s="91"/>
      <c r="SYR15" s="91"/>
      <c r="SYS15" s="91"/>
      <c r="SYT15" s="91"/>
      <c r="SYU15" s="91"/>
      <c r="SYV15" s="91"/>
      <c r="SYW15" s="91"/>
      <c r="SYX15" s="91"/>
      <c r="SYY15" s="91"/>
      <c r="SYZ15" s="91"/>
      <c r="SZA15" s="91"/>
      <c r="SZB15" s="91"/>
      <c r="SZC15" s="91"/>
      <c r="SZD15" s="91"/>
      <c r="SZE15" s="91"/>
      <c r="SZF15" s="91"/>
      <c r="SZG15" s="91"/>
      <c r="SZH15" s="91"/>
      <c r="SZI15" s="91"/>
      <c r="SZJ15" s="91"/>
      <c r="SZK15" s="91"/>
      <c r="SZL15" s="91"/>
      <c r="SZM15" s="91"/>
      <c r="SZN15" s="91"/>
      <c r="SZO15" s="91"/>
      <c r="SZP15" s="91"/>
      <c r="SZQ15" s="91"/>
      <c r="SZR15" s="91"/>
      <c r="SZS15" s="91"/>
      <c r="SZT15" s="91"/>
      <c r="SZU15" s="91"/>
      <c r="SZV15" s="91"/>
      <c r="SZW15" s="91"/>
      <c r="SZX15" s="91"/>
      <c r="SZY15" s="91"/>
      <c r="SZZ15" s="91"/>
      <c r="TAA15" s="91"/>
      <c r="TAB15" s="91"/>
      <c r="TAC15" s="91"/>
      <c r="TAD15" s="91"/>
      <c r="TAE15" s="91"/>
      <c r="TAF15" s="91"/>
      <c r="TAG15" s="91"/>
      <c r="TAH15" s="91"/>
      <c r="TAI15" s="91"/>
      <c r="TAJ15" s="91"/>
      <c r="TAK15" s="91"/>
      <c r="TAL15" s="91"/>
      <c r="TAM15" s="91"/>
      <c r="TAN15" s="91"/>
      <c r="TAO15" s="91"/>
      <c r="TAP15" s="91"/>
      <c r="TAQ15" s="91"/>
      <c r="TAR15" s="91"/>
      <c r="TAS15" s="91"/>
      <c r="TAT15" s="91"/>
      <c r="TAU15" s="91"/>
      <c r="TAV15" s="91"/>
      <c r="TAW15" s="91"/>
      <c r="TAX15" s="91"/>
      <c r="TAY15" s="91"/>
      <c r="TAZ15" s="91"/>
      <c r="TBA15" s="91"/>
      <c r="TBB15" s="91"/>
      <c r="TBC15" s="91"/>
      <c r="TBD15" s="91"/>
      <c r="TBE15" s="91"/>
      <c r="TBF15" s="91"/>
      <c r="TBG15" s="91"/>
      <c r="TBH15" s="91"/>
      <c r="TBI15" s="91"/>
      <c r="TBJ15" s="91"/>
      <c r="TBK15" s="91"/>
      <c r="TBL15" s="91"/>
      <c r="TBM15" s="91"/>
      <c r="TBN15" s="91"/>
      <c r="TBO15" s="91"/>
      <c r="TBP15" s="91"/>
      <c r="TBQ15" s="91"/>
      <c r="TBR15" s="91"/>
      <c r="TBS15" s="91"/>
      <c r="TBT15" s="91"/>
      <c r="TBU15" s="91"/>
      <c r="TBV15" s="91"/>
      <c r="TBW15" s="91"/>
      <c r="TBX15" s="91"/>
      <c r="TBY15" s="91"/>
      <c r="TBZ15" s="91"/>
      <c r="TCA15" s="91"/>
      <c r="TCB15" s="91"/>
      <c r="TCC15" s="91"/>
      <c r="TCD15" s="91"/>
      <c r="TCE15" s="91"/>
      <c r="TCF15" s="91"/>
      <c r="TCG15" s="91"/>
      <c r="TCH15" s="91"/>
      <c r="TCI15" s="91"/>
      <c r="TCJ15" s="91"/>
      <c r="TCK15" s="91"/>
      <c r="TCL15" s="91"/>
      <c r="TCM15" s="91"/>
      <c r="TCN15" s="91"/>
      <c r="TCO15" s="91"/>
      <c r="TCP15" s="91"/>
      <c r="TCQ15" s="91"/>
      <c r="TCR15" s="91"/>
      <c r="TCS15" s="91"/>
      <c r="TCT15" s="91"/>
      <c r="TCU15" s="91"/>
      <c r="TCV15" s="91"/>
      <c r="TCW15" s="91"/>
      <c r="TCX15" s="91"/>
      <c r="TCY15" s="91"/>
      <c r="TCZ15" s="91"/>
      <c r="TDA15" s="91"/>
      <c r="TDB15" s="91"/>
      <c r="TDC15" s="91"/>
      <c r="TDD15" s="91"/>
      <c r="TDE15" s="91"/>
      <c r="TDF15" s="91"/>
      <c r="TDG15" s="91"/>
      <c r="TDH15" s="91"/>
      <c r="TDI15" s="91"/>
      <c r="TDJ15" s="91"/>
      <c r="TDK15" s="91"/>
      <c r="TDL15" s="91"/>
      <c r="TDM15" s="91"/>
      <c r="TDN15" s="91"/>
      <c r="TDO15" s="91"/>
      <c r="TDP15" s="91"/>
      <c r="TDQ15" s="91"/>
      <c r="TDR15" s="91"/>
      <c r="TDS15" s="91"/>
      <c r="TDT15" s="91"/>
      <c r="TDU15" s="91"/>
      <c r="TDV15" s="91"/>
      <c r="TDW15" s="91"/>
      <c r="TDX15" s="91"/>
      <c r="TDY15" s="91"/>
      <c r="TDZ15" s="91"/>
      <c r="TEA15" s="91"/>
      <c r="TEB15" s="91"/>
      <c r="TEC15" s="91"/>
      <c r="TED15" s="91"/>
      <c r="TEE15" s="91"/>
      <c r="TEF15" s="91"/>
      <c r="TEG15" s="91"/>
      <c r="TEH15" s="91"/>
      <c r="TEI15" s="91"/>
      <c r="TEJ15" s="91"/>
      <c r="TEK15" s="91"/>
      <c r="TEL15" s="91"/>
      <c r="TEM15" s="91"/>
      <c r="TEN15" s="91"/>
      <c r="TEO15" s="91"/>
      <c r="TEP15" s="91"/>
      <c r="TEQ15" s="91"/>
      <c r="TER15" s="91"/>
      <c r="TES15" s="91"/>
      <c r="TET15" s="91"/>
      <c r="TEU15" s="91"/>
      <c r="TEV15" s="91"/>
      <c r="TEW15" s="91"/>
      <c r="TEX15" s="91"/>
      <c r="TEY15" s="91"/>
      <c r="TEZ15" s="91"/>
      <c r="TFA15" s="91"/>
      <c r="TFB15" s="91"/>
      <c r="TFC15" s="91"/>
      <c r="TFD15" s="91"/>
      <c r="TFE15" s="91"/>
      <c r="TFF15" s="91"/>
      <c r="TFG15" s="91"/>
      <c r="TFH15" s="91"/>
      <c r="TFI15" s="91"/>
      <c r="TFJ15" s="91"/>
      <c r="TFK15" s="91"/>
      <c r="TFL15" s="91"/>
      <c r="TFM15" s="91"/>
      <c r="TFN15" s="91"/>
      <c r="TFO15" s="91"/>
      <c r="TFP15" s="91"/>
      <c r="TFQ15" s="91"/>
      <c r="TFR15" s="91"/>
      <c r="TFS15" s="91"/>
      <c r="TFT15" s="91"/>
      <c r="TFU15" s="91"/>
      <c r="TFV15" s="91"/>
      <c r="TFW15" s="91"/>
      <c r="TFX15" s="91"/>
      <c r="TFY15" s="91"/>
      <c r="TFZ15" s="91"/>
      <c r="TGA15" s="91"/>
      <c r="TGB15" s="91"/>
      <c r="TGC15" s="91"/>
      <c r="TGD15" s="91"/>
      <c r="TGE15" s="91"/>
      <c r="TGF15" s="91"/>
      <c r="TGG15" s="91"/>
      <c r="TGH15" s="91"/>
      <c r="TGI15" s="91"/>
      <c r="TGJ15" s="91"/>
      <c r="TGK15" s="91"/>
      <c r="TGL15" s="91"/>
      <c r="TGM15" s="91"/>
      <c r="TGN15" s="91"/>
      <c r="TGO15" s="91"/>
      <c r="TGP15" s="91"/>
      <c r="TGQ15" s="91"/>
      <c r="TGR15" s="91"/>
      <c r="TGS15" s="91"/>
      <c r="TGT15" s="91"/>
      <c r="TGU15" s="91"/>
      <c r="TGV15" s="91"/>
      <c r="TGW15" s="91"/>
      <c r="TGX15" s="91"/>
      <c r="TGY15" s="91"/>
      <c r="TGZ15" s="91"/>
      <c r="THA15" s="91"/>
      <c r="THB15" s="91"/>
      <c r="THC15" s="91"/>
      <c r="THD15" s="91"/>
      <c r="THE15" s="91"/>
      <c r="THF15" s="91"/>
      <c r="THG15" s="91"/>
      <c r="THH15" s="91"/>
      <c r="THI15" s="91"/>
      <c r="THJ15" s="91"/>
      <c r="THK15" s="91"/>
      <c r="THL15" s="91"/>
      <c r="THM15" s="91"/>
      <c r="THN15" s="91"/>
      <c r="THO15" s="91"/>
      <c r="THP15" s="91"/>
      <c r="THQ15" s="91"/>
      <c r="THR15" s="91"/>
      <c r="THS15" s="91"/>
      <c r="THT15" s="91"/>
      <c r="THU15" s="91"/>
      <c r="THV15" s="91"/>
      <c r="THW15" s="91"/>
      <c r="THX15" s="91"/>
      <c r="THY15" s="91"/>
      <c r="THZ15" s="91"/>
      <c r="TIA15" s="91"/>
      <c r="TIB15" s="91"/>
      <c r="TIC15" s="91"/>
      <c r="TID15" s="91"/>
      <c r="TIE15" s="91"/>
      <c r="TIF15" s="91"/>
      <c r="TIG15" s="91"/>
      <c r="TIH15" s="91"/>
      <c r="TII15" s="91"/>
      <c r="TIJ15" s="91"/>
      <c r="TIK15" s="91"/>
      <c r="TIL15" s="91"/>
      <c r="TIM15" s="91"/>
      <c r="TIN15" s="91"/>
      <c r="TIO15" s="91"/>
      <c r="TIP15" s="91"/>
      <c r="TIQ15" s="91"/>
      <c r="TIR15" s="91"/>
      <c r="TIS15" s="91"/>
      <c r="TIT15" s="91"/>
      <c r="TIU15" s="91"/>
      <c r="TIV15" s="91"/>
      <c r="TIW15" s="91"/>
      <c r="TIX15" s="91"/>
      <c r="TIY15" s="91"/>
      <c r="TIZ15" s="91"/>
      <c r="TJA15" s="91"/>
      <c r="TJB15" s="91"/>
      <c r="TJC15" s="91"/>
      <c r="TJD15" s="91"/>
      <c r="TJE15" s="91"/>
      <c r="TJF15" s="91"/>
      <c r="TJG15" s="91"/>
      <c r="TJH15" s="91"/>
      <c r="TJI15" s="91"/>
      <c r="TJJ15" s="91"/>
      <c r="TJK15" s="91"/>
      <c r="TJL15" s="91"/>
      <c r="TJM15" s="91"/>
      <c r="TJN15" s="91"/>
      <c r="TJO15" s="91"/>
      <c r="TJP15" s="91"/>
      <c r="TJQ15" s="91"/>
      <c r="TJR15" s="91"/>
      <c r="TJS15" s="91"/>
      <c r="TJT15" s="91"/>
      <c r="TJU15" s="91"/>
      <c r="TJV15" s="91"/>
      <c r="TJW15" s="91"/>
      <c r="TJX15" s="91"/>
      <c r="TJY15" s="91"/>
      <c r="TJZ15" s="91"/>
      <c r="TKA15" s="91"/>
      <c r="TKB15" s="91"/>
      <c r="TKC15" s="91"/>
      <c r="TKD15" s="91"/>
      <c r="TKE15" s="91"/>
      <c r="TKF15" s="91"/>
      <c r="TKG15" s="91"/>
      <c r="TKH15" s="91"/>
      <c r="TKI15" s="91"/>
      <c r="TKJ15" s="91"/>
      <c r="TKK15" s="91"/>
      <c r="TKL15" s="91"/>
      <c r="TKM15" s="91"/>
      <c r="TKN15" s="91"/>
      <c r="TKO15" s="91"/>
      <c r="TKP15" s="91"/>
      <c r="TKQ15" s="91"/>
      <c r="TKR15" s="91"/>
      <c r="TKS15" s="91"/>
      <c r="TKT15" s="91"/>
      <c r="TKU15" s="91"/>
      <c r="TKV15" s="91"/>
      <c r="TKW15" s="91"/>
      <c r="TKX15" s="91"/>
      <c r="TKY15" s="91"/>
      <c r="TKZ15" s="91"/>
      <c r="TLA15" s="91"/>
      <c r="TLB15" s="91"/>
      <c r="TLC15" s="91"/>
      <c r="TLD15" s="91"/>
      <c r="TLE15" s="91"/>
      <c r="TLF15" s="91"/>
      <c r="TLG15" s="91"/>
      <c r="TLH15" s="91"/>
      <c r="TLI15" s="91"/>
      <c r="TLJ15" s="91"/>
      <c r="TLK15" s="91"/>
      <c r="TLL15" s="91"/>
      <c r="TLM15" s="91"/>
      <c r="TLN15" s="91"/>
      <c r="TLO15" s="91"/>
      <c r="TLP15" s="91"/>
      <c r="TLQ15" s="91"/>
      <c r="TLR15" s="91"/>
      <c r="TLS15" s="91"/>
      <c r="TLT15" s="91"/>
      <c r="TLU15" s="91"/>
      <c r="TLV15" s="91"/>
      <c r="TLW15" s="91"/>
      <c r="TLX15" s="91"/>
      <c r="TLY15" s="91"/>
      <c r="TLZ15" s="91"/>
      <c r="TMA15" s="91"/>
      <c r="TMB15" s="91"/>
      <c r="TMC15" s="91"/>
      <c r="TMD15" s="91"/>
      <c r="TME15" s="91"/>
      <c r="TMF15" s="91"/>
      <c r="TMG15" s="91"/>
      <c r="TMH15" s="91"/>
      <c r="TMI15" s="91"/>
      <c r="TMJ15" s="91"/>
      <c r="TMK15" s="91"/>
      <c r="TML15" s="91"/>
      <c r="TMM15" s="91"/>
      <c r="TMN15" s="91"/>
      <c r="TMO15" s="91"/>
      <c r="TMP15" s="91"/>
      <c r="TMQ15" s="91"/>
      <c r="TMR15" s="91"/>
      <c r="TMS15" s="91"/>
      <c r="TMT15" s="91"/>
      <c r="TMU15" s="91"/>
      <c r="TMV15" s="91"/>
      <c r="TMW15" s="91"/>
      <c r="TMX15" s="91"/>
      <c r="TMY15" s="91"/>
      <c r="TMZ15" s="91"/>
      <c r="TNA15" s="91"/>
      <c r="TNB15" s="91"/>
      <c r="TNC15" s="91"/>
      <c r="TND15" s="91"/>
      <c r="TNE15" s="91"/>
      <c r="TNF15" s="91"/>
      <c r="TNG15" s="91"/>
      <c r="TNH15" s="91"/>
      <c r="TNI15" s="91"/>
      <c r="TNJ15" s="91"/>
      <c r="TNK15" s="91"/>
      <c r="TNL15" s="91"/>
      <c r="TNM15" s="91"/>
      <c r="TNN15" s="91"/>
      <c r="TNO15" s="91"/>
      <c r="TNP15" s="91"/>
      <c r="TNQ15" s="91"/>
      <c r="TNR15" s="91"/>
      <c r="TNS15" s="91"/>
      <c r="TNT15" s="91"/>
      <c r="TNU15" s="91"/>
      <c r="TNV15" s="91"/>
      <c r="TNW15" s="91"/>
      <c r="TNX15" s="91"/>
      <c r="TNY15" s="91"/>
      <c r="TNZ15" s="91"/>
      <c r="TOA15" s="91"/>
      <c r="TOB15" s="91"/>
      <c r="TOC15" s="91"/>
      <c r="TOD15" s="91"/>
      <c r="TOE15" s="91"/>
      <c r="TOF15" s="91"/>
      <c r="TOG15" s="91"/>
      <c r="TOH15" s="91"/>
      <c r="TOI15" s="91"/>
      <c r="TOJ15" s="91"/>
      <c r="TOK15" s="91"/>
      <c r="TOL15" s="91"/>
      <c r="TOM15" s="91"/>
      <c r="TON15" s="91"/>
      <c r="TOO15" s="91"/>
      <c r="TOP15" s="91"/>
      <c r="TOQ15" s="91"/>
      <c r="TOR15" s="91"/>
      <c r="TOS15" s="91"/>
      <c r="TOT15" s="91"/>
      <c r="TOU15" s="91"/>
      <c r="TOV15" s="91"/>
      <c r="TOW15" s="91"/>
      <c r="TOX15" s="91"/>
      <c r="TOY15" s="91"/>
      <c r="TOZ15" s="91"/>
      <c r="TPA15" s="91"/>
      <c r="TPB15" s="91"/>
      <c r="TPC15" s="91"/>
      <c r="TPD15" s="91"/>
      <c r="TPE15" s="91"/>
      <c r="TPF15" s="91"/>
      <c r="TPG15" s="91"/>
      <c r="TPH15" s="91"/>
      <c r="TPI15" s="91"/>
      <c r="TPJ15" s="91"/>
      <c r="TPK15" s="91"/>
      <c r="TPL15" s="91"/>
      <c r="TPM15" s="91"/>
      <c r="TPN15" s="91"/>
      <c r="TPO15" s="91"/>
      <c r="TPP15" s="91"/>
      <c r="TPQ15" s="91"/>
      <c r="TPR15" s="91"/>
      <c r="TPS15" s="91"/>
      <c r="TPT15" s="91"/>
      <c r="TPU15" s="91"/>
      <c r="TPV15" s="91"/>
      <c r="TPW15" s="91"/>
      <c r="TPX15" s="91"/>
      <c r="TPY15" s="91"/>
      <c r="TPZ15" s="91"/>
      <c r="TQA15" s="91"/>
      <c r="TQB15" s="91"/>
      <c r="TQC15" s="91"/>
      <c r="TQD15" s="91"/>
      <c r="TQE15" s="91"/>
      <c r="TQF15" s="91"/>
      <c r="TQG15" s="91"/>
      <c r="TQH15" s="91"/>
      <c r="TQI15" s="91"/>
      <c r="TQJ15" s="91"/>
      <c r="TQK15" s="91"/>
      <c r="TQL15" s="91"/>
      <c r="TQM15" s="91"/>
      <c r="TQN15" s="91"/>
      <c r="TQO15" s="91"/>
      <c r="TQP15" s="91"/>
      <c r="TQQ15" s="91"/>
      <c r="TQR15" s="91"/>
      <c r="TQS15" s="91"/>
      <c r="TQT15" s="91"/>
      <c r="TQU15" s="91"/>
      <c r="TQV15" s="91"/>
      <c r="TQW15" s="91"/>
      <c r="TQX15" s="91"/>
      <c r="TQY15" s="91"/>
      <c r="TQZ15" s="91"/>
      <c r="TRA15" s="91"/>
      <c r="TRB15" s="91"/>
      <c r="TRC15" s="91"/>
      <c r="TRD15" s="91"/>
      <c r="TRE15" s="91"/>
      <c r="TRF15" s="91"/>
      <c r="TRG15" s="91"/>
      <c r="TRH15" s="91"/>
      <c r="TRI15" s="91"/>
      <c r="TRJ15" s="91"/>
      <c r="TRK15" s="91"/>
      <c r="TRL15" s="91"/>
      <c r="TRM15" s="91"/>
      <c r="TRN15" s="91"/>
      <c r="TRO15" s="91"/>
      <c r="TRP15" s="91"/>
      <c r="TRQ15" s="91"/>
      <c r="TRR15" s="91"/>
      <c r="TRS15" s="91"/>
      <c r="TRT15" s="91"/>
      <c r="TRU15" s="91"/>
      <c r="TRV15" s="91"/>
      <c r="TRW15" s="91"/>
      <c r="TRX15" s="91"/>
      <c r="TRY15" s="91"/>
      <c r="TRZ15" s="91"/>
      <c r="TSA15" s="91"/>
      <c r="TSB15" s="91"/>
      <c r="TSC15" s="91"/>
      <c r="TSD15" s="91"/>
      <c r="TSE15" s="91"/>
      <c r="TSF15" s="91"/>
      <c r="TSG15" s="91"/>
      <c r="TSH15" s="91"/>
      <c r="TSI15" s="91"/>
      <c r="TSJ15" s="91"/>
      <c r="TSK15" s="91"/>
      <c r="TSL15" s="91"/>
      <c r="TSM15" s="91"/>
      <c r="TSN15" s="91"/>
      <c r="TSO15" s="91"/>
      <c r="TSP15" s="91"/>
      <c r="TSQ15" s="91"/>
      <c r="TSR15" s="91"/>
      <c r="TSS15" s="91"/>
      <c r="TST15" s="91"/>
      <c r="TSU15" s="91"/>
      <c r="TSV15" s="91"/>
      <c r="TSW15" s="91"/>
      <c r="TSX15" s="91"/>
      <c r="TSY15" s="91"/>
      <c r="TSZ15" s="91"/>
      <c r="TTA15" s="91"/>
      <c r="TTB15" s="91"/>
      <c r="TTC15" s="91"/>
      <c r="TTD15" s="91"/>
      <c r="TTE15" s="91"/>
      <c r="TTF15" s="91"/>
      <c r="TTG15" s="91"/>
      <c r="TTH15" s="91"/>
      <c r="TTI15" s="91"/>
      <c r="TTJ15" s="91"/>
      <c r="TTK15" s="91"/>
      <c r="TTL15" s="91"/>
      <c r="TTM15" s="91"/>
      <c r="TTN15" s="91"/>
      <c r="TTO15" s="91"/>
      <c r="TTP15" s="91"/>
      <c r="TTQ15" s="91"/>
      <c r="TTR15" s="91"/>
      <c r="TTS15" s="91"/>
      <c r="TTT15" s="91"/>
      <c r="TTU15" s="91"/>
      <c r="TTV15" s="91"/>
      <c r="TTW15" s="91"/>
      <c r="TTX15" s="91"/>
      <c r="TTY15" s="91"/>
      <c r="TTZ15" s="91"/>
      <c r="TUA15" s="91"/>
      <c r="TUB15" s="91"/>
      <c r="TUC15" s="91"/>
      <c r="TUD15" s="91"/>
      <c r="TUE15" s="91"/>
      <c r="TUF15" s="91"/>
      <c r="TUG15" s="91"/>
      <c r="TUH15" s="91"/>
      <c r="TUI15" s="91"/>
      <c r="TUJ15" s="91"/>
      <c r="TUK15" s="91"/>
      <c r="TUL15" s="91"/>
      <c r="TUM15" s="91"/>
      <c r="TUN15" s="91"/>
      <c r="TUO15" s="91"/>
      <c r="TUP15" s="91"/>
      <c r="TUQ15" s="91"/>
      <c r="TUR15" s="91"/>
      <c r="TUS15" s="91"/>
      <c r="TUT15" s="91"/>
      <c r="TUU15" s="91"/>
      <c r="TUV15" s="91"/>
      <c r="TUW15" s="91"/>
      <c r="TUX15" s="91"/>
      <c r="TUY15" s="91"/>
      <c r="TUZ15" s="91"/>
      <c r="TVA15" s="91"/>
      <c r="TVB15" s="91"/>
      <c r="TVC15" s="91"/>
      <c r="TVD15" s="91"/>
      <c r="TVE15" s="91"/>
      <c r="TVF15" s="91"/>
      <c r="TVG15" s="91"/>
      <c r="TVH15" s="91"/>
      <c r="TVI15" s="91"/>
      <c r="TVJ15" s="91"/>
      <c r="TVK15" s="91"/>
      <c r="TVL15" s="91"/>
      <c r="TVM15" s="91"/>
      <c r="TVN15" s="91"/>
      <c r="TVO15" s="91"/>
      <c r="TVP15" s="91"/>
      <c r="TVQ15" s="91"/>
      <c r="TVR15" s="91"/>
      <c r="TVS15" s="91"/>
      <c r="TVT15" s="91"/>
      <c r="TVU15" s="91"/>
      <c r="TVV15" s="91"/>
      <c r="TVW15" s="91"/>
      <c r="TVX15" s="91"/>
      <c r="TVY15" s="91"/>
      <c r="TVZ15" s="91"/>
      <c r="TWA15" s="91"/>
      <c r="TWB15" s="91"/>
      <c r="TWC15" s="91"/>
      <c r="TWD15" s="91"/>
      <c r="TWE15" s="91"/>
      <c r="TWF15" s="91"/>
      <c r="TWG15" s="91"/>
      <c r="TWH15" s="91"/>
      <c r="TWI15" s="91"/>
      <c r="TWJ15" s="91"/>
      <c r="TWK15" s="91"/>
      <c r="TWL15" s="91"/>
      <c r="TWM15" s="91"/>
      <c r="TWN15" s="91"/>
      <c r="TWO15" s="91"/>
      <c r="TWP15" s="91"/>
      <c r="TWQ15" s="91"/>
      <c r="TWR15" s="91"/>
      <c r="TWS15" s="91"/>
      <c r="TWT15" s="91"/>
      <c r="TWU15" s="91"/>
      <c r="TWV15" s="91"/>
      <c r="TWW15" s="91"/>
      <c r="TWX15" s="91"/>
      <c r="TWY15" s="91"/>
      <c r="TWZ15" s="91"/>
      <c r="TXA15" s="91"/>
      <c r="TXB15" s="91"/>
      <c r="TXC15" s="91"/>
      <c r="TXD15" s="91"/>
      <c r="TXE15" s="91"/>
      <c r="TXF15" s="91"/>
      <c r="TXG15" s="91"/>
      <c r="TXH15" s="91"/>
      <c r="TXI15" s="91"/>
      <c r="TXJ15" s="91"/>
      <c r="TXK15" s="91"/>
      <c r="TXL15" s="91"/>
      <c r="TXM15" s="91"/>
      <c r="TXN15" s="91"/>
      <c r="TXO15" s="91"/>
      <c r="TXP15" s="91"/>
      <c r="TXQ15" s="91"/>
      <c r="TXR15" s="91"/>
      <c r="TXS15" s="91"/>
      <c r="TXT15" s="91"/>
      <c r="TXU15" s="91"/>
      <c r="TXV15" s="91"/>
      <c r="TXW15" s="91"/>
      <c r="TXX15" s="91"/>
      <c r="TXY15" s="91"/>
      <c r="TXZ15" s="91"/>
      <c r="TYA15" s="91"/>
      <c r="TYB15" s="91"/>
      <c r="TYC15" s="91"/>
      <c r="TYD15" s="91"/>
      <c r="TYE15" s="91"/>
      <c r="TYF15" s="91"/>
      <c r="TYG15" s="91"/>
      <c r="TYH15" s="91"/>
      <c r="TYI15" s="91"/>
      <c r="TYJ15" s="91"/>
      <c r="TYK15" s="91"/>
      <c r="TYL15" s="91"/>
      <c r="TYM15" s="91"/>
      <c r="TYN15" s="91"/>
      <c r="TYO15" s="91"/>
      <c r="TYP15" s="91"/>
      <c r="TYQ15" s="91"/>
      <c r="TYR15" s="91"/>
      <c r="TYS15" s="91"/>
      <c r="TYT15" s="91"/>
      <c r="TYU15" s="91"/>
      <c r="TYV15" s="91"/>
      <c r="TYW15" s="91"/>
      <c r="TYX15" s="91"/>
      <c r="TYY15" s="91"/>
      <c r="TYZ15" s="91"/>
      <c r="TZA15" s="91"/>
      <c r="TZB15" s="91"/>
      <c r="TZC15" s="91"/>
      <c r="TZD15" s="91"/>
      <c r="TZE15" s="91"/>
      <c r="TZF15" s="91"/>
      <c r="TZG15" s="91"/>
      <c r="TZH15" s="91"/>
      <c r="TZI15" s="91"/>
      <c r="TZJ15" s="91"/>
      <c r="TZK15" s="91"/>
      <c r="TZL15" s="91"/>
      <c r="TZM15" s="91"/>
      <c r="TZN15" s="91"/>
      <c r="TZO15" s="91"/>
      <c r="TZP15" s="91"/>
      <c r="TZQ15" s="91"/>
      <c r="TZR15" s="91"/>
      <c r="TZS15" s="91"/>
      <c r="TZT15" s="91"/>
      <c r="TZU15" s="91"/>
      <c r="TZV15" s="91"/>
      <c r="TZW15" s="91"/>
      <c r="TZX15" s="91"/>
      <c r="TZY15" s="91"/>
      <c r="TZZ15" s="91"/>
      <c r="UAA15" s="91"/>
      <c r="UAB15" s="91"/>
      <c r="UAC15" s="91"/>
      <c r="UAD15" s="91"/>
      <c r="UAE15" s="91"/>
      <c r="UAF15" s="91"/>
      <c r="UAG15" s="91"/>
      <c r="UAH15" s="91"/>
      <c r="UAI15" s="91"/>
      <c r="UAJ15" s="91"/>
      <c r="UAK15" s="91"/>
      <c r="UAL15" s="91"/>
      <c r="UAM15" s="91"/>
      <c r="UAN15" s="91"/>
      <c r="UAO15" s="91"/>
      <c r="UAP15" s="91"/>
      <c r="UAQ15" s="91"/>
      <c r="UAR15" s="91"/>
      <c r="UAS15" s="91"/>
      <c r="UAT15" s="91"/>
      <c r="UAU15" s="91"/>
      <c r="UAV15" s="91"/>
      <c r="UAW15" s="91"/>
      <c r="UAX15" s="91"/>
      <c r="UAY15" s="91"/>
      <c r="UAZ15" s="91"/>
      <c r="UBA15" s="91"/>
      <c r="UBB15" s="91"/>
      <c r="UBC15" s="91"/>
      <c r="UBD15" s="91"/>
      <c r="UBE15" s="91"/>
      <c r="UBF15" s="91"/>
      <c r="UBG15" s="91"/>
      <c r="UBH15" s="91"/>
      <c r="UBI15" s="91"/>
      <c r="UBJ15" s="91"/>
      <c r="UBK15" s="91"/>
      <c r="UBL15" s="91"/>
      <c r="UBM15" s="91"/>
      <c r="UBN15" s="91"/>
      <c r="UBO15" s="91"/>
      <c r="UBP15" s="91"/>
      <c r="UBQ15" s="91"/>
      <c r="UBR15" s="91"/>
      <c r="UBS15" s="91"/>
      <c r="UBT15" s="91"/>
      <c r="UBU15" s="91"/>
      <c r="UBV15" s="91"/>
      <c r="UBW15" s="91"/>
      <c r="UBX15" s="91"/>
      <c r="UBY15" s="91"/>
      <c r="UBZ15" s="91"/>
      <c r="UCA15" s="91"/>
      <c r="UCB15" s="91"/>
      <c r="UCC15" s="91"/>
      <c r="UCD15" s="91"/>
      <c r="UCE15" s="91"/>
      <c r="UCF15" s="91"/>
      <c r="UCG15" s="91"/>
      <c r="UCH15" s="91"/>
      <c r="UCI15" s="91"/>
      <c r="UCJ15" s="91"/>
      <c r="UCK15" s="91"/>
      <c r="UCL15" s="91"/>
      <c r="UCM15" s="91"/>
      <c r="UCN15" s="91"/>
      <c r="UCO15" s="91"/>
      <c r="UCP15" s="91"/>
      <c r="UCQ15" s="91"/>
      <c r="UCR15" s="91"/>
      <c r="UCS15" s="91"/>
      <c r="UCT15" s="91"/>
      <c r="UCU15" s="91"/>
      <c r="UCV15" s="91"/>
      <c r="UCW15" s="91"/>
      <c r="UCX15" s="91"/>
      <c r="UCY15" s="91"/>
      <c r="UCZ15" s="91"/>
      <c r="UDA15" s="91"/>
      <c r="UDB15" s="91"/>
      <c r="UDC15" s="91"/>
      <c r="UDD15" s="91"/>
      <c r="UDE15" s="91"/>
      <c r="UDF15" s="91"/>
      <c r="UDG15" s="91"/>
      <c r="UDH15" s="91"/>
      <c r="UDI15" s="91"/>
      <c r="UDJ15" s="91"/>
      <c r="UDK15" s="91"/>
      <c r="UDL15" s="91"/>
      <c r="UDM15" s="91"/>
      <c r="UDN15" s="91"/>
      <c r="UDO15" s="91"/>
      <c r="UDP15" s="91"/>
      <c r="UDQ15" s="91"/>
      <c r="UDR15" s="91"/>
      <c r="UDS15" s="91"/>
      <c r="UDT15" s="91"/>
      <c r="UDU15" s="91"/>
      <c r="UDV15" s="91"/>
      <c r="UDW15" s="91"/>
      <c r="UDX15" s="91"/>
      <c r="UDY15" s="91"/>
      <c r="UDZ15" s="91"/>
      <c r="UEA15" s="91"/>
      <c r="UEB15" s="91"/>
      <c r="UEC15" s="91"/>
      <c r="UED15" s="91"/>
      <c r="UEE15" s="91"/>
      <c r="UEF15" s="91"/>
      <c r="UEG15" s="91"/>
      <c r="UEH15" s="91"/>
      <c r="UEI15" s="91"/>
      <c r="UEJ15" s="91"/>
      <c r="UEK15" s="91"/>
      <c r="UEL15" s="91"/>
      <c r="UEM15" s="91"/>
      <c r="UEN15" s="91"/>
      <c r="UEO15" s="91"/>
      <c r="UEP15" s="91"/>
      <c r="UEQ15" s="91"/>
      <c r="UER15" s="91"/>
      <c r="UES15" s="91"/>
      <c r="UET15" s="91"/>
      <c r="UEU15" s="91"/>
      <c r="UEV15" s="91"/>
      <c r="UEW15" s="91"/>
      <c r="UEX15" s="91"/>
      <c r="UEY15" s="91"/>
      <c r="UEZ15" s="91"/>
      <c r="UFA15" s="91"/>
      <c r="UFB15" s="91"/>
      <c r="UFC15" s="91"/>
      <c r="UFD15" s="91"/>
      <c r="UFE15" s="91"/>
      <c r="UFF15" s="91"/>
      <c r="UFG15" s="91"/>
      <c r="UFH15" s="91"/>
      <c r="UFI15" s="91"/>
      <c r="UFJ15" s="91"/>
      <c r="UFK15" s="91"/>
      <c r="UFL15" s="91"/>
      <c r="UFM15" s="91"/>
      <c r="UFN15" s="91"/>
      <c r="UFO15" s="91"/>
      <c r="UFP15" s="91"/>
      <c r="UFQ15" s="91"/>
      <c r="UFR15" s="91"/>
      <c r="UFS15" s="91"/>
      <c r="UFT15" s="91"/>
      <c r="UFU15" s="91"/>
      <c r="UFV15" s="91"/>
      <c r="UFW15" s="91"/>
      <c r="UFX15" s="91"/>
      <c r="UFY15" s="91"/>
      <c r="UFZ15" s="91"/>
      <c r="UGA15" s="91"/>
      <c r="UGB15" s="91"/>
      <c r="UGC15" s="91"/>
      <c r="UGD15" s="91"/>
      <c r="UGE15" s="91"/>
      <c r="UGF15" s="91"/>
      <c r="UGG15" s="91"/>
      <c r="UGH15" s="91"/>
      <c r="UGI15" s="91"/>
      <c r="UGJ15" s="91"/>
      <c r="UGK15" s="91"/>
      <c r="UGL15" s="91"/>
      <c r="UGM15" s="91"/>
      <c r="UGN15" s="91"/>
      <c r="UGO15" s="91"/>
      <c r="UGP15" s="91"/>
      <c r="UGQ15" s="91"/>
      <c r="UGR15" s="91"/>
      <c r="UGS15" s="91"/>
      <c r="UGT15" s="91"/>
      <c r="UGU15" s="91"/>
      <c r="UGV15" s="91"/>
      <c r="UGW15" s="91"/>
      <c r="UGX15" s="91"/>
      <c r="UGY15" s="91"/>
      <c r="UGZ15" s="91"/>
      <c r="UHA15" s="91"/>
      <c r="UHB15" s="91"/>
      <c r="UHC15" s="91"/>
      <c r="UHD15" s="91"/>
      <c r="UHE15" s="91"/>
      <c r="UHF15" s="91"/>
      <c r="UHG15" s="91"/>
      <c r="UHH15" s="91"/>
      <c r="UHI15" s="91"/>
      <c r="UHJ15" s="91"/>
      <c r="UHK15" s="91"/>
      <c r="UHL15" s="91"/>
      <c r="UHM15" s="91"/>
      <c r="UHN15" s="91"/>
      <c r="UHO15" s="91"/>
      <c r="UHP15" s="91"/>
      <c r="UHQ15" s="91"/>
      <c r="UHR15" s="91"/>
      <c r="UHS15" s="91"/>
      <c r="UHT15" s="91"/>
      <c r="UHU15" s="91"/>
      <c r="UHV15" s="91"/>
      <c r="UHW15" s="91"/>
      <c r="UHX15" s="91"/>
      <c r="UHY15" s="91"/>
      <c r="UHZ15" s="91"/>
      <c r="UIA15" s="91"/>
      <c r="UIB15" s="91"/>
      <c r="UIC15" s="91"/>
      <c r="UID15" s="91"/>
      <c r="UIE15" s="91"/>
      <c r="UIF15" s="91"/>
      <c r="UIG15" s="91"/>
      <c r="UIH15" s="91"/>
      <c r="UII15" s="91"/>
      <c r="UIJ15" s="91"/>
      <c r="UIK15" s="91"/>
      <c r="UIL15" s="91"/>
      <c r="UIM15" s="91"/>
      <c r="UIN15" s="91"/>
      <c r="UIO15" s="91"/>
      <c r="UIP15" s="91"/>
      <c r="UIQ15" s="91"/>
      <c r="UIR15" s="91"/>
      <c r="UIS15" s="91"/>
      <c r="UIT15" s="91"/>
      <c r="UIU15" s="91"/>
      <c r="UIV15" s="91"/>
      <c r="UIW15" s="91"/>
      <c r="UIX15" s="91"/>
      <c r="UIY15" s="91"/>
      <c r="UIZ15" s="91"/>
      <c r="UJA15" s="91"/>
      <c r="UJB15" s="91"/>
      <c r="UJC15" s="91"/>
      <c r="UJD15" s="91"/>
      <c r="UJE15" s="91"/>
      <c r="UJF15" s="91"/>
      <c r="UJG15" s="91"/>
      <c r="UJH15" s="91"/>
      <c r="UJI15" s="91"/>
      <c r="UJJ15" s="91"/>
      <c r="UJK15" s="91"/>
      <c r="UJL15" s="91"/>
      <c r="UJM15" s="91"/>
      <c r="UJN15" s="91"/>
      <c r="UJO15" s="91"/>
      <c r="UJP15" s="91"/>
      <c r="UJQ15" s="91"/>
      <c r="UJR15" s="91"/>
      <c r="UJS15" s="91"/>
      <c r="UJT15" s="91"/>
      <c r="UJU15" s="91"/>
      <c r="UJV15" s="91"/>
      <c r="UJW15" s="91"/>
      <c r="UJX15" s="91"/>
      <c r="UJY15" s="91"/>
      <c r="UJZ15" s="91"/>
      <c r="UKA15" s="91"/>
      <c r="UKB15" s="91"/>
      <c r="UKC15" s="91"/>
      <c r="UKD15" s="91"/>
      <c r="UKE15" s="91"/>
      <c r="UKF15" s="91"/>
      <c r="UKG15" s="91"/>
      <c r="UKH15" s="91"/>
      <c r="UKI15" s="91"/>
      <c r="UKJ15" s="91"/>
      <c r="UKK15" s="91"/>
      <c r="UKL15" s="91"/>
      <c r="UKM15" s="91"/>
      <c r="UKN15" s="91"/>
      <c r="UKO15" s="91"/>
      <c r="UKP15" s="91"/>
      <c r="UKQ15" s="91"/>
      <c r="UKR15" s="91"/>
      <c r="UKS15" s="91"/>
      <c r="UKT15" s="91"/>
      <c r="UKU15" s="91"/>
      <c r="UKV15" s="91"/>
      <c r="UKW15" s="91"/>
      <c r="UKX15" s="91"/>
      <c r="UKY15" s="91"/>
      <c r="UKZ15" s="91"/>
      <c r="ULA15" s="91"/>
      <c r="ULB15" s="91"/>
      <c r="ULC15" s="91"/>
      <c r="ULD15" s="91"/>
      <c r="ULE15" s="91"/>
      <c r="ULF15" s="91"/>
      <c r="ULG15" s="91"/>
      <c r="ULH15" s="91"/>
      <c r="ULI15" s="91"/>
      <c r="ULJ15" s="91"/>
      <c r="ULK15" s="91"/>
      <c r="ULL15" s="91"/>
      <c r="ULM15" s="91"/>
      <c r="ULN15" s="91"/>
      <c r="ULO15" s="91"/>
      <c r="ULP15" s="91"/>
      <c r="ULQ15" s="91"/>
      <c r="ULR15" s="91"/>
      <c r="ULS15" s="91"/>
      <c r="ULT15" s="91"/>
      <c r="ULU15" s="91"/>
      <c r="ULV15" s="91"/>
      <c r="ULW15" s="91"/>
      <c r="ULX15" s="91"/>
      <c r="ULY15" s="91"/>
      <c r="ULZ15" s="91"/>
      <c r="UMA15" s="91"/>
      <c r="UMB15" s="91"/>
      <c r="UMC15" s="91"/>
      <c r="UMD15" s="91"/>
      <c r="UME15" s="91"/>
      <c r="UMF15" s="91"/>
      <c r="UMG15" s="91"/>
      <c r="UMH15" s="91"/>
      <c r="UMI15" s="91"/>
      <c r="UMJ15" s="91"/>
      <c r="UMK15" s="91"/>
      <c r="UML15" s="91"/>
      <c r="UMM15" s="91"/>
      <c r="UMN15" s="91"/>
      <c r="UMO15" s="91"/>
      <c r="UMP15" s="91"/>
      <c r="UMQ15" s="91"/>
      <c r="UMR15" s="91"/>
      <c r="UMS15" s="91"/>
      <c r="UMT15" s="91"/>
      <c r="UMU15" s="91"/>
      <c r="UMV15" s="91"/>
      <c r="UMW15" s="91"/>
      <c r="UMX15" s="91"/>
      <c r="UMY15" s="91"/>
      <c r="UMZ15" s="91"/>
      <c r="UNA15" s="91"/>
      <c r="UNB15" s="91"/>
      <c r="UNC15" s="91"/>
      <c r="UND15" s="91"/>
      <c r="UNE15" s="91"/>
      <c r="UNF15" s="91"/>
      <c r="UNG15" s="91"/>
      <c r="UNH15" s="91"/>
      <c r="UNI15" s="91"/>
      <c r="UNJ15" s="91"/>
      <c r="UNK15" s="91"/>
      <c r="UNL15" s="91"/>
      <c r="UNM15" s="91"/>
      <c r="UNN15" s="91"/>
      <c r="UNO15" s="91"/>
      <c r="UNP15" s="91"/>
      <c r="UNQ15" s="91"/>
      <c r="UNR15" s="91"/>
      <c r="UNS15" s="91"/>
      <c r="UNT15" s="91"/>
      <c r="UNU15" s="91"/>
      <c r="UNV15" s="91"/>
      <c r="UNW15" s="91"/>
      <c r="UNX15" s="91"/>
      <c r="UNY15" s="91"/>
      <c r="UNZ15" s="91"/>
      <c r="UOA15" s="91"/>
      <c r="UOB15" s="91"/>
      <c r="UOC15" s="91"/>
      <c r="UOD15" s="91"/>
      <c r="UOE15" s="91"/>
      <c r="UOF15" s="91"/>
      <c r="UOG15" s="91"/>
      <c r="UOH15" s="91"/>
      <c r="UOI15" s="91"/>
      <c r="UOJ15" s="91"/>
      <c r="UOK15" s="91"/>
      <c r="UOL15" s="91"/>
      <c r="UOM15" s="91"/>
      <c r="UON15" s="91"/>
      <c r="UOO15" s="91"/>
      <c r="UOP15" s="91"/>
      <c r="UOQ15" s="91"/>
      <c r="UOR15" s="91"/>
      <c r="UOS15" s="91"/>
      <c r="UOT15" s="91"/>
      <c r="UOU15" s="91"/>
      <c r="UOV15" s="91"/>
      <c r="UOW15" s="91"/>
      <c r="UOX15" s="91"/>
      <c r="UOY15" s="91"/>
      <c r="UOZ15" s="91"/>
      <c r="UPA15" s="91"/>
      <c r="UPB15" s="91"/>
      <c r="UPC15" s="91"/>
      <c r="UPD15" s="91"/>
      <c r="UPE15" s="91"/>
      <c r="UPF15" s="91"/>
      <c r="UPG15" s="91"/>
      <c r="UPH15" s="91"/>
      <c r="UPI15" s="91"/>
      <c r="UPJ15" s="91"/>
      <c r="UPK15" s="91"/>
      <c r="UPL15" s="91"/>
      <c r="UPM15" s="91"/>
      <c r="UPN15" s="91"/>
      <c r="UPO15" s="91"/>
      <c r="UPP15" s="91"/>
      <c r="UPQ15" s="91"/>
      <c r="UPR15" s="91"/>
      <c r="UPS15" s="91"/>
      <c r="UPT15" s="91"/>
      <c r="UPU15" s="91"/>
      <c r="UPV15" s="91"/>
      <c r="UPW15" s="91"/>
      <c r="UPX15" s="91"/>
      <c r="UPY15" s="91"/>
      <c r="UPZ15" s="91"/>
      <c r="UQA15" s="91"/>
      <c r="UQB15" s="91"/>
      <c r="UQC15" s="91"/>
      <c r="UQD15" s="91"/>
      <c r="UQE15" s="91"/>
      <c r="UQF15" s="91"/>
      <c r="UQG15" s="91"/>
      <c r="UQH15" s="91"/>
      <c r="UQI15" s="91"/>
      <c r="UQJ15" s="91"/>
      <c r="UQK15" s="91"/>
      <c r="UQL15" s="91"/>
      <c r="UQM15" s="91"/>
      <c r="UQN15" s="91"/>
      <c r="UQO15" s="91"/>
      <c r="UQP15" s="91"/>
      <c r="UQQ15" s="91"/>
      <c r="UQR15" s="91"/>
      <c r="UQS15" s="91"/>
      <c r="UQT15" s="91"/>
      <c r="UQU15" s="91"/>
      <c r="UQV15" s="91"/>
      <c r="UQW15" s="91"/>
      <c r="UQX15" s="91"/>
      <c r="UQY15" s="91"/>
      <c r="UQZ15" s="91"/>
      <c r="URA15" s="91"/>
      <c r="URB15" s="91"/>
      <c r="URC15" s="91"/>
      <c r="URD15" s="91"/>
      <c r="URE15" s="91"/>
      <c r="URF15" s="91"/>
      <c r="URG15" s="91"/>
      <c r="URH15" s="91"/>
      <c r="URI15" s="91"/>
      <c r="URJ15" s="91"/>
      <c r="URK15" s="91"/>
      <c r="URL15" s="91"/>
      <c r="URM15" s="91"/>
      <c r="URN15" s="91"/>
      <c r="URO15" s="91"/>
      <c r="URP15" s="91"/>
      <c r="URQ15" s="91"/>
      <c r="URR15" s="91"/>
      <c r="URS15" s="91"/>
      <c r="URT15" s="91"/>
      <c r="URU15" s="91"/>
      <c r="URV15" s="91"/>
      <c r="URW15" s="91"/>
      <c r="URX15" s="91"/>
      <c r="URY15" s="91"/>
      <c r="URZ15" s="91"/>
      <c r="USA15" s="91"/>
      <c r="USB15" s="91"/>
      <c r="USC15" s="91"/>
      <c r="USD15" s="91"/>
      <c r="USE15" s="91"/>
      <c r="USF15" s="91"/>
      <c r="USG15" s="91"/>
      <c r="USH15" s="91"/>
      <c r="USI15" s="91"/>
      <c r="USJ15" s="91"/>
      <c r="USK15" s="91"/>
      <c r="USL15" s="91"/>
      <c r="USM15" s="91"/>
      <c r="USN15" s="91"/>
      <c r="USO15" s="91"/>
      <c r="USP15" s="91"/>
      <c r="USQ15" s="91"/>
      <c r="USR15" s="91"/>
      <c r="USS15" s="91"/>
      <c r="UST15" s="91"/>
      <c r="USU15" s="91"/>
      <c r="USV15" s="91"/>
      <c r="USW15" s="91"/>
      <c r="USX15" s="91"/>
      <c r="USY15" s="91"/>
      <c r="USZ15" s="91"/>
      <c r="UTA15" s="91"/>
      <c r="UTB15" s="91"/>
      <c r="UTC15" s="91"/>
      <c r="UTD15" s="91"/>
      <c r="UTE15" s="91"/>
      <c r="UTF15" s="91"/>
      <c r="UTG15" s="91"/>
      <c r="UTH15" s="91"/>
      <c r="UTI15" s="91"/>
      <c r="UTJ15" s="91"/>
      <c r="UTK15" s="91"/>
      <c r="UTL15" s="91"/>
      <c r="UTM15" s="91"/>
      <c r="UTN15" s="91"/>
      <c r="UTO15" s="91"/>
      <c r="UTP15" s="91"/>
      <c r="UTQ15" s="91"/>
      <c r="UTR15" s="91"/>
      <c r="UTS15" s="91"/>
      <c r="UTT15" s="91"/>
      <c r="UTU15" s="91"/>
      <c r="UTV15" s="91"/>
      <c r="UTW15" s="91"/>
      <c r="UTX15" s="91"/>
      <c r="UTY15" s="91"/>
      <c r="UTZ15" s="91"/>
      <c r="UUA15" s="91"/>
      <c r="UUB15" s="91"/>
      <c r="UUC15" s="91"/>
      <c r="UUD15" s="91"/>
      <c r="UUE15" s="91"/>
      <c r="UUF15" s="91"/>
      <c r="UUG15" s="91"/>
      <c r="UUH15" s="91"/>
      <c r="UUI15" s="91"/>
      <c r="UUJ15" s="91"/>
      <c r="UUK15" s="91"/>
      <c r="UUL15" s="91"/>
      <c r="UUM15" s="91"/>
      <c r="UUN15" s="91"/>
      <c r="UUO15" s="91"/>
      <c r="UUP15" s="91"/>
      <c r="UUQ15" s="91"/>
      <c r="UUR15" s="91"/>
      <c r="UUS15" s="91"/>
      <c r="UUT15" s="91"/>
      <c r="UUU15" s="91"/>
      <c r="UUV15" s="91"/>
      <c r="UUW15" s="91"/>
      <c r="UUX15" s="91"/>
      <c r="UUY15" s="91"/>
      <c r="UUZ15" s="91"/>
      <c r="UVA15" s="91"/>
      <c r="UVB15" s="91"/>
      <c r="UVC15" s="91"/>
      <c r="UVD15" s="91"/>
      <c r="UVE15" s="91"/>
      <c r="UVF15" s="91"/>
      <c r="UVG15" s="91"/>
      <c r="UVH15" s="91"/>
      <c r="UVI15" s="91"/>
      <c r="UVJ15" s="91"/>
      <c r="UVK15" s="91"/>
      <c r="UVL15" s="91"/>
      <c r="UVM15" s="91"/>
      <c r="UVN15" s="91"/>
      <c r="UVO15" s="91"/>
      <c r="UVP15" s="91"/>
      <c r="UVQ15" s="91"/>
      <c r="UVR15" s="91"/>
      <c r="UVS15" s="91"/>
      <c r="UVT15" s="91"/>
      <c r="UVU15" s="91"/>
      <c r="UVV15" s="91"/>
      <c r="UVW15" s="91"/>
      <c r="UVX15" s="91"/>
      <c r="UVY15" s="91"/>
      <c r="UVZ15" s="91"/>
      <c r="UWA15" s="91"/>
      <c r="UWB15" s="91"/>
      <c r="UWC15" s="91"/>
      <c r="UWD15" s="91"/>
      <c r="UWE15" s="91"/>
      <c r="UWF15" s="91"/>
      <c r="UWG15" s="91"/>
      <c r="UWH15" s="91"/>
      <c r="UWI15" s="91"/>
      <c r="UWJ15" s="91"/>
      <c r="UWK15" s="91"/>
      <c r="UWL15" s="91"/>
      <c r="UWM15" s="91"/>
      <c r="UWN15" s="91"/>
      <c r="UWO15" s="91"/>
      <c r="UWP15" s="91"/>
      <c r="UWQ15" s="91"/>
      <c r="UWR15" s="91"/>
      <c r="UWS15" s="91"/>
      <c r="UWT15" s="91"/>
      <c r="UWU15" s="91"/>
      <c r="UWV15" s="91"/>
      <c r="UWW15" s="91"/>
      <c r="UWX15" s="91"/>
      <c r="UWY15" s="91"/>
      <c r="UWZ15" s="91"/>
      <c r="UXA15" s="91"/>
      <c r="UXB15" s="91"/>
      <c r="UXC15" s="91"/>
      <c r="UXD15" s="91"/>
      <c r="UXE15" s="91"/>
      <c r="UXF15" s="91"/>
      <c r="UXG15" s="91"/>
      <c r="UXH15" s="91"/>
      <c r="UXI15" s="91"/>
      <c r="UXJ15" s="91"/>
      <c r="UXK15" s="91"/>
      <c r="UXL15" s="91"/>
      <c r="UXM15" s="91"/>
      <c r="UXN15" s="91"/>
      <c r="UXO15" s="91"/>
      <c r="UXP15" s="91"/>
      <c r="UXQ15" s="91"/>
      <c r="UXR15" s="91"/>
      <c r="UXS15" s="91"/>
      <c r="UXT15" s="91"/>
      <c r="UXU15" s="91"/>
      <c r="UXV15" s="91"/>
      <c r="UXW15" s="91"/>
      <c r="UXX15" s="91"/>
      <c r="UXY15" s="91"/>
      <c r="UXZ15" s="91"/>
      <c r="UYA15" s="91"/>
      <c r="UYB15" s="91"/>
      <c r="UYC15" s="91"/>
      <c r="UYD15" s="91"/>
      <c r="UYE15" s="91"/>
      <c r="UYF15" s="91"/>
      <c r="UYG15" s="91"/>
      <c r="UYH15" s="91"/>
      <c r="UYI15" s="91"/>
      <c r="UYJ15" s="91"/>
      <c r="UYK15" s="91"/>
      <c r="UYL15" s="91"/>
      <c r="UYM15" s="91"/>
      <c r="UYN15" s="91"/>
      <c r="UYO15" s="91"/>
      <c r="UYP15" s="91"/>
      <c r="UYQ15" s="91"/>
      <c r="UYR15" s="91"/>
      <c r="UYS15" s="91"/>
      <c r="UYT15" s="91"/>
      <c r="UYU15" s="91"/>
      <c r="UYV15" s="91"/>
      <c r="UYW15" s="91"/>
      <c r="UYX15" s="91"/>
      <c r="UYY15" s="91"/>
      <c r="UYZ15" s="91"/>
      <c r="UZA15" s="91"/>
      <c r="UZB15" s="91"/>
      <c r="UZC15" s="91"/>
      <c r="UZD15" s="91"/>
      <c r="UZE15" s="91"/>
      <c r="UZF15" s="91"/>
      <c r="UZG15" s="91"/>
      <c r="UZH15" s="91"/>
      <c r="UZI15" s="91"/>
      <c r="UZJ15" s="91"/>
      <c r="UZK15" s="91"/>
      <c r="UZL15" s="91"/>
      <c r="UZM15" s="91"/>
      <c r="UZN15" s="91"/>
      <c r="UZO15" s="91"/>
      <c r="UZP15" s="91"/>
      <c r="UZQ15" s="91"/>
      <c r="UZR15" s="91"/>
      <c r="UZS15" s="91"/>
      <c r="UZT15" s="91"/>
      <c r="UZU15" s="91"/>
      <c r="UZV15" s="91"/>
      <c r="UZW15" s="91"/>
      <c r="UZX15" s="91"/>
      <c r="UZY15" s="91"/>
      <c r="UZZ15" s="91"/>
      <c r="VAA15" s="91"/>
      <c r="VAB15" s="91"/>
      <c r="VAC15" s="91"/>
      <c r="VAD15" s="91"/>
      <c r="VAE15" s="91"/>
      <c r="VAF15" s="91"/>
      <c r="VAG15" s="91"/>
      <c r="VAH15" s="91"/>
      <c r="VAI15" s="91"/>
      <c r="VAJ15" s="91"/>
      <c r="VAK15" s="91"/>
      <c r="VAL15" s="91"/>
      <c r="VAM15" s="91"/>
      <c r="VAN15" s="91"/>
      <c r="VAO15" s="91"/>
      <c r="VAP15" s="91"/>
      <c r="VAQ15" s="91"/>
      <c r="VAR15" s="91"/>
      <c r="VAS15" s="91"/>
      <c r="VAT15" s="91"/>
      <c r="VAU15" s="91"/>
      <c r="VAV15" s="91"/>
      <c r="VAW15" s="91"/>
      <c r="VAX15" s="91"/>
      <c r="VAY15" s="91"/>
      <c r="VAZ15" s="91"/>
      <c r="VBA15" s="91"/>
      <c r="VBB15" s="91"/>
      <c r="VBC15" s="91"/>
      <c r="VBD15" s="91"/>
      <c r="VBE15" s="91"/>
      <c r="VBF15" s="91"/>
      <c r="VBG15" s="91"/>
      <c r="VBH15" s="91"/>
      <c r="VBI15" s="91"/>
      <c r="VBJ15" s="91"/>
      <c r="VBK15" s="91"/>
      <c r="VBL15" s="91"/>
      <c r="VBM15" s="91"/>
      <c r="VBN15" s="91"/>
      <c r="VBO15" s="91"/>
      <c r="VBP15" s="91"/>
      <c r="VBQ15" s="91"/>
      <c r="VBR15" s="91"/>
      <c r="VBS15" s="91"/>
      <c r="VBT15" s="91"/>
      <c r="VBU15" s="91"/>
      <c r="VBV15" s="91"/>
      <c r="VBW15" s="91"/>
      <c r="VBX15" s="91"/>
      <c r="VBY15" s="91"/>
      <c r="VBZ15" s="91"/>
      <c r="VCA15" s="91"/>
      <c r="VCB15" s="91"/>
      <c r="VCC15" s="91"/>
      <c r="VCD15" s="91"/>
      <c r="VCE15" s="91"/>
      <c r="VCF15" s="91"/>
      <c r="VCG15" s="91"/>
      <c r="VCH15" s="91"/>
      <c r="VCI15" s="91"/>
      <c r="VCJ15" s="91"/>
      <c r="VCK15" s="91"/>
      <c r="VCL15" s="91"/>
      <c r="VCM15" s="91"/>
      <c r="VCN15" s="91"/>
      <c r="VCO15" s="91"/>
      <c r="VCP15" s="91"/>
      <c r="VCQ15" s="91"/>
      <c r="VCR15" s="91"/>
      <c r="VCS15" s="91"/>
      <c r="VCT15" s="91"/>
      <c r="VCU15" s="91"/>
      <c r="VCV15" s="91"/>
      <c r="VCW15" s="91"/>
      <c r="VCX15" s="91"/>
      <c r="VCY15" s="91"/>
      <c r="VCZ15" s="91"/>
      <c r="VDA15" s="91"/>
      <c r="VDB15" s="91"/>
      <c r="VDC15" s="91"/>
      <c r="VDD15" s="91"/>
      <c r="VDE15" s="91"/>
      <c r="VDF15" s="91"/>
      <c r="VDG15" s="91"/>
      <c r="VDH15" s="91"/>
      <c r="VDI15" s="91"/>
      <c r="VDJ15" s="91"/>
      <c r="VDK15" s="91"/>
      <c r="VDL15" s="91"/>
      <c r="VDM15" s="91"/>
      <c r="VDN15" s="91"/>
      <c r="VDO15" s="91"/>
      <c r="VDP15" s="91"/>
      <c r="VDQ15" s="91"/>
      <c r="VDR15" s="91"/>
      <c r="VDS15" s="91"/>
      <c r="VDT15" s="91"/>
      <c r="VDU15" s="91"/>
      <c r="VDV15" s="91"/>
      <c r="VDW15" s="91"/>
      <c r="VDX15" s="91"/>
      <c r="VDY15" s="91"/>
      <c r="VDZ15" s="91"/>
      <c r="VEA15" s="91"/>
      <c r="VEB15" s="91"/>
      <c r="VEC15" s="91"/>
      <c r="VED15" s="91"/>
      <c r="VEE15" s="91"/>
      <c r="VEF15" s="91"/>
      <c r="VEG15" s="91"/>
      <c r="VEH15" s="91"/>
      <c r="VEI15" s="91"/>
      <c r="VEJ15" s="91"/>
      <c r="VEK15" s="91"/>
      <c r="VEL15" s="91"/>
      <c r="VEM15" s="91"/>
      <c r="VEN15" s="91"/>
      <c r="VEO15" s="91"/>
      <c r="VEP15" s="91"/>
      <c r="VEQ15" s="91"/>
      <c r="VER15" s="91"/>
      <c r="VES15" s="91"/>
      <c r="VET15" s="91"/>
      <c r="VEU15" s="91"/>
      <c r="VEV15" s="91"/>
      <c r="VEW15" s="91"/>
      <c r="VEX15" s="91"/>
      <c r="VEY15" s="91"/>
      <c r="VEZ15" s="91"/>
      <c r="VFA15" s="91"/>
      <c r="VFB15" s="91"/>
      <c r="VFC15" s="91"/>
      <c r="VFD15" s="91"/>
      <c r="VFE15" s="91"/>
      <c r="VFF15" s="91"/>
      <c r="VFG15" s="91"/>
      <c r="VFH15" s="91"/>
      <c r="VFI15" s="91"/>
      <c r="VFJ15" s="91"/>
      <c r="VFK15" s="91"/>
      <c r="VFL15" s="91"/>
      <c r="VFM15" s="91"/>
      <c r="VFN15" s="91"/>
      <c r="VFO15" s="91"/>
      <c r="VFP15" s="91"/>
      <c r="VFQ15" s="91"/>
      <c r="VFR15" s="91"/>
      <c r="VFS15" s="91"/>
      <c r="VFT15" s="91"/>
      <c r="VFU15" s="91"/>
      <c r="VFV15" s="91"/>
      <c r="VFW15" s="91"/>
      <c r="VFX15" s="91"/>
      <c r="VFY15" s="91"/>
      <c r="VFZ15" s="91"/>
      <c r="VGA15" s="91"/>
      <c r="VGB15" s="91"/>
      <c r="VGC15" s="91"/>
      <c r="VGD15" s="91"/>
      <c r="VGE15" s="91"/>
      <c r="VGF15" s="91"/>
      <c r="VGG15" s="91"/>
      <c r="VGH15" s="91"/>
      <c r="VGI15" s="91"/>
      <c r="VGJ15" s="91"/>
      <c r="VGK15" s="91"/>
      <c r="VGL15" s="91"/>
      <c r="VGM15" s="91"/>
      <c r="VGN15" s="91"/>
      <c r="VGO15" s="91"/>
      <c r="VGP15" s="91"/>
      <c r="VGQ15" s="91"/>
      <c r="VGR15" s="91"/>
      <c r="VGS15" s="91"/>
      <c r="VGT15" s="91"/>
      <c r="VGU15" s="91"/>
      <c r="VGV15" s="91"/>
      <c r="VGW15" s="91"/>
      <c r="VGX15" s="91"/>
      <c r="VGY15" s="91"/>
      <c r="VGZ15" s="91"/>
      <c r="VHA15" s="91"/>
      <c r="VHB15" s="91"/>
      <c r="VHC15" s="91"/>
      <c r="VHD15" s="91"/>
      <c r="VHE15" s="91"/>
      <c r="VHF15" s="91"/>
      <c r="VHG15" s="91"/>
      <c r="VHH15" s="91"/>
      <c r="VHI15" s="91"/>
      <c r="VHJ15" s="91"/>
      <c r="VHK15" s="91"/>
      <c r="VHL15" s="91"/>
      <c r="VHM15" s="91"/>
      <c r="VHN15" s="91"/>
      <c r="VHO15" s="91"/>
      <c r="VHP15" s="91"/>
      <c r="VHQ15" s="91"/>
      <c r="VHR15" s="91"/>
      <c r="VHS15" s="91"/>
      <c r="VHT15" s="91"/>
      <c r="VHU15" s="91"/>
      <c r="VHV15" s="91"/>
      <c r="VHW15" s="91"/>
      <c r="VHX15" s="91"/>
      <c r="VHY15" s="91"/>
      <c r="VHZ15" s="91"/>
      <c r="VIA15" s="91"/>
      <c r="VIB15" s="91"/>
      <c r="VIC15" s="91"/>
      <c r="VID15" s="91"/>
      <c r="VIE15" s="91"/>
      <c r="VIF15" s="91"/>
      <c r="VIG15" s="91"/>
      <c r="VIH15" s="91"/>
      <c r="VII15" s="91"/>
      <c r="VIJ15" s="91"/>
      <c r="VIK15" s="91"/>
      <c r="VIL15" s="91"/>
      <c r="VIM15" s="91"/>
      <c r="VIN15" s="91"/>
      <c r="VIO15" s="91"/>
      <c r="VIP15" s="91"/>
      <c r="VIQ15" s="91"/>
      <c r="VIR15" s="91"/>
      <c r="VIS15" s="91"/>
      <c r="VIT15" s="91"/>
      <c r="VIU15" s="91"/>
      <c r="VIV15" s="91"/>
      <c r="VIW15" s="91"/>
      <c r="VIX15" s="91"/>
      <c r="VIY15" s="91"/>
      <c r="VIZ15" s="91"/>
      <c r="VJA15" s="91"/>
      <c r="VJB15" s="91"/>
      <c r="VJC15" s="91"/>
      <c r="VJD15" s="91"/>
      <c r="VJE15" s="91"/>
      <c r="VJF15" s="91"/>
      <c r="VJG15" s="91"/>
      <c r="VJH15" s="91"/>
      <c r="VJI15" s="91"/>
      <c r="VJJ15" s="91"/>
      <c r="VJK15" s="91"/>
      <c r="VJL15" s="91"/>
      <c r="VJM15" s="91"/>
      <c r="VJN15" s="91"/>
      <c r="VJO15" s="91"/>
      <c r="VJP15" s="91"/>
      <c r="VJQ15" s="91"/>
      <c r="VJR15" s="91"/>
      <c r="VJS15" s="91"/>
      <c r="VJT15" s="91"/>
      <c r="VJU15" s="91"/>
      <c r="VJV15" s="91"/>
      <c r="VJW15" s="91"/>
      <c r="VJX15" s="91"/>
      <c r="VJY15" s="91"/>
      <c r="VJZ15" s="91"/>
      <c r="VKA15" s="91"/>
      <c r="VKB15" s="91"/>
      <c r="VKC15" s="91"/>
      <c r="VKD15" s="91"/>
      <c r="VKE15" s="91"/>
      <c r="VKF15" s="91"/>
      <c r="VKG15" s="91"/>
      <c r="VKH15" s="91"/>
      <c r="VKI15" s="91"/>
      <c r="VKJ15" s="91"/>
      <c r="VKK15" s="91"/>
      <c r="VKL15" s="91"/>
      <c r="VKM15" s="91"/>
      <c r="VKN15" s="91"/>
      <c r="VKO15" s="91"/>
      <c r="VKP15" s="91"/>
      <c r="VKQ15" s="91"/>
      <c r="VKR15" s="91"/>
      <c r="VKS15" s="91"/>
      <c r="VKT15" s="91"/>
      <c r="VKU15" s="91"/>
      <c r="VKV15" s="91"/>
      <c r="VKW15" s="91"/>
      <c r="VKX15" s="91"/>
      <c r="VKY15" s="91"/>
      <c r="VKZ15" s="91"/>
      <c r="VLA15" s="91"/>
      <c r="VLB15" s="91"/>
      <c r="VLC15" s="91"/>
      <c r="VLD15" s="91"/>
      <c r="VLE15" s="91"/>
      <c r="VLF15" s="91"/>
      <c r="VLG15" s="91"/>
      <c r="VLH15" s="91"/>
      <c r="VLI15" s="91"/>
      <c r="VLJ15" s="91"/>
      <c r="VLK15" s="91"/>
      <c r="VLL15" s="91"/>
      <c r="VLM15" s="91"/>
      <c r="VLN15" s="91"/>
      <c r="VLO15" s="91"/>
      <c r="VLP15" s="91"/>
      <c r="VLQ15" s="91"/>
      <c r="VLR15" s="91"/>
      <c r="VLS15" s="91"/>
      <c r="VLT15" s="91"/>
      <c r="VLU15" s="91"/>
      <c r="VLV15" s="91"/>
      <c r="VLW15" s="91"/>
      <c r="VLX15" s="91"/>
      <c r="VLY15" s="91"/>
      <c r="VLZ15" s="91"/>
      <c r="VMA15" s="91"/>
      <c r="VMB15" s="91"/>
      <c r="VMC15" s="91"/>
      <c r="VMD15" s="91"/>
      <c r="VME15" s="91"/>
      <c r="VMF15" s="91"/>
      <c r="VMG15" s="91"/>
      <c r="VMH15" s="91"/>
      <c r="VMI15" s="91"/>
      <c r="VMJ15" s="91"/>
      <c r="VMK15" s="91"/>
      <c r="VML15" s="91"/>
      <c r="VMM15" s="91"/>
      <c r="VMN15" s="91"/>
      <c r="VMO15" s="91"/>
      <c r="VMP15" s="91"/>
      <c r="VMQ15" s="91"/>
      <c r="VMR15" s="91"/>
      <c r="VMS15" s="91"/>
      <c r="VMT15" s="91"/>
      <c r="VMU15" s="91"/>
      <c r="VMV15" s="91"/>
      <c r="VMW15" s="91"/>
      <c r="VMX15" s="91"/>
      <c r="VMY15" s="91"/>
      <c r="VMZ15" s="91"/>
      <c r="VNA15" s="91"/>
      <c r="VNB15" s="91"/>
      <c r="VNC15" s="91"/>
      <c r="VND15" s="91"/>
      <c r="VNE15" s="91"/>
      <c r="VNF15" s="91"/>
      <c r="VNG15" s="91"/>
      <c r="VNH15" s="91"/>
      <c r="VNI15" s="91"/>
      <c r="VNJ15" s="91"/>
      <c r="VNK15" s="91"/>
      <c r="VNL15" s="91"/>
      <c r="VNM15" s="91"/>
      <c r="VNN15" s="91"/>
      <c r="VNO15" s="91"/>
      <c r="VNP15" s="91"/>
      <c r="VNQ15" s="91"/>
      <c r="VNR15" s="91"/>
      <c r="VNS15" s="91"/>
      <c r="VNT15" s="91"/>
      <c r="VNU15" s="91"/>
      <c r="VNV15" s="91"/>
      <c r="VNW15" s="91"/>
      <c r="VNX15" s="91"/>
      <c r="VNY15" s="91"/>
      <c r="VNZ15" s="91"/>
      <c r="VOA15" s="91"/>
      <c r="VOB15" s="91"/>
      <c r="VOC15" s="91"/>
      <c r="VOD15" s="91"/>
      <c r="VOE15" s="91"/>
      <c r="VOF15" s="91"/>
      <c r="VOG15" s="91"/>
      <c r="VOH15" s="91"/>
      <c r="VOI15" s="91"/>
      <c r="VOJ15" s="91"/>
      <c r="VOK15" s="91"/>
      <c r="VOL15" s="91"/>
      <c r="VOM15" s="91"/>
      <c r="VON15" s="91"/>
      <c r="VOO15" s="91"/>
      <c r="VOP15" s="91"/>
      <c r="VOQ15" s="91"/>
      <c r="VOR15" s="91"/>
      <c r="VOS15" s="91"/>
      <c r="VOT15" s="91"/>
      <c r="VOU15" s="91"/>
      <c r="VOV15" s="91"/>
      <c r="VOW15" s="91"/>
      <c r="VOX15" s="91"/>
      <c r="VOY15" s="91"/>
      <c r="VOZ15" s="91"/>
      <c r="VPA15" s="91"/>
      <c r="VPB15" s="91"/>
      <c r="VPC15" s="91"/>
      <c r="VPD15" s="91"/>
      <c r="VPE15" s="91"/>
      <c r="VPF15" s="91"/>
      <c r="VPG15" s="91"/>
      <c r="VPH15" s="91"/>
      <c r="VPI15" s="91"/>
      <c r="VPJ15" s="91"/>
      <c r="VPK15" s="91"/>
      <c r="VPL15" s="91"/>
      <c r="VPM15" s="91"/>
      <c r="VPN15" s="91"/>
      <c r="VPO15" s="91"/>
      <c r="VPP15" s="91"/>
      <c r="VPQ15" s="91"/>
      <c r="VPR15" s="91"/>
      <c r="VPS15" s="91"/>
      <c r="VPT15" s="91"/>
      <c r="VPU15" s="91"/>
      <c r="VPV15" s="91"/>
      <c r="VPW15" s="91"/>
      <c r="VPX15" s="91"/>
      <c r="VPY15" s="91"/>
      <c r="VPZ15" s="91"/>
      <c r="VQA15" s="91"/>
      <c r="VQB15" s="91"/>
      <c r="VQC15" s="91"/>
      <c r="VQD15" s="91"/>
      <c r="VQE15" s="91"/>
      <c r="VQF15" s="91"/>
      <c r="VQG15" s="91"/>
      <c r="VQH15" s="91"/>
      <c r="VQI15" s="91"/>
      <c r="VQJ15" s="91"/>
      <c r="VQK15" s="91"/>
      <c r="VQL15" s="91"/>
      <c r="VQM15" s="91"/>
      <c r="VQN15" s="91"/>
      <c r="VQO15" s="91"/>
      <c r="VQP15" s="91"/>
      <c r="VQQ15" s="91"/>
      <c r="VQR15" s="91"/>
      <c r="VQS15" s="91"/>
      <c r="VQT15" s="91"/>
      <c r="VQU15" s="91"/>
      <c r="VQV15" s="91"/>
      <c r="VQW15" s="91"/>
      <c r="VQX15" s="91"/>
      <c r="VQY15" s="91"/>
      <c r="VQZ15" s="91"/>
      <c r="VRA15" s="91"/>
      <c r="VRB15" s="91"/>
      <c r="VRC15" s="91"/>
      <c r="VRD15" s="91"/>
      <c r="VRE15" s="91"/>
      <c r="VRF15" s="91"/>
      <c r="VRG15" s="91"/>
      <c r="VRH15" s="91"/>
      <c r="VRI15" s="91"/>
      <c r="VRJ15" s="91"/>
      <c r="VRK15" s="91"/>
      <c r="VRL15" s="91"/>
      <c r="VRM15" s="91"/>
      <c r="VRN15" s="91"/>
      <c r="VRO15" s="91"/>
      <c r="VRP15" s="91"/>
      <c r="VRQ15" s="91"/>
      <c r="VRR15" s="91"/>
      <c r="VRS15" s="91"/>
      <c r="VRT15" s="91"/>
      <c r="VRU15" s="91"/>
      <c r="VRV15" s="91"/>
      <c r="VRW15" s="91"/>
      <c r="VRX15" s="91"/>
      <c r="VRY15" s="91"/>
      <c r="VRZ15" s="91"/>
      <c r="VSA15" s="91"/>
      <c r="VSB15" s="91"/>
      <c r="VSC15" s="91"/>
      <c r="VSD15" s="91"/>
      <c r="VSE15" s="91"/>
      <c r="VSF15" s="91"/>
      <c r="VSG15" s="91"/>
      <c r="VSH15" s="91"/>
      <c r="VSI15" s="91"/>
      <c r="VSJ15" s="91"/>
      <c r="VSK15" s="91"/>
      <c r="VSL15" s="91"/>
      <c r="VSM15" s="91"/>
      <c r="VSN15" s="91"/>
      <c r="VSO15" s="91"/>
      <c r="VSP15" s="91"/>
      <c r="VSQ15" s="91"/>
      <c r="VSR15" s="91"/>
      <c r="VSS15" s="91"/>
      <c r="VST15" s="91"/>
      <c r="VSU15" s="91"/>
      <c r="VSV15" s="91"/>
      <c r="VSW15" s="91"/>
      <c r="VSX15" s="91"/>
      <c r="VSY15" s="91"/>
      <c r="VSZ15" s="91"/>
      <c r="VTA15" s="91"/>
      <c r="VTB15" s="91"/>
      <c r="VTC15" s="91"/>
      <c r="VTD15" s="91"/>
      <c r="VTE15" s="91"/>
      <c r="VTF15" s="91"/>
      <c r="VTG15" s="91"/>
      <c r="VTH15" s="91"/>
      <c r="VTI15" s="91"/>
      <c r="VTJ15" s="91"/>
      <c r="VTK15" s="91"/>
      <c r="VTL15" s="91"/>
      <c r="VTM15" s="91"/>
      <c r="VTN15" s="91"/>
      <c r="VTO15" s="91"/>
      <c r="VTP15" s="91"/>
      <c r="VTQ15" s="91"/>
      <c r="VTR15" s="91"/>
      <c r="VTS15" s="91"/>
      <c r="VTT15" s="91"/>
      <c r="VTU15" s="91"/>
      <c r="VTV15" s="91"/>
      <c r="VTW15" s="91"/>
      <c r="VTX15" s="91"/>
      <c r="VTY15" s="91"/>
      <c r="VTZ15" s="91"/>
      <c r="VUA15" s="91"/>
      <c r="VUB15" s="91"/>
      <c r="VUC15" s="91"/>
      <c r="VUD15" s="91"/>
      <c r="VUE15" s="91"/>
      <c r="VUF15" s="91"/>
      <c r="VUG15" s="91"/>
      <c r="VUH15" s="91"/>
      <c r="VUI15" s="91"/>
      <c r="VUJ15" s="91"/>
      <c r="VUK15" s="91"/>
      <c r="VUL15" s="91"/>
      <c r="VUM15" s="91"/>
      <c r="VUN15" s="91"/>
      <c r="VUO15" s="91"/>
      <c r="VUP15" s="91"/>
      <c r="VUQ15" s="91"/>
      <c r="VUR15" s="91"/>
      <c r="VUS15" s="91"/>
      <c r="VUT15" s="91"/>
      <c r="VUU15" s="91"/>
      <c r="VUV15" s="91"/>
      <c r="VUW15" s="91"/>
      <c r="VUX15" s="91"/>
      <c r="VUY15" s="91"/>
      <c r="VUZ15" s="91"/>
      <c r="VVA15" s="91"/>
      <c r="VVB15" s="91"/>
      <c r="VVC15" s="91"/>
      <c r="VVD15" s="91"/>
      <c r="VVE15" s="91"/>
      <c r="VVF15" s="91"/>
      <c r="VVG15" s="91"/>
      <c r="VVH15" s="91"/>
      <c r="VVI15" s="91"/>
      <c r="VVJ15" s="91"/>
      <c r="VVK15" s="91"/>
      <c r="VVL15" s="91"/>
      <c r="VVM15" s="91"/>
      <c r="VVN15" s="91"/>
      <c r="VVO15" s="91"/>
      <c r="VVP15" s="91"/>
      <c r="VVQ15" s="91"/>
      <c r="VVR15" s="91"/>
      <c r="VVS15" s="91"/>
      <c r="VVT15" s="91"/>
      <c r="VVU15" s="91"/>
      <c r="VVV15" s="91"/>
      <c r="VVW15" s="91"/>
      <c r="VVX15" s="91"/>
      <c r="VVY15" s="91"/>
      <c r="VVZ15" s="91"/>
      <c r="VWA15" s="91"/>
      <c r="VWB15" s="91"/>
      <c r="VWC15" s="91"/>
      <c r="VWD15" s="91"/>
      <c r="VWE15" s="91"/>
      <c r="VWF15" s="91"/>
      <c r="VWG15" s="91"/>
      <c r="VWH15" s="91"/>
      <c r="VWI15" s="91"/>
      <c r="VWJ15" s="91"/>
      <c r="VWK15" s="91"/>
      <c r="VWL15" s="91"/>
      <c r="VWM15" s="91"/>
      <c r="VWN15" s="91"/>
      <c r="VWO15" s="91"/>
      <c r="VWP15" s="91"/>
      <c r="VWQ15" s="91"/>
      <c r="VWR15" s="91"/>
      <c r="VWS15" s="91"/>
      <c r="VWT15" s="91"/>
      <c r="VWU15" s="91"/>
      <c r="VWV15" s="91"/>
      <c r="VWW15" s="91"/>
      <c r="VWX15" s="91"/>
      <c r="VWY15" s="91"/>
      <c r="VWZ15" s="91"/>
      <c r="VXA15" s="91"/>
      <c r="VXB15" s="91"/>
      <c r="VXC15" s="91"/>
      <c r="VXD15" s="91"/>
      <c r="VXE15" s="91"/>
      <c r="VXF15" s="91"/>
      <c r="VXG15" s="91"/>
      <c r="VXH15" s="91"/>
      <c r="VXI15" s="91"/>
      <c r="VXJ15" s="91"/>
      <c r="VXK15" s="91"/>
      <c r="VXL15" s="91"/>
      <c r="VXM15" s="91"/>
      <c r="VXN15" s="91"/>
      <c r="VXO15" s="91"/>
      <c r="VXP15" s="91"/>
      <c r="VXQ15" s="91"/>
      <c r="VXR15" s="91"/>
      <c r="VXS15" s="91"/>
      <c r="VXT15" s="91"/>
      <c r="VXU15" s="91"/>
      <c r="VXV15" s="91"/>
      <c r="VXW15" s="91"/>
      <c r="VXX15" s="91"/>
      <c r="VXY15" s="91"/>
      <c r="VXZ15" s="91"/>
      <c r="VYA15" s="91"/>
      <c r="VYB15" s="91"/>
      <c r="VYC15" s="91"/>
      <c r="VYD15" s="91"/>
      <c r="VYE15" s="91"/>
      <c r="VYF15" s="91"/>
      <c r="VYG15" s="91"/>
      <c r="VYH15" s="91"/>
      <c r="VYI15" s="91"/>
      <c r="VYJ15" s="91"/>
      <c r="VYK15" s="91"/>
      <c r="VYL15" s="91"/>
      <c r="VYM15" s="91"/>
      <c r="VYN15" s="91"/>
      <c r="VYO15" s="91"/>
      <c r="VYP15" s="91"/>
      <c r="VYQ15" s="91"/>
      <c r="VYR15" s="91"/>
      <c r="VYS15" s="91"/>
      <c r="VYT15" s="91"/>
      <c r="VYU15" s="91"/>
      <c r="VYV15" s="91"/>
      <c r="VYW15" s="91"/>
      <c r="VYX15" s="91"/>
      <c r="VYY15" s="91"/>
      <c r="VYZ15" s="91"/>
      <c r="VZA15" s="91"/>
      <c r="VZB15" s="91"/>
      <c r="VZC15" s="91"/>
      <c r="VZD15" s="91"/>
      <c r="VZE15" s="91"/>
      <c r="VZF15" s="91"/>
      <c r="VZG15" s="91"/>
      <c r="VZH15" s="91"/>
      <c r="VZI15" s="91"/>
      <c r="VZJ15" s="91"/>
      <c r="VZK15" s="91"/>
      <c r="VZL15" s="91"/>
      <c r="VZM15" s="91"/>
      <c r="VZN15" s="91"/>
      <c r="VZO15" s="91"/>
      <c r="VZP15" s="91"/>
      <c r="VZQ15" s="91"/>
      <c r="VZR15" s="91"/>
      <c r="VZS15" s="91"/>
      <c r="VZT15" s="91"/>
      <c r="VZU15" s="91"/>
      <c r="VZV15" s="91"/>
      <c r="VZW15" s="91"/>
      <c r="VZX15" s="91"/>
      <c r="VZY15" s="91"/>
      <c r="VZZ15" s="91"/>
      <c r="WAA15" s="91"/>
      <c r="WAB15" s="91"/>
      <c r="WAC15" s="91"/>
      <c r="WAD15" s="91"/>
      <c r="WAE15" s="91"/>
      <c r="WAF15" s="91"/>
      <c r="WAG15" s="91"/>
      <c r="WAH15" s="91"/>
      <c r="WAI15" s="91"/>
      <c r="WAJ15" s="91"/>
      <c r="WAK15" s="91"/>
      <c r="WAL15" s="91"/>
      <c r="WAM15" s="91"/>
      <c r="WAN15" s="91"/>
      <c r="WAO15" s="91"/>
      <c r="WAP15" s="91"/>
      <c r="WAQ15" s="91"/>
      <c r="WAR15" s="91"/>
      <c r="WAS15" s="91"/>
      <c r="WAT15" s="91"/>
      <c r="WAU15" s="91"/>
      <c r="WAV15" s="91"/>
      <c r="WAW15" s="91"/>
      <c r="WAX15" s="91"/>
      <c r="WAY15" s="91"/>
      <c r="WAZ15" s="91"/>
      <c r="WBA15" s="91"/>
      <c r="WBB15" s="91"/>
      <c r="WBC15" s="91"/>
      <c r="WBD15" s="91"/>
      <c r="WBE15" s="91"/>
      <c r="WBF15" s="91"/>
      <c r="WBG15" s="91"/>
      <c r="WBH15" s="91"/>
      <c r="WBI15" s="91"/>
      <c r="WBJ15" s="91"/>
      <c r="WBK15" s="91"/>
      <c r="WBL15" s="91"/>
      <c r="WBM15" s="91"/>
      <c r="WBN15" s="91"/>
      <c r="WBO15" s="91"/>
      <c r="WBP15" s="91"/>
      <c r="WBQ15" s="91"/>
      <c r="WBR15" s="91"/>
      <c r="WBS15" s="91"/>
      <c r="WBT15" s="91"/>
      <c r="WBU15" s="91"/>
      <c r="WBV15" s="91"/>
      <c r="WBW15" s="91"/>
      <c r="WBX15" s="91"/>
      <c r="WBY15" s="91"/>
      <c r="WBZ15" s="91"/>
      <c r="WCA15" s="91"/>
      <c r="WCB15" s="91"/>
      <c r="WCC15" s="91"/>
      <c r="WCD15" s="91"/>
      <c r="WCE15" s="91"/>
      <c r="WCF15" s="91"/>
      <c r="WCG15" s="91"/>
      <c r="WCH15" s="91"/>
      <c r="WCI15" s="91"/>
      <c r="WCJ15" s="91"/>
      <c r="WCK15" s="91"/>
      <c r="WCL15" s="91"/>
      <c r="WCM15" s="91"/>
      <c r="WCN15" s="91"/>
      <c r="WCO15" s="91"/>
      <c r="WCP15" s="91"/>
      <c r="WCQ15" s="91"/>
      <c r="WCR15" s="91"/>
      <c r="WCS15" s="91"/>
      <c r="WCT15" s="91"/>
      <c r="WCU15" s="91"/>
      <c r="WCV15" s="91"/>
      <c r="WCW15" s="91"/>
      <c r="WCX15" s="91"/>
      <c r="WCY15" s="91"/>
      <c r="WCZ15" s="91"/>
      <c r="WDA15" s="91"/>
      <c r="WDB15" s="91"/>
      <c r="WDC15" s="91"/>
      <c r="WDD15" s="91"/>
      <c r="WDE15" s="91"/>
      <c r="WDF15" s="91"/>
      <c r="WDG15" s="91"/>
      <c r="WDH15" s="91"/>
      <c r="WDI15" s="91"/>
      <c r="WDJ15" s="91"/>
      <c r="WDK15" s="91"/>
      <c r="WDL15" s="91"/>
      <c r="WDM15" s="91"/>
      <c r="WDN15" s="91"/>
      <c r="WDO15" s="91"/>
      <c r="WDP15" s="91"/>
      <c r="WDQ15" s="91"/>
      <c r="WDR15" s="91"/>
      <c r="WDS15" s="91"/>
      <c r="WDT15" s="91"/>
      <c r="WDU15" s="91"/>
      <c r="WDV15" s="91"/>
      <c r="WDW15" s="91"/>
      <c r="WDX15" s="91"/>
      <c r="WDY15" s="91"/>
      <c r="WDZ15" s="91"/>
      <c r="WEA15" s="91"/>
      <c r="WEB15" s="91"/>
      <c r="WEC15" s="91"/>
      <c r="WED15" s="91"/>
      <c r="WEE15" s="91"/>
      <c r="WEF15" s="91"/>
      <c r="WEG15" s="91"/>
      <c r="WEH15" s="91"/>
      <c r="WEI15" s="91"/>
      <c r="WEJ15" s="91"/>
      <c r="WEK15" s="91"/>
      <c r="WEL15" s="91"/>
      <c r="WEM15" s="91"/>
      <c r="WEN15" s="91"/>
      <c r="WEO15" s="91"/>
      <c r="WEP15" s="91"/>
      <c r="WEQ15" s="91"/>
      <c r="WER15" s="91"/>
      <c r="WES15" s="91"/>
      <c r="WET15" s="91"/>
      <c r="WEU15" s="91"/>
      <c r="WEV15" s="91"/>
      <c r="WEW15" s="91"/>
      <c r="WEX15" s="91"/>
      <c r="WEY15" s="91"/>
      <c r="WEZ15" s="91"/>
      <c r="WFA15" s="91"/>
      <c r="WFB15" s="91"/>
      <c r="WFC15" s="91"/>
      <c r="WFD15" s="91"/>
      <c r="WFE15" s="91"/>
      <c r="WFF15" s="91"/>
      <c r="WFG15" s="91"/>
      <c r="WFH15" s="91"/>
      <c r="WFI15" s="91"/>
      <c r="WFJ15" s="91"/>
      <c r="WFK15" s="91"/>
      <c r="WFL15" s="91"/>
      <c r="WFM15" s="91"/>
      <c r="WFN15" s="91"/>
      <c r="WFO15" s="91"/>
      <c r="WFP15" s="91"/>
      <c r="WFQ15" s="91"/>
      <c r="WFR15" s="91"/>
      <c r="WFS15" s="91"/>
      <c r="WFT15" s="91"/>
      <c r="WFU15" s="91"/>
      <c r="WFV15" s="91"/>
      <c r="WFW15" s="91"/>
      <c r="WFX15" s="91"/>
      <c r="WFY15" s="91"/>
      <c r="WFZ15" s="91"/>
      <c r="WGA15" s="91"/>
      <c r="WGB15" s="91"/>
      <c r="WGC15" s="91"/>
      <c r="WGD15" s="91"/>
      <c r="WGE15" s="91"/>
      <c r="WGF15" s="91"/>
      <c r="WGG15" s="91"/>
      <c r="WGH15" s="91"/>
      <c r="WGI15" s="91"/>
      <c r="WGJ15" s="91"/>
      <c r="WGK15" s="91"/>
      <c r="WGL15" s="91"/>
      <c r="WGM15" s="91"/>
      <c r="WGN15" s="91"/>
      <c r="WGO15" s="91"/>
      <c r="WGP15" s="91"/>
      <c r="WGQ15" s="91"/>
      <c r="WGR15" s="91"/>
      <c r="WGS15" s="91"/>
      <c r="WGT15" s="91"/>
      <c r="WGU15" s="91"/>
      <c r="WGV15" s="91"/>
      <c r="WGW15" s="91"/>
      <c r="WGX15" s="91"/>
      <c r="WGY15" s="91"/>
      <c r="WGZ15" s="91"/>
      <c r="WHA15" s="91"/>
      <c r="WHB15" s="91"/>
      <c r="WHC15" s="91"/>
      <c r="WHD15" s="91"/>
      <c r="WHE15" s="91"/>
      <c r="WHF15" s="91"/>
      <c r="WHG15" s="91"/>
      <c r="WHH15" s="91"/>
      <c r="WHI15" s="91"/>
      <c r="WHJ15" s="91"/>
      <c r="WHK15" s="91"/>
      <c r="WHL15" s="91"/>
      <c r="WHM15" s="91"/>
      <c r="WHN15" s="91"/>
      <c r="WHO15" s="91"/>
      <c r="WHP15" s="91"/>
      <c r="WHQ15" s="91"/>
      <c r="WHR15" s="91"/>
      <c r="WHS15" s="91"/>
      <c r="WHT15" s="91"/>
      <c r="WHU15" s="91"/>
      <c r="WHV15" s="91"/>
      <c r="WHW15" s="91"/>
      <c r="WHX15" s="91"/>
      <c r="WHY15" s="91"/>
      <c r="WHZ15" s="91"/>
      <c r="WIA15" s="91"/>
      <c r="WIB15" s="91"/>
      <c r="WIC15" s="91"/>
      <c r="WID15" s="91"/>
      <c r="WIE15" s="91"/>
      <c r="WIF15" s="91"/>
      <c r="WIG15" s="91"/>
      <c r="WIH15" s="91"/>
      <c r="WII15" s="91"/>
      <c r="WIJ15" s="91"/>
      <c r="WIK15" s="91"/>
      <c r="WIL15" s="91"/>
      <c r="WIM15" s="91"/>
      <c r="WIN15" s="91"/>
      <c r="WIO15" s="91"/>
      <c r="WIP15" s="91"/>
      <c r="WIQ15" s="91"/>
      <c r="WIR15" s="91"/>
      <c r="WIS15" s="91"/>
      <c r="WIT15" s="91"/>
      <c r="WIU15" s="91"/>
      <c r="WIV15" s="91"/>
      <c r="WIW15" s="91"/>
      <c r="WIX15" s="91"/>
      <c r="WIY15" s="91"/>
      <c r="WIZ15" s="91"/>
      <c r="WJA15" s="91"/>
      <c r="WJB15" s="91"/>
      <c r="WJC15" s="91"/>
      <c r="WJD15" s="91"/>
      <c r="WJE15" s="91"/>
      <c r="WJF15" s="91"/>
      <c r="WJG15" s="91"/>
      <c r="WJH15" s="91"/>
      <c r="WJI15" s="91"/>
      <c r="WJJ15" s="91"/>
      <c r="WJK15" s="91"/>
      <c r="WJL15" s="91"/>
      <c r="WJM15" s="91"/>
      <c r="WJN15" s="91"/>
      <c r="WJO15" s="91"/>
      <c r="WJP15" s="91"/>
      <c r="WJQ15" s="91"/>
      <c r="WJR15" s="91"/>
      <c r="WJS15" s="91"/>
      <c r="WJT15" s="91"/>
      <c r="WJU15" s="91"/>
      <c r="WJV15" s="91"/>
      <c r="WJW15" s="91"/>
      <c r="WJX15" s="91"/>
      <c r="WJY15" s="91"/>
      <c r="WJZ15" s="91"/>
      <c r="WKA15" s="91"/>
      <c r="WKB15" s="91"/>
      <c r="WKC15" s="91"/>
      <c r="WKD15" s="91"/>
      <c r="WKE15" s="91"/>
      <c r="WKF15" s="91"/>
      <c r="WKG15" s="91"/>
      <c r="WKH15" s="91"/>
      <c r="WKI15" s="91"/>
      <c r="WKJ15" s="91"/>
      <c r="WKK15" s="91"/>
      <c r="WKL15" s="91"/>
      <c r="WKM15" s="91"/>
      <c r="WKN15" s="91"/>
      <c r="WKO15" s="91"/>
      <c r="WKP15" s="91"/>
      <c r="WKQ15" s="91"/>
      <c r="WKR15" s="91"/>
      <c r="WKS15" s="91"/>
      <c r="WKT15" s="91"/>
      <c r="WKU15" s="91"/>
      <c r="WKV15" s="91"/>
      <c r="WKW15" s="91"/>
      <c r="WKX15" s="91"/>
      <c r="WKY15" s="91"/>
      <c r="WKZ15" s="91"/>
      <c r="WLA15" s="91"/>
      <c r="WLB15" s="91"/>
      <c r="WLC15" s="91"/>
      <c r="WLD15" s="91"/>
      <c r="WLE15" s="91"/>
      <c r="WLF15" s="91"/>
      <c r="WLG15" s="91"/>
      <c r="WLH15" s="91"/>
      <c r="WLI15" s="91"/>
      <c r="WLJ15" s="91"/>
      <c r="WLK15" s="91"/>
      <c r="WLL15" s="91"/>
      <c r="WLM15" s="91"/>
      <c r="WLN15" s="91"/>
      <c r="WLO15" s="91"/>
      <c r="WLP15" s="91"/>
      <c r="WLQ15" s="91"/>
      <c r="WLR15" s="91"/>
      <c r="WLS15" s="91"/>
      <c r="WLT15" s="91"/>
      <c r="WLU15" s="91"/>
      <c r="WLV15" s="91"/>
      <c r="WLW15" s="91"/>
      <c r="WLX15" s="91"/>
      <c r="WLY15" s="91"/>
      <c r="WLZ15" s="91"/>
      <c r="WMA15" s="91"/>
      <c r="WMB15" s="91"/>
      <c r="WMC15" s="91"/>
      <c r="WMD15" s="91"/>
      <c r="WME15" s="91"/>
      <c r="WMF15" s="91"/>
      <c r="WMG15" s="91"/>
      <c r="WMH15" s="91"/>
      <c r="WMI15" s="91"/>
      <c r="WMJ15" s="91"/>
      <c r="WMK15" s="91"/>
      <c r="WML15" s="91"/>
      <c r="WMM15" s="91"/>
      <c r="WMN15" s="91"/>
      <c r="WMO15" s="91"/>
      <c r="WMP15" s="91"/>
      <c r="WMQ15" s="91"/>
      <c r="WMR15" s="91"/>
      <c r="WMS15" s="91"/>
      <c r="WMT15" s="91"/>
      <c r="WMU15" s="91"/>
      <c r="WMV15" s="91"/>
      <c r="WMW15" s="91"/>
      <c r="WMX15" s="91"/>
      <c r="WMY15" s="91"/>
      <c r="WMZ15" s="91"/>
      <c r="WNA15" s="91"/>
      <c r="WNB15" s="91"/>
      <c r="WNC15" s="91"/>
      <c r="WND15" s="91"/>
      <c r="WNE15" s="91"/>
      <c r="WNF15" s="91"/>
      <c r="WNG15" s="91"/>
      <c r="WNH15" s="91"/>
      <c r="WNI15" s="91"/>
      <c r="WNJ15" s="91"/>
      <c r="WNK15" s="91"/>
      <c r="WNL15" s="91"/>
      <c r="WNM15" s="91"/>
      <c r="WNN15" s="91"/>
      <c r="WNO15" s="91"/>
      <c r="WNP15" s="91"/>
      <c r="WNQ15" s="91"/>
      <c r="WNR15" s="91"/>
      <c r="WNS15" s="91"/>
      <c r="WNT15" s="91"/>
      <c r="WNU15" s="91"/>
      <c r="WNV15" s="91"/>
      <c r="WNW15" s="91"/>
      <c r="WNX15" s="91"/>
      <c r="WNY15" s="91"/>
      <c r="WNZ15" s="91"/>
      <c r="WOA15" s="91"/>
      <c r="WOB15" s="91"/>
      <c r="WOC15" s="91"/>
      <c r="WOD15" s="91"/>
      <c r="WOE15" s="91"/>
      <c r="WOF15" s="91"/>
      <c r="WOG15" s="91"/>
      <c r="WOH15" s="91"/>
      <c r="WOI15" s="91"/>
      <c r="WOJ15" s="91"/>
      <c r="WOK15" s="91"/>
      <c r="WOL15" s="91"/>
      <c r="WOM15" s="91"/>
      <c r="WON15" s="91"/>
      <c r="WOO15" s="91"/>
      <c r="WOP15" s="91"/>
      <c r="WOQ15" s="91"/>
      <c r="WOR15" s="91"/>
      <c r="WOS15" s="91"/>
      <c r="WOT15" s="91"/>
      <c r="WOU15" s="91"/>
      <c r="WOV15" s="91"/>
      <c r="WOW15" s="91"/>
      <c r="WOX15" s="91"/>
      <c r="WOY15" s="91"/>
      <c r="WOZ15" s="91"/>
      <c r="WPA15" s="91"/>
      <c r="WPB15" s="91"/>
      <c r="WPC15" s="91"/>
      <c r="WPD15" s="91"/>
      <c r="WPE15" s="91"/>
      <c r="WPF15" s="91"/>
      <c r="WPG15" s="91"/>
      <c r="WPH15" s="91"/>
      <c r="WPI15" s="91"/>
      <c r="WPJ15" s="91"/>
      <c r="WPK15" s="91"/>
      <c r="WPL15" s="91"/>
      <c r="WPM15" s="91"/>
      <c r="WPN15" s="91"/>
      <c r="WPO15" s="91"/>
      <c r="WPP15" s="91"/>
      <c r="WPQ15" s="91"/>
      <c r="WPR15" s="91"/>
      <c r="WPS15" s="91"/>
      <c r="WPT15" s="91"/>
      <c r="WPU15" s="91"/>
      <c r="WPV15" s="91"/>
      <c r="WPW15" s="91"/>
      <c r="WPX15" s="91"/>
      <c r="WPY15" s="91"/>
      <c r="WPZ15" s="91"/>
      <c r="WQA15" s="91"/>
      <c r="WQB15" s="91"/>
      <c r="WQC15" s="91"/>
      <c r="WQD15" s="91"/>
      <c r="WQE15" s="91"/>
      <c r="WQF15" s="91"/>
      <c r="WQG15" s="91"/>
      <c r="WQH15" s="91"/>
      <c r="WQI15" s="91"/>
      <c r="WQJ15" s="91"/>
      <c r="WQK15" s="91"/>
      <c r="WQL15" s="91"/>
      <c r="WQM15" s="91"/>
      <c r="WQN15" s="91"/>
      <c r="WQO15" s="91"/>
      <c r="WQP15" s="91"/>
      <c r="WQQ15" s="91"/>
      <c r="WQR15" s="91"/>
      <c r="WQS15" s="91"/>
      <c r="WQT15" s="91"/>
      <c r="WQU15" s="91"/>
      <c r="WQV15" s="91"/>
      <c r="WQW15" s="91"/>
      <c r="WQX15" s="91"/>
      <c r="WQY15" s="91"/>
      <c r="WQZ15" s="91"/>
      <c r="WRA15" s="91"/>
      <c r="WRB15" s="91"/>
      <c r="WRC15" s="91"/>
      <c r="WRD15" s="91"/>
      <c r="WRE15" s="91"/>
      <c r="WRF15" s="91"/>
      <c r="WRG15" s="91"/>
      <c r="WRH15" s="91"/>
      <c r="WRI15" s="91"/>
      <c r="WRJ15" s="91"/>
      <c r="WRK15" s="91"/>
      <c r="WRL15" s="91"/>
      <c r="WRM15" s="91"/>
      <c r="WRN15" s="91"/>
      <c r="WRO15" s="91"/>
      <c r="WRP15" s="91"/>
      <c r="WRQ15" s="91"/>
      <c r="WRR15" s="91"/>
      <c r="WRS15" s="91"/>
      <c r="WRT15" s="91"/>
      <c r="WRU15" s="91"/>
      <c r="WRV15" s="91"/>
      <c r="WRW15" s="91"/>
      <c r="WRX15" s="91"/>
      <c r="WRY15" s="91"/>
      <c r="WRZ15" s="91"/>
      <c r="WSA15" s="91"/>
      <c r="WSB15" s="91"/>
      <c r="WSC15" s="91"/>
      <c r="WSD15" s="91"/>
      <c r="WSE15" s="91"/>
      <c r="WSF15" s="91"/>
      <c r="WSG15" s="91"/>
      <c r="WSH15" s="91"/>
      <c r="WSI15" s="91"/>
      <c r="WSJ15" s="91"/>
      <c r="WSK15" s="91"/>
      <c r="WSL15" s="91"/>
      <c r="WSM15" s="91"/>
      <c r="WSN15" s="91"/>
      <c r="WSO15" s="91"/>
      <c r="WSP15" s="91"/>
      <c r="WSQ15" s="91"/>
      <c r="WSR15" s="91"/>
      <c r="WSS15" s="91"/>
      <c r="WST15" s="91"/>
      <c r="WSU15" s="91"/>
      <c r="WSV15" s="91"/>
      <c r="WSW15" s="91"/>
      <c r="WSX15" s="91"/>
      <c r="WSY15" s="91"/>
      <c r="WSZ15" s="91"/>
      <c r="WTA15" s="91"/>
      <c r="WTB15" s="91"/>
      <c r="WTC15" s="91"/>
      <c r="WTD15" s="91"/>
      <c r="WTE15" s="91"/>
      <c r="WTF15" s="91"/>
      <c r="WTG15" s="91"/>
      <c r="WTH15" s="91"/>
      <c r="WTI15" s="91"/>
      <c r="WTJ15" s="91"/>
      <c r="WTK15" s="91"/>
      <c r="WTL15" s="91"/>
      <c r="WTM15" s="91"/>
      <c r="WTN15" s="91"/>
      <c r="WTO15" s="91"/>
      <c r="WTP15" s="91"/>
      <c r="WTQ15" s="91"/>
      <c r="WTR15" s="91"/>
      <c r="WTS15" s="91"/>
      <c r="WTT15" s="91"/>
      <c r="WTU15" s="91"/>
      <c r="WTV15" s="91"/>
      <c r="WTW15" s="91"/>
      <c r="WTX15" s="91"/>
      <c r="WTY15" s="91"/>
      <c r="WTZ15" s="91"/>
      <c r="WUA15" s="91"/>
      <c r="WUB15" s="91"/>
      <c r="WUC15" s="91"/>
      <c r="WUD15" s="91"/>
      <c r="WUE15" s="91"/>
      <c r="WUF15" s="91"/>
      <c r="WUG15" s="91"/>
      <c r="WUH15" s="91"/>
      <c r="WUI15" s="91"/>
      <c r="WUJ15" s="91"/>
      <c r="WUK15" s="91"/>
      <c r="WUL15" s="91"/>
      <c r="WUM15" s="91"/>
      <c r="WUN15" s="91"/>
      <c r="WUO15" s="91"/>
      <c r="WUP15" s="91"/>
      <c r="WUQ15" s="91"/>
      <c r="WUR15" s="91"/>
      <c r="WUS15" s="91"/>
      <c r="WUT15" s="91"/>
      <c r="WUU15" s="91"/>
      <c r="WUV15" s="91"/>
      <c r="WUW15" s="91"/>
      <c r="WUX15" s="91"/>
      <c r="WUY15" s="91"/>
      <c r="WUZ15" s="91"/>
      <c r="WVA15" s="91"/>
      <c r="WVB15" s="91"/>
      <c r="WVC15" s="91"/>
      <c r="WVD15" s="91"/>
      <c r="WVE15" s="91"/>
      <c r="WVF15" s="91"/>
      <c r="WVG15" s="91"/>
      <c r="WVH15" s="91"/>
      <c r="WVI15" s="91"/>
      <c r="WVJ15" s="91"/>
      <c r="WVK15" s="91"/>
      <c r="WVL15" s="91"/>
      <c r="WVM15" s="91"/>
      <c r="WVN15" s="91"/>
      <c r="WVO15" s="91"/>
      <c r="WVP15" s="91"/>
      <c r="WVQ15" s="91"/>
      <c r="WVR15" s="91"/>
      <c r="WVS15" s="91"/>
      <c r="WVT15" s="91"/>
      <c r="WVU15" s="91"/>
      <c r="WVV15" s="91"/>
      <c r="WVW15" s="91"/>
      <c r="WVX15" s="91"/>
      <c r="WVY15" s="91"/>
      <c r="WVZ15" s="91"/>
      <c r="WWA15" s="91"/>
      <c r="WWB15" s="91"/>
      <c r="WWC15" s="91"/>
      <c r="WWD15" s="91"/>
      <c r="WWE15" s="91"/>
      <c r="WWF15" s="91"/>
      <c r="WWG15" s="91"/>
      <c r="WWH15" s="91"/>
      <c r="WWI15" s="91"/>
      <c r="WWJ15" s="91"/>
      <c r="WWK15" s="91"/>
      <c r="WWL15" s="91"/>
      <c r="WWM15" s="91"/>
      <c r="WWN15" s="91"/>
      <c r="WWO15" s="91"/>
      <c r="WWP15" s="91"/>
      <c r="WWQ15" s="91"/>
      <c r="WWR15" s="91"/>
      <c r="WWS15" s="91"/>
      <c r="WWT15" s="91"/>
      <c r="WWU15" s="91"/>
      <c r="WWV15" s="91"/>
      <c r="WWW15" s="91"/>
      <c r="WWX15" s="91"/>
      <c r="WWY15" s="91"/>
      <c r="WWZ15" s="91"/>
      <c r="WXA15" s="91"/>
      <c r="WXB15" s="91"/>
      <c r="WXC15" s="91"/>
      <c r="WXD15" s="91"/>
      <c r="WXE15" s="91"/>
      <c r="WXF15" s="91"/>
      <c r="WXG15" s="91"/>
      <c r="WXH15" s="91"/>
      <c r="WXI15" s="91"/>
      <c r="WXJ15" s="91"/>
      <c r="WXK15" s="91"/>
      <c r="WXL15" s="91"/>
      <c r="WXM15" s="91"/>
      <c r="WXN15" s="91"/>
      <c r="WXO15" s="91"/>
      <c r="WXP15" s="91"/>
      <c r="WXQ15" s="91"/>
      <c r="WXR15" s="91"/>
      <c r="WXS15" s="91"/>
      <c r="WXT15" s="91"/>
      <c r="WXU15" s="91"/>
      <c r="WXV15" s="91"/>
      <c r="WXW15" s="91"/>
      <c r="WXX15" s="91"/>
      <c r="WXY15" s="91"/>
      <c r="WXZ15" s="91"/>
      <c r="WYA15" s="91"/>
      <c r="WYB15" s="91"/>
      <c r="WYC15" s="91"/>
      <c r="WYD15" s="91"/>
      <c r="WYE15" s="91"/>
      <c r="WYF15" s="91"/>
      <c r="WYG15" s="91"/>
      <c r="WYH15" s="91"/>
      <c r="WYI15" s="91"/>
      <c r="WYJ15" s="91"/>
      <c r="WYK15" s="91"/>
      <c r="WYL15" s="91"/>
      <c r="WYM15" s="91"/>
      <c r="WYN15" s="91"/>
      <c r="WYO15" s="91"/>
      <c r="WYP15" s="91"/>
      <c r="WYQ15" s="91"/>
      <c r="WYR15" s="91"/>
      <c r="WYS15" s="91"/>
      <c r="WYT15" s="91"/>
      <c r="WYU15" s="91"/>
      <c r="WYV15" s="91"/>
      <c r="WYW15" s="91"/>
      <c r="WYX15" s="91"/>
      <c r="WYY15" s="91"/>
      <c r="WYZ15" s="91"/>
      <c r="WZA15" s="91"/>
      <c r="WZB15" s="91"/>
      <c r="WZC15" s="91"/>
      <c r="WZD15" s="91"/>
      <c r="WZE15" s="91"/>
      <c r="WZF15" s="91"/>
      <c r="WZG15" s="91"/>
      <c r="WZH15" s="91"/>
      <c r="WZI15" s="91"/>
      <c r="WZJ15" s="91"/>
      <c r="WZK15" s="91"/>
      <c r="WZL15" s="91"/>
      <c r="WZM15" s="91"/>
      <c r="WZN15" s="91"/>
      <c r="WZO15" s="91"/>
      <c r="WZP15" s="91"/>
      <c r="WZQ15" s="91"/>
      <c r="WZR15" s="91"/>
      <c r="WZS15" s="91"/>
      <c r="WZT15" s="91"/>
      <c r="WZU15" s="91"/>
      <c r="WZV15" s="91"/>
      <c r="WZW15" s="91"/>
      <c r="WZX15" s="91"/>
      <c r="WZY15" s="91"/>
      <c r="WZZ15" s="91"/>
      <c r="XAA15" s="91"/>
      <c r="XAB15" s="91"/>
      <c r="XAC15" s="91"/>
      <c r="XAD15" s="91"/>
      <c r="XAE15" s="91"/>
      <c r="XAF15" s="91"/>
      <c r="XAG15" s="91"/>
      <c r="XAH15" s="91"/>
      <c r="XAI15" s="91"/>
      <c r="XAJ15" s="91"/>
      <c r="XAK15" s="91"/>
      <c r="XAL15" s="91"/>
      <c r="XAM15" s="91"/>
      <c r="XAN15" s="91"/>
      <c r="XAO15" s="91"/>
      <c r="XAP15" s="91"/>
      <c r="XAQ15" s="91"/>
      <c r="XAR15" s="91"/>
      <c r="XAS15" s="91"/>
      <c r="XAT15" s="91"/>
      <c r="XAU15" s="91"/>
      <c r="XAV15" s="91"/>
      <c r="XAW15" s="91"/>
      <c r="XAX15" s="91"/>
      <c r="XAY15" s="91"/>
      <c r="XAZ15" s="91"/>
      <c r="XBA15" s="91"/>
      <c r="XBB15" s="91"/>
      <c r="XBC15" s="91"/>
      <c r="XBD15" s="91"/>
      <c r="XBE15" s="91"/>
      <c r="XBF15" s="91"/>
      <c r="XBG15" s="91"/>
      <c r="XBH15" s="91"/>
      <c r="XBI15" s="91"/>
      <c r="XBJ15" s="91"/>
      <c r="XBK15" s="91"/>
      <c r="XBL15" s="91"/>
      <c r="XBM15" s="91"/>
      <c r="XBN15" s="91"/>
      <c r="XBO15" s="91"/>
      <c r="XBP15" s="91"/>
      <c r="XBQ15" s="91"/>
      <c r="XBR15" s="91"/>
      <c r="XBS15" s="91"/>
      <c r="XBT15" s="91"/>
      <c r="XBU15" s="91"/>
      <c r="XBV15" s="91"/>
      <c r="XBW15" s="91"/>
      <c r="XBX15" s="91"/>
      <c r="XBY15" s="91"/>
      <c r="XBZ15" s="91"/>
      <c r="XCA15" s="91"/>
      <c r="XCB15" s="91"/>
      <c r="XCC15" s="91"/>
      <c r="XCD15" s="91"/>
      <c r="XCE15" s="91"/>
      <c r="XCF15" s="91"/>
      <c r="XCG15" s="91"/>
      <c r="XCH15" s="91"/>
      <c r="XCI15" s="91"/>
      <c r="XCJ15" s="91"/>
      <c r="XCK15" s="91"/>
      <c r="XCL15" s="91"/>
      <c r="XCM15" s="91"/>
      <c r="XCN15" s="91"/>
      <c r="XCO15" s="91"/>
      <c r="XCP15" s="91"/>
      <c r="XCQ15" s="91"/>
      <c r="XCR15" s="91"/>
      <c r="XCS15" s="91"/>
      <c r="XCT15" s="91"/>
      <c r="XCU15" s="91"/>
      <c r="XCV15" s="91"/>
      <c r="XCW15" s="91"/>
      <c r="XCX15" s="91"/>
      <c r="XCY15" s="91"/>
      <c r="XCZ15" s="91"/>
      <c r="XDA15" s="91"/>
      <c r="XDB15" s="91"/>
      <c r="XDC15" s="91"/>
      <c r="XDD15" s="91"/>
      <c r="XDE15" s="91"/>
      <c r="XDF15" s="91"/>
      <c r="XDG15" s="91"/>
      <c r="XDH15" s="91"/>
      <c r="XDI15" s="91"/>
      <c r="XDJ15" s="91"/>
      <c r="XDK15" s="91"/>
      <c r="XDL15" s="91"/>
      <c r="XDM15" s="91"/>
      <c r="XDN15" s="91"/>
      <c r="XDO15" s="91"/>
      <c r="XDP15" s="91"/>
      <c r="XDQ15" s="91"/>
      <c r="XDR15" s="91"/>
      <c r="XDS15" s="91"/>
      <c r="XDT15" s="91"/>
      <c r="XDU15" s="91"/>
      <c r="XDV15" s="91"/>
      <c r="XDW15" s="91"/>
      <c r="XDX15" s="91"/>
      <c r="XDY15" s="91"/>
      <c r="XDZ15" s="91"/>
      <c r="XEA15" s="91"/>
      <c r="XEB15" s="91"/>
      <c r="XEC15" s="91"/>
      <c r="XED15" s="91"/>
      <c r="XEE15" s="91"/>
      <c r="XEF15" s="91"/>
      <c r="XEG15" s="91"/>
      <c r="XEH15" s="91"/>
      <c r="XEI15" s="91"/>
      <c r="XEJ15" s="91"/>
      <c r="XEK15" s="91"/>
      <c r="XEL15" s="91"/>
      <c r="XEM15" s="91"/>
      <c r="XEN15" s="91"/>
      <c r="XEO15" s="91"/>
      <c r="XEP15" s="91"/>
      <c r="XEQ15" s="91"/>
      <c r="XER15" s="91"/>
      <c r="XES15" s="91"/>
      <c r="XET15" s="91"/>
      <c r="XEU15" s="91"/>
      <c r="XEV15" s="91"/>
      <c r="XEW15" s="91"/>
      <c r="XEX15" s="91"/>
      <c r="XEY15" s="91"/>
    </row>
    <row r="16" spans="1:16379" s="91" customFormat="1" ht="37.5" customHeight="1" x14ac:dyDescent="0.3">
      <c r="E16" s="131" t="str">
        <f>'Cell type &amp; nb'!AC9</f>
        <v/>
      </c>
      <c r="F16" s="61" t="str">
        <f>'Cell type &amp; nb'!AD9</f>
        <v/>
      </c>
      <c r="G16" s="61" t="str">
        <f>'Cell type &amp; nb'!AE9</f>
        <v/>
      </c>
      <c r="H16" s="61" t="str">
        <f>'Cell type &amp; nb'!AF9</f>
        <v/>
      </c>
      <c r="I16" s="64" t="str">
        <f t="shared" si="0"/>
        <v/>
      </c>
      <c r="J16" s="62" t="str">
        <f t="shared" si="1"/>
        <v/>
      </c>
      <c r="K16" s="62" t="str">
        <f t="shared" si="2"/>
        <v/>
      </c>
      <c r="L16" s="62" t="str">
        <f t="shared" si="3"/>
        <v/>
      </c>
      <c r="M16" s="62" t="str">
        <f t="shared" si="4"/>
        <v/>
      </c>
      <c r="N16" s="62" t="str">
        <f t="shared" si="5"/>
        <v/>
      </c>
      <c r="O16" s="62" t="str">
        <f t="shared" si="6"/>
        <v/>
      </c>
      <c r="P16" s="107"/>
      <c r="Q16" s="107"/>
      <c r="R16" s="107"/>
      <c r="S16" s="107"/>
      <c r="T16" s="107"/>
      <c r="U16" s="107"/>
      <c r="V16" s="107"/>
      <c r="Y16" s="58" t="str">
        <f>IF('1st plate agonist &amp; batch'!AB9&lt;&gt;"",'1st plate agonist &amp; batch'!AB9,"")</f>
        <v>XXXX-Nle-L4-13_Multiplex2023Apr - Multiplex2023Apr</v>
      </c>
      <c r="Z16" s="58" t="str">
        <f>IF('1st plate agonist &amp; batch'!AC9&lt;&gt;"",'1st plate agonist &amp; batch'!AC9,"")</f>
        <v>XXXX-Nle-L4-13_Multiplex2023Apr</v>
      </c>
      <c r="AA16" s="58" t="str">
        <f>IF('1st plate agonist &amp; batch'!AD9&lt;&gt;"",'1st plate agonist &amp; batch'!AD9,"")</f>
        <v>Multiplex2023Apr</v>
      </c>
      <c r="AB16" s="58">
        <f>IF('1st plate agonist &amp; batch'!AE9&lt;&gt;"",'1st plate agonist &amp; batch'!AE9,"")</f>
        <v>9</v>
      </c>
      <c r="AC16" s="58">
        <f>IFERROR(IF(AND($Y16&lt;&gt;"Buffer",$Y16&lt;&gt;""),COUNTIFS('Dilutions 1st Plate'!$B$2:$Y$17,'Plate preparation Calculations'!$AD$2,'1st plate agonist &amp; batch'!$B$2:$Y$17,'Plate preparation Calculations'!$Y16),""),"")</f>
        <v>1</v>
      </c>
      <c r="AD16" s="58">
        <f t="shared" si="7"/>
        <v>120</v>
      </c>
      <c r="AE16" s="58">
        <f t="shared" si="8"/>
        <v>0</v>
      </c>
      <c r="AF16" s="58">
        <f t="shared" si="9"/>
        <v>120</v>
      </c>
      <c r="AG16" s="59">
        <f t="shared" si="10"/>
        <v>396</v>
      </c>
      <c r="AH16" s="59">
        <f t="shared" si="11"/>
        <v>0</v>
      </c>
      <c r="AI16" s="59">
        <f t="shared" si="12"/>
        <v>396</v>
      </c>
      <c r="AJ16" s="58">
        <f t="shared" si="13"/>
        <v>60</v>
      </c>
      <c r="AK16" s="58">
        <f t="shared" si="14"/>
        <v>60</v>
      </c>
      <c r="AL16" s="58">
        <f t="shared" si="15"/>
        <v>60</v>
      </c>
      <c r="AM16" s="58">
        <f t="shared" si="16"/>
        <v>60</v>
      </c>
      <c r="AN16" s="58">
        <f t="shared" si="17"/>
        <v>44</v>
      </c>
      <c r="AP16" s="58" t="str">
        <f>IF(AND('2nd plate agonist &amp; batch'!AB9&lt;&gt;"", '2nd plate agonist &amp; batch'!AB9&lt;&gt;"Buffer"),'2nd plate agonist &amp; batch'!AB9,"")</f>
        <v/>
      </c>
      <c r="AQ16" s="58" t="str">
        <f>IF('2nd plate agonist &amp; batch'!AC9&lt;&gt;"",'2nd plate agonist &amp; batch'!AC9,"")</f>
        <v/>
      </c>
      <c r="AR16" s="58" t="str">
        <f>IF('2nd plate agonist &amp; batch'!AD9&lt;&gt;"",'2nd plate agonist &amp; batch'!AD9,"")</f>
        <v/>
      </c>
      <c r="AS16" s="132">
        <f>_xlfn.MAXIFS('Layout full names (mandatory)'!$AF$61:$BC$76, 'Layout full names (mandatory)'!$D$61:$AA$76,'Plate preparation Calculations'!AQ16)</f>
        <v>0</v>
      </c>
      <c r="AT16" s="58" t="str">
        <f>IF(AND('2nd plate agonist &amp; batch'!AB9&lt;&gt;"", '2nd plate agonist &amp; batch'!AB9&lt;&gt;"Buffer"),'2nd plate agonist &amp; batch'!AE9,"")</f>
        <v/>
      </c>
      <c r="AU16" s="58" t="str">
        <f t="shared" si="18"/>
        <v/>
      </c>
      <c r="AV16" s="58" t="str">
        <f t="shared" si="19"/>
        <v/>
      </c>
      <c r="AW16" s="58" t="str">
        <f>IFERROR(AU16/AF7,"")</f>
        <v/>
      </c>
      <c r="AX16" s="58" t="str">
        <f t="shared" si="20"/>
        <v/>
      </c>
      <c r="AY16" s="93"/>
      <c r="BB16" s="54"/>
    </row>
    <row r="17" spans="5:54" s="91" customFormat="1" ht="37.5" customHeight="1" x14ac:dyDescent="0.3">
      <c r="E17" s="131" t="str">
        <f>'Cell type &amp; nb'!AC10</f>
        <v/>
      </c>
      <c r="F17" s="61" t="str">
        <f>'Cell type &amp; nb'!AD10</f>
        <v/>
      </c>
      <c r="G17" s="61" t="str">
        <f>'Cell type &amp; nb'!AE10</f>
        <v/>
      </c>
      <c r="H17" s="61" t="str">
        <f>'Cell type &amp; nb'!AF10</f>
        <v/>
      </c>
      <c r="I17" s="64" t="str">
        <f t="shared" si="0"/>
        <v/>
      </c>
      <c r="J17" s="62" t="str">
        <f t="shared" si="1"/>
        <v/>
      </c>
      <c r="K17" s="62" t="str">
        <f t="shared" si="2"/>
        <v/>
      </c>
      <c r="L17" s="62" t="str">
        <f t="shared" si="3"/>
        <v/>
      </c>
      <c r="M17" s="62" t="str">
        <f t="shared" si="4"/>
        <v/>
      </c>
      <c r="N17" s="62" t="str">
        <f t="shared" si="5"/>
        <v/>
      </c>
      <c r="O17" s="62" t="str">
        <f t="shared" si="6"/>
        <v/>
      </c>
      <c r="P17" s="107"/>
      <c r="Q17" s="107"/>
      <c r="R17" s="107"/>
      <c r="S17" s="107"/>
      <c r="T17" s="107"/>
      <c r="U17" s="107"/>
      <c r="V17" s="107"/>
      <c r="Y17" s="58" t="str">
        <f>IF('1st plate agonist &amp; batch'!AB10&lt;&gt;"",'1st plate agonist &amp; batch'!AB10,"")</f>
        <v>XXXX-YYYYY-1P02_Pur-2021Dec - Pur-2021Dec</v>
      </c>
      <c r="Z17" s="58" t="str">
        <f>IF('1st plate agonist &amp; batch'!AC10&lt;&gt;"",'1st plate agonist &amp; batch'!AC10,"")</f>
        <v>XXXX-YYYYY-1P02_Pur-2021Dec</v>
      </c>
      <c r="AA17" s="58" t="str">
        <f>IF('1st plate agonist &amp; batch'!AD10&lt;&gt;"",'1st plate agonist &amp; batch'!AD10,"")</f>
        <v>Pur-2021Dec</v>
      </c>
      <c r="AB17" s="58">
        <f>IF('1st plate agonist &amp; batch'!AE10&lt;&gt;"",'1st plate agonist &amp; batch'!AE10,"")</f>
        <v>18</v>
      </c>
      <c r="AC17" s="58">
        <f>IFERROR(IF(AND($Y17&lt;&gt;"Buffer",$Y17&lt;&gt;""),COUNTIFS('Dilutions 1st Plate'!$B$2:$Y$17,'Plate preparation Calculations'!$AD$2,'1st plate agonist &amp; batch'!$B$2:$Y$17,'Plate preparation Calculations'!$Y17),""),"")</f>
        <v>2</v>
      </c>
      <c r="AD17" s="58">
        <f t="shared" si="7"/>
        <v>240</v>
      </c>
      <c r="AE17" s="58">
        <f t="shared" si="8"/>
        <v>0</v>
      </c>
      <c r="AF17" s="58">
        <f t="shared" si="9"/>
        <v>240</v>
      </c>
      <c r="AG17" s="59">
        <f t="shared" si="10"/>
        <v>792</v>
      </c>
      <c r="AH17" s="59">
        <f t="shared" si="11"/>
        <v>0</v>
      </c>
      <c r="AI17" s="59">
        <f t="shared" si="12"/>
        <v>792</v>
      </c>
      <c r="AJ17" s="58">
        <f t="shared" si="13"/>
        <v>60</v>
      </c>
      <c r="AK17" s="58">
        <f t="shared" si="14"/>
        <v>60</v>
      </c>
      <c r="AL17" s="58">
        <f t="shared" si="15"/>
        <v>120</v>
      </c>
      <c r="AM17" s="58">
        <f t="shared" si="16"/>
        <v>120</v>
      </c>
      <c r="AN17" s="58">
        <f t="shared" si="17"/>
        <v>44</v>
      </c>
      <c r="AP17" s="58" t="str">
        <f>IF(AND('2nd plate agonist &amp; batch'!AB10&lt;&gt;"", '2nd plate agonist &amp; batch'!AB10&lt;&gt;"Buffer"),'2nd plate agonist &amp; batch'!AB10,"")</f>
        <v/>
      </c>
      <c r="AQ17" s="58" t="str">
        <f>IF('2nd plate agonist &amp; batch'!AC10&lt;&gt;"",'2nd plate agonist &amp; batch'!AC10,"")</f>
        <v/>
      </c>
      <c r="AR17" s="58" t="str">
        <f>IF('2nd plate agonist &amp; batch'!AD10&lt;&gt;"",'2nd plate agonist &amp; batch'!AD10,"")</f>
        <v/>
      </c>
      <c r="AS17" s="58"/>
      <c r="AT17" s="58" t="str">
        <f>IF(AND('2nd plate agonist &amp; batch'!AB10&lt;&gt;"", '2nd plate agonist &amp; batch'!AB10&lt;&gt;"Buffer"),'2nd plate agonist &amp; batch'!AE10,"")</f>
        <v/>
      </c>
      <c r="AU17" s="58" t="str">
        <f t="shared" si="18"/>
        <v/>
      </c>
      <c r="AV17" s="58" t="str">
        <f t="shared" si="19"/>
        <v/>
      </c>
      <c r="AW17" s="58" t="str">
        <f t="shared" ref="AW17:AW80" si="21">IFERROR(AU17/5,"")</f>
        <v/>
      </c>
      <c r="AX17" s="58" t="str">
        <f t="shared" si="20"/>
        <v/>
      </c>
      <c r="AY17" s="93"/>
      <c r="BB17" s="54"/>
    </row>
    <row r="18" spans="5:54" s="91" customFormat="1" ht="37.5" customHeight="1" x14ac:dyDescent="0.3">
      <c r="E18" s="131" t="str">
        <f>'Cell type &amp; nb'!AC11</f>
        <v/>
      </c>
      <c r="F18" s="61" t="str">
        <f>'Cell type &amp; nb'!AD11</f>
        <v/>
      </c>
      <c r="G18" s="61" t="str">
        <f>'Cell type &amp; nb'!AE11</f>
        <v/>
      </c>
      <c r="H18" s="61" t="str">
        <f>'Cell type &amp; nb'!AF11</f>
        <v/>
      </c>
      <c r="I18" s="64" t="str">
        <f t="shared" si="0"/>
        <v/>
      </c>
      <c r="J18" s="62" t="str">
        <f t="shared" si="1"/>
        <v/>
      </c>
      <c r="K18" s="62" t="str">
        <f t="shared" si="2"/>
        <v/>
      </c>
      <c r="L18" s="62" t="str">
        <f t="shared" si="3"/>
        <v/>
      </c>
      <c r="M18" s="62" t="str">
        <f t="shared" si="4"/>
        <v/>
      </c>
      <c r="N18" s="62" t="str">
        <f t="shared" si="5"/>
        <v/>
      </c>
      <c r="O18" s="62" t="str">
        <f t="shared" si="6"/>
        <v/>
      </c>
      <c r="P18" s="107"/>
      <c r="Q18" s="107"/>
      <c r="R18" s="107"/>
      <c r="S18" s="107"/>
      <c r="T18" s="107"/>
      <c r="U18" s="107"/>
      <c r="V18" s="107"/>
      <c r="Y18" s="58" t="str">
        <f>IF('1st plate agonist &amp; batch'!AB11&lt;&gt;"",'1st plate agonist &amp; batch'!AB11,"")</f>
        <v>XXXX-YYYYY-NGS-MALO-3_Multiplex-2022May - Multiplex-2022May</v>
      </c>
      <c r="Z18" s="58" t="str">
        <f>IF('1st plate agonist &amp; batch'!AC11&lt;&gt;"",'1st plate agonist &amp; batch'!AC11,"")</f>
        <v>XXXX-YYYYY-NGS-MALO-3_Multiplex-2022May</v>
      </c>
      <c r="AA18" s="58" t="str">
        <f>IF('1st plate agonist &amp; batch'!AD11&lt;&gt;"",'1st plate agonist &amp; batch'!AD11,"")</f>
        <v>Multiplex-2022May</v>
      </c>
      <c r="AB18" s="58">
        <f>IF('1st plate agonist &amp; batch'!AE11&lt;&gt;"",'1st plate agonist &amp; batch'!AE11,"")</f>
        <v>18</v>
      </c>
      <c r="AC18" s="58">
        <f>IFERROR(IF(AND($Y18&lt;&gt;"Buffer",$Y18&lt;&gt;""),COUNTIFS('Dilutions 1st Plate'!$B$2:$Y$17,'Plate preparation Calculations'!$AD$2,'1st plate agonist &amp; batch'!$B$2:$Y$17,'Plate preparation Calculations'!$Y18),""),"")</f>
        <v>2</v>
      </c>
      <c r="AD18" s="58">
        <f t="shared" si="7"/>
        <v>240</v>
      </c>
      <c r="AE18" s="58">
        <f t="shared" si="8"/>
        <v>0</v>
      </c>
      <c r="AF18" s="58">
        <f t="shared" si="9"/>
        <v>240</v>
      </c>
      <c r="AG18" s="59">
        <f t="shared" si="10"/>
        <v>792</v>
      </c>
      <c r="AH18" s="59">
        <f t="shared" si="11"/>
        <v>0</v>
      </c>
      <c r="AI18" s="59">
        <f t="shared" si="12"/>
        <v>792</v>
      </c>
      <c r="AJ18" s="58">
        <f t="shared" si="13"/>
        <v>60</v>
      </c>
      <c r="AK18" s="58">
        <f t="shared" si="14"/>
        <v>60</v>
      </c>
      <c r="AL18" s="58">
        <f t="shared" si="15"/>
        <v>120</v>
      </c>
      <c r="AM18" s="58">
        <f t="shared" si="16"/>
        <v>120</v>
      </c>
      <c r="AN18" s="58">
        <f t="shared" si="17"/>
        <v>44</v>
      </c>
      <c r="AP18" s="58" t="str">
        <f>IF(AND('2nd plate agonist &amp; batch'!AB11&lt;&gt;"", '2nd plate agonist &amp; batch'!AB11&lt;&gt;"Buffer"),'2nd plate agonist &amp; batch'!AB11,"")</f>
        <v/>
      </c>
      <c r="AQ18" s="58" t="str">
        <f>IF('2nd plate agonist &amp; batch'!AC11&lt;&gt;"",'2nd plate agonist &amp; batch'!AC11,"")</f>
        <v/>
      </c>
      <c r="AR18" s="58" t="str">
        <f>IF('2nd plate agonist &amp; batch'!AD11&lt;&gt;"",'2nd plate agonist &amp; batch'!AD11,"")</f>
        <v/>
      </c>
      <c r="AS18" s="58"/>
      <c r="AT18" s="58" t="str">
        <f>IF(AND('2nd plate agonist &amp; batch'!AB11&lt;&gt;"", '2nd plate agonist &amp; batch'!AB11&lt;&gt;"Buffer"),'2nd plate agonist &amp; batch'!AE11,"")</f>
        <v/>
      </c>
      <c r="AU18" s="58" t="str">
        <f t="shared" si="18"/>
        <v/>
      </c>
      <c r="AV18" s="58" t="str">
        <f t="shared" si="19"/>
        <v/>
      </c>
      <c r="AW18" s="58" t="str">
        <f t="shared" si="21"/>
        <v/>
      </c>
      <c r="AX18" s="58" t="str">
        <f t="shared" si="20"/>
        <v/>
      </c>
      <c r="AY18" s="93"/>
      <c r="BB18" s="54"/>
    </row>
    <row r="19" spans="5:54" s="91" customFormat="1" ht="37.5" customHeight="1" x14ac:dyDescent="0.3">
      <c r="E19" s="131" t="str">
        <f>'Cell type &amp; nb'!AC12</f>
        <v/>
      </c>
      <c r="F19" s="61" t="str">
        <f>'Cell type &amp; nb'!AD12</f>
        <v/>
      </c>
      <c r="G19" s="61" t="str">
        <f>'Cell type &amp; nb'!AE12</f>
        <v/>
      </c>
      <c r="H19" s="61" t="str">
        <f>'Cell type &amp; nb'!AF12</f>
        <v/>
      </c>
      <c r="I19" s="64" t="str">
        <f t="shared" si="0"/>
        <v/>
      </c>
      <c r="J19" s="62" t="str">
        <f t="shared" si="1"/>
        <v/>
      </c>
      <c r="K19" s="62" t="str">
        <f t="shared" si="2"/>
        <v/>
      </c>
      <c r="L19" s="62" t="str">
        <f t="shared" si="3"/>
        <v/>
      </c>
      <c r="M19" s="62" t="str">
        <f t="shared" si="4"/>
        <v/>
      </c>
      <c r="N19" s="62" t="str">
        <f t="shared" si="5"/>
        <v/>
      </c>
      <c r="O19" s="62" t="str">
        <f t="shared" si="6"/>
        <v/>
      </c>
      <c r="P19" s="107"/>
      <c r="Q19" s="107"/>
      <c r="R19" s="107"/>
      <c r="S19" s="107"/>
      <c r="T19" s="107"/>
      <c r="U19" s="107"/>
      <c r="V19" s="107"/>
      <c r="Y19" s="58" t="str">
        <f>IF('1st plate agonist &amp; batch'!AB12&lt;&gt;"",'1st plate agonist &amp; batch'!AB12,"")</f>
        <v>Buffer</v>
      </c>
      <c r="Z19" s="58" t="str">
        <f>IF('1st plate agonist &amp; batch'!AC12&lt;&gt;"",'1st plate agonist &amp; batch'!AC12,"")</f>
        <v>Buffer</v>
      </c>
      <c r="AA19" s="58" t="str">
        <f>IF('1st plate agonist &amp; batch'!AD12&lt;&gt;"",'1st plate agonist &amp; batch'!AD12,"")</f>
        <v/>
      </c>
      <c r="AB19" s="58">
        <f>IF('1st plate agonist &amp; batch'!AE12&lt;&gt;"",'1st plate agonist &amp; batch'!AE12,"")</f>
        <v>24</v>
      </c>
      <c r="AC19" s="58" t="str">
        <f>IFERROR(IF(AND($Y19&lt;&gt;"Buffer",$Y19&lt;&gt;""),COUNTIFS('Dilutions 1st Plate'!$B$2:$Y$17,'Plate preparation Calculations'!$AD$2,'1st plate agonist &amp; batch'!$B$2:$Y$17,'Plate preparation Calculations'!$Y19),""),"")</f>
        <v/>
      </c>
      <c r="AD19" s="58" t="str">
        <f t="shared" si="7"/>
        <v/>
      </c>
      <c r="AE19" s="58" t="str">
        <f t="shared" si="8"/>
        <v/>
      </c>
      <c r="AF19" s="58" t="str">
        <f t="shared" si="9"/>
        <v/>
      </c>
      <c r="AG19" s="59" t="str">
        <f t="shared" si="10"/>
        <v/>
      </c>
      <c r="AH19" s="59" t="str">
        <f t="shared" si="11"/>
        <v/>
      </c>
      <c r="AI19" s="59" t="str">
        <f t="shared" si="12"/>
        <v/>
      </c>
      <c r="AJ19" s="58" t="str">
        <f t="shared" si="13"/>
        <v/>
      </c>
      <c r="AK19" s="58" t="str">
        <f t="shared" si="14"/>
        <v/>
      </c>
      <c r="AL19" s="58" t="str">
        <f t="shared" si="15"/>
        <v/>
      </c>
      <c r="AM19" s="58" t="str">
        <f t="shared" si="16"/>
        <v/>
      </c>
      <c r="AN19" s="58" t="str">
        <f t="shared" si="17"/>
        <v/>
      </c>
      <c r="AP19" s="58" t="str">
        <f>IF(AND('2nd plate agonist &amp; batch'!AB12&lt;&gt;"", '2nd plate agonist &amp; batch'!AB12&lt;&gt;"Buffer"),'2nd plate agonist &amp; batch'!AB12,"")</f>
        <v/>
      </c>
      <c r="AQ19" s="58" t="str">
        <f>IF('2nd plate agonist &amp; batch'!AC12&lt;&gt;"",'2nd plate agonist &amp; batch'!AC12,"")</f>
        <v/>
      </c>
      <c r="AR19" s="58" t="str">
        <f>IF('2nd plate agonist &amp; batch'!AD12&lt;&gt;"",'2nd plate agonist &amp; batch'!AD12,"")</f>
        <v/>
      </c>
      <c r="AS19" s="58"/>
      <c r="AT19" s="58" t="str">
        <f>IF(AND('2nd plate agonist &amp; batch'!AB12&lt;&gt;"", '2nd plate agonist &amp; batch'!AB12&lt;&gt;"Buffer"),'2nd plate agonist &amp; batch'!AE12,"")</f>
        <v/>
      </c>
      <c r="AU19" s="58" t="str">
        <f t="shared" si="18"/>
        <v/>
      </c>
      <c r="AV19" s="58" t="str">
        <f t="shared" si="19"/>
        <v/>
      </c>
      <c r="AW19" s="58" t="str">
        <f t="shared" si="21"/>
        <v/>
      </c>
      <c r="AX19" s="58" t="str">
        <f t="shared" si="20"/>
        <v/>
      </c>
      <c r="AY19" s="93"/>
      <c r="BB19" s="54"/>
    </row>
    <row r="20" spans="5:54" s="91" customFormat="1" ht="37.5" customHeight="1" x14ac:dyDescent="0.3">
      <c r="E20" s="131" t="str">
        <f>'Cell type &amp; nb'!AC13</f>
        <v/>
      </c>
      <c r="F20" s="61" t="str">
        <f>'Cell type &amp; nb'!AD13</f>
        <v/>
      </c>
      <c r="G20" s="61" t="str">
        <f>'Cell type &amp; nb'!AE13</f>
        <v/>
      </c>
      <c r="H20" s="61" t="str">
        <f>'Cell type &amp; nb'!AF13</f>
        <v/>
      </c>
      <c r="I20" s="64" t="str">
        <f t="shared" si="0"/>
        <v/>
      </c>
      <c r="J20" s="62" t="str">
        <f t="shared" si="1"/>
        <v/>
      </c>
      <c r="K20" s="62" t="str">
        <f t="shared" si="2"/>
        <v/>
      </c>
      <c r="L20" s="62" t="str">
        <f t="shared" si="3"/>
        <v/>
      </c>
      <c r="M20" s="62" t="str">
        <f t="shared" si="4"/>
        <v/>
      </c>
      <c r="N20" s="62" t="str">
        <f t="shared" si="5"/>
        <v/>
      </c>
      <c r="O20" s="62" t="str">
        <f t="shared" si="6"/>
        <v/>
      </c>
      <c r="P20" s="107"/>
      <c r="Q20" s="107"/>
      <c r="R20" s="107"/>
      <c r="S20" s="107"/>
      <c r="T20" s="107"/>
      <c r="U20" s="107"/>
      <c r="V20" s="107"/>
      <c r="Y20" s="58" t="str">
        <f>IF('1st plate agonist &amp; batch'!AB13&lt;&gt;"",'1st plate agonist &amp; batch'!AB13,"")</f>
        <v>XXXX-Nle-L5-14_Multiplex2023Apr - Multiplex2023Apr</v>
      </c>
      <c r="Z20" s="58" t="str">
        <f>IF('1st plate agonist &amp; batch'!AC13&lt;&gt;"",'1st plate agonist &amp; batch'!AC13,"")</f>
        <v>XXXX-Nle-L5-14_Multiplex2023Apr</v>
      </c>
      <c r="AA20" s="58" t="str">
        <f>IF('1st plate agonist &amp; batch'!AD13&lt;&gt;"",'1st plate agonist &amp; batch'!AD13,"")</f>
        <v>Multiplex2023Apr</v>
      </c>
      <c r="AB20" s="58">
        <f>IF('1st plate agonist &amp; batch'!AE13&lt;&gt;"",'1st plate agonist &amp; batch'!AE13,"")</f>
        <v>9</v>
      </c>
      <c r="AC20" s="58">
        <f>IFERROR(IF(AND($Y20&lt;&gt;"Buffer",$Y20&lt;&gt;""),COUNTIFS('Dilutions 1st Plate'!$B$2:$Y$17,'Plate preparation Calculations'!$AD$2,'1st plate agonist &amp; batch'!$B$2:$Y$17,'Plate preparation Calculations'!$Y20),""),"")</f>
        <v>1</v>
      </c>
      <c r="AD20" s="58">
        <f t="shared" si="7"/>
        <v>120</v>
      </c>
      <c r="AE20" s="58">
        <f t="shared" si="8"/>
        <v>0</v>
      </c>
      <c r="AF20" s="58">
        <f t="shared" si="9"/>
        <v>120</v>
      </c>
      <c r="AG20" s="59">
        <f t="shared" si="10"/>
        <v>396</v>
      </c>
      <c r="AH20" s="59">
        <f t="shared" si="11"/>
        <v>0</v>
      </c>
      <c r="AI20" s="59">
        <f t="shared" si="12"/>
        <v>396</v>
      </c>
      <c r="AJ20" s="58">
        <f t="shared" si="13"/>
        <v>60</v>
      </c>
      <c r="AK20" s="58">
        <f t="shared" si="14"/>
        <v>60</v>
      </c>
      <c r="AL20" s="58">
        <f t="shared" si="15"/>
        <v>60</v>
      </c>
      <c r="AM20" s="58">
        <f t="shared" si="16"/>
        <v>60</v>
      </c>
      <c r="AN20" s="58">
        <f t="shared" si="17"/>
        <v>44</v>
      </c>
      <c r="AP20" s="58" t="str">
        <f>IF(AND('2nd plate agonist &amp; batch'!AB13&lt;&gt;"", '2nd plate agonist &amp; batch'!AB13&lt;&gt;"Buffer"),'2nd plate agonist &amp; batch'!AB13,"")</f>
        <v/>
      </c>
      <c r="AQ20" s="58" t="str">
        <f>IF('2nd plate agonist &amp; batch'!AC13&lt;&gt;"",'2nd plate agonist &amp; batch'!AC13,"")</f>
        <v/>
      </c>
      <c r="AR20" s="58" t="str">
        <f>IF('2nd plate agonist &amp; batch'!AD13&lt;&gt;"",'2nd plate agonist &amp; batch'!AD13,"")</f>
        <v/>
      </c>
      <c r="AS20" s="58"/>
      <c r="AT20" s="58" t="str">
        <f>IF(AND('2nd plate agonist &amp; batch'!AB13&lt;&gt;"", '2nd plate agonist &amp; batch'!AB13&lt;&gt;"Buffer"),'2nd plate agonist &amp; batch'!AE13,"")</f>
        <v/>
      </c>
      <c r="AU20" s="58" t="str">
        <f t="shared" si="18"/>
        <v/>
      </c>
      <c r="AV20" s="58" t="str">
        <f t="shared" si="19"/>
        <v/>
      </c>
      <c r="AW20" s="58" t="str">
        <f t="shared" si="21"/>
        <v/>
      </c>
      <c r="AX20" s="58" t="str">
        <f t="shared" si="20"/>
        <v/>
      </c>
      <c r="AY20" s="93"/>
      <c r="BB20" s="54"/>
    </row>
    <row r="21" spans="5:54" s="91" customFormat="1" ht="37.5" customHeight="1" x14ac:dyDescent="0.3">
      <c r="E21" s="131" t="str">
        <f>'Cell type &amp; nb'!AC14</f>
        <v/>
      </c>
      <c r="F21" s="61" t="str">
        <f>'Cell type &amp; nb'!AD14</f>
        <v/>
      </c>
      <c r="G21" s="61" t="str">
        <f>'Cell type &amp; nb'!AE14</f>
        <v/>
      </c>
      <c r="H21" s="61" t="str">
        <f>'Cell type &amp; nb'!AF14</f>
        <v/>
      </c>
      <c r="I21" s="64" t="str">
        <f t="shared" si="0"/>
        <v/>
      </c>
      <c r="J21" s="62" t="str">
        <f t="shared" si="1"/>
        <v/>
      </c>
      <c r="K21" s="62" t="str">
        <f t="shared" si="2"/>
        <v/>
      </c>
      <c r="L21" s="62" t="str">
        <f t="shared" si="3"/>
        <v/>
      </c>
      <c r="M21" s="62" t="str">
        <f t="shared" si="4"/>
        <v/>
      </c>
      <c r="N21" s="62" t="str">
        <f t="shared" si="5"/>
        <v/>
      </c>
      <c r="O21" s="62" t="str">
        <f t="shared" si="6"/>
        <v/>
      </c>
      <c r="P21" s="107"/>
      <c r="Q21" s="107"/>
      <c r="R21" s="107"/>
      <c r="S21" s="107"/>
      <c r="T21" s="107"/>
      <c r="U21" s="107"/>
      <c r="V21" s="107"/>
      <c r="Y21" s="58" t="str">
        <f>IF('1st plate agonist &amp; batch'!AB14&lt;&gt;"",'1st plate agonist &amp; batch'!AB14,"")</f>
        <v>XXXX-Nle-L5-02_Multiplex2023Mar - Multiplex2023Mar</v>
      </c>
      <c r="Z21" s="58" t="str">
        <f>IF('1st plate agonist &amp; batch'!AC14&lt;&gt;"",'1st plate agonist &amp; batch'!AC14,"")</f>
        <v>XXXX-Nle-L5-02_Multiplex2023Mar</v>
      </c>
      <c r="AA21" s="58" t="str">
        <f>IF('1st plate agonist &amp; batch'!AD14&lt;&gt;"",'1st plate agonist &amp; batch'!AD14,"")</f>
        <v>Multiplex2023Mar</v>
      </c>
      <c r="AB21" s="58">
        <f>IF('1st plate agonist &amp; batch'!AE14&lt;&gt;"",'1st plate agonist &amp; batch'!AE14,"")</f>
        <v>9</v>
      </c>
      <c r="AC21" s="58">
        <f>IFERROR(IF(AND($Y21&lt;&gt;"Buffer",$Y21&lt;&gt;""),COUNTIFS('Dilutions 1st Plate'!$B$2:$Y$17,'Plate preparation Calculations'!$AD$2,'1st plate agonist &amp; batch'!$B$2:$Y$17,'Plate preparation Calculations'!$Y21),""),"")</f>
        <v>1</v>
      </c>
      <c r="AD21" s="58">
        <f t="shared" si="7"/>
        <v>120</v>
      </c>
      <c r="AE21" s="58">
        <f t="shared" si="8"/>
        <v>0</v>
      </c>
      <c r="AF21" s="58">
        <f t="shared" si="9"/>
        <v>120</v>
      </c>
      <c r="AG21" s="59">
        <f t="shared" si="10"/>
        <v>396</v>
      </c>
      <c r="AH21" s="59">
        <f t="shared" si="11"/>
        <v>0</v>
      </c>
      <c r="AI21" s="59">
        <f t="shared" si="12"/>
        <v>396</v>
      </c>
      <c r="AJ21" s="58">
        <f t="shared" si="13"/>
        <v>60</v>
      </c>
      <c r="AK21" s="58">
        <f t="shared" si="14"/>
        <v>60</v>
      </c>
      <c r="AL21" s="59">
        <f t="shared" si="15"/>
        <v>60</v>
      </c>
      <c r="AM21" s="58">
        <f t="shared" si="16"/>
        <v>60</v>
      </c>
      <c r="AN21" s="58">
        <f t="shared" si="17"/>
        <v>44</v>
      </c>
      <c r="AP21" s="58" t="str">
        <f>IF(AND('2nd plate agonist &amp; batch'!AB14&lt;&gt;"", '2nd plate agonist &amp; batch'!AB14&lt;&gt;"Buffer"),'2nd plate agonist &amp; batch'!AB14,"")</f>
        <v/>
      </c>
      <c r="AQ21" s="58" t="str">
        <f>IF('2nd plate agonist &amp; batch'!AC14&lt;&gt;"",'2nd plate agonist &amp; batch'!AC14,"")</f>
        <v/>
      </c>
      <c r="AR21" s="58" t="str">
        <f>IF('2nd plate agonist &amp; batch'!AD14&lt;&gt;"",'2nd plate agonist &amp; batch'!AD14,"")</f>
        <v/>
      </c>
      <c r="AS21" s="58"/>
      <c r="AT21" s="58" t="str">
        <f>IF(AND('2nd plate agonist &amp; batch'!AB14&lt;&gt;"", '2nd plate agonist &amp; batch'!AB14&lt;&gt;"Buffer"),'2nd plate agonist &amp; batch'!AE14,"")</f>
        <v/>
      </c>
      <c r="AU21" s="58" t="str">
        <f t="shared" si="18"/>
        <v/>
      </c>
      <c r="AV21" s="58" t="str">
        <f t="shared" si="19"/>
        <v/>
      </c>
      <c r="AW21" s="58" t="str">
        <f t="shared" si="21"/>
        <v/>
      </c>
      <c r="AX21" s="58" t="str">
        <f t="shared" si="20"/>
        <v/>
      </c>
      <c r="AY21" s="93"/>
      <c r="BB21" s="54"/>
    </row>
    <row r="22" spans="5:54" s="91" customFormat="1" ht="37.5" customHeight="1" x14ac:dyDescent="0.3">
      <c r="E22" s="131" t="str">
        <f>'Cell type &amp; nb'!AC15</f>
        <v/>
      </c>
      <c r="F22" s="61" t="str">
        <f>'Cell type &amp; nb'!AD15</f>
        <v/>
      </c>
      <c r="G22" s="61" t="str">
        <f>'Cell type &amp; nb'!AE15</f>
        <v/>
      </c>
      <c r="H22" s="61" t="str">
        <f>'Cell type &amp; nb'!AF15</f>
        <v/>
      </c>
      <c r="I22" s="64" t="str">
        <f t="shared" si="0"/>
        <v/>
      </c>
      <c r="J22" s="62" t="str">
        <f t="shared" si="1"/>
        <v/>
      </c>
      <c r="K22" s="62" t="str">
        <f t="shared" si="2"/>
        <v/>
      </c>
      <c r="L22" s="62" t="str">
        <f t="shared" si="3"/>
        <v/>
      </c>
      <c r="M22" s="62" t="str">
        <f t="shared" si="4"/>
        <v/>
      </c>
      <c r="N22" s="62" t="str">
        <f t="shared" si="5"/>
        <v/>
      </c>
      <c r="O22" s="62" t="str">
        <f t="shared" si="6"/>
        <v/>
      </c>
      <c r="P22" s="107"/>
      <c r="Q22" s="107"/>
      <c r="R22" s="107"/>
      <c r="S22" s="107"/>
      <c r="T22" s="107"/>
      <c r="U22" s="107"/>
      <c r="V22" s="107"/>
      <c r="Y22" s="58" t="str">
        <f>IF('1st plate agonist &amp; batch'!AB15&lt;&gt;"",'1st plate agonist &amp; batch'!AB15,"")</f>
        <v>XXXX-Nle-L4-14_Multiplex2023Apr - Multiplex2023Apr</v>
      </c>
      <c r="Z22" s="58" t="str">
        <f>IF('1st plate agonist &amp; batch'!AC15&lt;&gt;"",'1st plate agonist &amp; batch'!AC15,"")</f>
        <v>XXXX-Nle-L4-14_Multiplex2023Apr</v>
      </c>
      <c r="AA22" s="58" t="str">
        <f>IF('1st plate agonist &amp; batch'!AD15&lt;&gt;"",'1st plate agonist &amp; batch'!AD15,"")</f>
        <v>Multiplex2023Apr</v>
      </c>
      <c r="AB22" s="58">
        <f>IF('1st plate agonist &amp; batch'!AE15&lt;&gt;"",'1st plate agonist &amp; batch'!AE15,"")</f>
        <v>9</v>
      </c>
      <c r="AC22" s="58">
        <f>IFERROR(IF(AND($Y22&lt;&gt;"Buffer",$Y22&lt;&gt;""),COUNTIFS('Dilutions 1st Plate'!$B$2:$Y$17,'Plate preparation Calculations'!$AD$2,'1st plate agonist &amp; batch'!$B$2:$Y$17,'Plate preparation Calculations'!$Y22),""),"")</f>
        <v>1</v>
      </c>
      <c r="AD22" s="58">
        <f t="shared" si="7"/>
        <v>120</v>
      </c>
      <c r="AE22" s="58">
        <f t="shared" si="8"/>
        <v>0</v>
      </c>
      <c r="AF22" s="58">
        <f t="shared" si="9"/>
        <v>120</v>
      </c>
      <c r="AG22" s="59">
        <f t="shared" si="10"/>
        <v>396</v>
      </c>
      <c r="AH22" s="59">
        <f t="shared" si="11"/>
        <v>0</v>
      </c>
      <c r="AI22" s="59">
        <f t="shared" si="12"/>
        <v>396</v>
      </c>
      <c r="AJ22" s="58">
        <f t="shared" si="13"/>
        <v>60</v>
      </c>
      <c r="AK22" s="59">
        <f t="shared" si="14"/>
        <v>60</v>
      </c>
      <c r="AL22" s="59">
        <f t="shared" si="15"/>
        <v>60</v>
      </c>
      <c r="AM22" s="59">
        <f t="shared" si="16"/>
        <v>60</v>
      </c>
      <c r="AN22" s="58">
        <f t="shared" si="17"/>
        <v>44</v>
      </c>
      <c r="AP22" s="58" t="str">
        <f>IF(AND('2nd plate agonist &amp; batch'!AB15&lt;&gt;"", '2nd plate agonist &amp; batch'!AB15&lt;&gt;"Buffer"),'2nd plate agonist &amp; batch'!AB15,"")</f>
        <v/>
      </c>
      <c r="AQ22" s="58" t="str">
        <f>IF('2nd plate agonist &amp; batch'!AC15&lt;&gt;"",'2nd plate agonist &amp; batch'!AC15,"")</f>
        <v/>
      </c>
      <c r="AR22" s="58" t="str">
        <f>IF('2nd plate agonist &amp; batch'!AD15&lt;&gt;"",'2nd plate agonist &amp; batch'!AD15,"")</f>
        <v/>
      </c>
      <c r="AS22" s="58"/>
      <c r="AT22" s="58" t="str">
        <f>IF(AND('2nd plate agonist &amp; batch'!AB15&lt;&gt;"", '2nd plate agonist &amp; batch'!AB15&lt;&gt;"Buffer"),'2nd plate agonist &amp; batch'!AE15,"")</f>
        <v/>
      </c>
      <c r="AU22" s="58" t="str">
        <f t="shared" si="18"/>
        <v/>
      </c>
      <c r="AV22" s="58" t="str">
        <f t="shared" si="19"/>
        <v/>
      </c>
      <c r="AW22" s="58" t="str">
        <f t="shared" si="21"/>
        <v/>
      </c>
      <c r="AX22" s="58" t="str">
        <f t="shared" si="20"/>
        <v/>
      </c>
      <c r="AY22" s="93"/>
      <c r="BB22" s="54"/>
    </row>
    <row r="23" spans="5:54" s="91" customFormat="1" ht="37.5" customHeight="1" x14ac:dyDescent="0.3">
      <c r="E23" s="131" t="str">
        <f>'Cell type &amp; nb'!AC16</f>
        <v/>
      </c>
      <c r="F23" s="61" t="str">
        <f>'Cell type &amp; nb'!AD16</f>
        <v/>
      </c>
      <c r="G23" s="61" t="str">
        <f>'Cell type &amp; nb'!AE16</f>
        <v/>
      </c>
      <c r="H23" s="61" t="str">
        <f>'Cell type &amp; nb'!AF16</f>
        <v/>
      </c>
      <c r="I23" s="64" t="str">
        <f t="shared" si="0"/>
        <v/>
      </c>
      <c r="J23" s="62" t="str">
        <f t="shared" si="1"/>
        <v/>
      </c>
      <c r="K23" s="62" t="str">
        <f t="shared" si="2"/>
        <v/>
      </c>
      <c r="L23" s="62" t="str">
        <f t="shared" si="3"/>
        <v/>
      </c>
      <c r="M23" s="62" t="str">
        <f t="shared" si="4"/>
        <v/>
      </c>
      <c r="N23" s="62" t="str">
        <f t="shared" si="5"/>
        <v/>
      </c>
      <c r="O23" s="62" t="str">
        <f t="shared" si="6"/>
        <v/>
      </c>
      <c r="P23" s="107"/>
      <c r="Q23" s="107"/>
      <c r="R23" s="107"/>
      <c r="S23" s="107"/>
      <c r="T23" s="107"/>
      <c r="U23" s="107"/>
      <c r="V23" s="107"/>
      <c r="Y23" s="58" t="str">
        <f>IF('1st plate agonist &amp; batch'!AB16&lt;&gt;"",'1st plate agonist &amp; batch'!AB16,"")</f>
        <v>XXXX-Nle-L5-15_Multiplex2023Apr - Multiplex2023Apr</v>
      </c>
      <c r="Z23" s="58" t="str">
        <f>IF('1st plate agonist &amp; batch'!AC16&lt;&gt;"",'1st plate agonist &amp; batch'!AC16,"")</f>
        <v>XXXX-Nle-L5-15_Multiplex2023Apr</v>
      </c>
      <c r="AA23" s="58" t="str">
        <f>IF('1st plate agonist &amp; batch'!AD16&lt;&gt;"",'1st plate agonist &amp; batch'!AD16,"")</f>
        <v>Multiplex2023Apr</v>
      </c>
      <c r="AB23" s="58">
        <f>IF('1st plate agonist &amp; batch'!AE16&lt;&gt;"",'1st plate agonist &amp; batch'!AE16,"")</f>
        <v>9</v>
      </c>
      <c r="AC23" s="58">
        <f>IFERROR(IF(AND($Y23&lt;&gt;"Buffer",$Y23&lt;&gt;""),COUNTIFS('Dilutions 1st Plate'!$B$2:$Y$17,'Plate preparation Calculations'!$AD$2,'1st plate agonist &amp; batch'!$B$2:$Y$17,'Plate preparation Calculations'!$Y23),""),"")</f>
        <v>1</v>
      </c>
      <c r="AD23" s="58">
        <f t="shared" si="7"/>
        <v>120</v>
      </c>
      <c r="AE23" s="58">
        <f t="shared" si="8"/>
        <v>0</v>
      </c>
      <c r="AF23" s="58">
        <f t="shared" si="9"/>
        <v>120</v>
      </c>
      <c r="AG23" s="59">
        <f t="shared" si="10"/>
        <v>396</v>
      </c>
      <c r="AH23" s="59">
        <f t="shared" si="11"/>
        <v>0</v>
      </c>
      <c r="AI23" s="59">
        <f t="shared" si="12"/>
        <v>396</v>
      </c>
      <c r="AJ23" s="58">
        <f t="shared" si="13"/>
        <v>60</v>
      </c>
      <c r="AK23" s="59">
        <f t="shared" si="14"/>
        <v>60</v>
      </c>
      <c r="AL23" s="59">
        <f t="shared" si="15"/>
        <v>60</v>
      </c>
      <c r="AM23" s="59">
        <f t="shared" si="16"/>
        <v>60</v>
      </c>
      <c r="AN23" s="58">
        <f t="shared" si="17"/>
        <v>44</v>
      </c>
      <c r="AP23" s="58" t="str">
        <f>IF(AND('2nd plate agonist &amp; batch'!AB16&lt;&gt;"", '2nd plate agonist &amp; batch'!AB16&lt;&gt;"Buffer"),'2nd plate agonist &amp; batch'!AB16,"")</f>
        <v/>
      </c>
      <c r="AQ23" s="58" t="str">
        <f>IF('2nd plate agonist &amp; batch'!AC16&lt;&gt;"",'2nd plate agonist &amp; batch'!AC16,"")</f>
        <v/>
      </c>
      <c r="AR23" s="58" t="str">
        <f>IF('2nd plate agonist &amp; batch'!AD16&lt;&gt;"",'2nd plate agonist &amp; batch'!AD16,"")</f>
        <v/>
      </c>
      <c r="AS23" s="58"/>
      <c r="AT23" s="58" t="str">
        <f>IF(AND('2nd plate agonist &amp; batch'!AB16&lt;&gt;"", '2nd plate agonist &amp; batch'!AB16&lt;&gt;"Buffer"),'2nd plate agonist &amp; batch'!AE16,"")</f>
        <v/>
      </c>
      <c r="AU23" s="58" t="str">
        <f t="shared" si="18"/>
        <v/>
      </c>
      <c r="AV23" s="58" t="str">
        <f t="shared" si="19"/>
        <v/>
      </c>
      <c r="AW23" s="58" t="str">
        <f t="shared" si="21"/>
        <v/>
      </c>
      <c r="AX23" s="58" t="str">
        <f t="shared" si="20"/>
        <v/>
      </c>
      <c r="AY23" s="93"/>
      <c r="BB23" s="54"/>
    </row>
    <row r="24" spans="5:54" s="91" customFormat="1" ht="37.5" customHeight="1" x14ac:dyDescent="0.3">
      <c r="E24" s="131" t="str">
        <f>'Cell type &amp; nb'!AC17</f>
        <v/>
      </c>
      <c r="F24" s="61" t="str">
        <f>'Cell type &amp; nb'!AD17</f>
        <v/>
      </c>
      <c r="G24" s="61" t="str">
        <f>'Cell type &amp; nb'!AE17</f>
        <v/>
      </c>
      <c r="H24" s="61" t="str">
        <f>'Cell type &amp; nb'!AF17</f>
        <v/>
      </c>
      <c r="I24" s="64" t="str">
        <f t="shared" si="0"/>
        <v/>
      </c>
      <c r="J24" s="62" t="str">
        <f t="shared" si="1"/>
        <v/>
      </c>
      <c r="K24" s="62" t="str">
        <f t="shared" si="2"/>
        <v/>
      </c>
      <c r="L24" s="62" t="str">
        <f t="shared" si="3"/>
        <v/>
      </c>
      <c r="M24" s="62" t="str">
        <f t="shared" si="4"/>
        <v/>
      </c>
      <c r="N24" s="62" t="str">
        <f t="shared" si="5"/>
        <v/>
      </c>
      <c r="O24" s="62" t="str">
        <f t="shared" si="6"/>
        <v/>
      </c>
      <c r="P24" s="107"/>
      <c r="Q24" s="107"/>
      <c r="R24" s="107"/>
      <c r="S24" s="107"/>
      <c r="T24" s="107"/>
      <c r="U24" s="107"/>
      <c r="V24" s="107"/>
      <c r="Y24" s="58" t="str">
        <f>IF('1st plate agonist &amp; batch'!AB17&lt;&gt;"",'1st plate agonist &amp; batch'!AB17,"")</f>
        <v>XXXX-Nle-L5-03_Multiplex2023Mar - Multiplex2023Mar</v>
      </c>
      <c r="Z24" s="58" t="str">
        <f>IF('1st plate agonist &amp; batch'!AC17&lt;&gt;"",'1st plate agonist &amp; batch'!AC17,"")</f>
        <v>XXXX-Nle-L5-03_Multiplex2023Mar</v>
      </c>
      <c r="AA24" s="58" t="str">
        <f>IF('1st plate agonist &amp; batch'!AD17&lt;&gt;"",'1st plate agonist &amp; batch'!AD17,"")</f>
        <v>Multiplex2023Mar</v>
      </c>
      <c r="AB24" s="58">
        <f>IF('1st plate agonist &amp; batch'!AE17&lt;&gt;"",'1st plate agonist &amp; batch'!AE17,"")</f>
        <v>9</v>
      </c>
      <c r="AC24" s="58">
        <f>IFERROR(IF(AND($Y24&lt;&gt;"Buffer",$Y24&lt;&gt;""),COUNTIFS('Dilutions 1st Plate'!$B$2:$Y$17,'Plate preparation Calculations'!$AD$2,'1st plate agonist &amp; batch'!$B$2:$Y$17,'Plate preparation Calculations'!$Y24),""),"")</f>
        <v>1</v>
      </c>
      <c r="AD24" s="58">
        <f t="shared" si="7"/>
        <v>120</v>
      </c>
      <c r="AE24" s="58">
        <f t="shared" si="8"/>
        <v>0</v>
      </c>
      <c r="AF24" s="58">
        <f t="shared" si="9"/>
        <v>120</v>
      </c>
      <c r="AG24" s="59">
        <f t="shared" si="10"/>
        <v>396</v>
      </c>
      <c r="AH24" s="59">
        <f t="shared" si="11"/>
        <v>0</v>
      </c>
      <c r="AI24" s="59">
        <f t="shared" si="12"/>
        <v>396</v>
      </c>
      <c r="AJ24" s="58">
        <f t="shared" si="13"/>
        <v>60</v>
      </c>
      <c r="AK24" s="59">
        <f t="shared" si="14"/>
        <v>60</v>
      </c>
      <c r="AL24" s="59">
        <f t="shared" si="15"/>
        <v>60</v>
      </c>
      <c r="AM24" s="59">
        <f t="shared" si="16"/>
        <v>60</v>
      </c>
      <c r="AN24" s="58">
        <f t="shared" si="17"/>
        <v>44</v>
      </c>
      <c r="AP24" s="58" t="str">
        <f>IF(AND('2nd plate agonist &amp; batch'!AB17&lt;&gt;"", '2nd plate agonist &amp; batch'!AB17&lt;&gt;"Buffer"),'2nd plate agonist &amp; batch'!AB17,"")</f>
        <v/>
      </c>
      <c r="AQ24" s="58" t="str">
        <f>IF('2nd plate agonist &amp; batch'!AC17&lt;&gt;"",'2nd plate agonist &amp; batch'!AC17,"")</f>
        <v/>
      </c>
      <c r="AR24" s="58" t="str">
        <f>IF('2nd plate agonist &amp; batch'!AD17&lt;&gt;"",'2nd plate agonist &amp; batch'!AD17,"")</f>
        <v/>
      </c>
      <c r="AS24" s="58"/>
      <c r="AT24" s="58" t="str">
        <f>IF(AND('2nd plate agonist &amp; batch'!AB17&lt;&gt;"", '2nd plate agonist &amp; batch'!AB17&lt;&gt;"Buffer"),'2nd plate agonist &amp; batch'!AE17,"")</f>
        <v/>
      </c>
      <c r="AU24" s="58" t="str">
        <f t="shared" si="18"/>
        <v/>
      </c>
      <c r="AV24" s="58" t="str">
        <f t="shared" si="19"/>
        <v/>
      </c>
      <c r="AW24" s="58" t="str">
        <f t="shared" si="21"/>
        <v/>
      </c>
      <c r="AX24" s="58" t="str">
        <f t="shared" si="20"/>
        <v/>
      </c>
      <c r="AY24" s="93"/>
      <c r="BB24" s="54"/>
    </row>
    <row r="25" spans="5:54" s="91" customFormat="1" ht="37.5" customHeight="1" x14ac:dyDescent="0.3">
      <c r="E25" s="131" t="str">
        <f>'Cell type &amp; nb'!AC18</f>
        <v/>
      </c>
      <c r="F25" s="61" t="str">
        <f>'Cell type &amp; nb'!AD18</f>
        <v/>
      </c>
      <c r="G25" s="61" t="str">
        <f>'Cell type &amp; nb'!AE18</f>
        <v/>
      </c>
      <c r="H25" s="61" t="str">
        <f>'Cell type &amp; nb'!AF18</f>
        <v/>
      </c>
      <c r="I25" s="64" t="str">
        <f t="shared" si="0"/>
        <v/>
      </c>
      <c r="J25" s="62" t="str">
        <f t="shared" si="1"/>
        <v/>
      </c>
      <c r="K25" s="62" t="str">
        <f t="shared" si="2"/>
        <v/>
      </c>
      <c r="L25" s="62" t="str">
        <f t="shared" si="3"/>
        <v/>
      </c>
      <c r="M25" s="62" t="str">
        <f t="shared" si="4"/>
        <v/>
      </c>
      <c r="N25" s="62" t="str">
        <f t="shared" si="5"/>
        <v/>
      </c>
      <c r="O25" s="62" t="str">
        <f t="shared" si="6"/>
        <v/>
      </c>
      <c r="P25" s="107"/>
      <c r="Q25" s="107"/>
      <c r="R25" s="107"/>
      <c r="S25" s="107"/>
      <c r="T25" s="107"/>
      <c r="U25" s="107"/>
      <c r="V25" s="107"/>
      <c r="Y25" s="58" t="str">
        <f>IF('1st plate agonist &amp; batch'!AB18&lt;&gt;"",'1st plate agonist &amp; batch'!AB18,"")</f>
        <v>XXXX-Nle-L4-15_Multiplex2023Apr - Multiplex2023Apr</v>
      </c>
      <c r="Z25" s="58" t="str">
        <f>IF('1st plate agonist &amp; batch'!AC18&lt;&gt;"",'1st plate agonist &amp; batch'!AC18,"")</f>
        <v>XXXX-Nle-L4-15_Multiplex2023Apr</v>
      </c>
      <c r="AA25" s="58" t="str">
        <f>IF('1st plate agonist &amp; batch'!AD18&lt;&gt;"",'1st plate agonist &amp; batch'!AD18,"")</f>
        <v>Multiplex2023Apr</v>
      </c>
      <c r="AB25" s="58">
        <f>IF('1st plate agonist &amp; batch'!AE18&lt;&gt;"",'1st plate agonist &amp; batch'!AE18,"")</f>
        <v>9</v>
      </c>
      <c r="AC25" s="58">
        <f>IFERROR(IF(AND($Y25&lt;&gt;"Buffer",$Y25&lt;&gt;""),COUNTIFS('Dilutions 1st Plate'!$B$2:$Y$17,'Plate preparation Calculations'!$AD$2,'1st plate agonist &amp; batch'!$B$2:$Y$17,'Plate preparation Calculations'!$Y25),""),"")</f>
        <v>1</v>
      </c>
      <c r="AD25" s="58">
        <f t="shared" si="7"/>
        <v>120</v>
      </c>
      <c r="AE25" s="58">
        <f t="shared" si="8"/>
        <v>0</v>
      </c>
      <c r="AF25" s="58">
        <f t="shared" si="9"/>
        <v>120</v>
      </c>
      <c r="AG25" s="59">
        <f t="shared" si="10"/>
        <v>396</v>
      </c>
      <c r="AH25" s="59">
        <f t="shared" si="11"/>
        <v>0</v>
      </c>
      <c r="AI25" s="59">
        <f t="shared" si="12"/>
        <v>396</v>
      </c>
      <c r="AJ25" s="58">
        <f t="shared" si="13"/>
        <v>60</v>
      </c>
      <c r="AK25" s="59">
        <f t="shared" si="14"/>
        <v>60</v>
      </c>
      <c r="AL25" s="59">
        <f t="shared" si="15"/>
        <v>60</v>
      </c>
      <c r="AM25" s="59">
        <f t="shared" si="16"/>
        <v>60</v>
      </c>
      <c r="AN25" s="58">
        <f t="shared" si="17"/>
        <v>44</v>
      </c>
      <c r="AP25" s="58" t="str">
        <f>IF(AND('2nd plate agonist &amp; batch'!AB18&lt;&gt;"", '2nd plate agonist &amp; batch'!AB18&lt;&gt;"Buffer"),'2nd plate agonist &amp; batch'!AB18,"")</f>
        <v/>
      </c>
      <c r="AQ25" s="58" t="str">
        <f>IF('2nd plate agonist &amp; batch'!AC18&lt;&gt;"",'2nd plate agonist &amp; batch'!AC18,"")</f>
        <v/>
      </c>
      <c r="AR25" s="58" t="str">
        <f>IF('2nd plate agonist &amp; batch'!AD18&lt;&gt;"",'2nd plate agonist &amp; batch'!AD18,"")</f>
        <v/>
      </c>
      <c r="AS25" s="58"/>
      <c r="AT25" s="58" t="str">
        <f>IF(AND('2nd plate agonist &amp; batch'!AB18&lt;&gt;"", '2nd plate agonist &amp; batch'!AB18&lt;&gt;"Buffer"),'2nd plate agonist &amp; batch'!AE18,"")</f>
        <v/>
      </c>
      <c r="AU25" s="58" t="str">
        <f t="shared" si="18"/>
        <v/>
      </c>
      <c r="AV25" s="58" t="str">
        <f t="shared" si="19"/>
        <v/>
      </c>
      <c r="AW25" s="58" t="str">
        <f t="shared" si="21"/>
        <v/>
      </c>
      <c r="AX25" s="58" t="str">
        <f t="shared" si="20"/>
        <v/>
      </c>
      <c r="AY25" s="93"/>
      <c r="BB25" s="54"/>
    </row>
    <row r="26" spans="5:54" s="91" customFormat="1" ht="37.5" customHeight="1" x14ac:dyDescent="0.3">
      <c r="E26" s="61" t="str">
        <f>'Cell type &amp; nb'!AC19</f>
        <v/>
      </c>
      <c r="F26" s="61" t="str">
        <f>'Cell type &amp; nb'!AD19</f>
        <v/>
      </c>
      <c r="G26" s="61" t="str">
        <f>'Cell type &amp; nb'!AE19</f>
        <v/>
      </c>
      <c r="H26" s="61" t="str">
        <f>'Cell type &amp; nb'!AF19</f>
        <v/>
      </c>
      <c r="I26" s="64" t="str">
        <f t="shared" si="0"/>
        <v/>
      </c>
      <c r="J26" s="62" t="str">
        <f t="shared" si="1"/>
        <v/>
      </c>
      <c r="K26" s="62" t="str">
        <f t="shared" si="2"/>
        <v/>
      </c>
      <c r="L26" s="62" t="str">
        <f t="shared" si="3"/>
        <v/>
      </c>
      <c r="M26" s="62" t="str">
        <f t="shared" si="4"/>
        <v/>
      </c>
      <c r="N26" s="62" t="str">
        <f t="shared" si="5"/>
        <v/>
      </c>
      <c r="O26" s="62" t="str">
        <f t="shared" si="6"/>
        <v/>
      </c>
      <c r="P26" s="107"/>
      <c r="Q26" s="107"/>
      <c r="R26" s="107"/>
      <c r="S26" s="107"/>
      <c r="T26" s="107"/>
      <c r="U26" s="107"/>
      <c r="V26" s="107"/>
      <c r="Y26" s="58" t="str">
        <f>IF('1st plate agonist &amp; batch'!AB19&lt;&gt;"",'1st plate agonist &amp; batch'!AB19,"")</f>
        <v>XXXX-Nle-L5-16_Multiplex2023Apr - Multiplex2023Apr</v>
      </c>
      <c r="Z26" s="58" t="str">
        <f>IF('1st plate agonist &amp; batch'!AC19&lt;&gt;"",'1st plate agonist &amp; batch'!AC19,"")</f>
        <v>XXXX-Nle-L5-16_Multiplex2023Apr</v>
      </c>
      <c r="AA26" s="58" t="str">
        <f>IF('1st plate agonist &amp; batch'!AD19&lt;&gt;"",'1st plate agonist &amp; batch'!AD19,"")</f>
        <v>Multiplex2023Apr</v>
      </c>
      <c r="AB26" s="58">
        <f>IF('1st plate agonist &amp; batch'!AE19&lt;&gt;"",'1st plate agonist &amp; batch'!AE19,"")</f>
        <v>9</v>
      </c>
      <c r="AC26" s="58">
        <f>IFERROR(IF(AND($Y26&lt;&gt;"Buffer",$Y26&lt;&gt;""),COUNTIFS('Dilutions 1st Plate'!$B$2:$Y$17,'Plate preparation Calculations'!$AD$2,'1st plate agonist &amp; batch'!$B$2:$Y$17,'Plate preparation Calculations'!$Y26),""),"")</f>
        <v>1</v>
      </c>
      <c r="AD26" s="58">
        <f t="shared" si="7"/>
        <v>120</v>
      </c>
      <c r="AE26" s="58">
        <f t="shared" si="8"/>
        <v>0</v>
      </c>
      <c r="AF26" s="58">
        <f t="shared" si="9"/>
        <v>120</v>
      </c>
      <c r="AG26" s="59">
        <f t="shared" si="10"/>
        <v>396</v>
      </c>
      <c r="AH26" s="59">
        <f t="shared" si="11"/>
        <v>0</v>
      </c>
      <c r="AI26" s="59">
        <f t="shared" si="12"/>
        <v>396</v>
      </c>
      <c r="AJ26" s="58">
        <f t="shared" si="13"/>
        <v>60</v>
      </c>
      <c r="AK26" s="59">
        <f t="shared" si="14"/>
        <v>60</v>
      </c>
      <c r="AL26" s="59">
        <f t="shared" si="15"/>
        <v>60</v>
      </c>
      <c r="AM26" s="59">
        <f t="shared" si="16"/>
        <v>60</v>
      </c>
      <c r="AN26" s="58">
        <f t="shared" si="17"/>
        <v>44</v>
      </c>
      <c r="AP26" s="58" t="str">
        <f>IF(AND('2nd plate agonist &amp; batch'!AB19&lt;&gt;"", '2nd plate agonist &amp; batch'!AB19&lt;&gt;"Buffer"),'2nd plate agonist &amp; batch'!AB19,"")</f>
        <v/>
      </c>
      <c r="AQ26" s="58" t="str">
        <f>IF('2nd plate agonist &amp; batch'!AC19&lt;&gt;"",'2nd plate agonist &amp; batch'!AC19,"")</f>
        <v/>
      </c>
      <c r="AR26" s="58" t="str">
        <f>IF('2nd plate agonist &amp; batch'!AD19&lt;&gt;"",'2nd plate agonist &amp; batch'!AD19,"")</f>
        <v/>
      </c>
      <c r="AS26" s="58"/>
      <c r="AT26" s="58" t="str">
        <f>IF(AND('2nd plate agonist &amp; batch'!AB19&lt;&gt;"", '2nd plate agonist &amp; batch'!AB19&lt;&gt;"Buffer"),'2nd plate agonist &amp; batch'!AE19,"")</f>
        <v/>
      </c>
      <c r="AU26" s="58" t="str">
        <f t="shared" si="18"/>
        <v/>
      </c>
      <c r="AV26" s="58" t="str">
        <f t="shared" si="19"/>
        <v/>
      </c>
      <c r="AW26" s="58" t="str">
        <f t="shared" si="21"/>
        <v/>
      </c>
      <c r="AX26" s="58" t="str">
        <f t="shared" si="20"/>
        <v/>
      </c>
      <c r="AY26" s="93"/>
      <c r="BB26" s="54"/>
    </row>
    <row r="27" spans="5:54" s="91" customFormat="1" ht="37.5" customHeight="1" x14ac:dyDescent="0.3">
      <c r="E27" s="61" t="str">
        <f>'Cell type &amp; nb'!AC20</f>
        <v/>
      </c>
      <c r="F27" s="61" t="str">
        <f>'Cell type &amp; nb'!AD20</f>
        <v/>
      </c>
      <c r="G27" s="61" t="str">
        <f>'Cell type &amp; nb'!AE20</f>
        <v/>
      </c>
      <c r="H27" s="61" t="str">
        <f>'Cell type &amp; nb'!AF20</f>
        <v/>
      </c>
      <c r="I27" s="64" t="str">
        <f t="shared" si="0"/>
        <v/>
      </c>
      <c r="J27" s="62" t="str">
        <f t="shared" si="1"/>
        <v/>
      </c>
      <c r="K27" s="62" t="str">
        <f t="shared" si="2"/>
        <v/>
      </c>
      <c r="L27" s="62" t="str">
        <f t="shared" si="3"/>
        <v/>
      </c>
      <c r="M27" s="62" t="str">
        <f t="shared" si="4"/>
        <v/>
      </c>
      <c r="N27" s="62" t="str">
        <f t="shared" si="5"/>
        <v/>
      </c>
      <c r="O27" s="62" t="str">
        <f t="shared" si="6"/>
        <v/>
      </c>
      <c r="P27" s="107"/>
      <c r="Q27" s="107"/>
      <c r="R27" s="107"/>
      <c r="S27" s="107"/>
      <c r="T27" s="107"/>
      <c r="U27" s="107"/>
      <c r="V27" s="107"/>
      <c r="Y27" s="58" t="str">
        <f>IF('1st plate agonist &amp; batch'!AB20&lt;&gt;"",'1st plate agonist &amp; batch'!AB20,"")</f>
        <v>XXXX-Nle-L5-04_Multiplex2023Mar - Multiplex2023Mar</v>
      </c>
      <c r="Z27" s="58" t="str">
        <f>IF('1st plate agonist &amp; batch'!AC20&lt;&gt;"",'1st plate agonist &amp; batch'!AC20,"")</f>
        <v>XXXX-Nle-L5-04_Multiplex2023Mar</v>
      </c>
      <c r="AA27" s="58" t="str">
        <f>IF('1st plate agonist &amp; batch'!AD20&lt;&gt;"",'1st plate agonist &amp; batch'!AD20,"")</f>
        <v>Multiplex2023Mar</v>
      </c>
      <c r="AB27" s="58">
        <f>IF('1st plate agonist &amp; batch'!AE20&lt;&gt;"",'1st plate agonist &amp; batch'!AE20,"")</f>
        <v>9</v>
      </c>
      <c r="AC27" s="58">
        <f>IFERROR(IF(AND($Y27&lt;&gt;"Buffer",$Y27&lt;&gt;""),COUNTIFS('Dilutions 1st Plate'!$B$2:$Y$17,'Plate preparation Calculations'!$AD$2,'1st plate agonist &amp; batch'!$B$2:$Y$17,'Plate preparation Calculations'!$Y27),""),"")</f>
        <v>1</v>
      </c>
      <c r="AD27" s="58">
        <f t="shared" si="7"/>
        <v>120</v>
      </c>
      <c r="AE27" s="58">
        <f t="shared" si="8"/>
        <v>0</v>
      </c>
      <c r="AF27" s="58">
        <f t="shared" si="9"/>
        <v>120</v>
      </c>
      <c r="AG27" s="59">
        <f t="shared" si="10"/>
        <v>396</v>
      </c>
      <c r="AH27" s="59">
        <f t="shared" si="11"/>
        <v>0</v>
      </c>
      <c r="AI27" s="59">
        <f t="shared" si="12"/>
        <v>396</v>
      </c>
      <c r="AJ27" s="58">
        <f t="shared" si="13"/>
        <v>60</v>
      </c>
      <c r="AK27" s="59">
        <f t="shared" si="14"/>
        <v>60</v>
      </c>
      <c r="AL27" s="59">
        <f t="shared" si="15"/>
        <v>60</v>
      </c>
      <c r="AM27" s="59">
        <f t="shared" si="16"/>
        <v>60</v>
      </c>
      <c r="AN27" s="58">
        <f t="shared" si="17"/>
        <v>44</v>
      </c>
      <c r="AP27" s="58" t="str">
        <f>IF(AND('2nd plate agonist &amp; batch'!AB20&lt;&gt;"", '2nd plate agonist &amp; batch'!AB20&lt;&gt;"Buffer"),'2nd plate agonist &amp; batch'!AB20,"")</f>
        <v/>
      </c>
      <c r="AQ27" s="58" t="str">
        <f>IF('2nd plate agonist &amp; batch'!AC20&lt;&gt;"",'2nd plate agonist &amp; batch'!AC20,"")</f>
        <v/>
      </c>
      <c r="AR27" s="58" t="str">
        <f>IF('2nd plate agonist &amp; batch'!AD20&lt;&gt;"",'2nd plate agonist &amp; batch'!AD20,"")</f>
        <v/>
      </c>
      <c r="AS27" s="58"/>
      <c r="AT27" s="58" t="str">
        <f>IF(AND('2nd plate agonist &amp; batch'!AB20&lt;&gt;"", '2nd plate agonist &amp; batch'!AB20&lt;&gt;"Buffer"),'2nd plate agonist &amp; batch'!AE20,"")</f>
        <v/>
      </c>
      <c r="AU27" s="58" t="str">
        <f t="shared" si="18"/>
        <v/>
      </c>
      <c r="AV27" s="58" t="str">
        <f t="shared" si="19"/>
        <v/>
      </c>
      <c r="AW27" s="58" t="str">
        <f t="shared" si="21"/>
        <v/>
      </c>
      <c r="AX27" s="58" t="str">
        <f t="shared" si="20"/>
        <v/>
      </c>
      <c r="AY27" s="93"/>
      <c r="BB27" s="54"/>
    </row>
    <row r="28" spans="5:54" s="91" customFormat="1" ht="37.5" customHeight="1" x14ac:dyDescent="0.3">
      <c r="E28" s="61" t="str">
        <f>'Cell type &amp; nb'!AC21</f>
        <v/>
      </c>
      <c r="F28" s="61" t="str">
        <f>'Cell type &amp; nb'!AD21</f>
        <v/>
      </c>
      <c r="G28" s="61" t="str">
        <f>'Cell type &amp; nb'!AE21</f>
        <v/>
      </c>
      <c r="H28" s="61" t="str">
        <f>'Cell type &amp; nb'!AF21</f>
        <v/>
      </c>
      <c r="I28" s="64" t="str">
        <f t="shared" si="0"/>
        <v/>
      </c>
      <c r="J28" s="62" t="str">
        <f t="shared" si="1"/>
        <v/>
      </c>
      <c r="K28" s="62" t="str">
        <f t="shared" si="2"/>
        <v/>
      </c>
      <c r="L28" s="62" t="str">
        <f t="shared" si="3"/>
        <v/>
      </c>
      <c r="M28" s="62" t="str">
        <f t="shared" si="4"/>
        <v/>
      </c>
      <c r="N28" s="62" t="str">
        <f t="shared" si="5"/>
        <v/>
      </c>
      <c r="O28" s="62" t="str">
        <f t="shared" si="6"/>
        <v/>
      </c>
      <c r="P28" s="107"/>
      <c r="Q28" s="107"/>
      <c r="R28" s="107"/>
      <c r="S28" s="107"/>
      <c r="T28" s="107"/>
      <c r="U28" s="107"/>
      <c r="V28" s="107"/>
      <c r="Y28" s="58" t="str">
        <f>IF('1st plate agonist &amp; batch'!AB21&lt;&gt;"",'1st plate agonist &amp; batch'!AB21,"")</f>
        <v>XXXX-Nle-L4-16_Multiplex2023Apr - Multiplex2023Apr</v>
      </c>
      <c r="Z28" s="58" t="str">
        <f>IF('1st plate agonist &amp; batch'!AC21&lt;&gt;"",'1st plate agonist &amp; batch'!AC21,"")</f>
        <v>XXXX-Nle-L4-16_Multiplex2023Apr</v>
      </c>
      <c r="AA28" s="58" t="str">
        <f>IF('1st plate agonist &amp; batch'!AD21&lt;&gt;"",'1st plate agonist &amp; batch'!AD21,"")</f>
        <v>Multiplex2023Apr</v>
      </c>
      <c r="AB28" s="58">
        <f>IF('1st plate agonist &amp; batch'!AE21&lt;&gt;"",'1st plate agonist &amp; batch'!AE21,"")</f>
        <v>9</v>
      </c>
      <c r="AC28" s="58">
        <f>IFERROR(IF(AND($Y28&lt;&gt;"Buffer",$Y28&lt;&gt;""),COUNTIFS('Dilutions 1st Plate'!$B$2:$Y$17,'Plate preparation Calculations'!$AD$2,'1st plate agonist &amp; batch'!$B$2:$Y$17,'Plate preparation Calculations'!$Y28),""),"")</f>
        <v>1</v>
      </c>
      <c r="AD28" s="58">
        <f t="shared" si="7"/>
        <v>120</v>
      </c>
      <c r="AE28" s="58">
        <f t="shared" si="8"/>
        <v>0</v>
      </c>
      <c r="AF28" s="58">
        <f t="shared" si="9"/>
        <v>120</v>
      </c>
      <c r="AG28" s="59">
        <f t="shared" si="10"/>
        <v>396</v>
      </c>
      <c r="AH28" s="59">
        <f t="shared" si="11"/>
        <v>0</v>
      </c>
      <c r="AI28" s="59">
        <f t="shared" si="12"/>
        <v>396</v>
      </c>
      <c r="AJ28" s="58">
        <f t="shared" si="13"/>
        <v>60</v>
      </c>
      <c r="AK28" s="59">
        <f t="shared" si="14"/>
        <v>60</v>
      </c>
      <c r="AL28" s="59">
        <f t="shared" si="15"/>
        <v>60</v>
      </c>
      <c r="AM28" s="59">
        <f t="shared" si="16"/>
        <v>60</v>
      </c>
      <c r="AN28" s="58">
        <f t="shared" si="17"/>
        <v>44</v>
      </c>
      <c r="AP28" s="58" t="str">
        <f>IF(AND('2nd plate agonist &amp; batch'!AB21&lt;&gt;"", '2nd plate agonist &amp; batch'!AB21&lt;&gt;"Buffer"),'2nd plate agonist &amp; batch'!AB21,"")</f>
        <v/>
      </c>
      <c r="AQ28" s="58" t="str">
        <f>IF('2nd plate agonist &amp; batch'!AC21&lt;&gt;"",'2nd plate agonist &amp; batch'!AC21,"")</f>
        <v/>
      </c>
      <c r="AR28" s="58" t="str">
        <f>IF('2nd plate agonist &amp; batch'!AD21&lt;&gt;"",'2nd plate agonist &amp; batch'!AD21,"")</f>
        <v/>
      </c>
      <c r="AS28" s="58"/>
      <c r="AT28" s="58" t="str">
        <f>IF(AND('2nd plate agonist &amp; batch'!AB21&lt;&gt;"", '2nd plate agonist &amp; batch'!AB21&lt;&gt;"Buffer"),'2nd plate agonist &amp; batch'!AE21,"")</f>
        <v/>
      </c>
      <c r="AU28" s="58" t="str">
        <f t="shared" si="18"/>
        <v/>
      </c>
      <c r="AV28" s="58" t="str">
        <f t="shared" si="19"/>
        <v/>
      </c>
      <c r="AW28" s="58" t="str">
        <f t="shared" si="21"/>
        <v/>
      </c>
      <c r="AX28" s="58" t="str">
        <f t="shared" si="20"/>
        <v/>
      </c>
      <c r="AY28" s="93"/>
      <c r="BB28" s="54"/>
    </row>
    <row r="29" spans="5:54" s="91" customFormat="1" ht="37.5" customHeight="1" x14ac:dyDescent="0.3">
      <c r="E29" s="61" t="str">
        <f>'Cell type &amp; nb'!AC22</f>
        <v/>
      </c>
      <c r="F29" s="61" t="str">
        <f>'Cell type &amp; nb'!AD22</f>
        <v/>
      </c>
      <c r="G29" s="61" t="str">
        <f>'Cell type &amp; nb'!AE22</f>
        <v/>
      </c>
      <c r="H29" s="61" t="str">
        <f>'Cell type &amp; nb'!AF22</f>
        <v/>
      </c>
      <c r="I29" s="64" t="str">
        <f t="shared" si="0"/>
        <v/>
      </c>
      <c r="J29" s="62" t="str">
        <f t="shared" si="1"/>
        <v/>
      </c>
      <c r="K29" s="62" t="str">
        <f t="shared" si="2"/>
        <v/>
      </c>
      <c r="L29" s="62" t="str">
        <f t="shared" si="3"/>
        <v/>
      </c>
      <c r="M29" s="62" t="str">
        <f t="shared" si="4"/>
        <v/>
      </c>
      <c r="N29" s="62" t="str">
        <f t="shared" si="5"/>
        <v/>
      </c>
      <c r="O29" s="62" t="str">
        <f t="shared" si="6"/>
        <v/>
      </c>
      <c r="P29" s="107"/>
      <c r="Q29" s="107"/>
      <c r="R29" s="107"/>
      <c r="S29" s="107"/>
      <c r="T29" s="107"/>
      <c r="U29" s="107"/>
      <c r="V29" s="107"/>
      <c r="Y29" s="58" t="str">
        <f>IF('1st plate agonist &amp; batch'!AB22&lt;&gt;"",'1st plate agonist &amp; batch'!AB22,"")</f>
        <v>XXXX-Nle-L5-17_Multiplex2023Apr - Multiplex2023Apr</v>
      </c>
      <c r="Z29" s="58" t="str">
        <f>IF('1st plate agonist &amp; batch'!AC22&lt;&gt;"",'1st plate agonist &amp; batch'!AC22,"")</f>
        <v>XXXX-Nle-L5-17_Multiplex2023Apr</v>
      </c>
      <c r="AA29" s="58" t="str">
        <f>IF('1st plate agonist &amp; batch'!AD22&lt;&gt;"",'1st plate agonist &amp; batch'!AD22,"")</f>
        <v>Multiplex2023Apr</v>
      </c>
      <c r="AB29" s="58">
        <f>IF('1st plate agonist &amp; batch'!AE22&lt;&gt;"",'1st plate agonist &amp; batch'!AE22,"")</f>
        <v>9</v>
      </c>
      <c r="AC29" s="58">
        <f>IFERROR(IF(AND($Y29&lt;&gt;"Buffer",$Y29&lt;&gt;""),COUNTIFS('Dilutions 1st Plate'!$B$2:$Y$17,'Plate preparation Calculations'!$AD$2,'1st plate agonist &amp; batch'!$B$2:$Y$17,'Plate preparation Calculations'!$Y29),""),"")</f>
        <v>1</v>
      </c>
      <c r="AD29" s="58">
        <f t="shared" si="7"/>
        <v>120</v>
      </c>
      <c r="AE29" s="58">
        <f t="shared" si="8"/>
        <v>0</v>
      </c>
      <c r="AF29" s="58">
        <f t="shared" si="9"/>
        <v>120</v>
      </c>
      <c r="AG29" s="59">
        <f t="shared" si="10"/>
        <v>396</v>
      </c>
      <c r="AH29" s="59">
        <f t="shared" si="11"/>
        <v>0</v>
      </c>
      <c r="AI29" s="59">
        <f t="shared" si="12"/>
        <v>396</v>
      </c>
      <c r="AJ29" s="58">
        <f t="shared" si="13"/>
        <v>60</v>
      </c>
      <c r="AK29" s="59">
        <f t="shared" si="14"/>
        <v>60</v>
      </c>
      <c r="AL29" s="59">
        <f t="shared" si="15"/>
        <v>60</v>
      </c>
      <c r="AM29" s="59">
        <f t="shared" si="16"/>
        <v>60</v>
      </c>
      <c r="AN29" s="58">
        <f t="shared" si="17"/>
        <v>44</v>
      </c>
      <c r="AP29" s="58" t="str">
        <f>IF(AND('2nd plate agonist &amp; batch'!AB22&lt;&gt;"", '2nd plate agonist &amp; batch'!AB22&lt;&gt;"Buffer"),'2nd plate agonist &amp; batch'!AB22,"")</f>
        <v/>
      </c>
      <c r="AQ29" s="58" t="str">
        <f>IF('2nd plate agonist &amp; batch'!AC22&lt;&gt;"",'2nd plate agonist &amp; batch'!AC22,"")</f>
        <v/>
      </c>
      <c r="AR29" s="58" t="str">
        <f>IF('2nd plate agonist &amp; batch'!AD22&lt;&gt;"",'2nd plate agonist &amp; batch'!AD22,"")</f>
        <v/>
      </c>
      <c r="AS29" s="58"/>
      <c r="AT29" s="58" t="str">
        <f>IF(AND('2nd plate agonist &amp; batch'!AB22&lt;&gt;"", '2nd plate agonist &amp; batch'!AB22&lt;&gt;"Buffer"),'2nd plate agonist &amp; batch'!AE22,"")</f>
        <v/>
      </c>
      <c r="AU29" s="58" t="str">
        <f t="shared" si="18"/>
        <v/>
      </c>
      <c r="AV29" s="58" t="str">
        <f t="shared" si="19"/>
        <v/>
      </c>
      <c r="AW29" s="58" t="str">
        <f t="shared" si="21"/>
        <v/>
      </c>
      <c r="AX29" s="58" t="str">
        <f t="shared" si="20"/>
        <v/>
      </c>
      <c r="AY29" s="93"/>
      <c r="BB29" s="54"/>
    </row>
    <row r="30" spans="5:54" s="91" customFormat="1" ht="37.5" customHeight="1" x14ac:dyDescent="0.3">
      <c r="E30" s="61" t="str">
        <f>'Cell type &amp; nb'!AC23</f>
        <v/>
      </c>
      <c r="F30" s="61" t="str">
        <f>'Cell type &amp; nb'!AD23</f>
        <v/>
      </c>
      <c r="G30" s="61" t="str">
        <f>'Cell type &amp; nb'!AE23</f>
        <v/>
      </c>
      <c r="H30" s="61" t="str">
        <f>'Cell type &amp; nb'!AF23</f>
        <v/>
      </c>
      <c r="I30" s="64" t="str">
        <f t="shared" si="0"/>
        <v/>
      </c>
      <c r="J30" s="62" t="str">
        <f t="shared" si="1"/>
        <v/>
      </c>
      <c r="K30" s="62" t="str">
        <f t="shared" si="2"/>
        <v/>
      </c>
      <c r="L30" s="62" t="str">
        <f t="shared" si="3"/>
        <v/>
      </c>
      <c r="M30" s="62" t="str">
        <f t="shared" si="4"/>
        <v/>
      </c>
      <c r="N30" s="62" t="str">
        <f t="shared" si="5"/>
        <v/>
      </c>
      <c r="O30" s="62" t="str">
        <f t="shared" si="6"/>
        <v/>
      </c>
      <c r="P30" s="107"/>
      <c r="Q30" s="107"/>
      <c r="R30" s="107"/>
      <c r="S30" s="107"/>
      <c r="T30" s="107"/>
      <c r="U30" s="107"/>
      <c r="V30" s="107"/>
      <c r="Y30" s="58" t="str">
        <f>IF('1st plate agonist &amp; batch'!AB23&lt;&gt;"",'1st plate agonist &amp; batch'!AB23,"")</f>
        <v>XXXX-Nle-L5-05_Multiplex2023Apr - Multiplex2023Apr</v>
      </c>
      <c r="Z30" s="58" t="str">
        <f>IF('1st plate agonist &amp; batch'!AC23&lt;&gt;"",'1st plate agonist &amp; batch'!AC23,"")</f>
        <v>XXXX-Nle-L5-05_Multiplex2023Apr</v>
      </c>
      <c r="AA30" s="58" t="str">
        <f>IF('1st plate agonist &amp; batch'!AD23&lt;&gt;"",'1st plate agonist &amp; batch'!AD23,"")</f>
        <v>Multiplex2023Apr</v>
      </c>
      <c r="AB30" s="58">
        <f>IF('1st plate agonist &amp; batch'!AE23&lt;&gt;"",'1st plate agonist &amp; batch'!AE23,"")</f>
        <v>9</v>
      </c>
      <c r="AC30" s="58">
        <f>IFERROR(IF(AND($Y30&lt;&gt;"Buffer",$Y30&lt;&gt;""),COUNTIFS('Dilutions 1st Plate'!$B$2:$Y$17,'Plate preparation Calculations'!$AD$2,'1st plate agonist &amp; batch'!$B$2:$Y$17,'Plate preparation Calculations'!$Y30),""),"")</f>
        <v>1</v>
      </c>
      <c r="AD30" s="58">
        <f t="shared" si="7"/>
        <v>120</v>
      </c>
      <c r="AE30" s="58">
        <f t="shared" si="8"/>
        <v>0</v>
      </c>
      <c r="AF30" s="58">
        <f t="shared" si="9"/>
        <v>120</v>
      </c>
      <c r="AG30" s="59">
        <f t="shared" si="10"/>
        <v>396</v>
      </c>
      <c r="AH30" s="59">
        <f t="shared" si="11"/>
        <v>0</v>
      </c>
      <c r="AI30" s="59">
        <f t="shared" si="12"/>
        <v>396</v>
      </c>
      <c r="AJ30" s="58">
        <f t="shared" si="13"/>
        <v>60</v>
      </c>
      <c r="AK30" s="59">
        <f t="shared" si="14"/>
        <v>60</v>
      </c>
      <c r="AL30" s="59">
        <f t="shared" si="15"/>
        <v>60</v>
      </c>
      <c r="AM30" s="59">
        <f t="shared" si="16"/>
        <v>60</v>
      </c>
      <c r="AN30" s="58">
        <f t="shared" si="17"/>
        <v>44</v>
      </c>
      <c r="AP30" s="58" t="str">
        <f>IF(AND('2nd plate agonist &amp; batch'!AB23&lt;&gt;"", '2nd plate agonist &amp; batch'!AB23&lt;&gt;"Buffer"),'2nd plate agonist &amp; batch'!AB23,"")</f>
        <v/>
      </c>
      <c r="AQ30" s="58" t="str">
        <f>IF('2nd plate agonist &amp; batch'!AC23&lt;&gt;"",'2nd plate agonist &amp; batch'!AC23,"")</f>
        <v/>
      </c>
      <c r="AR30" s="58" t="str">
        <f>IF('2nd plate agonist &amp; batch'!AD23&lt;&gt;"",'2nd plate agonist &amp; batch'!AD23,"")</f>
        <v/>
      </c>
      <c r="AS30" s="58"/>
      <c r="AT30" s="58" t="str">
        <f>IF(AND('2nd plate agonist &amp; batch'!AB23&lt;&gt;"", '2nd plate agonist &amp; batch'!AB23&lt;&gt;"Buffer"),'2nd plate agonist &amp; batch'!AE23,"")</f>
        <v/>
      </c>
      <c r="AU30" s="58" t="str">
        <f t="shared" si="18"/>
        <v/>
      </c>
      <c r="AV30" s="58" t="str">
        <f t="shared" si="19"/>
        <v/>
      </c>
      <c r="AW30" s="58" t="str">
        <f t="shared" si="21"/>
        <v/>
      </c>
      <c r="AX30" s="58" t="str">
        <f t="shared" si="20"/>
        <v/>
      </c>
      <c r="AY30" s="93"/>
      <c r="BB30" s="54"/>
    </row>
    <row r="31" spans="5:54" s="91" customFormat="1" ht="37.5" customHeight="1" x14ac:dyDescent="0.3">
      <c r="E31" s="61" t="str">
        <f>'Cell type &amp; nb'!AC24</f>
        <v/>
      </c>
      <c r="F31" s="61" t="str">
        <f>'Cell type &amp; nb'!AD24</f>
        <v/>
      </c>
      <c r="G31" s="61" t="str">
        <f>'Cell type &amp; nb'!AE24</f>
        <v/>
      </c>
      <c r="H31" s="61" t="str">
        <f>'Cell type &amp; nb'!AF24</f>
        <v/>
      </c>
      <c r="I31" s="64" t="str">
        <f t="shared" si="0"/>
        <v/>
      </c>
      <c r="J31" s="62" t="str">
        <f t="shared" si="1"/>
        <v/>
      </c>
      <c r="K31" s="62" t="str">
        <f t="shared" si="2"/>
        <v/>
      </c>
      <c r="L31" s="62" t="str">
        <f t="shared" si="3"/>
        <v/>
      </c>
      <c r="M31" s="62" t="str">
        <f t="shared" si="4"/>
        <v/>
      </c>
      <c r="N31" s="62" t="str">
        <f t="shared" si="5"/>
        <v/>
      </c>
      <c r="O31" s="62" t="str">
        <f t="shared" si="6"/>
        <v/>
      </c>
      <c r="P31" s="107"/>
      <c r="Q31" s="107"/>
      <c r="R31" s="107"/>
      <c r="S31" s="107"/>
      <c r="T31" s="107"/>
      <c r="U31" s="107"/>
      <c r="V31" s="107"/>
      <c r="Y31" s="58" t="str">
        <f>IF('1st plate agonist &amp; batch'!AB24&lt;&gt;"",'1st plate agonist &amp; batch'!AB24,"")</f>
        <v>XXXX-Nle-L4-17_Multiplex2023Apr - Multiplex2023Apr</v>
      </c>
      <c r="Z31" s="58" t="str">
        <f>IF('1st plate agonist &amp; batch'!AC24&lt;&gt;"",'1st plate agonist &amp; batch'!AC24,"")</f>
        <v>XXXX-Nle-L4-17_Multiplex2023Apr</v>
      </c>
      <c r="AA31" s="58" t="str">
        <f>IF('1st plate agonist &amp; batch'!AD24&lt;&gt;"",'1st plate agonist &amp; batch'!AD24,"")</f>
        <v>Multiplex2023Apr</v>
      </c>
      <c r="AB31" s="58">
        <f>IF('1st plate agonist &amp; batch'!AE24&lt;&gt;"",'1st plate agonist &amp; batch'!AE24,"")</f>
        <v>9</v>
      </c>
      <c r="AC31" s="58">
        <f>IFERROR(IF(AND($Y31&lt;&gt;"Buffer",$Y31&lt;&gt;""),COUNTIFS('Dilutions 1st Plate'!$B$2:$Y$17,'Plate preparation Calculations'!$AD$2,'1st plate agonist &amp; batch'!$B$2:$Y$17,'Plate preparation Calculations'!$Y31),""),"")</f>
        <v>1</v>
      </c>
      <c r="AD31" s="58">
        <f t="shared" si="7"/>
        <v>120</v>
      </c>
      <c r="AE31" s="82">
        <f t="shared" si="8"/>
        <v>0</v>
      </c>
      <c r="AF31" s="82">
        <f t="shared" si="9"/>
        <v>120</v>
      </c>
      <c r="AG31" s="59">
        <f t="shared" si="10"/>
        <v>396</v>
      </c>
      <c r="AH31" s="59">
        <f t="shared" si="11"/>
        <v>0</v>
      </c>
      <c r="AI31" s="59">
        <f t="shared" si="12"/>
        <v>396</v>
      </c>
      <c r="AJ31" s="82">
        <f t="shared" si="13"/>
        <v>60</v>
      </c>
      <c r="AK31" s="82">
        <f t="shared" si="14"/>
        <v>60</v>
      </c>
      <c r="AL31" s="82">
        <f t="shared" si="15"/>
        <v>60</v>
      </c>
      <c r="AM31" s="58">
        <f t="shared" si="16"/>
        <v>60</v>
      </c>
      <c r="AN31" s="58">
        <f t="shared" si="17"/>
        <v>44</v>
      </c>
      <c r="AP31" s="58" t="str">
        <f>IF(AND('2nd plate agonist &amp; batch'!AB24&lt;&gt;"", '2nd plate agonist &amp; batch'!AB24&lt;&gt;"Buffer"),'2nd plate agonist &amp; batch'!AB24,"")</f>
        <v/>
      </c>
      <c r="AQ31" s="58" t="str">
        <f>IF('2nd plate agonist &amp; batch'!AC24&lt;&gt;"",'2nd plate agonist &amp; batch'!AC24,"")</f>
        <v/>
      </c>
      <c r="AR31" s="58" t="str">
        <f>IF('2nd plate agonist &amp; batch'!AD24&lt;&gt;"",'2nd plate agonist &amp; batch'!AD24,"")</f>
        <v/>
      </c>
      <c r="AS31" s="58"/>
      <c r="AT31" s="58" t="str">
        <f>IF(AND('2nd plate agonist &amp; batch'!AB24&lt;&gt;"", '2nd plate agonist &amp; batch'!AB24&lt;&gt;"Buffer"),'2nd plate agonist &amp; batch'!AE24,"")</f>
        <v/>
      </c>
      <c r="AU31" s="58" t="str">
        <f t="shared" si="18"/>
        <v/>
      </c>
      <c r="AV31" s="58" t="str">
        <f t="shared" si="19"/>
        <v/>
      </c>
      <c r="AW31" s="58" t="str">
        <f t="shared" si="21"/>
        <v/>
      </c>
      <c r="AX31" s="58" t="str">
        <f t="shared" si="20"/>
        <v/>
      </c>
      <c r="AY31" s="93"/>
      <c r="BB31" s="54"/>
    </row>
    <row r="32" spans="5:54" s="91" customFormat="1" ht="37.5" customHeight="1" x14ac:dyDescent="0.3">
      <c r="E32" s="61" t="str">
        <f>'Cell type &amp; nb'!AC25</f>
        <v/>
      </c>
      <c r="F32" s="61" t="str">
        <f>'Cell type &amp; nb'!AD25</f>
        <v/>
      </c>
      <c r="G32" s="61" t="str">
        <f>'Cell type &amp; nb'!AE25</f>
        <v/>
      </c>
      <c r="H32" s="61" t="str">
        <f>'Cell type &amp; nb'!AF25</f>
        <v/>
      </c>
      <c r="I32" s="64" t="str">
        <f t="shared" si="0"/>
        <v/>
      </c>
      <c r="J32" s="62" t="str">
        <f t="shared" si="1"/>
        <v/>
      </c>
      <c r="K32" s="62" t="str">
        <f t="shared" si="2"/>
        <v/>
      </c>
      <c r="L32" s="62" t="str">
        <f t="shared" si="3"/>
        <v/>
      </c>
      <c r="M32" s="62" t="str">
        <f t="shared" si="4"/>
        <v/>
      </c>
      <c r="N32" s="62" t="str">
        <f t="shared" si="5"/>
        <v/>
      </c>
      <c r="O32" s="62" t="str">
        <f t="shared" si="6"/>
        <v/>
      </c>
      <c r="P32" s="107"/>
      <c r="Q32" s="107"/>
      <c r="R32" s="107"/>
      <c r="S32" s="107"/>
      <c r="T32" s="107"/>
      <c r="U32" s="107"/>
      <c r="V32" s="107"/>
      <c r="Y32" s="58" t="str">
        <f>IF('1st plate agonist &amp; batch'!AB25&lt;&gt;"",'1st plate agonist &amp; batch'!AB25,"")</f>
        <v>XXXX-Nle-L5-18_Multiplex2023Apr - Multiplex2023Apr</v>
      </c>
      <c r="Z32" s="58" t="str">
        <f>IF('1st plate agonist &amp; batch'!AC25&lt;&gt;"",'1st plate agonist &amp; batch'!AC25,"")</f>
        <v>XXXX-Nle-L5-18_Multiplex2023Apr</v>
      </c>
      <c r="AA32" s="58" t="str">
        <f>IF('1st plate agonist &amp; batch'!AD25&lt;&gt;"",'1st plate agonist &amp; batch'!AD25,"")</f>
        <v>Multiplex2023Apr</v>
      </c>
      <c r="AB32" s="58">
        <f>IF('1st plate agonist &amp; batch'!AE25&lt;&gt;"",'1st plate agonist &amp; batch'!AE25,"")</f>
        <v>9</v>
      </c>
      <c r="AC32" s="58">
        <f>IFERROR(IF(AND($Y32&lt;&gt;"Buffer",$Y32&lt;&gt;""),COUNTIFS('Dilutions 1st Plate'!$B$2:$Y$17,'Plate preparation Calculations'!$AD$2,'1st plate agonist &amp; batch'!$B$2:$Y$17,'Plate preparation Calculations'!$Y32),""),"")</f>
        <v>1</v>
      </c>
      <c r="AD32" s="58">
        <f t="shared" si="7"/>
        <v>120</v>
      </c>
      <c r="AE32" s="82">
        <f t="shared" si="8"/>
        <v>0</v>
      </c>
      <c r="AF32" s="82">
        <f t="shared" si="9"/>
        <v>120</v>
      </c>
      <c r="AG32" s="59">
        <f t="shared" si="10"/>
        <v>396</v>
      </c>
      <c r="AH32" s="59">
        <f t="shared" si="11"/>
        <v>0</v>
      </c>
      <c r="AI32" s="59">
        <f t="shared" si="12"/>
        <v>396</v>
      </c>
      <c r="AJ32" s="82">
        <f t="shared" si="13"/>
        <v>60</v>
      </c>
      <c r="AK32" s="82">
        <f t="shared" si="14"/>
        <v>60</v>
      </c>
      <c r="AL32" s="82">
        <f t="shared" si="15"/>
        <v>60</v>
      </c>
      <c r="AM32" s="58">
        <f t="shared" si="16"/>
        <v>60</v>
      </c>
      <c r="AN32" s="58">
        <f t="shared" si="17"/>
        <v>44</v>
      </c>
      <c r="AP32" s="58" t="str">
        <f>IF(AND('2nd plate agonist &amp; batch'!AB25&lt;&gt;"", '2nd plate agonist &amp; batch'!AB25&lt;&gt;"Buffer"),'2nd plate agonist &amp; batch'!AB25,"")</f>
        <v/>
      </c>
      <c r="AQ32" s="58" t="str">
        <f>IF('2nd plate agonist &amp; batch'!AC25&lt;&gt;"",'2nd plate agonist &amp; batch'!AC25,"")</f>
        <v/>
      </c>
      <c r="AR32" s="58" t="str">
        <f>IF('2nd plate agonist &amp; batch'!AD25&lt;&gt;"",'2nd plate agonist &amp; batch'!AD25,"")</f>
        <v/>
      </c>
      <c r="AS32" s="58"/>
      <c r="AT32" s="58" t="str">
        <f>IF(AND('2nd plate agonist &amp; batch'!AB25&lt;&gt;"", '2nd plate agonist &amp; batch'!AB25&lt;&gt;"Buffer"),'2nd plate agonist &amp; batch'!AE25,"")</f>
        <v/>
      </c>
      <c r="AU32" s="58" t="str">
        <f t="shared" si="18"/>
        <v/>
      </c>
      <c r="AV32" s="58" t="str">
        <f t="shared" si="19"/>
        <v/>
      </c>
      <c r="AW32" s="58" t="str">
        <f t="shared" si="21"/>
        <v/>
      </c>
      <c r="AX32" s="58" t="str">
        <f t="shared" si="20"/>
        <v/>
      </c>
      <c r="AY32" s="93"/>
      <c r="BB32" s="54"/>
    </row>
    <row r="33" spans="5:54" s="91" customFormat="1" ht="37.5" customHeight="1" x14ac:dyDescent="0.3">
      <c r="E33" s="61" t="str">
        <f>'Cell type &amp; nb'!AC26</f>
        <v/>
      </c>
      <c r="F33" s="61" t="str">
        <f>'Cell type &amp; nb'!AD26</f>
        <v/>
      </c>
      <c r="G33" s="61" t="str">
        <f>'Cell type &amp; nb'!AE26</f>
        <v/>
      </c>
      <c r="H33" s="61" t="str">
        <f>'Cell type &amp; nb'!AF26</f>
        <v/>
      </c>
      <c r="I33" s="64" t="str">
        <f t="shared" si="0"/>
        <v/>
      </c>
      <c r="J33" s="62" t="str">
        <f t="shared" si="1"/>
        <v/>
      </c>
      <c r="K33" s="62" t="str">
        <f t="shared" si="2"/>
        <v/>
      </c>
      <c r="L33" s="62" t="str">
        <f t="shared" si="3"/>
        <v/>
      </c>
      <c r="M33" s="62" t="str">
        <f t="shared" si="4"/>
        <v/>
      </c>
      <c r="N33" s="62" t="str">
        <f t="shared" si="5"/>
        <v/>
      </c>
      <c r="O33" s="62" t="str">
        <f t="shared" si="6"/>
        <v/>
      </c>
      <c r="P33" s="107"/>
      <c r="Q33" s="107"/>
      <c r="R33" s="107"/>
      <c r="S33" s="107"/>
      <c r="T33" s="107"/>
      <c r="U33" s="107"/>
      <c r="V33" s="107"/>
      <c r="Y33" s="58" t="str">
        <f>IF('1st plate agonist &amp; batch'!AB26&lt;&gt;"",'1st plate agonist &amp; batch'!AB26,"")</f>
        <v>XXXX-Nle-L5-06_Multiplex2023Apr - Multiplex2023Apr</v>
      </c>
      <c r="Z33" s="58" t="str">
        <f>IF('1st plate agonist &amp; batch'!AC26&lt;&gt;"",'1st plate agonist &amp; batch'!AC26,"")</f>
        <v>XXXX-Nle-L5-06_Multiplex2023Apr</v>
      </c>
      <c r="AA33" s="58" t="str">
        <f>IF('1st plate agonist &amp; batch'!AD26&lt;&gt;"",'1st plate agonist &amp; batch'!AD26,"")</f>
        <v>Multiplex2023Apr</v>
      </c>
      <c r="AB33" s="58">
        <f>IF('1st plate agonist &amp; batch'!AE26&lt;&gt;"",'1st plate agonist &amp; batch'!AE26,"")</f>
        <v>9</v>
      </c>
      <c r="AC33" s="58">
        <f>IFERROR(IF(AND($Y33&lt;&gt;"Buffer",$Y33&lt;&gt;""),COUNTIFS('Dilutions 1st Plate'!$B$2:$Y$17,'Plate preparation Calculations'!$AD$2,'1st plate agonist &amp; batch'!$B$2:$Y$17,'Plate preparation Calculations'!$Y33),""),"")</f>
        <v>1</v>
      </c>
      <c r="AD33" s="58">
        <f t="shared" si="7"/>
        <v>120</v>
      </c>
      <c r="AE33" s="82">
        <f t="shared" si="8"/>
        <v>0</v>
      </c>
      <c r="AF33" s="82">
        <f t="shared" si="9"/>
        <v>120</v>
      </c>
      <c r="AG33" s="59">
        <f t="shared" si="10"/>
        <v>396</v>
      </c>
      <c r="AH33" s="59">
        <f t="shared" si="11"/>
        <v>0</v>
      </c>
      <c r="AI33" s="59">
        <f t="shared" si="12"/>
        <v>396</v>
      </c>
      <c r="AJ33" s="82">
        <f t="shared" si="13"/>
        <v>60</v>
      </c>
      <c r="AK33" s="82">
        <f t="shared" si="14"/>
        <v>60</v>
      </c>
      <c r="AL33" s="82">
        <f t="shared" si="15"/>
        <v>60</v>
      </c>
      <c r="AM33" s="58">
        <f t="shared" si="16"/>
        <v>60</v>
      </c>
      <c r="AN33" s="58">
        <f t="shared" si="17"/>
        <v>44</v>
      </c>
      <c r="AP33" s="58" t="str">
        <f>IF(AND('2nd plate agonist &amp; batch'!AB26&lt;&gt;"", '2nd plate agonist &amp; batch'!AB26&lt;&gt;"Buffer"),'2nd plate agonist &amp; batch'!AB26,"")</f>
        <v/>
      </c>
      <c r="AQ33" s="58" t="str">
        <f>IF('2nd plate agonist &amp; batch'!AC26&lt;&gt;"",'2nd plate agonist &amp; batch'!AC26,"")</f>
        <v/>
      </c>
      <c r="AR33" s="58" t="str">
        <f>IF('2nd plate agonist &amp; batch'!AD26&lt;&gt;"",'2nd plate agonist &amp; batch'!AD26,"")</f>
        <v/>
      </c>
      <c r="AS33" s="58"/>
      <c r="AT33" s="58" t="str">
        <f>IF(AND('2nd plate agonist &amp; batch'!AB26&lt;&gt;"", '2nd plate agonist &amp; batch'!AB26&lt;&gt;"Buffer"),'2nd plate agonist &amp; batch'!AE26,"")</f>
        <v/>
      </c>
      <c r="AU33" s="58" t="str">
        <f t="shared" si="18"/>
        <v/>
      </c>
      <c r="AV33" s="58" t="str">
        <f t="shared" si="19"/>
        <v/>
      </c>
      <c r="AW33" s="58" t="str">
        <f t="shared" si="21"/>
        <v/>
      </c>
      <c r="AX33" s="58" t="str">
        <f t="shared" si="20"/>
        <v/>
      </c>
      <c r="AY33" s="93"/>
      <c r="BB33" s="54"/>
    </row>
    <row r="34" spans="5:54" s="91" customFormat="1" ht="37.5" customHeight="1" x14ac:dyDescent="0.3">
      <c r="E34" s="61" t="str">
        <f>'Cell type &amp; nb'!AC27</f>
        <v/>
      </c>
      <c r="F34" s="61" t="str">
        <f>'Cell type &amp; nb'!AD27</f>
        <v/>
      </c>
      <c r="G34" s="61" t="str">
        <f>'Cell type &amp; nb'!AE27</f>
        <v/>
      </c>
      <c r="H34" s="61" t="str">
        <f>'Cell type &amp; nb'!AF27</f>
        <v/>
      </c>
      <c r="I34" s="64" t="str">
        <f t="shared" si="0"/>
        <v/>
      </c>
      <c r="J34" s="62" t="str">
        <f t="shared" si="1"/>
        <v/>
      </c>
      <c r="K34" s="62" t="str">
        <f t="shared" si="2"/>
        <v/>
      </c>
      <c r="L34" s="62" t="str">
        <f t="shared" si="3"/>
        <v/>
      </c>
      <c r="M34" s="62" t="str">
        <f t="shared" si="4"/>
        <v/>
      </c>
      <c r="N34" s="62" t="str">
        <f t="shared" si="5"/>
        <v/>
      </c>
      <c r="O34" s="62" t="str">
        <f t="shared" si="6"/>
        <v/>
      </c>
      <c r="P34" s="107"/>
      <c r="Q34" s="107"/>
      <c r="R34" s="107"/>
      <c r="S34" s="107"/>
      <c r="T34" s="107"/>
      <c r="U34" s="107"/>
      <c r="V34" s="107"/>
      <c r="Y34" s="58" t="str">
        <f>IF('1st plate agonist &amp; batch'!AB27&lt;&gt;"",'1st plate agonist &amp; batch'!AB27,"")</f>
        <v>XXXX-Nle-L4-18_Multiplex2023Apr - Multiplex2023Apr</v>
      </c>
      <c r="Z34" s="58" t="str">
        <f>IF('1st plate agonist &amp; batch'!AC27&lt;&gt;"",'1st plate agonist &amp; batch'!AC27,"")</f>
        <v>XXXX-Nle-L4-18_Multiplex2023Apr</v>
      </c>
      <c r="AA34" s="58" t="str">
        <f>IF('1st plate agonist &amp; batch'!AD27&lt;&gt;"",'1st plate agonist &amp; batch'!AD27,"")</f>
        <v>Multiplex2023Apr</v>
      </c>
      <c r="AB34" s="58">
        <f>IF('1st plate agonist &amp; batch'!AE27&lt;&gt;"",'1st plate agonist &amp; batch'!AE27,"")</f>
        <v>9</v>
      </c>
      <c r="AC34" s="58">
        <f>IFERROR(IF(AND($Y34&lt;&gt;"Buffer",$Y34&lt;&gt;""),COUNTIFS('Dilutions 1st Plate'!$B$2:$Y$17,'Plate preparation Calculations'!$AD$2,'1st plate agonist &amp; batch'!$B$2:$Y$17,'Plate preparation Calculations'!$Y34),""),"")</f>
        <v>1</v>
      </c>
      <c r="AD34" s="58">
        <f t="shared" si="7"/>
        <v>120</v>
      </c>
      <c r="AE34" s="82">
        <f t="shared" si="8"/>
        <v>0</v>
      </c>
      <c r="AF34" s="82">
        <f t="shared" si="9"/>
        <v>120</v>
      </c>
      <c r="AG34" s="59">
        <f t="shared" si="10"/>
        <v>396</v>
      </c>
      <c r="AH34" s="59">
        <f t="shared" si="11"/>
        <v>0</v>
      </c>
      <c r="AI34" s="59">
        <f t="shared" si="12"/>
        <v>396</v>
      </c>
      <c r="AJ34" s="82">
        <f t="shared" si="13"/>
        <v>60</v>
      </c>
      <c r="AK34" s="82">
        <f t="shared" si="14"/>
        <v>60</v>
      </c>
      <c r="AL34" s="82">
        <f t="shared" si="15"/>
        <v>60</v>
      </c>
      <c r="AM34" s="58">
        <f t="shared" si="16"/>
        <v>60</v>
      </c>
      <c r="AN34" s="58">
        <f t="shared" si="17"/>
        <v>44</v>
      </c>
      <c r="AP34" s="58" t="str">
        <f>IF(AND('2nd plate agonist &amp; batch'!AB27&lt;&gt;"", '2nd plate agonist &amp; batch'!AB27&lt;&gt;"Buffer"),'2nd plate agonist &amp; batch'!AB27,"")</f>
        <v/>
      </c>
      <c r="AQ34" s="58" t="str">
        <f>IF('2nd plate agonist &amp; batch'!AC27&lt;&gt;"",'2nd plate agonist &amp; batch'!AC27,"")</f>
        <v/>
      </c>
      <c r="AR34" s="58" t="str">
        <f>IF('2nd plate agonist &amp; batch'!AD27&lt;&gt;"",'2nd plate agonist &amp; batch'!AD27,"")</f>
        <v/>
      </c>
      <c r="AS34" s="58"/>
      <c r="AT34" s="58" t="str">
        <f>IF(AND('2nd plate agonist &amp; batch'!AB27&lt;&gt;"", '2nd plate agonist &amp; batch'!AB27&lt;&gt;"Buffer"),'2nd plate agonist &amp; batch'!AE27,"")</f>
        <v/>
      </c>
      <c r="AU34" s="58" t="str">
        <f t="shared" si="18"/>
        <v/>
      </c>
      <c r="AV34" s="58" t="str">
        <f t="shared" si="19"/>
        <v/>
      </c>
      <c r="AW34" s="58" t="str">
        <f t="shared" si="21"/>
        <v/>
      </c>
      <c r="AX34" s="58" t="str">
        <f t="shared" si="20"/>
        <v/>
      </c>
      <c r="AY34" s="93"/>
      <c r="BB34" s="54"/>
    </row>
    <row r="35" spans="5:54" s="91" customFormat="1" ht="37.5" customHeight="1" x14ac:dyDescent="0.3">
      <c r="E35" s="61" t="str">
        <f>'Cell type &amp; nb'!AC28</f>
        <v/>
      </c>
      <c r="F35" s="61" t="str">
        <f>'Cell type &amp; nb'!AD28</f>
        <v/>
      </c>
      <c r="G35" s="61" t="str">
        <f>'Cell type &amp; nb'!AE28</f>
        <v/>
      </c>
      <c r="H35" s="61" t="str">
        <f>'Cell type &amp; nb'!AF28</f>
        <v/>
      </c>
      <c r="I35" s="64" t="str">
        <f t="shared" si="0"/>
        <v/>
      </c>
      <c r="J35" s="62" t="str">
        <f t="shared" si="1"/>
        <v/>
      </c>
      <c r="K35" s="62" t="str">
        <f t="shared" si="2"/>
        <v/>
      </c>
      <c r="L35" s="62" t="str">
        <f t="shared" si="3"/>
        <v/>
      </c>
      <c r="M35" s="62" t="str">
        <f t="shared" si="4"/>
        <v/>
      </c>
      <c r="N35" s="62" t="str">
        <f t="shared" si="5"/>
        <v/>
      </c>
      <c r="O35" s="62" t="str">
        <f t="shared" si="6"/>
        <v/>
      </c>
      <c r="P35" s="107"/>
      <c r="Q35" s="107"/>
      <c r="R35" s="107"/>
      <c r="S35" s="107"/>
      <c r="T35" s="107"/>
      <c r="U35" s="107"/>
      <c r="V35" s="107"/>
      <c r="Y35" s="58" t="str">
        <f>IF('1st plate agonist &amp; batch'!AB28&lt;&gt;"",'1st plate agonist &amp; batch'!AB28,"")</f>
        <v>XXXX-Nle-L5-19_Multiplex2023Apr - Multiplex2023Apr</v>
      </c>
      <c r="Z35" s="58" t="str">
        <f>IF('1st plate agonist &amp; batch'!AC28&lt;&gt;"",'1st plate agonist &amp; batch'!AC28,"")</f>
        <v>XXXX-Nle-L5-19_Multiplex2023Apr</v>
      </c>
      <c r="AA35" s="58" t="str">
        <f>IF('1st plate agonist &amp; batch'!AD28&lt;&gt;"",'1st plate agonist &amp; batch'!AD28,"")</f>
        <v>Multiplex2023Apr</v>
      </c>
      <c r="AB35" s="58">
        <f>IF('1st plate agonist &amp; batch'!AE28&lt;&gt;"",'1st plate agonist &amp; batch'!AE28,"")</f>
        <v>9</v>
      </c>
      <c r="AC35" s="58">
        <f>IFERROR(IF(AND($Y35&lt;&gt;"Buffer",$Y35&lt;&gt;""),COUNTIFS('Dilutions 1st Plate'!$B$2:$Y$17,'Plate preparation Calculations'!$AD$2,'1st plate agonist &amp; batch'!$B$2:$Y$17,'Plate preparation Calculations'!$Y35),""),"")</f>
        <v>1</v>
      </c>
      <c r="AD35" s="58">
        <f t="shared" si="7"/>
        <v>120</v>
      </c>
      <c r="AE35" s="82">
        <f t="shared" si="8"/>
        <v>0</v>
      </c>
      <c r="AF35" s="82">
        <f t="shared" si="9"/>
        <v>120</v>
      </c>
      <c r="AG35" s="59">
        <f t="shared" si="10"/>
        <v>396</v>
      </c>
      <c r="AH35" s="59">
        <f t="shared" si="11"/>
        <v>0</v>
      </c>
      <c r="AI35" s="59">
        <f t="shared" si="12"/>
        <v>396</v>
      </c>
      <c r="AJ35" s="82">
        <f t="shared" si="13"/>
        <v>60</v>
      </c>
      <c r="AK35" s="82">
        <f t="shared" si="14"/>
        <v>60</v>
      </c>
      <c r="AL35" s="82">
        <f t="shared" si="15"/>
        <v>60</v>
      </c>
      <c r="AM35" s="58">
        <f t="shared" si="16"/>
        <v>60</v>
      </c>
      <c r="AN35" s="58">
        <f t="shared" si="17"/>
        <v>44</v>
      </c>
      <c r="AP35" s="58" t="str">
        <f>IF(AND('2nd plate agonist &amp; batch'!AB28&lt;&gt;"", '2nd plate agonist &amp; batch'!AB28&lt;&gt;"Buffer"),'2nd plate agonist &amp; batch'!AB28,"")</f>
        <v/>
      </c>
      <c r="AQ35" s="58" t="str">
        <f>IF('2nd plate agonist &amp; batch'!AC28&lt;&gt;"",'2nd plate agonist &amp; batch'!AC28,"")</f>
        <v/>
      </c>
      <c r="AR35" s="58" t="str">
        <f>IF('2nd plate agonist &amp; batch'!AD28&lt;&gt;"",'2nd plate agonist &amp; batch'!AD28,"")</f>
        <v/>
      </c>
      <c r="AS35" s="58"/>
      <c r="AT35" s="58" t="str">
        <f>IF(AND('2nd plate agonist &amp; batch'!AB28&lt;&gt;"", '2nd plate agonist &amp; batch'!AB28&lt;&gt;"Buffer"),'2nd plate agonist &amp; batch'!AE28,"")</f>
        <v/>
      </c>
      <c r="AU35" s="58" t="str">
        <f t="shared" si="18"/>
        <v/>
      </c>
      <c r="AV35" s="58" t="str">
        <f t="shared" si="19"/>
        <v/>
      </c>
      <c r="AW35" s="58" t="str">
        <f t="shared" si="21"/>
        <v/>
      </c>
      <c r="AX35" s="58" t="str">
        <f t="shared" si="20"/>
        <v/>
      </c>
      <c r="AY35" s="93"/>
      <c r="BB35" s="54"/>
    </row>
    <row r="36" spans="5:54" s="91" customFormat="1" ht="37.5" customHeight="1" x14ac:dyDescent="0.3">
      <c r="E36" s="61" t="str">
        <f>'Cell type &amp; nb'!AC29</f>
        <v/>
      </c>
      <c r="F36" s="61" t="str">
        <f>'Cell type &amp; nb'!AD29</f>
        <v/>
      </c>
      <c r="G36" s="61" t="str">
        <f>'Cell type &amp; nb'!AE29</f>
        <v/>
      </c>
      <c r="H36" s="61" t="str">
        <f>'Cell type &amp; nb'!AF29</f>
        <v/>
      </c>
      <c r="I36" s="64" t="str">
        <f t="shared" si="0"/>
        <v/>
      </c>
      <c r="J36" s="62" t="str">
        <f t="shared" si="1"/>
        <v/>
      </c>
      <c r="K36" s="62" t="str">
        <f t="shared" si="2"/>
        <v/>
      </c>
      <c r="L36" s="62" t="str">
        <f t="shared" si="3"/>
        <v/>
      </c>
      <c r="M36" s="62" t="str">
        <f t="shared" si="4"/>
        <v/>
      </c>
      <c r="N36" s="62" t="str">
        <f t="shared" si="5"/>
        <v/>
      </c>
      <c r="O36" s="62" t="str">
        <f t="shared" si="6"/>
        <v/>
      </c>
      <c r="P36" s="107"/>
      <c r="Q36" s="107"/>
      <c r="R36" s="107"/>
      <c r="S36" s="107"/>
      <c r="T36" s="107"/>
      <c r="U36" s="107"/>
      <c r="V36" s="107"/>
      <c r="Y36" s="58" t="str">
        <f>IF('1st plate agonist &amp; batch'!AB29&lt;&gt;"",'1st plate agonist &amp; batch'!AB29,"")</f>
        <v>XXXX-Nle-L5-07_Multiplex2023Apr - Multiplex2023Apr</v>
      </c>
      <c r="Z36" s="58" t="str">
        <f>IF('1st plate agonist &amp; batch'!AC29&lt;&gt;"",'1st plate agonist &amp; batch'!AC29,"")</f>
        <v>XXXX-Nle-L5-07_Multiplex2023Apr</v>
      </c>
      <c r="AA36" s="58" t="str">
        <f>IF('1st plate agonist &amp; batch'!AD29&lt;&gt;"",'1st plate agonist &amp; batch'!AD29,"")</f>
        <v>Multiplex2023Apr</v>
      </c>
      <c r="AB36" s="58">
        <f>IF('1st plate agonist &amp; batch'!AE29&lt;&gt;"",'1st plate agonist &amp; batch'!AE29,"")</f>
        <v>9</v>
      </c>
      <c r="AC36" s="58">
        <f>IFERROR(IF(AND($Y36&lt;&gt;"Buffer",$Y36&lt;&gt;""),COUNTIFS('Dilutions 1st Plate'!$B$2:$Y$17,'Plate preparation Calculations'!$AD$2,'1st plate agonist &amp; batch'!$B$2:$Y$17,'Plate preparation Calculations'!$Y36),""),"")</f>
        <v>1</v>
      </c>
      <c r="AD36" s="58">
        <f t="shared" si="7"/>
        <v>120</v>
      </c>
      <c r="AE36" s="82">
        <f t="shared" si="8"/>
        <v>0</v>
      </c>
      <c r="AF36" s="82">
        <f t="shared" si="9"/>
        <v>120</v>
      </c>
      <c r="AG36" s="59">
        <f t="shared" si="10"/>
        <v>396</v>
      </c>
      <c r="AH36" s="59">
        <f t="shared" si="11"/>
        <v>0</v>
      </c>
      <c r="AI36" s="59">
        <f t="shared" si="12"/>
        <v>396</v>
      </c>
      <c r="AJ36" s="82">
        <f t="shared" si="13"/>
        <v>60</v>
      </c>
      <c r="AK36" s="82">
        <f t="shared" si="14"/>
        <v>60</v>
      </c>
      <c r="AL36" s="82">
        <f t="shared" si="15"/>
        <v>60</v>
      </c>
      <c r="AM36" s="58">
        <f t="shared" si="16"/>
        <v>60</v>
      </c>
      <c r="AN36" s="58">
        <f t="shared" si="17"/>
        <v>44</v>
      </c>
      <c r="AP36" s="58" t="str">
        <f>IF(AND('2nd plate agonist &amp; batch'!AB29&lt;&gt;"", '2nd plate agonist &amp; batch'!AB29&lt;&gt;"Buffer"),'2nd plate agonist &amp; batch'!AB29,"")</f>
        <v/>
      </c>
      <c r="AQ36" s="58" t="str">
        <f>IF('2nd plate agonist &amp; batch'!AC29&lt;&gt;"",'2nd plate agonist &amp; batch'!AC29,"")</f>
        <v/>
      </c>
      <c r="AR36" s="58" t="str">
        <f>IF('2nd plate agonist &amp; batch'!AD29&lt;&gt;"",'2nd plate agonist &amp; batch'!AD29,"")</f>
        <v/>
      </c>
      <c r="AS36" s="58"/>
      <c r="AT36" s="58" t="str">
        <f>IF(AND('2nd plate agonist &amp; batch'!AB29&lt;&gt;"", '2nd plate agonist &amp; batch'!AB29&lt;&gt;"Buffer"),'2nd plate agonist &amp; batch'!AE29,"")</f>
        <v/>
      </c>
      <c r="AU36" s="58" t="str">
        <f t="shared" si="18"/>
        <v/>
      </c>
      <c r="AV36" s="58" t="str">
        <f t="shared" si="19"/>
        <v/>
      </c>
      <c r="AW36" s="58" t="str">
        <f t="shared" si="21"/>
        <v/>
      </c>
      <c r="AX36" s="58" t="str">
        <f t="shared" si="20"/>
        <v/>
      </c>
      <c r="AY36" s="93"/>
      <c r="BB36" s="54"/>
    </row>
    <row r="37" spans="5:54" s="91" customFormat="1" ht="37.5" customHeight="1" x14ac:dyDescent="0.3">
      <c r="E37" s="61" t="str">
        <f>'Cell type &amp; nb'!AC30</f>
        <v/>
      </c>
      <c r="F37" s="61" t="str">
        <f>'Cell type &amp; nb'!AD30</f>
        <v/>
      </c>
      <c r="G37" s="61" t="str">
        <f>'Cell type &amp; nb'!AE30</f>
        <v/>
      </c>
      <c r="H37" s="61" t="str">
        <f>'Cell type &amp; nb'!AF30</f>
        <v/>
      </c>
      <c r="I37" s="64" t="str">
        <f t="shared" si="0"/>
        <v/>
      </c>
      <c r="J37" s="62" t="str">
        <f t="shared" si="1"/>
        <v/>
      </c>
      <c r="K37" s="62" t="str">
        <f t="shared" si="2"/>
        <v/>
      </c>
      <c r="L37" s="62" t="str">
        <f t="shared" si="3"/>
        <v/>
      </c>
      <c r="M37" s="62" t="str">
        <f t="shared" si="4"/>
        <v/>
      </c>
      <c r="N37" s="62" t="str">
        <f t="shared" si="5"/>
        <v/>
      </c>
      <c r="O37" s="62" t="str">
        <f t="shared" si="6"/>
        <v/>
      </c>
      <c r="P37" s="107"/>
      <c r="Q37" s="107"/>
      <c r="R37" s="107"/>
      <c r="S37" s="107"/>
      <c r="T37" s="107"/>
      <c r="U37" s="107"/>
      <c r="V37" s="107"/>
      <c r="Y37" s="58" t="str">
        <f>IF('1st plate agonist &amp; batch'!AB30&lt;&gt;"",'1st plate agonist &amp; batch'!AB30,"")</f>
        <v>XXXX-Nle-L4-19_Multiplex2023Apr - Multiplex2023Apr</v>
      </c>
      <c r="Z37" s="58" t="str">
        <f>IF('1st plate agonist &amp; batch'!AC30&lt;&gt;"",'1st plate agonist &amp; batch'!AC30,"")</f>
        <v>XXXX-Nle-L4-19_Multiplex2023Apr</v>
      </c>
      <c r="AA37" s="58" t="str">
        <f>IF('1st plate agonist &amp; batch'!AD30&lt;&gt;"",'1st plate agonist &amp; batch'!AD30,"")</f>
        <v>Multiplex2023Apr</v>
      </c>
      <c r="AB37" s="58">
        <f>IF('1st plate agonist &amp; batch'!AE30&lt;&gt;"",'1st plate agonist &amp; batch'!AE30,"")</f>
        <v>9</v>
      </c>
      <c r="AC37" s="58">
        <f>IFERROR(IF(AND($Y37&lt;&gt;"Buffer",$Y37&lt;&gt;""),COUNTIFS('Dilutions 1st Plate'!$B$2:$Y$17,'Plate preparation Calculations'!$AD$2,'1st plate agonist &amp; batch'!$B$2:$Y$17,'Plate preparation Calculations'!$Y37),""),"")</f>
        <v>1</v>
      </c>
      <c r="AD37" s="58">
        <f t="shared" si="7"/>
        <v>120</v>
      </c>
      <c r="AE37" s="82">
        <f t="shared" si="8"/>
        <v>0</v>
      </c>
      <c r="AF37" s="82">
        <f t="shared" si="9"/>
        <v>120</v>
      </c>
      <c r="AG37" s="59">
        <f t="shared" si="10"/>
        <v>396</v>
      </c>
      <c r="AH37" s="59">
        <f t="shared" si="11"/>
        <v>0</v>
      </c>
      <c r="AI37" s="59">
        <f t="shared" si="12"/>
        <v>396</v>
      </c>
      <c r="AJ37" s="82">
        <f t="shared" si="13"/>
        <v>60</v>
      </c>
      <c r="AK37" s="82">
        <f t="shared" si="14"/>
        <v>60</v>
      </c>
      <c r="AL37" s="82">
        <f t="shared" si="15"/>
        <v>60</v>
      </c>
      <c r="AM37" s="58">
        <f t="shared" si="16"/>
        <v>60</v>
      </c>
      <c r="AN37" s="58">
        <f t="shared" si="17"/>
        <v>44</v>
      </c>
      <c r="AP37" s="58" t="str">
        <f>IF(AND('2nd plate agonist &amp; batch'!AB30&lt;&gt;"", '2nd plate agonist &amp; batch'!AB30&lt;&gt;"Buffer"),'2nd plate agonist &amp; batch'!AB30,"")</f>
        <v/>
      </c>
      <c r="AQ37" s="58" t="str">
        <f>IF('2nd plate agonist &amp; batch'!AC30&lt;&gt;"",'2nd plate agonist &amp; batch'!AC30,"")</f>
        <v/>
      </c>
      <c r="AR37" s="58" t="str">
        <f>IF('2nd plate agonist &amp; batch'!AD30&lt;&gt;"",'2nd plate agonist &amp; batch'!AD30,"")</f>
        <v/>
      </c>
      <c r="AS37" s="58"/>
      <c r="AT37" s="58" t="str">
        <f>IF(AND('2nd plate agonist &amp; batch'!AB30&lt;&gt;"", '2nd plate agonist &amp; batch'!AB30&lt;&gt;"Buffer"),'2nd plate agonist &amp; batch'!AE30,"")</f>
        <v/>
      </c>
      <c r="AU37" s="58" t="str">
        <f t="shared" si="18"/>
        <v/>
      </c>
      <c r="AV37" s="58" t="str">
        <f t="shared" si="19"/>
        <v/>
      </c>
      <c r="AW37" s="58" t="str">
        <f t="shared" si="21"/>
        <v/>
      </c>
      <c r="AX37" s="58" t="str">
        <f t="shared" si="20"/>
        <v/>
      </c>
      <c r="AY37" s="93"/>
      <c r="BB37" s="54"/>
    </row>
    <row r="38" spans="5:54" s="91" customFormat="1" ht="37.5" customHeight="1" x14ac:dyDescent="0.3">
      <c r="E38" s="61" t="str">
        <f>'Cell type &amp; nb'!AC31</f>
        <v/>
      </c>
      <c r="F38" s="61" t="str">
        <f>'Cell type &amp; nb'!AD31</f>
        <v/>
      </c>
      <c r="G38" s="61" t="str">
        <f>'Cell type &amp; nb'!AE31</f>
        <v/>
      </c>
      <c r="H38" s="61" t="str">
        <f>'Cell type &amp; nb'!AF31</f>
        <v/>
      </c>
      <c r="I38" s="64" t="str">
        <f t="shared" si="0"/>
        <v/>
      </c>
      <c r="J38" s="62" t="str">
        <f t="shared" si="1"/>
        <v/>
      </c>
      <c r="K38" s="62" t="str">
        <f t="shared" si="2"/>
        <v/>
      </c>
      <c r="L38" s="62" t="str">
        <f t="shared" si="3"/>
        <v/>
      </c>
      <c r="M38" s="62" t="str">
        <f t="shared" si="4"/>
        <v/>
      </c>
      <c r="N38" s="62" t="str">
        <f t="shared" si="5"/>
        <v/>
      </c>
      <c r="O38" s="62" t="str">
        <f t="shared" si="6"/>
        <v/>
      </c>
      <c r="P38" s="107"/>
      <c r="Q38" s="107"/>
      <c r="R38" s="107"/>
      <c r="S38" s="107"/>
      <c r="T38" s="107"/>
      <c r="U38" s="107"/>
      <c r="V38" s="107"/>
      <c r="Y38" s="58" t="str">
        <f>IF('1st plate agonist &amp; batch'!AB31&lt;&gt;"",'1st plate agonist &amp; batch'!AB31,"")</f>
        <v>XXXX-Nle-L5-20_Multiplex2023Apr - Multiplex2023Apr</v>
      </c>
      <c r="Z38" s="58" t="str">
        <f>IF('1st plate agonist &amp; batch'!AC31&lt;&gt;"",'1st plate agonist &amp; batch'!AC31,"")</f>
        <v>XXXX-Nle-L5-20_Multiplex2023Apr</v>
      </c>
      <c r="AA38" s="58" t="str">
        <f>IF('1st plate agonist &amp; batch'!AD31&lt;&gt;"",'1st plate agonist &amp; batch'!AD31,"")</f>
        <v>Multiplex2023Apr</v>
      </c>
      <c r="AB38" s="58">
        <f>IF('1st plate agonist &amp; batch'!AE31&lt;&gt;"",'1st plate agonist &amp; batch'!AE31,"")</f>
        <v>9</v>
      </c>
      <c r="AC38" s="58">
        <f>IFERROR(IF(AND($Y38&lt;&gt;"Buffer",$Y38&lt;&gt;""),COUNTIFS('Dilutions 1st Plate'!$B$2:$Y$17,'Plate preparation Calculations'!$AD$2,'1st plate agonist &amp; batch'!$B$2:$Y$17,'Plate preparation Calculations'!$Y38),""),"")</f>
        <v>1</v>
      </c>
      <c r="AD38" s="58">
        <f t="shared" si="7"/>
        <v>120</v>
      </c>
      <c r="AE38" s="82">
        <f t="shared" si="8"/>
        <v>0</v>
      </c>
      <c r="AF38" s="82">
        <f t="shared" si="9"/>
        <v>120</v>
      </c>
      <c r="AG38" s="59">
        <f t="shared" si="10"/>
        <v>396</v>
      </c>
      <c r="AH38" s="59">
        <f t="shared" si="11"/>
        <v>0</v>
      </c>
      <c r="AI38" s="59">
        <f t="shared" si="12"/>
        <v>396</v>
      </c>
      <c r="AJ38" s="82">
        <f t="shared" si="13"/>
        <v>60</v>
      </c>
      <c r="AK38" s="82">
        <f t="shared" si="14"/>
        <v>60</v>
      </c>
      <c r="AL38" s="82">
        <f t="shared" si="15"/>
        <v>60</v>
      </c>
      <c r="AM38" s="58">
        <f t="shared" si="16"/>
        <v>60</v>
      </c>
      <c r="AN38" s="58">
        <f t="shared" si="17"/>
        <v>44</v>
      </c>
      <c r="AP38" s="58" t="str">
        <f>IF(AND('2nd plate agonist &amp; batch'!AB31&lt;&gt;"", '2nd plate agonist &amp; batch'!AB31&lt;&gt;"Buffer"),'2nd plate agonist &amp; batch'!AB31,"")</f>
        <v/>
      </c>
      <c r="AQ38" s="58" t="str">
        <f>IF('2nd plate agonist &amp; batch'!AC31&lt;&gt;"",'2nd plate agonist &amp; batch'!AC31,"")</f>
        <v/>
      </c>
      <c r="AR38" s="58" t="str">
        <f>IF('2nd plate agonist &amp; batch'!AD31&lt;&gt;"",'2nd plate agonist &amp; batch'!AD31,"")</f>
        <v/>
      </c>
      <c r="AS38" s="58"/>
      <c r="AT38" s="58" t="str">
        <f>IF(AND('2nd plate agonist &amp; batch'!AB31&lt;&gt;"", '2nd plate agonist &amp; batch'!AB31&lt;&gt;"Buffer"),'2nd plate agonist &amp; batch'!AE31,"")</f>
        <v/>
      </c>
      <c r="AU38" s="58" t="str">
        <f t="shared" si="18"/>
        <v/>
      </c>
      <c r="AV38" s="58" t="str">
        <f t="shared" si="19"/>
        <v/>
      </c>
      <c r="AW38" s="58" t="str">
        <f t="shared" si="21"/>
        <v/>
      </c>
      <c r="AX38" s="58" t="str">
        <f t="shared" si="20"/>
        <v/>
      </c>
      <c r="AY38" s="93"/>
      <c r="BB38" s="54"/>
    </row>
    <row r="39" spans="5:54" s="91" customFormat="1" ht="37.5" customHeight="1" x14ac:dyDescent="0.3">
      <c r="E39" s="61" t="str">
        <f>'Cell type &amp; nb'!AC32</f>
        <v/>
      </c>
      <c r="F39" s="61" t="str">
        <f>'Cell type &amp; nb'!AD32</f>
        <v/>
      </c>
      <c r="G39" s="61" t="str">
        <f>'Cell type &amp; nb'!AE32</f>
        <v/>
      </c>
      <c r="H39" s="61" t="str">
        <f>'Cell type &amp; nb'!AF32</f>
        <v/>
      </c>
      <c r="I39" s="64" t="str">
        <f t="shared" si="0"/>
        <v/>
      </c>
      <c r="J39" s="62" t="str">
        <f t="shared" si="1"/>
        <v/>
      </c>
      <c r="K39" s="62" t="str">
        <f t="shared" si="2"/>
        <v/>
      </c>
      <c r="L39" s="62" t="str">
        <f t="shared" si="3"/>
        <v/>
      </c>
      <c r="M39" s="62" t="str">
        <f t="shared" si="4"/>
        <v/>
      </c>
      <c r="N39" s="62" t="str">
        <f t="shared" si="5"/>
        <v/>
      </c>
      <c r="O39" s="62" t="str">
        <f t="shared" si="6"/>
        <v/>
      </c>
      <c r="P39" s="107"/>
      <c r="Q39" s="107"/>
      <c r="R39" s="107"/>
      <c r="S39" s="107"/>
      <c r="T39" s="107"/>
      <c r="U39" s="107"/>
      <c r="V39" s="107"/>
      <c r="Y39" s="58" t="str">
        <f>IF('1st plate agonist &amp; batch'!AB32&lt;&gt;"",'1st plate agonist &amp; batch'!AB32,"")</f>
        <v>XXXX-Nle-L5-08_Multiplex2023Apr - Multiplex2023Apr</v>
      </c>
      <c r="Z39" s="58" t="str">
        <f>IF('1st plate agonist &amp; batch'!AC32&lt;&gt;"",'1st plate agonist &amp; batch'!AC32,"")</f>
        <v>XXXX-Nle-L5-08_Multiplex2023Apr</v>
      </c>
      <c r="AA39" s="58" t="str">
        <f>IF('1st plate agonist &amp; batch'!AD32&lt;&gt;"",'1st plate agonist &amp; batch'!AD32,"")</f>
        <v>Multiplex2023Apr</v>
      </c>
      <c r="AB39" s="58">
        <f>IF('1st plate agonist &amp; batch'!AE32&lt;&gt;"",'1st plate agonist &amp; batch'!AE32,"")</f>
        <v>9</v>
      </c>
      <c r="AC39" s="58">
        <f>IFERROR(IF(AND($Y39&lt;&gt;"Buffer",$Y39&lt;&gt;""),COUNTIFS('Dilutions 1st Plate'!$B$2:$Y$17,'Plate preparation Calculations'!$AD$2,'1st plate agonist &amp; batch'!$B$2:$Y$17,'Plate preparation Calculations'!$Y39),""),"")</f>
        <v>1</v>
      </c>
      <c r="AD39" s="58">
        <f t="shared" si="7"/>
        <v>120</v>
      </c>
      <c r="AE39" s="82">
        <f t="shared" si="8"/>
        <v>0</v>
      </c>
      <c r="AF39" s="82">
        <f t="shared" si="9"/>
        <v>120</v>
      </c>
      <c r="AG39" s="59">
        <f t="shared" si="10"/>
        <v>396</v>
      </c>
      <c r="AH39" s="59">
        <f t="shared" si="11"/>
        <v>0</v>
      </c>
      <c r="AI39" s="59">
        <f t="shared" si="12"/>
        <v>396</v>
      </c>
      <c r="AJ39" s="82">
        <f t="shared" si="13"/>
        <v>60</v>
      </c>
      <c r="AK39" s="82">
        <f t="shared" si="14"/>
        <v>60</v>
      </c>
      <c r="AL39" s="82">
        <f t="shared" si="15"/>
        <v>60</v>
      </c>
      <c r="AM39" s="58">
        <f t="shared" si="16"/>
        <v>60</v>
      </c>
      <c r="AN39" s="58">
        <f t="shared" si="17"/>
        <v>44</v>
      </c>
      <c r="AP39" s="58" t="str">
        <f>IF(AND('2nd plate agonist &amp; batch'!AB32&lt;&gt;"", '2nd plate agonist &amp; batch'!AB32&lt;&gt;"Buffer"),'2nd plate agonist &amp; batch'!AB32,"")</f>
        <v/>
      </c>
      <c r="AQ39" s="58" t="str">
        <f>IF('2nd plate agonist &amp; batch'!AC32&lt;&gt;"",'2nd plate agonist &amp; batch'!AC32,"")</f>
        <v/>
      </c>
      <c r="AR39" s="58" t="str">
        <f>IF('2nd plate agonist &amp; batch'!AD32&lt;&gt;"",'2nd plate agonist &amp; batch'!AD32,"")</f>
        <v/>
      </c>
      <c r="AS39" s="58"/>
      <c r="AT39" s="58" t="str">
        <f>IF(AND('2nd plate agonist &amp; batch'!AB32&lt;&gt;"", '2nd plate agonist &amp; batch'!AB32&lt;&gt;"Buffer"),'2nd plate agonist &amp; batch'!AE32,"")</f>
        <v/>
      </c>
      <c r="AU39" s="58" t="str">
        <f t="shared" si="18"/>
        <v/>
      </c>
      <c r="AV39" s="58" t="str">
        <f t="shared" si="19"/>
        <v/>
      </c>
      <c r="AW39" s="58" t="str">
        <f t="shared" si="21"/>
        <v/>
      </c>
      <c r="AX39" s="58" t="str">
        <f t="shared" si="20"/>
        <v/>
      </c>
      <c r="AY39" s="93"/>
      <c r="BB39" s="54"/>
    </row>
    <row r="40" spans="5:54" s="91" customFormat="1" ht="37.5" customHeight="1" x14ac:dyDescent="0.3">
      <c r="E40" s="61" t="str">
        <f>'Cell type &amp; nb'!AC33</f>
        <v/>
      </c>
      <c r="F40" s="61" t="str">
        <f>'Cell type &amp; nb'!AD33</f>
        <v/>
      </c>
      <c r="G40" s="61" t="str">
        <f>'Cell type &amp; nb'!AE33</f>
        <v/>
      </c>
      <c r="H40" s="61" t="str">
        <f>'Cell type &amp; nb'!AF33</f>
        <v/>
      </c>
      <c r="I40" s="64" t="str">
        <f t="shared" si="0"/>
        <v/>
      </c>
      <c r="J40" s="62" t="str">
        <f t="shared" si="1"/>
        <v/>
      </c>
      <c r="K40" s="62" t="str">
        <f t="shared" si="2"/>
        <v/>
      </c>
      <c r="L40" s="62" t="str">
        <f t="shared" si="3"/>
        <v/>
      </c>
      <c r="M40" s="62" t="str">
        <f t="shared" si="4"/>
        <v/>
      </c>
      <c r="N40" s="62" t="str">
        <f t="shared" si="5"/>
        <v/>
      </c>
      <c r="O40" s="62" t="str">
        <f t="shared" si="6"/>
        <v/>
      </c>
      <c r="P40" s="107"/>
      <c r="Q40" s="107"/>
      <c r="R40" s="107"/>
      <c r="S40" s="107"/>
      <c r="T40" s="107"/>
      <c r="U40" s="107"/>
      <c r="V40" s="107"/>
      <c r="Y40" s="58" t="str">
        <f>IF('1st plate agonist &amp; batch'!AB33&lt;&gt;"",'1st plate agonist &amp; batch'!AB33,"")</f>
        <v>XXXX-Nle-L4-20_Multiplex2023Apr - Multiplex2023Apr</v>
      </c>
      <c r="Z40" s="58" t="str">
        <f>IF('1st plate agonist &amp; batch'!AC33&lt;&gt;"",'1st plate agonist &amp; batch'!AC33,"")</f>
        <v>XXXX-Nle-L4-20_Multiplex2023Apr</v>
      </c>
      <c r="AA40" s="58" t="str">
        <f>IF('1st plate agonist &amp; batch'!AD33&lt;&gt;"",'1st plate agonist &amp; batch'!AD33,"")</f>
        <v>Multiplex2023Apr</v>
      </c>
      <c r="AB40" s="58">
        <f>IF('1st plate agonist &amp; batch'!AE33&lt;&gt;"",'1st plate agonist &amp; batch'!AE33,"")</f>
        <v>9</v>
      </c>
      <c r="AC40" s="58">
        <f>IFERROR(IF(AND($Y40&lt;&gt;"Buffer",$Y40&lt;&gt;""),COUNTIFS('Dilutions 1st Plate'!$B$2:$Y$17,'Plate preparation Calculations'!$AD$2,'1st plate agonist &amp; batch'!$B$2:$Y$17,'Plate preparation Calculations'!$Y40),""),"")</f>
        <v>1</v>
      </c>
      <c r="AD40" s="58">
        <f t="shared" si="7"/>
        <v>120</v>
      </c>
      <c r="AE40" s="82">
        <f t="shared" si="8"/>
        <v>0</v>
      </c>
      <c r="AF40" s="82">
        <f t="shared" si="9"/>
        <v>120</v>
      </c>
      <c r="AG40" s="59">
        <f t="shared" si="10"/>
        <v>396</v>
      </c>
      <c r="AH40" s="59">
        <f t="shared" si="11"/>
        <v>0</v>
      </c>
      <c r="AI40" s="59">
        <f t="shared" si="12"/>
        <v>396</v>
      </c>
      <c r="AJ40" s="82">
        <f t="shared" si="13"/>
        <v>60</v>
      </c>
      <c r="AK40" s="82">
        <f t="shared" si="14"/>
        <v>60</v>
      </c>
      <c r="AL40" s="82">
        <f t="shared" si="15"/>
        <v>60</v>
      </c>
      <c r="AM40" s="58">
        <f t="shared" si="16"/>
        <v>60</v>
      </c>
      <c r="AN40" s="58">
        <f t="shared" si="17"/>
        <v>44</v>
      </c>
      <c r="AP40" s="58" t="str">
        <f>IF(AND('2nd plate agonist &amp; batch'!AB33&lt;&gt;"", '2nd plate agonist &amp; batch'!AB33&lt;&gt;"Buffer"),'2nd plate agonist &amp; batch'!AB33,"")</f>
        <v/>
      </c>
      <c r="AQ40" s="58" t="str">
        <f>IF('2nd plate agonist &amp; batch'!AC33&lt;&gt;"",'2nd plate agonist &amp; batch'!AC33,"")</f>
        <v/>
      </c>
      <c r="AR40" s="58" t="str">
        <f>IF('2nd plate agonist &amp; batch'!AD33&lt;&gt;"",'2nd plate agonist &amp; batch'!AD33,"")</f>
        <v/>
      </c>
      <c r="AS40" s="58"/>
      <c r="AT40" s="58" t="str">
        <f>IF(AND('2nd plate agonist &amp; batch'!AB33&lt;&gt;"", '2nd plate agonist &amp; batch'!AB33&lt;&gt;"Buffer"),'2nd plate agonist &amp; batch'!AE33,"")</f>
        <v/>
      </c>
      <c r="AU40" s="58" t="str">
        <f t="shared" si="18"/>
        <v/>
      </c>
      <c r="AV40" s="58" t="str">
        <f t="shared" si="19"/>
        <v/>
      </c>
      <c r="AW40" s="58" t="str">
        <f t="shared" si="21"/>
        <v/>
      </c>
      <c r="AX40" s="58" t="str">
        <f t="shared" si="20"/>
        <v/>
      </c>
      <c r="AY40" s="93"/>
      <c r="BB40" s="54"/>
    </row>
    <row r="41" spans="5:54" s="91" customFormat="1" ht="37.5" customHeight="1" x14ac:dyDescent="0.3">
      <c r="E41" s="61" t="str">
        <f>'Cell type &amp; nb'!AC34</f>
        <v/>
      </c>
      <c r="F41" s="61" t="str">
        <f>'Cell type &amp; nb'!AD34</f>
        <v/>
      </c>
      <c r="G41" s="61" t="str">
        <f>'Cell type &amp; nb'!AE34</f>
        <v/>
      </c>
      <c r="H41" s="61" t="str">
        <f>'Cell type &amp; nb'!AF34</f>
        <v/>
      </c>
      <c r="I41" s="64" t="str">
        <f t="shared" si="0"/>
        <v/>
      </c>
      <c r="J41" s="62" t="str">
        <f t="shared" si="1"/>
        <v/>
      </c>
      <c r="K41" s="62" t="str">
        <f t="shared" si="2"/>
        <v/>
      </c>
      <c r="L41" s="62" t="str">
        <f t="shared" si="3"/>
        <v/>
      </c>
      <c r="M41" s="62" t="str">
        <f t="shared" si="4"/>
        <v/>
      </c>
      <c r="N41" s="62" t="str">
        <f t="shared" si="5"/>
        <v/>
      </c>
      <c r="O41" s="62" t="str">
        <f t="shared" si="6"/>
        <v/>
      </c>
      <c r="P41" s="107"/>
      <c r="Q41" s="107"/>
      <c r="R41" s="107"/>
      <c r="S41" s="107"/>
      <c r="T41" s="107"/>
      <c r="U41" s="107"/>
      <c r="V41" s="107"/>
      <c r="Y41" s="58" t="str">
        <f>IF('1st plate agonist &amp; batch'!AB34&lt;&gt;"",'1st plate agonist &amp; batch'!AB34,"")</f>
        <v>XXXX-Nle-L5-21_Multiplex2023Apr - Multiplex2023Apr</v>
      </c>
      <c r="Z41" s="58" t="str">
        <f>IF('1st plate agonist &amp; batch'!AC34&lt;&gt;"",'1st plate agonist &amp; batch'!AC34,"")</f>
        <v>XXXX-Nle-L5-21_Multiplex2023Apr</v>
      </c>
      <c r="AA41" s="58" t="str">
        <f>IF('1st plate agonist &amp; batch'!AD34&lt;&gt;"",'1st plate agonist &amp; batch'!AD34,"")</f>
        <v>Multiplex2023Apr</v>
      </c>
      <c r="AB41" s="58">
        <f>IF('1st plate agonist &amp; batch'!AE34&lt;&gt;"",'1st plate agonist &amp; batch'!AE34,"")</f>
        <v>9</v>
      </c>
      <c r="AC41" s="58">
        <f>IFERROR(IF(AND($Y41&lt;&gt;"Buffer",$Y41&lt;&gt;""),COUNTIFS('Dilutions 1st Plate'!$B$2:$Y$17,'Plate preparation Calculations'!$AD$2,'1st plate agonist &amp; batch'!$B$2:$Y$17,'Plate preparation Calculations'!$Y41),""),"")</f>
        <v>1</v>
      </c>
      <c r="AD41" s="58">
        <f t="shared" si="7"/>
        <v>120</v>
      </c>
      <c r="AE41" s="82">
        <f t="shared" si="8"/>
        <v>0</v>
      </c>
      <c r="AF41" s="82">
        <f t="shared" si="9"/>
        <v>120</v>
      </c>
      <c r="AG41" s="59">
        <f t="shared" si="10"/>
        <v>396</v>
      </c>
      <c r="AH41" s="59">
        <f t="shared" si="11"/>
        <v>0</v>
      </c>
      <c r="AI41" s="59">
        <f t="shared" si="12"/>
        <v>396</v>
      </c>
      <c r="AJ41" s="82">
        <f t="shared" si="13"/>
        <v>60</v>
      </c>
      <c r="AK41" s="82">
        <f t="shared" si="14"/>
        <v>60</v>
      </c>
      <c r="AL41" s="82">
        <f t="shared" si="15"/>
        <v>60</v>
      </c>
      <c r="AM41" s="58">
        <f t="shared" si="16"/>
        <v>60</v>
      </c>
      <c r="AN41" s="58">
        <f t="shared" si="17"/>
        <v>44</v>
      </c>
      <c r="AP41" s="58" t="str">
        <f>IF(AND('2nd plate agonist &amp; batch'!AB34&lt;&gt;"", '2nd plate agonist &amp; batch'!AB34&lt;&gt;"Buffer"),'2nd plate agonist &amp; batch'!AB34,"")</f>
        <v/>
      </c>
      <c r="AQ41" s="58" t="str">
        <f>IF('2nd plate agonist &amp; batch'!AC34&lt;&gt;"",'2nd plate agonist &amp; batch'!AC34,"")</f>
        <v/>
      </c>
      <c r="AR41" s="58" t="str">
        <f>IF('2nd plate agonist &amp; batch'!AD34&lt;&gt;"",'2nd plate agonist &amp; batch'!AD34,"")</f>
        <v/>
      </c>
      <c r="AS41" s="58"/>
      <c r="AT41" s="58" t="str">
        <f>IF(AND('2nd plate agonist &amp; batch'!AB34&lt;&gt;"", '2nd plate agonist &amp; batch'!AB34&lt;&gt;"Buffer"),'2nd plate agonist &amp; batch'!AE34,"")</f>
        <v/>
      </c>
      <c r="AU41" s="58" t="str">
        <f t="shared" si="18"/>
        <v/>
      </c>
      <c r="AV41" s="58" t="str">
        <f t="shared" si="19"/>
        <v/>
      </c>
      <c r="AW41" s="58" t="str">
        <f t="shared" si="21"/>
        <v/>
      </c>
      <c r="AX41" s="58" t="str">
        <f t="shared" si="20"/>
        <v/>
      </c>
      <c r="AY41" s="93"/>
      <c r="BB41" s="54"/>
    </row>
    <row r="42" spans="5:54" s="91" customFormat="1" ht="37.5" customHeight="1" x14ac:dyDescent="0.3">
      <c r="E42" s="61" t="str">
        <f>'Cell type &amp; nb'!AC35</f>
        <v/>
      </c>
      <c r="F42" s="61" t="str">
        <f>'Cell type &amp; nb'!AD35</f>
        <v/>
      </c>
      <c r="G42" s="61" t="str">
        <f>'Cell type &amp; nb'!AE35</f>
        <v/>
      </c>
      <c r="H42" s="61" t="str">
        <f>'Cell type &amp; nb'!AF35</f>
        <v/>
      </c>
      <c r="I42" s="64" t="str">
        <f t="shared" si="0"/>
        <v/>
      </c>
      <c r="J42" s="62" t="str">
        <f t="shared" si="1"/>
        <v/>
      </c>
      <c r="K42" s="62" t="str">
        <f t="shared" si="2"/>
        <v/>
      </c>
      <c r="L42" s="62" t="str">
        <f t="shared" si="3"/>
        <v/>
      </c>
      <c r="M42" s="62" t="str">
        <f t="shared" si="4"/>
        <v/>
      </c>
      <c r="N42" s="62" t="str">
        <f t="shared" si="5"/>
        <v/>
      </c>
      <c r="O42" s="62" t="str">
        <f t="shared" si="6"/>
        <v/>
      </c>
      <c r="P42" s="107"/>
      <c r="Q42" s="107"/>
      <c r="R42" s="107"/>
      <c r="S42" s="107"/>
      <c r="T42" s="107"/>
      <c r="U42" s="107"/>
      <c r="V42" s="107"/>
      <c r="Y42" s="58" t="str">
        <f>IF('1st plate agonist &amp; batch'!AB35&lt;&gt;"",'1st plate agonist &amp; batch'!AB35,"")</f>
        <v>XXXX-Nle-L5-09_Multiplex2023Apr - Multiplex2023Apr</v>
      </c>
      <c r="Z42" s="58" t="str">
        <f>IF('1st plate agonist &amp; batch'!AC35&lt;&gt;"",'1st plate agonist &amp; batch'!AC35,"")</f>
        <v>XXXX-Nle-L5-09_Multiplex2023Apr</v>
      </c>
      <c r="AA42" s="58" t="str">
        <f>IF('1st plate agonist &amp; batch'!AD35&lt;&gt;"",'1st plate agonist &amp; batch'!AD35,"")</f>
        <v>Multiplex2023Apr</v>
      </c>
      <c r="AB42" s="58">
        <f>IF('1st plate agonist &amp; batch'!AE35&lt;&gt;"",'1st plate agonist &amp; batch'!AE35,"")</f>
        <v>9</v>
      </c>
      <c r="AC42" s="58">
        <f>IFERROR(IF(AND($Y42&lt;&gt;"Buffer",$Y42&lt;&gt;""),COUNTIFS('Dilutions 1st Plate'!$B$2:$Y$17,'Plate preparation Calculations'!$AD$2,'1st plate agonist &amp; batch'!$B$2:$Y$17,'Plate preparation Calculations'!$Y42),""),"")</f>
        <v>1</v>
      </c>
      <c r="AD42" s="58">
        <f t="shared" si="7"/>
        <v>120</v>
      </c>
      <c r="AE42" s="82">
        <f t="shared" si="8"/>
        <v>0</v>
      </c>
      <c r="AF42" s="82">
        <f t="shared" si="9"/>
        <v>120</v>
      </c>
      <c r="AG42" s="59">
        <f t="shared" si="10"/>
        <v>396</v>
      </c>
      <c r="AH42" s="59">
        <f t="shared" si="11"/>
        <v>0</v>
      </c>
      <c r="AI42" s="59">
        <f t="shared" si="12"/>
        <v>396</v>
      </c>
      <c r="AJ42" s="82">
        <f t="shared" si="13"/>
        <v>60</v>
      </c>
      <c r="AK42" s="82">
        <f t="shared" si="14"/>
        <v>60</v>
      </c>
      <c r="AL42" s="82">
        <f t="shared" si="15"/>
        <v>60</v>
      </c>
      <c r="AM42" s="58">
        <f t="shared" si="16"/>
        <v>60</v>
      </c>
      <c r="AN42" s="58">
        <f t="shared" si="17"/>
        <v>44</v>
      </c>
      <c r="AP42" s="58" t="str">
        <f>IF(AND('2nd plate agonist &amp; batch'!AB35&lt;&gt;"", '2nd plate agonist &amp; batch'!AB35&lt;&gt;"Buffer"),'2nd plate agonist &amp; batch'!AB35,"")</f>
        <v/>
      </c>
      <c r="AQ42" s="58" t="str">
        <f>IF('2nd plate agonist &amp; batch'!AC35&lt;&gt;"",'2nd plate agonist &amp; batch'!AC35,"")</f>
        <v/>
      </c>
      <c r="AR42" s="58" t="str">
        <f>IF('2nd plate agonist &amp; batch'!AD35&lt;&gt;"",'2nd plate agonist &amp; batch'!AD35,"")</f>
        <v/>
      </c>
      <c r="AS42" s="58"/>
      <c r="AT42" s="58" t="str">
        <f>IF(AND('2nd plate agonist &amp; batch'!AB35&lt;&gt;"", '2nd plate agonist &amp; batch'!AB35&lt;&gt;"Buffer"),'2nd plate agonist &amp; batch'!AE35,"")</f>
        <v/>
      </c>
      <c r="AU42" s="58" t="str">
        <f t="shared" si="18"/>
        <v/>
      </c>
      <c r="AV42" s="58" t="str">
        <f t="shared" si="19"/>
        <v/>
      </c>
      <c r="AW42" s="58" t="str">
        <f t="shared" si="21"/>
        <v/>
      </c>
      <c r="AX42" s="58" t="str">
        <f t="shared" si="20"/>
        <v/>
      </c>
      <c r="AY42" s="93"/>
      <c r="BB42" s="54"/>
    </row>
    <row r="43" spans="5:54" s="91" customFormat="1" ht="37.5" customHeight="1" x14ac:dyDescent="0.3">
      <c r="E43" s="61" t="str">
        <f>'Cell type &amp; nb'!AC36</f>
        <v/>
      </c>
      <c r="F43" s="61" t="str">
        <f>'Cell type &amp; nb'!AD36</f>
        <v/>
      </c>
      <c r="G43" s="61" t="str">
        <f>'Cell type &amp; nb'!AE36</f>
        <v/>
      </c>
      <c r="H43" s="61" t="str">
        <f>'Cell type &amp; nb'!AF36</f>
        <v/>
      </c>
      <c r="I43" s="64" t="str">
        <f t="shared" si="0"/>
        <v/>
      </c>
      <c r="J43" s="62" t="str">
        <f t="shared" si="1"/>
        <v/>
      </c>
      <c r="K43" s="62" t="str">
        <f t="shared" si="2"/>
        <v/>
      </c>
      <c r="L43" s="62" t="str">
        <f t="shared" si="3"/>
        <v/>
      </c>
      <c r="M43" s="62" t="str">
        <f t="shared" si="4"/>
        <v/>
      </c>
      <c r="N43" s="62" t="str">
        <f t="shared" si="5"/>
        <v/>
      </c>
      <c r="O43" s="62" t="str">
        <f t="shared" si="6"/>
        <v/>
      </c>
      <c r="P43" s="107"/>
      <c r="Q43" s="107"/>
      <c r="R43" s="107"/>
      <c r="S43" s="107"/>
      <c r="T43" s="107"/>
      <c r="U43" s="107"/>
      <c r="V43" s="107"/>
      <c r="Y43" s="58" t="str">
        <f>IF('1st plate agonist &amp; batch'!AB36&lt;&gt;"",'1st plate agonist &amp; batch'!AB36,"")</f>
        <v>XXXX-Nle-L4-21_Multiplex2023Apr - Multiplex2023Apr</v>
      </c>
      <c r="Z43" s="58" t="str">
        <f>IF('1st plate agonist &amp; batch'!AC36&lt;&gt;"",'1st plate agonist &amp; batch'!AC36,"")</f>
        <v>XXXX-Nle-L4-21_Multiplex2023Apr</v>
      </c>
      <c r="AA43" s="58" t="str">
        <f>IF('1st plate agonist &amp; batch'!AD36&lt;&gt;"",'1st plate agonist &amp; batch'!AD36,"")</f>
        <v>Multiplex2023Apr</v>
      </c>
      <c r="AB43" s="58">
        <f>IF('1st plate agonist &amp; batch'!AE36&lt;&gt;"",'1st plate agonist &amp; batch'!AE36,"")</f>
        <v>9</v>
      </c>
      <c r="AC43" s="58">
        <f>IFERROR(IF(AND($Y43&lt;&gt;"Buffer",$Y43&lt;&gt;""),COUNTIFS('Dilutions 1st Plate'!$B$2:$Y$17,'Plate preparation Calculations'!$AD$2,'1st plate agonist &amp; batch'!$B$2:$Y$17,'Plate preparation Calculations'!$Y43),""),"")</f>
        <v>1</v>
      </c>
      <c r="AD43" s="58">
        <f t="shared" si="7"/>
        <v>120</v>
      </c>
      <c r="AE43" s="82">
        <f t="shared" si="8"/>
        <v>0</v>
      </c>
      <c r="AF43" s="82">
        <f t="shared" si="9"/>
        <v>120</v>
      </c>
      <c r="AG43" s="59">
        <f t="shared" si="10"/>
        <v>396</v>
      </c>
      <c r="AH43" s="59">
        <f t="shared" si="11"/>
        <v>0</v>
      </c>
      <c r="AI43" s="59">
        <f t="shared" si="12"/>
        <v>396</v>
      </c>
      <c r="AJ43" s="82">
        <f t="shared" si="13"/>
        <v>60</v>
      </c>
      <c r="AK43" s="82">
        <f t="shared" si="14"/>
        <v>60</v>
      </c>
      <c r="AL43" s="82">
        <f t="shared" si="15"/>
        <v>60</v>
      </c>
      <c r="AM43" s="58">
        <f t="shared" si="16"/>
        <v>60</v>
      </c>
      <c r="AN43" s="58">
        <f t="shared" si="17"/>
        <v>44</v>
      </c>
      <c r="AP43" s="58" t="str">
        <f>IF(AND('2nd plate agonist &amp; batch'!AB36&lt;&gt;"", '2nd plate agonist &amp; batch'!AB36&lt;&gt;"Buffer"),'2nd plate agonist &amp; batch'!AB36,"")</f>
        <v/>
      </c>
      <c r="AQ43" s="58" t="str">
        <f>IF('2nd plate agonist &amp; batch'!AC36&lt;&gt;"",'2nd plate agonist &amp; batch'!AC36,"")</f>
        <v/>
      </c>
      <c r="AR43" s="58" t="str">
        <f>IF('2nd plate agonist &amp; batch'!AD36&lt;&gt;"",'2nd plate agonist &amp; batch'!AD36,"")</f>
        <v/>
      </c>
      <c r="AS43" s="58"/>
      <c r="AT43" s="58" t="str">
        <f>IF(AND('2nd plate agonist &amp; batch'!AB36&lt;&gt;"", '2nd plate agonist &amp; batch'!AB36&lt;&gt;"Buffer"),'2nd plate agonist &amp; batch'!AE36,"")</f>
        <v/>
      </c>
      <c r="AU43" s="58" t="str">
        <f t="shared" si="18"/>
        <v/>
      </c>
      <c r="AV43" s="58" t="str">
        <f t="shared" si="19"/>
        <v/>
      </c>
      <c r="AW43" s="58" t="str">
        <f t="shared" si="21"/>
        <v/>
      </c>
      <c r="AX43" s="58" t="str">
        <f t="shared" si="20"/>
        <v/>
      </c>
      <c r="AY43" s="93"/>
      <c r="BB43" s="54"/>
    </row>
    <row r="44" spans="5:54" s="91" customFormat="1" ht="37.5" customHeight="1" x14ac:dyDescent="0.3">
      <c r="E44" s="61" t="str">
        <f>'Cell type &amp; nb'!AC37</f>
        <v/>
      </c>
      <c r="F44" s="61" t="str">
        <f>'Cell type &amp; nb'!AD37</f>
        <v/>
      </c>
      <c r="G44" s="61" t="str">
        <f>'Cell type &amp; nb'!AE37</f>
        <v/>
      </c>
      <c r="H44" s="61" t="str">
        <f>'Cell type &amp; nb'!AF37</f>
        <v/>
      </c>
      <c r="I44" s="64" t="str">
        <f t="shared" si="0"/>
        <v/>
      </c>
      <c r="J44" s="62" t="str">
        <f t="shared" si="1"/>
        <v/>
      </c>
      <c r="K44" s="62" t="str">
        <f t="shared" si="2"/>
        <v/>
      </c>
      <c r="L44" s="62" t="str">
        <f t="shared" si="3"/>
        <v/>
      </c>
      <c r="M44" s="62" t="str">
        <f t="shared" si="4"/>
        <v/>
      </c>
      <c r="N44" s="62" t="str">
        <f t="shared" si="5"/>
        <v/>
      </c>
      <c r="O44" s="62" t="str">
        <f t="shared" si="6"/>
        <v/>
      </c>
      <c r="P44" s="107"/>
      <c r="Q44" s="107"/>
      <c r="R44" s="107"/>
      <c r="S44" s="107"/>
      <c r="T44" s="107"/>
      <c r="U44" s="107"/>
      <c r="V44" s="107"/>
      <c r="Y44" s="58" t="str">
        <f>IF('1st plate agonist &amp; batch'!AB37&lt;&gt;"",'1st plate agonist &amp; batch'!AB37,"")</f>
        <v>XXXX-Nle-L5-22_Multiplex2023Apr - Multiplex2023Apr</v>
      </c>
      <c r="Z44" s="58" t="str">
        <f>IF('1st plate agonist &amp; batch'!AC37&lt;&gt;"",'1st plate agonist &amp; batch'!AC37,"")</f>
        <v>XXXX-Nle-L5-22_Multiplex2023Apr</v>
      </c>
      <c r="AA44" s="58" t="str">
        <f>IF('1st plate agonist &amp; batch'!AD37&lt;&gt;"",'1st plate agonist &amp; batch'!AD37,"")</f>
        <v>Multiplex2023Apr</v>
      </c>
      <c r="AB44" s="58">
        <f>IF('1st plate agonist &amp; batch'!AE37&lt;&gt;"",'1st plate agonist &amp; batch'!AE37,"")</f>
        <v>9</v>
      </c>
      <c r="AC44" s="58">
        <f>IFERROR(IF(AND($Y44&lt;&gt;"Buffer",$Y44&lt;&gt;""),COUNTIFS('Dilutions 1st Plate'!$B$2:$Y$17,'Plate preparation Calculations'!$AD$2,'1st plate agonist &amp; batch'!$B$2:$Y$17,'Plate preparation Calculations'!$Y44),""),"")</f>
        <v>1</v>
      </c>
      <c r="AD44" s="58">
        <f t="shared" si="7"/>
        <v>120</v>
      </c>
      <c r="AE44" s="82">
        <f t="shared" si="8"/>
        <v>0</v>
      </c>
      <c r="AF44" s="82">
        <f t="shared" si="9"/>
        <v>120</v>
      </c>
      <c r="AG44" s="59">
        <f t="shared" si="10"/>
        <v>396</v>
      </c>
      <c r="AH44" s="59">
        <f t="shared" si="11"/>
        <v>0</v>
      </c>
      <c r="AI44" s="59">
        <f t="shared" si="12"/>
        <v>396</v>
      </c>
      <c r="AJ44" s="82">
        <f t="shared" si="13"/>
        <v>60</v>
      </c>
      <c r="AK44" s="82">
        <f t="shared" si="14"/>
        <v>60</v>
      </c>
      <c r="AL44" s="82">
        <f t="shared" si="15"/>
        <v>60</v>
      </c>
      <c r="AM44" s="58">
        <f t="shared" si="16"/>
        <v>60</v>
      </c>
      <c r="AN44" s="58">
        <f t="shared" si="17"/>
        <v>44</v>
      </c>
      <c r="AP44" s="58" t="str">
        <f>IF(AND('2nd plate agonist &amp; batch'!AB37&lt;&gt;"", '2nd plate agonist &amp; batch'!AB37&lt;&gt;"Buffer"),'2nd plate agonist &amp; batch'!AB37,"")</f>
        <v/>
      </c>
      <c r="AQ44" s="58" t="str">
        <f>IF('2nd plate agonist &amp; batch'!AC37&lt;&gt;"",'2nd plate agonist &amp; batch'!AC37,"")</f>
        <v/>
      </c>
      <c r="AR44" s="58" t="str">
        <f>IF('2nd plate agonist &amp; batch'!AD37&lt;&gt;"",'2nd plate agonist &amp; batch'!AD37,"")</f>
        <v/>
      </c>
      <c r="AS44" s="58"/>
      <c r="AT44" s="58" t="str">
        <f>IF(AND('2nd plate agonist &amp; batch'!AB37&lt;&gt;"", '2nd plate agonist &amp; batch'!AB37&lt;&gt;"Buffer"),'2nd plate agonist &amp; batch'!AE37,"")</f>
        <v/>
      </c>
      <c r="AU44" s="58" t="str">
        <f t="shared" si="18"/>
        <v/>
      </c>
      <c r="AV44" s="58" t="str">
        <f t="shared" si="19"/>
        <v/>
      </c>
      <c r="AW44" s="58" t="str">
        <f t="shared" si="21"/>
        <v/>
      </c>
      <c r="AX44" s="58" t="str">
        <f t="shared" si="20"/>
        <v/>
      </c>
      <c r="AY44" s="93"/>
      <c r="BB44" s="54"/>
    </row>
    <row r="45" spans="5:54" s="91" customFormat="1" ht="37.5" customHeight="1" x14ac:dyDescent="0.3">
      <c r="E45" s="61" t="str">
        <f>'Cell type &amp; nb'!AC38</f>
        <v/>
      </c>
      <c r="F45" s="61" t="str">
        <f>'Cell type &amp; nb'!AD38</f>
        <v/>
      </c>
      <c r="G45" s="61" t="str">
        <f>'Cell type &amp; nb'!AE38</f>
        <v/>
      </c>
      <c r="H45" s="61" t="str">
        <f>'Cell type &amp; nb'!AF38</f>
        <v/>
      </c>
      <c r="I45" s="64" t="str">
        <f t="shared" si="0"/>
        <v/>
      </c>
      <c r="J45" s="62" t="str">
        <f t="shared" si="1"/>
        <v/>
      </c>
      <c r="K45" s="62" t="str">
        <f t="shared" si="2"/>
        <v/>
      </c>
      <c r="L45" s="62" t="str">
        <f t="shared" si="3"/>
        <v/>
      </c>
      <c r="M45" s="62" t="str">
        <f t="shared" si="4"/>
        <v/>
      </c>
      <c r="N45" s="62" t="str">
        <f t="shared" si="5"/>
        <v/>
      </c>
      <c r="O45" s="62" t="str">
        <f t="shared" si="6"/>
        <v/>
      </c>
      <c r="P45" s="107"/>
      <c r="Q45" s="107"/>
      <c r="R45" s="107"/>
      <c r="S45" s="107"/>
      <c r="T45" s="107"/>
      <c r="U45" s="107"/>
      <c r="V45" s="107"/>
      <c r="Y45" s="58" t="str">
        <f>IF('1st plate agonist &amp; batch'!AB38&lt;&gt;"",'1st plate agonist &amp; batch'!AB38,"")</f>
        <v>XXXX-Nle-L5-10_Multiplex2023Apr - Multiplex2023Apr</v>
      </c>
      <c r="Z45" s="58" t="str">
        <f>IF('1st plate agonist &amp; batch'!AC38&lt;&gt;"",'1st plate agonist &amp; batch'!AC38,"")</f>
        <v>XXXX-Nle-L5-10_Multiplex2023Apr</v>
      </c>
      <c r="AA45" s="58" t="str">
        <f>IF('1st plate agonist &amp; batch'!AD38&lt;&gt;"",'1st plate agonist &amp; batch'!AD38,"")</f>
        <v>Multiplex2023Apr</v>
      </c>
      <c r="AB45" s="58">
        <f>IF('1st plate agonist &amp; batch'!AE38&lt;&gt;"",'1st plate agonist &amp; batch'!AE38,"")</f>
        <v>9</v>
      </c>
      <c r="AC45" s="58">
        <f>IFERROR(IF(AND($Y45&lt;&gt;"Buffer",$Y45&lt;&gt;""),COUNTIFS('Dilutions 1st Plate'!$B$2:$Y$17,'Plate preparation Calculations'!$AD$2,'1st plate agonist &amp; batch'!$B$2:$Y$17,'Plate preparation Calculations'!$Y45),""),"")</f>
        <v>1</v>
      </c>
      <c r="AD45" s="58">
        <f t="shared" si="7"/>
        <v>120</v>
      </c>
      <c r="AE45" s="82">
        <f t="shared" si="8"/>
        <v>0</v>
      </c>
      <c r="AF45" s="82">
        <f t="shared" si="9"/>
        <v>120</v>
      </c>
      <c r="AG45" s="59">
        <f t="shared" si="10"/>
        <v>396</v>
      </c>
      <c r="AH45" s="59">
        <f t="shared" si="11"/>
        <v>0</v>
      </c>
      <c r="AI45" s="59">
        <f t="shared" si="12"/>
        <v>396</v>
      </c>
      <c r="AJ45" s="82">
        <f t="shared" si="13"/>
        <v>60</v>
      </c>
      <c r="AK45" s="82">
        <f t="shared" si="14"/>
        <v>60</v>
      </c>
      <c r="AL45" s="82">
        <f t="shared" si="15"/>
        <v>60</v>
      </c>
      <c r="AM45" s="58">
        <f t="shared" si="16"/>
        <v>60</v>
      </c>
      <c r="AN45" s="58">
        <f t="shared" si="17"/>
        <v>44</v>
      </c>
      <c r="AP45" s="58" t="str">
        <f>IF(AND('2nd plate agonist &amp; batch'!AB38&lt;&gt;"", '2nd plate agonist &amp; batch'!AB38&lt;&gt;"Buffer"),'2nd plate agonist &amp; batch'!AB38,"")</f>
        <v/>
      </c>
      <c r="AQ45" s="58" t="str">
        <f>IF('2nd plate agonist &amp; batch'!AC38&lt;&gt;"",'2nd plate agonist &amp; batch'!AC38,"")</f>
        <v/>
      </c>
      <c r="AR45" s="58" t="str">
        <f>IF('2nd plate agonist &amp; batch'!AD38&lt;&gt;"",'2nd plate agonist &amp; batch'!AD38,"")</f>
        <v/>
      </c>
      <c r="AS45" s="58"/>
      <c r="AT45" s="58" t="str">
        <f>IF(AND('2nd plate agonist &amp; batch'!AB38&lt;&gt;"", '2nd plate agonist &amp; batch'!AB38&lt;&gt;"Buffer"),'2nd plate agonist &amp; batch'!AE38,"")</f>
        <v/>
      </c>
      <c r="AU45" s="58" t="str">
        <f t="shared" si="18"/>
        <v/>
      </c>
      <c r="AV45" s="58" t="str">
        <f t="shared" si="19"/>
        <v/>
      </c>
      <c r="AW45" s="58" t="str">
        <f t="shared" si="21"/>
        <v/>
      </c>
      <c r="AX45" s="58" t="str">
        <f t="shared" si="20"/>
        <v/>
      </c>
      <c r="AY45" s="93"/>
      <c r="BB45" s="54"/>
    </row>
    <row r="46" spans="5:54" s="91" customFormat="1" ht="37.5" customHeight="1" x14ac:dyDescent="0.3">
      <c r="E46" s="61" t="str">
        <f>'Cell type &amp; nb'!AC39</f>
        <v/>
      </c>
      <c r="F46" s="61" t="str">
        <f>'Cell type &amp; nb'!AD39</f>
        <v/>
      </c>
      <c r="G46" s="61" t="str">
        <f>'Cell type &amp; nb'!AE39</f>
        <v/>
      </c>
      <c r="H46" s="61" t="str">
        <f>'Cell type &amp; nb'!AF39</f>
        <v/>
      </c>
      <c r="I46" s="64" t="str">
        <f t="shared" si="0"/>
        <v/>
      </c>
      <c r="J46" s="62" t="str">
        <f t="shared" si="1"/>
        <v/>
      </c>
      <c r="K46" s="62" t="str">
        <f t="shared" si="2"/>
        <v/>
      </c>
      <c r="L46" s="62" t="str">
        <f t="shared" si="3"/>
        <v/>
      </c>
      <c r="M46" s="62" t="str">
        <f t="shared" si="4"/>
        <v/>
      </c>
      <c r="N46" s="62" t="str">
        <f t="shared" si="5"/>
        <v/>
      </c>
      <c r="O46" s="62" t="str">
        <f t="shared" si="6"/>
        <v/>
      </c>
      <c r="P46" s="107"/>
      <c r="Q46" s="107"/>
      <c r="R46" s="107"/>
      <c r="S46" s="107"/>
      <c r="T46" s="107"/>
      <c r="U46" s="107"/>
      <c r="V46" s="107"/>
      <c r="Y46" s="58" t="str">
        <f>IF('1st plate agonist &amp; batch'!AB39&lt;&gt;"",'1st plate agonist &amp; batch'!AB39,"")</f>
        <v>XXXX-Nle-L4-22_Multiplex2023Apr - Multiplex2023Apr</v>
      </c>
      <c r="Z46" s="58" t="str">
        <f>IF('1st plate agonist &amp; batch'!AC39&lt;&gt;"",'1st plate agonist &amp; batch'!AC39,"")</f>
        <v>XXXX-Nle-L4-22_Multiplex2023Apr</v>
      </c>
      <c r="AA46" s="58" t="str">
        <f>IF('1st plate agonist &amp; batch'!AD39&lt;&gt;"",'1st plate agonist &amp; batch'!AD39,"")</f>
        <v>Multiplex2023Apr</v>
      </c>
      <c r="AB46" s="58">
        <f>IF('1st plate agonist &amp; batch'!AE39&lt;&gt;"",'1st plate agonist &amp; batch'!AE39,"")</f>
        <v>9</v>
      </c>
      <c r="AC46" s="58">
        <f>IFERROR(IF(AND($Y46&lt;&gt;"Buffer",$Y46&lt;&gt;""),COUNTIFS('Dilutions 1st Plate'!$B$2:$Y$17,'Plate preparation Calculations'!$AD$2,'1st plate agonist &amp; batch'!$B$2:$Y$17,'Plate preparation Calculations'!$Y46),""),"")</f>
        <v>1</v>
      </c>
      <c r="AD46" s="58">
        <f t="shared" si="7"/>
        <v>120</v>
      </c>
      <c r="AE46" s="82">
        <f t="shared" si="8"/>
        <v>0</v>
      </c>
      <c r="AF46" s="82">
        <f t="shared" si="9"/>
        <v>120</v>
      </c>
      <c r="AG46" s="59">
        <f t="shared" si="10"/>
        <v>396</v>
      </c>
      <c r="AH46" s="59">
        <f t="shared" si="11"/>
        <v>0</v>
      </c>
      <c r="AI46" s="59">
        <f t="shared" si="12"/>
        <v>396</v>
      </c>
      <c r="AJ46" s="82">
        <f t="shared" si="13"/>
        <v>60</v>
      </c>
      <c r="AK46" s="82">
        <f t="shared" si="14"/>
        <v>60</v>
      </c>
      <c r="AL46" s="82">
        <f t="shared" si="15"/>
        <v>60</v>
      </c>
      <c r="AM46" s="58">
        <f t="shared" si="16"/>
        <v>60</v>
      </c>
      <c r="AN46" s="58">
        <f t="shared" si="17"/>
        <v>44</v>
      </c>
      <c r="AP46" s="58" t="str">
        <f>IF(AND('2nd plate agonist &amp; batch'!AB39&lt;&gt;"", '2nd plate agonist &amp; batch'!AB39&lt;&gt;"Buffer"),'2nd plate agonist &amp; batch'!AB39,"")</f>
        <v/>
      </c>
      <c r="AQ46" s="58" t="str">
        <f>IF('2nd plate agonist &amp; batch'!AC39&lt;&gt;"",'2nd plate agonist &amp; batch'!AC39,"")</f>
        <v/>
      </c>
      <c r="AR46" s="58" t="str">
        <f>IF('2nd plate agonist &amp; batch'!AD39&lt;&gt;"",'2nd plate agonist &amp; batch'!AD39,"")</f>
        <v/>
      </c>
      <c r="AS46" s="58"/>
      <c r="AT46" s="58" t="str">
        <f>IF(AND('2nd plate agonist &amp; batch'!AB39&lt;&gt;"", '2nd plate agonist &amp; batch'!AB39&lt;&gt;"Buffer"),'2nd plate agonist &amp; batch'!AE39,"")</f>
        <v/>
      </c>
      <c r="AU46" s="58" t="str">
        <f t="shared" si="18"/>
        <v/>
      </c>
      <c r="AV46" s="58" t="str">
        <f t="shared" si="19"/>
        <v/>
      </c>
      <c r="AW46" s="58" t="str">
        <f t="shared" si="21"/>
        <v/>
      </c>
      <c r="AX46" s="58" t="str">
        <f t="shared" si="20"/>
        <v/>
      </c>
      <c r="AY46" s="93"/>
      <c r="BB46" s="54"/>
    </row>
    <row r="47" spans="5:54" s="91" customFormat="1" ht="21" customHeight="1" x14ac:dyDescent="0.3">
      <c r="E47" s="61" t="str">
        <f>'Cell type &amp; nb'!AC40</f>
        <v/>
      </c>
      <c r="F47" s="61" t="str">
        <f>'Cell type &amp; nb'!AD40</f>
        <v/>
      </c>
      <c r="G47" s="61" t="str">
        <f>'Cell type &amp; nb'!AE40</f>
        <v/>
      </c>
      <c r="H47" s="61" t="str">
        <f>'Cell type &amp; nb'!AF40</f>
        <v/>
      </c>
      <c r="I47" s="64" t="str">
        <f t="shared" si="0"/>
        <v/>
      </c>
      <c r="J47" s="62" t="str">
        <f t="shared" si="1"/>
        <v/>
      </c>
      <c r="K47" s="62" t="str">
        <f t="shared" si="2"/>
        <v/>
      </c>
      <c r="L47" s="62" t="str">
        <f t="shared" si="3"/>
        <v/>
      </c>
      <c r="M47" s="62" t="str">
        <f t="shared" si="4"/>
        <v/>
      </c>
      <c r="N47" s="62" t="str">
        <f t="shared" si="5"/>
        <v/>
      </c>
      <c r="O47" s="62" t="str">
        <f t="shared" si="6"/>
        <v/>
      </c>
      <c r="P47" s="107"/>
      <c r="Q47" s="107"/>
      <c r="R47" s="107"/>
      <c r="S47" s="107"/>
      <c r="T47" s="107"/>
      <c r="U47" s="107"/>
      <c r="V47" s="107"/>
      <c r="Y47" s="58" t="str">
        <f>IF('1st plate agonist &amp; batch'!AB40&lt;&gt;"",'1st plate agonist &amp; batch'!AB40,"")</f>
        <v/>
      </c>
      <c r="Z47" s="58" t="str">
        <f>IF('1st plate agonist &amp; batch'!AC40&lt;&gt;"",'1st plate agonist &amp; batch'!AC40,"")</f>
        <v/>
      </c>
      <c r="AA47" s="58" t="str">
        <f>IF('1st plate agonist &amp; batch'!AD40&lt;&gt;"",'1st plate agonist &amp; batch'!AD40,"")</f>
        <v/>
      </c>
      <c r="AB47" s="58" t="str">
        <f>IF('1st plate agonist &amp; batch'!AE40&lt;&gt;"",'1st plate agonist &amp; batch'!AE40,"")</f>
        <v/>
      </c>
      <c r="AC47" s="58" t="str">
        <f>IFERROR(IF(AND($Y47&lt;&gt;"Buffer",$Y47&lt;&gt;""),COUNTIFS('Dilutions 1st Plate'!$B$2:$Y$17,'Plate preparation Calculations'!$AD$2,'1st plate agonist &amp; batch'!$B$2:$Y$17,'Plate preparation Calculations'!$Y47),""),"")</f>
        <v/>
      </c>
      <c r="AD47" s="58" t="str">
        <f t="shared" si="7"/>
        <v/>
      </c>
      <c r="AE47" s="82" t="str">
        <f t="shared" si="8"/>
        <v/>
      </c>
      <c r="AF47" s="82" t="str">
        <f t="shared" si="9"/>
        <v/>
      </c>
      <c r="AG47" s="59" t="str">
        <f t="shared" si="10"/>
        <v/>
      </c>
      <c r="AH47" s="59" t="str">
        <f t="shared" si="11"/>
        <v/>
      </c>
      <c r="AI47" s="59" t="str">
        <f t="shared" si="12"/>
        <v/>
      </c>
      <c r="AJ47" s="82" t="str">
        <f t="shared" si="13"/>
        <v/>
      </c>
      <c r="AK47" s="82" t="str">
        <f t="shared" si="14"/>
        <v/>
      </c>
      <c r="AL47" s="82" t="str">
        <f t="shared" si="15"/>
        <v/>
      </c>
      <c r="AM47" s="58" t="str">
        <f t="shared" si="16"/>
        <v/>
      </c>
      <c r="AN47" s="58" t="str">
        <f t="shared" si="17"/>
        <v/>
      </c>
      <c r="AP47" s="58" t="str">
        <f>IF(AND('2nd plate agonist &amp; batch'!AB40&lt;&gt;"", '2nd plate agonist &amp; batch'!AB40&lt;&gt;"Buffer"),'2nd plate agonist &amp; batch'!AB40,"")</f>
        <v/>
      </c>
      <c r="AQ47" s="58" t="str">
        <f>IF('2nd plate agonist &amp; batch'!AC40&lt;&gt;"",'2nd plate agonist &amp; batch'!AC40,"")</f>
        <v/>
      </c>
      <c r="AR47" s="58" t="str">
        <f>IF('2nd plate agonist &amp; batch'!AD40&lt;&gt;"",'2nd plate agonist &amp; batch'!AD40,"")</f>
        <v/>
      </c>
      <c r="AS47" s="58"/>
      <c r="AT47" s="58" t="str">
        <f>IF(AND('2nd plate agonist &amp; batch'!AB40&lt;&gt;"", '2nd plate agonist &amp; batch'!AB40&lt;&gt;"Buffer"),'2nd plate agonist &amp; batch'!AE40,"")</f>
        <v/>
      </c>
      <c r="AU47" s="58" t="str">
        <f t="shared" si="18"/>
        <v/>
      </c>
      <c r="AV47" s="58" t="str">
        <f t="shared" si="19"/>
        <v/>
      </c>
      <c r="AW47" s="58" t="str">
        <f t="shared" si="21"/>
        <v/>
      </c>
      <c r="AX47" s="58" t="str">
        <f t="shared" si="20"/>
        <v/>
      </c>
      <c r="AY47" s="93"/>
      <c r="BB47" s="54"/>
    </row>
    <row r="48" spans="5:54" s="91" customFormat="1" ht="21" customHeight="1" x14ac:dyDescent="0.3">
      <c r="E48" s="61" t="str">
        <f>'Cell type &amp; nb'!AC41</f>
        <v/>
      </c>
      <c r="F48" s="61" t="str">
        <f>'Cell type &amp; nb'!AD41</f>
        <v/>
      </c>
      <c r="G48" s="61" t="str">
        <f>'Cell type &amp; nb'!AE41</f>
        <v/>
      </c>
      <c r="H48" s="61" t="str">
        <f>'Cell type &amp; nb'!AF41</f>
        <v/>
      </c>
      <c r="I48" s="64" t="str">
        <f t="shared" si="0"/>
        <v/>
      </c>
      <c r="J48" s="62" t="str">
        <f t="shared" si="1"/>
        <v/>
      </c>
      <c r="K48" s="62" t="str">
        <f t="shared" si="2"/>
        <v/>
      </c>
      <c r="L48" s="62" t="str">
        <f t="shared" si="3"/>
        <v/>
      </c>
      <c r="M48" s="62" t="str">
        <f t="shared" si="4"/>
        <v/>
      </c>
      <c r="N48" s="62" t="str">
        <f t="shared" si="5"/>
        <v/>
      </c>
      <c r="O48" s="62" t="str">
        <f t="shared" si="6"/>
        <v/>
      </c>
      <c r="P48" s="107"/>
      <c r="Q48" s="107"/>
      <c r="R48" s="107"/>
      <c r="S48" s="107"/>
      <c r="T48" s="107"/>
      <c r="U48" s="107"/>
      <c r="V48" s="107"/>
      <c r="Y48" s="58" t="str">
        <f>IF('1st plate agonist &amp; batch'!AB41&lt;&gt;"",'1st plate agonist &amp; batch'!AB41,"")</f>
        <v/>
      </c>
      <c r="Z48" s="58" t="str">
        <f>IF('1st plate agonist &amp; batch'!AC41&lt;&gt;"",'1st plate agonist &amp; batch'!AC41,"")</f>
        <v/>
      </c>
      <c r="AA48" s="58" t="str">
        <f>IF('1st plate agonist &amp; batch'!AD41&lt;&gt;"",'1st plate agonist &amp; batch'!AD41,"")</f>
        <v/>
      </c>
      <c r="AB48" s="58" t="str">
        <f>IF('1st plate agonist &amp; batch'!AE41&lt;&gt;"",'1st plate agonist &amp; batch'!AE41,"")</f>
        <v/>
      </c>
      <c r="AC48" s="58" t="str">
        <f>IFERROR(IF(AND($Y48&lt;&gt;"Buffer",$Y48&lt;&gt;""),COUNTIFS('Dilutions 1st Plate'!$B$2:$Y$17,'Plate preparation Calculations'!$AD$2,'1st plate agonist &amp; batch'!$B$2:$Y$17,'Plate preparation Calculations'!$Y48),""),"")</f>
        <v/>
      </c>
      <c r="AD48" s="58" t="str">
        <f t="shared" si="7"/>
        <v/>
      </c>
      <c r="AE48" s="82" t="str">
        <f t="shared" si="8"/>
        <v/>
      </c>
      <c r="AF48" s="82" t="str">
        <f t="shared" si="9"/>
        <v/>
      </c>
      <c r="AG48" s="59" t="str">
        <f t="shared" si="10"/>
        <v/>
      </c>
      <c r="AH48" s="59" t="str">
        <f t="shared" si="11"/>
        <v/>
      </c>
      <c r="AI48" s="59" t="str">
        <f t="shared" si="12"/>
        <v/>
      </c>
      <c r="AJ48" s="82" t="str">
        <f t="shared" si="13"/>
        <v/>
      </c>
      <c r="AK48" s="82" t="str">
        <f t="shared" si="14"/>
        <v/>
      </c>
      <c r="AL48" s="82" t="str">
        <f t="shared" si="15"/>
        <v/>
      </c>
      <c r="AM48" s="58" t="str">
        <f t="shared" si="16"/>
        <v/>
      </c>
      <c r="AN48" s="58" t="str">
        <f t="shared" si="17"/>
        <v/>
      </c>
      <c r="AP48" s="58" t="str">
        <f>IF(AND('2nd plate agonist &amp; batch'!AB41&lt;&gt;"", '2nd plate agonist &amp; batch'!AB41&lt;&gt;"Buffer"),'2nd plate agonist &amp; batch'!AB41,"")</f>
        <v/>
      </c>
      <c r="AQ48" s="58" t="str">
        <f>IF('2nd plate agonist &amp; batch'!AC41&lt;&gt;"",'2nd plate agonist &amp; batch'!AC41,"")</f>
        <v/>
      </c>
      <c r="AR48" s="58" t="str">
        <f>IF('2nd plate agonist &amp; batch'!AD41&lt;&gt;"",'2nd plate agonist &amp; batch'!AD41,"")</f>
        <v/>
      </c>
      <c r="AS48" s="58"/>
      <c r="AT48" s="58" t="str">
        <f>IF(AND('2nd plate agonist &amp; batch'!AB41&lt;&gt;"", '2nd plate agonist &amp; batch'!AB41&lt;&gt;"Buffer"),'2nd plate agonist &amp; batch'!AE41,"")</f>
        <v/>
      </c>
      <c r="AU48" s="58" t="str">
        <f t="shared" si="18"/>
        <v/>
      </c>
      <c r="AV48" s="58" t="str">
        <f t="shared" si="19"/>
        <v/>
      </c>
      <c r="AW48" s="58" t="str">
        <f t="shared" si="21"/>
        <v/>
      </c>
      <c r="AX48" s="58" t="str">
        <f t="shared" si="20"/>
        <v/>
      </c>
      <c r="AY48" s="93"/>
      <c r="BB48" s="54"/>
    </row>
    <row r="49" spans="5:54" s="91" customFormat="1" ht="21" customHeight="1" x14ac:dyDescent="0.3">
      <c r="E49" s="61" t="str">
        <f>'Cell type &amp; nb'!AC42</f>
        <v/>
      </c>
      <c r="F49" s="61" t="str">
        <f>'Cell type &amp; nb'!AD42</f>
        <v/>
      </c>
      <c r="G49" s="61" t="str">
        <f>'Cell type &amp; nb'!AE42</f>
        <v/>
      </c>
      <c r="H49" s="61" t="str">
        <f>'Cell type &amp; nb'!AF42</f>
        <v/>
      </c>
      <c r="I49" s="64" t="str">
        <f t="shared" si="0"/>
        <v/>
      </c>
      <c r="J49" s="62" t="str">
        <f t="shared" si="1"/>
        <v/>
      </c>
      <c r="K49" s="62" t="str">
        <f t="shared" si="2"/>
        <v/>
      </c>
      <c r="L49" s="62" t="str">
        <f t="shared" si="3"/>
        <v/>
      </c>
      <c r="M49" s="62" t="str">
        <f t="shared" si="4"/>
        <v/>
      </c>
      <c r="N49" s="62" t="str">
        <f t="shared" si="5"/>
        <v/>
      </c>
      <c r="O49" s="62" t="str">
        <f t="shared" si="6"/>
        <v/>
      </c>
      <c r="P49" s="107"/>
      <c r="Q49" s="107"/>
      <c r="R49" s="107"/>
      <c r="S49" s="107"/>
      <c r="T49" s="107"/>
      <c r="U49" s="107"/>
      <c r="V49" s="107"/>
      <c r="Y49" s="58" t="str">
        <f>IF('1st plate agonist &amp; batch'!AB42&lt;&gt;"",'1st plate agonist &amp; batch'!AB42,"")</f>
        <v/>
      </c>
      <c r="Z49" s="58" t="str">
        <f>IF('1st plate agonist &amp; batch'!AC42&lt;&gt;"",'1st plate agonist &amp; batch'!AC42,"")</f>
        <v/>
      </c>
      <c r="AA49" s="58" t="str">
        <f>IF('1st plate agonist &amp; batch'!AD42&lt;&gt;"",'1st plate agonist &amp; batch'!AD42,"")</f>
        <v/>
      </c>
      <c r="AB49" s="58" t="str">
        <f>IF('1st plate agonist &amp; batch'!AE42&lt;&gt;"",'1st plate agonist &amp; batch'!AE42,"")</f>
        <v/>
      </c>
      <c r="AC49" s="58" t="str">
        <f>IFERROR(IF(AND($Y49&lt;&gt;"Buffer",$Y49&lt;&gt;""),COUNTIFS('Dilutions 1st Plate'!$B$2:$Y$17,'Plate preparation Calculations'!$AD$2,'1st plate agonist &amp; batch'!$B$2:$Y$17,'Plate preparation Calculations'!$Y49),""),"")</f>
        <v/>
      </c>
      <c r="AD49" s="58" t="str">
        <f t="shared" si="7"/>
        <v/>
      </c>
      <c r="AE49" s="82" t="str">
        <f t="shared" si="8"/>
        <v/>
      </c>
      <c r="AF49" s="82" t="str">
        <f t="shared" si="9"/>
        <v/>
      </c>
      <c r="AG49" s="59" t="str">
        <f t="shared" si="10"/>
        <v/>
      </c>
      <c r="AH49" s="59" t="str">
        <f t="shared" si="11"/>
        <v/>
      </c>
      <c r="AI49" s="59" t="str">
        <f t="shared" si="12"/>
        <v/>
      </c>
      <c r="AJ49" s="82" t="str">
        <f t="shared" si="13"/>
        <v/>
      </c>
      <c r="AK49" s="82" t="str">
        <f t="shared" si="14"/>
        <v/>
      </c>
      <c r="AL49" s="82" t="str">
        <f t="shared" si="15"/>
        <v/>
      </c>
      <c r="AM49" s="58" t="str">
        <f t="shared" si="16"/>
        <v/>
      </c>
      <c r="AN49" s="58" t="str">
        <f t="shared" si="17"/>
        <v/>
      </c>
      <c r="AP49" s="58" t="str">
        <f>IF(AND('2nd plate agonist &amp; batch'!AB42&lt;&gt;"", '2nd plate agonist &amp; batch'!AB42&lt;&gt;"Buffer"),'2nd plate agonist &amp; batch'!AB42,"")</f>
        <v/>
      </c>
      <c r="AQ49" s="58" t="str">
        <f>IF('2nd plate agonist &amp; batch'!AC42&lt;&gt;"",'2nd plate agonist &amp; batch'!AC42,"")</f>
        <v/>
      </c>
      <c r="AR49" s="58" t="str">
        <f>IF('2nd plate agonist &amp; batch'!AD42&lt;&gt;"",'2nd plate agonist &amp; batch'!AD42,"")</f>
        <v/>
      </c>
      <c r="AS49" s="58"/>
      <c r="AT49" s="58" t="str">
        <f>IF(AND('2nd plate agonist &amp; batch'!AB42&lt;&gt;"", '2nd plate agonist &amp; batch'!AB42&lt;&gt;"Buffer"),'2nd plate agonist &amp; batch'!AE42,"")</f>
        <v/>
      </c>
      <c r="AU49" s="58" t="str">
        <f t="shared" si="18"/>
        <v/>
      </c>
      <c r="AV49" s="58" t="str">
        <f t="shared" si="19"/>
        <v/>
      </c>
      <c r="AW49" s="58" t="str">
        <f t="shared" si="21"/>
        <v/>
      </c>
      <c r="AX49" s="58" t="str">
        <f t="shared" si="20"/>
        <v/>
      </c>
      <c r="AY49" s="93"/>
      <c r="BB49" s="54"/>
    </row>
    <row r="50" spans="5:54" s="91" customFormat="1" ht="21" customHeight="1" x14ac:dyDescent="0.3">
      <c r="E50" s="61" t="str">
        <f>'Cell type &amp; nb'!AC43</f>
        <v/>
      </c>
      <c r="F50" s="61" t="str">
        <f>'Cell type &amp; nb'!AD43</f>
        <v/>
      </c>
      <c r="G50" s="61" t="str">
        <f>'Cell type &amp; nb'!AE43</f>
        <v/>
      </c>
      <c r="H50" s="61" t="str">
        <f>'Cell type &amp; nb'!AF43</f>
        <v/>
      </c>
      <c r="I50" s="64" t="str">
        <f t="shared" si="0"/>
        <v/>
      </c>
      <c r="J50" s="62" t="str">
        <f t="shared" si="1"/>
        <v/>
      </c>
      <c r="K50" s="62" t="str">
        <f t="shared" si="2"/>
        <v/>
      </c>
      <c r="L50" s="62" t="str">
        <f t="shared" si="3"/>
        <v/>
      </c>
      <c r="M50" s="62" t="str">
        <f t="shared" si="4"/>
        <v/>
      </c>
      <c r="N50" s="62" t="str">
        <f t="shared" si="5"/>
        <v/>
      </c>
      <c r="O50" s="62" t="str">
        <f t="shared" si="6"/>
        <v/>
      </c>
      <c r="P50" s="107"/>
      <c r="Q50" s="107"/>
      <c r="R50" s="107"/>
      <c r="S50" s="107"/>
      <c r="T50" s="107"/>
      <c r="U50" s="107"/>
      <c r="V50" s="107"/>
      <c r="Y50" s="58" t="str">
        <f>IF('1st plate agonist &amp; batch'!AB43&lt;&gt;"",'1st plate agonist &amp; batch'!AB43,"")</f>
        <v/>
      </c>
      <c r="Z50" s="58" t="str">
        <f>IF('1st plate agonist &amp; batch'!AC43&lt;&gt;"",'1st plate agonist &amp; batch'!AC43,"")</f>
        <v/>
      </c>
      <c r="AA50" s="58" t="str">
        <f>IF('1st plate agonist &amp; batch'!AD43&lt;&gt;"",'1st plate agonist &amp; batch'!AD43,"")</f>
        <v/>
      </c>
      <c r="AB50" s="58" t="str">
        <f>IF('1st plate agonist &amp; batch'!AE43&lt;&gt;"",'1st plate agonist &amp; batch'!AE43,"")</f>
        <v/>
      </c>
      <c r="AC50" s="58" t="str">
        <f>IFERROR(IF(AND($Y50&lt;&gt;"Buffer",$Y50&lt;&gt;""),COUNTIFS('Dilutions 1st Plate'!$B$2:$Y$17,'Plate preparation Calculations'!$AD$2,'1st plate agonist &amp; batch'!$B$2:$Y$17,'Plate preparation Calculations'!$Y50),""),"")</f>
        <v/>
      </c>
      <c r="AD50" s="58" t="str">
        <f t="shared" si="7"/>
        <v/>
      </c>
      <c r="AE50" s="82" t="str">
        <f t="shared" si="8"/>
        <v/>
      </c>
      <c r="AF50" s="82" t="str">
        <f t="shared" si="9"/>
        <v/>
      </c>
      <c r="AG50" s="59" t="str">
        <f t="shared" si="10"/>
        <v/>
      </c>
      <c r="AH50" s="59" t="str">
        <f t="shared" si="11"/>
        <v/>
      </c>
      <c r="AI50" s="59" t="str">
        <f t="shared" si="12"/>
        <v/>
      </c>
      <c r="AJ50" s="82" t="str">
        <f t="shared" si="13"/>
        <v/>
      </c>
      <c r="AK50" s="82" t="str">
        <f t="shared" si="14"/>
        <v/>
      </c>
      <c r="AL50" s="82" t="str">
        <f t="shared" si="15"/>
        <v/>
      </c>
      <c r="AM50" s="58" t="str">
        <f t="shared" si="16"/>
        <v/>
      </c>
      <c r="AN50" s="58" t="str">
        <f t="shared" si="17"/>
        <v/>
      </c>
      <c r="AP50" s="58" t="str">
        <f>IF(AND('2nd plate agonist &amp; batch'!AB43&lt;&gt;"", '2nd plate agonist &amp; batch'!AB43&lt;&gt;"Buffer"),'2nd plate agonist &amp; batch'!AB43,"")</f>
        <v/>
      </c>
      <c r="AQ50" s="58" t="str">
        <f>IF('2nd plate agonist &amp; batch'!AC43&lt;&gt;"",'2nd plate agonist &amp; batch'!AC43,"")</f>
        <v/>
      </c>
      <c r="AR50" s="58" t="str">
        <f>IF('2nd plate agonist &amp; batch'!AD43&lt;&gt;"",'2nd plate agonist &amp; batch'!AD43,"")</f>
        <v/>
      </c>
      <c r="AS50" s="58"/>
      <c r="AT50" s="58" t="str">
        <f>IF(AND('2nd plate agonist &amp; batch'!AB43&lt;&gt;"", '2nd plate agonist &amp; batch'!AB43&lt;&gt;"Buffer"),'2nd plate agonist &amp; batch'!AE43,"")</f>
        <v/>
      </c>
      <c r="AU50" s="58" t="str">
        <f t="shared" si="18"/>
        <v/>
      </c>
      <c r="AV50" s="58" t="str">
        <f t="shared" si="19"/>
        <v/>
      </c>
      <c r="AW50" s="58" t="str">
        <f t="shared" si="21"/>
        <v/>
      </c>
      <c r="AX50" s="58" t="str">
        <f t="shared" si="20"/>
        <v/>
      </c>
      <c r="AY50" s="93"/>
      <c r="BB50" s="54"/>
    </row>
    <row r="51" spans="5:54" s="91" customFormat="1" ht="21" customHeight="1" x14ac:dyDescent="0.3">
      <c r="E51" s="61" t="str">
        <f>'Cell type &amp; nb'!AC44</f>
        <v/>
      </c>
      <c r="F51" s="61" t="str">
        <f>'Cell type &amp; nb'!AD44</f>
        <v/>
      </c>
      <c r="G51" s="61" t="str">
        <f>'Cell type &amp; nb'!AE44</f>
        <v/>
      </c>
      <c r="H51" s="61" t="str">
        <f>'Cell type &amp; nb'!AF44</f>
        <v/>
      </c>
      <c r="I51" s="64" t="str">
        <f t="shared" si="0"/>
        <v/>
      </c>
      <c r="J51" s="62" t="str">
        <f t="shared" si="1"/>
        <v/>
      </c>
      <c r="K51" s="62" t="str">
        <f t="shared" si="2"/>
        <v/>
      </c>
      <c r="L51" s="62" t="str">
        <f t="shared" si="3"/>
        <v/>
      </c>
      <c r="M51" s="62" t="str">
        <f t="shared" si="4"/>
        <v/>
      </c>
      <c r="N51" s="62" t="str">
        <f t="shared" si="5"/>
        <v/>
      </c>
      <c r="O51" s="62" t="str">
        <f t="shared" si="6"/>
        <v/>
      </c>
      <c r="P51" s="107"/>
      <c r="Q51" s="107"/>
      <c r="R51" s="107"/>
      <c r="S51" s="107"/>
      <c r="T51" s="107"/>
      <c r="U51" s="107"/>
      <c r="V51" s="107"/>
      <c r="Y51" s="58" t="str">
        <f>IF('1st plate agonist &amp; batch'!AB44&lt;&gt;"",'1st plate agonist &amp; batch'!AB44,"")</f>
        <v/>
      </c>
      <c r="Z51" s="58" t="str">
        <f>IF('1st plate agonist &amp; batch'!AC44&lt;&gt;"",'1st plate agonist &amp; batch'!AC44,"")</f>
        <v/>
      </c>
      <c r="AA51" s="58" t="str">
        <f>IF('1st plate agonist &amp; batch'!AD44&lt;&gt;"",'1st plate agonist &amp; batch'!AD44,"")</f>
        <v/>
      </c>
      <c r="AB51" s="58" t="str">
        <f>IF('1st plate agonist &amp; batch'!AE44&lt;&gt;"",'1st plate agonist &amp; batch'!AE44,"")</f>
        <v/>
      </c>
      <c r="AC51" s="58" t="str">
        <f>IFERROR(IF(AND($Y51&lt;&gt;"Buffer",$Y51&lt;&gt;""),COUNTIFS('Dilutions 1st Plate'!$B$2:$Y$17,'Plate preparation Calculations'!$AD$2,'1st plate agonist &amp; batch'!$B$2:$Y$17,'Plate preparation Calculations'!$Y51),""),"")</f>
        <v/>
      </c>
      <c r="AD51" s="58" t="str">
        <f t="shared" si="7"/>
        <v/>
      </c>
      <c r="AE51" s="82" t="str">
        <f t="shared" si="8"/>
        <v/>
      </c>
      <c r="AF51" s="82" t="str">
        <f t="shared" si="9"/>
        <v/>
      </c>
      <c r="AG51" s="59" t="str">
        <f t="shared" si="10"/>
        <v/>
      </c>
      <c r="AH51" s="59" t="str">
        <f t="shared" si="11"/>
        <v/>
      </c>
      <c r="AI51" s="59" t="str">
        <f t="shared" si="12"/>
        <v/>
      </c>
      <c r="AJ51" s="82" t="str">
        <f t="shared" si="13"/>
        <v/>
      </c>
      <c r="AK51" s="82" t="str">
        <f t="shared" si="14"/>
        <v/>
      </c>
      <c r="AL51" s="82" t="str">
        <f t="shared" si="15"/>
        <v/>
      </c>
      <c r="AM51" s="58" t="str">
        <f t="shared" si="16"/>
        <v/>
      </c>
      <c r="AN51" s="58" t="str">
        <f t="shared" si="17"/>
        <v/>
      </c>
      <c r="AP51" s="58" t="str">
        <f>IF(AND('2nd plate agonist &amp; batch'!AB44&lt;&gt;"", '2nd plate agonist &amp; batch'!AB44&lt;&gt;"Buffer"),'2nd plate agonist &amp; batch'!AB44,"")</f>
        <v/>
      </c>
      <c r="AQ51" s="58" t="str">
        <f>IF('2nd plate agonist &amp; batch'!AC44&lt;&gt;"",'2nd plate agonist &amp; batch'!AC44,"")</f>
        <v/>
      </c>
      <c r="AR51" s="58" t="str">
        <f>IF('2nd plate agonist &amp; batch'!AD44&lt;&gt;"",'2nd plate agonist &amp; batch'!AD44,"")</f>
        <v/>
      </c>
      <c r="AS51" s="58"/>
      <c r="AT51" s="58" t="str">
        <f>IF(AND('2nd plate agonist &amp; batch'!AB44&lt;&gt;"", '2nd plate agonist &amp; batch'!AB44&lt;&gt;"Buffer"),'2nd plate agonist &amp; batch'!AE44,"")</f>
        <v/>
      </c>
      <c r="AU51" s="58" t="str">
        <f t="shared" si="18"/>
        <v/>
      </c>
      <c r="AV51" s="58" t="str">
        <f t="shared" si="19"/>
        <v/>
      </c>
      <c r="AW51" s="58" t="str">
        <f t="shared" si="21"/>
        <v/>
      </c>
      <c r="AX51" s="58" t="str">
        <f t="shared" si="20"/>
        <v/>
      </c>
      <c r="AY51" s="93"/>
      <c r="BB51" s="54"/>
    </row>
    <row r="52" spans="5:54" s="91" customFormat="1" ht="21" customHeight="1" x14ac:dyDescent="0.3">
      <c r="E52" s="61" t="str">
        <f>'Cell type &amp; nb'!AC45</f>
        <v/>
      </c>
      <c r="F52" s="61" t="str">
        <f>'Cell type &amp; nb'!AD45</f>
        <v/>
      </c>
      <c r="G52" s="61" t="str">
        <f>'Cell type &amp; nb'!AE45</f>
        <v/>
      </c>
      <c r="H52" s="61" t="str">
        <f>'Cell type &amp; nb'!AF45</f>
        <v/>
      </c>
      <c r="I52" s="64" t="str">
        <f t="shared" si="0"/>
        <v/>
      </c>
      <c r="J52" s="62" t="str">
        <f t="shared" si="1"/>
        <v/>
      </c>
      <c r="K52" s="62" t="str">
        <f t="shared" si="2"/>
        <v/>
      </c>
      <c r="L52" s="62" t="str">
        <f t="shared" si="3"/>
        <v/>
      </c>
      <c r="M52" s="62" t="str">
        <f t="shared" si="4"/>
        <v/>
      </c>
      <c r="N52" s="62" t="str">
        <f t="shared" si="5"/>
        <v/>
      </c>
      <c r="O52" s="62" t="str">
        <f t="shared" si="6"/>
        <v/>
      </c>
      <c r="P52" s="107"/>
      <c r="Q52" s="107"/>
      <c r="R52" s="107"/>
      <c r="S52" s="107"/>
      <c r="T52" s="107"/>
      <c r="U52" s="107"/>
      <c r="V52" s="107"/>
      <c r="Y52" s="58" t="str">
        <f>IF('1st plate agonist &amp; batch'!AB45&lt;&gt;"",'1st plate agonist &amp; batch'!AB45,"")</f>
        <v/>
      </c>
      <c r="Z52" s="58" t="str">
        <f>IF('1st plate agonist &amp; batch'!AC45&lt;&gt;"",'1st plate agonist &amp; batch'!AC45,"")</f>
        <v/>
      </c>
      <c r="AA52" s="58" t="str">
        <f>IF('1st plate agonist &amp; batch'!AD45&lt;&gt;"",'1st plate agonist &amp; batch'!AD45,"")</f>
        <v/>
      </c>
      <c r="AB52" s="58" t="str">
        <f>IF('1st plate agonist &amp; batch'!AE45&lt;&gt;"",'1st plate agonist &amp; batch'!AE45,"")</f>
        <v/>
      </c>
      <c r="AC52" s="58" t="str">
        <f>IFERROR(IF(AND($Y52&lt;&gt;"Buffer",$Y52&lt;&gt;""),COUNTIFS('Dilutions 1st Plate'!$B$2:$Y$17,'Plate preparation Calculations'!$AD$2,'1st plate agonist &amp; batch'!$B$2:$Y$17,'Plate preparation Calculations'!$Y52),""),"")</f>
        <v/>
      </c>
      <c r="AD52" s="58" t="str">
        <f t="shared" si="7"/>
        <v/>
      </c>
      <c r="AE52" s="82" t="str">
        <f t="shared" si="8"/>
        <v/>
      </c>
      <c r="AF52" s="82" t="str">
        <f t="shared" si="9"/>
        <v/>
      </c>
      <c r="AG52" s="59" t="str">
        <f t="shared" si="10"/>
        <v/>
      </c>
      <c r="AH52" s="59" t="str">
        <f t="shared" si="11"/>
        <v/>
      </c>
      <c r="AI52" s="59" t="str">
        <f t="shared" si="12"/>
        <v/>
      </c>
      <c r="AJ52" s="82" t="str">
        <f t="shared" si="13"/>
        <v/>
      </c>
      <c r="AK52" s="82" t="str">
        <f t="shared" si="14"/>
        <v/>
      </c>
      <c r="AL52" s="82" t="str">
        <f t="shared" si="15"/>
        <v/>
      </c>
      <c r="AM52" s="58" t="str">
        <f t="shared" si="16"/>
        <v/>
      </c>
      <c r="AN52" s="58" t="str">
        <f t="shared" si="17"/>
        <v/>
      </c>
      <c r="AP52" s="58" t="str">
        <f>IF(AND('2nd plate agonist &amp; batch'!AB45&lt;&gt;"", '2nd plate agonist &amp; batch'!AB45&lt;&gt;"Buffer"),'2nd plate agonist &amp; batch'!AB45,"")</f>
        <v/>
      </c>
      <c r="AQ52" s="58" t="str">
        <f>IF('2nd plate agonist &amp; batch'!AC45&lt;&gt;"",'2nd plate agonist &amp; batch'!AC45,"")</f>
        <v/>
      </c>
      <c r="AR52" s="58" t="str">
        <f>IF('2nd plate agonist &amp; batch'!AD45&lt;&gt;"",'2nd plate agonist &amp; batch'!AD45,"")</f>
        <v/>
      </c>
      <c r="AS52" s="58"/>
      <c r="AT52" s="58" t="str">
        <f>IF(AND('2nd plate agonist &amp; batch'!AB45&lt;&gt;"", '2nd plate agonist &amp; batch'!AB45&lt;&gt;"Buffer"),'2nd plate agonist &amp; batch'!AE45,"")</f>
        <v/>
      </c>
      <c r="AU52" s="58" t="str">
        <f t="shared" si="18"/>
        <v/>
      </c>
      <c r="AV52" s="58" t="str">
        <f t="shared" si="19"/>
        <v/>
      </c>
      <c r="AW52" s="58" t="str">
        <f t="shared" si="21"/>
        <v/>
      </c>
      <c r="AX52" s="58" t="str">
        <f t="shared" si="20"/>
        <v/>
      </c>
      <c r="AY52" s="93"/>
      <c r="BB52" s="54"/>
    </row>
    <row r="53" spans="5:54" s="91" customFormat="1" ht="21" customHeight="1" x14ac:dyDescent="0.3">
      <c r="E53" s="61" t="str">
        <f>'Cell type &amp; nb'!AC46</f>
        <v/>
      </c>
      <c r="F53" s="61" t="str">
        <f>'Cell type &amp; nb'!AD46</f>
        <v/>
      </c>
      <c r="G53" s="61" t="str">
        <f>'Cell type &amp; nb'!AE46</f>
        <v/>
      </c>
      <c r="H53" s="61" t="str">
        <f>'Cell type &amp; nb'!AF46</f>
        <v/>
      </c>
      <c r="I53" s="64" t="str">
        <f t="shared" si="0"/>
        <v/>
      </c>
      <c r="J53" s="62" t="str">
        <f t="shared" si="1"/>
        <v/>
      </c>
      <c r="K53" s="62" t="str">
        <f t="shared" si="2"/>
        <v/>
      </c>
      <c r="L53" s="62" t="str">
        <f t="shared" si="3"/>
        <v/>
      </c>
      <c r="M53" s="62" t="str">
        <f t="shared" si="4"/>
        <v/>
      </c>
      <c r="N53" s="62" t="str">
        <f t="shared" si="5"/>
        <v/>
      </c>
      <c r="O53" s="62" t="str">
        <f t="shared" si="6"/>
        <v/>
      </c>
      <c r="P53" s="107"/>
      <c r="Q53" s="107"/>
      <c r="R53" s="107"/>
      <c r="S53" s="107"/>
      <c r="T53" s="107"/>
      <c r="U53" s="107"/>
      <c r="V53" s="107"/>
      <c r="Y53" s="58" t="str">
        <f>IF('1st plate agonist &amp; batch'!AB46&lt;&gt;"",'1st plate agonist &amp; batch'!AB46,"")</f>
        <v/>
      </c>
      <c r="Z53" s="58" t="str">
        <f>IF('1st plate agonist &amp; batch'!AC46&lt;&gt;"",'1st plate agonist &amp; batch'!AC46,"")</f>
        <v/>
      </c>
      <c r="AA53" s="58" t="str">
        <f>IF('1st plate agonist &amp; batch'!AD46&lt;&gt;"",'1st plate agonist &amp; batch'!AD46,"")</f>
        <v/>
      </c>
      <c r="AB53" s="58" t="str">
        <f>IF('1st plate agonist &amp; batch'!AE46&lt;&gt;"",'1st plate agonist &amp; batch'!AE46,"")</f>
        <v/>
      </c>
      <c r="AC53" s="58" t="str">
        <f>IFERROR(IF(AND($Y53&lt;&gt;"Buffer",$Y53&lt;&gt;""),COUNTIFS('Dilutions 1st Plate'!$B$2:$Y$17,'Plate preparation Calculations'!$AD$2,'1st plate agonist &amp; batch'!$B$2:$Y$17,'Plate preparation Calculations'!$Y53),""),"")</f>
        <v/>
      </c>
      <c r="AD53" s="58" t="str">
        <f t="shared" si="7"/>
        <v/>
      </c>
      <c r="AE53" s="82" t="str">
        <f t="shared" si="8"/>
        <v/>
      </c>
      <c r="AF53" s="82" t="str">
        <f t="shared" si="9"/>
        <v/>
      </c>
      <c r="AG53" s="59" t="str">
        <f t="shared" si="10"/>
        <v/>
      </c>
      <c r="AH53" s="59" t="str">
        <f t="shared" si="11"/>
        <v/>
      </c>
      <c r="AI53" s="59" t="str">
        <f t="shared" si="12"/>
        <v/>
      </c>
      <c r="AJ53" s="82" t="str">
        <f t="shared" si="13"/>
        <v/>
      </c>
      <c r="AK53" s="82" t="str">
        <f t="shared" si="14"/>
        <v/>
      </c>
      <c r="AL53" s="82" t="str">
        <f t="shared" si="15"/>
        <v/>
      </c>
      <c r="AM53" s="58" t="str">
        <f t="shared" si="16"/>
        <v/>
      </c>
      <c r="AN53" s="58" t="str">
        <f t="shared" si="17"/>
        <v/>
      </c>
      <c r="AP53" s="58" t="str">
        <f>IF(AND('2nd plate agonist &amp; batch'!AB46&lt;&gt;"", '2nd plate agonist &amp; batch'!AB46&lt;&gt;"Buffer"),'2nd plate agonist &amp; batch'!AB46,"")</f>
        <v/>
      </c>
      <c r="AQ53" s="58" t="str">
        <f>IF('2nd plate agonist &amp; batch'!AC46&lt;&gt;"",'2nd plate agonist &amp; batch'!AC46,"")</f>
        <v/>
      </c>
      <c r="AR53" s="58" t="str">
        <f>IF('2nd plate agonist &amp; batch'!AD46&lt;&gt;"",'2nd plate agonist &amp; batch'!AD46,"")</f>
        <v/>
      </c>
      <c r="AS53" s="58"/>
      <c r="AT53" s="58" t="str">
        <f>IF(AND('2nd plate agonist &amp; batch'!AB46&lt;&gt;"", '2nd plate agonist &amp; batch'!AB46&lt;&gt;"Buffer"),'2nd plate agonist &amp; batch'!AE46,"")</f>
        <v/>
      </c>
      <c r="AU53" s="58" t="str">
        <f t="shared" si="18"/>
        <v/>
      </c>
      <c r="AV53" s="58" t="str">
        <f t="shared" si="19"/>
        <v/>
      </c>
      <c r="AW53" s="58" t="str">
        <f t="shared" si="21"/>
        <v/>
      </c>
      <c r="AX53" s="58" t="str">
        <f t="shared" si="20"/>
        <v/>
      </c>
      <c r="AY53" s="93"/>
      <c r="BB53" s="54"/>
    </row>
    <row r="54" spans="5:54" s="91" customFormat="1" ht="21" customHeight="1" x14ac:dyDescent="0.3">
      <c r="E54" s="61" t="str">
        <f>'Cell type &amp; nb'!AC47</f>
        <v/>
      </c>
      <c r="F54" s="61" t="str">
        <f>'Cell type &amp; nb'!AD47</f>
        <v/>
      </c>
      <c r="G54" s="61" t="str">
        <f>'Cell type &amp; nb'!AE47</f>
        <v/>
      </c>
      <c r="H54" s="61" t="str">
        <f>'Cell type &amp; nb'!AF47</f>
        <v/>
      </c>
      <c r="I54" s="64" t="str">
        <f t="shared" si="0"/>
        <v/>
      </c>
      <c r="J54" s="62" t="str">
        <f t="shared" si="1"/>
        <v/>
      </c>
      <c r="K54" s="62" t="str">
        <f t="shared" si="2"/>
        <v/>
      </c>
      <c r="L54" s="62" t="str">
        <f t="shared" si="3"/>
        <v/>
      </c>
      <c r="M54" s="62" t="str">
        <f t="shared" si="4"/>
        <v/>
      </c>
      <c r="N54" s="62" t="str">
        <f t="shared" si="5"/>
        <v/>
      </c>
      <c r="O54" s="62" t="str">
        <f t="shared" si="6"/>
        <v/>
      </c>
      <c r="P54" s="107"/>
      <c r="Q54" s="107"/>
      <c r="R54" s="107"/>
      <c r="S54" s="107"/>
      <c r="T54" s="107"/>
      <c r="U54" s="107"/>
      <c r="V54" s="107"/>
      <c r="Y54" s="58" t="str">
        <f>IF('1st plate agonist &amp; batch'!AB47&lt;&gt;"",'1st plate agonist &amp; batch'!AB47,"")</f>
        <v/>
      </c>
      <c r="Z54" s="58" t="str">
        <f>IF('1st plate agonist &amp; batch'!AC47&lt;&gt;"",'1st plate agonist &amp; batch'!AC47,"")</f>
        <v/>
      </c>
      <c r="AA54" s="58" t="str">
        <f>IF('1st plate agonist &amp; batch'!AD47&lt;&gt;"",'1st plate agonist &amp; batch'!AD47,"")</f>
        <v/>
      </c>
      <c r="AB54" s="58" t="str">
        <f>IF('1st plate agonist &amp; batch'!AE47&lt;&gt;"",'1st plate agonist &amp; batch'!AE47,"")</f>
        <v/>
      </c>
      <c r="AC54" s="58" t="str">
        <f>IFERROR(IF(AND($Y54&lt;&gt;"Buffer",$Y54&lt;&gt;""),COUNTIFS('Dilutions 1st Plate'!$B$2:$Y$17,'Plate preparation Calculations'!$AD$2,'1st plate agonist &amp; batch'!$B$2:$Y$17,'Plate preparation Calculations'!$Y54),""),"")</f>
        <v/>
      </c>
      <c r="AD54" s="58" t="str">
        <f t="shared" si="7"/>
        <v/>
      </c>
      <c r="AE54" s="82" t="str">
        <f t="shared" si="8"/>
        <v/>
      </c>
      <c r="AF54" s="82" t="str">
        <f t="shared" si="9"/>
        <v/>
      </c>
      <c r="AG54" s="59" t="str">
        <f t="shared" si="10"/>
        <v/>
      </c>
      <c r="AH54" s="59" t="str">
        <f t="shared" si="11"/>
        <v/>
      </c>
      <c r="AI54" s="59" t="str">
        <f t="shared" si="12"/>
        <v/>
      </c>
      <c r="AJ54" s="82" t="str">
        <f t="shared" si="13"/>
        <v/>
      </c>
      <c r="AK54" s="82" t="str">
        <f t="shared" si="14"/>
        <v/>
      </c>
      <c r="AL54" s="82" t="str">
        <f t="shared" si="15"/>
        <v/>
      </c>
      <c r="AM54" s="58" t="str">
        <f t="shared" si="16"/>
        <v/>
      </c>
      <c r="AN54" s="58" t="str">
        <f t="shared" si="17"/>
        <v/>
      </c>
      <c r="AP54" s="58" t="str">
        <f>IF(AND('2nd plate agonist &amp; batch'!AB47&lt;&gt;"", '2nd plate agonist &amp; batch'!AB47&lt;&gt;"Buffer"),'2nd plate agonist &amp; batch'!AB47,"")</f>
        <v/>
      </c>
      <c r="AQ54" s="58" t="str">
        <f>IF('2nd plate agonist &amp; batch'!AC47&lt;&gt;"",'2nd plate agonist &amp; batch'!AC47,"")</f>
        <v/>
      </c>
      <c r="AR54" s="58" t="str">
        <f>IF('2nd plate agonist &amp; batch'!AD47&lt;&gt;"",'2nd plate agonist &amp; batch'!AD47,"")</f>
        <v/>
      </c>
      <c r="AS54" s="58"/>
      <c r="AT54" s="58" t="str">
        <f>IF(AND('2nd plate agonist &amp; batch'!AB47&lt;&gt;"", '2nd plate agonist &amp; batch'!AB47&lt;&gt;"Buffer"),'2nd plate agonist &amp; batch'!AE47,"")</f>
        <v/>
      </c>
      <c r="AU54" s="58" t="str">
        <f t="shared" si="18"/>
        <v/>
      </c>
      <c r="AV54" s="58" t="str">
        <f t="shared" si="19"/>
        <v/>
      </c>
      <c r="AW54" s="58" t="str">
        <f t="shared" si="21"/>
        <v/>
      </c>
      <c r="AX54" s="58" t="str">
        <f t="shared" si="20"/>
        <v/>
      </c>
      <c r="AY54" s="93"/>
      <c r="BB54" s="54"/>
    </row>
    <row r="55" spans="5:54" s="91" customFormat="1" ht="21" customHeight="1" x14ac:dyDescent="0.3">
      <c r="E55" s="61" t="str">
        <f>'Cell type &amp; nb'!AC48</f>
        <v/>
      </c>
      <c r="F55" s="61" t="str">
        <f>'Cell type &amp; nb'!AD48</f>
        <v/>
      </c>
      <c r="G55" s="61" t="str">
        <f>'Cell type &amp; nb'!AE48</f>
        <v/>
      </c>
      <c r="H55" s="61" t="str">
        <f>'Cell type &amp; nb'!AF48</f>
        <v/>
      </c>
      <c r="I55" s="64" t="str">
        <f t="shared" si="0"/>
        <v/>
      </c>
      <c r="J55" s="62" t="str">
        <f t="shared" si="1"/>
        <v/>
      </c>
      <c r="K55" s="62" t="str">
        <f t="shared" si="2"/>
        <v/>
      </c>
      <c r="L55" s="62" t="str">
        <f t="shared" si="3"/>
        <v/>
      </c>
      <c r="M55" s="62" t="str">
        <f t="shared" si="4"/>
        <v/>
      </c>
      <c r="N55" s="62" t="str">
        <f t="shared" si="5"/>
        <v/>
      </c>
      <c r="O55" s="62" t="str">
        <f t="shared" si="6"/>
        <v/>
      </c>
      <c r="P55" s="107"/>
      <c r="Q55" s="107"/>
      <c r="R55" s="107"/>
      <c r="S55" s="107"/>
      <c r="T55" s="107"/>
      <c r="U55" s="107"/>
      <c r="V55" s="107"/>
      <c r="Y55" s="58" t="str">
        <f>IF('1st plate agonist &amp; batch'!AB48&lt;&gt;"",'1st plate agonist &amp; batch'!AB48,"")</f>
        <v/>
      </c>
      <c r="Z55" s="58" t="str">
        <f>IF('1st plate agonist &amp; batch'!AC48&lt;&gt;"",'1st plate agonist &amp; batch'!AC48,"")</f>
        <v/>
      </c>
      <c r="AA55" s="58" t="str">
        <f>IF('1st plate agonist &amp; batch'!AD48&lt;&gt;"",'1st plate agonist &amp; batch'!AD48,"")</f>
        <v/>
      </c>
      <c r="AB55" s="58" t="str">
        <f>IF('1st plate agonist &amp; batch'!AE48&lt;&gt;"",'1st plate agonist &amp; batch'!AE48,"")</f>
        <v/>
      </c>
      <c r="AC55" s="58" t="str">
        <f>IFERROR(IF(AND($Y55&lt;&gt;"Buffer",$Y55&lt;&gt;""),COUNTIFS('Dilutions 1st Plate'!$B$2:$Y$17,'Plate preparation Calculations'!$AD$2,'1st plate agonist &amp; batch'!$B$2:$Y$17,'Plate preparation Calculations'!$Y55),""),"")</f>
        <v/>
      </c>
      <c r="AD55" s="58" t="str">
        <f t="shared" si="7"/>
        <v/>
      </c>
      <c r="AE55" s="82" t="str">
        <f t="shared" si="8"/>
        <v/>
      </c>
      <c r="AF55" s="82" t="str">
        <f t="shared" si="9"/>
        <v/>
      </c>
      <c r="AG55" s="59" t="str">
        <f t="shared" si="10"/>
        <v/>
      </c>
      <c r="AH55" s="59" t="str">
        <f t="shared" si="11"/>
        <v/>
      </c>
      <c r="AI55" s="59" t="str">
        <f t="shared" si="12"/>
        <v/>
      </c>
      <c r="AJ55" s="82" t="str">
        <f t="shared" si="13"/>
        <v/>
      </c>
      <c r="AK55" s="82" t="str">
        <f t="shared" si="14"/>
        <v/>
      </c>
      <c r="AL55" s="82" t="str">
        <f t="shared" si="15"/>
        <v/>
      </c>
      <c r="AM55" s="58" t="str">
        <f t="shared" si="16"/>
        <v/>
      </c>
      <c r="AN55" s="58" t="str">
        <f t="shared" si="17"/>
        <v/>
      </c>
      <c r="AP55" s="58" t="str">
        <f>IF(AND('2nd plate agonist &amp; batch'!AB48&lt;&gt;"", '2nd plate agonist &amp; batch'!AB48&lt;&gt;"Buffer"),'2nd plate agonist &amp; batch'!AB48,"")</f>
        <v/>
      </c>
      <c r="AQ55" s="58" t="str">
        <f>IF('2nd plate agonist &amp; batch'!AC48&lt;&gt;"",'2nd plate agonist &amp; batch'!AC48,"")</f>
        <v/>
      </c>
      <c r="AR55" s="58" t="str">
        <f>IF('2nd plate agonist &amp; batch'!AD48&lt;&gt;"",'2nd plate agonist &amp; batch'!AD48,"")</f>
        <v/>
      </c>
      <c r="AS55" s="58"/>
      <c r="AT55" s="58" t="str">
        <f>IF(AND('2nd plate agonist &amp; batch'!AB48&lt;&gt;"", '2nd plate agonist &amp; batch'!AB48&lt;&gt;"Buffer"),'2nd plate agonist &amp; batch'!AE48,"")</f>
        <v/>
      </c>
      <c r="AU55" s="58" t="str">
        <f t="shared" si="18"/>
        <v/>
      </c>
      <c r="AV55" s="58" t="str">
        <f t="shared" si="19"/>
        <v/>
      </c>
      <c r="AW55" s="58" t="str">
        <f t="shared" si="21"/>
        <v/>
      </c>
      <c r="AX55" s="58" t="str">
        <f t="shared" si="20"/>
        <v/>
      </c>
      <c r="AY55" s="93"/>
      <c r="BB55" s="54"/>
    </row>
    <row r="56" spans="5:54" s="91" customFormat="1" ht="21" customHeight="1" x14ac:dyDescent="0.3">
      <c r="E56" s="61" t="str">
        <f>'Cell type &amp; nb'!AC49</f>
        <v/>
      </c>
      <c r="F56" s="61" t="str">
        <f>'Cell type &amp; nb'!AD49</f>
        <v/>
      </c>
      <c r="G56" s="61" t="str">
        <f>'Cell type &amp; nb'!AE49</f>
        <v/>
      </c>
      <c r="H56" s="61" t="str">
        <f>'Cell type &amp; nb'!AF49</f>
        <v/>
      </c>
      <c r="I56" s="64" t="str">
        <f t="shared" si="0"/>
        <v/>
      </c>
      <c r="J56" s="62" t="str">
        <f t="shared" si="1"/>
        <v/>
      </c>
      <c r="K56" s="62" t="str">
        <f t="shared" si="2"/>
        <v/>
      </c>
      <c r="L56" s="62" t="str">
        <f t="shared" si="3"/>
        <v/>
      </c>
      <c r="M56" s="62" t="str">
        <f t="shared" si="4"/>
        <v/>
      </c>
      <c r="N56" s="62" t="str">
        <f t="shared" si="5"/>
        <v/>
      </c>
      <c r="O56" s="62" t="str">
        <f t="shared" si="6"/>
        <v/>
      </c>
      <c r="P56" s="107"/>
      <c r="Q56" s="107"/>
      <c r="R56" s="107"/>
      <c r="S56" s="107"/>
      <c r="T56" s="107"/>
      <c r="U56" s="107"/>
      <c r="V56" s="107"/>
      <c r="Y56" s="58" t="str">
        <f>IF('1st plate agonist &amp; batch'!AB49&lt;&gt;"",'1st plate agonist &amp; batch'!AB49,"")</f>
        <v/>
      </c>
      <c r="Z56" s="58" t="str">
        <f>IF('1st plate agonist &amp; batch'!AC49&lt;&gt;"",'1st plate agonist &amp; batch'!AC49,"")</f>
        <v/>
      </c>
      <c r="AA56" s="58" t="str">
        <f>IF('1st plate agonist &amp; batch'!AD49&lt;&gt;"",'1st plate agonist &amp; batch'!AD49,"")</f>
        <v/>
      </c>
      <c r="AB56" s="58" t="str">
        <f>IF('1st plate agonist &amp; batch'!AE49&lt;&gt;"",'1st plate agonist &amp; batch'!AE49,"")</f>
        <v/>
      </c>
      <c r="AC56" s="58" t="str">
        <f>IFERROR(IF(AND($Y56&lt;&gt;"Buffer",$Y56&lt;&gt;""),COUNTIFS('Dilutions 1st Plate'!$B$2:$Y$17,'Plate preparation Calculations'!$AD$2,'1st plate agonist &amp; batch'!$B$2:$Y$17,'Plate preparation Calculations'!$Y56),""),"")</f>
        <v/>
      </c>
      <c r="AD56" s="58" t="str">
        <f t="shared" si="7"/>
        <v/>
      </c>
      <c r="AE56" s="82" t="str">
        <f t="shared" si="8"/>
        <v/>
      </c>
      <c r="AF56" s="82" t="str">
        <f t="shared" si="9"/>
        <v/>
      </c>
      <c r="AG56" s="59" t="str">
        <f t="shared" si="10"/>
        <v/>
      </c>
      <c r="AH56" s="59" t="str">
        <f t="shared" si="11"/>
        <v/>
      </c>
      <c r="AI56" s="59" t="str">
        <f t="shared" si="12"/>
        <v/>
      </c>
      <c r="AJ56" s="82" t="str">
        <f t="shared" si="13"/>
        <v/>
      </c>
      <c r="AK56" s="82" t="str">
        <f t="shared" si="14"/>
        <v/>
      </c>
      <c r="AL56" s="82" t="str">
        <f t="shared" si="15"/>
        <v/>
      </c>
      <c r="AM56" s="58" t="str">
        <f t="shared" si="16"/>
        <v/>
      </c>
      <c r="AN56" s="58" t="str">
        <f t="shared" si="17"/>
        <v/>
      </c>
      <c r="AP56" s="58" t="str">
        <f>IF(AND('2nd plate agonist &amp; batch'!AB49&lt;&gt;"", '2nd plate agonist &amp; batch'!AB49&lt;&gt;"Buffer"),'2nd plate agonist &amp; batch'!AB49,"")</f>
        <v/>
      </c>
      <c r="AQ56" s="58" t="str">
        <f>IF('2nd plate agonist &amp; batch'!AC49&lt;&gt;"",'2nd plate agonist &amp; batch'!AC49,"")</f>
        <v/>
      </c>
      <c r="AR56" s="58" t="str">
        <f>IF('2nd plate agonist &amp; batch'!AD49&lt;&gt;"",'2nd plate agonist &amp; batch'!AD49,"")</f>
        <v/>
      </c>
      <c r="AS56" s="58"/>
      <c r="AT56" s="58" t="str">
        <f>IF(AND('2nd plate agonist &amp; batch'!AB49&lt;&gt;"", '2nd plate agonist &amp; batch'!AB49&lt;&gt;"Buffer"),'2nd plate agonist &amp; batch'!AE49,"")</f>
        <v/>
      </c>
      <c r="AU56" s="58" t="str">
        <f t="shared" si="18"/>
        <v/>
      </c>
      <c r="AV56" s="58" t="str">
        <f t="shared" si="19"/>
        <v/>
      </c>
      <c r="AW56" s="58" t="str">
        <f t="shared" si="21"/>
        <v/>
      </c>
      <c r="AX56" s="58" t="str">
        <f t="shared" si="20"/>
        <v/>
      </c>
      <c r="AY56" s="93"/>
      <c r="BB56" s="54"/>
    </row>
    <row r="57" spans="5:54" s="91" customFormat="1" ht="21" customHeight="1" x14ac:dyDescent="0.3">
      <c r="E57" s="61" t="str">
        <f>'Cell type &amp; nb'!AC50</f>
        <v/>
      </c>
      <c r="F57" s="61" t="str">
        <f>'Cell type &amp; nb'!AD50</f>
        <v/>
      </c>
      <c r="G57" s="61" t="str">
        <f>'Cell type &amp; nb'!AE50</f>
        <v/>
      </c>
      <c r="H57" s="61" t="str">
        <f>'Cell type &amp; nb'!AF50</f>
        <v/>
      </c>
      <c r="I57" s="64" t="str">
        <f t="shared" si="0"/>
        <v/>
      </c>
      <c r="J57" s="62" t="str">
        <f t="shared" si="1"/>
        <v/>
      </c>
      <c r="K57" s="62" t="str">
        <f t="shared" si="2"/>
        <v/>
      </c>
      <c r="L57" s="62" t="str">
        <f t="shared" si="3"/>
        <v/>
      </c>
      <c r="M57" s="62" t="str">
        <f t="shared" si="4"/>
        <v/>
      </c>
      <c r="N57" s="62" t="str">
        <f t="shared" si="5"/>
        <v/>
      </c>
      <c r="O57" s="62" t="str">
        <f t="shared" si="6"/>
        <v/>
      </c>
      <c r="P57" s="107"/>
      <c r="Q57" s="107"/>
      <c r="R57" s="107"/>
      <c r="S57" s="107"/>
      <c r="T57" s="107"/>
      <c r="U57" s="107"/>
      <c r="V57" s="107"/>
      <c r="Y57" s="108" t="str">
        <f>IF('1st plate agonist &amp; batch'!AB50&lt;&gt;"",'1st plate agonist &amp; batch'!AB50,"")</f>
        <v/>
      </c>
      <c r="Z57" s="108" t="str">
        <f>IF('1st plate agonist &amp; batch'!AC50&lt;&gt;"",'1st plate agonist &amp; batch'!AC50,"")</f>
        <v/>
      </c>
      <c r="AA57" s="108" t="str">
        <f>IF('1st plate agonist &amp; batch'!AD50&lt;&gt;"",'1st plate agonist &amp; batch'!AD50,"")</f>
        <v/>
      </c>
      <c r="AB57" s="108" t="str">
        <f>IF('1st plate agonist &amp; batch'!AE50&lt;&gt;"",'1st plate agonist &amp; batch'!AE50,"")</f>
        <v/>
      </c>
      <c r="AC57" s="58" t="str">
        <f>IFERROR(IF(AND($Y57&lt;&gt;"Buffer",$Y57&lt;&gt;""),COUNTIFS('Dilutions 1st Plate'!$B$2:$Y$17,'Plate preparation Calculations'!$AD$2,'1st plate agonist &amp; batch'!$B$2:$Y$17,'Plate preparation Calculations'!$Y57),""),"")</f>
        <v/>
      </c>
      <c r="AD57" s="58" t="str">
        <f t="shared" si="7"/>
        <v/>
      </c>
      <c r="AE57" s="82" t="str">
        <f t="shared" si="8"/>
        <v/>
      </c>
      <c r="AF57" s="109" t="str">
        <f t="shared" si="9"/>
        <v/>
      </c>
      <c r="AG57" s="59" t="str">
        <f t="shared" si="10"/>
        <v/>
      </c>
      <c r="AH57" s="59" t="str">
        <f t="shared" si="11"/>
        <v/>
      </c>
      <c r="AI57" s="59" t="str">
        <f t="shared" si="12"/>
        <v/>
      </c>
      <c r="AJ57" s="82" t="str">
        <f t="shared" si="13"/>
        <v/>
      </c>
      <c r="AK57" s="82" t="str">
        <f t="shared" si="14"/>
        <v/>
      </c>
      <c r="AL57" s="82" t="str">
        <f t="shared" si="15"/>
        <v/>
      </c>
      <c r="AM57" s="58" t="str">
        <f t="shared" si="16"/>
        <v/>
      </c>
      <c r="AN57" s="58" t="str">
        <f t="shared" si="17"/>
        <v/>
      </c>
      <c r="AP57" s="58" t="str">
        <f>IF(AND('2nd plate agonist &amp; batch'!AB50&lt;&gt;"", '2nd plate agonist &amp; batch'!AB50&lt;&gt;"Buffer"),'2nd plate agonist &amp; batch'!AB50,"")</f>
        <v/>
      </c>
      <c r="AQ57" s="58" t="str">
        <f>IF('2nd plate agonist &amp; batch'!AC50&lt;&gt;"",'2nd plate agonist &amp; batch'!AC50,"")</f>
        <v/>
      </c>
      <c r="AR57" s="58" t="str">
        <f>IF('2nd plate agonist &amp; batch'!AD50&lt;&gt;"",'2nd plate agonist &amp; batch'!AD50,"")</f>
        <v/>
      </c>
      <c r="AS57" s="58"/>
      <c r="AT57" s="58" t="str">
        <f>IF(AND('2nd plate agonist &amp; batch'!AB50&lt;&gt;"", '2nd plate agonist &amp; batch'!AB50&lt;&gt;"Buffer"),'2nd plate agonist &amp; batch'!AE50,"")</f>
        <v/>
      </c>
      <c r="AU57" s="58" t="str">
        <f t="shared" si="18"/>
        <v/>
      </c>
      <c r="AV57" s="58" t="str">
        <f t="shared" si="19"/>
        <v/>
      </c>
      <c r="AW57" s="58" t="str">
        <f t="shared" si="21"/>
        <v/>
      </c>
      <c r="AX57" s="58" t="str">
        <f t="shared" si="20"/>
        <v/>
      </c>
      <c r="AY57" s="93"/>
      <c r="BB57" s="54"/>
    </row>
    <row r="58" spans="5:54" s="91" customFormat="1" ht="21" customHeight="1" x14ac:dyDescent="0.3">
      <c r="E58" s="61" t="str">
        <f>'Cell type &amp; nb'!AC51</f>
        <v/>
      </c>
      <c r="F58" s="61" t="str">
        <f>'Cell type &amp; nb'!AD51</f>
        <v/>
      </c>
      <c r="G58" s="61" t="str">
        <f>'Cell type &amp; nb'!AE51</f>
        <v/>
      </c>
      <c r="H58" s="61" t="str">
        <f>'Cell type &amp; nb'!AF51</f>
        <v/>
      </c>
      <c r="I58" s="64" t="str">
        <f t="shared" si="0"/>
        <v/>
      </c>
      <c r="J58" s="62" t="str">
        <f t="shared" si="1"/>
        <v/>
      </c>
      <c r="K58" s="62" t="str">
        <f t="shared" si="2"/>
        <v/>
      </c>
      <c r="L58" s="62" t="str">
        <f t="shared" si="3"/>
        <v/>
      </c>
      <c r="M58" s="62" t="str">
        <f t="shared" si="4"/>
        <v/>
      </c>
      <c r="N58" s="62" t="str">
        <f t="shared" si="5"/>
        <v/>
      </c>
      <c r="O58" s="62" t="str">
        <f t="shared" si="6"/>
        <v/>
      </c>
      <c r="P58" s="107"/>
      <c r="Q58" s="107"/>
      <c r="R58" s="107"/>
      <c r="S58" s="107"/>
      <c r="T58" s="107"/>
      <c r="U58" s="107"/>
      <c r="V58" s="107"/>
      <c r="Y58" s="108" t="str">
        <f>IF('1st plate agonist &amp; batch'!AB51&lt;&gt;"",'1st plate agonist &amp; batch'!AB51,"")</f>
        <v/>
      </c>
      <c r="Z58" s="108" t="str">
        <f>IF('1st plate agonist &amp; batch'!AC51&lt;&gt;"",'1st plate agonist &amp; batch'!AC51,"")</f>
        <v/>
      </c>
      <c r="AA58" s="108" t="str">
        <f>IF('1st plate agonist &amp; batch'!AD51&lt;&gt;"",'1st plate agonist &amp; batch'!AD51,"")</f>
        <v/>
      </c>
      <c r="AB58" s="108" t="str">
        <f>IF('1st plate agonist &amp; batch'!AE51&lt;&gt;"",'1st plate agonist &amp; batch'!AE51,"")</f>
        <v/>
      </c>
      <c r="AC58" s="58" t="str">
        <f>IFERROR(IF(AND($Y58&lt;&gt;"Buffer",$Y58&lt;&gt;""),COUNTIFS('Dilutions 1st Plate'!$B$2:$Y$17,'Plate preparation Calculations'!$AD$2,'1st plate agonist &amp; batch'!$B$2:$Y$17,'Plate preparation Calculations'!$Y58),""),"")</f>
        <v/>
      </c>
      <c r="AD58" s="58" t="str">
        <f t="shared" si="7"/>
        <v/>
      </c>
      <c r="AE58" s="82" t="str">
        <f t="shared" si="8"/>
        <v/>
      </c>
      <c r="AF58" s="109" t="str">
        <f t="shared" si="9"/>
        <v/>
      </c>
      <c r="AG58" s="59" t="str">
        <f t="shared" si="10"/>
        <v/>
      </c>
      <c r="AH58" s="59" t="str">
        <f t="shared" si="11"/>
        <v/>
      </c>
      <c r="AI58" s="59" t="str">
        <f t="shared" si="12"/>
        <v/>
      </c>
      <c r="AJ58" s="82" t="str">
        <f t="shared" si="13"/>
        <v/>
      </c>
      <c r="AK58" s="82" t="str">
        <f t="shared" si="14"/>
        <v/>
      </c>
      <c r="AL58" s="82" t="str">
        <f t="shared" si="15"/>
        <v/>
      </c>
      <c r="AM58" s="58" t="str">
        <f t="shared" si="16"/>
        <v/>
      </c>
      <c r="AN58" s="58" t="str">
        <f t="shared" si="17"/>
        <v/>
      </c>
      <c r="AP58" s="58" t="str">
        <f>IF(AND('2nd plate agonist &amp; batch'!AB51&lt;&gt;"", '2nd plate agonist &amp; batch'!AB51&lt;&gt;"Buffer"),'2nd plate agonist &amp; batch'!AB51,"")</f>
        <v/>
      </c>
      <c r="AQ58" s="58" t="str">
        <f>IF('2nd plate agonist &amp; batch'!AC51&lt;&gt;"",'2nd plate agonist &amp; batch'!AC51,"")</f>
        <v/>
      </c>
      <c r="AR58" s="58" t="str">
        <f>IF('2nd plate agonist &amp; batch'!AD51&lt;&gt;"",'2nd plate agonist &amp; batch'!AD51,"")</f>
        <v/>
      </c>
      <c r="AS58" s="58"/>
      <c r="AT58" s="58" t="str">
        <f>IF(AND('2nd plate agonist &amp; batch'!AB51&lt;&gt;"", '2nd plate agonist &amp; batch'!AB51&lt;&gt;"Buffer"),'2nd plate agonist &amp; batch'!AE51,"")</f>
        <v/>
      </c>
      <c r="AU58" s="58" t="str">
        <f t="shared" si="18"/>
        <v/>
      </c>
      <c r="AV58" s="58" t="str">
        <f t="shared" si="19"/>
        <v/>
      </c>
      <c r="AW58" s="58" t="str">
        <f t="shared" si="21"/>
        <v/>
      </c>
      <c r="AX58" s="58" t="str">
        <f t="shared" si="20"/>
        <v/>
      </c>
      <c r="AY58" s="93"/>
      <c r="BB58" s="54"/>
    </row>
    <row r="59" spans="5:54" s="91" customFormat="1" ht="21" customHeight="1" x14ac:dyDescent="0.3">
      <c r="E59" s="61" t="str">
        <f>'Cell type &amp; nb'!AC52</f>
        <v/>
      </c>
      <c r="F59" s="61" t="str">
        <f>'Cell type &amp; nb'!AD52</f>
        <v/>
      </c>
      <c r="G59" s="61" t="str">
        <f>'Cell type &amp; nb'!AE52</f>
        <v/>
      </c>
      <c r="H59" s="61" t="str">
        <f>'Cell type &amp; nb'!AF52</f>
        <v/>
      </c>
      <c r="I59" s="64" t="str">
        <f t="shared" si="0"/>
        <v/>
      </c>
      <c r="J59" s="62" t="str">
        <f t="shared" si="1"/>
        <v/>
      </c>
      <c r="K59" s="62" t="str">
        <f t="shared" si="2"/>
        <v/>
      </c>
      <c r="L59" s="62" t="str">
        <f t="shared" si="3"/>
        <v/>
      </c>
      <c r="M59" s="62" t="str">
        <f t="shared" si="4"/>
        <v/>
      </c>
      <c r="N59" s="62" t="str">
        <f t="shared" si="5"/>
        <v/>
      </c>
      <c r="O59" s="62" t="str">
        <f t="shared" si="6"/>
        <v/>
      </c>
      <c r="P59" s="107"/>
      <c r="Q59" s="107"/>
      <c r="R59" s="107"/>
      <c r="S59" s="107"/>
      <c r="T59" s="107"/>
      <c r="U59" s="107"/>
      <c r="V59" s="107"/>
      <c r="Y59" s="108" t="str">
        <f>IF('1st plate agonist &amp; batch'!AB52&lt;&gt;"",'1st plate agonist &amp; batch'!AB52,"")</f>
        <v/>
      </c>
      <c r="Z59" s="108" t="str">
        <f>IF('1st plate agonist &amp; batch'!AC52&lt;&gt;"",'1st plate agonist &amp; batch'!AC52,"")</f>
        <v/>
      </c>
      <c r="AA59" s="108" t="str">
        <f>IF('1st plate agonist &amp; batch'!AD52&lt;&gt;"",'1st plate agonist &amp; batch'!AD52,"")</f>
        <v/>
      </c>
      <c r="AB59" s="108" t="str">
        <f>IF('1st plate agonist &amp; batch'!AE52&lt;&gt;"",'1st plate agonist &amp; batch'!AE52,"")</f>
        <v/>
      </c>
      <c r="AC59" s="58" t="str">
        <f>IFERROR(IF(AND($Y59&lt;&gt;"Buffer",$Y59&lt;&gt;""),COUNTIFS('Dilutions 1st Plate'!$B$2:$Y$17,'Plate preparation Calculations'!$AD$2,'1st plate agonist &amp; batch'!$B$2:$Y$17,'Plate preparation Calculations'!$Y59),""),"")</f>
        <v/>
      </c>
      <c r="AD59" s="58" t="str">
        <f t="shared" si="7"/>
        <v/>
      </c>
      <c r="AE59" s="82" t="str">
        <f t="shared" si="8"/>
        <v/>
      </c>
      <c r="AF59" s="109" t="str">
        <f t="shared" si="9"/>
        <v/>
      </c>
      <c r="AG59" s="59" t="str">
        <f t="shared" si="10"/>
        <v/>
      </c>
      <c r="AH59" s="59" t="str">
        <f t="shared" si="11"/>
        <v/>
      </c>
      <c r="AI59" s="59" t="str">
        <f t="shared" si="12"/>
        <v/>
      </c>
      <c r="AJ59" s="82" t="str">
        <f t="shared" si="13"/>
        <v/>
      </c>
      <c r="AK59" s="82" t="str">
        <f t="shared" si="14"/>
        <v/>
      </c>
      <c r="AL59" s="82" t="str">
        <f t="shared" si="15"/>
        <v/>
      </c>
      <c r="AM59" s="58" t="str">
        <f t="shared" si="16"/>
        <v/>
      </c>
      <c r="AN59" s="58" t="str">
        <f t="shared" si="17"/>
        <v/>
      </c>
      <c r="AP59" s="58" t="str">
        <f>IF(AND('2nd plate agonist &amp; batch'!AB52&lt;&gt;"", '2nd plate agonist &amp; batch'!AB52&lt;&gt;"Buffer"),'2nd plate agonist &amp; batch'!AB52,"")</f>
        <v/>
      </c>
      <c r="AQ59" s="58" t="str">
        <f>IF('2nd plate agonist &amp; batch'!AC52&lt;&gt;"",'2nd plate agonist &amp; batch'!AC52,"")</f>
        <v/>
      </c>
      <c r="AR59" s="58" t="str">
        <f>IF('2nd plate agonist &amp; batch'!AD52&lt;&gt;"",'2nd plate agonist &amp; batch'!AD52,"")</f>
        <v/>
      </c>
      <c r="AS59" s="58"/>
      <c r="AT59" s="58" t="str">
        <f>IF(AND('2nd plate agonist &amp; batch'!AB52&lt;&gt;"", '2nd plate agonist &amp; batch'!AB52&lt;&gt;"Buffer"),'2nd plate agonist &amp; batch'!AE52,"")</f>
        <v/>
      </c>
      <c r="AU59" s="58" t="str">
        <f t="shared" si="18"/>
        <v/>
      </c>
      <c r="AV59" s="58" t="str">
        <f t="shared" si="19"/>
        <v/>
      </c>
      <c r="AW59" s="58" t="str">
        <f t="shared" si="21"/>
        <v/>
      </c>
      <c r="AX59" s="58" t="str">
        <f t="shared" si="20"/>
        <v/>
      </c>
      <c r="AY59" s="93"/>
      <c r="BB59" s="54"/>
    </row>
    <row r="60" spans="5:54" s="91" customFormat="1" ht="21" customHeight="1" x14ac:dyDescent="0.3">
      <c r="E60" s="61" t="str">
        <f>'Cell type &amp; nb'!AC53</f>
        <v/>
      </c>
      <c r="F60" s="61" t="str">
        <f>'Cell type &amp; nb'!AD53</f>
        <v/>
      </c>
      <c r="G60" s="61" t="str">
        <f>'Cell type &amp; nb'!AE53</f>
        <v/>
      </c>
      <c r="H60" s="61" t="str">
        <f>'Cell type &amp; nb'!AF53</f>
        <v/>
      </c>
      <c r="I60" s="64" t="str">
        <f t="shared" si="0"/>
        <v/>
      </c>
      <c r="J60" s="62" t="str">
        <f t="shared" si="1"/>
        <v/>
      </c>
      <c r="K60" s="62" t="str">
        <f t="shared" si="2"/>
        <v/>
      </c>
      <c r="L60" s="62" t="str">
        <f t="shared" si="3"/>
        <v/>
      </c>
      <c r="M60" s="62" t="str">
        <f t="shared" si="4"/>
        <v/>
      </c>
      <c r="N60" s="62" t="str">
        <f t="shared" si="5"/>
        <v/>
      </c>
      <c r="O60" s="62" t="str">
        <f t="shared" si="6"/>
        <v/>
      </c>
      <c r="P60" s="107"/>
      <c r="Q60" s="107"/>
      <c r="R60" s="107"/>
      <c r="S60" s="107"/>
      <c r="T60" s="107"/>
      <c r="U60" s="107"/>
      <c r="V60" s="107"/>
      <c r="Y60" s="108" t="str">
        <f>IF('1st plate agonist &amp; batch'!AB53&lt;&gt;"",'1st plate agonist &amp; batch'!AB53,"")</f>
        <v/>
      </c>
      <c r="Z60" s="108" t="str">
        <f>IF('1st plate agonist &amp; batch'!AC53&lt;&gt;"",'1st plate agonist &amp; batch'!AC53,"")</f>
        <v/>
      </c>
      <c r="AA60" s="108" t="str">
        <f>IF('1st plate agonist &amp; batch'!AD53&lt;&gt;"",'1st plate agonist &amp; batch'!AD53,"")</f>
        <v/>
      </c>
      <c r="AB60" s="108" t="str">
        <f>IF('1st plate agonist &amp; batch'!AE53&lt;&gt;"",'1st plate agonist &amp; batch'!AE53,"")</f>
        <v/>
      </c>
      <c r="AC60" s="58" t="str">
        <f>IFERROR(IF(AND($Y60&lt;&gt;"Buffer",$Y60&lt;&gt;""),COUNTIFS('Dilutions 1st Plate'!$B$2:$Y$17,'Plate preparation Calculations'!$AD$2,'1st plate agonist &amp; batch'!$B$2:$Y$17,'Plate preparation Calculations'!$Y60),""),"")</f>
        <v/>
      </c>
      <c r="AD60" s="58" t="str">
        <f t="shared" si="7"/>
        <v/>
      </c>
      <c r="AE60" s="82" t="str">
        <f t="shared" si="8"/>
        <v/>
      </c>
      <c r="AF60" s="109" t="str">
        <f t="shared" si="9"/>
        <v/>
      </c>
      <c r="AG60" s="59" t="str">
        <f t="shared" si="10"/>
        <v/>
      </c>
      <c r="AH60" s="59" t="str">
        <f t="shared" si="11"/>
        <v/>
      </c>
      <c r="AI60" s="59" t="str">
        <f t="shared" si="12"/>
        <v/>
      </c>
      <c r="AJ60" s="82" t="str">
        <f t="shared" si="13"/>
        <v/>
      </c>
      <c r="AK60" s="82" t="str">
        <f t="shared" si="14"/>
        <v/>
      </c>
      <c r="AL60" s="82" t="str">
        <f t="shared" si="15"/>
        <v/>
      </c>
      <c r="AM60" s="58" t="str">
        <f t="shared" si="16"/>
        <v/>
      </c>
      <c r="AN60" s="58" t="str">
        <f t="shared" si="17"/>
        <v/>
      </c>
      <c r="AP60" s="58" t="str">
        <f>IF(AND('2nd plate agonist &amp; batch'!AB53&lt;&gt;"", '2nd plate agonist &amp; batch'!AB53&lt;&gt;"Buffer"),'2nd plate agonist &amp; batch'!AB53,"")</f>
        <v/>
      </c>
      <c r="AQ60" s="58" t="str">
        <f>IF('2nd plate agonist &amp; batch'!AC53&lt;&gt;"",'2nd plate agonist &amp; batch'!AC53,"")</f>
        <v/>
      </c>
      <c r="AR60" s="58" t="str">
        <f>IF('2nd plate agonist &amp; batch'!AD53&lt;&gt;"",'2nd plate agonist &amp; batch'!AD53,"")</f>
        <v/>
      </c>
      <c r="AS60" s="58"/>
      <c r="AT60" s="58" t="str">
        <f>IF(AND('2nd plate agonist &amp; batch'!AB53&lt;&gt;"", '2nd plate agonist &amp; batch'!AB53&lt;&gt;"Buffer"),'2nd plate agonist &amp; batch'!AE53,"")</f>
        <v/>
      </c>
      <c r="AU60" s="58" t="str">
        <f t="shared" si="18"/>
        <v/>
      </c>
      <c r="AV60" s="58" t="str">
        <f t="shared" si="19"/>
        <v/>
      </c>
      <c r="AW60" s="58" t="str">
        <f t="shared" si="21"/>
        <v/>
      </c>
      <c r="AX60" s="58" t="str">
        <f t="shared" si="20"/>
        <v/>
      </c>
      <c r="AY60" s="93"/>
      <c r="BB60" s="54"/>
    </row>
    <row r="61" spans="5:54" s="91" customFormat="1" ht="21" customHeight="1" x14ac:dyDescent="0.3">
      <c r="E61" s="61" t="str">
        <f>'Cell type &amp; nb'!AC54</f>
        <v/>
      </c>
      <c r="F61" s="61" t="str">
        <f>'Cell type &amp; nb'!AD54</f>
        <v/>
      </c>
      <c r="G61" s="61" t="str">
        <f>'Cell type &amp; nb'!AE54</f>
        <v/>
      </c>
      <c r="H61" s="61" t="str">
        <f>'Cell type &amp; nb'!AF54</f>
        <v/>
      </c>
      <c r="I61" s="64" t="str">
        <f t="shared" si="0"/>
        <v/>
      </c>
      <c r="J61" s="62" t="str">
        <f t="shared" si="1"/>
        <v/>
      </c>
      <c r="K61" s="62" t="str">
        <f t="shared" si="2"/>
        <v/>
      </c>
      <c r="L61" s="62" t="str">
        <f t="shared" si="3"/>
        <v/>
      </c>
      <c r="M61" s="62" t="str">
        <f t="shared" si="4"/>
        <v/>
      </c>
      <c r="N61" s="62" t="str">
        <f t="shared" si="5"/>
        <v/>
      </c>
      <c r="O61" s="62" t="str">
        <f t="shared" si="6"/>
        <v/>
      </c>
      <c r="P61" s="107"/>
      <c r="Q61" s="107"/>
      <c r="R61" s="107"/>
      <c r="S61" s="107"/>
      <c r="T61" s="107"/>
      <c r="U61" s="107"/>
      <c r="V61" s="107"/>
      <c r="Y61" s="108" t="str">
        <f>IF('1st plate agonist &amp; batch'!AB54&lt;&gt;"",'1st plate agonist &amp; batch'!AB54,"")</f>
        <v/>
      </c>
      <c r="Z61" s="108" t="str">
        <f>IF('1st plate agonist &amp; batch'!AC54&lt;&gt;"",'1st plate agonist &amp; batch'!AC54,"")</f>
        <v/>
      </c>
      <c r="AA61" s="108" t="str">
        <f>IF('1st plate agonist &amp; batch'!AD54&lt;&gt;"",'1st plate agonist &amp; batch'!AD54,"")</f>
        <v/>
      </c>
      <c r="AB61" s="108" t="str">
        <f>IF('1st plate agonist &amp; batch'!AE54&lt;&gt;"",'1st plate agonist &amp; batch'!AE54,"")</f>
        <v/>
      </c>
      <c r="AC61" s="58" t="str">
        <f>IFERROR(IF(AND($Y61&lt;&gt;"Buffer",$Y61&lt;&gt;""),COUNTIFS('Dilutions 1st Plate'!$B$2:$Y$17,'Plate preparation Calculations'!$AD$2,'1st plate agonist &amp; batch'!$B$2:$Y$17,'Plate preparation Calculations'!$Y61),""),"")</f>
        <v/>
      </c>
      <c r="AD61" s="58" t="str">
        <f t="shared" si="7"/>
        <v/>
      </c>
      <c r="AE61" s="82" t="str">
        <f t="shared" si="8"/>
        <v/>
      </c>
      <c r="AF61" s="109" t="str">
        <f t="shared" si="9"/>
        <v/>
      </c>
      <c r="AG61" s="59" t="str">
        <f t="shared" si="10"/>
        <v/>
      </c>
      <c r="AH61" s="59" t="str">
        <f t="shared" si="11"/>
        <v/>
      </c>
      <c r="AI61" s="59" t="str">
        <f t="shared" si="12"/>
        <v/>
      </c>
      <c r="AJ61" s="82" t="str">
        <f t="shared" si="13"/>
        <v/>
      </c>
      <c r="AK61" s="82" t="str">
        <f t="shared" si="14"/>
        <v/>
      </c>
      <c r="AL61" s="82" t="str">
        <f t="shared" si="15"/>
        <v/>
      </c>
      <c r="AM61" s="58" t="str">
        <f t="shared" si="16"/>
        <v/>
      </c>
      <c r="AN61" s="58" t="str">
        <f t="shared" si="17"/>
        <v/>
      </c>
      <c r="AP61" s="58" t="str">
        <f>IF(AND('2nd plate agonist &amp; batch'!AB54&lt;&gt;"", '2nd plate agonist &amp; batch'!AB54&lt;&gt;"Buffer"),'2nd plate agonist &amp; batch'!AB54,"")</f>
        <v/>
      </c>
      <c r="AQ61" s="58" t="str">
        <f>IF('2nd plate agonist &amp; batch'!AC54&lt;&gt;"",'2nd plate agonist &amp; batch'!AC54,"")</f>
        <v/>
      </c>
      <c r="AR61" s="58" t="str">
        <f>IF('2nd plate agonist &amp; batch'!AD54&lt;&gt;"",'2nd plate agonist &amp; batch'!AD54,"")</f>
        <v/>
      </c>
      <c r="AS61" s="58"/>
      <c r="AT61" s="58" t="str">
        <f>IF(AND('2nd plate agonist &amp; batch'!AB54&lt;&gt;"", '2nd plate agonist &amp; batch'!AB54&lt;&gt;"Buffer"),'2nd plate agonist &amp; batch'!AE54,"")</f>
        <v/>
      </c>
      <c r="AU61" s="58" t="str">
        <f t="shared" si="18"/>
        <v/>
      </c>
      <c r="AV61" s="58" t="str">
        <f t="shared" si="19"/>
        <v/>
      </c>
      <c r="AW61" s="58" t="str">
        <f t="shared" si="21"/>
        <v/>
      </c>
      <c r="AX61" s="58" t="str">
        <f t="shared" si="20"/>
        <v/>
      </c>
      <c r="AY61" s="93"/>
      <c r="BB61" s="54"/>
    </row>
    <row r="62" spans="5:54" s="91" customFormat="1" ht="21" customHeight="1" x14ac:dyDescent="0.3">
      <c r="E62" s="61" t="str">
        <f>'Cell type &amp; nb'!AC55</f>
        <v/>
      </c>
      <c r="F62" s="61" t="str">
        <f>'Cell type &amp; nb'!AD55</f>
        <v/>
      </c>
      <c r="G62" s="61" t="str">
        <f>'Cell type &amp; nb'!AE55</f>
        <v/>
      </c>
      <c r="H62" s="61" t="str">
        <f>'Cell type &amp; nb'!AF55</f>
        <v/>
      </c>
      <c r="I62" s="64" t="str">
        <f t="shared" si="0"/>
        <v/>
      </c>
      <c r="J62" s="62" t="str">
        <f t="shared" si="1"/>
        <v/>
      </c>
      <c r="K62" s="62" t="str">
        <f t="shared" si="2"/>
        <v/>
      </c>
      <c r="L62" s="62" t="str">
        <f t="shared" si="3"/>
        <v/>
      </c>
      <c r="M62" s="62" t="str">
        <f t="shared" si="4"/>
        <v/>
      </c>
      <c r="N62" s="62" t="str">
        <f t="shared" si="5"/>
        <v/>
      </c>
      <c r="O62" s="62" t="str">
        <f t="shared" si="6"/>
        <v/>
      </c>
      <c r="P62" s="107"/>
      <c r="Q62" s="107"/>
      <c r="R62" s="107"/>
      <c r="S62" s="107"/>
      <c r="T62" s="107"/>
      <c r="U62" s="107"/>
      <c r="V62" s="107"/>
      <c r="Y62" s="108" t="str">
        <f>IF('1st plate agonist &amp; batch'!AB55&lt;&gt;"",'1st plate agonist &amp; batch'!AB55,"")</f>
        <v/>
      </c>
      <c r="Z62" s="108" t="str">
        <f>IF('1st plate agonist &amp; batch'!AC55&lt;&gt;"",'1st plate agonist &amp; batch'!AC55,"")</f>
        <v/>
      </c>
      <c r="AA62" s="108" t="str">
        <f>IF('1st plate agonist &amp; batch'!AD55&lt;&gt;"",'1st plate agonist &amp; batch'!AD55,"")</f>
        <v/>
      </c>
      <c r="AB62" s="108" t="str">
        <f>IF('1st plate agonist &amp; batch'!AE55&lt;&gt;"",'1st plate agonist &amp; batch'!AE55,"")</f>
        <v/>
      </c>
      <c r="AC62" s="58" t="str">
        <f>IFERROR(IF(AND($Y62&lt;&gt;"Buffer",$Y62&lt;&gt;""),COUNTIFS('Dilutions 1st Plate'!$B$2:$Y$17,'Plate preparation Calculations'!$AD$2,'1st plate agonist &amp; batch'!$B$2:$Y$17,'Plate preparation Calculations'!$Y62),""),"")</f>
        <v/>
      </c>
      <c r="AD62" s="58" t="str">
        <f t="shared" si="7"/>
        <v/>
      </c>
      <c r="AE62" s="82" t="str">
        <f t="shared" si="8"/>
        <v/>
      </c>
      <c r="AF62" s="109" t="str">
        <f t="shared" si="9"/>
        <v/>
      </c>
      <c r="AG62" s="59" t="str">
        <f t="shared" si="10"/>
        <v/>
      </c>
      <c r="AH62" s="59" t="str">
        <f t="shared" si="11"/>
        <v/>
      </c>
      <c r="AI62" s="59" t="str">
        <f t="shared" si="12"/>
        <v/>
      </c>
      <c r="AJ62" s="82" t="str">
        <f t="shared" si="13"/>
        <v/>
      </c>
      <c r="AK62" s="82" t="str">
        <f t="shared" si="14"/>
        <v/>
      </c>
      <c r="AL62" s="82" t="str">
        <f t="shared" si="15"/>
        <v/>
      </c>
      <c r="AM62" s="58" t="str">
        <f t="shared" si="16"/>
        <v/>
      </c>
      <c r="AN62" s="58" t="str">
        <f t="shared" si="17"/>
        <v/>
      </c>
      <c r="AP62" s="58" t="str">
        <f>IF(AND('2nd plate agonist &amp; batch'!AB55&lt;&gt;"", '2nd plate agonist &amp; batch'!AB55&lt;&gt;"Buffer"),'2nd plate agonist &amp; batch'!AB55,"")</f>
        <v/>
      </c>
      <c r="AQ62" s="58" t="str">
        <f>IF('2nd plate agonist &amp; batch'!AC55&lt;&gt;"",'2nd plate agonist &amp; batch'!AC55,"")</f>
        <v/>
      </c>
      <c r="AR62" s="58" t="str">
        <f>IF('2nd plate agonist &amp; batch'!AD55&lt;&gt;"",'2nd plate agonist &amp; batch'!AD55,"")</f>
        <v/>
      </c>
      <c r="AS62" s="58"/>
      <c r="AT62" s="58" t="str">
        <f>IF(AND('2nd plate agonist &amp; batch'!AB55&lt;&gt;"", '2nd plate agonist &amp; batch'!AB55&lt;&gt;"Buffer"),'2nd plate agonist &amp; batch'!AE55,"")</f>
        <v/>
      </c>
      <c r="AU62" s="58" t="str">
        <f t="shared" si="18"/>
        <v/>
      </c>
      <c r="AV62" s="58" t="str">
        <f t="shared" si="19"/>
        <v/>
      </c>
      <c r="AW62" s="58" t="str">
        <f t="shared" si="21"/>
        <v/>
      </c>
      <c r="AX62" s="58" t="str">
        <f t="shared" si="20"/>
        <v/>
      </c>
      <c r="AY62" s="93"/>
      <c r="BB62" s="54"/>
    </row>
    <row r="63" spans="5:54" s="91" customFormat="1" ht="21" customHeight="1" x14ac:dyDescent="0.3">
      <c r="E63" s="61" t="str">
        <f>'Cell type &amp; nb'!AC56</f>
        <v/>
      </c>
      <c r="F63" s="61" t="str">
        <f>'Cell type &amp; nb'!AD56</f>
        <v/>
      </c>
      <c r="G63" s="61" t="str">
        <f>'Cell type &amp; nb'!AE56</f>
        <v/>
      </c>
      <c r="H63" s="61" t="str">
        <f>'Cell type &amp; nb'!AF56</f>
        <v/>
      </c>
      <c r="I63" s="64" t="str">
        <f t="shared" si="0"/>
        <v/>
      </c>
      <c r="J63" s="62" t="str">
        <f t="shared" si="1"/>
        <v/>
      </c>
      <c r="K63" s="62" t="str">
        <f t="shared" si="2"/>
        <v/>
      </c>
      <c r="L63" s="62" t="str">
        <f t="shared" si="3"/>
        <v/>
      </c>
      <c r="M63" s="62" t="str">
        <f t="shared" si="4"/>
        <v/>
      </c>
      <c r="N63" s="62" t="str">
        <f t="shared" si="5"/>
        <v/>
      </c>
      <c r="O63" s="62" t="str">
        <f t="shared" si="6"/>
        <v/>
      </c>
      <c r="P63" s="107"/>
      <c r="Q63" s="107"/>
      <c r="R63" s="107"/>
      <c r="S63" s="107"/>
      <c r="T63" s="107"/>
      <c r="U63" s="107"/>
      <c r="V63" s="107"/>
      <c r="Y63" s="108" t="str">
        <f>IF('1st plate agonist &amp; batch'!AB56&lt;&gt;"",'1st plate agonist &amp; batch'!AB56,"")</f>
        <v/>
      </c>
      <c r="Z63" s="108" t="str">
        <f>IF('1st plate agonist &amp; batch'!AC56&lt;&gt;"",'1st plate agonist &amp; batch'!AC56,"")</f>
        <v/>
      </c>
      <c r="AA63" s="108" t="str">
        <f>IF('1st plate agonist &amp; batch'!AD56&lt;&gt;"",'1st plate agonist &amp; batch'!AD56,"")</f>
        <v/>
      </c>
      <c r="AB63" s="108" t="str">
        <f>IF('1st plate agonist &amp; batch'!AE56&lt;&gt;"",'1st plate agonist &amp; batch'!AE56,"")</f>
        <v/>
      </c>
      <c r="AC63" s="58" t="str">
        <f>IFERROR(IF(AND($Y63&lt;&gt;"Buffer",$Y63&lt;&gt;""),COUNTIFS('Dilutions 1st Plate'!$B$2:$Y$17,'Plate preparation Calculations'!$AD$2,'1st plate agonist &amp; batch'!$B$2:$Y$17,'Plate preparation Calculations'!$Y63),""),"")</f>
        <v/>
      </c>
      <c r="AD63" s="58" t="str">
        <f t="shared" si="7"/>
        <v/>
      </c>
      <c r="AE63" s="82" t="str">
        <f t="shared" si="8"/>
        <v/>
      </c>
      <c r="AF63" s="109" t="str">
        <f t="shared" si="9"/>
        <v/>
      </c>
      <c r="AG63" s="59" t="str">
        <f t="shared" si="10"/>
        <v/>
      </c>
      <c r="AH63" s="59" t="str">
        <f t="shared" si="11"/>
        <v/>
      </c>
      <c r="AI63" s="59" t="str">
        <f t="shared" si="12"/>
        <v/>
      </c>
      <c r="AJ63" s="82" t="str">
        <f t="shared" si="13"/>
        <v/>
      </c>
      <c r="AK63" s="82" t="str">
        <f t="shared" si="14"/>
        <v/>
      </c>
      <c r="AL63" s="82" t="str">
        <f t="shared" si="15"/>
        <v/>
      </c>
      <c r="AM63" s="58" t="str">
        <f t="shared" si="16"/>
        <v/>
      </c>
      <c r="AN63" s="58" t="str">
        <f t="shared" si="17"/>
        <v/>
      </c>
      <c r="AP63" s="58" t="str">
        <f>IF(AND('2nd plate agonist &amp; batch'!AB56&lt;&gt;"", '2nd plate agonist &amp; batch'!AB56&lt;&gt;"Buffer"),'2nd plate agonist &amp; batch'!AB56,"")</f>
        <v/>
      </c>
      <c r="AQ63" s="58" t="str">
        <f>IF('2nd plate agonist &amp; batch'!AC56&lt;&gt;"",'2nd plate agonist &amp; batch'!AC56,"")</f>
        <v/>
      </c>
      <c r="AR63" s="58" t="str">
        <f>IF('2nd plate agonist &amp; batch'!AD56&lt;&gt;"",'2nd plate agonist &amp; batch'!AD56,"")</f>
        <v/>
      </c>
      <c r="AS63" s="58"/>
      <c r="AT63" s="58" t="str">
        <f>IF(AND('2nd plate agonist &amp; batch'!AB56&lt;&gt;"", '2nd plate agonist &amp; batch'!AB56&lt;&gt;"Buffer"),'2nd plate agonist &amp; batch'!AE56,"")</f>
        <v/>
      </c>
      <c r="AU63" s="58" t="str">
        <f t="shared" si="18"/>
        <v/>
      </c>
      <c r="AV63" s="58" t="str">
        <f t="shared" si="19"/>
        <v/>
      </c>
      <c r="AW63" s="58" t="str">
        <f t="shared" si="21"/>
        <v/>
      </c>
      <c r="AX63" s="58" t="str">
        <f t="shared" si="20"/>
        <v/>
      </c>
      <c r="AY63" s="93"/>
      <c r="BB63" s="54"/>
    </row>
    <row r="64" spans="5:54" s="91" customFormat="1" ht="21" customHeight="1" x14ac:dyDescent="0.3">
      <c r="E64" s="61" t="str">
        <f>'Cell type &amp; nb'!AC57</f>
        <v/>
      </c>
      <c r="F64" s="61" t="str">
        <f>'Cell type &amp; nb'!AD57</f>
        <v/>
      </c>
      <c r="G64" s="61" t="str">
        <f>'Cell type &amp; nb'!AE57</f>
        <v/>
      </c>
      <c r="H64" s="61" t="str">
        <f>'Cell type &amp; nb'!AF57</f>
        <v/>
      </c>
      <c r="I64" s="64" t="str">
        <f t="shared" si="0"/>
        <v/>
      </c>
      <c r="J64" s="62" t="str">
        <f t="shared" si="1"/>
        <v/>
      </c>
      <c r="K64" s="62" t="str">
        <f t="shared" si="2"/>
        <v/>
      </c>
      <c r="L64" s="62" t="str">
        <f t="shared" si="3"/>
        <v/>
      </c>
      <c r="M64" s="62" t="str">
        <f t="shared" si="4"/>
        <v/>
      </c>
      <c r="N64" s="62" t="str">
        <f t="shared" si="5"/>
        <v/>
      </c>
      <c r="O64" s="62" t="str">
        <f t="shared" si="6"/>
        <v/>
      </c>
      <c r="P64" s="107"/>
      <c r="Q64" s="107"/>
      <c r="R64" s="107"/>
      <c r="S64" s="107"/>
      <c r="T64" s="107"/>
      <c r="U64" s="107"/>
      <c r="V64" s="107"/>
      <c r="Y64" s="108" t="str">
        <f>IF('1st plate agonist &amp; batch'!AB57&lt;&gt;"",'1st plate agonist &amp; batch'!AB57,"")</f>
        <v/>
      </c>
      <c r="Z64" s="108" t="str">
        <f>IF('1st plate agonist &amp; batch'!AC57&lt;&gt;"",'1st plate agonist &amp; batch'!AC57,"")</f>
        <v/>
      </c>
      <c r="AA64" s="108" t="str">
        <f>IF('1st plate agonist &amp; batch'!AD57&lt;&gt;"",'1st plate agonist &amp; batch'!AD57,"")</f>
        <v/>
      </c>
      <c r="AB64" s="108" t="str">
        <f>IF('1st plate agonist &amp; batch'!AE57&lt;&gt;"",'1st plate agonist &amp; batch'!AE57,"")</f>
        <v/>
      </c>
      <c r="AC64" s="58" t="str">
        <f>IFERROR(IF(AND($Y64&lt;&gt;"Buffer",$Y64&lt;&gt;""),COUNTIFS('Dilutions 1st Plate'!$B$2:$Y$17,'Plate preparation Calculations'!$AD$2,'1st plate agonist &amp; batch'!$B$2:$Y$17,'Plate preparation Calculations'!$Y64),""),"")</f>
        <v/>
      </c>
      <c r="AD64" s="58" t="str">
        <f t="shared" si="7"/>
        <v/>
      </c>
      <c r="AE64" s="82" t="str">
        <f t="shared" si="8"/>
        <v/>
      </c>
      <c r="AF64" s="109" t="str">
        <f t="shared" si="9"/>
        <v/>
      </c>
      <c r="AG64" s="59" t="str">
        <f t="shared" si="10"/>
        <v/>
      </c>
      <c r="AH64" s="59" t="str">
        <f t="shared" si="11"/>
        <v/>
      </c>
      <c r="AI64" s="59" t="str">
        <f t="shared" si="12"/>
        <v/>
      </c>
      <c r="AJ64" s="82" t="str">
        <f t="shared" si="13"/>
        <v/>
      </c>
      <c r="AK64" s="82" t="str">
        <f t="shared" si="14"/>
        <v/>
      </c>
      <c r="AL64" s="82" t="str">
        <f t="shared" si="15"/>
        <v/>
      </c>
      <c r="AM64" s="58" t="str">
        <f t="shared" si="16"/>
        <v/>
      </c>
      <c r="AN64" s="58" t="str">
        <f t="shared" si="17"/>
        <v/>
      </c>
      <c r="AP64" s="58" t="str">
        <f>IF(AND('2nd plate agonist &amp; batch'!AB57&lt;&gt;"", '2nd plate agonist &amp; batch'!AB57&lt;&gt;"Buffer"),'2nd plate agonist &amp; batch'!AB57,"")</f>
        <v/>
      </c>
      <c r="AQ64" s="58" t="str">
        <f>IF('2nd plate agonist &amp; batch'!AC57&lt;&gt;"",'2nd plate agonist &amp; batch'!AC57,"")</f>
        <v/>
      </c>
      <c r="AR64" s="58" t="str">
        <f>IF('2nd plate agonist &amp; batch'!AD57&lt;&gt;"",'2nd plate agonist &amp; batch'!AD57,"")</f>
        <v/>
      </c>
      <c r="AS64" s="58"/>
      <c r="AT64" s="58" t="str">
        <f>IF(AND('2nd plate agonist &amp; batch'!AB57&lt;&gt;"", '2nd plate agonist &amp; batch'!AB57&lt;&gt;"Buffer"),'2nd plate agonist &amp; batch'!AE57,"")</f>
        <v/>
      </c>
      <c r="AU64" s="58" t="str">
        <f t="shared" si="18"/>
        <v/>
      </c>
      <c r="AV64" s="58" t="str">
        <f t="shared" si="19"/>
        <v/>
      </c>
      <c r="AW64" s="58" t="str">
        <f t="shared" si="21"/>
        <v/>
      </c>
      <c r="AX64" s="58" t="str">
        <f t="shared" si="20"/>
        <v/>
      </c>
      <c r="AY64" s="93"/>
      <c r="BB64" s="54"/>
    </row>
    <row r="65" spans="5:54" s="91" customFormat="1" ht="21" customHeight="1" x14ac:dyDescent="0.3">
      <c r="E65" s="61" t="str">
        <f>'Cell type &amp; nb'!AC58</f>
        <v/>
      </c>
      <c r="F65" s="61" t="str">
        <f>'Cell type &amp; nb'!AD58</f>
        <v/>
      </c>
      <c r="G65" s="61" t="str">
        <f>'Cell type &amp; nb'!AE58</f>
        <v/>
      </c>
      <c r="H65" s="61" t="str">
        <f>'Cell type &amp; nb'!AF58</f>
        <v/>
      </c>
      <c r="I65" s="64" t="str">
        <f t="shared" si="0"/>
        <v/>
      </c>
      <c r="J65" s="62" t="str">
        <f t="shared" si="1"/>
        <v/>
      </c>
      <c r="K65" s="62" t="str">
        <f t="shared" si="2"/>
        <v/>
      </c>
      <c r="L65" s="62" t="str">
        <f t="shared" si="3"/>
        <v/>
      </c>
      <c r="M65" s="62" t="str">
        <f t="shared" si="4"/>
        <v/>
      </c>
      <c r="N65" s="62" t="str">
        <f t="shared" si="5"/>
        <v/>
      </c>
      <c r="O65" s="62" t="str">
        <f t="shared" si="6"/>
        <v/>
      </c>
      <c r="P65" s="107"/>
      <c r="Q65" s="107"/>
      <c r="R65" s="107"/>
      <c r="S65" s="107"/>
      <c r="T65" s="107"/>
      <c r="U65" s="107"/>
      <c r="V65" s="107"/>
      <c r="Y65" s="108" t="str">
        <f>IF('1st plate agonist &amp; batch'!AB58&lt;&gt;"",'1st plate agonist &amp; batch'!AB58,"")</f>
        <v/>
      </c>
      <c r="Z65" s="108" t="str">
        <f>IF('1st plate agonist &amp; batch'!AC58&lt;&gt;"",'1st plate agonist &amp; batch'!AC58,"")</f>
        <v/>
      </c>
      <c r="AA65" s="108" t="str">
        <f>IF('1st plate agonist &amp; batch'!AD58&lt;&gt;"",'1st plate agonist &amp; batch'!AD58,"")</f>
        <v/>
      </c>
      <c r="AB65" s="108" t="str">
        <f>IF('1st plate agonist &amp; batch'!AE58&lt;&gt;"",'1st plate agonist &amp; batch'!AE58,"")</f>
        <v/>
      </c>
      <c r="AC65" s="58" t="str">
        <f>IFERROR(IF(AND($Y65&lt;&gt;"Buffer",$Y65&lt;&gt;""),COUNTIFS('Dilutions 1st Plate'!$B$2:$Y$17,'Plate preparation Calculations'!$AD$2,'1st plate agonist &amp; batch'!$B$2:$Y$17,'Plate preparation Calculations'!$Y65),""),"")</f>
        <v/>
      </c>
      <c r="AD65" s="58" t="str">
        <f t="shared" si="7"/>
        <v/>
      </c>
      <c r="AE65" s="82" t="str">
        <f t="shared" si="8"/>
        <v/>
      </c>
      <c r="AF65" s="109" t="str">
        <f t="shared" si="9"/>
        <v/>
      </c>
      <c r="AG65" s="59" t="str">
        <f t="shared" si="10"/>
        <v/>
      </c>
      <c r="AH65" s="59" t="str">
        <f t="shared" si="11"/>
        <v/>
      </c>
      <c r="AI65" s="59" t="str">
        <f t="shared" si="12"/>
        <v/>
      </c>
      <c r="AJ65" s="82" t="str">
        <f t="shared" si="13"/>
        <v/>
      </c>
      <c r="AK65" s="82" t="str">
        <f t="shared" si="14"/>
        <v/>
      </c>
      <c r="AL65" s="82" t="str">
        <f t="shared" si="15"/>
        <v/>
      </c>
      <c r="AM65" s="58" t="str">
        <f t="shared" si="16"/>
        <v/>
      </c>
      <c r="AN65" s="58" t="str">
        <f t="shared" si="17"/>
        <v/>
      </c>
      <c r="AP65" s="58" t="str">
        <f>IF(AND('2nd plate agonist &amp; batch'!AB58&lt;&gt;"", '2nd plate agonist &amp; batch'!AB58&lt;&gt;"Buffer"),'2nd plate agonist &amp; batch'!AB58,"")</f>
        <v/>
      </c>
      <c r="AQ65" s="58" t="str">
        <f>IF('2nd plate agonist &amp; batch'!AC58&lt;&gt;"",'2nd plate agonist &amp; batch'!AC58,"")</f>
        <v/>
      </c>
      <c r="AR65" s="58" t="str">
        <f>IF('2nd plate agonist &amp; batch'!AD58&lt;&gt;"",'2nd plate agonist &amp; batch'!AD58,"")</f>
        <v/>
      </c>
      <c r="AS65" s="58"/>
      <c r="AT65" s="58" t="str">
        <f>IF(AND('2nd plate agonist &amp; batch'!AB58&lt;&gt;"", '2nd plate agonist &amp; batch'!AB58&lt;&gt;"Buffer"),'2nd plate agonist &amp; batch'!AE58,"")</f>
        <v/>
      </c>
      <c r="AU65" s="58" t="str">
        <f t="shared" si="18"/>
        <v/>
      </c>
      <c r="AV65" s="58" t="str">
        <f t="shared" si="19"/>
        <v/>
      </c>
      <c r="AW65" s="58" t="str">
        <f t="shared" si="21"/>
        <v/>
      </c>
      <c r="AX65" s="58" t="str">
        <f t="shared" si="20"/>
        <v/>
      </c>
      <c r="AY65" s="93"/>
      <c r="BB65" s="54"/>
    </row>
    <row r="66" spans="5:54" s="91" customFormat="1" ht="21" customHeight="1" x14ac:dyDescent="0.3">
      <c r="E66" s="61" t="str">
        <f>'Cell type &amp; nb'!AC59</f>
        <v/>
      </c>
      <c r="F66" s="61" t="str">
        <f>'Cell type &amp; nb'!AD59</f>
        <v/>
      </c>
      <c r="G66" s="61" t="str">
        <f>'Cell type &amp; nb'!AE59</f>
        <v/>
      </c>
      <c r="H66" s="61" t="str">
        <f>'Cell type &amp; nb'!AF59</f>
        <v/>
      </c>
      <c r="I66" s="64" t="str">
        <f t="shared" si="0"/>
        <v/>
      </c>
      <c r="J66" s="62" t="str">
        <f t="shared" si="1"/>
        <v/>
      </c>
      <c r="K66" s="62" t="str">
        <f t="shared" si="2"/>
        <v/>
      </c>
      <c r="L66" s="62" t="str">
        <f t="shared" si="3"/>
        <v/>
      </c>
      <c r="M66" s="62" t="str">
        <f t="shared" si="4"/>
        <v/>
      </c>
      <c r="N66" s="62" t="str">
        <f t="shared" si="5"/>
        <v/>
      </c>
      <c r="O66" s="62" t="str">
        <f t="shared" si="6"/>
        <v/>
      </c>
      <c r="P66" s="107"/>
      <c r="Q66" s="107"/>
      <c r="R66" s="107"/>
      <c r="S66" s="107"/>
      <c r="T66" s="107"/>
      <c r="U66" s="107"/>
      <c r="V66" s="107"/>
      <c r="Y66" s="108" t="str">
        <f>IF('1st plate agonist &amp; batch'!AB59&lt;&gt;"",'1st plate agonist &amp; batch'!AB59,"")</f>
        <v/>
      </c>
      <c r="Z66" s="108" t="str">
        <f>IF('1st plate agonist &amp; batch'!AC59&lt;&gt;"",'1st plate agonist &amp; batch'!AC59,"")</f>
        <v/>
      </c>
      <c r="AA66" s="108" t="str">
        <f>IF('1st plate agonist &amp; batch'!AD59&lt;&gt;"",'1st plate agonist &amp; batch'!AD59,"")</f>
        <v/>
      </c>
      <c r="AB66" s="108" t="str">
        <f>IF('1st plate agonist &amp; batch'!AE59&lt;&gt;"",'1st plate agonist &amp; batch'!AE59,"")</f>
        <v/>
      </c>
      <c r="AC66" s="58" t="str">
        <f>IFERROR(IF(AND($Y66&lt;&gt;"Buffer",$Y66&lt;&gt;""),COUNTIFS('Dilutions 1st Plate'!$B$2:$Y$17,'Plate preparation Calculations'!$AD$2,'1st plate agonist &amp; batch'!$B$2:$Y$17,'Plate preparation Calculations'!$Y66),""),"")</f>
        <v/>
      </c>
      <c r="AD66" s="58" t="str">
        <f t="shared" si="7"/>
        <v/>
      </c>
      <c r="AE66" s="82" t="str">
        <f t="shared" si="8"/>
        <v/>
      </c>
      <c r="AF66" s="109" t="str">
        <f t="shared" si="9"/>
        <v/>
      </c>
      <c r="AG66" s="59" t="str">
        <f t="shared" si="10"/>
        <v/>
      </c>
      <c r="AH66" s="59" t="str">
        <f t="shared" si="11"/>
        <v/>
      </c>
      <c r="AI66" s="59" t="str">
        <f t="shared" si="12"/>
        <v/>
      </c>
      <c r="AJ66" s="82" t="str">
        <f t="shared" si="13"/>
        <v/>
      </c>
      <c r="AK66" s="82" t="str">
        <f t="shared" si="14"/>
        <v/>
      </c>
      <c r="AL66" s="82" t="str">
        <f t="shared" si="15"/>
        <v/>
      </c>
      <c r="AM66" s="58" t="str">
        <f t="shared" si="16"/>
        <v/>
      </c>
      <c r="AN66" s="58" t="str">
        <f t="shared" si="17"/>
        <v/>
      </c>
      <c r="AP66" s="58" t="str">
        <f>IF(AND('2nd plate agonist &amp; batch'!AB59&lt;&gt;"", '2nd plate agonist &amp; batch'!AB59&lt;&gt;"Buffer"),'2nd plate agonist &amp; batch'!AB59,"")</f>
        <v/>
      </c>
      <c r="AQ66" s="58" t="str">
        <f>IF('2nd plate agonist &amp; batch'!AC59&lt;&gt;"",'2nd plate agonist &amp; batch'!AC59,"")</f>
        <v/>
      </c>
      <c r="AR66" s="58" t="str">
        <f>IF('2nd plate agonist &amp; batch'!AD59&lt;&gt;"",'2nd plate agonist &amp; batch'!AD59,"")</f>
        <v/>
      </c>
      <c r="AS66" s="58"/>
      <c r="AT66" s="58" t="str">
        <f>IF(AND('2nd plate agonist &amp; batch'!AB59&lt;&gt;"", '2nd plate agonist &amp; batch'!AB59&lt;&gt;"Buffer"),'2nd plate agonist &amp; batch'!AE59,"")</f>
        <v/>
      </c>
      <c r="AU66" s="58" t="str">
        <f t="shared" si="18"/>
        <v/>
      </c>
      <c r="AV66" s="58" t="str">
        <f t="shared" si="19"/>
        <v/>
      </c>
      <c r="AW66" s="58" t="str">
        <f t="shared" si="21"/>
        <v/>
      </c>
      <c r="AX66" s="58" t="str">
        <f t="shared" si="20"/>
        <v/>
      </c>
      <c r="AY66" s="93"/>
      <c r="BB66" s="54"/>
    </row>
    <row r="67" spans="5:54" s="91" customFormat="1" ht="21" customHeight="1" x14ac:dyDescent="0.3">
      <c r="E67" s="61" t="str">
        <f>'Cell type &amp; nb'!AC60</f>
        <v/>
      </c>
      <c r="F67" s="61" t="str">
        <f>'Cell type &amp; nb'!AD60</f>
        <v/>
      </c>
      <c r="G67" s="61" t="str">
        <f>'Cell type &amp; nb'!AE60</f>
        <v/>
      </c>
      <c r="H67" s="61" t="str">
        <f>'Cell type &amp; nb'!AF60</f>
        <v/>
      </c>
      <c r="I67" s="64" t="str">
        <f t="shared" si="0"/>
        <v/>
      </c>
      <c r="J67" s="62" t="str">
        <f t="shared" si="1"/>
        <v/>
      </c>
      <c r="K67" s="62" t="str">
        <f t="shared" si="2"/>
        <v/>
      </c>
      <c r="L67" s="62" t="str">
        <f t="shared" si="3"/>
        <v/>
      </c>
      <c r="M67" s="62" t="str">
        <f t="shared" si="4"/>
        <v/>
      </c>
      <c r="N67" s="62" t="str">
        <f t="shared" si="5"/>
        <v/>
      </c>
      <c r="O67" s="62" t="str">
        <f t="shared" si="6"/>
        <v/>
      </c>
      <c r="P67" s="107"/>
      <c r="Q67" s="107"/>
      <c r="R67" s="107"/>
      <c r="S67" s="107"/>
      <c r="T67" s="107"/>
      <c r="U67" s="107"/>
      <c r="V67" s="107"/>
      <c r="Y67" s="108" t="str">
        <f>IF('1st plate agonist &amp; batch'!AB60&lt;&gt;"",'1st plate agonist &amp; batch'!AB60,"")</f>
        <v/>
      </c>
      <c r="Z67" s="108" t="str">
        <f>IF('1st plate agonist &amp; batch'!AC60&lt;&gt;"",'1st plate agonist &amp; batch'!AC60,"")</f>
        <v/>
      </c>
      <c r="AA67" s="108" t="str">
        <f>IF('1st plate agonist &amp; batch'!AD60&lt;&gt;"",'1st plate agonist &amp; batch'!AD60,"")</f>
        <v/>
      </c>
      <c r="AB67" s="108" t="str">
        <f>IF('1st plate agonist &amp; batch'!AE60&lt;&gt;"",'1st plate agonist &amp; batch'!AE60,"")</f>
        <v/>
      </c>
      <c r="AC67" s="58" t="str">
        <f>IFERROR(IF(AND($Y67&lt;&gt;"Buffer",$Y67&lt;&gt;""),COUNTIFS('Dilutions 1st Plate'!$B$2:$Y$17,'Plate preparation Calculations'!$AD$2,'1st plate agonist &amp; batch'!$B$2:$Y$17,'Plate preparation Calculations'!$Y67),""),"")</f>
        <v/>
      </c>
      <c r="AD67" s="58" t="str">
        <f t="shared" si="7"/>
        <v/>
      </c>
      <c r="AE67" s="82" t="str">
        <f t="shared" si="8"/>
        <v/>
      </c>
      <c r="AF67" s="109" t="str">
        <f t="shared" si="9"/>
        <v/>
      </c>
      <c r="AG67" s="59" t="str">
        <f t="shared" si="10"/>
        <v/>
      </c>
      <c r="AH67" s="59" t="str">
        <f t="shared" si="11"/>
        <v/>
      </c>
      <c r="AI67" s="59" t="str">
        <f t="shared" si="12"/>
        <v/>
      </c>
      <c r="AJ67" s="82" t="str">
        <f t="shared" si="13"/>
        <v/>
      </c>
      <c r="AK67" s="82" t="str">
        <f t="shared" si="14"/>
        <v/>
      </c>
      <c r="AL67" s="82" t="str">
        <f t="shared" si="15"/>
        <v/>
      </c>
      <c r="AM67" s="58" t="str">
        <f t="shared" si="16"/>
        <v/>
      </c>
      <c r="AN67" s="58" t="str">
        <f t="shared" si="17"/>
        <v/>
      </c>
      <c r="AP67" s="58" t="str">
        <f>IF(AND('2nd plate agonist &amp; batch'!AB60&lt;&gt;"", '2nd plate agonist &amp; batch'!AB60&lt;&gt;"Buffer"),'2nd plate agonist &amp; batch'!AB60,"")</f>
        <v/>
      </c>
      <c r="AQ67" s="58" t="str">
        <f>IF('2nd plate agonist &amp; batch'!AC60&lt;&gt;"",'2nd plate agonist &amp; batch'!AC60,"")</f>
        <v/>
      </c>
      <c r="AR67" s="58" t="str">
        <f>IF('2nd plate agonist &amp; batch'!AD60&lt;&gt;"",'2nd plate agonist &amp; batch'!AD60,"")</f>
        <v/>
      </c>
      <c r="AS67" s="58"/>
      <c r="AT67" s="58" t="str">
        <f>IF(AND('2nd plate agonist &amp; batch'!AB60&lt;&gt;"", '2nd plate agonist &amp; batch'!AB60&lt;&gt;"Buffer"),'2nd plate agonist &amp; batch'!AE60,"")</f>
        <v/>
      </c>
      <c r="AU67" s="58" t="str">
        <f t="shared" si="18"/>
        <v/>
      </c>
      <c r="AV67" s="58" t="str">
        <f t="shared" si="19"/>
        <v/>
      </c>
      <c r="AW67" s="58" t="str">
        <f t="shared" si="21"/>
        <v/>
      </c>
      <c r="AX67" s="58" t="str">
        <f t="shared" si="20"/>
        <v/>
      </c>
      <c r="AY67" s="93"/>
      <c r="BB67" s="54"/>
    </row>
    <row r="68" spans="5:54" s="91" customFormat="1" ht="21" customHeight="1" x14ac:dyDescent="0.3">
      <c r="E68" s="61" t="str">
        <f>'Cell type &amp; nb'!AC61</f>
        <v/>
      </c>
      <c r="F68" s="61" t="str">
        <f>'Cell type &amp; nb'!AD61</f>
        <v/>
      </c>
      <c r="G68" s="61" t="str">
        <f>'Cell type &amp; nb'!AE61</f>
        <v/>
      </c>
      <c r="H68" s="61" t="str">
        <f>'Cell type &amp; nb'!AF61</f>
        <v/>
      </c>
      <c r="I68" s="64" t="str">
        <f t="shared" si="0"/>
        <v/>
      </c>
      <c r="J68" s="62" t="str">
        <f t="shared" si="1"/>
        <v/>
      </c>
      <c r="K68" s="62" t="str">
        <f t="shared" si="2"/>
        <v/>
      </c>
      <c r="L68" s="62" t="str">
        <f t="shared" si="3"/>
        <v/>
      </c>
      <c r="M68" s="62" t="str">
        <f t="shared" si="4"/>
        <v/>
      </c>
      <c r="N68" s="62" t="str">
        <f t="shared" si="5"/>
        <v/>
      </c>
      <c r="O68" s="62" t="str">
        <f t="shared" si="6"/>
        <v/>
      </c>
      <c r="P68" s="107"/>
      <c r="Q68" s="107"/>
      <c r="R68" s="107"/>
      <c r="S68" s="107"/>
      <c r="T68" s="107"/>
      <c r="U68" s="107"/>
      <c r="V68" s="107"/>
      <c r="Y68" s="108" t="str">
        <f>IF('1st plate agonist &amp; batch'!AB61&lt;&gt;"",'1st plate agonist &amp; batch'!AB61,"")</f>
        <v/>
      </c>
      <c r="Z68" s="108" t="str">
        <f>IF('1st plate agonist &amp; batch'!AC61&lt;&gt;"",'1st plate agonist &amp; batch'!AC61,"")</f>
        <v/>
      </c>
      <c r="AA68" s="108" t="str">
        <f>IF('1st plate agonist &amp; batch'!AD61&lt;&gt;"",'1st plate agonist &amp; batch'!AD61,"")</f>
        <v/>
      </c>
      <c r="AB68" s="108" t="str">
        <f>IF('1st plate agonist &amp; batch'!AE61&lt;&gt;"",'1st plate agonist &amp; batch'!AE61,"")</f>
        <v/>
      </c>
      <c r="AC68" s="58" t="str">
        <f>IFERROR(IF(AND($Y68&lt;&gt;"Buffer",$Y68&lt;&gt;""),COUNTIFS('Dilutions 1st Plate'!$B$2:$Y$17,'Plate preparation Calculations'!$AD$2,'1st plate agonist &amp; batch'!$B$2:$Y$17,'Plate preparation Calculations'!$Y68),""),"")</f>
        <v/>
      </c>
      <c r="AD68" s="58" t="str">
        <f t="shared" si="7"/>
        <v/>
      </c>
      <c r="AE68" s="82" t="str">
        <f t="shared" si="8"/>
        <v/>
      </c>
      <c r="AF68" s="109" t="str">
        <f t="shared" si="9"/>
        <v/>
      </c>
      <c r="AG68" s="59" t="str">
        <f t="shared" si="10"/>
        <v/>
      </c>
      <c r="AH68" s="59" t="str">
        <f t="shared" si="11"/>
        <v/>
      </c>
      <c r="AI68" s="59" t="str">
        <f t="shared" si="12"/>
        <v/>
      </c>
      <c r="AJ68" s="82" t="str">
        <f t="shared" si="13"/>
        <v/>
      </c>
      <c r="AK68" s="82" t="str">
        <f t="shared" si="14"/>
        <v/>
      </c>
      <c r="AL68" s="82" t="str">
        <f t="shared" si="15"/>
        <v/>
      </c>
      <c r="AM68" s="58" t="str">
        <f t="shared" si="16"/>
        <v/>
      </c>
      <c r="AN68" s="58" t="str">
        <f t="shared" si="17"/>
        <v/>
      </c>
      <c r="AP68" s="58" t="str">
        <f>IF(AND('2nd plate agonist &amp; batch'!AB61&lt;&gt;"", '2nd plate agonist &amp; batch'!AB61&lt;&gt;"Buffer"),'2nd plate agonist &amp; batch'!AB61,"")</f>
        <v/>
      </c>
      <c r="AQ68" s="58" t="str">
        <f>IF('2nd plate agonist &amp; batch'!AC61&lt;&gt;"",'2nd plate agonist &amp; batch'!AC61,"")</f>
        <v/>
      </c>
      <c r="AR68" s="58" t="str">
        <f>IF('2nd plate agonist &amp; batch'!AD61&lt;&gt;"",'2nd plate agonist &amp; batch'!AD61,"")</f>
        <v/>
      </c>
      <c r="AS68" s="58"/>
      <c r="AT68" s="58" t="str">
        <f>IF(AND('2nd plate agonist &amp; batch'!AB61&lt;&gt;"", '2nd plate agonist &amp; batch'!AB61&lt;&gt;"Buffer"),'2nd plate agonist &amp; batch'!AE61,"")</f>
        <v/>
      </c>
      <c r="AU68" s="58" t="str">
        <f t="shared" si="18"/>
        <v/>
      </c>
      <c r="AV68" s="58" t="str">
        <f t="shared" si="19"/>
        <v/>
      </c>
      <c r="AW68" s="58" t="str">
        <f t="shared" si="21"/>
        <v/>
      </c>
      <c r="AX68" s="58" t="str">
        <f t="shared" si="20"/>
        <v/>
      </c>
      <c r="AY68" s="93"/>
      <c r="BB68" s="54"/>
    </row>
    <row r="69" spans="5:54" s="91" customFormat="1" ht="21" customHeight="1" x14ac:dyDescent="0.3">
      <c r="E69" s="61" t="str">
        <f>'Cell type &amp; nb'!AC62</f>
        <v/>
      </c>
      <c r="F69" s="61" t="str">
        <f>'Cell type &amp; nb'!AD62</f>
        <v/>
      </c>
      <c r="G69" s="61" t="str">
        <f>'Cell type &amp; nb'!AE62</f>
        <v/>
      </c>
      <c r="H69" s="61" t="str">
        <f>'Cell type &amp; nb'!AF62</f>
        <v/>
      </c>
      <c r="I69" s="64" t="str">
        <f t="shared" si="0"/>
        <v/>
      </c>
      <c r="J69" s="62" t="str">
        <f t="shared" si="1"/>
        <v/>
      </c>
      <c r="K69" s="62" t="str">
        <f t="shared" si="2"/>
        <v/>
      </c>
      <c r="L69" s="62" t="str">
        <f t="shared" si="3"/>
        <v/>
      </c>
      <c r="M69" s="62" t="str">
        <f t="shared" si="4"/>
        <v/>
      </c>
      <c r="N69" s="62" t="str">
        <f t="shared" si="5"/>
        <v/>
      </c>
      <c r="O69" s="62" t="str">
        <f t="shared" si="6"/>
        <v/>
      </c>
      <c r="P69" s="107"/>
      <c r="Q69" s="107"/>
      <c r="R69" s="107"/>
      <c r="S69" s="107"/>
      <c r="T69" s="107"/>
      <c r="U69" s="107"/>
      <c r="V69" s="107"/>
      <c r="Y69" s="108" t="str">
        <f>IF('1st plate agonist &amp; batch'!AB62&lt;&gt;"",'1st plate agonist &amp; batch'!AB62,"")</f>
        <v/>
      </c>
      <c r="Z69" s="108" t="str">
        <f>IF('1st plate agonist &amp; batch'!AC62&lt;&gt;"",'1st plate agonist &amp; batch'!AC62,"")</f>
        <v/>
      </c>
      <c r="AA69" s="108" t="str">
        <f>IF('1st plate agonist &amp; batch'!AD62&lt;&gt;"",'1st plate agonist &amp; batch'!AD62,"")</f>
        <v/>
      </c>
      <c r="AB69" s="108" t="str">
        <f>IF('1st plate agonist &amp; batch'!AE62&lt;&gt;"",'1st plate agonist &amp; batch'!AE62,"")</f>
        <v/>
      </c>
      <c r="AC69" s="58" t="str">
        <f>IFERROR(IF(AND($Y69&lt;&gt;"Buffer",$Y69&lt;&gt;""),COUNTIFS('Dilutions 1st Plate'!$B$2:$Y$17,'Plate preparation Calculations'!$AD$2,'1st plate agonist &amp; batch'!$B$2:$Y$17,'Plate preparation Calculations'!$Y69),""),"")</f>
        <v/>
      </c>
      <c r="AD69" s="58" t="str">
        <f t="shared" si="7"/>
        <v/>
      </c>
      <c r="AE69" s="82" t="str">
        <f t="shared" si="8"/>
        <v/>
      </c>
      <c r="AF69" s="109" t="str">
        <f t="shared" si="9"/>
        <v/>
      </c>
      <c r="AG69" s="59" t="str">
        <f t="shared" si="10"/>
        <v/>
      </c>
      <c r="AH69" s="59" t="str">
        <f t="shared" si="11"/>
        <v/>
      </c>
      <c r="AI69" s="59" t="str">
        <f t="shared" si="12"/>
        <v/>
      </c>
      <c r="AJ69" s="82" t="str">
        <f t="shared" si="13"/>
        <v/>
      </c>
      <c r="AK69" s="82" t="str">
        <f t="shared" si="14"/>
        <v/>
      </c>
      <c r="AL69" s="82" t="str">
        <f t="shared" si="15"/>
        <v/>
      </c>
      <c r="AM69" s="58" t="str">
        <f t="shared" si="16"/>
        <v/>
      </c>
      <c r="AN69" s="58" t="str">
        <f t="shared" si="17"/>
        <v/>
      </c>
      <c r="AP69" s="58" t="str">
        <f>IF(AND('2nd plate agonist &amp; batch'!AB62&lt;&gt;"", '2nd plate agonist &amp; batch'!AB62&lt;&gt;"Buffer"),'2nd plate agonist &amp; batch'!AB62,"")</f>
        <v/>
      </c>
      <c r="AQ69" s="58" t="str">
        <f>IF('2nd plate agonist &amp; batch'!AC62&lt;&gt;"",'2nd plate agonist &amp; batch'!AC62,"")</f>
        <v/>
      </c>
      <c r="AR69" s="58" t="str">
        <f>IF('2nd plate agonist &amp; batch'!AD62&lt;&gt;"",'2nd plate agonist &amp; batch'!AD62,"")</f>
        <v/>
      </c>
      <c r="AS69" s="58"/>
      <c r="AT69" s="58" t="str">
        <f>IF(AND('2nd plate agonist &amp; batch'!AB62&lt;&gt;"", '2nd plate agonist &amp; batch'!AB62&lt;&gt;"Buffer"),'2nd plate agonist &amp; batch'!AE62,"")</f>
        <v/>
      </c>
      <c r="AU69" s="58" t="str">
        <f t="shared" si="18"/>
        <v/>
      </c>
      <c r="AV69" s="58" t="str">
        <f t="shared" si="19"/>
        <v/>
      </c>
      <c r="AW69" s="58" t="str">
        <f t="shared" si="21"/>
        <v/>
      </c>
      <c r="AX69" s="58" t="str">
        <f t="shared" si="20"/>
        <v/>
      </c>
      <c r="AY69" s="93"/>
      <c r="BB69" s="54"/>
    </row>
    <row r="70" spans="5:54" s="91" customFormat="1" ht="21" customHeight="1" x14ac:dyDescent="0.3">
      <c r="E70" s="61" t="str">
        <f>'Cell type &amp; nb'!AC63</f>
        <v/>
      </c>
      <c r="F70" s="61" t="str">
        <f>'Cell type &amp; nb'!AD63</f>
        <v/>
      </c>
      <c r="G70" s="61" t="str">
        <f>'Cell type &amp; nb'!AE63</f>
        <v/>
      </c>
      <c r="H70" s="61" t="str">
        <f>'Cell type &amp; nb'!AF63</f>
        <v/>
      </c>
      <c r="I70" s="64" t="str">
        <f t="shared" si="0"/>
        <v/>
      </c>
      <c r="J70" s="62" t="str">
        <f t="shared" si="1"/>
        <v/>
      </c>
      <c r="K70" s="62" t="str">
        <f t="shared" si="2"/>
        <v/>
      </c>
      <c r="L70" s="62" t="str">
        <f t="shared" si="3"/>
        <v/>
      </c>
      <c r="M70" s="62" t="str">
        <f t="shared" si="4"/>
        <v/>
      </c>
      <c r="N70" s="62" t="str">
        <f t="shared" si="5"/>
        <v/>
      </c>
      <c r="O70" s="62" t="str">
        <f t="shared" si="6"/>
        <v/>
      </c>
      <c r="P70" s="107"/>
      <c r="Q70" s="107"/>
      <c r="R70" s="107"/>
      <c r="S70" s="107"/>
      <c r="T70" s="107"/>
      <c r="U70" s="107"/>
      <c r="V70" s="107"/>
      <c r="Y70" s="108" t="str">
        <f>IF('1st plate agonist &amp; batch'!AB63&lt;&gt;"",'1st plate agonist &amp; batch'!AB63,"")</f>
        <v/>
      </c>
      <c r="Z70" s="108" t="str">
        <f>IF('1st plate agonist &amp; batch'!AC63&lt;&gt;"",'1st plate agonist &amp; batch'!AC63,"")</f>
        <v/>
      </c>
      <c r="AA70" s="108" t="str">
        <f>IF('1st plate agonist &amp; batch'!AD63&lt;&gt;"",'1st plate agonist &amp; batch'!AD63,"")</f>
        <v/>
      </c>
      <c r="AB70" s="108" t="str">
        <f>IF('1st plate agonist &amp; batch'!AE63&lt;&gt;"",'1st plate agonist &amp; batch'!AE63,"")</f>
        <v/>
      </c>
      <c r="AC70" s="58" t="str">
        <f>IFERROR(IF(AND($Y70&lt;&gt;"Buffer",$Y70&lt;&gt;""),COUNTIFS('Dilutions 1st Plate'!$B$2:$Y$17,'Plate preparation Calculations'!$AD$2,'1st plate agonist &amp; batch'!$B$2:$Y$17,'Plate preparation Calculations'!$Y70),""),"")</f>
        <v/>
      </c>
      <c r="AD70" s="58" t="str">
        <f t="shared" si="7"/>
        <v/>
      </c>
      <c r="AE70" s="82" t="str">
        <f t="shared" si="8"/>
        <v/>
      </c>
      <c r="AF70" s="109" t="str">
        <f t="shared" si="9"/>
        <v/>
      </c>
      <c r="AG70" s="59" t="str">
        <f t="shared" si="10"/>
        <v/>
      </c>
      <c r="AH70" s="59" t="str">
        <f t="shared" si="11"/>
        <v/>
      </c>
      <c r="AI70" s="59" t="str">
        <f t="shared" si="12"/>
        <v/>
      </c>
      <c r="AJ70" s="82" t="str">
        <f t="shared" si="13"/>
        <v/>
      </c>
      <c r="AK70" s="82" t="str">
        <f t="shared" si="14"/>
        <v/>
      </c>
      <c r="AL70" s="82" t="str">
        <f t="shared" si="15"/>
        <v/>
      </c>
      <c r="AM70" s="58" t="str">
        <f t="shared" si="16"/>
        <v/>
      </c>
      <c r="AN70" s="58" t="str">
        <f t="shared" si="17"/>
        <v/>
      </c>
      <c r="AP70" s="58" t="str">
        <f>IF(AND('2nd plate agonist &amp; batch'!AB63&lt;&gt;"", '2nd plate agonist &amp; batch'!AB63&lt;&gt;"Buffer"),'2nd plate agonist &amp; batch'!AB63,"")</f>
        <v/>
      </c>
      <c r="AQ70" s="58" t="str">
        <f>IF('2nd plate agonist &amp; batch'!AC63&lt;&gt;"",'2nd plate agonist &amp; batch'!AC63,"")</f>
        <v/>
      </c>
      <c r="AR70" s="58" t="str">
        <f>IF('2nd plate agonist &amp; batch'!AD63&lt;&gt;"",'2nd plate agonist &amp; batch'!AD63,"")</f>
        <v/>
      </c>
      <c r="AS70" s="58"/>
      <c r="AT70" s="58" t="str">
        <f>IF(AND('2nd plate agonist &amp; batch'!AB63&lt;&gt;"", '2nd plate agonist &amp; batch'!AB63&lt;&gt;"Buffer"),'2nd plate agonist &amp; batch'!AE63,"")</f>
        <v/>
      </c>
      <c r="AU70" s="58" t="str">
        <f t="shared" si="18"/>
        <v/>
      </c>
      <c r="AV70" s="58" t="str">
        <f t="shared" si="19"/>
        <v/>
      </c>
      <c r="AW70" s="58" t="str">
        <f t="shared" si="21"/>
        <v/>
      </c>
      <c r="AX70" s="58" t="str">
        <f t="shared" si="20"/>
        <v/>
      </c>
      <c r="AY70" s="93"/>
      <c r="BB70" s="54"/>
    </row>
    <row r="71" spans="5:54" s="91" customFormat="1" ht="21" customHeight="1" x14ac:dyDescent="0.3">
      <c r="E71" s="61" t="str">
        <f>'Cell type &amp; nb'!AC64</f>
        <v/>
      </c>
      <c r="F71" s="61" t="str">
        <f>'Cell type &amp; nb'!AD64</f>
        <v/>
      </c>
      <c r="G71" s="61" t="str">
        <f>'Cell type &amp; nb'!AE64</f>
        <v/>
      </c>
      <c r="H71" s="61" t="str">
        <f>'Cell type &amp; nb'!AF64</f>
        <v/>
      </c>
      <c r="I71" s="64" t="str">
        <f t="shared" si="0"/>
        <v/>
      </c>
      <c r="J71" s="62" t="str">
        <f t="shared" si="1"/>
        <v/>
      </c>
      <c r="K71" s="62" t="str">
        <f t="shared" si="2"/>
        <v/>
      </c>
      <c r="L71" s="62" t="str">
        <f t="shared" si="3"/>
        <v/>
      </c>
      <c r="M71" s="62" t="str">
        <f t="shared" si="4"/>
        <v/>
      </c>
      <c r="N71" s="62" t="str">
        <f t="shared" si="5"/>
        <v/>
      </c>
      <c r="O71" s="62" t="str">
        <f t="shared" si="6"/>
        <v/>
      </c>
      <c r="P71" s="107"/>
      <c r="Q71" s="107"/>
      <c r="R71" s="107"/>
      <c r="S71" s="107"/>
      <c r="T71" s="107"/>
      <c r="U71" s="107"/>
      <c r="V71" s="107"/>
      <c r="Y71" s="108" t="str">
        <f>IF('1st plate agonist &amp; batch'!AB64&lt;&gt;"",'1st plate agonist &amp; batch'!AB64,"")</f>
        <v/>
      </c>
      <c r="Z71" s="108" t="str">
        <f>IF('1st plate agonist &amp; batch'!AC64&lt;&gt;"",'1st plate agonist &amp; batch'!AC64,"")</f>
        <v/>
      </c>
      <c r="AA71" s="108" t="str">
        <f>IF('1st plate agonist &amp; batch'!AD64&lt;&gt;"",'1st plate agonist &amp; batch'!AD64,"")</f>
        <v/>
      </c>
      <c r="AB71" s="108" t="str">
        <f>IF('1st plate agonist &amp; batch'!AE64&lt;&gt;"",'1st plate agonist &amp; batch'!AE64,"")</f>
        <v/>
      </c>
      <c r="AC71" s="58" t="str">
        <f>IFERROR(IF(AND($Y71&lt;&gt;"Buffer",$Y71&lt;&gt;""),COUNTIFS('Dilutions 1st Plate'!$B$2:$Y$17,'Plate preparation Calculations'!$AD$2,'1st plate agonist &amp; batch'!$B$2:$Y$17,'Plate preparation Calculations'!$Y71),""),"")</f>
        <v/>
      </c>
      <c r="AD71" s="58" t="str">
        <f t="shared" si="7"/>
        <v/>
      </c>
      <c r="AE71" s="82" t="str">
        <f t="shared" si="8"/>
        <v/>
      </c>
      <c r="AF71" s="109" t="str">
        <f t="shared" si="9"/>
        <v/>
      </c>
      <c r="AG71" s="59" t="str">
        <f t="shared" si="10"/>
        <v/>
      </c>
      <c r="AH71" s="59" t="str">
        <f t="shared" si="11"/>
        <v/>
      </c>
      <c r="AI71" s="59" t="str">
        <f t="shared" si="12"/>
        <v/>
      </c>
      <c r="AJ71" s="82" t="str">
        <f t="shared" si="13"/>
        <v/>
      </c>
      <c r="AK71" s="82" t="str">
        <f t="shared" si="14"/>
        <v/>
      </c>
      <c r="AL71" s="82" t="str">
        <f t="shared" si="15"/>
        <v/>
      </c>
      <c r="AM71" s="58" t="str">
        <f t="shared" si="16"/>
        <v/>
      </c>
      <c r="AN71" s="58" t="str">
        <f t="shared" si="17"/>
        <v/>
      </c>
      <c r="AP71" s="58" t="str">
        <f>IF(AND('2nd plate agonist &amp; batch'!AB64&lt;&gt;"", '2nd plate agonist &amp; batch'!AB64&lt;&gt;"Buffer"),'2nd plate agonist &amp; batch'!AB64,"")</f>
        <v/>
      </c>
      <c r="AQ71" s="58" t="str">
        <f>IF('2nd plate agonist &amp; batch'!AC64&lt;&gt;"",'2nd plate agonist &amp; batch'!AC64,"")</f>
        <v/>
      </c>
      <c r="AR71" s="58" t="str">
        <f>IF('2nd plate agonist &amp; batch'!AD64&lt;&gt;"",'2nd plate agonist &amp; batch'!AD64,"")</f>
        <v/>
      </c>
      <c r="AS71" s="58"/>
      <c r="AT71" s="58" t="str">
        <f>IF(AND('2nd plate agonist &amp; batch'!AB64&lt;&gt;"", '2nd plate agonist &amp; batch'!AB64&lt;&gt;"Buffer"),'2nd plate agonist &amp; batch'!AE64,"")</f>
        <v/>
      </c>
      <c r="AU71" s="58" t="str">
        <f t="shared" si="18"/>
        <v/>
      </c>
      <c r="AV71" s="58" t="str">
        <f t="shared" si="19"/>
        <v/>
      </c>
      <c r="AW71" s="58" t="str">
        <f t="shared" si="21"/>
        <v/>
      </c>
      <c r="AX71" s="58" t="str">
        <f t="shared" si="20"/>
        <v/>
      </c>
      <c r="AY71" s="93"/>
      <c r="BB71" s="54"/>
    </row>
    <row r="72" spans="5:54" s="91" customFormat="1" ht="21" customHeight="1" x14ac:dyDescent="0.3">
      <c r="E72" s="61" t="str">
        <f>'Cell type &amp; nb'!AC65</f>
        <v/>
      </c>
      <c r="F72" s="61" t="str">
        <f>'Cell type &amp; nb'!AD65</f>
        <v/>
      </c>
      <c r="G72" s="61" t="str">
        <f>'Cell type &amp; nb'!AE65</f>
        <v/>
      </c>
      <c r="H72" s="61" t="str">
        <f>'Cell type &amp; nb'!AF65</f>
        <v/>
      </c>
      <c r="I72" s="64" t="str">
        <f t="shared" si="0"/>
        <v/>
      </c>
      <c r="J72" s="62" t="str">
        <f t="shared" si="1"/>
        <v/>
      </c>
      <c r="K72" s="62" t="str">
        <f t="shared" si="2"/>
        <v/>
      </c>
      <c r="L72" s="62" t="str">
        <f t="shared" si="3"/>
        <v/>
      </c>
      <c r="M72" s="62" t="str">
        <f t="shared" si="4"/>
        <v/>
      </c>
      <c r="N72" s="62" t="str">
        <f t="shared" si="5"/>
        <v/>
      </c>
      <c r="O72" s="62" t="str">
        <f t="shared" si="6"/>
        <v/>
      </c>
      <c r="P72" s="107"/>
      <c r="Q72" s="107"/>
      <c r="R72" s="107"/>
      <c r="S72" s="107"/>
      <c r="T72" s="107"/>
      <c r="U72" s="107"/>
      <c r="V72" s="107"/>
      <c r="Y72" s="108" t="str">
        <f>IF('1st plate agonist &amp; batch'!AB65&lt;&gt;"",'1st plate agonist &amp; batch'!AB65,"")</f>
        <v/>
      </c>
      <c r="Z72" s="108" t="str">
        <f>IF('1st plate agonist &amp; batch'!AC65&lt;&gt;"",'1st plate agonist &amp; batch'!AC65,"")</f>
        <v/>
      </c>
      <c r="AA72" s="108" t="str">
        <f>IF('1st plate agonist &amp; batch'!AD65&lt;&gt;"",'1st plate agonist &amp; batch'!AD65,"")</f>
        <v/>
      </c>
      <c r="AB72" s="108" t="str">
        <f>IF('1st plate agonist &amp; batch'!AE65&lt;&gt;"",'1st plate agonist &amp; batch'!AE65,"")</f>
        <v/>
      </c>
      <c r="AC72" s="58" t="str">
        <f>IFERROR(IF(AND($Y72&lt;&gt;"Buffer",$Y72&lt;&gt;""),COUNTIFS('Dilutions 1st Plate'!$B$2:$Y$17,'Plate preparation Calculations'!$AD$2,'1st plate agonist &amp; batch'!$B$2:$Y$17,'Plate preparation Calculations'!$Y72),""),"")</f>
        <v/>
      </c>
      <c r="AD72" s="58" t="str">
        <f t="shared" si="7"/>
        <v/>
      </c>
      <c r="AE72" s="82" t="str">
        <f t="shared" si="8"/>
        <v/>
      </c>
      <c r="AF72" s="109" t="str">
        <f t="shared" si="9"/>
        <v/>
      </c>
      <c r="AG72" s="58" t="str">
        <f t="shared" si="10"/>
        <v/>
      </c>
      <c r="AH72" s="58" t="str">
        <f t="shared" si="11"/>
        <v/>
      </c>
      <c r="AI72" s="58" t="str">
        <f t="shared" si="12"/>
        <v/>
      </c>
      <c r="AJ72" s="82" t="str">
        <f t="shared" si="13"/>
        <v/>
      </c>
      <c r="AK72" s="82" t="str">
        <f t="shared" si="14"/>
        <v/>
      </c>
      <c r="AL72" s="82" t="str">
        <f t="shared" si="15"/>
        <v/>
      </c>
      <c r="AM72" s="58" t="str">
        <f t="shared" si="16"/>
        <v/>
      </c>
      <c r="AN72" s="58" t="str">
        <f t="shared" si="17"/>
        <v/>
      </c>
      <c r="AP72" s="58" t="str">
        <f>IF(AND('2nd plate agonist &amp; batch'!AB65&lt;&gt;"", '2nd plate agonist &amp; batch'!AB65&lt;&gt;"Buffer"),'2nd plate agonist &amp; batch'!AB65,"")</f>
        <v/>
      </c>
      <c r="AQ72" s="58" t="str">
        <f>IF('2nd plate agonist &amp; batch'!AC65&lt;&gt;"",'2nd plate agonist &amp; batch'!AC65,"")</f>
        <v/>
      </c>
      <c r="AR72" s="58" t="str">
        <f>IF('2nd plate agonist &amp; batch'!AD65&lt;&gt;"",'2nd plate agonist &amp; batch'!AD65,"")</f>
        <v/>
      </c>
      <c r="AS72" s="58"/>
      <c r="AT72" s="58" t="str">
        <f>IF(AND('2nd plate agonist &amp; batch'!AB65&lt;&gt;"", '2nd plate agonist &amp; batch'!AB65&lt;&gt;"Buffer"),'2nd plate agonist &amp; batch'!AE65,"")</f>
        <v/>
      </c>
      <c r="AU72" s="58" t="str">
        <f t="shared" si="18"/>
        <v/>
      </c>
      <c r="AV72" s="58" t="str">
        <f t="shared" si="19"/>
        <v/>
      </c>
      <c r="AW72" s="58" t="str">
        <f t="shared" si="21"/>
        <v/>
      </c>
      <c r="AX72" s="58" t="str">
        <f t="shared" si="20"/>
        <v/>
      </c>
      <c r="AY72" s="93"/>
      <c r="BB72" s="54"/>
    </row>
    <row r="73" spans="5:54" s="91" customFormat="1" ht="21" customHeight="1" x14ac:dyDescent="0.3">
      <c r="E73" s="61" t="str">
        <f>'Cell type &amp; nb'!AC66</f>
        <v/>
      </c>
      <c r="F73" s="61" t="str">
        <f>'Cell type &amp; nb'!AD66</f>
        <v/>
      </c>
      <c r="G73" s="61" t="str">
        <f>'Cell type &amp; nb'!AE66</f>
        <v/>
      </c>
      <c r="H73" s="61" t="str">
        <f>'Cell type &amp; nb'!AF66</f>
        <v/>
      </c>
      <c r="I73" s="64" t="str">
        <f t="shared" si="0"/>
        <v/>
      </c>
      <c r="J73" s="62" t="str">
        <f t="shared" si="1"/>
        <v/>
      </c>
      <c r="K73" s="62" t="str">
        <f t="shared" si="2"/>
        <v/>
      </c>
      <c r="L73" s="62" t="str">
        <f t="shared" si="3"/>
        <v/>
      </c>
      <c r="M73" s="62" t="str">
        <f t="shared" si="4"/>
        <v/>
      </c>
      <c r="N73" s="62" t="str">
        <f t="shared" si="5"/>
        <v/>
      </c>
      <c r="O73" s="62" t="str">
        <f t="shared" si="6"/>
        <v/>
      </c>
      <c r="P73" s="107"/>
      <c r="Q73" s="107"/>
      <c r="R73" s="107"/>
      <c r="S73" s="107"/>
      <c r="T73" s="107"/>
      <c r="U73" s="107"/>
      <c r="V73" s="107"/>
      <c r="Y73" s="108" t="str">
        <f>IF('1st plate agonist &amp; batch'!AB66&lt;&gt;"",'1st plate agonist &amp; batch'!AB66,"")</f>
        <v/>
      </c>
      <c r="Z73" s="108" t="str">
        <f>IF('1st plate agonist &amp; batch'!AC66&lt;&gt;"",'1st plate agonist &amp; batch'!AC66,"")</f>
        <v/>
      </c>
      <c r="AA73" s="108" t="str">
        <f>IF('1st plate agonist &amp; batch'!AD66&lt;&gt;"",'1st plate agonist &amp; batch'!AD66,"")</f>
        <v/>
      </c>
      <c r="AB73" s="108" t="str">
        <f>IF('1st plate agonist &amp; batch'!AE66&lt;&gt;"",'1st plate agonist &amp; batch'!AE66,"")</f>
        <v/>
      </c>
      <c r="AC73" s="58" t="str">
        <f>IFERROR(IF(AND($Y73&lt;&gt;"Buffer",$Y73&lt;&gt;""),COUNTIFS('Dilutions 1st Plate'!$B$2:$Y$17,'Plate preparation Calculations'!$AD$2,'1st plate agonist &amp; batch'!$B$2:$Y$17,'Plate preparation Calculations'!$Y73),""),"")</f>
        <v/>
      </c>
      <c r="AD73" s="58" t="str">
        <f t="shared" si="7"/>
        <v/>
      </c>
      <c r="AE73" s="82" t="str">
        <f t="shared" si="8"/>
        <v/>
      </c>
      <c r="AF73" s="109" t="str">
        <f t="shared" si="9"/>
        <v/>
      </c>
      <c r="AG73" s="58" t="str">
        <f t="shared" si="10"/>
        <v/>
      </c>
      <c r="AH73" s="58" t="str">
        <f t="shared" si="11"/>
        <v/>
      </c>
      <c r="AI73" s="58" t="str">
        <f t="shared" si="12"/>
        <v/>
      </c>
      <c r="AJ73" s="82" t="str">
        <f t="shared" si="13"/>
        <v/>
      </c>
      <c r="AK73" s="82" t="str">
        <f t="shared" si="14"/>
        <v/>
      </c>
      <c r="AL73" s="82" t="str">
        <f t="shared" si="15"/>
        <v/>
      </c>
      <c r="AM73" s="58" t="str">
        <f t="shared" si="16"/>
        <v/>
      </c>
      <c r="AN73" s="58" t="str">
        <f t="shared" si="17"/>
        <v/>
      </c>
      <c r="AP73" s="58" t="str">
        <f>IF(AND('2nd plate agonist &amp; batch'!AB66&lt;&gt;"", '2nd plate agonist &amp; batch'!AB66&lt;&gt;"Buffer"),'2nd plate agonist &amp; batch'!AB66,"")</f>
        <v/>
      </c>
      <c r="AQ73" s="58" t="str">
        <f>IF('2nd plate agonist &amp; batch'!AC66&lt;&gt;"",'2nd plate agonist &amp; batch'!AC66,"")</f>
        <v/>
      </c>
      <c r="AR73" s="58" t="str">
        <f>IF('2nd plate agonist &amp; batch'!AD66&lt;&gt;"",'2nd plate agonist &amp; batch'!AD66,"")</f>
        <v/>
      </c>
      <c r="AS73" s="58"/>
      <c r="AT73" s="58" t="str">
        <f>IF(AND('2nd plate agonist &amp; batch'!AB66&lt;&gt;"", '2nd plate agonist &amp; batch'!AB66&lt;&gt;"Buffer"),'2nd plate agonist &amp; batch'!AE66,"")</f>
        <v/>
      </c>
      <c r="AU73" s="58" t="str">
        <f t="shared" si="18"/>
        <v/>
      </c>
      <c r="AV73" s="58" t="str">
        <f t="shared" si="19"/>
        <v/>
      </c>
      <c r="AW73" s="58" t="str">
        <f t="shared" si="21"/>
        <v/>
      </c>
      <c r="AX73" s="58" t="str">
        <f t="shared" si="20"/>
        <v/>
      </c>
      <c r="AY73" s="93"/>
      <c r="BB73" s="54"/>
    </row>
    <row r="74" spans="5:54" s="91" customFormat="1" ht="21" customHeight="1" x14ac:dyDescent="0.3">
      <c r="E74" s="61" t="str">
        <f>'Cell type &amp; nb'!AC67</f>
        <v/>
      </c>
      <c r="F74" s="61" t="str">
        <f>'Cell type &amp; nb'!AD67</f>
        <v/>
      </c>
      <c r="G74" s="61" t="str">
        <f>'Cell type &amp; nb'!AE67</f>
        <v/>
      </c>
      <c r="H74" s="61" t="str">
        <f>'Cell type &amp; nb'!AF67</f>
        <v/>
      </c>
      <c r="I74" s="64" t="str">
        <f t="shared" si="0"/>
        <v/>
      </c>
      <c r="J74" s="62" t="str">
        <f t="shared" si="1"/>
        <v/>
      </c>
      <c r="K74" s="62" t="str">
        <f t="shared" si="2"/>
        <v/>
      </c>
      <c r="L74" s="62" t="str">
        <f t="shared" si="3"/>
        <v/>
      </c>
      <c r="M74" s="62" t="str">
        <f t="shared" si="4"/>
        <v/>
      </c>
      <c r="N74" s="62" t="str">
        <f t="shared" si="5"/>
        <v/>
      </c>
      <c r="O74" s="62" t="str">
        <f t="shared" si="6"/>
        <v/>
      </c>
      <c r="P74" s="107"/>
      <c r="Q74" s="107"/>
      <c r="R74" s="107"/>
      <c r="S74" s="107"/>
      <c r="T74" s="107"/>
      <c r="U74" s="107"/>
      <c r="V74" s="107"/>
      <c r="Y74" s="108" t="str">
        <f>IF('1st plate agonist &amp; batch'!AB67&lt;&gt;"",'1st plate agonist &amp; batch'!AB67,"")</f>
        <v/>
      </c>
      <c r="Z74" s="108" t="str">
        <f>IF('1st plate agonist &amp; batch'!AC67&lt;&gt;"",'1st plate agonist &amp; batch'!AC67,"")</f>
        <v/>
      </c>
      <c r="AA74" s="108" t="str">
        <f>IF('1st plate agonist &amp; batch'!AD67&lt;&gt;"",'1st plate agonist &amp; batch'!AD67,"")</f>
        <v/>
      </c>
      <c r="AB74" s="108" t="str">
        <f>IF('1st plate agonist &amp; batch'!AE67&lt;&gt;"",'1st plate agonist &amp; batch'!AE67,"")</f>
        <v/>
      </c>
      <c r="AC74" s="58" t="str">
        <f>IFERROR(IF(AND($Y74&lt;&gt;"Buffer",$Y74&lt;&gt;""),COUNTIFS('Dilutions 1st Plate'!$B$2:$Y$17,'Plate preparation Calculations'!$AD$2,'1st plate agonist &amp; batch'!$B$2:$Y$17,'Plate preparation Calculations'!$Y74),""),"")</f>
        <v/>
      </c>
      <c r="AD74" s="58" t="str">
        <f t="shared" si="7"/>
        <v/>
      </c>
      <c r="AE74" s="82" t="str">
        <f t="shared" si="8"/>
        <v/>
      </c>
      <c r="AF74" s="109" t="str">
        <f t="shared" si="9"/>
        <v/>
      </c>
      <c r="AG74" s="58" t="str">
        <f t="shared" si="10"/>
        <v/>
      </c>
      <c r="AH74" s="58" t="str">
        <f t="shared" si="11"/>
        <v/>
      </c>
      <c r="AI74" s="58" t="str">
        <f t="shared" si="12"/>
        <v/>
      </c>
      <c r="AJ74" s="82" t="str">
        <f t="shared" si="13"/>
        <v/>
      </c>
      <c r="AK74" s="82" t="str">
        <f t="shared" si="14"/>
        <v/>
      </c>
      <c r="AL74" s="82" t="str">
        <f t="shared" si="15"/>
        <v/>
      </c>
      <c r="AM74" s="58" t="str">
        <f t="shared" si="16"/>
        <v/>
      </c>
      <c r="AN74" s="58" t="str">
        <f t="shared" si="17"/>
        <v/>
      </c>
      <c r="AP74" s="58" t="str">
        <f>IF(AND('2nd plate agonist &amp; batch'!AB67&lt;&gt;"", '2nd plate agonist &amp; batch'!AB67&lt;&gt;"Buffer"),'2nd plate agonist &amp; batch'!AB67,"")</f>
        <v/>
      </c>
      <c r="AQ74" s="58" t="str">
        <f>IF('2nd plate agonist &amp; batch'!AC67&lt;&gt;"",'2nd plate agonist &amp; batch'!AC67,"")</f>
        <v/>
      </c>
      <c r="AR74" s="58" t="str">
        <f>IF('2nd plate agonist &amp; batch'!AD67&lt;&gt;"",'2nd plate agonist &amp; batch'!AD67,"")</f>
        <v/>
      </c>
      <c r="AS74" s="58"/>
      <c r="AT74" s="58" t="str">
        <f>IF(AND('2nd plate agonist &amp; batch'!AB67&lt;&gt;"", '2nd plate agonist &amp; batch'!AB67&lt;&gt;"Buffer"),'2nd plate agonist &amp; batch'!AE67,"")</f>
        <v/>
      </c>
      <c r="AU74" s="58" t="str">
        <f t="shared" si="18"/>
        <v/>
      </c>
      <c r="AV74" s="58" t="str">
        <f t="shared" si="19"/>
        <v/>
      </c>
      <c r="AW74" s="58" t="str">
        <f t="shared" si="21"/>
        <v/>
      </c>
      <c r="AX74" s="58" t="str">
        <f t="shared" si="20"/>
        <v/>
      </c>
      <c r="AY74" s="93"/>
      <c r="BB74" s="54"/>
    </row>
    <row r="75" spans="5:54" s="91" customFormat="1" ht="21" customHeight="1" x14ac:dyDescent="0.3">
      <c r="E75" s="61" t="str">
        <f>'Cell type &amp; nb'!AC68</f>
        <v/>
      </c>
      <c r="F75" s="61" t="str">
        <f>'Cell type &amp; nb'!AD68</f>
        <v/>
      </c>
      <c r="G75" s="61" t="str">
        <f>'Cell type &amp; nb'!AE68</f>
        <v/>
      </c>
      <c r="H75" s="61" t="str">
        <f>'Cell type &amp; nb'!AF68</f>
        <v/>
      </c>
      <c r="I75" s="64" t="str">
        <f t="shared" si="0"/>
        <v/>
      </c>
      <c r="J75" s="62" t="str">
        <f t="shared" si="1"/>
        <v/>
      </c>
      <c r="K75" s="62" t="str">
        <f t="shared" si="2"/>
        <v/>
      </c>
      <c r="L75" s="62" t="str">
        <f t="shared" si="3"/>
        <v/>
      </c>
      <c r="M75" s="62" t="str">
        <f t="shared" si="4"/>
        <v/>
      </c>
      <c r="N75" s="62" t="str">
        <f t="shared" si="5"/>
        <v/>
      </c>
      <c r="O75" s="62" t="str">
        <f t="shared" si="6"/>
        <v/>
      </c>
      <c r="P75" s="107"/>
      <c r="Q75" s="107"/>
      <c r="R75" s="107"/>
      <c r="S75" s="107"/>
      <c r="T75" s="107"/>
      <c r="U75" s="107"/>
      <c r="V75" s="107"/>
      <c r="Y75" s="108" t="str">
        <f>IF('1st plate agonist &amp; batch'!AB68&lt;&gt;"",'1st plate agonist &amp; batch'!AB68,"")</f>
        <v/>
      </c>
      <c r="Z75" s="108" t="str">
        <f>IF('1st plate agonist &amp; batch'!AC68&lt;&gt;"",'1st plate agonist &amp; batch'!AC68,"")</f>
        <v/>
      </c>
      <c r="AA75" s="108" t="str">
        <f>IF('1st plate agonist &amp; batch'!AD68&lt;&gt;"",'1st plate agonist &amp; batch'!AD68,"")</f>
        <v/>
      </c>
      <c r="AB75" s="108" t="str">
        <f>IF('1st plate agonist &amp; batch'!AE68&lt;&gt;"",'1st plate agonist &amp; batch'!AE68,"")</f>
        <v/>
      </c>
      <c r="AC75" s="58" t="str">
        <f>IFERROR(IF(AND($Y75&lt;&gt;"Buffer",$Y75&lt;&gt;""),COUNTIFS('Dilutions 1st Plate'!$B$2:$Y$17,'Plate preparation Calculations'!$AD$2,'1st plate agonist &amp; batch'!$B$2:$Y$17,'Plate preparation Calculations'!$Y75),""),"")</f>
        <v/>
      </c>
      <c r="AD75" s="58" t="str">
        <f t="shared" si="7"/>
        <v/>
      </c>
      <c r="AE75" s="82" t="str">
        <f t="shared" si="8"/>
        <v/>
      </c>
      <c r="AF75" s="109" t="str">
        <f t="shared" si="9"/>
        <v/>
      </c>
      <c r="AG75" s="58" t="str">
        <f t="shared" si="10"/>
        <v/>
      </c>
      <c r="AH75" s="58" t="str">
        <f t="shared" si="11"/>
        <v/>
      </c>
      <c r="AI75" s="58" t="str">
        <f t="shared" si="12"/>
        <v/>
      </c>
      <c r="AJ75" s="82" t="str">
        <f t="shared" si="13"/>
        <v/>
      </c>
      <c r="AK75" s="82" t="str">
        <f t="shared" si="14"/>
        <v/>
      </c>
      <c r="AL75" s="82" t="str">
        <f t="shared" si="15"/>
        <v/>
      </c>
      <c r="AM75" s="58" t="str">
        <f t="shared" si="16"/>
        <v/>
      </c>
      <c r="AN75" s="58" t="str">
        <f t="shared" si="17"/>
        <v/>
      </c>
      <c r="AP75" s="58" t="str">
        <f>IF(AND('2nd plate agonist &amp; batch'!AB68&lt;&gt;"", '2nd plate agonist &amp; batch'!AB68&lt;&gt;"Buffer"),'2nd plate agonist &amp; batch'!AB68,"")</f>
        <v/>
      </c>
      <c r="AQ75" s="58" t="str">
        <f>IF('2nd plate agonist &amp; batch'!AC68&lt;&gt;"",'2nd plate agonist &amp; batch'!AC68,"")</f>
        <v/>
      </c>
      <c r="AR75" s="58" t="str">
        <f>IF('2nd plate agonist &amp; batch'!AD68&lt;&gt;"",'2nd plate agonist &amp; batch'!AD68,"")</f>
        <v/>
      </c>
      <c r="AS75" s="58"/>
      <c r="AT75" s="58" t="str">
        <f>IF(AND('2nd plate agonist &amp; batch'!AB68&lt;&gt;"", '2nd plate agonist &amp; batch'!AB68&lt;&gt;"Buffer"),'2nd plate agonist &amp; batch'!AE68,"")</f>
        <v/>
      </c>
      <c r="AU75" s="58" t="str">
        <f t="shared" si="18"/>
        <v/>
      </c>
      <c r="AV75" s="58" t="str">
        <f t="shared" si="19"/>
        <v/>
      </c>
      <c r="AW75" s="58" t="str">
        <f t="shared" si="21"/>
        <v/>
      </c>
      <c r="AX75" s="58" t="str">
        <f t="shared" si="20"/>
        <v/>
      </c>
      <c r="AY75" s="93"/>
      <c r="BB75" s="54"/>
    </row>
    <row r="76" spans="5:54" s="91" customFormat="1" ht="21" customHeight="1" x14ac:dyDescent="0.3">
      <c r="E76" s="61" t="str">
        <f>'Cell type &amp; nb'!AC69</f>
        <v/>
      </c>
      <c r="F76" s="61" t="str">
        <f>'Cell type &amp; nb'!AD69</f>
        <v/>
      </c>
      <c r="G76" s="61" t="str">
        <f>'Cell type &amp; nb'!AE69</f>
        <v/>
      </c>
      <c r="H76" s="61" t="str">
        <f>'Cell type &amp; nb'!AF69</f>
        <v/>
      </c>
      <c r="I76" s="64" t="str">
        <f t="shared" si="0"/>
        <v/>
      </c>
      <c r="J76" s="62" t="str">
        <f t="shared" si="1"/>
        <v/>
      </c>
      <c r="K76" s="62" t="str">
        <f t="shared" si="2"/>
        <v/>
      </c>
      <c r="L76" s="62" t="str">
        <f t="shared" si="3"/>
        <v/>
      </c>
      <c r="M76" s="62" t="str">
        <f t="shared" si="4"/>
        <v/>
      </c>
      <c r="N76" s="62" t="str">
        <f t="shared" si="5"/>
        <v/>
      </c>
      <c r="O76" s="62" t="str">
        <f t="shared" si="6"/>
        <v/>
      </c>
      <c r="P76" s="107"/>
      <c r="Q76" s="107"/>
      <c r="R76" s="107"/>
      <c r="S76" s="107"/>
      <c r="T76" s="107"/>
      <c r="U76" s="107"/>
      <c r="V76" s="107"/>
      <c r="Y76" s="108" t="str">
        <f>IF('1st plate agonist &amp; batch'!AB69&lt;&gt;"",'1st plate agonist &amp; batch'!AB69,"")</f>
        <v/>
      </c>
      <c r="Z76" s="108" t="str">
        <f>IF('1st plate agonist &amp; batch'!AC69&lt;&gt;"",'1st plate agonist &amp; batch'!AC69,"")</f>
        <v/>
      </c>
      <c r="AA76" s="108" t="str">
        <f>IF('1st plate agonist &amp; batch'!AD69&lt;&gt;"",'1st plate agonist &amp; batch'!AD69,"")</f>
        <v/>
      </c>
      <c r="AB76" s="108" t="str">
        <f>IF('1st plate agonist &amp; batch'!AE69&lt;&gt;"",'1st plate agonist &amp; batch'!AE69,"")</f>
        <v/>
      </c>
      <c r="AC76" s="58" t="str">
        <f>IFERROR(IF(AND($Y76&lt;&gt;"Buffer",$Y76&lt;&gt;""),COUNTIFS('Dilutions 1st Plate'!$B$2:$Y$17,'Plate preparation Calculations'!$AD$2,'1st plate agonist &amp; batch'!$B$2:$Y$17,'Plate preparation Calculations'!$Y76),""),"")</f>
        <v/>
      </c>
      <c r="AD76" s="58" t="str">
        <f t="shared" si="7"/>
        <v/>
      </c>
      <c r="AE76" s="82" t="str">
        <f t="shared" si="8"/>
        <v/>
      </c>
      <c r="AF76" s="109" t="str">
        <f t="shared" si="9"/>
        <v/>
      </c>
      <c r="AG76" s="58" t="str">
        <f t="shared" si="10"/>
        <v/>
      </c>
      <c r="AH76" s="58" t="str">
        <f t="shared" si="11"/>
        <v/>
      </c>
      <c r="AI76" s="58" t="str">
        <f t="shared" si="12"/>
        <v/>
      </c>
      <c r="AJ76" s="82" t="str">
        <f t="shared" si="13"/>
        <v/>
      </c>
      <c r="AK76" s="82" t="str">
        <f t="shared" si="14"/>
        <v/>
      </c>
      <c r="AL76" s="82" t="str">
        <f t="shared" si="15"/>
        <v/>
      </c>
      <c r="AM76" s="58" t="str">
        <f t="shared" si="16"/>
        <v/>
      </c>
      <c r="AN76" s="58" t="str">
        <f t="shared" si="17"/>
        <v/>
      </c>
      <c r="AP76" s="58" t="str">
        <f>IF(AND('2nd plate agonist &amp; batch'!AB69&lt;&gt;"", '2nd plate agonist &amp; batch'!AB69&lt;&gt;"Buffer"),'2nd plate agonist &amp; batch'!AB69,"")</f>
        <v/>
      </c>
      <c r="AQ76" s="58" t="str">
        <f>IF('2nd plate agonist &amp; batch'!AC69&lt;&gt;"",'2nd plate agonist &amp; batch'!AC69,"")</f>
        <v/>
      </c>
      <c r="AR76" s="58" t="str">
        <f>IF('2nd plate agonist &amp; batch'!AD69&lt;&gt;"",'2nd plate agonist &amp; batch'!AD69,"")</f>
        <v/>
      </c>
      <c r="AS76" s="58"/>
      <c r="AT76" s="58" t="str">
        <f>IF(AND('2nd plate agonist &amp; batch'!AB69&lt;&gt;"", '2nd plate agonist &amp; batch'!AB69&lt;&gt;"Buffer"),'2nd plate agonist &amp; batch'!AE69,"")</f>
        <v/>
      </c>
      <c r="AU76" s="58" t="str">
        <f t="shared" si="18"/>
        <v/>
      </c>
      <c r="AV76" s="58" t="str">
        <f t="shared" si="19"/>
        <v/>
      </c>
      <c r="AW76" s="58" t="str">
        <f t="shared" si="21"/>
        <v/>
      </c>
      <c r="AX76" s="58" t="str">
        <f t="shared" si="20"/>
        <v/>
      </c>
      <c r="AY76" s="93"/>
      <c r="BB76" s="54"/>
    </row>
    <row r="77" spans="5:54" s="91" customFormat="1" ht="21" customHeight="1" x14ac:dyDescent="0.3">
      <c r="E77" s="61" t="str">
        <f>'Cell type &amp; nb'!AC70</f>
        <v/>
      </c>
      <c r="F77" s="61" t="str">
        <f>'Cell type &amp; nb'!AD70</f>
        <v/>
      </c>
      <c r="G77" s="61" t="str">
        <f>'Cell type &amp; nb'!AE70</f>
        <v/>
      </c>
      <c r="H77" s="61" t="str">
        <f>'Cell type &amp; nb'!AF70</f>
        <v/>
      </c>
      <c r="I77" s="64" t="str">
        <f t="shared" si="0"/>
        <v/>
      </c>
      <c r="J77" s="62" t="str">
        <f t="shared" si="1"/>
        <v/>
      </c>
      <c r="K77" s="62" t="str">
        <f t="shared" si="2"/>
        <v/>
      </c>
      <c r="L77" s="62" t="str">
        <f t="shared" si="3"/>
        <v/>
      </c>
      <c r="M77" s="62" t="str">
        <f t="shared" si="4"/>
        <v/>
      </c>
      <c r="N77" s="62" t="str">
        <f t="shared" si="5"/>
        <v/>
      </c>
      <c r="O77" s="62" t="str">
        <f t="shared" si="6"/>
        <v/>
      </c>
      <c r="P77" s="107"/>
      <c r="Q77" s="107"/>
      <c r="R77" s="107"/>
      <c r="S77" s="107"/>
      <c r="T77" s="107"/>
      <c r="U77" s="107"/>
      <c r="V77" s="107"/>
      <c r="Y77" s="108" t="str">
        <f>IF('1st plate agonist &amp; batch'!AB70&lt;&gt;"",'1st plate agonist &amp; batch'!AB70,"")</f>
        <v/>
      </c>
      <c r="Z77" s="108" t="str">
        <f>IF('1st plate agonist &amp; batch'!AC70&lt;&gt;"",'1st plate agonist &amp; batch'!AC70,"")</f>
        <v/>
      </c>
      <c r="AA77" s="108" t="str">
        <f>IF('1st plate agonist &amp; batch'!AD70&lt;&gt;"",'1st plate agonist &amp; batch'!AD70,"")</f>
        <v/>
      </c>
      <c r="AB77" s="108" t="str">
        <f>IF('1st plate agonist &amp; batch'!AE70&lt;&gt;"",'1st plate agonist &amp; batch'!AE70,"")</f>
        <v/>
      </c>
      <c r="AC77" s="58" t="str">
        <f>IFERROR(IF(AND($Y77&lt;&gt;"Buffer",$Y77&lt;&gt;""),COUNTIFS('Dilutions 1st Plate'!$B$2:$Y$17,'Plate preparation Calculations'!$AD$2,'1st plate agonist &amp; batch'!$B$2:$Y$17,'Plate preparation Calculations'!$Y77),""),"")</f>
        <v/>
      </c>
      <c r="AD77" s="58" t="str">
        <f t="shared" si="7"/>
        <v/>
      </c>
      <c r="AE77" s="82" t="str">
        <f t="shared" si="8"/>
        <v/>
      </c>
      <c r="AF77" s="109" t="str">
        <f t="shared" si="9"/>
        <v/>
      </c>
      <c r="AG77" s="58" t="str">
        <f t="shared" si="10"/>
        <v/>
      </c>
      <c r="AH77" s="58" t="str">
        <f t="shared" si="11"/>
        <v/>
      </c>
      <c r="AI77" s="58" t="str">
        <f t="shared" si="12"/>
        <v/>
      </c>
      <c r="AJ77" s="82" t="str">
        <f t="shared" si="13"/>
        <v/>
      </c>
      <c r="AK77" s="82" t="str">
        <f t="shared" si="14"/>
        <v/>
      </c>
      <c r="AL77" s="82" t="str">
        <f t="shared" si="15"/>
        <v/>
      </c>
      <c r="AM77" s="58" t="str">
        <f t="shared" si="16"/>
        <v/>
      </c>
      <c r="AN77" s="58" t="str">
        <f t="shared" si="17"/>
        <v/>
      </c>
      <c r="AP77" s="58" t="str">
        <f>IF(AND('2nd plate agonist &amp; batch'!AB70&lt;&gt;"", '2nd plate agonist &amp; batch'!AB70&lt;&gt;"Buffer"),'2nd plate agonist &amp; batch'!AB70,"")</f>
        <v/>
      </c>
      <c r="AQ77" s="58" t="str">
        <f>IF('2nd plate agonist &amp; batch'!AC70&lt;&gt;"",'2nd plate agonist &amp; batch'!AC70,"")</f>
        <v/>
      </c>
      <c r="AR77" s="58" t="str">
        <f>IF('2nd plate agonist &amp; batch'!AD70&lt;&gt;"",'2nd plate agonist &amp; batch'!AD70,"")</f>
        <v/>
      </c>
      <c r="AS77" s="58"/>
      <c r="AT77" s="58" t="str">
        <f>IF(AND('2nd plate agonist &amp; batch'!AB70&lt;&gt;"", '2nd plate agonist &amp; batch'!AB70&lt;&gt;"Buffer"),'2nd plate agonist &amp; batch'!AE70,"")</f>
        <v/>
      </c>
      <c r="AU77" s="58" t="str">
        <f t="shared" si="18"/>
        <v/>
      </c>
      <c r="AV77" s="58" t="str">
        <f t="shared" si="19"/>
        <v/>
      </c>
      <c r="AW77" s="58" t="str">
        <f t="shared" si="21"/>
        <v/>
      </c>
      <c r="AX77" s="58" t="str">
        <f t="shared" si="20"/>
        <v/>
      </c>
      <c r="AY77" s="93"/>
      <c r="BB77" s="54"/>
    </row>
    <row r="78" spans="5:54" s="91" customFormat="1" ht="21" customHeight="1" x14ac:dyDescent="0.3">
      <c r="E78" s="61" t="str">
        <f>'Cell type &amp; nb'!AC71</f>
        <v/>
      </c>
      <c r="F78" s="61" t="str">
        <f>'Cell type &amp; nb'!AD71</f>
        <v/>
      </c>
      <c r="G78" s="61" t="str">
        <f>'Cell type &amp; nb'!AE71</f>
        <v/>
      </c>
      <c r="H78" s="61" t="str">
        <f>'Cell type &amp; nb'!AF71</f>
        <v/>
      </c>
      <c r="I78" s="64" t="str">
        <f t="shared" ref="I78:I141" si="22">IFERROR(G78*H78,"")</f>
        <v/>
      </c>
      <c r="J78" s="62" t="str">
        <f t="shared" ref="J78:J141" si="23">IFERROR(H78*$M$3,"")</f>
        <v/>
      </c>
      <c r="K78" s="62" t="str">
        <f t="shared" ref="K78:K141" si="24">IFERROR(1000*G78/$M$3,"")</f>
        <v/>
      </c>
      <c r="L78" s="62" t="str">
        <f t="shared" ref="L78:L141" si="25">IFERROR(I78*$J$11*$G$2,"")</f>
        <v/>
      </c>
      <c r="M78" s="62" t="str">
        <f t="shared" ref="M78:M141" si="26">IFERROR(J78*$J$11*$G$2,"")</f>
        <v/>
      </c>
      <c r="N78" s="62" t="str">
        <f t="shared" ref="N78:N141" si="27">IFERROR(AVERAGE(Q78:V78)*10000*P78,"")</f>
        <v/>
      </c>
      <c r="O78" s="62" t="str">
        <f t="shared" ref="O78:O141" si="28">IFERROR(1000*L78/N78,"")</f>
        <v/>
      </c>
      <c r="P78" s="107"/>
      <c r="Q78" s="107"/>
      <c r="R78" s="107"/>
      <c r="S78" s="107"/>
      <c r="T78" s="107"/>
      <c r="U78" s="107"/>
      <c r="V78" s="107"/>
      <c r="Y78" s="108" t="str">
        <f>IF('1st plate agonist &amp; batch'!AB71&lt;&gt;"",'1st plate agonist &amp; batch'!AB71,"")</f>
        <v/>
      </c>
      <c r="Z78" s="108" t="str">
        <f>IF('1st plate agonist &amp; batch'!AC71&lt;&gt;"",'1st plate agonist &amp; batch'!AC71,"")</f>
        <v/>
      </c>
      <c r="AA78" s="108" t="str">
        <f>IF('1st plate agonist &amp; batch'!AD71&lt;&gt;"",'1st plate agonist &amp; batch'!AD71,"")</f>
        <v/>
      </c>
      <c r="AB78" s="108" t="str">
        <f>IF('1st plate agonist &amp; batch'!AE71&lt;&gt;"",'1st plate agonist &amp; batch'!AE71,"")</f>
        <v/>
      </c>
      <c r="AC78" s="58" t="str">
        <f>IFERROR(IF(AND($Y78&lt;&gt;"Buffer",$Y78&lt;&gt;""),COUNTIFS('Dilutions 1st Plate'!$B$2:$Y$17,'Plate preparation Calculations'!$AD$2,'1st plate agonist &amp; batch'!$B$2:$Y$17,'Plate preparation Calculations'!$Y78),""),"")</f>
        <v/>
      </c>
      <c r="AD78" s="58" t="str">
        <f t="shared" ref="AD78:AD141" si="29">IFERROR($AF$3*AC78,"")</f>
        <v/>
      </c>
      <c r="AE78" s="82" t="str">
        <f t="shared" ref="AE78:AE141" si="30">IFERROR(AF78-AD78,"")</f>
        <v/>
      </c>
      <c r="AF78" s="109" t="str">
        <f t="shared" ref="AF78:AF141" si="31">IFERROR($AA$2*AC78,"")</f>
        <v/>
      </c>
      <c r="AG78" s="58" t="str">
        <f t="shared" ref="AG78:AG141" si="32">IF(AC78&lt;&gt;"",AI78*($AD$2*$M$1/$AA$1)/$AD$1,"")</f>
        <v/>
      </c>
      <c r="AH78" s="58" t="str">
        <f t="shared" ref="AH78:AH141" si="33">IF(AC78&lt;&gt;"",AI78-AG78,"")</f>
        <v/>
      </c>
      <c r="AI78" s="58" t="str">
        <f t="shared" ref="AI78:AI141" si="34">IF(AC78&lt;&gt;"",AB78*$AA$10,"")</f>
        <v/>
      </c>
      <c r="AJ78" s="82" t="str">
        <f t="shared" ref="AJ78:AJ141" si="35">IF(AC78&lt;&gt;"",$AA$8,"")</f>
        <v/>
      </c>
      <c r="AK78" s="82" t="str">
        <f t="shared" ref="AK78:AK141" si="36">IF(AC78&lt;&gt;"",$AA$9,"")</f>
        <v/>
      </c>
      <c r="AL78" s="82" t="str">
        <f t="shared" ref="AL78:AL141" si="37">IF(AC78&lt;&gt;"",$AC78*$AA$8,"")</f>
        <v/>
      </c>
      <c r="AM78" s="58" t="str">
        <f t="shared" ref="AM78:AM141" si="38">IF(AC78&lt;&gt;"",$AC78*$AA$9,"")</f>
        <v/>
      </c>
      <c r="AN78" s="58" t="str">
        <f t="shared" ref="AN78:AN141" si="39">IF(AC78&lt;&gt;"",$AA$10,"")</f>
        <v/>
      </c>
      <c r="AP78" s="58" t="str">
        <f>IF(AND('2nd plate agonist &amp; batch'!AB71&lt;&gt;"", '2nd plate agonist &amp; batch'!AB71&lt;&gt;"Buffer"),'2nd plate agonist &amp; batch'!AB71,"")</f>
        <v/>
      </c>
      <c r="AQ78" s="58" t="str">
        <f>IF('2nd plate agonist &amp; batch'!AC71&lt;&gt;"",'2nd plate agonist &amp; batch'!AC71,"")</f>
        <v/>
      </c>
      <c r="AR78" s="58" t="str">
        <f>IF('2nd plate agonist &amp; batch'!AD71&lt;&gt;"",'2nd plate agonist &amp; batch'!AD71,"")</f>
        <v/>
      </c>
      <c r="AS78" s="58"/>
      <c r="AT78" s="58" t="str">
        <f>IF(AND('2nd plate agonist &amp; batch'!AB71&lt;&gt;"", '2nd plate agonist &amp; batch'!AB71&lt;&gt;"Buffer"),'2nd plate agonist &amp; batch'!AE71,"")</f>
        <v/>
      </c>
      <c r="AU78" s="58" t="str">
        <f t="shared" ref="AU78:AU141" si="40">IFERROR(AT78*$G$1*($G$3+$G$2*$AQ$1),"")</f>
        <v/>
      </c>
      <c r="AV78" s="58" t="str">
        <f t="shared" ref="AV78:AV141" si="41">IFERROR(($M$2/$AQ$1)*AU78*$AS78/$AV$1,"")</f>
        <v/>
      </c>
      <c r="AW78" s="58" t="str">
        <f t="shared" si="21"/>
        <v/>
      </c>
      <c r="AX78" s="58" t="str">
        <f t="shared" ref="AX78:AX141" si="42">IFERROR(AU78-AV78-AW78,"")</f>
        <v/>
      </c>
      <c r="AY78" s="93"/>
      <c r="BB78" s="54"/>
    </row>
    <row r="79" spans="5:54" s="91" customFormat="1" ht="21" customHeight="1" x14ac:dyDescent="0.3">
      <c r="E79" s="61" t="str">
        <f>'Cell type &amp; nb'!AC72</f>
        <v/>
      </c>
      <c r="F79" s="61" t="str">
        <f>'Cell type &amp; nb'!AD72</f>
        <v/>
      </c>
      <c r="G79" s="61" t="str">
        <f>'Cell type &amp; nb'!AE72</f>
        <v/>
      </c>
      <c r="H79" s="61" t="str">
        <f>'Cell type &amp; nb'!AF72</f>
        <v/>
      </c>
      <c r="I79" s="64" t="str">
        <f t="shared" si="22"/>
        <v/>
      </c>
      <c r="J79" s="62" t="str">
        <f t="shared" si="23"/>
        <v/>
      </c>
      <c r="K79" s="62" t="str">
        <f t="shared" si="24"/>
        <v/>
      </c>
      <c r="L79" s="62" t="str">
        <f t="shared" si="25"/>
        <v/>
      </c>
      <c r="M79" s="62" t="str">
        <f t="shared" si="26"/>
        <v/>
      </c>
      <c r="N79" s="62" t="str">
        <f t="shared" si="27"/>
        <v/>
      </c>
      <c r="O79" s="62" t="str">
        <f t="shared" si="28"/>
        <v/>
      </c>
      <c r="P79" s="107"/>
      <c r="Q79" s="107"/>
      <c r="R79" s="107"/>
      <c r="S79" s="107"/>
      <c r="T79" s="107"/>
      <c r="U79" s="107"/>
      <c r="V79" s="107"/>
      <c r="Y79" s="108" t="str">
        <f>IF('1st plate agonist &amp; batch'!AB72&lt;&gt;"",'1st plate agonist &amp; batch'!AB72,"")</f>
        <v/>
      </c>
      <c r="Z79" s="108" t="str">
        <f>IF('1st plate agonist &amp; batch'!AC72&lt;&gt;"",'1st plate agonist &amp; batch'!AC72,"")</f>
        <v/>
      </c>
      <c r="AA79" s="108" t="str">
        <f>IF('1st plate agonist &amp; batch'!AD72&lt;&gt;"",'1st plate agonist &amp; batch'!AD72,"")</f>
        <v/>
      </c>
      <c r="AB79" s="108" t="str">
        <f>IF('1st plate agonist &amp; batch'!AE72&lt;&gt;"",'1st plate agonist &amp; batch'!AE72,"")</f>
        <v/>
      </c>
      <c r="AC79" s="58" t="str">
        <f>IFERROR(IF(AND($Y79&lt;&gt;"Buffer",$Y79&lt;&gt;""),COUNTIFS('Dilutions 1st Plate'!$B$2:$Y$17,'Plate preparation Calculations'!$AD$2,'1st plate agonist &amp; batch'!$B$2:$Y$17,'Plate preparation Calculations'!$Y79),""),"")</f>
        <v/>
      </c>
      <c r="AD79" s="58" t="str">
        <f t="shared" si="29"/>
        <v/>
      </c>
      <c r="AE79" s="82" t="str">
        <f t="shared" si="30"/>
        <v/>
      </c>
      <c r="AF79" s="109" t="str">
        <f t="shared" si="31"/>
        <v/>
      </c>
      <c r="AG79" s="58" t="str">
        <f t="shared" si="32"/>
        <v/>
      </c>
      <c r="AH79" s="58" t="str">
        <f t="shared" si="33"/>
        <v/>
      </c>
      <c r="AI79" s="58" t="str">
        <f t="shared" si="34"/>
        <v/>
      </c>
      <c r="AJ79" s="82" t="str">
        <f t="shared" si="35"/>
        <v/>
      </c>
      <c r="AK79" s="82" t="str">
        <f t="shared" si="36"/>
        <v/>
      </c>
      <c r="AL79" s="82" t="str">
        <f t="shared" si="37"/>
        <v/>
      </c>
      <c r="AM79" s="58" t="str">
        <f t="shared" si="38"/>
        <v/>
      </c>
      <c r="AN79" s="58" t="str">
        <f t="shared" si="39"/>
        <v/>
      </c>
      <c r="AP79" s="58" t="str">
        <f>IF(AND('2nd plate agonist &amp; batch'!AB72&lt;&gt;"", '2nd plate agonist &amp; batch'!AB72&lt;&gt;"Buffer"),'2nd plate agonist &amp; batch'!AB72,"")</f>
        <v/>
      </c>
      <c r="AQ79" s="58" t="str">
        <f>IF('2nd plate agonist &amp; batch'!AC72&lt;&gt;"",'2nd plate agonist &amp; batch'!AC72,"")</f>
        <v/>
      </c>
      <c r="AR79" s="58" t="str">
        <f>IF('2nd plate agonist &amp; batch'!AD72&lt;&gt;"",'2nd plate agonist &amp; batch'!AD72,"")</f>
        <v/>
      </c>
      <c r="AS79" s="58"/>
      <c r="AT79" s="58" t="str">
        <f>IF(AND('2nd plate agonist &amp; batch'!AB72&lt;&gt;"", '2nd plate agonist &amp; batch'!AB72&lt;&gt;"Buffer"),'2nd plate agonist &amp; batch'!AE72,"")</f>
        <v/>
      </c>
      <c r="AU79" s="58" t="str">
        <f t="shared" si="40"/>
        <v/>
      </c>
      <c r="AV79" s="58" t="str">
        <f t="shared" si="41"/>
        <v/>
      </c>
      <c r="AW79" s="58" t="str">
        <f t="shared" si="21"/>
        <v/>
      </c>
      <c r="AX79" s="58" t="str">
        <f t="shared" si="42"/>
        <v/>
      </c>
      <c r="AY79" s="93"/>
      <c r="BB79" s="54"/>
    </row>
    <row r="80" spans="5:54" s="91" customFormat="1" ht="21" customHeight="1" x14ac:dyDescent="0.3">
      <c r="E80" s="61" t="str">
        <f>'Cell type &amp; nb'!AC73</f>
        <v/>
      </c>
      <c r="F80" s="61" t="str">
        <f>'Cell type &amp; nb'!AD73</f>
        <v/>
      </c>
      <c r="G80" s="61" t="str">
        <f>'Cell type &amp; nb'!AE73</f>
        <v/>
      </c>
      <c r="H80" s="61" t="str">
        <f>'Cell type &amp; nb'!AF73</f>
        <v/>
      </c>
      <c r="I80" s="64" t="str">
        <f t="shared" si="22"/>
        <v/>
      </c>
      <c r="J80" s="62" t="str">
        <f t="shared" si="23"/>
        <v/>
      </c>
      <c r="K80" s="62" t="str">
        <f t="shared" si="24"/>
        <v/>
      </c>
      <c r="L80" s="62" t="str">
        <f t="shared" si="25"/>
        <v/>
      </c>
      <c r="M80" s="62" t="str">
        <f t="shared" si="26"/>
        <v/>
      </c>
      <c r="N80" s="62" t="str">
        <f t="shared" si="27"/>
        <v/>
      </c>
      <c r="O80" s="62" t="str">
        <f t="shared" si="28"/>
        <v/>
      </c>
      <c r="P80" s="107"/>
      <c r="Q80" s="107"/>
      <c r="R80" s="107"/>
      <c r="S80" s="107"/>
      <c r="T80" s="107"/>
      <c r="U80" s="107"/>
      <c r="V80" s="107"/>
      <c r="Y80" s="108" t="str">
        <f>IF('1st plate agonist &amp; batch'!AB73&lt;&gt;"",'1st plate agonist &amp; batch'!AB73,"")</f>
        <v/>
      </c>
      <c r="Z80" s="108" t="str">
        <f>IF('1st plate agonist &amp; batch'!AC73&lt;&gt;"",'1st plate agonist &amp; batch'!AC73,"")</f>
        <v/>
      </c>
      <c r="AA80" s="108" t="str">
        <f>IF('1st plate agonist &amp; batch'!AD73&lt;&gt;"",'1st plate agonist &amp; batch'!AD73,"")</f>
        <v/>
      </c>
      <c r="AB80" s="108" t="str">
        <f>IF('1st plate agonist &amp; batch'!AE73&lt;&gt;"",'1st plate agonist &amp; batch'!AE73,"")</f>
        <v/>
      </c>
      <c r="AC80" s="58" t="str">
        <f>IFERROR(IF(AND($Y80&lt;&gt;"Buffer",$Y80&lt;&gt;""),COUNTIFS('Dilutions 1st Plate'!$B$2:$Y$17,'Plate preparation Calculations'!$AD$2,'1st plate agonist &amp; batch'!$B$2:$Y$17,'Plate preparation Calculations'!$Y80),""),"")</f>
        <v/>
      </c>
      <c r="AD80" s="58" t="str">
        <f t="shared" si="29"/>
        <v/>
      </c>
      <c r="AE80" s="82" t="str">
        <f t="shared" si="30"/>
        <v/>
      </c>
      <c r="AF80" s="109" t="str">
        <f t="shared" si="31"/>
        <v/>
      </c>
      <c r="AG80" s="58" t="str">
        <f t="shared" si="32"/>
        <v/>
      </c>
      <c r="AH80" s="58" t="str">
        <f t="shared" si="33"/>
        <v/>
      </c>
      <c r="AI80" s="58" t="str">
        <f t="shared" si="34"/>
        <v/>
      </c>
      <c r="AJ80" s="82" t="str">
        <f t="shared" si="35"/>
        <v/>
      </c>
      <c r="AK80" s="82" t="str">
        <f t="shared" si="36"/>
        <v/>
      </c>
      <c r="AL80" s="82" t="str">
        <f t="shared" si="37"/>
        <v/>
      </c>
      <c r="AM80" s="58" t="str">
        <f t="shared" si="38"/>
        <v/>
      </c>
      <c r="AN80" s="58" t="str">
        <f t="shared" si="39"/>
        <v/>
      </c>
      <c r="AP80" s="58" t="str">
        <f>IF(AND('2nd plate agonist &amp; batch'!AB73&lt;&gt;"", '2nd plate agonist &amp; batch'!AB73&lt;&gt;"Buffer"),'2nd plate agonist &amp; batch'!AB73,"")</f>
        <v/>
      </c>
      <c r="AQ80" s="58" t="str">
        <f>IF('2nd plate agonist &amp; batch'!AC73&lt;&gt;"",'2nd plate agonist &amp; batch'!AC73,"")</f>
        <v/>
      </c>
      <c r="AR80" s="58" t="str">
        <f>IF('2nd plate agonist &amp; batch'!AD73&lt;&gt;"",'2nd plate agonist &amp; batch'!AD73,"")</f>
        <v/>
      </c>
      <c r="AS80" s="58"/>
      <c r="AT80" s="58" t="str">
        <f>IF(AND('2nd plate agonist &amp; batch'!AB73&lt;&gt;"", '2nd plate agonist &amp; batch'!AB73&lt;&gt;"Buffer"),'2nd plate agonist &amp; batch'!AE73,"")</f>
        <v/>
      </c>
      <c r="AU80" s="58" t="str">
        <f t="shared" si="40"/>
        <v/>
      </c>
      <c r="AV80" s="58" t="str">
        <f t="shared" si="41"/>
        <v/>
      </c>
      <c r="AW80" s="58" t="str">
        <f t="shared" si="21"/>
        <v/>
      </c>
      <c r="AX80" s="58" t="str">
        <f t="shared" si="42"/>
        <v/>
      </c>
      <c r="AY80" s="93"/>
      <c r="BB80" s="54"/>
    </row>
    <row r="81" spans="5:54" s="91" customFormat="1" ht="21" customHeight="1" x14ac:dyDescent="0.3">
      <c r="E81" s="61" t="str">
        <f>'Cell type &amp; nb'!AC74</f>
        <v/>
      </c>
      <c r="F81" s="61" t="str">
        <f>'Cell type &amp; nb'!AD74</f>
        <v/>
      </c>
      <c r="G81" s="61" t="str">
        <f>'Cell type &amp; nb'!AE74</f>
        <v/>
      </c>
      <c r="H81" s="61" t="str">
        <f>'Cell type &amp; nb'!AF74</f>
        <v/>
      </c>
      <c r="I81" s="64" t="str">
        <f t="shared" si="22"/>
        <v/>
      </c>
      <c r="J81" s="62" t="str">
        <f t="shared" si="23"/>
        <v/>
      </c>
      <c r="K81" s="62" t="str">
        <f t="shared" si="24"/>
        <v/>
      </c>
      <c r="L81" s="62" t="str">
        <f t="shared" si="25"/>
        <v/>
      </c>
      <c r="M81" s="62" t="str">
        <f t="shared" si="26"/>
        <v/>
      </c>
      <c r="N81" s="62" t="str">
        <f t="shared" si="27"/>
        <v/>
      </c>
      <c r="O81" s="62" t="str">
        <f t="shared" si="28"/>
        <v/>
      </c>
      <c r="P81" s="107"/>
      <c r="Q81" s="107"/>
      <c r="R81" s="107"/>
      <c r="S81" s="107"/>
      <c r="T81" s="107"/>
      <c r="U81" s="107"/>
      <c r="V81" s="107"/>
      <c r="Y81" s="108" t="str">
        <f>IF('1st plate agonist &amp; batch'!AB74&lt;&gt;"",'1st plate agonist &amp; batch'!AB74,"")</f>
        <v/>
      </c>
      <c r="Z81" s="108" t="str">
        <f>IF('1st plate agonist &amp; batch'!AC74&lt;&gt;"",'1st plate agonist &amp; batch'!AC74,"")</f>
        <v/>
      </c>
      <c r="AA81" s="108" t="str">
        <f>IF('1st plate agonist &amp; batch'!AD74&lt;&gt;"",'1st plate agonist &amp; batch'!AD74,"")</f>
        <v/>
      </c>
      <c r="AB81" s="108" t="str">
        <f>IF('1st plate agonist &amp; batch'!AE74&lt;&gt;"",'1st plate agonist &amp; batch'!AE74,"")</f>
        <v/>
      </c>
      <c r="AC81" s="58" t="str">
        <f>IFERROR(IF(AND($Y81&lt;&gt;"Buffer",$Y81&lt;&gt;""),COUNTIFS('Dilutions 1st Plate'!$B$2:$Y$17,'Plate preparation Calculations'!$AD$2,'1st plate agonist &amp; batch'!$B$2:$Y$17,'Plate preparation Calculations'!$Y81),""),"")</f>
        <v/>
      </c>
      <c r="AD81" s="58" t="str">
        <f t="shared" si="29"/>
        <v/>
      </c>
      <c r="AE81" s="82" t="str">
        <f t="shared" si="30"/>
        <v/>
      </c>
      <c r="AF81" s="109" t="str">
        <f t="shared" si="31"/>
        <v/>
      </c>
      <c r="AG81" s="58" t="str">
        <f t="shared" si="32"/>
        <v/>
      </c>
      <c r="AH81" s="58" t="str">
        <f t="shared" si="33"/>
        <v/>
      </c>
      <c r="AI81" s="58" t="str">
        <f t="shared" si="34"/>
        <v/>
      </c>
      <c r="AJ81" s="82" t="str">
        <f t="shared" si="35"/>
        <v/>
      </c>
      <c r="AK81" s="82" t="str">
        <f t="shared" si="36"/>
        <v/>
      </c>
      <c r="AL81" s="82" t="str">
        <f t="shared" si="37"/>
        <v/>
      </c>
      <c r="AM81" s="58" t="str">
        <f t="shared" si="38"/>
        <v/>
      </c>
      <c r="AN81" s="58" t="str">
        <f t="shared" si="39"/>
        <v/>
      </c>
      <c r="AP81" s="58" t="str">
        <f>IF(AND('2nd plate agonist &amp; batch'!AB74&lt;&gt;"", '2nd plate agonist &amp; batch'!AB74&lt;&gt;"Buffer"),'2nd plate agonist &amp; batch'!AB74,"")</f>
        <v/>
      </c>
      <c r="AQ81" s="58" t="str">
        <f>IF('2nd plate agonist &amp; batch'!AC74&lt;&gt;"",'2nd plate agonist &amp; batch'!AC74,"")</f>
        <v/>
      </c>
      <c r="AR81" s="58" t="str">
        <f>IF('2nd plate agonist &amp; batch'!AD74&lt;&gt;"",'2nd plate agonist &amp; batch'!AD74,"")</f>
        <v/>
      </c>
      <c r="AS81" s="58"/>
      <c r="AT81" s="58" t="str">
        <f>IF(AND('2nd plate agonist &amp; batch'!AB74&lt;&gt;"", '2nd plate agonist &amp; batch'!AB74&lt;&gt;"Buffer"),'2nd plate agonist &amp; batch'!AE74,"")</f>
        <v/>
      </c>
      <c r="AU81" s="58" t="str">
        <f t="shared" si="40"/>
        <v/>
      </c>
      <c r="AV81" s="58" t="str">
        <f t="shared" si="41"/>
        <v/>
      </c>
      <c r="AW81" s="58" t="str">
        <f t="shared" ref="AW81:AW144" si="43">IFERROR(AU81/5,"")</f>
        <v/>
      </c>
      <c r="AX81" s="58" t="str">
        <f t="shared" si="42"/>
        <v/>
      </c>
      <c r="AY81" s="93"/>
      <c r="BB81" s="54"/>
    </row>
    <row r="82" spans="5:54" s="91" customFormat="1" ht="21" customHeight="1" x14ac:dyDescent="0.3">
      <c r="E82" s="61" t="str">
        <f>'Cell type &amp; nb'!AC75</f>
        <v/>
      </c>
      <c r="F82" s="61" t="str">
        <f>'Cell type &amp; nb'!AD75</f>
        <v/>
      </c>
      <c r="G82" s="61" t="str">
        <f>'Cell type &amp; nb'!AE75</f>
        <v/>
      </c>
      <c r="H82" s="61" t="str">
        <f>'Cell type &amp; nb'!AF75</f>
        <v/>
      </c>
      <c r="I82" s="64" t="str">
        <f t="shared" si="22"/>
        <v/>
      </c>
      <c r="J82" s="62" t="str">
        <f t="shared" si="23"/>
        <v/>
      </c>
      <c r="K82" s="62" t="str">
        <f t="shared" si="24"/>
        <v/>
      </c>
      <c r="L82" s="62" t="str">
        <f t="shared" si="25"/>
        <v/>
      </c>
      <c r="M82" s="62" t="str">
        <f t="shared" si="26"/>
        <v/>
      </c>
      <c r="N82" s="62" t="str">
        <f t="shared" si="27"/>
        <v/>
      </c>
      <c r="O82" s="62" t="str">
        <f t="shared" si="28"/>
        <v/>
      </c>
      <c r="P82" s="107"/>
      <c r="Q82" s="107"/>
      <c r="R82" s="107"/>
      <c r="S82" s="107"/>
      <c r="T82" s="107"/>
      <c r="U82" s="107"/>
      <c r="V82" s="107"/>
      <c r="Y82" s="108" t="str">
        <f>IF('1st plate agonist &amp; batch'!AB75&lt;&gt;"",'1st plate agonist &amp; batch'!AB75,"")</f>
        <v/>
      </c>
      <c r="Z82" s="108" t="str">
        <f>IF('1st plate agonist &amp; batch'!AC75&lt;&gt;"",'1st plate agonist &amp; batch'!AC75,"")</f>
        <v/>
      </c>
      <c r="AA82" s="108" t="str">
        <f>IF('1st plate agonist &amp; batch'!AD75&lt;&gt;"",'1st plate agonist &amp; batch'!AD75,"")</f>
        <v/>
      </c>
      <c r="AB82" s="108" t="str">
        <f>IF('1st plate agonist &amp; batch'!AE75&lt;&gt;"",'1st plate agonist &amp; batch'!AE75,"")</f>
        <v/>
      </c>
      <c r="AC82" s="58" t="str">
        <f>IFERROR(IF(AND($Y82&lt;&gt;"Buffer",$Y82&lt;&gt;""),COUNTIFS('Dilutions 1st Plate'!$B$2:$Y$17,'Plate preparation Calculations'!$AD$2,'1st plate agonist &amp; batch'!$B$2:$Y$17,'Plate preparation Calculations'!$Y82),""),"")</f>
        <v/>
      </c>
      <c r="AD82" s="58" t="str">
        <f t="shared" si="29"/>
        <v/>
      </c>
      <c r="AE82" s="82" t="str">
        <f t="shared" si="30"/>
        <v/>
      </c>
      <c r="AF82" s="109" t="str">
        <f t="shared" si="31"/>
        <v/>
      </c>
      <c r="AG82" s="58" t="str">
        <f t="shared" si="32"/>
        <v/>
      </c>
      <c r="AH82" s="58" t="str">
        <f t="shared" si="33"/>
        <v/>
      </c>
      <c r="AI82" s="58" t="str">
        <f t="shared" si="34"/>
        <v/>
      </c>
      <c r="AJ82" s="82" t="str">
        <f t="shared" si="35"/>
        <v/>
      </c>
      <c r="AK82" s="82" t="str">
        <f t="shared" si="36"/>
        <v/>
      </c>
      <c r="AL82" s="82" t="str">
        <f t="shared" si="37"/>
        <v/>
      </c>
      <c r="AM82" s="58" t="str">
        <f t="shared" si="38"/>
        <v/>
      </c>
      <c r="AN82" s="58" t="str">
        <f t="shared" si="39"/>
        <v/>
      </c>
      <c r="AP82" s="58" t="str">
        <f>IF(AND('2nd plate agonist &amp; batch'!AB75&lt;&gt;"", '2nd plate agonist &amp; batch'!AB75&lt;&gt;"Buffer"),'2nd plate agonist &amp; batch'!AB75,"")</f>
        <v/>
      </c>
      <c r="AQ82" s="58" t="str">
        <f>IF('2nd plate agonist &amp; batch'!AC75&lt;&gt;"",'2nd plate agonist &amp; batch'!AC75,"")</f>
        <v/>
      </c>
      <c r="AR82" s="58" t="str">
        <f>IF('2nd plate agonist &amp; batch'!AD75&lt;&gt;"",'2nd plate agonist &amp; batch'!AD75,"")</f>
        <v/>
      </c>
      <c r="AS82" s="58"/>
      <c r="AT82" s="58" t="str">
        <f>IF(AND('2nd plate agonist &amp; batch'!AB75&lt;&gt;"", '2nd plate agonist &amp; batch'!AB75&lt;&gt;"Buffer"),'2nd plate agonist &amp; batch'!AE75,"")</f>
        <v/>
      </c>
      <c r="AU82" s="58" t="str">
        <f t="shared" si="40"/>
        <v/>
      </c>
      <c r="AV82" s="58" t="str">
        <f t="shared" si="41"/>
        <v/>
      </c>
      <c r="AW82" s="58" t="str">
        <f t="shared" si="43"/>
        <v/>
      </c>
      <c r="AX82" s="58" t="str">
        <f t="shared" si="42"/>
        <v/>
      </c>
      <c r="AY82" s="93"/>
      <c r="BB82" s="54"/>
    </row>
    <row r="83" spans="5:54" s="91" customFormat="1" ht="21" customHeight="1" x14ac:dyDescent="0.3">
      <c r="E83" s="61" t="str">
        <f>'Cell type &amp; nb'!AC76</f>
        <v/>
      </c>
      <c r="F83" s="61" t="str">
        <f>'Cell type &amp; nb'!AD76</f>
        <v/>
      </c>
      <c r="G83" s="61" t="str">
        <f>'Cell type &amp; nb'!AE76</f>
        <v/>
      </c>
      <c r="H83" s="61" t="str">
        <f>'Cell type &amp; nb'!AF76</f>
        <v/>
      </c>
      <c r="I83" s="64" t="str">
        <f t="shared" si="22"/>
        <v/>
      </c>
      <c r="J83" s="62" t="str">
        <f t="shared" si="23"/>
        <v/>
      </c>
      <c r="K83" s="62" t="str">
        <f t="shared" si="24"/>
        <v/>
      </c>
      <c r="L83" s="62" t="str">
        <f t="shared" si="25"/>
        <v/>
      </c>
      <c r="M83" s="62" t="str">
        <f t="shared" si="26"/>
        <v/>
      </c>
      <c r="N83" s="62" t="str">
        <f t="shared" si="27"/>
        <v/>
      </c>
      <c r="O83" s="62" t="str">
        <f t="shared" si="28"/>
        <v/>
      </c>
      <c r="P83" s="107"/>
      <c r="Q83" s="107"/>
      <c r="R83" s="107"/>
      <c r="S83" s="107"/>
      <c r="T83" s="107"/>
      <c r="U83" s="107"/>
      <c r="V83" s="107"/>
      <c r="Y83" s="108" t="str">
        <f>IF('1st plate agonist &amp; batch'!AB76&lt;&gt;"",'1st plate agonist &amp; batch'!AB76,"")</f>
        <v/>
      </c>
      <c r="Z83" s="108" t="str">
        <f>IF('1st plate agonist &amp; batch'!AC76&lt;&gt;"",'1st plate agonist &amp; batch'!AC76,"")</f>
        <v/>
      </c>
      <c r="AA83" s="108" t="str">
        <f>IF('1st plate agonist &amp; batch'!AD76&lt;&gt;"",'1st plate agonist &amp; batch'!AD76,"")</f>
        <v/>
      </c>
      <c r="AB83" s="108" t="str">
        <f>IF('1st plate agonist &amp; batch'!AE76&lt;&gt;"",'1st plate agonist &amp; batch'!AE76,"")</f>
        <v/>
      </c>
      <c r="AC83" s="58" t="str">
        <f>IFERROR(IF(AND($Y83&lt;&gt;"Buffer",$Y83&lt;&gt;""),COUNTIFS('Dilutions 1st Plate'!$B$2:$Y$17,'Plate preparation Calculations'!$AD$2,'1st plate agonist &amp; batch'!$B$2:$Y$17,'Plate preparation Calculations'!$Y83),""),"")</f>
        <v/>
      </c>
      <c r="AD83" s="58" t="str">
        <f t="shared" si="29"/>
        <v/>
      </c>
      <c r="AE83" s="82" t="str">
        <f t="shared" si="30"/>
        <v/>
      </c>
      <c r="AF83" s="109" t="str">
        <f t="shared" si="31"/>
        <v/>
      </c>
      <c r="AG83" s="58" t="str">
        <f t="shared" si="32"/>
        <v/>
      </c>
      <c r="AH83" s="58" t="str">
        <f t="shared" si="33"/>
        <v/>
      </c>
      <c r="AI83" s="58" t="str">
        <f t="shared" si="34"/>
        <v/>
      </c>
      <c r="AJ83" s="82" t="str">
        <f t="shared" si="35"/>
        <v/>
      </c>
      <c r="AK83" s="82" t="str">
        <f t="shared" si="36"/>
        <v/>
      </c>
      <c r="AL83" s="82" t="str">
        <f t="shared" si="37"/>
        <v/>
      </c>
      <c r="AM83" s="58" t="str">
        <f t="shared" si="38"/>
        <v/>
      </c>
      <c r="AN83" s="58" t="str">
        <f t="shared" si="39"/>
        <v/>
      </c>
      <c r="AP83" s="58" t="str">
        <f>IF(AND('2nd plate agonist &amp; batch'!AB76&lt;&gt;"", '2nd plate agonist &amp; batch'!AB76&lt;&gt;"Buffer"),'2nd plate agonist &amp; batch'!AB76,"")</f>
        <v/>
      </c>
      <c r="AQ83" s="58" t="str">
        <f>IF('2nd plate agonist &amp; batch'!AC76&lt;&gt;"",'2nd plate agonist &amp; batch'!AC76,"")</f>
        <v/>
      </c>
      <c r="AR83" s="58" t="str">
        <f>IF('2nd plate agonist &amp; batch'!AD76&lt;&gt;"",'2nd plate agonist &amp; batch'!AD76,"")</f>
        <v/>
      </c>
      <c r="AS83" s="58"/>
      <c r="AT83" s="58" t="str">
        <f>IF(AND('2nd plate agonist &amp; batch'!AB76&lt;&gt;"", '2nd plate agonist &amp; batch'!AB76&lt;&gt;"Buffer"),'2nd plate agonist &amp; batch'!AE76,"")</f>
        <v/>
      </c>
      <c r="AU83" s="58" t="str">
        <f t="shared" si="40"/>
        <v/>
      </c>
      <c r="AV83" s="58" t="str">
        <f t="shared" si="41"/>
        <v/>
      </c>
      <c r="AW83" s="58" t="str">
        <f t="shared" si="43"/>
        <v/>
      </c>
      <c r="AX83" s="58" t="str">
        <f t="shared" si="42"/>
        <v/>
      </c>
      <c r="AY83" s="93"/>
      <c r="BB83" s="54"/>
    </row>
    <row r="84" spans="5:54" s="91" customFormat="1" ht="21" customHeight="1" x14ac:dyDescent="0.3">
      <c r="E84" s="61" t="str">
        <f>'Cell type &amp; nb'!AC77</f>
        <v/>
      </c>
      <c r="F84" s="61" t="str">
        <f>'Cell type &amp; nb'!AD77</f>
        <v/>
      </c>
      <c r="G84" s="61" t="str">
        <f>'Cell type &amp; nb'!AE77</f>
        <v/>
      </c>
      <c r="H84" s="61" t="str">
        <f>'Cell type &amp; nb'!AF77</f>
        <v/>
      </c>
      <c r="I84" s="64" t="str">
        <f t="shared" si="22"/>
        <v/>
      </c>
      <c r="J84" s="62" t="str">
        <f t="shared" si="23"/>
        <v/>
      </c>
      <c r="K84" s="62" t="str">
        <f t="shared" si="24"/>
        <v/>
      </c>
      <c r="L84" s="62" t="str">
        <f t="shared" si="25"/>
        <v/>
      </c>
      <c r="M84" s="62" t="str">
        <f t="shared" si="26"/>
        <v/>
      </c>
      <c r="N84" s="62" t="str">
        <f t="shared" si="27"/>
        <v/>
      </c>
      <c r="O84" s="62" t="str">
        <f t="shared" si="28"/>
        <v/>
      </c>
      <c r="P84" s="107"/>
      <c r="Q84" s="107"/>
      <c r="R84" s="107"/>
      <c r="S84" s="107"/>
      <c r="T84" s="107"/>
      <c r="U84" s="107"/>
      <c r="V84" s="107"/>
      <c r="Y84" s="108" t="str">
        <f>IF('1st plate agonist &amp; batch'!AB77&lt;&gt;"",'1st plate agonist &amp; batch'!AB77,"")</f>
        <v/>
      </c>
      <c r="Z84" s="108" t="str">
        <f>IF('1st plate agonist &amp; batch'!AC77&lt;&gt;"",'1st plate agonist &amp; batch'!AC77,"")</f>
        <v/>
      </c>
      <c r="AA84" s="108" t="str">
        <f>IF('1st plate agonist &amp; batch'!AD77&lt;&gt;"",'1st plate agonist &amp; batch'!AD77,"")</f>
        <v/>
      </c>
      <c r="AB84" s="108" t="str">
        <f>IF('1st plate agonist &amp; batch'!AE77&lt;&gt;"",'1st plate agonist &amp; batch'!AE77,"")</f>
        <v/>
      </c>
      <c r="AC84" s="58" t="str">
        <f>IFERROR(IF(AND($Y84&lt;&gt;"Buffer",$Y84&lt;&gt;""),COUNTIFS('Dilutions 1st Plate'!$B$2:$Y$17,'Plate preparation Calculations'!$AD$2,'1st plate agonist &amp; batch'!$B$2:$Y$17,'Plate preparation Calculations'!$Y84),""),"")</f>
        <v/>
      </c>
      <c r="AD84" s="58" t="str">
        <f t="shared" si="29"/>
        <v/>
      </c>
      <c r="AE84" s="82" t="str">
        <f t="shared" si="30"/>
        <v/>
      </c>
      <c r="AF84" s="109" t="str">
        <f t="shared" si="31"/>
        <v/>
      </c>
      <c r="AG84" s="58" t="str">
        <f t="shared" si="32"/>
        <v/>
      </c>
      <c r="AH84" s="58" t="str">
        <f t="shared" si="33"/>
        <v/>
      </c>
      <c r="AI84" s="58" t="str">
        <f t="shared" si="34"/>
        <v/>
      </c>
      <c r="AJ84" s="82" t="str">
        <f t="shared" si="35"/>
        <v/>
      </c>
      <c r="AK84" s="82" t="str">
        <f t="shared" si="36"/>
        <v/>
      </c>
      <c r="AL84" s="82" t="str">
        <f t="shared" si="37"/>
        <v/>
      </c>
      <c r="AM84" s="58" t="str">
        <f t="shared" si="38"/>
        <v/>
      </c>
      <c r="AN84" s="58" t="str">
        <f t="shared" si="39"/>
        <v/>
      </c>
      <c r="AP84" s="58" t="str">
        <f>IF(AND('2nd plate agonist &amp; batch'!AB77&lt;&gt;"", '2nd plate agonist &amp; batch'!AB77&lt;&gt;"Buffer"),'2nd plate agonist &amp; batch'!AB77,"")</f>
        <v/>
      </c>
      <c r="AQ84" s="58" t="str">
        <f>IF('2nd plate agonist &amp; batch'!AC77&lt;&gt;"",'2nd plate agonist &amp; batch'!AC77,"")</f>
        <v/>
      </c>
      <c r="AR84" s="58" t="str">
        <f>IF('2nd plate agonist &amp; batch'!AD77&lt;&gt;"",'2nd plate agonist &amp; batch'!AD77,"")</f>
        <v/>
      </c>
      <c r="AS84" s="58"/>
      <c r="AT84" s="58" t="str">
        <f>IF(AND('2nd plate agonist &amp; batch'!AB77&lt;&gt;"", '2nd plate agonist &amp; batch'!AB77&lt;&gt;"Buffer"),'2nd plate agonist &amp; batch'!AE77,"")</f>
        <v/>
      </c>
      <c r="AU84" s="58" t="str">
        <f t="shared" si="40"/>
        <v/>
      </c>
      <c r="AV84" s="58" t="str">
        <f t="shared" si="41"/>
        <v/>
      </c>
      <c r="AW84" s="58" t="str">
        <f t="shared" si="43"/>
        <v/>
      </c>
      <c r="AX84" s="58" t="str">
        <f t="shared" si="42"/>
        <v/>
      </c>
      <c r="AY84" s="93"/>
      <c r="BB84" s="54"/>
    </row>
    <row r="85" spans="5:54" s="91" customFormat="1" ht="21" customHeight="1" x14ac:dyDescent="0.3">
      <c r="E85" s="61" t="str">
        <f>'Cell type &amp; nb'!AC78</f>
        <v/>
      </c>
      <c r="F85" s="61" t="str">
        <f>'Cell type &amp; nb'!AD78</f>
        <v/>
      </c>
      <c r="G85" s="61" t="str">
        <f>'Cell type &amp; nb'!AE78</f>
        <v/>
      </c>
      <c r="H85" s="61" t="str">
        <f>'Cell type &amp; nb'!AF78</f>
        <v/>
      </c>
      <c r="I85" s="64" t="str">
        <f t="shared" si="22"/>
        <v/>
      </c>
      <c r="J85" s="62" t="str">
        <f t="shared" si="23"/>
        <v/>
      </c>
      <c r="K85" s="62" t="str">
        <f t="shared" si="24"/>
        <v/>
      </c>
      <c r="L85" s="62" t="str">
        <f t="shared" si="25"/>
        <v/>
      </c>
      <c r="M85" s="62" t="str">
        <f t="shared" si="26"/>
        <v/>
      </c>
      <c r="N85" s="62" t="str">
        <f t="shared" si="27"/>
        <v/>
      </c>
      <c r="O85" s="62" t="str">
        <f t="shared" si="28"/>
        <v/>
      </c>
      <c r="P85" s="107"/>
      <c r="Q85" s="107"/>
      <c r="R85" s="107"/>
      <c r="S85" s="107"/>
      <c r="T85" s="107"/>
      <c r="U85" s="107"/>
      <c r="V85" s="107"/>
      <c r="Y85" s="108" t="str">
        <f>IF('1st plate agonist &amp; batch'!AB78&lt;&gt;"",'1st plate agonist &amp; batch'!AB78,"")</f>
        <v/>
      </c>
      <c r="Z85" s="108" t="str">
        <f>IF('1st plate agonist &amp; batch'!AC78&lt;&gt;"",'1st plate agonist &amp; batch'!AC78,"")</f>
        <v/>
      </c>
      <c r="AA85" s="108" t="str">
        <f>IF('1st plate agonist &amp; batch'!AD78&lt;&gt;"",'1st plate agonist &amp; batch'!AD78,"")</f>
        <v/>
      </c>
      <c r="AB85" s="108" t="str">
        <f>IF('1st plate agonist &amp; batch'!AE78&lt;&gt;"",'1st plate agonist &amp; batch'!AE78,"")</f>
        <v/>
      </c>
      <c r="AC85" s="58" t="str">
        <f>IFERROR(IF(AND($Y85&lt;&gt;"Buffer",$Y85&lt;&gt;""),COUNTIFS('Dilutions 1st Plate'!$B$2:$Y$17,'Plate preparation Calculations'!$AD$2,'1st plate agonist &amp; batch'!$B$2:$Y$17,'Plate preparation Calculations'!$Y85),""),"")</f>
        <v/>
      </c>
      <c r="AD85" s="58" t="str">
        <f t="shared" si="29"/>
        <v/>
      </c>
      <c r="AE85" s="82" t="str">
        <f t="shared" si="30"/>
        <v/>
      </c>
      <c r="AF85" s="109" t="str">
        <f t="shared" si="31"/>
        <v/>
      </c>
      <c r="AG85" s="58" t="str">
        <f t="shared" si="32"/>
        <v/>
      </c>
      <c r="AH85" s="58" t="str">
        <f t="shared" si="33"/>
        <v/>
      </c>
      <c r="AI85" s="58" t="str">
        <f t="shared" si="34"/>
        <v/>
      </c>
      <c r="AJ85" s="82" t="str">
        <f t="shared" si="35"/>
        <v/>
      </c>
      <c r="AK85" s="82" t="str">
        <f t="shared" si="36"/>
        <v/>
      </c>
      <c r="AL85" s="82" t="str">
        <f t="shared" si="37"/>
        <v/>
      </c>
      <c r="AM85" s="58" t="str">
        <f t="shared" si="38"/>
        <v/>
      </c>
      <c r="AN85" s="58" t="str">
        <f t="shared" si="39"/>
        <v/>
      </c>
      <c r="AP85" s="58" t="str">
        <f>IF(AND('2nd plate agonist &amp; batch'!AB78&lt;&gt;"", '2nd plate agonist &amp; batch'!AB78&lt;&gt;"Buffer"),'2nd plate agonist &amp; batch'!AB78,"")</f>
        <v/>
      </c>
      <c r="AQ85" s="58" t="str">
        <f>IF('2nd plate agonist &amp; batch'!AC78&lt;&gt;"",'2nd plate agonist &amp; batch'!AC78,"")</f>
        <v/>
      </c>
      <c r="AR85" s="58" t="str">
        <f>IF('2nd plate agonist &amp; batch'!AD78&lt;&gt;"",'2nd plate agonist &amp; batch'!AD78,"")</f>
        <v/>
      </c>
      <c r="AS85" s="58"/>
      <c r="AT85" s="58" t="str">
        <f>IF(AND('2nd plate agonist &amp; batch'!AB78&lt;&gt;"", '2nd plate agonist &amp; batch'!AB78&lt;&gt;"Buffer"),'2nd plate agonist &amp; batch'!AE78,"")</f>
        <v/>
      </c>
      <c r="AU85" s="58" t="str">
        <f t="shared" si="40"/>
        <v/>
      </c>
      <c r="AV85" s="58" t="str">
        <f t="shared" si="41"/>
        <v/>
      </c>
      <c r="AW85" s="58" t="str">
        <f t="shared" si="43"/>
        <v/>
      </c>
      <c r="AX85" s="58" t="str">
        <f t="shared" si="42"/>
        <v/>
      </c>
      <c r="AY85" s="93"/>
      <c r="BB85" s="54"/>
    </row>
    <row r="86" spans="5:54" s="91" customFormat="1" ht="21" customHeight="1" x14ac:dyDescent="0.3">
      <c r="E86" s="61" t="str">
        <f>'Cell type &amp; nb'!AC79</f>
        <v/>
      </c>
      <c r="F86" s="61" t="str">
        <f>'Cell type &amp; nb'!AD79</f>
        <v/>
      </c>
      <c r="G86" s="61" t="str">
        <f>'Cell type &amp; nb'!AE79</f>
        <v/>
      </c>
      <c r="H86" s="61" t="str">
        <f>'Cell type &amp; nb'!AF79</f>
        <v/>
      </c>
      <c r="I86" s="64" t="str">
        <f t="shared" si="22"/>
        <v/>
      </c>
      <c r="J86" s="62" t="str">
        <f t="shared" si="23"/>
        <v/>
      </c>
      <c r="K86" s="62" t="str">
        <f t="shared" si="24"/>
        <v/>
      </c>
      <c r="L86" s="62" t="str">
        <f t="shared" si="25"/>
        <v/>
      </c>
      <c r="M86" s="62" t="str">
        <f t="shared" si="26"/>
        <v/>
      </c>
      <c r="N86" s="62" t="str">
        <f t="shared" si="27"/>
        <v/>
      </c>
      <c r="O86" s="62" t="str">
        <f t="shared" si="28"/>
        <v/>
      </c>
      <c r="P86" s="107"/>
      <c r="Q86" s="107"/>
      <c r="R86" s="107"/>
      <c r="S86" s="107"/>
      <c r="T86" s="107"/>
      <c r="U86" s="107"/>
      <c r="V86" s="107"/>
      <c r="Y86" s="108" t="str">
        <f>IF('1st plate agonist &amp; batch'!AB79&lt;&gt;"",'1st plate agonist &amp; batch'!AB79,"")</f>
        <v/>
      </c>
      <c r="Z86" s="108" t="str">
        <f>IF('1st plate agonist &amp; batch'!AC79&lt;&gt;"",'1st plate agonist &amp; batch'!AC79,"")</f>
        <v/>
      </c>
      <c r="AA86" s="108" t="str">
        <f>IF('1st plate agonist &amp; batch'!AD79&lt;&gt;"",'1st plate agonist &amp; batch'!AD79,"")</f>
        <v/>
      </c>
      <c r="AB86" s="108" t="str">
        <f>IF('1st plate agonist &amp; batch'!AE79&lt;&gt;"",'1st plate agonist &amp; batch'!AE79,"")</f>
        <v/>
      </c>
      <c r="AC86" s="58" t="str">
        <f>IFERROR(IF(AND($Y86&lt;&gt;"Buffer",$Y86&lt;&gt;""),COUNTIFS('Dilutions 1st Plate'!$B$2:$Y$17,'Plate preparation Calculations'!$AD$2,'1st plate agonist &amp; batch'!$B$2:$Y$17,'Plate preparation Calculations'!$Y86),""),"")</f>
        <v/>
      </c>
      <c r="AD86" s="58" t="str">
        <f t="shared" si="29"/>
        <v/>
      </c>
      <c r="AE86" s="82" t="str">
        <f t="shared" si="30"/>
        <v/>
      </c>
      <c r="AF86" s="109" t="str">
        <f t="shared" si="31"/>
        <v/>
      </c>
      <c r="AG86" s="58" t="str">
        <f t="shared" si="32"/>
        <v/>
      </c>
      <c r="AH86" s="58" t="str">
        <f t="shared" si="33"/>
        <v/>
      </c>
      <c r="AI86" s="58" t="str">
        <f t="shared" si="34"/>
        <v/>
      </c>
      <c r="AJ86" s="82" t="str">
        <f t="shared" si="35"/>
        <v/>
      </c>
      <c r="AK86" s="82" t="str">
        <f t="shared" si="36"/>
        <v/>
      </c>
      <c r="AL86" s="82" t="str">
        <f t="shared" si="37"/>
        <v/>
      </c>
      <c r="AM86" s="58" t="str">
        <f t="shared" si="38"/>
        <v/>
      </c>
      <c r="AN86" s="58" t="str">
        <f t="shared" si="39"/>
        <v/>
      </c>
      <c r="AP86" s="58" t="str">
        <f>IF(AND('2nd plate agonist &amp; batch'!AB79&lt;&gt;"", '2nd plate agonist &amp; batch'!AB79&lt;&gt;"Buffer"),'2nd plate agonist &amp; batch'!AB79,"")</f>
        <v/>
      </c>
      <c r="AQ86" s="58" t="str">
        <f>IF('2nd plate agonist &amp; batch'!AC79&lt;&gt;"",'2nd plate agonist &amp; batch'!AC79,"")</f>
        <v/>
      </c>
      <c r="AR86" s="58" t="str">
        <f>IF('2nd plate agonist &amp; batch'!AD79&lt;&gt;"",'2nd plate agonist &amp; batch'!AD79,"")</f>
        <v/>
      </c>
      <c r="AS86" s="58"/>
      <c r="AT86" s="58" t="str">
        <f>IF(AND('2nd plate agonist &amp; batch'!AB79&lt;&gt;"", '2nd plate agonist &amp; batch'!AB79&lt;&gt;"Buffer"),'2nd plate agonist &amp; batch'!AE79,"")</f>
        <v/>
      </c>
      <c r="AU86" s="58" t="str">
        <f t="shared" si="40"/>
        <v/>
      </c>
      <c r="AV86" s="58" t="str">
        <f t="shared" si="41"/>
        <v/>
      </c>
      <c r="AW86" s="58" t="str">
        <f t="shared" si="43"/>
        <v/>
      </c>
      <c r="AX86" s="58" t="str">
        <f t="shared" si="42"/>
        <v/>
      </c>
      <c r="AY86" s="93"/>
      <c r="BB86" s="54"/>
    </row>
    <row r="87" spans="5:54" s="91" customFormat="1" ht="21" customHeight="1" x14ac:dyDescent="0.3">
      <c r="E87" s="61" t="str">
        <f>'Cell type &amp; nb'!AC80</f>
        <v/>
      </c>
      <c r="F87" s="61" t="str">
        <f>'Cell type &amp; nb'!AD80</f>
        <v/>
      </c>
      <c r="G87" s="61" t="str">
        <f>'Cell type &amp; nb'!AE80</f>
        <v/>
      </c>
      <c r="H87" s="61" t="str">
        <f>'Cell type &amp; nb'!AF80</f>
        <v/>
      </c>
      <c r="I87" s="64" t="str">
        <f t="shared" si="22"/>
        <v/>
      </c>
      <c r="J87" s="62" t="str">
        <f t="shared" si="23"/>
        <v/>
      </c>
      <c r="K87" s="62" t="str">
        <f t="shared" si="24"/>
        <v/>
      </c>
      <c r="L87" s="62" t="str">
        <f t="shared" si="25"/>
        <v/>
      </c>
      <c r="M87" s="62" t="str">
        <f t="shared" si="26"/>
        <v/>
      </c>
      <c r="N87" s="62" t="str">
        <f t="shared" si="27"/>
        <v/>
      </c>
      <c r="O87" s="62" t="str">
        <f t="shared" si="28"/>
        <v/>
      </c>
      <c r="P87" s="107"/>
      <c r="Q87" s="107"/>
      <c r="R87" s="107"/>
      <c r="S87" s="107"/>
      <c r="T87" s="107"/>
      <c r="U87" s="107"/>
      <c r="V87" s="107"/>
      <c r="Y87" s="108" t="str">
        <f>IF('1st plate agonist &amp; batch'!AB80&lt;&gt;"",'1st plate agonist &amp; batch'!AB80,"")</f>
        <v/>
      </c>
      <c r="Z87" s="108" t="str">
        <f>IF('1st plate agonist &amp; batch'!AC80&lt;&gt;"",'1st plate agonist &amp; batch'!AC80,"")</f>
        <v/>
      </c>
      <c r="AA87" s="108" t="str">
        <f>IF('1st plate agonist &amp; batch'!AD80&lt;&gt;"",'1st plate agonist &amp; batch'!AD80,"")</f>
        <v/>
      </c>
      <c r="AB87" s="108" t="str">
        <f>IF('1st plate agonist &amp; batch'!AE80&lt;&gt;"",'1st plate agonist &amp; batch'!AE80,"")</f>
        <v/>
      </c>
      <c r="AC87" s="58" t="str">
        <f>IFERROR(IF(AND($Y87&lt;&gt;"Buffer",$Y87&lt;&gt;""),COUNTIFS('Dilutions 1st Plate'!$B$2:$Y$17,'Plate preparation Calculations'!$AD$2,'1st plate agonist &amp; batch'!$B$2:$Y$17,'Plate preparation Calculations'!$Y87),""),"")</f>
        <v/>
      </c>
      <c r="AD87" s="58" t="str">
        <f t="shared" si="29"/>
        <v/>
      </c>
      <c r="AE87" s="82" t="str">
        <f t="shared" si="30"/>
        <v/>
      </c>
      <c r="AF87" s="109" t="str">
        <f t="shared" si="31"/>
        <v/>
      </c>
      <c r="AG87" s="58" t="str">
        <f t="shared" si="32"/>
        <v/>
      </c>
      <c r="AH87" s="58" t="str">
        <f t="shared" si="33"/>
        <v/>
      </c>
      <c r="AI87" s="58" t="str">
        <f t="shared" si="34"/>
        <v/>
      </c>
      <c r="AJ87" s="82" t="str">
        <f t="shared" si="35"/>
        <v/>
      </c>
      <c r="AK87" s="82" t="str">
        <f t="shared" si="36"/>
        <v/>
      </c>
      <c r="AL87" s="82" t="str">
        <f t="shared" si="37"/>
        <v/>
      </c>
      <c r="AM87" s="58" t="str">
        <f t="shared" si="38"/>
        <v/>
      </c>
      <c r="AN87" s="58" t="str">
        <f t="shared" si="39"/>
        <v/>
      </c>
      <c r="AP87" s="58" t="str">
        <f>IF(AND('2nd plate agonist &amp; batch'!AB80&lt;&gt;"", '2nd plate agonist &amp; batch'!AB80&lt;&gt;"Buffer"),'2nd plate agonist &amp; batch'!AB80,"")</f>
        <v/>
      </c>
      <c r="AQ87" s="58" t="str">
        <f>IF('2nd plate agonist &amp; batch'!AC80&lt;&gt;"",'2nd plate agonist &amp; batch'!AC80,"")</f>
        <v/>
      </c>
      <c r="AR87" s="58" t="str">
        <f>IF('2nd plate agonist &amp; batch'!AD80&lt;&gt;"",'2nd plate agonist &amp; batch'!AD80,"")</f>
        <v/>
      </c>
      <c r="AS87" s="58"/>
      <c r="AT87" s="58" t="str">
        <f>IF(AND('2nd plate agonist &amp; batch'!AB80&lt;&gt;"", '2nd plate agonist &amp; batch'!AB80&lt;&gt;"Buffer"),'2nd plate agonist &amp; batch'!AE80,"")</f>
        <v/>
      </c>
      <c r="AU87" s="58" t="str">
        <f t="shared" si="40"/>
        <v/>
      </c>
      <c r="AV87" s="58" t="str">
        <f t="shared" si="41"/>
        <v/>
      </c>
      <c r="AW87" s="58" t="str">
        <f t="shared" si="43"/>
        <v/>
      </c>
      <c r="AX87" s="58" t="str">
        <f t="shared" si="42"/>
        <v/>
      </c>
      <c r="AY87" s="93"/>
      <c r="BB87" s="54"/>
    </row>
    <row r="88" spans="5:54" s="91" customFormat="1" ht="21" customHeight="1" x14ac:dyDescent="0.3">
      <c r="E88" s="61" t="str">
        <f>'Cell type &amp; nb'!AC81</f>
        <v/>
      </c>
      <c r="F88" s="61" t="str">
        <f>'Cell type &amp; nb'!AD81</f>
        <v/>
      </c>
      <c r="G88" s="61" t="str">
        <f>'Cell type &amp; nb'!AE81</f>
        <v/>
      </c>
      <c r="H88" s="61" t="str">
        <f>'Cell type &amp; nb'!AF81</f>
        <v/>
      </c>
      <c r="I88" s="64" t="str">
        <f t="shared" si="22"/>
        <v/>
      </c>
      <c r="J88" s="62" t="str">
        <f t="shared" si="23"/>
        <v/>
      </c>
      <c r="K88" s="62" t="str">
        <f t="shared" si="24"/>
        <v/>
      </c>
      <c r="L88" s="62" t="str">
        <f t="shared" si="25"/>
        <v/>
      </c>
      <c r="M88" s="62" t="str">
        <f t="shared" si="26"/>
        <v/>
      </c>
      <c r="N88" s="62" t="str">
        <f t="shared" si="27"/>
        <v/>
      </c>
      <c r="O88" s="62" t="str">
        <f t="shared" si="28"/>
        <v/>
      </c>
      <c r="P88" s="107"/>
      <c r="Q88" s="107"/>
      <c r="R88" s="107"/>
      <c r="S88" s="107"/>
      <c r="T88" s="107"/>
      <c r="U88" s="107"/>
      <c r="V88" s="107"/>
      <c r="Y88" s="108" t="str">
        <f>IF('1st plate agonist &amp; batch'!AB81&lt;&gt;"",'1st plate agonist &amp; batch'!AB81,"")</f>
        <v/>
      </c>
      <c r="Z88" s="108" t="str">
        <f>IF('1st plate agonist &amp; batch'!AC81&lt;&gt;"",'1st plate agonist &amp; batch'!AC81,"")</f>
        <v/>
      </c>
      <c r="AA88" s="108" t="str">
        <f>IF('1st plate agonist &amp; batch'!AD81&lt;&gt;"",'1st plate agonist &amp; batch'!AD81,"")</f>
        <v/>
      </c>
      <c r="AB88" s="108" t="str">
        <f>IF('1st plate agonist &amp; batch'!AE81&lt;&gt;"",'1st plate agonist &amp; batch'!AE81,"")</f>
        <v/>
      </c>
      <c r="AC88" s="58" t="str">
        <f>IFERROR(IF(AND($Y88&lt;&gt;"Buffer",$Y88&lt;&gt;""),COUNTIFS('Dilutions 1st Plate'!$B$2:$Y$17,'Plate preparation Calculations'!$AD$2,'1st plate agonist &amp; batch'!$B$2:$Y$17,'Plate preparation Calculations'!$Y88),""),"")</f>
        <v/>
      </c>
      <c r="AD88" s="58" t="str">
        <f t="shared" si="29"/>
        <v/>
      </c>
      <c r="AE88" s="82" t="str">
        <f t="shared" si="30"/>
        <v/>
      </c>
      <c r="AF88" s="109" t="str">
        <f t="shared" si="31"/>
        <v/>
      </c>
      <c r="AG88" s="58" t="str">
        <f t="shared" si="32"/>
        <v/>
      </c>
      <c r="AH88" s="58" t="str">
        <f t="shared" si="33"/>
        <v/>
      </c>
      <c r="AI88" s="58" t="str">
        <f t="shared" si="34"/>
        <v/>
      </c>
      <c r="AJ88" s="82" t="str">
        <f t="shared" si="35"/>
        <v/>
      </c>
      <c r="AK88" s="82" t="str">
        <f t="shared" si="36"/>
        <v/>
      </c>
      <c r="AL88" s="82" t="str">
        <f t="shared" si="37"/>
        <v/>
      </c>
      <c r="AM88" s="58" t="str">
        <f t="shared" si="38"/>
        <v/>
      </c>
      <c r="AN88" s="58" t="str">
        <f t="shared" si="39"/>
        <v/>
      </c>
      <c r="AP88" s="58" t="str">
        <f>IF(AND('2nd plate agonist &amp; batch'!AB81&lt;&gt;"", '2nd plate agonist &amp; batch'!AB81&lt;&gt;"Buffer"),'2nd plate agonist &amp; batch'!AB81,"")</f>
        <v/>
      </c>
      <c r="AQ88" s="58" t="str">
        <f>IF('2nd plate agonist &amp; batch'!AC81&lt;&gt;"",'2nd plate agonist &amp; batch'!AC81,"")</f>
        <v/>
      </c>
      <c r="AR88" s="58" t="str">
        <f>IF('2nd plate agonist &amp; batch'!AD81&lt;&gt;"",'2nd plate agonist &amp; batch'!AD81,"")</f>
        <v/>
      </c>
      <c r="AS88" s="58"/>
      <c r="AT88" s="58" t="str">
        <f>IF(AND('2nd plate agonist &amp; batch'!AB81&lt;&gt;"", '2nd plate agonist &amp; batch'!AB81&lt;&gt;"Buffer"),'2nd plate agonist &amp; batch'!AE81,"")</f>
        <v/>
      </c>
      <c r="AU88" s="58" t="str">
        <f t="shared" si="40"/>
        <v/>
      </c>
      <c r="AV88" s="58" t="str">
        <f t="shared" si="41"/>
        <v/>
      </c>
      <c r="AW88" s="58" t="str">
        <f t="shared" si="43"/>
        <v/>
      </c>
      <c r="AX88" s="58" t="str">
        <f t="shared" si="42"/>
        <v/>
      </c>
      <c r="AY88" s="93"/>
      <c r="BB88" s="54"/>
    </row>
    <row r="89" spans="5:54" s="91" customFormat="1" ht="21" customHeight="1" x14ac:dyDescent="0.3">
      <c r="E89" s="61" t="str">
        <f>'Cell type &amp; nb'!AC82</f>
        <v/>
      </c>
      <c r="F89" s="61" t="str">
        <f>'Cell type &amp; nb'!AD82</f>
        <v/>
      </c>
      <c r="G89" s="61" t="str">
        <f>'Cell type &amp; nb'!AE82</f>
        <v/>
      </c>
      <c r="H89" s="61" t="str">
        <f>'Cell type &amp; nb'!AF82</f>
        <v/>
      </c>
      <c r="I89" s="64" t="str">
        <f t="shared" si="22"/>
        <v/>
      </c>
      <c r="J89" s="62" t="str">
        <f t="shared" si="23"/>
        <v/>
      </c>
      <c r="K89" s="62" t="str">
        <f t="shared" si="24"/>
        <v/>
      </c>
      <c r="L89" s="62" t="str">
        <f t="shared" si="25"/>
        <v/>
      </c>
      <c r="M89" s="62" t="str">
        <f t="shared" si="26"/>
        <v/>
      </c>
      <c r="N89" s="62" t="str">
        <f t="shared" si="27"/>
        <v/>
      </c>
      <c r="O89" s="62" t="str">
        <f t="shared" si="28"/>
        <v/>
      </c>
      <c r="P89" s="107"/>
      <c r="Q89" s="107"/>
      <c r="R89" s="107"/>
      <c r="S89" s="107"/>
      <c r="T89" s="107"/>
      <c r="U89" s="107"/>
      <c r="V89" s="107"/>
      <c r="Y89" s="108" t="str">
        <f>IF('1st plate agonist &amp; batch'!AB82&lt;&gt;"",'1st plate agonist &amp; batch'!AB82,"")</f>
        <v/>
      </c>
      <c r="Z89" s="108" t="str">
        <f>IF('1st plate agonist &amp; batch'!AC82&lt;&gt;"",'1st plate agonist &amp; batch'!AC82,"")</f>
        <v/>
      </c>
      <c r="AA89" s="108" t="str">
        <f>IF('1st plate agonist &amp; batch'!AD82&lt;&gt;"",'1st plate agonist &amp; batch'!AD82,"")</f>
        <v/>
      </c>
      <c r="AB89" s="108" t="str">
        <f>IF('1st plate agonist &amp; batch'!AE82&lt;&gt;"",'1st plate agonist &amp; batch'!AE82,"")</f>
        <v/>
      </c>
      <c r="AC89" s="58" t="str">
        <f>IFERROR(IF(AND($Y89&lt;&gt;"Buffer",$Y89&lt;&gt;""),COUNTIFS('Dilutions 1st Plate'!$B$2:$Y$17,'Plate preparation Calculations'!$AD$2,'1st plate agonist &amp; batch'!$B$2:$Y$17,'Plate preparation Calculations'!$Y89),""),"")</f>
        <v/>
      </c>
      <c r="AD89" s="58" t="str">
        <f t="shared" si="29"/>
        <v/>
      </c>
      <c r="AE89" s="82" t="str">
        <f t="shared" si="30"/>
        <v/>
      </c>
      <c r="AF89" s="109" t="str">
        <f t="shared" si="31"/>
        <v/>
      </c>
      <c r="AG89" s="58" t="str">
        <f t="shared" si="32"/>
        <v/>
      </c>
      <c r="AH89" s="58" t="str">
        <f t="shared" si="33"/>
        <v/>
      </c>
      <c r="AI89" s="58" t="str">
        <f t="shared" si="34"/>
        <v/>
      </c>
      <c r="AJ89" s="82" t="str">
        <f t="shared" si="35"/>
        <v/>
      </c>
      <c r="AK89" s="82" t="str">
        <f t="shared" si="36"/>
        <v/>
      </c>
      <c r="AL89" s="82" t="str">
        <f t="shared" si="37"/>
        <v/>
      </c>
      <c r="AM89" s="58" t="str">
        <f t="shared" si="38"/>
        <v/>
      </c>
      <c r="AN89" s="58" t="str">
        <f t="shared" si="39"/>
        <v/>
      </c>
      <c r="AP89" s="58" t="str">
        <f>IF(AND('2nd plate agonist &amp; batch'!AB82&lt;&gt;"", '2nd plate agonist &amp; batch'!AB82&lt;&gt;"Buffer"),'2nd plate agonist &amp; batch'!AB82,"")</f>
        <v/>
      </c>
      <c r="AQ89" s="58" t="str">
        <f>IF('2nd plate agonist &amp; batch'!AC82&lt;&gt;"",'2nd plate agonist &amp; batch'!AC82,"")</f>
        <v/>
      </c>
      <c r="AR89" s="58" t="str">
        <f>IF('2nd plate agonist &amp; batch'!AD82&lt;&gt;"",'2nd plate agonist &amp; batch'!AD82,"")</f>
        <v/>
      </c>
      <c r="AS89" s="58"/>
      <c r="AT89" s="58" t="str">
        <f>IF(AND('2nd plate agonist &amp; batch'!AB82&lt;&gt;"", '2nd plate agonist &amp; batch'!AB82&lt;&gt;"Buffer"),'2nd plate agonist &amp; batch'!AE82,"")</f>
        <v/>
      </c>
      <c r="AU89" s="58" t="str">
        <f t="shared" si="40"/>
        <v/>
      </c>
      <c r="AV89" s="58" t="str">
        <f t="shared" si="41"/>
        <v/>
      </c>
      <c r="AW89" s="58" t="str">
        <f t="shared" si="43"/>
        <v/>
      </c>
      <c r="AX89" s="58" t="str">
        <f t="shared" si="42"/>
        <v/>
      </c>
      <c r="AY89" s="93"/>
      <c r="BB89" s="54"/>
    </row>
    <row r="90" spans="5:54" s="91" customFormat="1" ht="21" customHeight="1" x14ac:dyDescent="0.3">
      <c r="E90" s="61" t="str">
        <f>'Cell type &amp; nb'!AC83</f>
        <v/>
      </c>
      <c r="F90" s="61" t="str">
        <f>'Cell type &amp; nb'!AD83</f>
        <v/>
      </c>
      <c r="G90" s="61" t="str">
        <f>'Cell type &amp; nb'!AE83</f>
        <v/>
      </c>
      <c r="H90" s="61" t="str">
        <f>'Cell type &amp; nb'!AF83</f>
        <v/>
      </c>
      <c r="I90" s="64" t="str">
        <f t="shared" si="22"/>
        <v/>
      </c>
      <c r="J90" s="62" t="str">
        <f t="shared" si="23"/>
        <v/>
      </c>
      <c r="K90" s="62" t="str">
        <f t="shared" si="24"/>
        <v/>
      </c>
      <c r="L90" s="62" t="str">
        <f t="shared" si="25"/>
        <v/>
      </c>
      <c r="M90" s="62" t="str">
        <f t="shared" si="26"/>
        <v/>
      </c>
      <c r="N90" s="62" t="str">
        <f t="shared" si="27"/>
        <v/>
      </c>
      <c r="O90" s="62" t="str">
        <f t="shared" si="28"/>
        <v/>
      </c>
      <c r="P90" s="107"/>
      <c r="Q90" s="107"/>
      <c r="R90" s="107"/>
      <c r="S90" s="107"/>
      <c r="T90" s="107"/>
      <c r="U90" s="107"/>
      <c r="V90" s="107"/>
      <c r="Y90" s="108" t="str">
        <f>IF('1st plate agonist &amp; batch'!AB83&lt;&gt;"",'1st plate agonist &amp; batch'!AB83,"")</f>
        <v/>
      </c>
      <c r="Z90" s="108" t="str">
        <f>IF('1st plate agonist &amp; batch'!AC83&lt;&gt;"",'1st plate agonist &amp; batch'!AC83,"")</f>
        <v/>
      </c>
      <c r="AA90" s="108" t="str">
        <f>IF('1st plate agonist &amp; batch'!AD83&lt;&gt;"",'1st plate agonist &amp; batch'!AD83,"")</f>
        <v/>
      </c>
      <c r="AB90" s="108" t="str">
        <f>IF('1st plate agonist &amp; batch'!AE83&lt;&gt;"",'1st plate agonist &amp; batch'!AE83,"")</f>
        <v/>
      </c>
      <c r="AC90" s="58" t="str">
        <f>IFERROR(IF(AND($Y90&lt;&gt;"Buffer",$Y90&lt;&gt;""),COUNTIFS('Dilutions 1st Plate'!$B$2:$Y$17,'Plate preparation Calculations'!$AD$2,'1st plate agonist &amp; batch'!$B$2:$Y$17,'Plate preparation Calculations'!$Y90),""),"")</f>
        <v/>
      </c>
      <c r="AD90" s="58" t="str">
        <f t="shared" si="29"/>
        <v/>
      </c>
      <c r="AE90" s="82" t="str">
        <f t="shared" si="30"/>
        <v/>
      </c>
      <c r="AF90" s="109" t="str">
        <f t="shared" si="31"/>
        <v/>
      </c>
      <c r="AG90" s="58" t="str">
        <f t="shared" si="32"/>
        <v/>
      </c>
      <c r="AH90" s="58" t="str">
        <f t="shared" si="33"/>
        <v/>
      </c>
      <c r="AI90" s="58" t="str">
        <f t="shared" si="34"/>
        <v/>
      </c>
      <c r="AJ90" s="82" t="str">
        <f t="shared" si="35"/>
        <v/>
      </c>
      <c r="AK90" s="82" t="str">
        <f t="shared" si="36"/>
        <v/>
      </c>
      <c r="AL90" s="82" t="str">
        <f t="shared" si="37"/>
        <v/>
      </c>
      <c r="AM90" s="58" t="str">
        <f t="shared" si="38"/>
        <v/>
      </c>
      <c r="AN90" s="58" t="str">
        <f t="shared" si="39"/>
        <v/>
      </c>
      <c r="AP90" s="58" t="str">
        <f>IF(AND('2nd plate agonist &amp; batch'!AB83&lt;&gt;"", '2nd plate agonist &amp; batch'!AB83&lt;&gt;"Buffer"),'2nd plate agonist &amp; batch'!AB83,"")</f>
        <v/>
      </c>
      <c r="AQ90" s="58" t="str">
        <f>IF('2nd plate agonist &amp; batch'!AC83&lt;&gt;"",'2nd plate agonist &amp; batch'!AC83,"")</f>
        <v/>
      </c>
      <c r="AR90" s="58" t="str">
        <f>IF('2nd plate agonist &amp; batch'!AD83&lt;&gt;"",'2nd plate agonist &amp; batch'!AD83,"")</f>
        <v/>
      </c>
      <c r="AS90" s="58"/>
      <c r="AT90" s="58" t="str">
        <f>IF(AND('2nd plate agonist &amp; batch'!AB83&lt;&gt;"", '2nd plate agonist &amp; batch'!AB83&lt;&gt;"Buffer"),'2nd plate agonist &amp; batch'!AE83,"")</f>
        <v/>
      </c>
      <c r="AU90" s="58" t="str">
        <f t="shared" si="40"/>
        <v/>
      </c>
      <c r="AV90" s="58" t="str">
        <f t="shared" si="41"/>
        <v/>
      </c>
      <c r="AW90" s="58" t="str">
        <f t="shared" si="43"/>
        <v/>
      </c>
      <c r="AX90" s="58" t="str">
        <f t="shared" si="42"/>
        <v/>
      </c>
      <c r="AY90" s="93"/>
      <c r="BB90" s="54"/>
    </row>
    <row r="91" spans="5:54" s="91" customFormat="1" ht="21" customHeight="1" x14ac:dyDescent="0.3">
      <c r="E91" s="61" t="str">
        <f>'Cell type &amp; nb'!AC84</f>
        <v/>
      </c>
      <c r="F91" s="61" t="str">
        <f>'Cell type &amp; nb'!AD84</f>
        <v/>
      </c>
      <c r="G91" s="61" t="str">
        <f>'Cell type &amp; nb'!AE84</f>
        <v/>
      </c>
      <c r="H91" s="61" t="str">
        <f>'Cell type &amp; nb'!AF84</f>
        <v/>
      </c>
      <c r="I91" s="64" t="str">
        <f t="shared" si="22"/>
        <v/>
      </c>
      <c r="J91" s="62" t="str">
        <f t="shared" si="23"/>
        <v/>
      </c>
      <c r="K91" s="62" t="str">
        <f t="shared" si="24"/>
        <v/>
      </c>
      <c r="L91" s="62" t="str">
        <f t="shared" si="25"/>
        <v/>
      </c>
      <c r="M91" s="62" t="str">
        <f t="shared" si="26"/>
        <v/>
      </c>
      <c r="N91" s="62" t="str">
        <f t="shared" si="27"/>
        <v/>
      </c>
      <c r="O91" s="62" t="str">
        <f t="shared" si="28"/>
        <v/>
      </c>
      <c r="P91" s="107"/>
      <c r="Q91" s="107"/>
      <c r="R91" s="107"/>
      <c r="S91" s="107"/>
      <c r="T91" s="107"/>
      <c r="U91" s="107"/>
      <c r="V91" s="107"/>
      <c r="Y91" s="108" t="str">
        <f>IF('1st plate agonist &amp; batch'!AB84&lt;&gt;"",'1st plate agonist &amp; batch'!AB84,"")</f>
        <v/>
      </c>
      <c r="Z91" s="108" t="str">
        <f>IF('1st plate agonist &amp; batch'!AC84&lt;&gt;"",'1st plate agonist &amp; batch'!AC84,"")</f>
        <v/>
      </c>
      <c r="AA91" s="108" t="str">
        <f>IF('1st plate agonist &amp; batch'!AD84&lt;&gt;"",'1st plate agonist &amp; batch'!AD84,"")</f>
        <v/>
      </c>
      <c r="AB91" s="108" t="str">
        <f>IF('1st plate agonist &amp; batch'!AE84&lt;&gt;"",'1st plate agonist &amp; batch'!AE84,"")</f>
        <v/>
      </c>
      <c r="AC91" s="58" t="str">
        <f>IFERROR(IF(AND($Y91&lt;&gt;"Buffer",$Y91&lt;&gt;""),COUNTIFS('Dilutions 1st Plate'!$B$2:$Y$17,'Plate preparation Calculations'!$AD$2,'1st plate agonist &amp; batch'!$B$2:$Y$17,'Plate preparation Calculations'!$Y91),""),"")</f>
        <v/>
      </c>
      <c r="AD91" s="58" t="str">
        <f t="shared" si="29"/>
        <v/>
      </c>
      <c r="AE91" s="82" t="str">
        <f t="shared" si="30"/>
        <v/>
      </c>
      <c r="AF91" s="109" t="str">
        <f t="shared" si="31"/>
        <v/>
      </c>
      <c r="AG91" s="58" t="str">
        <f t="shared" si="32"/>
        <v/>
      </c>
      <c r="AH91" s="58" t="str">
        <f t="shared" si="33"/>
        <v/>
      </c>
      <c r="AI91" s="58" t="str">
        <f t="shared" si="34"/>
        <v/>
      </c>
      <c r="AJ91" s="82" t="str">
        <f t="shared" si="35"/>
        <v/>
      </c>
      <c r="AK91" s="82" t="str">
        <f t="shared" si="36"/>
        <v/>
      </c>
      <c r="AL91" s="82" t="str">
        <f t="shared" si="37"/>
        <v/>
      </c>
      <c r="AM91" s="58" t="str">
        <f t="shared" si="38"/>
        <v/>
      </c>
      <c r="AN91" s="58" t="str">
        <f t="shared" si="39"/>
        <v/>
      </c>
      <c r="AP91" s="58" t="str">
        <f>IF(AND('2nd plate agonist &amp; batch'!AB84&lt;&gt;"", '2nd plate agonist &amp; batch'!AB84&lt;&gt;"Buffer"),'2nd plate agonist &amp; batch'!AB84,"")</f>
        <v/>
      </c>
      <c r="AQ91" s="58" t="str">
        <f>IF('2nd plate agonist &amp; batch'!AC84&lt;&gt;"",'2nd plate agonist &amp; batch'!AC84,"")</f>
        <v/>
      </c>
      <c r="AR91" s="58" t="str">
        <f>IF('2nd plate agonist &amp; batch'!AD84&lt;&gt;"",'2nd plate agonist &amp; batch'!AD84,"")</f>
        <v/>
      </c>
      <c r="AS91" s="58"/>
      <c r="AT91" s="58" t="str">
        <f>IF(AND('2nd plate agonist &amp; batch'!AB84&lt;&gt;"", '2nd plate agonist &amp; batch'!AB84&lt;&gt;"Buffer"),'2nd plate agonist &amp; batch'!AE84,"")</f>
        <v/>
      </c>
      <c r="AU91" s="58" t="str">
        <f t="shared" si="40"/>
        <v/>
      </c>
      <c r="AV91" s="58" t="str">
        <f t="shared" si="41"/>
        <v/>
      </c>
      <c r="AW91" s="58" t="str">
        <f t="shared" si="43"/>
        <v/>
      </c>
      <c r="AX91" s="58" t="str">
        <f t="shared" si="42"/>
        <v/>
      </c>
      <c r="AY91" s="93"/>
      <c r="BB91" s="54"/>
    </row>
    <row r="92" spans="5:54" s="91" customFormat="1" ht="21" customHeight="1" x14ac:dyDescent="0.3">
      <c r="E92" s="61" t="str">
        <f>'Cell type &amp; nb'!AC85</f>
        <v/>
      </c>
      <c r="F92" s="61" t="str">
        <f>'Cell type &amp; nb'!AD85</f>
        <v/>
      </c>
      <c r="G92" s="61" t="str">
        <f>'Cell type &amp; nb'!AE85</f>
        <v/>
      </c>
      <c r="H92" s="61" t="str">
        <f>'Cell type &amp; nb'!AF85</f>
        <v/>
      </c>
      <c r="I92" s="64" t="str">
        <f t="shared" si="22"/>
        <v/>
      </c>
      <c r="J92" s="62" t="str">
        <f t="shared" si="23"/>
        <v/>
      </c>
      <c r="K92" s="62" t="str">
        <f t="shared" si="24"/>
        <v/>
      </c>
      <c r="L92" s="62" t="str">
        <f t="shared" si="25"/>
        <v/>
      </c>
      <c r="M92" s="62" t="str">
        <f t="shared" si="26"/>
        <v/>
      </c>
      <c r="N92" s="62" t="str">
        <f t="shared" si="27"/>
        <v/>
      </c>
      <c r="O92" s="62" t="str">
        <f t="shared" si="28"/>
        <v/>
      </c>
      <c r="P92" s="107"/>
      <c r="Q92" s="107"/>
      <c r="R92" s="107"/>
      <c r="S92" s="107"/>
      <c r="T92" s="107"/>
      <c r="U92" s="107"/>
      <c r="V92" s="107"/>
      <c r="Y92" s="108" t="str">
        <f>IF('1st plate agonist &amp; batch'!AB85&lt;&gt;"",'1st plate agonist &amp; batch'!AB85,"")</f>
        <v/>
      </c>
      <c r="Z92" s="108" t="str">
        <f>IF('1st plate agonist &amp; batch'!AC85&lt;&gt;"",'1st plate agonist &amp; batch'!AC85,"")</f>
        <v/>
      </c>
      <c r="AA92" s="108" t="str">
        <f>IF('1st plate agonist &amp; batch'!AD85&lt;&gt;"",'1st plate agonist &amp; batch'!AD85,"")</f>
        <v/>
      </c>
      <c r="AB92" s="108" t="str">
        <f>IF('1st plate agonist &amp; batch'!AE85&lt;&gt;"",'1st plate agonist &amp; batch'!AE85,"")</f>
        <v/>
      </c>
      <c r="AC92" s="58" t="str">
        <f>IFERROR(IF(AND($Y92&lt;&gt;"Buffer",$Y92&lt;&gt;""),COUNTIFS('Dilutions 1st Plate'!$B$2:$Y$17,'Plate preparation Calculations'!$AD$2,'1st plate agonist &amp; batch'!$B$2:$Y$17,'Plate preparation Calculations'!$Y92),""),"")</f>
        <v/>
      </c>
      <c r="AD92" s="58" t="str">
        <f t="shared" si="29"/>
        <v/>
      </c>
      <c r="AE92" s="82" t="str">
        <f t="shared" si="30"/>
        <v/>
      </c>
      <c r="AF92" s="109" t="str">
        <f t="shared" si="31"/>
        <v/>
      </c>
      <c r="AG92" s="58" t="str">
        <f t="shared" si="32"/>
        <v/>
      </c>
      <c r="AH92" s="58" t="str">
        <f t="shared" si="33"/>
        <v/>
      </c>
      <c r="AI92" s="58" t="str">
        <f t="shared" si="34"/>
        <v/>
      </c>
      <c r="AJ92" s="82" t="str">
        <f t="shared" si="35"/>
        <v/>
      </c>
      <c r="AK92" s="82" t="str">
        <f t="shared" si="36"/>
        <v/>
      </c>
      <c r="AL92" s="82" t="str">
        <f t="shared" si="37"/>
        <v/>
      </c>
      <c r="AM92" s="58" t="str">
        <f t="shared" si="38"/>
        <v/>
      </c>
      <c r="AN92" s="58" t="str">
        <f t="shared" si="39"/>
        <v/>
      </c>
      <c r="AP92" s="58" t="str">
        <f>IF(AND('2nd plate agonist &amp; batch'!AB85&lt;&gt;"", '2nd plate agonist &amp; batch'!AB85&lt;&gt;"Buffer"),'2nd plate agonist &amp; batch'!AB85,"")</f>
        <v/>
      </c>
      <c r="AQ92" s="58" t="str">
        <f>IF('2nd plate agonist &amp; batch'!AC85&lt;&gt;"",'2nd plate agonist &amp; batch'!AC85,"")</f>
        <v/>
      </c>
      <c r="AR92" s="58" t="str">
        <f>IF('2nd plate agonist &amp; batch'!AD85&lt;&gt;"",'2nd plate agonist &amp; batch'!AD85,"")</f>
        <v/>
      </c>
      <c r="AS92" s="58"/>
      <c r="AT92" s="58" t="str">
        <f>IF(AND('2nd plate agonist &amp; batch'!AB85&lt;&gt;"", '2nd plate agonist &amp; batch'!AB85&lt;&gt;"Buffer"),'2nd plate agonist &amp; batch'!AE85,"")</f>
        <v/>
      </c>
      <c r="AU92" s="58" t="str">
        <f t="shared" si="40"/>
        <v/>
      </c>
      <c r="AV92" s="58" t="str">
        <f t="shared" si="41"/>
        <v/>
      </c>
      <c r="AW92" s="58" t="str">
        <f t="shared" si="43"/>
        <v/>
      </c>
      <c r="AX92" s="58" t="str">
        <f t="shared" si="42"/>
        <v/>
      </c>
      <c r="AY92" s="93"/>
      <c r="BB92" s="54"/>
    </row>
    <row r="93" spans="5:54" s="91" customFormat="1" ht="21" customHeight="1" x14ac:dyDescent="0.3">
      <c r="E93" s="61" t="str">
        <f>'Cell type &amp; nb'!AC86</f>
        <v/>
      </c>
      <c r="F93" s="61" t="str">
        <f>'Cell type &amp; nb'!AD86</f>
        <v/>
      </c>
      <c r="G93" s="61" t="str">
        <f>'Cell type &amp; nb'!AE86</f>
        <v/>
      </c>
      <c r="H93" s="61" t="str">
        <f>'Cell type &amp; nb'!AF86</f>
        <v/>
      </c>
      <c r="I93" s="64" t="str">
        <f t="shared" si="22"/>
        <v/>
      </c>
      <c r="J93" s="62" t="str">
        <f t="shared" si="23"/>
        <v/>
      </c>
      <c r="K93" s="62" t="str">
        <f t="shared" si="24"/>
        <v/>
      </c>
      <c r="L93" s="62" t="str">
        <f t="shared" si="25"/>
        <v/>
      </c>
      <c r="M93" s="62" t="str">
        <f t="shared" si="26"/>
        <v/>
      </c>
      <c r="N93" s="62" t="str">
        <f t="shared" si="27"/>
        <v/>
      </c>
      <c r="O93" s="62" t="str">
        <f t="shared" si="28"/>
        <v/>
      </c>
      <c r="P93" s="107"/>
      <c r="Q93" s="107"/>
      <c r="R93" s="107"/>
      <c r="S93" s="107"/>
      <c r="T93" s="107"/>
      <c r="U93" s="107"/>
      <c r="V93" s="107"/>
      <c r="Y93" s="108" t="str">
        <f>IF('1st plate agonist &amp; batch'!AB86&lt;&gt;"",'1st plate agonist &amp; batch'!AB86,"")</f>
        <v/>
      </c>
      <c r="Z93" s="108" t="str">
        <f>IF('1st plate agonist &amp; batch'!AC86&lt;&gt;"",'1st plate agonist &amp; batch'!AC86,"")</f>
        <v/>
      </c>
      <c r="AA93" s="108" t="str">
        <f>IF('1st plate agonist &amp; batch'!AD86&lt;&gt;"",'1st plate agonist &amp; batch'!AD86,"")</f>
        <v/>
      </c>
      <c r="AB93" s="108" t="str">
        <f>IF('1st plate agonist &amp; batch'!AE86&lt;&gt;"",'1st plate agonist &amp; batch'!AE86,"")</f>
        <v/>
      </c>
      <c r="AC93" s="58" t="str">
        <f>IFERROR(IF(AND($Y93&lt;&gt;"Buffer",$Y93&lt;&gt;""),COUNTIFS('Dilutions 1st Plate'!$B$2:$Y$17,'Plate preparation Calculations'!$AD$2,'1st plate agonist &amp; batch'!$B$2:$Y$17,'Plate preparation Calculations'!$Y93),""),"")</f>
        <v/>
      </c>
      <c r="AD93" s="58" t="str">
        <f t="shared" si="29"/>
        <v/>
      </c>
      <c r="AE93" s="82" t="str">
        <f t="shared" si="30"/>
        <v/>
      </c>
      <c r="AF93" s="109" t="str">
        <f t="shared" si="31"/>
        <v/>
      </c>
      <c r="AG93" s="58" t="str">
        <f t="shared" si="32"/>
        <v/>
      </c>
      <c r="AH93" s="58" t="str">
        <f t="shared" si="33"/>
        <v/>
      </c>
      <c r="AI93" s="58" t="str">
        <f t="shared" si="34"/>
        <v/>
      </c>
      <c r="AJ93" s="82" t="str">
        <f t="shared" si="35"/>
        <v/>
      </c>
      <c r="AK93" s="82" t="str">
        <f t="shared" si="36"/>
        <v/>
      </c>
      <c r="AL93" s="82" t="str">
        <f t="shared" si="37"/>
        <v/>
      </c>
      <c r="AM93" s="58" t="str">
        <f t="shared" si="38"/>
        <v/>
      </c>
      <c r="AN93" s="58" t="str">
        <f t="shared" si="39"/>
        <v/>
      </c>
      <c r="AP93" s="58" t="str">
        <f>IF(AND('2nd plate agonist &amp; batch'!AB86&lt;&gt;"", '2nd plate agonist &amp; batch'!AB86&lt;&gt;"Buffer"),'2nd plate agonist &amp; batch'!AB86,"")</f>
        <v/>
      </c>
      <c r="AQ93" s="58" t="str">
        <f>IF('2nd plate agonist &amp; batch'!AC86&lt;&gt;"",'2nd plate agonist &amp; batch'!AC86,"")</f>
        <v/>
      </c>
      <c r="AR93" s="58" t="str">
        <f>IF('2nd plate agonist &amp; batch'!AD86&lt;&gt;"",'2nd plate agonist &amp; batch'!AD86,"")</f>
        <v/>
      </c>
      <c r="AS93" s="58"/>
      <c r="AT93" s="58" t="str">
        <f>IF(AND('2nd plate agonist &amp; batch'!AB86&lt;&gt;"", '2nd plate agonist &amp; batch'!AB86&lt;&gt;"Buffer"),'2nd plate agonist &amp; batch'!AE86,"")</f>
        <v/>
      </c>
      <c r="AU93" s="58" t="str">
        <f t="shared" si="40"/>
        <v/>
      </c>
      <c r="AV93" s="58" t="str">
        <f t="shared" si="41"/>
        <v/>
      </c>
      <c r="AW93" s="58" t="str">
        <f t="shared" si="43"/>
        <v/>
      </c>
      <c r="AX93" s="58" t="str">
        <f t="shared" si="42"/>
        <v/>
      </c>
      <c r="AY93" s="93"/>
      <c r="BB93" s="54"/>
    </row>
    <row r="94" spans="5:54" s="91" customFormat="1" ht="21" customHeight="1" x14ac:dyDescent="0.3">
      <c r="E94" s="61" t="str">
        <f>'Cell type &amp; nb'!AC87</f>
        <v/>
      </c>
      <c r="F94" s="61" t="str">
        <f>'Cell type &amp; nb'!AD87</f>
        <v/>
      </c>
      <c r="G94" s="61" t="str">
        <f>'Cell type &amp; nb'!AE87</f>
        <v/>
      </c>
      <c r="H94" s="61" t="str">
        <f>'Cell type &amp; nb'!AF87</f>
        <v/>
      </c>
      <c r="I94" s="64" t="str">
        <f t="shared" si="22"/>
        <v/>
      </c>
      <c r="J94" s="62" t="str">
        <f t="shared" si="23"/>
        <v/>
      </c>
      <c r="K94" s="62" t="str">
        <f t="shared" si="24"/>
        <v/>
      </c>
      <c r="L94" s="62" t="str">
        <f t="shared" si="25"/>
        <v/>
      </c>
      <c r="M94" s="62" t="str">
        <f t="shared" si="26"/>
        <v/>
      </c>
      <c r="N94" s="62" t="str">
        <f t="shared" si="27"/>
        <v/>
      </c>
      <c r="O94" s="62" t="str">
        <f t="shared" si="28"/>
        <v/>
      </c>
      <c r="P94" s="107"/>
      <c r="Q94" s="107"/>
      <c r="R94" s="107"/>
      <c r="S94" s="107"/>
      <c r="T94" s="107"/>
      <c r="U94" s="107"/>
      <c r="V94" s="107"/>
      <c r="Y94" s="108" t="str">
        <f>IF('1st plate agonist &amp; batch'!AB87&lt;&gt;"",'1st plate agonist &amp; batch'!AB87,"")</f>
        <v/>
      </c>
      <c r="Z94" s="108" t="str">
        <f>IF('1st plate agonist &amp; batch'!AC87&lt;&gt;"",'1st plate agonist &amp; batch'!AC87,"")</f>
        <v/>
      </c>
      <c r="AA94" s="108" t="str">
        <f>IF('1st plate agonist &amp; batch'!AD87&lt;&gt;"",'1st plate agonist &amp; batch'!AD87,"")</f>
        <v/>
      </c>
      <c r="AB94" s="108" t="str">
        <f>IF('1st plate agonist &amp; batch'!AE87&lt;&gt;"",'1st plate agonist &amp; batch'!AE87,"")</f>
        <v/>
      </c>
      <c r="AC94" s="58" t="str">
        <f>IFERROR(IF(AND($Y94&lt;&gt;"Buffer",$Y94&lt;&gt;""),COUNTIFS('Dilutions 1st Plate'!$B$2:$Y$17,'Plate preparation Calculations'!$AD$2,'1st plate agonist &amp; batch'!$B$2:$Y$17,'Plate preparation Calculations'!$Y94),""),"")</f>
        <v/>
      </c>
      <c r="AD94" s="58" t="str">
        <f t="shared" si="29"/>
        <v/>
      </c>
      <c r="AE94" s="82" t="str">
        <f t="shared" si="30"/>
        <v/>
      </c>
      <c r="AF94" s="109" t="str">
        <f t="shared" si="31"/>
        <v/>
      </c>
      <c r="AG94" s="58" t="str">
        <f t="shared" si="32"/>
        <v/>
      </c>
      <c r="AH94" s="58" t="str">
        <f t="shared" si="33"/>
        <v/>
      </c>
      <c r="AI94" s="58" t="str">
        <f t="shared" si="34"/>
        <v/>
      </c>
      <c r="AJ94" s="82" t="str">
        <f t="shared" si="35"/>
        <v/>
      </c>
      <c r="AK94" s="82" t="str">
        <f t="shared" si="36"/>
        <v/>
      </c>
      <c r="AL94" s="82" t="str">
        <f t="shared" si="37"/>
        <v/>
      </c>
      <c r="AM94" s="58" t="str">
        <f t="shared" si="38"/>
        <v/>
      </c>
      <c r="AN94" s="58" t="str">
        <f t="shared" si="39"/>
        <v/>
      </c>
      <c r="AP94" s="58" t="str">
        <f>IF(AND('2nd plate agonist &amp; batch'!AB87&lt;&gt;"", '2nd plate agonist &amp; batch'!AB87&lt;&gt;"Buffer"),'2nd plate agonist &amp; batch'!AB87,"")</f>
        <v/>
      </c>
      <c r="AQ94" s="58" t="str">
        <f>IF('2nd plate agonist &amp; batch'!AC87&lt;&gt;"",'2nd plate agonist &amp; batch'!AC87,"")</f>
        <v/>
      </c>
      <c r="AR94" s="58" t="str">
        <f>IF('2nd plate agonist &amp; batch'!AD87&lt;&gt;"",'2nd plate agonist &amp; batch'!AD87,"")</f>
        <v/>
      </c>
      <c r="AS94" s="58"/>
      <c r="AT94" s="58" t="str">
        <f>IF(AND('2nd plate agonist &amp; batch'!AB87&lt;&gt;"", '2nd plate agonist &amp; batch'!AB87&lt;&gt;"Buffer"),'2nd plate agonist &amp; batch'!AE87,"")</f>
        <v/>
      </c>
      <c r="AU94" s="58" t="str">
        <f t="shared" si="40"/>
        <v/>
      </c>
      <c r="AV94" s="58" t="str">
        <f t="shared" si="41"/>
        <v/>
      </c>
      <c r="AW94" s="58" t="str">
        <f t="shared" si="43"/>
        <v/>
      </c>
      <c r="AX94" s="58" t="str">
        <f t="shared" si="42"/>
        <v/>
      </c>
      <c r="AY94" s="93"/>
      <c r="BB94" s="54"/>
    </row>
    <row r="95" spans="5:54" s="91" customFormat="1" ht="21" customHeight="1" x14ac:dyDescent="0.3">
      <c r="E95" s="61" t="str">
        <f>'Cell type &amp; nb'!AC88</f>
        <v/>
      </c>
      <c r="F95" s="61" t="str">
        <f>'Cell type &amp; nb'!AD88</f>
        <v/>
      </c>
      <c r="G95" s="61" t="str">
        <f>'Cell type &amp; nb'!AE88</f>
        <v/>
      </c>
      <c r="H95" s="61" t="str">
        <f>'Cell type &amp; nb'!AF88</f>
        <v/>
      </c>
      <c r="I95" s="64" t="str">
        <f t="shared" si="22"/>
        <v/>
      </c>
      <c r="J95" s="62" t="str">
        <f t="shared" si="23"/>
        <v/>
      </c>
      <c r="K95" s="62" t="str">
        <f t="shared" si="24"/>
        <v/>
      </c>
      <c r="L95" s="62" t="str">
        <f t="shared" si="25"/>
        <v/>
      </c>
      <c r="M95" s="62" t="str">
        <f t="shared" si="26"/>
        <v/>
      </c>
      <c r="N95" s="62" t="str">
        <f t="shared" si="27"/>
        <v/>
      </c>
      <c r="O95" s="62" t="str">
        <f t="shared" si="28"/>
        <v/>
      </c>
      <c r="P95" s="107"/>
      <c r="Q95" s="107"/>
      <c r="R95" s="107"/>
      <c r="S95" s="107"/>
      <c r="T95" s="107"/>
      <c r="U95" s="107"/>
      <c r="V95" s="107"/>
      <c r="Y95" s="108" t="str">
        <f>IF('1st plate agonist &amp; batch'!AB88&lt;&gt;"",'1st plate agonist &amp; batch'!AB88,"")</f>
        <v/>
      </c>
      <c r="Z95" s="108" t="str">
        <f>IF('1st plate agonist &amp; batch'!AC88&lt;&gt;"",'1st plate agonist &amp; batch'!AC88,"")</f>
        <v/>
      </c>
      <c r="AA95" s="108" t="str">
        <f>IF('1st plate agonist &amp; batch'!AD88&lt;&gt;"",'1st plate agonist &amp; batch'!AD88,"")</f>
        <v/>
      </c>
      <c r="AB95" s="108" t="str">
        <f>IF('1st plate agonist &amp; batch'!AE88&lt;&gt;"",'1st plate agonist &amp; batch'!AE88,"")</f>
        <v/>
      </c>
      <c r="AC95" s="58" t="str">
        <f>IFERROR(IF(AND($Y95&lt;&gt;"Buffer",$Y95&lt;&gt;""),COUNTIFS('Dilutions 1st Plate'!$B$2:$Y$17,'Plate preparation Calculations'!$AD$2,'1st plate agonist &amp; batch'!$B$2:$Y$17,'Plate preparation Calculations'!$Y95),""),"")</f>
        <v/>
      </c>
      <c r="AD95" s="58" t="str">
        <f t="shared" si="29"/>
        <v/>
      </c>
      <c r="AE95" s="82" t="str">
        <f t="shared" si="30"/>
        <v/>
      </c>
      <c r="AF95" s="109" t="str">
        <f t="shared" si="31"/>
        <v/>
      </c>
      <c r="AG95" s="58" t="str">
        <f t="shared" si="32"/>
        <v/>
      </c>
      <c r="AH95" s="58" t="str">
        <f t="shared" si="33"/>
        <v/>
      </c>
      <c r="AI95" s="58" t="str">
        <f t="shared" si="34"/>
        <v/>
      </c>
      <c r="AJ95" s="82" t="str">
        <f t="shared" si="35"/>
        <v/>
      </c>
      <c r="AK95" s="82" t="str">
        <f t="shared" si="36"/>
        <v/>
      </c>
      <c r="AL95" s="82" t="str">
        <f t="shared" si="37"/>
        <v/>
      </c>
      <c r="AM95" s="58" t="str">
        <f t="shared" si="38"/>
        <v/>
      </c>
      <c r="AN95" s="58" t="str">
        <f t="shared" si="39"/>
        <v/>
      </c>
      <c r="AP95" s="58" t="str">
        <f>IF(AND('2nd plate agonist &amp; batch'!AB88&lt;&gt;"", '2nd plate agonist &amp; batch'!AB88&lt;&gt;"Buffer"),'2nd plate agonist &amp; batch'!AB88,"")</f>
        <v/>
      </c>
      <c r="AQ95" s="58" t="str">
        <f>IF('2nd plate agonist &amp; batch'!AC88&lt;&gt;"",'2nd plate agonist &amp; batch'!AC88,"")</f>
        <v/>
      </c>
      <c r="AR95" s="58" t="str">
        <f>IF('2nd plate agonist &amp; batch'!AD88&lt;&gt;"",'2nd plate agonist &amp; batch'!AD88,"")</f>
        <v/>
      </c>
      <c r="AS95" s="58"/>
      <c r="AT95" s="58" t="str">
        <f>IF(AND('2nd plate agonist &amp; batch'!AB88&lt;&gt;"", '2nd plate agonist &amp; batch'!AB88&lt;&gt;"Buffer"),'2nd plate agonist &amp; batch'!AE88,"")</f>
        <v/>
      </c>
      <c r="AU95" s="58" t="str">
        <f t="shared" si="40"/>
        <v/>
      </c>
      <c r="AV95" s="58" t="str">
        <f t="shared" si="41"/>
        <v/>
      </c>
      <c r="AW95" s="58" t="str">
        <f t="shared" si="43"/>
        <v/>
      </c>
      <c r="AX95" s="58" t="str">
        <f t="shared" si="42"/>
        <v/>
      </c>
      <c r="AY95" s="93"/>
      <c r="BB95" s="54"/>
    </row>
    <row r="96" spans="5:54" s="91" customFormat="1" ht="21" customHeight="1" x14ac:dyDescent="0.3">
      <c r="E96" s="61" t="str">
        <f>'Cell type &amp; nb'!AC89</f>
        <v/>
      </c>
      <c r="F96" s="61" t="str">
        <f>'Cell type &amp; nb'!AD89</f>
        <v/>
      </c>
      <c r="G96" s="61" t="str">
        <f>'Cell type &amp; nb'!AE89</f>
        <v/>
      </c>
      <c r="H96" s="61" t="str">
        <f>'Cell type &amp; nb'!AF89</f>
        <v/>
      </c>
      <c r="I96" s="64" t="str">
        <f t="shared" si="22"/>
        <v/>
      </c>
      <c r="J96" s="62" t="str">
        <f t="shared" si="23"/>
        <v/>
      </c>
      <c r="K96" s="62" t="str">
        <f t="shared" si="24"/>
        <v/>
      </c>
      <c r="L96" s="62" t="str">
        <f t="shared" si="25"/>
        <v/>
      </c>
      <c r="M96" s="62" t="str">
        <f t="shared" si="26"/>
        <v/>
      </c>
      <c r="N96" s="62" t="str">
        <f t="shared" si="27"/>
        <v/>
      </c>
      <c r="O96" s="62" t="str">
        <f t="shared" si="28"/>
        <v/>
      </c>
      <c r="P96" s="107"/>
      <c r="Q96" s="107"/>
      <c r="R96" s="107"/>
      <c r="S96" s="107"/>
      <c r="T96" s="107"/>
      <c r="U96" s="107"/>
      <c r="V96" s="107"/>
      <c r="Y96" s="108" t="str">
        <f>IF('1st plate agonist &amp; batch'!AB89&lt;&gt;"",'1st plate agonist &amp; batch'!AB89,"")</f>
        <v/>
      </c>
      <c r="Z96" s="108" t="str">
        <f>IF('1st plate agonist &amp; batch'!AC89&lt;&gt;"",'1st plate agonist &amp; batch'!AC89,"")</f>
        <v/>
      </c>
      <c r="AA96" s="108" t="str">
        <f>IF('1st plate agonist &amp; batch'!AD89&lt;&gt;"",'1st plate agonist &amp; batch'!AD89,"")</f>
        <v/>
      </c>
      <c r="AB96" s="108" t="str">
        <f>IF('1st plate agonist &amp; batch'!AE89&lt;&gt;"",'1st plate agonist &amp; batch'!AE89,"")</f>
        <v/>
      </c>
      <c r="AC96" s="58" t="str">
        <f>IFERROR(IF(AND($Y96&lt;&gt;"Buffer",$Y96&lt;&gt;""),COUNTIFS('Dilutions 1st Plate'!$B$2:$Y$17,'Plate preparation Calculations'!$AD$2,'1st plate agonist &amp; batch'!$B$2:$Y$17,'Plate preparation Calculations'!$Y96),""),"")</f>
        <v/>
      </c>
      <c r="AD96" s="58" t="str">
        <f t="shared" si="29"/>
        <v/>
      </c>
      <c r="AE96" s="82" t="str">
        <f t="shared" si="30"/>
        <v/>
      </c>
      <c r="AF96" s="109" t="str">
        <f t="shared" si="31"/>
        <v/>
      </c>
      <c r="AG96" s="58" t="str">
        <f t="shared" si="32"/>
        <v/>
      </c>
      <c r="AH96" s="58" t="str">
        <f t="shared" si="33"/>
        <v/>
      </c>
      <c r="AI96" s="58" t="str">
        <f t="shared" si="34"/>
        <v/>
      </c>
      <c r="AJ96" s="82" t="str">
        <f t="shared" si="35"/>
        <v/>
      </c>
      <c r="AK96" s="82" t="str">
        <f t="shared" si="36"/>
        <v/>
      </c>
      <c r="AL96" s="82" t="str">
        <f t="shared" si="37"/>
        <v/>
      </c>
      <c r="AM96" s="58" t="str">
        <f t="shared" si="38"/>
        <v/>
      </c>
      <c r="AN96" s="58" t="str">
        <f t="shared" si="39"/>
        <v/>
      </c>
      <c r="AP96" s="58" t="str">
        <f>IF(AND('2nd plate agonist &amp; batch'!AB89&lt;&gt;"", '2nd plate agonist &amp; batch'!AB89&lt;&gt;"Buffer"),'2nd plate agonist &amp; batch'!AB89,"")</f>
        <v/>
      </c>
      <c r="AQ96" s="58" t="str">
        <f>IF('2nd plate agonist &amp; batch'!AC89&lt;&gt;"",'2nd plate agonist &amp; batch'!AC89,"")</f>
        <v/>
      </c>
      <c r="AR96" s="58" t="str">
        <f>IF('2nd plate agonist &amp; batch'!AD89&lt;&gt;"",'2nd plate agonist &amp; batch'!AD89,"")</f>
        <v/>
      </c>
      <c r="AS96" s="58"/>
      <c r="AT96" s="58" t="str">
        <f>IF(AND('2nd plate agonist &amp; batch'!AB89&lt;&gt;"", '2nd plate agonist &amp; batch'!AB89&lt;&gt;"Buffer"),'2nd plate agonist &amp; batch'!AE89,"")</f>
        <v/>
      </c>
      <c r="AU96" s="58" t="str">
        <f t="shared" si="40"/>
        <v/>
      </c>
      <c r="AV96" s="58" t="str">
        <f t="shared" si="41"/>
        <v/>
      </c>
      <c r="AW96" s="58" t="str">
        <f t="shared" si="43"/>
        <v/>
      </c>
      <c r="AX96" s="58" t="str">
        <f t="shared" si="42"/>
        <v/>
      </c>
      <c r="AY96" s="93"/>
      <c r="BB96" s="54"/>
    </row>
    <row r="97" spans="5:54" s="91" customFormat="1" ht="21" customHeight="1" x14ac:dyDescent="0.3">
      <c r="E97" s="61" t="str">
        <f>'Cell type &amp; nb'!AC90</f>
        <v/>
      </c>
      <c r="F97" s="61" t="str">
        <f>'Cell type &amp; nb'!AD90</f>
        <v/>
      </c>
      <c r="G97" s="61" t="str">
        <f>'Cell type &amp; nb'!AE90</f>
        <v/>
      </c>
      <c r="H97" s="61" t="str">
        <f>'Cell type &amp; nb'!AF90</f>
        <v/>
      </c>
      <c r="I97" s="64" t="str">
        <f t="shared" si="22"/>
        <v/>
      </c>
      <c r="J97" s="62" t="str">
        <f t="shared" si="23"/>
        <v/>
      </c>
      <c r="K97" s="62" t="str">
        <f t="shared" si="24"/>
        <v/>
      </c>
      <c r="L97" s="62" t="str">
        <f t="shared" si="25"/>
        <v/>
      </c>
      <c r="M97" s="62" t="str">
        <f t="shared" si="26"/>
        <v/>
      </c>
      <c r="N97" s="62" t="str">
        <f t="shared" si="27"/>
        <v/>
      </c>
      <c r="O97" s="62" t="str">
        <f t="shared" si="28"/>
        <v/>
      </c>
      <c r="P97" s="107"/>
      <c r="Q97" s="107"/>
      <c r="R97" s="107"/>
      <c r="S97" s="107"/>
      <c r="T97" s="107"/>
      <c r="U97" s="107"/>
      <c r="V97" s="107"/>
      <c r="Y97" s="108" t="str">
        <f>IF('1st plate agonist &amp; batch'!AB90&lt;&gt;"",'1st plate agonist &amp; batch'!AB90,"")</f>
        <v/>
      </c>
      <c r="Z97" s="108" t="str">
        <f>IF('1st plate agonist &amp; batch'!AC90&lt;&gt;"",'1st plate agonist &amp; batch'!AC90,"")</f>
        <v/>
      </c>
      <c r="AA97" s="108" t="str">
        <f>IF('1st plate agonist &amp; batch'!AD90&lt;&gt;"",'1st plate agonist &amp; batch'!AD90,"")</f>
        <v/>
      </c>
      <c r="AB97" s="108" t="str">
        <f>IF('1st plate agonist &amp; batch'!AE90&lt;&gt;"",'1st plate agonist &amp; batch'!AE90,"")</f>
        <v/>
      </c>
      <c r="AC97" s="58" t="str">
        <f>IFERROR(IF(AND($Y97&lt;&gt;"Buffer",$Y97&lt;&gt;""),COUNTIFS('Dilutions 1st Plate'!$B$2:$Y$17,'Plate preparation Calculations'!$AD$2,'1st plate agonist &amp; batch'!$B$2:$Y$17,'Plate preparation Calculations'!$Y97),""),"")</f>
        <v/>
      </c>
      <c r="AD97" s="58" t="str">
        <f t="shared" si="29"/>
        <v/>
      </c>
      <c r="AE97" s="82" t="str">
        <f t="shared" si="30"/>
        <v/>
      </c>
      <c r="AF97" s="109" t="str">
        <f t="shared" si="31"/>
        <v/>
      </c>
      <c r="AG97" s="58" t="str">
        <f t="shared" si="32"/>
        <v/>
      </c>
      <c r="AH97" s="58" t="str">
        <f t="shared" si="33"/>
        <v/>
      </c>
      <c r="AI97" s="58" t="str">
        <f t="shared" si="34"/>
        <v/>
      </c>
      <c r="AJ97" s="82" t="str">
        <f t="shared" si="35"/>
        <v/>
      </c>
      <c r="AK97" s="82" t="str">
        <f t="shared" si="36"/>
        <v/>
      </c>
      <c r="AL97" s="82" t="str">
        <f t="shared" si="37"/>
        <v/>
      </c>
      <c r="AM97" s="58" t="str">
        <f t="shared" si="38"/>
        <v/>
      </c>
      <c r="AN97" s="58" t="str">
        <f t="shared" si="39"/>
        <v/>
      </c>
      <c r="AP97" s="58" t="str">
        <f>IF(AND('2nd plate agonist &amp; batch'!AB90&lt;&gt;"", '2nd plate agonist &amp; batch'!AB90&lt;&gt;"Buffer"),'2nd plate agonist &amp; batch'!AB90,"")</f>
        <v/>
      </c>
      <c r="AQ97" s="58" t="str">
        <f>IF('2nd plate agonist &amp; batch'!AC90&lt;&gt;"",'2nd plate agonist &amp; batch'!AC90,"")</f>
        <v/>
      </c>
      <c r="AR97" s="58" t="str">
        <f>IF('2nd plate agonist &amp; batch'!AD90&lt;&gt;"",'2nd plate agonist &amp; batch'!AD90,"")</f>
        <v/>
      </c>
      <c r="AS97" s="58"/>
      <c r="AT97" s="58" t="str">
        <f>IF(AND('2nd plate agonist &amp; batch'!AB90&lt;&gt;"", '2nd plate agonist &amp; batch'!AB90&lt;&gt;"Buffer"),'2nd plate agonist &amp; batch'!AE90,"")</f>
        <v/>
      </c>
      <c r="AU97" s="58" t="str">
        <f t="shared" si="40"/>
        <v/>
      </c>
      <c r="AV97" s="58" t="str">
        <f t="shared" si="41"/>
        <v/>
      </c>
      <c r="AW97" s="58" t="str">
        <f t="shared" si="43"/>
        <v/>
      </c>
      <c r="AX97" s="58" t="str">
        <f t="shared" si="42"/>
        <v/>
      </c>
      <c r="AY97" s="93"/>
      <c r="BB97" s="54"/>
    </row>
    <row r="98" spans="5:54" s="91" customFormat="1" ht="21" customHeight="1" x14ac:dyDescent="0.3">
      <c r="E98" s="61" t="str">
        <f>'Cell type &amp; nb'!AC91</f>
        <v/>
      </c>
      <c r="F98" s="61" t="str">
        <f>'Cell type &amp; nb'!AD91</f>
        <v/>
      </c>
      <c r="G98" s="61" t="str">
        <f>'Cell type &amp; nb'!AE91</f>
        <v/>
      </c>
      <c r="H98" s="61" t="str">
        <f>'Cell type &amp; nb'!AF91</f>
        <v/>
      </c>
      <c r="I98" s="64" t="str">
        <f t="shared" si="22"/>
        <v/>
      </c>
      <c r="J98" s="62" t="str">
        <f t="shared" si="23"/>
        <v/>
      </c>
      <c r="K98" s="62" t="str">
        <f t="shared" si="24"/>
        <v/>
      </c>
      <c r="L98" s="62" t="str">
        <f t="shared" si="25"/>
        <v/>
      </c>
      <c r="M98" s="62" t="str">
        <f t="shared" si="26"/>
        <v/>
      </c>
      <c r="N98" s="62" t="str">
        <f t="shared" si="27"/>
        <v/>
      </c>
      <c r="O98" s="62" t="str">
        <f t="shared" si="28"/>
        <v/>
      </c>
      <c r="P98" s="107"/>
      <c r="Q98" s="107"/>
      <c r="R98" s="107"/>
      <c r="S98" s="107"/>
      <c r="T98" s="107"/>
      <c r="U98" s="107"/>
      <c r="V98" s="107"/>
      <c r="Y98" s="108" t="str">
        <f>IF('1st plate agonist &amp; batch'!AB91&lt;&gt;"",'1st plate agonist &amp; batch'!AB91,"")</f>
        <v/>
      </c>
      <c r="Z98" s="108" t="str">
        <f>IF('1st plate agonist &amp; batch'!AC91&lt;&gt;"",'1st plate agonist &amp; batch'!AC91,"")</f>
        <v/>
      </c>
      <c r="AA98" s="108" t="str">
        <f>IF('1st plate agonist &amp; batch'!AD91&lt;&gt;"",'1st plate agonist &amp; batch'!AD91,"")</f>
        <v/>
      </c>
      <c r="AB98" s="108" t="str">
        <f>IF('1st plate agonist &amp; batch'!AE91&lt;&gt;"",'1st plate agonist &amp; batch'!AE91,"")</f>
        <v/>
      </c>
      <c r="AC98" s="58" t="str">
        <f>IFERROR(IF(AND($Y98&lt;&gt;"Buffer",$Y98&lt;&gt;""),COUNTIFS('Dilutions 1st Plate'!$B$2:$Y$17,'Plate preparation Calculations'!$AD$2,'1st plate agonist &amp; batch'!$B$2:$Y$17,'Plate preparation Calculations'!$Y98),""),"")</f>
        <v/>
      </c>
      <c r="AD98" s="58" t="str">
        <f t="shared" si="29"/>
        <v/>
      </c>
      <c r="AE98" s="82" t="str">
        <f t="shared" si="30"/>
        <v/>
      </c>
      <c r="AF98" s="109" t="str">
        <f t="shared" si="31"/>
        <v/>
      </c>
      <c r="AG98" s="58" t="str">
        <f t="shared" si="32"/>
        <v/>
      </c>
      <c r="AH98" s="58" t="str">
        <f t="shared" si="33"/>
        <v/>
      </c>
      <c r="AI98" s="58" t="str">
        <f t="shared" si="34"/>
        <v/>
      </c>
      <c r="AJ98" s="82" t="str">
        <f t="shared" si="35"/>
        <v/>
      </c>
      <c r="AK98" s="82" t="str">
        <f t="shared" si="36"/>
        <v/>
      </c>
      <c r="AL98" s="82" t="str">
        <f t="shared" si="37"/>
        <v/>
      </c>
      <c r="AM98" s="58" t="str">
        <f t="shared" si="38"/>
        <v/>
      </c>
      <c r="AN98" s="58" t="str">
        <f t="shared" si="39"/>
        <v/>
      </c>
      <c r="AP98" s="58" t="str">
        <f>IF(AND('2nd plate agonist &amp; batch'!AB91&lt;&gt;"", '2nd plate agonist &amp; batch'!AB91&lt;&gt;"Buffer"),'2nd plate agonist &amp; batch'!AB91,"")</f>
        <v/>
      </c>
      <c r="AQ98" s="58" t="str">
        <f>IF('2nd plate agonist &amp; batch'!AC91&lt;&gt;"",'2nd plate agonist &amp; batch'!AC91,"")</f>
        <v/>
      </c>
      <c r="AR98" s="58" t="str">
        <f>IF('2nd plate agonist &amp; batch'!AD91&lt;&gt;"",'2nd plate agonist &amp; batch'!AD91,"")</f>
        <v/>
      </c>
      <c r="AS98" s="58"/>
      <c r="AT98" s="58" t="str">
        <f>IF(AND('2nd plate agonist &amp; batch'!AB91&lt;&gt;"", '2nd plate agonist &amp; batch'!AB91&lt;&gt;"Buffer"),'2nd plate agonist &amp; batch'!AE91,"")</f>
        <v/>
      </c>
      <c r="AU98" s="58" t="str">
        <f t="shared" si="40"/>
        <v/>
      </c>
      <c r="AV98" s="58" t="str">
        <f t="shared" si="41"/>
        <v/>
      </c>
      <c r="AW98" s="58" t="str">
        <f t="shared" si="43"/>
        <v/>
      </c>
      <c r="AX98" s="58" t="str">
        <f t="shared" si="42"/>
        <v/>
      </c>
      <c r="AY98" s="93"/>
      <c r="BB98" s="54"/>
    </row>
    <row r="99" spans="5:54" s="91" customFormat="1" ht="21" customHeight="1" x14ac:dyDescent="0.3">
      <c r="E99" s="61" t="str">
        <f>'Cell type &amp; nb'!AC92</f>
        <v/>
      </c>
      <c r="F99" s="61" t="str">
        <f>'Cell type &amp; nb'!AD92</f>
        <v/>
      </c>
      <c r="G99" s="61" t="str">
        <f>'Cell type &amp; nb'!AE92</f>
        <v/>
      </c>
      <c r="H99" s="61" t="str">
        <f>'Cell type &amp; nb'!AF92</f>
        <v/>
      </c>
      <c r="I99" s="64" t="str">
        <f t="shared" si="22"/>
        <v/>
      </c>
      <c r="J99" s="62" t="str">
        <f t="shared" si="23"/>
        <v/>
      </c>
      <c r="K99" s="62" t="str">
        <f t="shared" si="24"/>
        <v/>
      </c>
      <c r="L99" s="62" t="str">
        <f t="shared" si="25"/>
        <v/>
      </c>
      <c r="M99" s="62" t="str">
        <f t="shared" si="26"/>
        <v/>
      </c>
      <c r="N99" s="62" t="str">
        <f t="shared" si="27"/>
        <v/>
      </c>
      <c r="O99" s="62" t="str">
        <f t="shared" si="28"/>
        <v/>
      </c>
      <c r="P99" s="107"/>
      <c r="Q99" s="107"/>
      <c r="R99" s="107"/>
      <c r="S99" s="107"/>
      <c r="T99" s="107"/>
      <c r="U99" s="107"/>
      <c r="V99" s="107"/>
      <c r="Y99" s="108" t="str">
        <f>IF('1st plate agonist &amp; batch'!AB92&lt;&gt;"",'1st plate agonist &amp; batch'!AB92,"")</f>
        <v/>
      </c>
      <c r="Z99" s="108" t="str">
        <f>IF('1st plate agonist &amp; batch'!AC92&lt;&gt;"",'1st plate agonist &amp; batch'!AC92,"")</f>
        <v/>
      </c>
      <c r="AA99" s="108" t="str">
        <f>IF('1st plate agonist &amp; batch'!AD92&lt;&gt;"",'1st plate agonist &amp; batch'!AD92,"")</f>
        <v/>
      </c>
      <c r="AB99" s="108" t="str">
        <f>IF('1st plate agonist &amp; batch'!AE92&lt;&gt;"",'1st plate agonist &amp; batch'!AE92,"")</f>
        <v/>
      </c>
      <c r="AC99" s="58" t="str">
        <f>IFERROR(IF(AND($Y99&lt;&gt;"Buffer",$Y99&lt;&gt;""),COUNTIFS('Dilutions 1st Plate'!$B$2:$Y$17,'Plate preparation Calculations'!$AD$2,'1st plate agonist &amp; batch'!$B$2:$Y$17,'Plate preparation Calculations'!$Y99),""),"")</f>
        <v/>
      </c>
      <c r="AD99" s="58" t="str">
        <f t="shared" si="29"/>
        <v/>
      </c>
      <c r="AE99" s="82" t="str">
        <f t="shared" si="30"/>
        <v/>
      </c>
      <c r="AF99" s="109" t="str">
        <f t="shared" si="31"/>
        <v/>
      </c>
      <c r="AG99" s="58" t="str">
        <f t="shared" si="32"/>
        <v/>
      </c>
      <c r="AH99" s="58" t="str">
        <f t="shared" si="33"/>
        <v/>
      </c>
      <c r="AI99" s="58" t="str">
        <f t="shared" si="34"/>
        <v/>
      </c>
      <c r="AJ99" s="82" t="str">
        <f t="shared" si="35"/>
        <v/>
      </c>
      <c r="AK99" s="82" t="str">
        <f t="shared" si="36"/>
        <v/>
      </c>
      <c r="AL99" s="82" t="str">
        <f t="shared" si="37"/>
        <v/>
      </c>
      <c r="AM99" s="58" t="str">
        <f t="shared" si="38"/>
        <v/>
      </c>
      <c r="AN99" s="58" t="str">
        <f t="shared" si="39"/>
        <v/>
      </c>
      <c r="AP99" s="58" t="str">
        <f>IF(AND('2nd plate agonist &amp; batch'!AB92&lt;&gt;"", '2nd plate agonist &amp; batch'!AB92&lt;&gt;"Buffer"),'2nd plate agonist &amp; batch'!AB92,"")</f>
        <v/>
      </c>
      <c r="AQ99" s="58" t="str">
        <f>IF('2nd plate agonist &amp; batch'!AC92&lt;&gt;"",'2nd plate agonist &amp; batch'!AC92,"")</f>
        <v/>
      </c>
      <c r="AR99" s="58" t="str">
        <f>IF('2nd plate agonist &amp; batch'!AD92&lt;&gt;"",'2nd plate agonist &amp; batch'!AD92,"")</f>
        <v/>
      </c>
      <c r="AS99" s="58"/>
      <c r="AT99" s="58" t="str">
        <f>IF(AND('2nd plate agonist &amp; batch'!AB92&lt;&gt;"", '2nd plate agonist &amp; batch'!AB92&lt;&gt;"Buffer"),'2nd plate agonist &amp; batch'!AE92,"")</f>
        <v/>
      </c>
      <c r="AU99" s="58" t="str">
        <f t="shared" si="40"/>
        <v/>
      </c>
      <c r="AV99" s="58" t="str">
        <f t="shared" si="41"/>
        <v/>
      </c>
      <c r="AW99" s="58" t="str">
        <f t="shared" si="43"/>
        <v/>
      </c>
      <c r="AX99" s="58" t="str">
        <f t="shared" si="42"/>
        <v/>
      </c>
      <c r="AY99" s="93"/>
      <c r="BB99" s="54"/>
    </row>
    <row r="100" spans="5:54" s="91" customFormat="1" ht="21" customHeight="1" x14ac:dyDescent="0.3">
      <c r="E100" s="61" t="str">
        <f>'Cell type &amp; nb'!AC93</f>
        <v/>
      </c>
      <c r="F100" s="61" t="str">
        <f>'Cell type &amp; nb'!AD93</f>
        <v/>
      </c>
      <c r="G100" s="61" t="str">
        <f>'Cell type &amp; nb'!AE93</f>
        <v/>
      </c>
      <c r="H100" s="61" t="str">
        <f>'Cell type &amp; nb'!AF93</f>
        <v/>
      </c>
      <c r="I100" s="64" t="str">
        <f t="shared" si="22"/>
        <v/>
      </c>
      <c r="J100" s="62" t="str">
        <f t="shared" si="23"/>
        <v/>
      </c>
      <c r="K100" s="62" t="str">
        <f t="shared" si="24"/>
        <v/>
      </c>
      <c r="L100" s="62" t="str">
        <f t="shared" si="25"/>
        <v/>
      </c>
      <c r="M100" s="62" t="str">
        <f t="shared" si="26"/>
        <v/>
      </c>
      <c r="N100" s="62" t="str">
        <f t="shared" si="27"/>
        <v/>
      </c>
      <c r="O100" s="62" t="str">
        <f t="shared" si="28"/>
        <v/>
      </c>
      <c r="P100" s="107"/>
      <c r="Q100" s="107"/>
      <c r="R100" s="107"/>
      <c r="S100" s="107"/>
      <c r="T100" s="107"/>
      <c r="U100" s="107"/>
      <c r="V100" s="107"/>
      <c r="Y100" s="108" t="str">
        <f>IF('1st plate agonist &amp; batch'!AB93&lt;&gt;"",'1st plate agonist &amp; batch'!AB93,"")</f>
        <v/>
      </c>
      <c r="Z100" s="108" t="str">
        <f>IF('1st plate agonist &amp; batch'!AC93&lt;&gt;"",'1st plate agonist &amp; batch'!AC93,"")</f>
        <v/>
      </c>
      <c r="AA100" s="108" t="str">
        <f>IF('1st plate agonist &amp; batch'!AD93&lt;&gt;"",'1st plate agonist &amp; batch'!AD93,"")</f>
        <v/>
      </c>
      <c r="AB100" s="108" t="str">
        <f>IF('1st plate agonist &amp; batch'!AE93&lt;&gt;"",'1st plate agonist &amp; batch'!AE93,"")</f>
        <v/>
      </c>
      <c r="AC100" s="58" t="str">
        <f>IFERROR(IF(AND($Y100&lt;&gt;"Buffer",$Y100&lt;&gt;""),COUNTIFS('Dilutions 1st Plate'!$B$2:$Y$17,'Plate preparation Calculations'!$AD$2,'1st plate agonist &amp; batch'!$B$2:$Y$17,'Plate preparation Calculations'!$Y100),""),"")</f>
        <v/>
      </c>
      <c r="AD100" s="58" t="str">
        <f t="shared" si="29"/>
        <v/>
      </c>
      <c r="AE100" s="82" t="str">
        <f t="shared" si="30"/>
        <v/>
      </c>
      <c r="AF100" s="109" t="str">
        <f t="shared" si="31"/>
        <v/>
      </c>
      <c r="AG100" s="58" t="str">
        <f t="shared" si="32"/>
        <v/>
      </c>
      <c r="AH100" s="58" t="str">
        <f t="shared" si="33"/>
        <v/>
      </c>
      <c r="AI100" s="58" t="str">
        <f t="shared" si="34"/>
        <v/>
      </c>
      <c r="AJ100" s="82" t="str">
        <f t="shared" si="35"/>
        <v/>
      </c>
      <c r="AK100" s="82" t="str">
        <f t="shared" si="36"/>
        <v/>
      </c>
      <c r="AL100" s="82" t="str">
        <f t="shared" si="37"/>
        <v/>
      </c>
      <c r="AM100" s="58" t="str">
        <f t="shared" si="38"/>
        <v/>
      </c>
      <c r="AN100" s="58" t="str">
        <f t="shared" si="39"/>
        <v/>
      </c>
      <c r="AP100" s="58" t="str">
        <f>IF(AND('2nd plate agonist &amp; batch'!AB93&lt;&gt;"", '2nd plate agonist &amp; batch'!AB93&lt;&gt;"Buffer"),'2nd plate agonist &amp; batch'!AB93,"")</f>
        <v/>
      </c>
      <c r="AQ100" s="58" t="str">
        <f>IF('2nd plate agonist &amp; batch'!AC93&lt;&gt;"",'2nd plate agonist &amp; batch'!AC93,"")</f>
        <v/>
      </c>
      <c r="AR100" s="58" t="str">
        <f>IF('2nd plate agonist &amp; batch'!AD93&lt;&gt;"",'2nd plate agonist &amp; batch'!AD93,"")</f>
        <v/>
      </c>
      <c r="AS100" s="58"/>
      <c r="AT100" s="58" t="str">
        <f>IF(AND('2nd plate agonist &amp; batch'!AB93&lt;&gt;"", '2nd plate agonist &amp; batch'!AB93&lt;&gt;"Buffer"),'2nd plate agonist &amp; batch'!AE93,"")</f>
        <v/>
      </c>
      <c r="AU100" s="58" t="str">
        <f t="shared" si="40"/>
        <v/>
      </c>
      <c r="AV100" s="58" t="str">
        <f t="shared" si="41"/>
        <v/>
      </c>
      <c r="AW100" s="58" t="str">
        <f t="shared" si="43"/>
        <v/>
      </c>
      <c r="AX100" s="58" t="str">
        <f t="shared" si="42"/>
        <v/>
      </c>
      <c r="AY100" s="93"/>
      <c r="BB100" s="54"/>
    </row>
    <row r="101" spans="5:54" s="91" customFormat="1" ht="21" customHeight="1" x14ac:dyDescent="0.3">
      <c r="E101" s="61" t="str">
        <f>'Cell type &amp; nb'!AC94</f>
        <v/>
      </c>
      <c r="F101" s="61" t="str">
        <f>'Cell type &amp; nb'!AD94</f>
        <v/>
      </c>
      <c r="G101" s="61" t="str">
        <f>'Cell type &amp; nb'!AE94</f>
        <v/>
      </c>
      <c r="H101" s="61" t="str">
        <f>'Cell type &amp; nb'!AF94</f>
        <v/>
      </c>
      <c r="I101" s="64" t="str">
        <f t="shared" si="22"/>
        <v/>
      </c>
      <c r="J101" s="62" t="str">
        <f t="shared" si="23"/>
        <v/>
      </c>
      <c r="K101" s="62" t="str">
        <f t="shared" si="24"/>
        <v/>
      </c>
      <c r="L101" s="62" t="str">
        <f t="shared" si="25"/>
        <v/>
      </c>
      <c r="M101" s="62" t="str">
        <f t="shared" si="26"/>
        <v/>
      </c>
      <c r="N101" s="62" t="str">
        <f t="shared" si="27"/>
        <v/>
      </c>
      <c r="O101" s="62" t="str">
        <f t="shared" si="28"/>
        <v/>
      </c>
      <c r="P101" s="107"/>
      <c r="Q101" s="107"/>
      <c r="R101" s="107"/>
      <c r="S101" s="107"/>
      <c r="T101" s="107"/>
      <c r="U101" s="107"/>
      <c r="V101" s="107"/>
      <c r="Y101" s="108" t="str">
        <f>IF('1st plate agonist &amp; batch'!AB94&lt;&gt;"",'1st plate agonist &amp; batch'!AB94,"")</f>
        <v/>
      </c>
      <c r="Z101" s="108" t="str">
        <f>IF('1st plate agonist &amp; batch'!AC94&lt;&gt;"",'1st plate agonist &amp; batch'!AC94,"")</f>
        <v/>
      </c>
      <c r="AA101" s="108" t="str">
        <f>IF('1st plate agonist &amp; batch'!AD94&lt;&gt;"",'1st plate agonist &amp; batch'!AD94,"")</f>
        <v/>
      </c>
      <c r="AB101" s="108" t="str">
        <f>IF('1st plate agonist &amp; batch'!AE94&lt;&gt;"",'1st plate agonist &amp; batch'!AE94,"")</f>
        <v/>
      </c>
      <c r="AC101" s="58" t="str">
        <f>IFERROR(IF(AND($Y101&lt;&gt;"Buffer",$Y101&lt;&gt;""),COUNTIFS('Dilutions 1st Plate'!$B$2:$Y$17,'Plate preparation Calculations'!$AD$2,'1st plate agonist &amp; batch'!$B$2:$Y$17,'Plate preparation Calculations'!$Y101),""),"")</f>
        <v/>
      </c>
      <c r="AD101" s="58" t="str">
        <f t="shared" si="29"/>
        <v/>
      </c>
      <c r="AE101" s="82" t="str">
        <f t="shared" si="30"/>
        <v/>
      </c>
      <c r="AF101" s="109" t="str">
        <f t="shared" si="31"/>
        <v/>
      </c>
      <c r="AG101" s="58" t="str">
        <f t="shared" si="32"/>
        <v/>
      </c>
      <c r="AH101" s="58" t="str">
        <f t="shared" si="33"/>
        <v/>
      </c>
      <c r="AI101" s="58" t="str">
        <f t="shared" si="34"/>
        <v/>
      </c>
      <c r="AJ101" s="82" t="str">
        <f t="shared" si="35"/>
        <v/>
      </c>
      <c r="AK101" s="82" t="str">
        <f t="shared" si="36"/>
        <v/>
      </c>
      <c r="AL101" s="82" t="str">
        <f t="shared" si="37"/>
        <v/>
      </c>
      <c r="AM101" s="58" t="str">
        <f t="shared" si="38"/>
        <v/>
      </c>
      <c r="AN101" s="58" t="str">
        <f t="shared" si="39"/>
        <v/>
      </c>
      <c r="AP101" s="58" t="str">
        <f>IF(AND('2nd plate agonist &amp; batch'!AB94&lt;&gt;"", '2nd plate agonist &amp; batch'!AB94&lt;&gt;"Buffer"),'2nd plate agonist &amp; batch'!AB94,"")</f>
        <v/>
      </c>
      <c r="AQ101" s="58" t="str">
        <f>IF('2nd plate agonist &amp; batch'!AC94&lt;&gt;"",'2nd plate agonist &amp; batch'!AC94,"")</f>
        <v/>
      </c>
      <c r="AR101" s="58" t="str">
        <f>IF('2nd plate agonist &amp; batch'!AD94&lt;&gt;"",'2nd plate agonist &amp; batch'!AD94,"")</f>
        <v/>
      </c>
      <c r="AS101" s="58"/>
      <c r="AT101" s="58" t="str">
        <f>IF(AND('2nd plate agonist &amp; batch'!AB94&lt;&gt;"", '2nd plate agonist &amp; batch'!AB94&lt;&gt;"Buffer"),'2nd plate agonist &amp; batch'!AE94,"")</f>
        <v/>
      </c>
      <c r="AU101" s="58" t="str">
        <f t="shared" si="40"/>
        <v/>
      </c>
      <c r="AV101" s="58" t="str">
        <f t="shared" si="41"/>
        <v/>
      </c>
      <c r="AW101" s="58" t="str">
        <f t="shared" si="43"/>
        <v/>
      </c>
      <c r="AX101" s="58" t="str">
        <f t="shared" si="42"/>
        <v/>
      </c>
      <c r="AY101" s="93"/>
      <c r="BB101" s="54"/>
    </row>
    <row r="102" spans="5:54" s="91" customFormat="1" ht="21" customHeight="1" x14ac:dyDescent="0.3">
      <c r="E102" s="61" t="str">
        <f>'Cell type &amp; nb'!AC95</f>
        <v/>
      </c>
      <c r="F102" s="61" t="str">
        <f>'Cell type &amp; nb'!AD95</f>
        <v/>
      </c>
      <c r="G102" s="61" t="str">
        <f>'Cell type &amp; nb'!AE95</f>
        <v/>
      </c>
      <c r="H102" s="61" t="str">
        <f>'Cell type &amp; nb'!AF95</f>
        <v/>
      </c>
      <c r="I102" s="64" t="str">
        <f t="shared" si="22"/>
        <v/>
      </c>
      <c r="J102" s="62" t="str">
        <f t="shared" si="23"/>
        <v/>
      </c>
      <c r="K102" s="62" t="str">
        <f t="shared" si="24"/>
        <v/>
      </c>
      <c r="L102" s="62" t="str">
        <f t="shared" si="25"/>
        <v/>
      </c>
      <c r="M102" s="62" t="str">
        <f t="shared" si="26"/>
        <v/>
      </c>
      <c r="N102" s="62" t="str">
        <f t="shared" si="27"/>
        <v/>
      </c>
      <c r="O102" s="62" t="str">
        <f t="shared" si="28"/>
        <v/>
      </c>
      <c r="P102" s="107"/>
      <c r="Q102" s="107"/>
      <c r="R102" s="107"/>
      <c r="S102" s="107"/>
      <c r="T102" s="107"/>
      <c r="U102" s="107"/>
      <c r="V102" s="107"/>
      <c r="Y102" s="108" t="str">
        <f>IF('1st plate agonist &amp; batch'!AB95&lt;&gt;"",'1st plate agonist &amp; batch'!AB95,"")</f>
        <v/>
      </c>
      <c r="Z102" s="108" t="str">
        <f>IF('1st plate agonist &amp; batch'!AC95&lt;&gt;"",'1st plate agonist &amp; batch'!AC95,"")</f>
        <v/>
      </c>
      <c r="AA102" s="108" t="str">
        <f>IF('1st plate agonist &amp; batch'!AD95&lt;&gt;"",'1st plate agonist &amp; batch'!AD95,"")</f>
        <v/>
      </c>
      <c r="AB102" s="108" t="str">
        <f>IF('1st plate agonist &amp; batch'!AE95&lt;&gt;"",'1st plate agonist &amp; batch'!AE95,"")</f>
        <v/>
      </c>
      <c r="AC102" s="58" t="str">
        <f>IFERROR(IF(AND($Y102&lt;&gt;"Buffer",$Y102&lt;&gt;""),COUNTIFS('Dilutions 1st Plate'!$B$2:$Y$17,'Plate preparation Calculations'!$AD$2,'1st plate agonist &amp; batch'!$B$2:$Y$17,'Plate preparation Calculations'!$Y102),""),"")</f>
        <v/>
      </c>
      <c r="AD102" s="58" t="str">
        <f t="shared" si="29"/>
        <v/>
      </c>
      <c r="AE102" s="82" t="str">
        <f t="shared" si="30"/>
        <v/>
      </c>
      <c r="AF102" s="109" t="str">
        <f t="shared" si="31"/>
        <v/>
      </c>
      <c r="AG102" s="58" t="str">
        <f t="shared" si="32"/>
        <v/>
      </c>
      <c r="AH102" s="58" t="str">
        <f t="shared" si="33"/>
        <v/>
      </c>
      <c r="AI102" s="58" t="str">
        <f t="shared" si="34"/>
        <v/>
      </c>
      <c r="AJ102" s="82" t="str">
        <f t="shared" si="35"/>
        <v/>
      </c>
      <c r="AK102" s="82" t="str">
        <f t="shared" si="36"/>
        <v/>
      </c>
      <c r="AL102" s="82" t="str">
        <f t="shared" si="37"/>
        <v/>
      </c>
      <c r="AM102" s="58" t="str">
        <f t="shared" si="38"/>
        <v/>
      </c>
      <c r="AN102" s="58" t="str">
        <f t="shared" si="39"/>
        <v/>
      </c>
      <c r="AP102" s="58" t="str">
        <f>IF(AND('2nd plate agonist &amp; batch'!AB95&lt;&gt;"", '2nd plate agonist &amp; batch'!AB95&lt;&gt;"Buffer"),'2nd plate agonist &amp; batch'!AB95,"")</f>
        <v/>
      </c>
      <c r="AQ102" s="58" t="str">
        <f>IF('2nd plate agonist &amp; batch'!AC95&lt;&gt;"",'2nd plate agonist &amp; batch'!AC95,"")</f>
        <v/>
      </c>
      <c r="AR102" s="58" t="str">
        <f>IF('2nd plate agonist &amp; batch'!AD95&lt;&gt;"",'2nd plate agonist &amp; batch'!AD95,"")</f>
        <v/>
      </c>
      <c r="AS102" s="58"/>
      <c r="AT102" s="58" t="str">
        <f>IF(AND('2nd plate agonist &amp; batch'!AB95&lt;&gt;"", '2nd plate agonist &amp; batch'!AB95&lt;&gt;"Buffer"),'2nd plate agonist &amp; batch'!AE95,"")</f>
        <v/>
      </c>
      <c r="AU102" s="58" t="str">
        <f t="shared" si="40"/>
        <v/>
      </c>
      <c r="AV102" s="58" t="str">
        <f t="shared" si="41"/>
        <v/>
      </c>
      <c r="AW102" s="58" t="str">
        <f t="shared" si="43"/>
        <v/>
      </c>
      <c r="AX102" s="58" t="str">
        <f t="shared" si="42"/>
        <v/>
      </c>
      <c r="AY102" s="93"/>
      <c r="BB102" s="54"/>
    </row>
    <row r="103" spans="5:54" s="91" customFormat="1" ht="21" customHeight="1" x14ac:dyDescent="0.3">
      <c r="E103" s="61" t="str">
        <f>'Cell type &amp; nb'!AC96</f>
        <v/>
      </c>
      <c r="F103" s="61" t="str">
        <f>'Cell type &amp; nb'!AD96</f>
        <v/>
      </c>
      <c r="G103" s="61" t="str">
        <f>'Cell type &amp; nb'!AE96</f>
        <v/>
      </c>
      <c r="H103" s="61" t="str">
        <f>'Cell type &amp; nb'!AF96</f>
        <v/>
      </c>
      <c r="I103" s="64" t="str">
        <f t="shared" si="22"/>
        <v/>
      </c>
      <c r="J103" s="62" t="str">
        <f t="shared" si="23"/>
        <v/>
      </c>
      <c r="K103" s="62" t="str">
        <f t="shared" si="24"/>
        <v/>
      </c>
      <c r="L103" s="62" t="str">
        <f t="shared" si="25"/>
        <v/>
      </c>
      <c r="M103" s="62" t="str">
        <f t="shared" si="26"/>
        <v/>
      </c>
      <c r="N103" s="62" t="str">
        <f t="shared" si="27"/>
        <v/>
      </c>
      <c r="O103" s="62" t="str">
        <f t="shared" si="28"/>
        <v/>
      </c>
      <c r="P103" s="107"/>
      <c r="Q103" s="107"/>
      <c r="R103" s="107"/>
      <c r="S103" s="107"/>
      <c r="T103" s="107"/>
      <c r="U103" s="107"/>
      <c r="V103" s="107"/>
      <c r="Y103" s="108" t="str">
        <f>IF('1st plate agonist &amp; batch'!AB96&lt;&gt;"",'1st plate agonist &amp; batch'!AB96,"")</f>
        <v/>
      </c>
      <c r="Z103" s="108" t="str">
        <f>IF('1st plate agonist &amp; batch'!AC96&lt;&gt;"",'1st plate agonist &amp; batch'!AC96,"")</f>
        <v/>
      </c>
      <c r="AA103" s="108" t="str">
        <f>IF('1st plate agonist &amp; batch'!AD96&lt;&gt;"",'1st plate agonist &amp; batch'!AD96,"")</f>
        <v/>
      </c>
      <c r="AB103" s="108" t="str">
        <f>IF('1st plate agonist &amp; batch'!AE96&lt;&gt;"",'1st plate agonist &amp; batch'!AE96,"")</f>
        <v/>
      </c>
      <c r="AC103" s="58" t="str">
        <f>IFERROR(IF(AND($Y103&lt;&gt;"Buffer",$Y103&lt;&gt;""),COUNTIFS('Dilutions 1st Plate'!$B$2:$Y$17,'Plate preparation Calculations'!$AD$2,'1st plate agonist &amp; batch'!$B$2:$Y$17,'Plate preparation Calculations'!$Y103),""),"")</f>
        <v/>
      </c>
      <c r="AD103" s="58" t="str">
        <f t="shared" si="29"/>
        <v/>
      </c>
      <c r="AE103" s="82" t="str">
        <f t="shared" si="30"/>
        <v/>
      </c>
      <c r="AF103" s="109" t="str">
        <f t="shared" si="31"/>
        <v/>
      </c>
      <c r="AG103" s="58" t="str">
        <f t="shared" si="32"/>
        <v/>
      </c>
      <c r="AH103" s="58" t="str">
        <f t="shared" si="33"/>
        <v/>
      </c>
      <c r="AI103" s="58" t="str">
        <f t="shared" si="34"/>
        <v/>
      </c>
      <c r="AJ103" s="82" t="str">
        <f t="shared" si="35"/>
        <v/>
      </c>
      <c r="AK103" s="82" t="str">
        <f t="shared" si="36"/>
        <v/>
      </c>
      <c r="AL103" s="82" t="str">
        <f t="shared" si="37"/>
        <v/>
      </c>
      <c r="AM103" s="58" t="str">
        <f t="shared" si="38"/>
        <v/>
      </c>
      <c r="AN103" s="58" t="str">
        <f t="shared" si="39"/>
        <v/>
      </c>
      <c r="AP103" s="58" t="str">
        <f>IF(AND('2nd plate agonist &amp; batch'!AB96&lt;&gt;"", '2nd plate agonist &amp; batch'!AB96&lt;&gt;"Buffer"),'2nd plate agonist &amp; batch'!AB96,"")</f>
        <v/>
      </c>
      <c r="AQ103" s="58" t="str">
        <f>IF('2nd plate agonist &amp; batch'!AC96&lt;&gt;"",'2nd plate agonist &amp; batch'!AC96,"")</f>
        <v/>
      </c>
      <c r="AR103" s="58" t="str">
        <f>IF('2nd plate agonist &amp; batch'!AD96&lt;&gt;"",'2nd plate agonist &amp; batch'!AD96,"")</f>
        <v/>
      </c>
      <c r="AS103" s="58"/>
      <c r="AT103" s="58" t="str">
        <f>IF(AND('2nd plate agonist &amp; batch'!AB96&lt;&gt;"", '2nd plate agonist &amp; batch'!AB96&lt;&gt;"Buffer"),'2nd plate agonist &amp; batch'!AE96,"")</f>
        <v/>
      </c>
      <c r="AU103" s="58" t="str">
        <f t="shared" si="40"/>
        <v/>
      </c>
      <c r="AV103" s="58" t="str">
        <f t="shared" si="41"/>
        <v/>
      </c>
      <c r="AW103" s="58" t="str">
        <f t="shared" si="43"/>
        <v/>
      </c>
      <c r="AX103" s="58" t="str">
        <f t="shared" si="42"/>
        <v/>
      </c>
      <c r="AY103" s="93"/>
      <c r="BB103" s="54"/>
    </row>
    <row r="104" spans="5:54" s="91" customFormat="1" ht="21" customHeight="1" x14ac:dyDescent="0.3">
      <c r="E104" s="61" t="str">
        <f>'Cell type &amp; nb'!AC97</f>
        <v/>
      </c>
      <c r="F104" s="61" t="str">
        <f>'Cell type &amp; nb'!AD97</f>
        <v/>
      </c>
      <c r="G104" s="61" t="str">
        <f>'Cell type &amp; nb'!AE97</f>
        <v/>
      </c>
      <c r="H104" s="61" t="str">
        <f>'Cell type &amp; nb'!AF97</f>
        <v/>
      </c>
      <c r="I104" s="64" t="str">
        <f t="shared" si="22"/>
        <v/>
      </c>
      <c r="J104" s="62" t="str">
        <f t="shared" si="23"/>
        <v/>
      </c>
      <c r="K104" s="62" t="str">
        <f t="shared" si="24"/>
        <v/>
      </c>
      <c r="L104" s="62" t="str">
        <f t="shared" si="25"/>
        <v/>
      </c>
      <c r="M104" s="62" t="str">
        <f t="shared" si="26"/>
        <v/>
      </c>
      <c r="N104" s="62" t="str">
        <f t="shared" si="27"/>
        <v/>
      </c>
      <c r="O104" s="62" t="str">
        <f t="shared" si="28"/>
        <v/>
      </c>
      <c r="P104" s="107"/>
      <c r="Q104" s="107"/>
      <c r="R104" s="107"/>
      <c r="S104" s="107"/>
      <c r="T104" s="107"/>
      <c r="U104" s="107"/>
      <c r="V104" s="107"/>
      <c r="Y104" s="108" t="str">
        <f>IF('1st plate agonist &amp; batch'!AB97&lt;&gt;"",'1st plate agonist &amp; batch'!AB97,"")</f>
        <v/>
      </c>
      <c r="Z104" s="108" t="str">
        <f>IF('1st plate agonist &amp; batch'!AC97&lt;&gt;"",'1st plate agonist &amp; batch'!AC97,"")</f>
        <v/>
      </c>
      <c r="AA104" s="108" t="str">
        <f>IF('1st plate agonist &amp; batch'!AD97&lt;&gt;"",'1st plate agonist &amp; batch'!AD97,"")</f>
        <v/>
      </c>
      <c r="AB104" s="108" t="str">
        <f>IF('1st plate agonist &amp; batch'!AE97&lt;&gt;"",'1st plate agonist &amp; batch'!AE97,"")</f>
        <v/>
      </c>
      <c r="AC104" s="58" t="str">
        <f>IFERROR(IF(AND($Y104&lt;&gt;"Buffer",$Y104&lt;&gt;""),COUNTIFS('Dilutions 1st Plate'!$B$2:$Y$17,'Plate preparation Calculations'!$AD$2,'1st plate agonist &amp; batch'!$B$2:$Y$17,'Plate preparation Calculations'!$Y104),""),"")</f>
        <v/>
      </c>
      <c r="AD104" s="58" t="str">
        <f t="shared" si="29"/>
        <v/>
      </c>
      <c r="AE104" s="82" t="str">
        <f t="shared" si="30"/>
        <v/>
      </c>
      <c r="AF104" s="109" t="str">
        <f t="shared" si="31"/>
        <v/>
      </c>
      <c r="AG104" s="58" t="str">
        <f t="shared" si="32"/>
        <v/>
      </c>
      <c r="AH104" s="58" t="str">
        <f t="shared" si="33"/>
        <v/>
      </c>
      <c r="AI104" s="58" t="str">
        <f t="shared" si="34"/>
        <v/>
      </c>
      <c r="AJ104" s="82" t="str">
        <f t="shared" si="35"/>
        <v/>
      </c>
      <c r="AK104" s="82" t="str">
        <f t="shared" si="36"/>
        <v/>
      </c>
      <c r="AL104" s="82" t="str">
        <f t="shared" si="37"/>
        <v/>
      </c>
      <c r="AM104" s="58" t="str">
        <f t="shared" si="38"/>
        <v/>
      </c>
      <c r="AN104" s="58" t="str">
        <f t="shared" si="39"/>
        <v/>
      </c>
      <c r="AP104" s="58" t="str">
        <f>IF(AND('2nd plate agonist &amp; batch'!AB97&lt;&gt;"", '2nd plate agonist &amp; batch'!AB97&lt;&gt;"Buffer"),'2nd plate agonist &amp; batch'!AB97,"")</f>
        <v/>
      </c>
      <c r="AQ104" s="58" t="str">
        <f>IF('2nd plate agonist &amp; batch'!AC97&lt;&gt;"",'2nd plate agonist &amp; batch'!AC97,"")</f>
        <v/>
      </c>
      <c r="AR104" s="58" t="str">
        <f>IF('2nd plate agonist &amp; batch'!AD97&lt;&gt;"",'2nd plate agonist &amp; batch'!AD97,"")</f>
        <v/>
      </c>
      <c r="AS104" s="58"/>
      <c r="AT104" s="58" t="str">
        <f>IF(AND('2nd plate agonist &amp; batch'!AB97&lt;&gt;"", '2nd plate agonist &amp; batch'!AB97&lt;&gt;"Buffer"),'2nd plate agonist &amp; batch'!AE97,"")</f>
        <v/>
      </c>
      <c r="AU104" s="58" t="str">
        <f t="shared" si="40"/>
        <v/>
      </c>
      <c r="AV104" s="58" t="str">
        <f t="shared" si="41"/>
        <v/>
      </c>
      <c r="AW104" s="58" t="str">
        <f t="shared" si="43"/>
        <v/>
      </c>
      <c r="AX104" s="58" t="str">
        <f t="shared" si="42"/>
        <v/>
      </c>
      <c r="AY104" s="93"/>
      <c r="BB104" s="54"/>
    </row>
    <row r="105" spans="5:54" s="91" customFormat="1" ht="21" customHeight="1" x14ac:dyDescent="0.3">
      <c r="E105" s="61" t="str">
        <f>'Cell type &amp; nb'!AC98</f>
        <v/>
      </c>
      <c r="F105" s="61" t="str">
        <f>'Cell type &amp; nb'!AD98</f>
        <v/>
      </c>
      <c r="G105" s="61" t="str">
        <f>'Cell type &amp; nb'!AE98</f>
        <v/>
      </c>
      <c r="H105" s="61" t="str">
        <f>'Cell type &amp; nb'!AF98</f>
        <v/>
      </c>
      <c r="I105" s="64" t="str">
        <f t="shared" si="22"/>
        <v/>
      </c>
      <c r="J105" s="62" t="str">
        <f t="shared" si="23"/>
        <v/>
      </c>
      <c r="K105" s="62" t="str">
        <f t="shared" si="24"/>
        <v/>
      </c>
      <c r="L105" s="62" t="str">
        <f t="shared" si="25"/>
        <v/>
      </c>
      <c r="M105" s="62" t="str">
        <f t="shared" si="26"/>
        <v/>
      </c>
      <c r="N105" s="62" t="str">
        <f t="shared" si="27"/>
        <v/>
      </c>
      <c r="O105" s="62" t="str">
        <f t="shared" si="28"/>
        <v/>
      </c>
      <c r="P105" s="107"/>
      <c r="Q105" s="107"/>
      <c r="R105" s="107"/>
      <c r="S105" s="107"/>
      <c r="T105" s="107"/>
      <c r="U105" s="107"/>
      <c r="V105" s="107"/>
      <c r="Y105" s="108" t="str">
        <f>IF('1st plate agonist &amp; batch'!AB98&lt;&gt;"",'1st plate agonist &amp; batch'!AB98,"")</f>
        <v/>
      </c>
      <c r="Z105" s="108" t="str">
        <f>IF('1st plate agonist &amp; batch'!AC98&lt;&gt;"",'1st plate agonist &amp; batch'!AC98,"")</f>
        <v/>
      </c>
      <c r="AA105" s="108" t="str">
        <f>IF('1st plate agonist &amp; batch'!AD98&lt;&gt;"",'1st plate agonist &amp; batch'!AD98,"")</f>
        <v/>
      </c>
      <c r="AB105" s="108" t="str">
        <f>IF('1st plate agonist &amp; batch'!AE98&lt;&gt;"",'1st plate agonist &amp; batch'!AE98,"")</f>
        <v/>
      </c>
      <c r="AC105" s="58" t="str">
        <f>IFERROR(IF(AND($Y105&lt;&gt;"Buffer",$Y105&lt;&gt;""),COUNTIFS('Dilutions 1st Plate'!$B$2:$Y$17,'Plate preparation Calculations'!$AD$2,'1st plate agonist &amp; batch'!$B$2:$Y$17,'Plate preparation Calculations'!$Y105),""),"")</f>
        <v/>
      </c>
      <c r="AD105" s="58" t="str">
        <f t="shared" si="29"/>
        <v/>
      </c>
      <c r="AE105" s="82" t="str">
        <f t="shared" si="30"/>
        <v/>
      </c>
      <c r="AF105" s="109" t="str">
        <f t="shared" si="31"/>
        <v/>
      </c>
      <c r="AG105" s="58" t="str">
        <f t="shared" si="32"/>
        <v/>
      </c>
      <c r="AH105" s="58" t="str">
        <f t="shared" si="33"/>
        <v/>
      </c>
      <c r="AI105" s="58" t="str">
        <f t="shared" si="34"/>
        <v/>
      </c>
      <c r="AJ105" s="82" t="str">
        <f t="shared" si="35"/>
        <v/>
      </c>
      <c r="AK105" s="82" t="str">
        <f t="shared" si="36"/>
        <v/>
      </c>
      <c r="AL105" s="82" t="str">
        <f t="shared" si="37"/>
        <v/>
      </c>
      <c r="AM105" s="58" t="str">
        <f t="shared" si="38"/>
        <v/>
      </c>
      <c r="AN105" s="58" t="str">
        <f t="shared" si="39"/>
        <v/>
      </c>
      <c r="AP105" s="58" t="str">
        <f>IF(AND('2nd plate agonist &amp; batch'!AB98&lt;&gt;"", '2nd plate agonist &amp; batch'!AB98&lt;&gt;"Buffer"),'2nd plate agonist &amp; batch'!AB98,"")</f>
        <v/>
      </c>
      <c r="AQ105" s="58" t="str">
        <f>IF('2nd plate agonist &amp; batch'!AC98&lt;&gt;"",'2nd plate agonist &amp; batch'!AC98,"")</f>
        <v/>
      </c>
      <c r="AR105" s="58" t="str">
        <f>IF('2nd plate agonist &amp; batch'!AD98&lt;&gt;"",'2nd plate agonist &amp; batch'!AD98,"")</f>
        <v/>
      </c>
      <c r="AS105" s="58"/>
      <c r="AT105" s="58" t="str">
        <f>IF(AND('2nd plate agonist &amp; batch'!AB98&lt;&gt;"", '2nd plate agonist &amp; batch'!AB98&lt;&gt;"Buffer"),'2nd plate agonist &amp; batch'!AE98,"")</f>
        <v/>
      </c>
      <c r="AU105" s="58" t="str">
        <f t="shared" si="40"/>
        <v/>
      </c>
      <c r="AV105" s="58" t="str">
        <f t="shared" si="41"/>
        <v/>
      </c>
      <c r="AW105" s="58" t="str">
        <f t="shared" si="43"/>
        <v/>
      </c>
      <c r="AX105" s="58" t="str">
        <f t="shared" si="42"/>
        <v/>
      </c>
      <c r="AY105" s="93"/>
      <c r="BB105" s="54"/>
    </row>
    <row r="106" spans="5:54" s="91" customFormat="1" ht="21" customHeight="1" x14ac:dyDescent="0.3">
      <c r="E106" s="61" t="str">
        <f>'Cell type &amp; nb'!AC99</f>
        <v/>
      </c>
      <c r="F106" s="61" t="str">
        <f>'Cell type &amp; nb'!AD99</f>
        <v/>
      </c>
      <c r="G106" s="61" t="str">
        <f>'Cell type &amp; nb'!AE99</f>
        <v/>
      </c>
      <c r="H106" s="61" t="str">
        <f>'Cell type &amp; nb'!AF99</f>
        <v/>
      </c>
      <c r="I106" s="64" t="str">
        <f t="shared" si="22"/>
        <v/>
      </c>
      <c r="J106" s="62" t="str">
        <f t="shared" si="23"/>
        <v/>
      </c>
      <c r="K106" s="62" t="str">
        <f t="shared" si="24"/>
        <v/>
      </c>
      <c r="L106" s="62" t="str">
        <f t="shared" si="25"/>
        <v/>
      </c>
      <c r="M106" s="62" t="str">
        <f t="shared" si="26"/>
        <v/>
      </c>
      <c r="N106" s="62" t="str">
        <f t="shared" si="27"/>
        <v/>
      </c>
      <c r="O106" s="62" t="str">
        <f t="shared" si="28"/>
        <v/>
      </c>
      <c r="P106" s="107"/>
      <c r="Q106" s="107"/>
      <c r="R106" s="107"/>
      <c r="S106" s="107"/>
      <c r="T106" s="107"/>
      <c r="U106" s="107"/>
      <c r="V106" s="107"/>
      <c r="Y106" s="108" t="str">
        <f>IF('1st plate agonist &amp; batch'!AB99&lt;&gt;"",'1st plate agonist &amp; batch'!AB99,"")</f>
        <v/>
      </c>
      <c r="Z106" s="108" t="str">
        <f>IF('1st plate agonist &amp; batch'!AC99&lt;&gt;"",'1st plate agonist &amp; batch'!AC99,"")</f>
        <v/>
      </c>
      <c r="AA106" s="108" t="str">
        <f>IF('1st plate agonist &amp; batch'!AD99&lt;&gt;"",'1st plate agonist &amp; batch'!AD99,"")</f>
        <v/>
      </c>
      <c r="AB106" s="108" t="str">
        <f>IF('1st plate agonist &amp; batch'!AE99&lt;&gt;"",'1st plate agonist &amp; batch'!AE99,"")</f>
        <v/>
      </c>
      <c r="AC106" s="58" t="str">
        <f>IFERROR(IF(AND($Y106&lt;&gt;"Buffer",$Y106&lt;&gt;""),COUNTIFS('Dilutions 1st Plate'!$B$2:$Y$17,'Plate preparation Calculations'!$AD$2,'1st plate agonist &amp; batch'!$B$2:$Y$17,'Plate preparation Calculations'!$Y106),""),"")</f>
        <v/>
      </c>
      <c r="AD106" s="58" t="str">
        <f t="shared" si="29"/>
        <v/>
      </c>
      <c r="AE106" s="82" t="str">
        <f t="shared" si="30"/>
        <v/>
      </c>
      <c r="AF106" s="109" t="str">
        <f t="shared" si="31"/>
        <v/>
      </c>
      <c r="AG106" s="58" t="str">
        <f t="shared" si="32"/>
        <v/>
      </c>
      <c r="AH106" s="58" t="str">
        <f t="shared" si="33"/>
        <v/>
      </c>
      <c r="AI106" s="58" t="str">
        <f t="shared" si="34"/>
        <v/>
      </c>
      <c r="AJ106" s="82" t="str">
        <f t="shared" si="35"/>
        <v/>
      </c>
      <c r="AK106" s="82" t="str">
        <f t="shared" si="36"/>
        <v/>
      </c>
      <c r="AL106" s="82" t="str">
        <f t="shared" si="37"/>
        <v/>
      </c>
      <c r="AM106" s="58" t="str">
        <f t="shared" si="38"/>
        <v/>
      </c>
      <c r="AN106" s="58" t="str">
        <f t="shared" si="39"/>
        <v/>
      </c>
      <c r="AP106" s="58" t="str">
        <f>IF(AND('2nd plate agonist &amp; batch'!AB99&lt;&gt;"", '2nd plate agonist &amp; batch'!AB99&lt;&gt;"Buffer"),'2nd plate agonist &amp; batch'!AB99,"")</f>
        <v/>
      </c>
      <c r="AQ106" s="58" t="str">
        <f>IF('2nd plate agonist &amp; batch'!AC99&lt;&gt;"",'2nd plate agonist &amp; batch'!AC99,"")</f>
        <v/>
      </c>
      <c r="AR106" s="58" t="str">
        <f>IF('2nd plate agonist &amp; batch'!AD99&lt;&gt;"",'2nd plate agonist &amp; batch'!AD99,"")</f>
        <v/>
      </c>
      <c r="AS106" s="58"/>
      <c r="AT106" s="58" t="str">
        <f>IF(AND('2nd plate agonist &amp; batch'!AB99&lt;&gt;"", '2nd plate agonist &amp; batch'!AB99&lt;&gt;"Buffer"),'2nd plate agonist &amp; batch'!AE99,"")</f>
        <v/>
      </c>
      <c r="AU106" s="58" t="str">
        <f t="shared" si="40"/>
        <v/>
      </c>
      <c r="AV106" s="58" t="str">
        <f t="shared" si="41"/>
        <v/>
      </c>
      <c r="AW106" s="58" t="str">
        <f t="shared" si="43"/>
        <v/>
      </c>
      <c r="AX106" s="58" t="str">
        <f t="shared" si="42"/>
        <v/>
      </c>
      <c r="AY106" s="93"/>
      <c r="BB106" s="54"/>
    </row>
    <row r="107" spans="5:54" s="91" customFormat="1" ht="21" customHeight="1" x14ac:dyDescent="0.3">
      <c r="E107" s="61" t="str">
        <f>'Cell type &amp; nb'!AC100</f>
        <v/>
      </c>
      <c r="F107" s="61" t="str">
        <f>'Cell type &amp; nb'!AD100</f>
        <v/>
      </c>
      <c r="G107" s="61" t="str">
        <f>'Cell type &amp; nb'!AE100</f>
        <v/>
      </c>
      <c r="H107" s="61" t="str">
        <f>'Cell type &amp; nb'!AF100</f>
        <v/>
      </c>
      <c r="I107" s="64" t="str">
        <f t="shared" si="22"/>
        <v/>
      </c>
      <c r="J107" s="62" t="str">
        <f t="shared" si="23"/>
        <v/>
      </c>
      <c r="K107" s="62" t="str">
        <f t="shared" si="24"/>
        <v/>
      </c>
      <c r="L107" s="62" t="str">
        <f t="shared" si="25"/>
        <v/>
      </c>
      <c r="M107" s="62" t="str">
        <f t="shared" si="26"/>
        <v/>
      </c>
      <c r="N107" s="62" t="str">
        <f t="shared" si="27"/>
        <v/>
      </c>
      <c r="O107" s="62" t="str">
        <f t="shared" si="28"/>
        <v/>
      </c>
      <c r="P107" s="107"/>
      <c r="Q107" s="107"/>
      <c r="R107" s="107"/>
      <c r="S107" s="107"/>
      <c r="T107" s="107"/>
      <c r="U107" s="107"/>
      <c r="V107" s="107"/>
      <c r="Y107" s="108" t="str">
        <f>IF('1st plate agonist &amp; batch'!AB100&lt;&gt;"",'1st plate agonist &amp; batch'!AB100,"")</f>
        <v/>
      </c>
      <c r="Z107" s="108" t="str">
        <f>IF('1st plate agonist &amp; batch'!AC100&lt;&gt;"",'1st plate agonist &amp; batch'!AC100,"")</f>
        <v/>
      </c>
      <c r="AA107" s="108" t="str">
        <f>IF('1st plate agonist &amp; batch'!AD100&lt;&gt;"",'1st plate agonist &amp; batch'!AD100,"")</f>
        <v/>
      </c>
      <c r="AB107" s="108" t="str">
        <f>IF('1st plate agonist &amp; batch'!AE100&lt;&gt;"",'1st plate agonist &amp; batch'!AE100,"")</f>
        <v/>
      </c>
      <c r="AC107" s="58" t="str">
        <f>IFERROR(IF(AND($Y107&lt;&gt;"Buffer",$Y107&lt;&gt;""),COUNTIFS('Dilutions 1st Plate'!$B$2:$Y$17,'Plate preparation Calculations'!$AD$2,'1st plate agonist &amp; batch'!$B$2:$Y$17,'Plate preparation Calculations'!$Y107),""),"")</f>
        <v/>
      </c>
      <c r="AD107" s="58" t="str">
        <f t="shared" si="29"/>
        <v/>
      </c>
      <c r="AE107" s="82" t="str">
        <f t="shared" si="30"/>
        <v/>
      </c>
      <c r="AF107" s="109" t="str">
        <f t="shared" si="31"/>
        <v/>
      </c>
      <c r="AG107" s="58" t="str">
        <f t="shared" si="32"/>
        <v/>
      </c>
      <c r="AH107" s="58" t="str">
        <f t="shared" si="33"/>
        <v/>
      </c>
      <c r="AI107" s="58" t="str">
        <f t="shared" si="34"/>
        <v/>
      </c>
      <c r="AJ107" s="82" t="str">
        <f t="shared" si="35"/>
        <v/>
      </c>
      <c r="AK107" s="82" t="str">
        <f t="shared" si="36"/>
        <v/>
      </c>
      <c r="AL107" s="82" t="str">
        <f t="shared" si="37"/>
        <v/>
      </c>
      <c r="AM107" s="58" t="str">
        <f t="shared" si="38"/>
        <v/>
      </c>
      <c r="AN107" s="58" t="str">
        <f t="shared" si="39"/>
        <v/>
      </c>
      <c r="AP107" s="58" t="str">
        <f>IF(AND('2nd plate agonist &amp; batch'!AB100&lt;&gt;"", '2nd plate agonist &amp; batch'!AB100&lt;&gt;"Buffer"),'2nd plate agonist &amp; batch'!AB100,"")</f>
        <v/>
      </c>
      <c r="AQ107" s="58" t="str">
        <f>IF('2nd plate agonist &amp; batch'!AC100&lt;&gt;"",'2nd plate agonist &amp; batch'!AC100,"")</f>
        <v/>
      </c>
      <c r="AR107" s="58" t="str">
        <f>IF('2nd plate agonist &amp; batch'!AD100&lt;&gt;"",'2nd plate agonist &amp; batch'!AD100,"")</f>
        <v/>
      </c>
      <c r="AS107" s="58"/>
      <c r="AT107" s="58" t="str">
        <f>IF(AND('2nd plate agonist &amp; batch'!AB100&lt;&gt;"", '2nd plate agonist &amp; batch'!AB100&lt;&gt;"Buffer"),'2nd plate agonist &amp; batch'!AE100,"")</f>
        <v/>
      </c>
      <c r="AU107" s="58" t="str">
        <f t="shared" si="40"/>
        <v/>
      </c>
      <c r="AV107" s="58" t="str">
        <f t="shared" si="41"/>
        <v/>
      </c>
      <c r="AW107" s="58" t="str">
        <f t="shared" si="43"/>
        <v/>
      </c>
      <c r="AX107" s="58" t="str">
        <f t="shared" si="42"/>
        <v/>
      </c>
      <c r="AY107" s="93"/>
      <c r="BB107" s="54"/>
    </row>
    <row r="108" spans="5:54" s="91" customFormat="1" ht="21" customHeight="1" x14ac:dyDescent="0.3">
      <c r="E108" s="61" t="str">
        <f>'Cell type &amp; nb'!AC101</f>
        <v/>
      </c>
      <c r="F108" s="61" t="str">
        <f>'Cell type &amp; nb'!AD101</f>
        <v/>
      </c>
      <c r="G108" s="61" t="str">
        <f>'Cell type &amp; nb'!AE101</f>
        <v/>
      </c>
      <c r="H108" s="61" t="str">
        <f>'Cell type &amp; nb'!AF101</f>
        <v/>
      </c>
      <c r="I108" s="64" t="str">
        <f t="shared" si="22"/>
        <v/>
      </c>
      <c r="J108" s="62" t="str">
        <f t="shared" si="23"/>
        <v/>
      </c>
      <c r="K108" s="62" t="str">
        <f t="shared" si="24"/>
        <v/>
      </c>
      <c r="L108" s="62" t="str">
        <f t="shared" si="25"/>
        <v/>
      </c>
      <c r="M108" s="62" t="str">
        <f t="shared" si="26"/>
        <v/>
      </c>
      <c r="N108" s="62" t="str">
        <f t="shared" si="27"/>
        <v/>
      </c>
      <c r="O108" s="62" t="str">
        <f t="shared" si="28"/>
        <v/>
      </c>
      <c r="P108" s="107"/>
      <c r="Q108" s="107"/>
      <c r="R108" s="107"/>
      <c r="S108" s="107"/>
      <c r="T108" s="107"/>
      <c r="U108" s="107"/>
      <c r="V108" s="107"/>
      <c r="Y108" s="108" t="str">
        <f>IF('1st plate agonist &amp; batch'!AB101&lt;&gt;"",'1st plate agonist &amp; batch'!AB101,"")</f>
        <v/>
      </c>
      <c r="Z108" s="108" t="str">
        <f>IF('1st plate agonist &amp; batch'!AC101&lt;&gt;"",'1st plate agonist &amp; batch'!AC101,"")</f>
        <v/>
      </c>
      <c r="AA108" s="108" t="str">
        <f>IF('1st plate agonist &amp; batch'!AD101&lt;&gt;"",'1st plate agonist &amp; batch'!AD101,"")</f>
        <v/>
      </c>
      <c r="AB108" s="108" t="str">
        <f>IF('1st plate agonist &amp; batch'!AE101&lt;&gt;"",'1st plate agonist &amp; batch'!AE101,"")</f>
        <v/>
      </c>
      <c r="AC108" s="58" t="str">
        <f>IFERROR(IF(AND($Y108&lt;&gt;"Buffer",$Y108&lt;&gt;""),COUNTIFS('Dilutions 1st Plate'!$B$2:$Y$17,'Plate preparation Calculations'!$AD$2,'1st plate agonist &amp; batch'!$B$2:$Y$17,'Plate preparation Calculations'!$Y108),""),"")</f>
        <v/>
      </c>
      <c r="AD108" s="58" t="str">
        <f t="shared" si="29"/>
        <v/>
      </c>
      <c r="AE108" s="82" t="str">
        <f t="shared" si="30"/>
        <v/>
      </c>
      <c r="AF108" s="109" t="str">
        <f t="shared" si="31"/>
        <v/>
      </c>
      <c r="AG108" s="58" t="str">
        <f t="shared" si="32"/>
        <v/>
      </c>
      <c r="AH108" s="58" t="str">
        <f t="shared" si="33"/>
        <v/>
      </c>
      <c r="AI108" s="58" t="str">
        <f t="shared" si="34"/>
        <v/>
      </c>
      <c r="AJ108" s="82" t="str">
        <f t="shared" si="35"/>
        <v/>
      </c>
      <c r="AK108" s="82" t="str">
        <f t="shared" si="36"/>
        <v/>
      </c>
      <c r="AL108" s="82" t="str">
        <f t="shared" si="37"/>
        <v/>
      </c>
      <c r="AM108" s="58" t="str">
        <f t="shared" si="38"/>
        <v/>
      </c>
      <c r="AN108" s="58" t="str">
        <f t="shared" si="39"/>
        <v/>
      </c>
      <c r="AP108" s="58" t="str">
        <f>IF(AND('2nd plate agonist &amp; batch'!AB101&lt;&gt;"", '2nd plate agonist &amp; batch'!AB101&lt;&gt;"Buffer"),'2nd plate agonist &amp; batch'!AB101,"")</f>
        <v/>
      </c>
      <c r="AQ108" s="58" t="str">
        <f>IF('2nd plate agonist &amp; batch'!AC101&lt;&gt;"",'2nd plate agonist &amp; batch'!AC101,"")</f>
        <v/>
      </c>
      <c r="AR108" s="58" t="str">
        <f>IF('2nd plate agonist &amp; batch'!AD101&lt;&gt;"",'2nd plate agonist &amp; batch'!AD101,"")</f>
        <v/>
      </c>
      <c r="AS108" s="58"/>
      <c r="AT108" s="58" t="str">
        <f>IF(AND('2nd plate agonist &amp; batch'!AB101&lt;&gt;"", '2nd plate agonist &amp; batch'!AB101&lt;&gt;"Buffer"),'2nd plate agonist &amp; batch'!AE101,"")</f>
        <v/>
      </c>
      <c r="AU108" s="58" t="str">
        <f t="shared" si="40"/>
        <v/>
      </c>
      <c r="AV108" s="58" t="str">
        <f t="shared" si="41"/>
        <v/>
      </c>
      <c r="AW108" s="58" t="str">
        <f t="shared" si="43"/>
        <v/>
      </c>
      <c r="AX108" s="58" t="str">
        <f t="shared" si="42"/>
        <v/>
      </c>
      <c r="AY108" s="93"/>
      <c r="BB108" s="54"/>
    </row>
    <row r="109" spans="5:54" s="91" customFormat="1" ht="21" customHeight="1" x14ac:dyDescent="0.3">
      <c r="E109" s="61" t="str">
        <f>'Cell type &amp; nb'!AC102</f>
        <v/>
      </c>
      <c r="F109" s="61" t="str">
        <f>'Cell type &amp; nb'!AD102</f>
        <v/>
      </c>
      <c r="G109" s="61" t="str">
        <f>'Cell type &amp; nb'!AE102</f>
        <v/>
      </c>
      <c r="H109" s="61" t="str">
        <f>'Cell type &amp; nb'!AF102</f>
        <v/>
      </c>
      <c r="I109" s="64" t="str">
        <f t="shared" si="22"/>
        <v/>
      </c>
      <c r="J109" s="62" t="str">
        <f t="shared" si="23"/>
        <v/>
      </c>
      <c r="K109" s="62" t="str">
        <f t="shared" si="24"/>
        <v/>
      </c>
      <c r="L109" s="62" t="str">
        <f t="shared" si="25"/>
        <v/>
      </c>
      <c r="M109" s="62" t="str">
        <f t="shared" si="26"/>
        <v/>
      </c>
      <c r="N109" s="62" t="str">
        <f t="shared" si="27"/>
        <v/>
      </c>
      <c r="O109" s="62" t="str">
        <f t="shared" si="28"/>
        <v/>
      </c>
      <c r="P109" s="107"/>
      <c r="Q109" s="107"/>
      <c r="R109" s="107"/>
      <c r="S109" s="107"/>
      <c r="T109" s="107"/>
      <c r="U109" s="107"/>
      <c r="V109" s="107"/>
      <c r="Y109" s="108" t="str">
        <f>IF('1st plate agonist &amp; batch'!AB102&lt;&gt;"",'1st plate agonist &amp; batch'!AB102,"")</f>
        <v/>
      </c>
      <c r="Z109" s="108" t="str">
        <f>IF('1st plate agonist &amp; batch'!AC102&lt;&gt;"",'1st plate agonist &amp; batch'!AC102,"")</f>
        <v/>
      </c>
      <c r="AA109" s="108" t="str">
        <f>IF('1st plate agonist &amp; batch'!AD102&lt;&gt;"",'1st plate agonist &amp; batch'!AD102,"")</f>
        <v/>
      </c>
      <c r="AB109" s="108" t="str">
        <f>IF('1st plate agonist &amp; batch'!AE102&lt;&gt;"",'1st plate agonist &amp; batch'!AE102,"")</f>
        <v/>
      </c>
      <c r="AC109" s="58" t="str">
        <f>IFERROR(IF(AND($Y109&lt;&gt;"Buffer",$Y109&lt;&gt;""),COUNTIFS('Dilutions 1st Plate'!$B$2:$Y$17,'Plate preparation Calculations'!$AD$2,'1st plate agonist &amp; batch'!$B$2:$Y$17,'Plate preparation Calculations'!$Y109),""),"")</f>
        <v/>
      </c>
      <c r="AD109" s="58" t="str">
        <f t="shared" si="29"/>
        <v/>
      </c>
      <c r="AE109" s="82" t="str">
        <f t="shared" si="30"/>
        <v/>
      </c>
      <c r="AF109" s="109" t="str">
        <f t="shared" si="31"/>
        <v/>
      </c>
      <c r="AG109" s="58" t="str">
        <f t="shared" si="32"/>
        <v/>
      </c>
      <c r="AH109" s="58" t="str">
        <f t="shared" si="33"/>
        <v/>
      </c>
      <c r="AI109" s="58" t="str">
        <f t="shared" si="34"/>
        <v/>
      </c>
      <c r="AJ109" s="82" t="str">
        <f t="shared" si="35"/>
        <v/>
      </c>
      <c r="AK109" s="82" t="str">
        <f t="shared" si="36"/>
        <v/>
      </c>
      <c r="AL109" s="82" t="str">
        <f t="shared" si="37"/>
        <v/>
      </c>
      <c r="AM109" s="58" t="str">
        <f t="shared" si="38"/>
        <v/>
      </c>
      <c r="AN109" s="58" t="str">
        <f t="shared" si="39"/>
        <v/>
      </c>
      <c r="AP109" s="58" t="str">
        <f>IF(AND('2nd plate agonist &amp; batch'!AB102&lt;&gt;"", '2nd plate agonist &amp; batch'!AB102&lt;&gt;"Buffer"),'2nd plate agonist &amp; batch'!AB102,"")</f>
        <v/>
      </c>
      <c r="AQ109" s="58" t="str">
        <f>IF('2nd plate agonist &amp; batch'!AC102&lt;&gt;"",'2nd plate agonist &amp; batch'!AC102,"")</f>
        <v/>
      </c>
      <c r="AR109" s="58" t="str">
        <f>IF('2nd plate agonist &amp; batch'!AD102&lt;&gt;"",'2nd plate agonist &amp; batch'!AD102,"")</f>
        <v/>
      </c>
      <c r="AS109" s="58"/>
      <c r="AT109" s="58" t="str">
        <f>IF(AND('2nd plate agonist &amp; batch'!AB102&lt;&gt;"", '2nd plate agonist &amp; batch'!AB102&lt;&gt;"Buffer"),'2nd plate agonist &amp; batch'!AE102,"")</f>
        <v/>
      </c>
      <c r="AU109" s="58" t="str">
        <f t="shared" si="40"/>
        <v/>
      </c>
      <c r="AV109" s="58" t="str">
        <f t="shared" si="41"/>
        <v/>
      </c>
      <c r="AW109" s="58" t="str">
        <f t="shared" si="43"/>
        <v/>
      </c>
      <c r="AX109" s="58" t="str">
        <f t="shared" si="42"/>
        <v/>
      </c>
      <c r="AY109" s="93"/>
      <c r="BB109" s="54"/>
    </row>
    <row r="110" spans="5:54" s="91" customFormat="1" ht="21" customHeight="1" x14ac:dyDescent="0.3">
      <c r="E110" s="61" t="str">
        <f>'Cell type &amp; nb'!AC103</f>
        <v/>
      </c>
      <c r="F110" s="61" t="str">
        <f>'Cell type &amp; nb'!AD103</f>
        <v/>
      </c>
      <c r="G110" s="61" t="str">
        <f>'Cell type &amp; nb'!AE103</f>
        <v/>
      </c>
      <c r="H110" s="61" t="str">
        <f>'Cell type &amp; nb'!AF103</f>
        <v/>
      </c>
      <c r="I110" s="64" t="str">
        <f t="shared" si="22"/>
        <v/>
      </c>
      <c r="J110" s="62" t="str">
        <f t="shared" si="23"/>
        <v/>
      </c>
      <c r="K110" s="62" t="str">
        <f t="shared" si="24"/>
        <v/>
      </c>
      <c r="L110" s="62" t="str">
        <f t="shared" si="25"/>
        <v/>
      </c>
      <c r="M110" s="62" t="str">
        <f t="shared" si="26"/>
        <v/>
      </c>
      <c r="N110" s="62" t="str">
        <f t="shared" si="27"/>
        <v/>
      </c>
      <c r="O110" s="62" t="str">
        <f t="shared" si="28"/>
        <v/>
      </c>
      <c r="P110" s="107"/>
      <c r="Q110" s="107"/>
      <c r="R110" s="107"/>
      <c r="S110" s="107"/>
      <c r="T110" s="107"/>
      <c r="U110" s="107"/>
      <c r="V110" s="107"/>
      <c r="Y110" s="108" t="str">
        <f>IF('1st plate agonist &amp; batch'!AB103&lt;&gt;"",'1st plate agonist &amp; batch'!AB103,"")</f>
        <v/>
      </c>
      <c r="Z110" s="108" t="str">
        <f>IF('1st plate agonist &amp; batch'!AC103&lt;&gt;"",'1st plate agonist &amp; batch'!AC103,"")</f>
        <v/>
      </c>
      <c r="AA110" s="108" t="str">
        <f>IF('1st plate agonist &amp; batch'!AD103&lt;&gt;"",'1st plate agonist &amp; batch'!AD103,"")</f>
        <v/>
      </c>
      <c r="AB110" s="108" t="str">
        <f>IF('1st plate agonist &amp; batch'!AE103&lt;&gt;"",'1st plate agonist &amp; batch'!AE103,"")</f>
        <v/>
      </c>
      <c r="AC110" s="58" t="str">
        <f>IFERROR(IF(AND($Y110&lt;&gt;"Buffer",$Y110&lt;&gt;""),COUNTIFS('Dilutions 1st Plate'!$B$2:$Y$17,'Plate preparation Calculations'!$AD$2,'1st plate agonist &amp; batch'!$B$2:$Y$17,'Plate preparation Calculations'!$Y110),""),"")</f>
        <v/>
      </c>
      <c r="AD110" s="58" t="str">
        <f t="shared" si="29"/>
        <v/>
      </c>
      <c r="AE110" s="82" t="str">
        <f t="shared" si="30"/>
        <v/>
      </c>
      <c r="AF110" s="109" t="str">
        <f t="shared" si="31"/>
        <v/>
      </c>
      <c r="AG110" s="58" t="str">
        <f t="shared" si="32"/>
        <v/>
      </c>
      <c r="AH110" s="58" t="str">
        <f t="shared" si="33"/>
        <v/>
      </c>
      <c r="AI110" s="58" t="str">
        <f t="shared" si="34"/>
        <v/>
      </c>
      <c r="AJ110" s="82" t="str">
        <f t="shared" si="35"/>
        <v/>
      </c>
      <c r="AK110" s="82" t="str">
        <f t="shared" si="36"/>
        <v/>
      </c>
      <c r="AL110" s="82" t="str">
        <f t="shared" si="37"/>
        <v/>
      </c>
      <c r="AM110" s="58" t="str">
        <f t="shared" si="38"/>
        <v/>
      </c>
      <c r="AN110" s="58" t="str">
        <f t="shared" si="39"/>
        <v/>
      </c>
      <c r="AP110" s="58" t="str">
        <f>IF(AND('2nd plate agonist &amp; batch'!AB103&lt;&gt;"", '2nd plate agonist &amp; batch'!AB103&lt;&gt;"Buffer"),'2nd plate agonist &amp; batch'!AB103,"")</f>
        <v/>
      </c>
      <c r="AQ110" s="58" t="str">
        <f>IF('2nd plate agonist &amp; batch'!AC103&lt;&gt;"",'2nd plate agonist &amp; batch'!AC103,"")</f>
        <v/>
      </c>
      <c r="AR110" s="58" t="str">
        <f>IF('2nd plate agonist &amp; batch'!AD103&lt;&gt;"",'2nd plate agonist &amp; batch'!AD103,"")</f>
        <v/>
      </c>
      <c r="AS110" s="58"/>
      <c r="AT110" s="58" t="str">
        <f>IF(AND('2nd plate agonist &amp; batch'!AB103&lt;&gt;"", '2nd plate agonist &amp; batch'!AB103&lt;&gt;"Buffer"),'2nd plate agonist &amp; batch'!AE103,"")</f>
        <v/>
      </c>
      <c r="AU110" s="58" t="str">
        <f t="shared" si="40"/>
        <v/>
      </c>
      <c r="AV110" s="58" t="str">
        <f t="shared" si="41"/>
        <v/>
      </c>
      <c r="AW110" s="58" t="str">
        <f t="shared" si="43"/>
        <v/>
      </c>
      <c r="AX110" s="58" t="str">
        <f t="shared" si="42"/>
        <v/>
      </c>
      <c r="AY110" s="93"/>
      <c r="BB110" s="54"/>
    </row>
    <row r="111" spans="5:54" s="91" customFormat="1" ht="21" customHeight="1" x14ac:dyDescent="0.3">
      <c r="E111" s="61" t="str">
        <f>'Cell type &amp; nb'!AC104</f>
        <v/>
      </c>
      <c r="F111" s="61" t="str">
        <f>'Cell type &amp; nb'!AD104</f>
        <v/>
      </c>
      <c r="G111" s="61" t="str">
        <f>'Cell type &amp; nb'!AE104</f>
        <v/>
      </c>
      <c r="H111" s="61" t="str">
        <f>'Cell type &amp; nb'!AF104</f>
        <v/>
      </c>
      <c r="I111" s="64" t="str">
        <f t="shared" si="22"/>
        <v/>
      </c>
      <c r="J111" s="62" t="str">
        <f t="shared" si="23"/>
        <v/>
      </c>
      <c r="K111" s="62" t="str">
        <f t="shared" si="24"/>
        <v/>
      </c>
      <c r="L111" s="62" t="str">
        <f t="shared" si="25"/>
        <v/>
      </c>
      <c r="M111" s="62" t="str">
        <f t="shared" si="26"/>
        <v/>
      </c>
      <c r="N111" s="62" t="str">
        <f t="shared" si="27"/>
        <v/>
      </c>
      <c r="O111" s="62" t="str">
        <f t="shared" si="28"/>
        <v/>
      </c>
      <c r="P111" s="107"/>
      <c r="Q111" s="107"/>
      <c r="R111" s="107"/>
      <c r="S111" s="107"/>
      <c r="T111" s="107"/>
      <c r="U111" s="107"/>
      <c r="V111" s="107"/>
      <c r="Y111" s="108" t="str">
        <f>IF('1st plate agonist &amp; batch'!AB104&lt;&gt;"",'1st plate agonist &amp; batch'!AB104,"")</f>
        <v/>
      </c>
      <c r="Z111" s="108" t="str">
        <f>IF('1st plate agonist &amp; batch'!AC104&lt;&gt;"",'1st plate agonist &amp; batch'!AC104,"")</f>
        <v/>
      </c>
      <c r="AA111" s="108" t="str">
        <f>IF('1st plate agonist &amp; batch'!AD104&lt;&gt;"",'1st plate agonist &amp; batch'!AD104,"")</f>
        <v/>
      </c>
      <c r="AB111" s="108" t="str">
        <f>IF('1st plate agonist &amp; batch'!AE104&lt;&gt;"",'1st plate agonist &amp; batch'!AE104,"")</f>
        <v/>
      </c>
      <c r="AC111" s="58" t="str">
        <f>IFERROR(IF(AND($Y111&lt;&gt;"Buffer",$Y111&lt;&gt;""),COUNTIFS('Dilutions 1st Plate'!$B$2:$Y$17,'Plate preparation Calculations'!$AD$2,'1st plate agonist &amp; batch'!$B$2:$Y$17,'Plate preparation Calculations'!$Y111),""),"")</f>
        <v/>
      </c>
      <c r="AD111" s="58" t="str">
        <f t="shared" si="29"/>
        <v/>
      </c>
      <c r="AE111" s="82" t="str">
        <f t="shared" si="30"/>
        <v/>
      </c>
      <c r="AF111" s="109" t="str">
        <f t="shared" si="31"/>
        <v/>
      </c>
      <c r="AG111" s="58" t="str">
        <f t="shared" si="32"/>
        <v/>
      </c>
      <c r="AH111" s="58" t="str">
        <f t="shared" si="33"/>
        <v/>
      </c>
      <c r="AI111" s="58" t="str">
        <f t="shared" si="34"/>
        <v/>
      </c>
      <c r="AJ111" s="82" t="str">
        <f t="shared" si="35"/>
        <v/>
      </c>
      <c r="AK111" s="82" t="str">
        <f t="shared" si="36"/>
        <v/>
      </c>
      <c r="AL111" s="82" t="str">
        <f t="shared" si="37"/>
        <v/>
      </c>
      <c r="AM111" s="58" t="str">
        <f t="shared" si="38"/>
        <v/>
      </c>
      <c r="AN111" s="58" t="str">
        <f t="shared" si="39"/>
        <v/>
      </c>
      <c r="AP111" s="58" t="str">
        <f>IF(AND('2nd plate agonist &amp; batch'!AB104&lt;&gt;"", '2nd plate agonist &amp; batch'!AB104&lt;&gt;"Buffer"),'2nd plate agonist &amp; batch'!AB104,"")</f>
        <v/>
      </c>
      <c r="AQ111" s="58" t="str">
        <f>IF('2nd plate agonist &amp; batch'!AC104&lt;&gt;"",'2nd plate agonist &amp; batch'!AC104,"")</f>
        <v/>
      </c>
      <c r="AR111" s="58" t="str">
        <f>IF('2nd plate agonist &amp; batch'!AD104&lt;&gt;"",'2nd plate agonist &amp; batch'!AD104,"")</f>
        <v/>
      </c>
      <c r="AS111" s="58"/>
      <c r="AT111" s="58" t="str">
        <f>IF(AND('2nd plate agonist &amp; batch'!AB104&lt;&gt;"", '2nd plate agonist &amp; batch'!AB104&lt;&gt;"Buffer"),'2nd plate agonist &amp; batch'!AE104,"")</f>
        <v/>
      </c>
      <c r="AU111" s="58" t="str">
        <f t="shared" si="40"/>
        <v/>
      </c>
      <c r="AV111" s="58" t="str">
        <f t="shared" si="41"/>
        <v/>
      </c>
      <c r="AW111" s="58" t="str">
        <f t="shared" si="43"/>
        <v/>
      </c>
      <c r="AX111" s="58" t="str">
        <f t="shared" si="42"/>
        <v/>
      </c>
      <c r="AY111" s="93"/>
      <c r="BB111" s="54"/>
    </row>
    <row r="112" spans="5:54" s="91" customFormat="1" ht="21" customHeight="1" x14ac:dyDescent="0.3">
      <c r="E112" s="61" t="str">
        <f>'Cell type &amp; nb'!AC105</f>
        <v/>
      </c>
      <c r="F112" s="61" t="str">
        <f>'Cell type &amp; nb'!AD105</f>
        <v/>
      </c>
      <c r="G112" s="61" t="str">
        <f>'Cell type &amp; nb'!AE105</f>
        <v/>
      </c>
      <c r="H112" s="61" t="str">
        <f>'Cell type &amp; nb'!AF105</f>
        <v/>
      </c>
      <c r="I112" s="64" t="str">
        <f t="shared" si="22"/>
        <v/>
      </c>
      <c r="J112" s="62" t="str">
        <f t="shared" si="23"/>
        <v/>
      </c>
      <c r="K112" s="62" t="str">
        <f t="shared" si="24"/>
        <v/>
      </c>
      <c r="L112" s="62" t="str">
        <f t="shared" si="25"/>
        <v/>
      </c>
      <c r="M112" s="62" t="str">
        <f t="shared" si="26"/>
        <v/>
      </c>
      <c r="N112" s="62" t="str">
        <f t="shared" si="27"/>
        <v/>
      </c>
      <c r="O112" s="62" t="str">
        <f t="shared" si="28"/>
        <v/>
      </c>
      <c r="P112" s="107"/>
      <c r="Q112" s="107"/>
      <c r="R112" s="107"/>
      <c r="S112" s="107"/>
      <c r="T112" s="107"/>
      <c r="U112" s="107"/>
      <c r="V112" s="107"/>
      <c r="Y112" s="108" t="str">
        <f>IF('1st plate agonist &amp; batch'!AB105&lt;&gt;"",'1st plate agonist &amp; batch'!AB105,"")</f>
        <v/>
      </c>
      <c r="Z112" s="108" t="str">
        <f>IF('1st plate agonist &amp; batch'!AC105&lt;&gt;"",'1st plate agonist &amp; batch'!AC105,"")</f>
        <v/>
      </c>
      <c r="AA112" s="108" t="str">
        <f>IF('1st plate agonist &amp; batch'!AD105&lt;&gt;"",'1st plate agonist &amp; batch'!AD105,"")</f>
        <v/>
      </c>
      <c r="AB112" s="108" t="str">
        <f>IF('1st plate agonist &amp; batch'!AE105&lt;&gt;"",'1st plate agonist &amp; batch'!AE105,"")</f>
        <v/>
      </c>
      <c r="AC112" s="58" t="str">
        <f>IFERROR(IF(AND($Y112&lt;&gt;"Buffer",$Y112&lt;&gt;""),COUNTIFS('Dilutions 1st Plate'!$B$2:$Y$17,'Plate preparation Calculations'!$AD$2,'1st plate agonist &amp; batch'!$B$2:$Y$17,'Plate preparation Calculations'!$Y112),""),"")</f>
        <v/>
      </c>
      <c r="AD112" s="58" t="str">
        <f t="shared" si="29"/>
        <v/>
      </c>
      <c r="AE112" s="82" t="str">
        <f t="shared" si="30"/>
        <v/>
      </c>
      <c r="AF112" s="109" t="str">
        <f t="shared" si="31"/>
        <v/>
      </c>
      <c r="AG112" s="58" t="str">
        <f t="shared" si="32"/>
        <v/>
      </c>
      <c r="AH112" s="58" t="str">
        <f t="shared" si="33"/>
        <v/>
      </c>
      <c r="AI112" s="58" t="str">
        <f t="shared" si="34"/>
        <v/>
      </c>
      <c r="AJ112" s="82" t="str">
        <f t="shared" si="35"/>
        <v/>
      </c>
      <c r="AK112" s="82" t="str">
        <f t="shared" si="36"/>
        <v/>
      </c>
      <c r="AL112" s="82" t="str">
        <f t="shared" si="37"/>
        <v/>
      </c>
      <c r="AM112" s="58" t="str">
        <f t="shared" si="38"/>
        <v/>
      </c>
      <c r="AN112" s="58" t="str">
        <f t="shared" si="39"/>
        <v/>
      </c>
      <c r="AP112" s="58" t="str">
        <f>IF(AND('2nd plate agonist &amp; batch'!AB105&lt;&gt;"", '2nd plate agonist &amp; batch'!AB105&lt;&gt;"Buffer"),'2nd plate agonist &amp; batch'!AB105,"")</f>
        <v/>
      </c>
      <c r="AQ112" s="58" t="str">
        <f>IF('2nd plate agonist &amp; batch'!AC105&lt;&gt;"",'2nd plate agonist &amp; batch'!AC105,"")</f>
        <v/>
      </c>
      <c r="AR112" s="58" t="str">
        <f>IF('2nd plate agonist &amp; batch'!AD105&lt;&gt;"",'2nd plate agonist &amp; batch'!AD105,"")</f>
        <v/>
      </c>
      <c r="AS112" s="58"/>
      <c r="AT112" s="58" t="str">
        <f>IF(AND('2nd plate agonist &amp; batch'!AB105&lt;&gt;"", '2nd plate agonist &amp; batch'!AB105&lt;&gt;"Buffer"),'2nd plate agonist &amp; batch'!AE105,"")</f>
        <v/>
      </c>
      <c r="AU112" s="58" t="str">
        <f t="shared" si="40"/>
        <v/>
      </c>
      <c r="AV112" s="58" t="str">
        <f t="shared" si="41"/>
        <v/>
      </c>
      <c r="AW112" s="58" t="str">
        <f t="shared" si="43"/>
        <v/>
      </c>
      <c r="AX112" s="58" t="str">
        <f t="shared" si="42"/>
        <v/>
      </c>
      <c r="AY112" s="93"/>
      <c r="BB112" s="54"/>
    </row>
    <row r="113" spans="5:54" s="91" customFormat="1" ht="21" customHeight="1" x14ac:dyDescent="0.3">
      <c r="E113" s="61" t="str">
        <f>'Cell type &amp; nb'!AC106</f>
        <v/>
      </c>
      <c r="F113" s="61" t="str">
        <f>'Cell type &amp; nb'!AD106</f>
        <v/>
      </c>
      <c r="G113" s="61" t="str">
        <f>'Cell type &amp; nb'!AE106</f>
        <v/>
      </c>
      <c r="H113" s="61" t="str">
        <f>'Cell type &amp; nb'!AF106</f>
        <v/>
      </c>
      <c r="I113" s="64" t="str">
        <f t="shared" si="22"/>
        <v/>
      </c>
      <c r="J113" s="62" t="str">
        <f t="shared" si="23"/>
        <v/>
      </c>
      <c r="K113" s="62" t="str">
        <f t="shared" si="24"/>
        <v/>
      </c>
      <c r="L113" s="62" t="str">
        <f t="shared" si="25"/>
        <v/>
      </c>
      <c r="M113" s="62" t="str">
        <f t="shared" si="26"/>
        <v/>
      </c>
      <c r="N113" s="62" t="str">
        <f t="shared" si="27"/>
        <v/>
      </c>
      <c r="O113" s="62" t="str">
        <f t="shared" si="28"/>
        <v/>
      </c>
      <c r="P113" s="107"/>
      <c r="Q113" s="107"/>
      <c r="R113" s="107"/>
      <c r="S113" s="107"/>
      <c r="T113" s="107"/>
      <c r="U113" s="107"/>
      <c r="V113" s="107"/>
      <c r="Y113" s="108" t="str">
        <f>IF('1st plate agonist &amp; batch'!AB106&lt;&gt;"",'1st plate agonist &amp; batch'!AB106,"")</f>
        <v/>
      </c>
      <c r="Z113" s="108" t="str">
        <f>IF('1st plate agonist &amp; batch'!AC106&lt;&gt;"",'1st plate agonist &amp; batch'!AC106,"")</f>
        <v/>
      </c>
      <c r="AA113" s="108" t="str">
        <f>IF('1st plate agonist &amp; batch'!AD106&lt;&gt;"",'1st plate agonist &amp; batch'!AD106,"")</f>
        <v/>
      </c>
      <c r="AB113" s="108" t="str">
        <f>IF('1st plate agonist &amp; batch'!AE106&lt;&gt;"",'1st plate agonist &amp; batch'!AE106,"")</f>
        <v/>
      </c>
      <c r="AC113" s="58" t="str">
        <f>IFERROR(IF(AND($Y113&lt;&gt;"Buffer",$Y113&lt;&gt;""),COUNTIFS('Dilutions 1st Plate'!$B$2:$Y$17,'Plate preparation Calculations'!$AD$2,'1st plate agonist &amp; batch'!$B$2:$Y$17,'Plate preparation Calculations'!$Y113),""),"")</f>
        <v/>
      </c>
      <c r="AD113" s="58" t="str">
        <f t="shared" si="29"/>
        <v/>
      </c>
      <c r="AE113" s="82" t="str">
        <f t="shared" si="30"/>
        <v/>
      </c>
      <c r="AF113" s="109" t="str">
        <f t="shared" si="31"/>
        <v/>
      </c>
      <c r="AG113" s="58" t="str">
        <f t="shared" si="32"/>
        <v/>
      </c>
      <c r="AH113" s="58" t="str">
        <f t="shared" si="33"/>
        <v/>
      </c>
      <c r="AI113" s="58" t="str">
        <f t="shared" si="34"/>
        <v/>
      </c>
      <c r="AJ113" s="82" t="str">
        <f t="shared" si="35"/>
        <v/>
      </c>
      <c r="AK113" s="82" t="str">
        <f t="shared" si="36"/>
        <v/>
      </c>
      <c r="AL113" s="82" t="str">
        <f t="shared" si="37"/>
        <v/>
      </c>
      <c r="AM113" s="58" t="str">
        <f t="shared" si="38"/>
        <v/>
      </c>
      <c r="AN113" s="58" t="str">
        <f t="shared" si="39"/>
        <v/>
      </c>
      <c r="AP113" s="58" t="str">
        <f>IF(AND('2nd plate agonist &amp; batch'!AB106&lt;&gt;"", '2nd plate agonist &amp; batch'!AB106&lt;&gt;"Buffer"),'2nd plate agonist &amp; batch'!AB106,"")</f>
        <v/>
      </c>
      <c r="AQ113" s="58" t="str">
        <f>IF('2nd plate agonist &amp; batch'!AC106&lt;&gt;"",'2nd plate agonist &amp; batch'!AC106,"")</f>
        <v/>
      </c>
      <c r="AR113" s="58" t="str">
        <f>IF('2nd plate agonist &amp; batch'!AD106&lt;&gt;"",'2nd plate agonist &amp; batch'!AD106,"")</f>
        <v/>
      </c>
      <c r="AS113" s="58"/>
      <c r="AT113" s="58" t="str">
        <f>IF(AND('2nd plate agonist &amp; batch'!AB106&lt;&gt;"", '2nd plate agonist &amp; batch'!AB106&lt;&gt;"Buffer"),'2nd plate agonist &amp; batch'!AE106,"")</f>
        <v/>
      </c>
      <c r="AU113" s="58" t="str">
        <f t="shared" si="40"/>
        <v/>
      </c>
      <c r="AV113" s="58" t="str">
        <f t="shared" si="41"/>
        <v/>
      </c>
      <c r="AW113" s="58" t="str">
        <f t="shared" si="43"/>
        <v/>
      </c>
      <c r="AX113" s="58" t="str">
        <f t="shared" si="42"/>
        <v/>
      </c>
      <c r="AY113" s="93"/>
      <c r="BB113" s="54"/>
    </row>
    <row r="114" spans="5:54" s="91" customFormat="1" ht="21" customHeight="1" x14ac:dyDescent="0.3">
      <c r="E114" s="61" t="str">
        <f>'Cell type &amp; nb'!AC107</f>
        <v/>
      </c>
      <c r="F114" s="61" t="str">
        <f>'Cell type &amp; nb'!AD107</f>
        <v/>
      </c>
      <c r="G114" s="61" t="str">
        <f>'Cell type &amp; nb'!AE107</f>
        <v/>
      </c>
      <c r="H114" s="61" t="str">
        <f>'Cell type &amp; nb'!AF107</f>
        <v/>
      </c>
      <c r="I114" s="64" t="str">
        <f t="shared" si="22"/>
        <v/>
      </c>
      <c r="J114" s="62" t="str">
        <f t="shared" si="23"/>
        <v/>
      </c>
      <c r="K114" s="62" t="str">
        <f t="shared" si="24"/>
        <v/>
      </c>
      <c r="L114" s="62" t="str">
        <f t="shared" si="25"/>
        <v/>
      </c>
      <c r="M114" s="62" t="str">
        <f t="shared" si="26"/>
        <v/>
      </c>
      <c r="N114" s="62" t="str">
        <f t="shared" si="27"/>
        <v/>
      </c>
      <c r="O114" s="62" t="str">
        <f t="shared" si="28"/>
        <v/>
      </c>
      <c r="P114" s="107"/>
      <c r="Q114" s="107"/>
      <c r="R114" s="107"/>
      <c r="S114" s="107"/>
      <c r="T114" s="107"/>
      <c r="U114" s="107"/>
      <c r="V114" s="107"/>
      <c r="Y114" s="108" t="str">
        <f>IF('1st plate agonist &amp; batch'!AB107&lt;&gt;"",'1st plate agonist &amp; batch'!AB107,"")</f>
        <v/>
      </c>
      <c r="Z114" s="108" t="str">
        <f>IF('1st plate agonist &amp; batch'!AC107&lt;&gt;"",'1st plate agonist &amp; batch'!AC107,"")</f>
        <v/>
      </c>
      <c r="AA114" s="108" t="str">
        <f>IF('1st plate agonist &amp; batch'!AD107&lt;&gt;"",'1st plate agonist &amp; batch'!AD107,"")</f>
        <v/>
      </c>
      <c r="AB114" s="108" t="str">
        <f>IF('1st plate agonist &amp; batch'!AE107&lt;&gt;"",'1st plate agonist &amp; batch'!AE107,"")</f>
        <v/>
      </c>
      <c r="AC114" s="58" t="str">
        <f>IFERROR(IF(AND($Y114&lt;&gt;"Buffer",$Y114&lt;&gt;""),COUNTIFS('Dilutions 1st Plate'!$B$2:$Y$17,'Plate preparation Calculations'!$AD$2,'1st plate agonist &amp; batch'!$B$2:$Y$17,'Plate preparation Calculations'!$Y114),""),"")</f>
        <v/>
      </c>
      <c r="AD114" s="58" t="str">
        <f t="shared" si="29"/>
        <v/>
      </c>
      <c r="AE114" s="82" t="str">
        <f t="shared" si="30"/>
        <v/>
      </c>
      <c r="AF114" s="109" t="str">
        <f t="shared" si="31"/>
        <v/>
      </c>
      <c r="AG114" s="58" t="str">
        <f t="shared" si="32"/>
        <v/>
      </c>
      <c r="AH114" s="58" t="str">
        <f t="shared" si="33"/>
        <v/>
      </c>
      <c r="AI114" s="58" t="str">
        <f t="shared" si="34"/>
        <v/>
      </c>
      <c r="AJ114" s="82" t="str">
        <f t="shared" si="35"/>
        <v/>
      </c>
      <c r="AK114" s="82" t="str">
        <f t="shared" si="36"/>
        <v/>
      </c>
      <c r="AL114" s="82" t="str">
        <f t="shared" si="37"/>
        <v/>
      </c>
      <c r="AM114" s="58" t="str">
        <f t="shared" si="38"/>
        <v/>
      </c>
      <c r="AN114" s="58" t="str">
        <f t="shared" si="39"/>
        <v/>
      </c>
      <c r="AP114" s="58" t="str">
        <f>IF(AND('2nd plate agonist &amp; batch'!AB107&lt;&gt;"", '2nd plate agonist &amp; batch'!AB107&lt;&gt;"Buffer"),'2nd plate agonist &amp; batch'!AB107,"")</f>
        <v/>
      </c>
      <c r="AQ114" s="58" t="str">
        <f>IF('2nd plate agonist &amp; batch'!AC107&lt;&gt;"",'2nd plate agonist &amp; batch'!AC107,"")</f>
        <v/>
      </c>
      <c r="AR114" s="58" t="str">
        <f>IF('2nd plate agonist &amp; batch'!AD107&lt;&gt;"",'2nd plate agonist &amp; batch'!AD107,"")</f>
        <v/>
      </c>
      <c r="AS114" s="58"/>
      <c r="AT114" s="58" t="str">
        <f>IF(AND('2nd plate agonist &amp; batch'!AB107&lt;&gt;"", '2nd plate agonist &amp; batch'!AB107&lt;&gt;"Buffer"),'2nd plate agonist &amp; batch'!AE107,"")</f>
        <v/>
      </c>
      <c r="AU114" s="58" t="str">
        <f t="shared" si="40"/>
        <v/>
      </c>
      <c r="AV114" s="58" t="str">
        <f t="shared" si="41"/>
        <v/>
      </c>
      <c r="AW114" s="58" t="str">
        <f t="shared" si="43"/>
        <v/>
      </c>
      <c r="AX114" s="58" t="str">
        <f t="shared" si="42"/>
        <v/>
      </c>
      <c r="AY114" s="93"/>
      <c r="BB114" s="54"/>
    </row>
    <row r="115" spans="5:54" s="91" customFormat="1" ht="21" customHeight="1" x14ac:dyDescent="0.3">
      <c r="E115" s="61" t="str">
        <f>'Cell type &amp; nb'!AC108</f>
        <v/>
      </c>
      <c r="F115" s="61" t="str">
        <f>'Cell type &amp; nb'!AD108</f>
        <v/>
      </c>
      <c r="G115" s="61" t="str">
        <f>'Cell type &amp; nb'!AE108</f>
        <v/>
      </c>
      <c r="H115" s="61" t="str">
        <f>'Cell type &amp; nb'!AF108</f>
        <v/>
      </c>
      <c r="I115" s="64" t="str">
        <f t="shared" si="22"/>
        <v/>
      </c>
      <c r="J115" s="62" t="str">
        <f t="shared" si="23"/>
        <v/>
      </c>
      <c r="K115" s="62" t="str">
        <f t="shared" si="24"/>
        <v/>
      </c>
      <c r="L115" s="62" t="str">
        <f t="shared" si="25"/>
        <v/>
      </c>
      <c r="M115" s="62" t="str">
        <f t="shared" si="26"/>
        <v/>
      </c>
      <c r="N115" s="62" t="str">
        <f t="shared" si="27"/>
        <v/>
      </c>
      <c r="O115" s="62" t="str">
        <f t="shared" si="28"/>
        <v/>
      </c>
      <c r="P115" s="107"/>
      <c r="Q115" s="107"/>
      <c r="R115" s="107"/>
      <c r="S115" s="107"/>
      <c r="T115" s="107"/>
      <c r="U115" s="107"/>
      <c r="V115" s="107"/>
      <c r="Y115" s="108" t="str">
        <f>IF('1st plate agonist &amp; batch'!AB108&lt;&gt;"",'1st plate agonist &amp; batch'!AB108,"")</f>
        <v/>
      </c>
      <c r="Z115" s="108" t="str">
        <f>IF('1st plate agonist &amp; batch'!AC108&lt;&gt;"",'1st plate agonist &amp; batch'!AC108,"")</f>
        <v/>
      </c>
      <c r="AA115" s="108" t="str">
        <f>IF('1st plate agonist &amp; batch'!AD108&lt;&gt;"",'1st plate agonist &amp; batch'!AD108,"")</f>
        <v/>
      </c>
      <c r="AB115" s="108" t="str">
        <f>IF('1st plate agonist &amp; batch'!AE108&lt;&gt;"",'1st plate agonist &amp; batch'!AE108,"")</f>
        <v/>
      </c>
      <c r="AC115" s="58" t="str">
        <f>IFERROR(IF(AND($Y115&lt;&gt;"Buffer",$Y115&lt;&gt;""),COUNTIFS('Dilutions 1st Plate'!$B$2:$Y$17,'Plate preparation Calculations'!$AD$2,'1st plate agonist &amp; batch'!$B$2:$Y$17,'Plate preparation Calculations'!$Y115),""),"")</f>
        <v/>
      </c>
      <c r="AD115" s="58" t="str">
        <f t="shared" si="29"/>
        <v/>
      </c>
      <c r="AE115" s="82" t="str">
        <f t="shared" si="30"/>
        <v/>
      </c>
      <c r="AF115" s="109" t="str">
        <f t="shared" si="31"/>
        <v/>
      </c>
      <c r="AG115" s="58" t="str">
        <f t="shared" si="32"/>
        <v/>
      </c>
      <c r="AH115" s="58" t="str">
        <f t="shared" si="33"/>
        <v/>
      </c>
      <c r="AI115" s="58" t="str">
        <f t="shared" si="34"/>
        <v/>
      </c>
      <c r="AJ115" s="82" t="str">
        <f t="shared" si="35"/>
        <v/>
      </c>
      <c r="AK115" s="82" t="str">
        <f t="shared" si="36"/>
        <v/>
      </c>
      <c r="AL115" s="82" t="str">
        <f t="shared" si="37"/>
        <v/>
      </c>
      <c r="AM115" s="58" t="str">
        <f t="shared" si="38"/>
        <v/>
      </c>
      <c r="AN115" s="58" t="str">
        <f t="shared" si="39"/>
        <v/>
      </c>
      <c r="AP115" s="58" t="str">
        <f>IF(AND('2nd plate agonist &amp; batch'!AB108&lt;&gt;"", '2nd plate agonist &amp; batch'!AB108&lt;&gt;"Buffer"),'2nd plate agonist &amp; batch'!AB108,"")</f>
        <v/>
      </c>
      <c r="AQ115" s="58" t="str">
        <f>IF('2nd plate agonist &amp; batch'!AC108&lt;&gt;"",'2nd plate agonist &amp; batch'!AC108,"")</f>
        <v/>
      </c>
      <c r="AR115" s="58" t="str">
        <f>IF('2nd plate agonist &amp; batch'!AD108&lt;&gt;"",'2nd plate agonist &amp; batch'!AD108,"")</f>
        <v/>
      </c>
      <c r="AS115" s="58"/>
      <c r="AT115" s="58" t="str">
        <f>IF(AND('2nd plate agonist &amp; batch'!AB108&lt;&gt;"", '2nd plate agonist &amp; batch'!AB108&lt;&gt;"Buffer"),'2nd plate agonist &amp; batch'!AE108,"")</f>
        <v/>
      </c>
      <c r="AU115" s="58" t="str">
        <f t="shared" si="40"/>
        <v/>
      </c>
      <c r="AV115" s="58" t="str">
        <f t="shared" si="41"/>
        <v/>
      </c>
      <c r="AW115" s="58" t="str">
        <f t="shared" si="43"/>
        <v/>
      </c>
      <c r="AX115" s="58" t="str">
        <f t="shared" si="42"/>
        <v/>
      </c>
      <c r="AY115" s="93"/>
      <c r="BB115" s="54"/>
    </row>
    <row r="116" spans="5:54" s="91" customFormat="1" ht="21" customHeight="1" x14ac:dyDescent="0.3">
      <c r="E116" s="61" t="str">
        <f>'Cell type &amp; nb'!AC109</f>
        <v/>
      </c>
      <c r="F116" s="61" t="str">
        <f>'Cell type &amp; nb'!AD109</f>
        <v/>
      </c>
      <c r="G116" s="61" t="str">
        <f>'Cell type &amp; nb'!AE109</f>
        <v/>
      </c>
      <c r="H116" s="61" t="str">
        <f>'Cell type &amp; nb'!AF109</f>
        <v/>
      </c>
      <c r="I116" s="64" t="str">
        <f t="shared" si="22"/>
        <v/>
      </c>
      <c r="J116" s="62" t="str">
        <f t="shared" si="23"/>
        <v/>
      </c>
      <c r="K116" s="62" t="str">
        <f t="shared" si="24"/>
        <v/>
      </c>
      <c r="L116" s="62" t="str">
        <f t="shared" si="25"/>
        <v/>
      </c>
      <c r="M116" s="62" t="str">
        <f t="shared" si="26"/>
        <v/>
      </c>
      <c r="N116" s="62" t="str">
        <f t="shared" si="27"/>
        <v/>
      </c>
      <c r="O116" s="62" t="str">
        <f t="shared" si="28"/>
        <v/>
      </c>
      <c r="P116" s="107"/>
      <c r="Q116" s="107"/>
      <c r="R116" s="107"/>
      <c r="S116" s="107"/>
      <c r="T116" s="107"/>
      <c r="U116" s="107"/>
      <c r="V116" s="107"/>
      <c r="Y116" s="108" t="str">
        <f>IF('1st plate agonist &amp; batch'!AB109&lt;&gt;"",'1st plate agonist &amp; batch'!AB109,"")</f>
        <v/>
      </c>
      <c r="Z116" s="108" t="str">
        <f>IF('1st plate agonist &amp; batch'!AC109&lt;&gt;"",'1st plate agonist &amp; batch'!AC109,"")</f>
        <v/>
      </c>
      <c r="AA116" s="108" t="str">
        <f>IF('1st plate agonist &amp; batch'!AD109&lt;&gt;"",'1st plate agonist &amp; batch'!AD109,"")</f>
        <v/>
      </c>
      <c r="AB116" s="108" t="str">
        <f>IF('1st plate agonist &amp; batch'!AE109&lt;&gt;"",'1st plate agonist &amp; batch'!AE109,"")</f>
        <v/>
      </c>
      <c r="AC116" s="58" t="str">
        <f>IFERROR(IF(AND($Y116&lt;&gt;"Buffer",$Y116&lt;&gt;""),COUNTIFS('Dilutions 1st Plate'!$B$2:$Y$17,'Plate preparation Calculations'!$AD$2,'1st plate agonist &amp; batch'!$B$2:$Y$17,'Plate preparation Calculations'!$Y116),""),"")</f>
        <v/>
      </c>
      <c r="AD116" s="58" t="str">
        <f t="shared" si="29"/>
        <v/>
      </c>
      <c r="AE116" s="82" t="str">
        <f t="shared" si="30"/>
        <v/>
      </c>
      <c r="AF116" s="109" t="str">
        <f t="shared" si="31"/>
        <v/>
      </c>
      <c r="AG116" s="58" t="str">
        <f t="shared" si="32"/>
        <v/>
      </c>
      <c r="AH116" s="58" t="str">
        <f t="shared" si="33"/>
        <v/>
      </c>
      <c r="AI116" s="58" t="str">
        <f t="shared" si="34"/>
        <v/>
      </c>
      <c r="AJ116" s="82" t="str">
        <f t="shared" si="35"/>
        <v/>
      </c>
      <c r="AK116" s="82" t="str">
        <f t="shared" si="36"/>
        <v/>
      </c>
      <c r="AL116" s="82" t="str">
        <f t="shared" si="37"/>
        <v/>
      </c>
      <c r="AM116" s="58" t="str">
        <f t="shared" si="38"/>
        <v/>
      </c>
      <c r="AN116" s="58" t="str">
        <f t="shared" si="39"/>
        <v/>
      </c>
      <c r="AP116" s="58" t="str">
        <f>IF(AND('2nd plate agonist &amp; batch'!AB109&lt;&gt;"", '2nd plate agonist &amp; batch'!AB109&lt;&gt;"Buffer"),'2nd plate agonist &amp; batch'!AB109,"")</f>
        <v/>
      </c>
      <c r="AQ116" s="58" t="str">
        <f>IF('2nd plate agonist &amp; batch'!AC109&lt;&gt;"",'2nd plate agonist &amp; batch'!AC109,"")</f>
        <v/>
      </c>
      <c r="AR116" s="58" t="str">
        <f>IF('2nd plate agonist &amp; batch'!AD109&lt;&gt;"",'2nd plate agonist &amp; batch'!AD109,"")</f>
        <v/>
      </c>
      <c r="AS116" s="58"/>
      <c r="AT116" s="58" t="str">
        <f>IF(AND('2nd plate agonist &amp; batch'!AB109&lt;&gt;"", '2nd plate agonist &amp; batch'!AB109&lt;&gt;"Buffer"),'2nd plate agonist &amp; batch'!AE109,"")</f>
        <v/>
      </c>
      <c r="AU116" s="58" t="str">
        <f t="shared" si="40"/>
        <v/>
      </c>
      <c r="AV116" s="58" t="str">
        <f t="shared" si="41"/>
        <v/>
      </c>
      <c r="AW116" s="58" t="str">
        <f t="shared" si="43"/>
        <v/>
      </c>
      <c r="AX116" s="58" t="str">
        <f t="shared" si="42"/>
        <v/>
      </c>
      <c r="AY116" s="93"/>
      <c r="BB116" s="54"/>
    </row>
    <row r="117" spans="5:54" s="91" customFormat="1" ht="21" customHeight="1" x14ac:dyDescent="0.3">
      <c r="E117" s="61" t="str">
        <f>'Cell type &amp; nb'!AC110</f>
        <v/>
      </c>
      <c r="F117" s="61" t="str">
        <f>'Cell type &amp; nb'!AD110</f>
        <v/>
      </c>
      <c r="G117" s="61" t="str">
        <f>'Cell type &amp; nb'!AE110</f>
        <v/>
      </c>
      <c r="H117" s="61" t="str">
        <f>'Cell type &amp; nb'!AF110</f>
        <v/>
      </c>
      <c r="I117" s="64" t="str">
        <f t="shared" si="22"/>
        <v/>
      </c>
      <c r="J117" s="62" t="str">
        <f t="shared" si="23"/>
        <v/>
      </c>
      <c r="K117" s="62" t="str">
        <f t="shared" si="24"/>
        <v/>
      </c>
      <c r="L117" s="62" t="str">
        <f t="shared" si="25"/>
        <v/>
      </c>
      <c r="M117" s="62" t="str">
        <f t="shared" si="26"/>
        <v/>
      </c>
      <c r="N117" s="62" t="str">
        <f t="shared" si="27"/>
        <v/>
      </c>
      <c r="O117" s="62" t="str">
        <f t="shared" si="28"/>
        <v/>
      </c>
      <c r="P117" s="107"/>
      <c r="Q117" s="107"/>
      <c r="R117" s="107"/>
      <c r="S117" s="107"/>
      <c r="T117" s="107"/>
      <c r="U117" s="107"/>
      <c r="V117" s="107"/>
      <c r="Y117" s="108" t="str">
        <f>IF('1st plate agonist &amp; batch'!AB110&lt;&gt;"",'1st plate agonist &amp; batch'!AB110,"")</f>
        <v/>
      </c>
      <c r="Z117" s="108" t="str">
        <f>IF('1st plate agonist &amp; batch'!AC110&lt;&gt;"",'1st plate agonist &amp; batch'!AC110,"")</f>
        <v/>
      </c>
      <c r="AA117" s="108" t="str">
        <f>IF('1st plate agonist &amp; batch'!AD110&lt;&gt;"",'1st plate agonist &amp; batch'!AD110,"")</f>
        <v/>
      </c>
      <c r="AB117" s="108" t="str">
        <f>IF('1st plate agonist &amp; batch'!AE110&lt;&gt;"",'1st plate agonist &amp; batch'!AE110,"")</f>
        <v/>
      </c>
      <c r="AC117" s="58" t="str">
        <f>IFERROR(IF(AND($Y117&lt;&gt;"Buffer",$Y117&lt;&gt;""),COUNTIFS('Dilutions 1st Plate'!$B$2:$Y$17,'Plate preparation Calculations'!$AD$2,'1st plate agonist &amp; batch'!$B$2:$Y$17,'Plate preparation Calculations'!$Y117),""),"")</f>
        <v/>
      </c>
      <c r="AD117" s="58" t="str">
        <f t="shared" si="29"/>
        <v/>
      </c>
      <c r="AE117" s="82" t="str">
        <f t="shared" si="30"/>
        <v/>
      </c>
      <c r="AF117" s="109" t="str">
        <f t="shared" si="31"/>
        <v/>
      </c>
      <c r="AG117" s="58" t="str">
        <f t="shared" si="32"/>
        <v/>
      </c>
      <c r="AH117" s="58" t="str">
        <f t="shared" si="33"/>
        <v/>
      </c>
      <c r="AI117" s="58" t="str">
        <f t="shared" si="34"/>
        <v/>
      </c>
      <c r="AJ117" s="82" t="str">
        <f t="shared" si="35"/>
        <v/>
      </c>
      <c r="AK117" s="82" t="str">
        <f t="shared" si="36"/>
        <v/>
      </c>
      <c r="AL117" s="82" t="str">
        <f t="shared" si="37"/>
        <v/>
      </c>
      <c r="AM117" s="58" t="str">
        <f t="shared" si="38"/>
        <v/>
      </c>
      <c r="AN117" s="58" t="str">
        <f t="shared" si="39"/>
        <v/>
      </c>
      <c r="AP117" s="58" t="str">
        <f>IF(AND('2nd plate agonist &amp; batch'!AB110&lt;&gt;"", '2nd plate agonist &amp; batch'!AB110&lt;&gt;"Buffer"),'2nd plate agonist &amp; batch'!AB110,"")</f>
        <v/>
      </c>
      <c r="AQ117" s="58" t="str">
        <f>IF('2nd plate agonist &amp; batch'!AC110&lt;&gt;"",'2nd plate agonist &amp; batch'!AC110,"")</f>
        <v/>
      </c>
      <c r="AR117" s="58" t="str">
        <f>IF('2nd plate agonist &amp; batch'!AD110&lt;&gt;"",'2nd plate agonist &amp; batch'!AD110,"")</f>
        <v/>
      </c>
      <c r="AS117" s="58"/>
      <c r="AT117" s="58" t="str">
        <f>IF(AND('2nd plate agonist &amp; batch'!AB110&lt;&gt;"", '2nd plate agonist &amp; batch'!AB110&lt;&gt;"Buffer"),'2nd plate agonist &amp; batch'!AE110,"")</f>
        <v/>
      </c>
      <c r="AU117" s="58" t="str">
        <f t="shared" si="40"/>
        <v/>
      </c>
      <c r="AV117" s="58" t="str">
        <f t="shared" si="41"/>
        <v/>
      </c>
      <c r="AW117" s="58" t="str">
        <f t="shared" si="43"/>
        <v/>
      </c>
      <c r="AX117" s="58" t="str">
        <f t="shared" si="42"/>
        <v/>
      </c>
      <c r="AY117" s="93"/>
      <c r="BB117" s="54"/>
    </row>
    <row r="118" spans="5:54" s="91" customFormat="1" ht="21" customHeight="1" x14ac:dyDescent="0.3">
      <c r="E118" s="61" t="str">
        <f>'Cell type &amp; nb'!AC111</f>
        <v/>
      </c>
      <c r="F118" s="61" t="str">
        <f>'Cell type &amp; nb'!AD111</f>
        <v/>
      </c>
      <c r="G118" s="61" t="str">
        <f>'Cell type &amp; nb'!AE111</f>
        <v/>
      </c>
      <c r="H118" s="61" t="str">
        <f>'Cell type &amp; nb'!AF111</f>
        <v/>
      </c>
      <c r="I118" s="64" t="str">
        <f t="shared" si="22"/>
        <v/>
      </c>
      <c r="J118" s="62" t="str">
        <f t="shared" si="23"/>
        <v/>
      </c>
      <c r="K118" s="62" t="str">
        <f t="shared" si="24"/>
        <v/>
      </c>
      <c r="L118" s="62" t="str">
        <f t="shared" si="25"/>
        <v/>
      </c>
      <c r="M118" s="62" t="str">
        <f t="shared" si="26"/>
        <v/>
      </c>
      <c r="N118" s="62" t="str">
        <f t="shared" si="27"/>
        <v/>
      </c>
      <c r="O118" s="62" t="str">
        <f t="shared" si="28"/>
        <v/>
      </c>
      <c r="P118" s="107"/>
      <c r="Q118" s="107"/>
      <c r="R118" s="107"/>
      <c r="S118" s="107"/>
      <c r="T118" s="107"/>
      <c r="U118" s="107"/>
      <c r="V118" s="107"/>
      <c r="Y118" s="108" t="str">
        <f>IF('1st plate agonist &amp; batch'!AB111&lt;&gt;"",'1st plate agonist &amp; batch'!AB111,"")</f>
        <v/>
      </c>
      <c r="Z118" s="108" t="str">
        <f>IF('1st plate agonist &amp; batch'!AC111&lt;&gt;"",'1st plate agonist &amp; batch'!AC111,"")</f>
        <v/>
      </c>
      <c r="AA118" s="108" t="str">
        <f>IF('1st plate agonist &amp; batch'!AD111&lt;&gt;"",'1st plate agonist &amp; batch'!AD111,"")</f>
        <v/>
      </c>
      <c r="AB118" s="108" t="str">
        <f>IF('1st plate agonist &amp; batch'!AE111&lt;&gt;"",'1st plate agonist &amp; batch'!AE111,"")</f>
        <v/>
      </c>
      <c r="AC118" s="58" t="str">
        <f>IFERROR(IF(AND($Y118&lt;&gt;"Buffer",$Y118&lt;&gt;""),COUNTIFS('Dilutions 1st Plate'!$B$2:$Y$17,'Plate preparation Calculations'!$AD$2,'1st plate agonist &amp; batch'!$B$2:$Y$17,'Plate preparation Calculations'!$Y118),""),"")</f>
        <v/>
      </c>
      <c r="AD118" s="58" t="str">
        <f t="shared" si="29"/>
        <v/>
      </c>
      <c r="AE118" s="82" t="str">
        <f t="shared" si="30"/>
        <v/>
      </c>
      <c r="AF118" s="109" t="str">
        <f t="shared" si="31"/>
        <v/>
      </c>
      <c r="AG118" s="58" t="str">
        <f t="shared" si="32"/>
        <v/>
      </c>
      <c r="AH118" s="58" t="str">
        <f t="shared" si="33"/>
        <v/>
      </c>
      <c r="AI118" s="58" t="str">
        <f t="shared" si="34"/>
        <v/>
      </c>
      <c r="AJ118" s="82" t="str">
        <f t="shared" si="35"/>
        <v/>
      </c>
      <c r="AK118" s="82" t="str">
        <f t="shared" si="36"/>
        <v/>
      </c>
      <c r="AL118" s="82" t="str">
        <f t="shared" si="37"/>
        <v/>
      </c>
      <c r="AM118" s="58" t="str">
        <f t="shared" si="38"/>
        <v/>
      </c>
      <c r="AN118" s="58" t="str">
        <f t="shared" si="39"/>
        <v/>
      </c>
      <c r="AP118" s="58" t="str">
        <f>IF(AND('2nd plate agonist &amp; batch'!AB111&lt;&gt;"", '2nd plate agonist &amp; batch'!AB111&lt;&gt;"Buffer"),'2nd plate agonist &amp; batch'!AB111,"")</f>
        <v/>
      </c>
      <c r="AQ118" s="58" t="str">
        <f>IF('2nd plate agonist &amp; batch'!AC111&lt;&gt;"",'2nd plate agonist &amp; batch'!AC111,"")</f>
        <v/>
      </c>
      <c r="AR118" s="58" t="str">
        <f>IF('2nd plate agonist &amp; batch'!AD111&lt;&gt;"",'2nd plate agonist &amp; batch'!AD111,"")</f>
        <v/>
      </c>
      <c r="AS118" s="58"/>
      <c r="AT118" s="58" t="str">
        <f>IF(AND('2nd plate agonist &amp; batch'!AB111&lt;&gt;"", '2nd plate agonist &amp; batch'!AB111&lt;&gt;"Buffer"),'2nd plate agonist &amp; batch'!AE111,"")</f>
        <v/>
      </c>
      <c r="AU118" s="58" t="str">
        <f t="shared" si="40"/>
        <v/>
      </c>
      <c r="AV118" s="58" t="str">
        <f t="shared" si="41"/>
        <v/>
      </c>
      <c r="AW118" s="58" t="str">
        <f t="shared" si="43"/>
        <v/>
      </c>
      <c r="AX118" s="58" t="str">
        <f t="shared" si="42"/>
        <v/>
      </c>
      <c r="AY118" s="93"/>
      <c r="BB118" s="54"/>
    </row>
    <row r="119" spans="5:54" s="91" customFormat="1" ht="21" customHeight="1" x14ac:dyDescent="0.3">
      <c r="E119" s="61" t="str">
        <f>'Cell type &amp; nb'!AC112</f>
        <v/>
      </c>
      <c r="F119" s="61" t="str">
        <f>'Cell type &amp; nb'!AD112</f>
        <v/>
      </c>
      <c r="G119" s="61" t="str">
        <f>'Cell type &amp; nb'!AE112</f>
        <v/>
      </c>
      <c r="H119" s="61" t="str">
        <f>'Cell type &amp; nb'!AF112</f>
        <v/>
      </c>
      <c r="I119" s="64" t="str">
        <f t="shared" si="22"/>
        <v/>
      </c>
      <c r="J119" s="62" t="str">
        <f t="shared" si="23"/>
        <v/>
      </c>
      <c r="K119" s="62" t="str">
        <f t="shared" si="24"/>
        <v/>
      </c>
      <c r="L119" s="62" t="str">
        <f t="shared" si="25"/>
        <v/>
      </c>
      <c r="M119" s="62" t="str">
        <f t="shared" si="26"/>
        <v/>
      </c>
      <c r="N119" s="62" t="str">
        <f t="shared" si="27"/>
        <v/>
      </c>
      <c r="O119" s="62" t="str">
        <f t="shared" si="28"/>
        <v/>
      </c>
      <c r="P119" s="107"/>
      <c r="Q119" s="107"/>
      <c r="R119" s="107"/>
      <c r="S119" s="107"/>
      <c r="T119" s="107"/>
      <c r="U119" s="107"/>
      <c r="V119" s="107"/>
      <c r="Y119" s="108" t="str">
        <f>IF('1st plate agonist &amp; batch'!AB112&lt;&gt;"",'1st plate agonist &amp; batch'!AB112,"")</f>
        <v/>
      </c>
      <c r="Z119" s="108" t="str">
        <f>IF('1st plate agonist &amp; batch'!AC112&lt;&gt;"",'1st plate agonist &amp; batch'!AC112,"")</f>
        <v/>
      </c>
      <c r="AA119" s="108" t="str">
        <f>IF('1st plate agonist &amp; batch'!AD112&lt;&gt;"",'1st plate agonist &amp; batch'!AD112,"")</f>
        <v/>
      </c>
      <c r="AB119" s="108" t="str">
        <f>IF('1st plate agonist &amp; batch'!AE112&lt;&gt;"",'1st plate agonist &amp; batch'!AE112,"")</f>
        <v/>
      </c>
      <c r="AC119" s="58" t="str">
        <f>IFERROR(IF(AND($Y119&lt;&gt;"Buffer",$Y119&lt;&gt;""),COUNTIFS('Dilutions 1st Plate'!$B$2:$Y$17,'Plate preparation Calculations'!$AD$2,'1st plate agonist &amp; batch'!$B$2:$Y$17,'Plate preparation Calculations'!$Y119),""),"")</f>
        <v/>
      </c>
      <c r="AD119" s="58" t="str">
        <f t="shared" si="29"/>
        <v/>
      </c>
      <c r="AE119" s="82" t="str">
        <f t="shared" si="30"/>
        <v/>
      </c>
      <c r="AF119" s="109" t="str">
        <f t="shared" si="31"/>
        <v/>
      </c>
      <c r="AG119" s="58" t="str">
        <f t="shared" si="32"/>
        <v/>
      </c>
      <c r="AH119" s="58" t="str">
        <f t="shared" si="33"/>
        <v/>
      </c>
      <c r="AI119" s="58" t="str">
        <f t="shared" si="34"/>
        <v/>
      </c>
      <c r="AJ119" s="82" t="str">
        <f t="shared" si="35"/>
        <v/>
      </c>
      <c r="AK119" s="82" t="str">
        <f t="shared" si="36"/>
        <v/>
      </c>
      <c r="AL119" s="82" t="str">
        <f t="shared" si="37"/>
        <v/>
      </c>
      <c r="AM119" s="58" t="str">
        <f t="shared" si="38"/>
        <v/>
      </c>
      <c r="AN119" s="58" t="str">
        <f t="shared" si="39"/>
        <v/>
      </c>
      <c r="AP119" s="58" t="str">
        <f>IF(AND('2nd plate agonist &amp; batch'!AB112&lt;&gt;"", '2nd plate agonist &amp; batch'!AB112&lt;&gt;"Buffer"),'2nd plate agonist &amp; batch'!AB112,"")</f>
        <v/>
      </c>
      <c r="AQ119" s="58" t="str">
        <f>IF('2nd plate agonist &amp; batch'!AC112&lt;&gt;"",'2nd plate agonist &amp; batch'!AC112,"")</f>
        <v/>
      </c>
      <c r="AR119" s="58" t="str">
        <f>IF('2nd plate agonist &amp; batch'!AD112&lt;&gt;"",'2nd plate agonist &amp; batch'!AD112,"")</f>
        <v/>
      </c>
      <c r="AS119" s="58"/>
      <c r="AT119" s="58" t="str">
        <f>IF(AND('2nd plate agonist &amp; batch'!AB112&lt;&gt;"", '2nd plate agonist &amp; batch'!AB112&lt;&gt;"Buffer"),'2nd plate agonist &amp; batch'!AE112,"")</f>
        <v/>
      </c>
      <c r="AU119" s="58" t="str">
        <f t="shared" si="40"/>
        <v/>
      </c>
      <c r="AV119" s="58" t="str">
        <f t="shared" si="41"/>
        <v/>
      </c>
      <c r="AW119" s="58" t="str">
        <f t="shared" si="43"/>
        <v/>
      </c>
      <c r="AX119" s="58" t="str">
        <f t="shared" si="42"/>
        <v/>
      </c>
      <c r="AY119" s="93"/>
      <c r="BB119" s="54"/>
    </row>
    <row r="120" spans="5:54" s="91" customFormat="1" ht="21" customHeight="1" x14ac:dyDescent="0.3">
      <c r="E120" s="61" t="str">
        <f>'Cell type &amp; nb'!AC113</f>
        <v/>
      </c>
      <c r="F120" s="61" t="str">
        <f>'Cell type &amp; nb'!AD113</f>
        <v/>
      </c>
      <c r="G120" s="61" t="str">
        <f>'Cell type &amp; nb'!AE113</f>
        <v/>
      </c>
      <c r="H120" s="61" t="str">
        <f>'Cell type &amp; nb'!AF113</f>
        <v/>
      </c>
      <c r="I120" s="64" t="str">
        <f t="shared" si="22"/>
        <v/>
      </c>
      <c r="J120" s="62" t="str">
        <f t="shared" si="23"/>
        <v/>
      </c>
      <c r="K120" s="62" t="str">
        <f t="shared" si="24"/>
        <v/>
      </c>
      <c r="L120" s="62" t="str">
        <f t="shared" si="25"/>
        <v/>
      </c>
      <c r="M120" s="62" t="str">
        <f t="shared" si="26"/>
        <v/>
      </c>
      <c r="N120" s="62" t="str">
        <f t="shared" si="27"/>
        <v/>
      </c>
      <c r="O120" s="62" t="str">
        <f t="shared" si="28"/>
        <v/>
      </c>
      <c r="P120" s="107"/>
      <c r="Q120" s="107"/>
      <c r="R120" s="107"/>
      <c r="S120" s="107"/>
      <c r="T120" s="107"/>
      <c r="U120" s="107"/>
      <c r="V120" s="107"/>
      <c r="Y120" s="108" t="str">
        <f>IF('1st plate agonist &amp; batch'!AB113&lt;&gt;"",'1st plate agonist &amp; batch'!AB113,"")</f>
        <v/>
      </c>
      <c r="Z120" s="108" t="str">
        <f>IF('1st plate agonist &amp; batch'!AC113&lt;&gt;"",'1st plate agonist &amp; batch'!AC113,"")</f>
        <v/>
      </c>
      <c r="AA120" s="108" t="str">
        <f>IF('1st plate agonist &amp; batch'!AD113&lt;&gt;"",'1st plate agonist &amp; batch'!AD113,"")</f>
        <v/>
      </c>
      <c r="AB120" s="108" t="str">
        <f>IF('1st plate agonist &amp; batch'!AE113&lt;&gt;"",'1st plate agonist &amp; batch'!AE113,"")</f>
        <v/>
      </c>
      <c r="AC120" s="58" t="str">
        <f>IFERROR(IF(AND($Y120&lt;&gt;"Buffer",$Y120&lt;&gt;""),COUNTIFS('Dilutions 1st Plate'!$B$2:$Y$17,'Plate preparation Calculations'!$AD$2,'1st plate agonist &amp; batch'!$B$2:$Y$17,'Plate preparation Calculations'!$Y120),""),"")</f>
        <v/>
      </c>
      <c r="AD120" s="58" t="str">
        <f t="shared" si="29"/>
        <v/>
      </c>
      <c r="AE120" s="82" t="str">
        <f t="shared" si="30"/>
        <v/>
      </c>
      <c r="AF120" s="109" t="str">
        <f t="shared" si="31"/>
        <v/>
      </c>
      <c r="AG120" s="58" t="str">
        <f t="shared" si="32"/>
        <v/>
      </c>
      <c r="AH120" s="58" t="str">
        <f t="shared" si="33"/>
        <v/>
      </c>
      <c r="AI120" s="58" t="str">
        <f t="shared" si="34"/>
        <v/>
      </c>
      <c r="AJ120" s="82" t="str">
        <f t="shared" si="35"/>
        <v/>
      </c>
      <c r="AK120" s="82" t="str">
        <f t="shared" si="36"/>
        <v/>
      </c>
      <c r="AL120" s="82" t="str">
        <f t="shared" si="37"/>
        <v/>
      </c>
      <c r="AM120" s="58" t="str">
        <f t="shared" si="38"/>
        <v/>
      </c>
      <c r="AN120" s="58" t="str">
        <f t="shared" si="39"/>
        <v/>
      </c>
      <c r="AP120" s="58" t="str">
        <f>IF(AND('2nd plate agonist &amp; batch'!AB113&lt;&gt;"", '2nd plate agonist &amp; batch'!AB113&lt;&gt;"Buffer"),'2nd plate agonist &amp; batch'!AB113,"")</f>
        <v/>
      </c>
      <c r="AQ120" s="58" t="str">
        <f>IF('2nd plate agonist &amp; batch'!AC113&lt;&gt;"",'2nd plate agonist &amp; batch'!AC113,"")</f>
        <v/>
      </c>
      <c r="AR120" s="58" t="str">
        <f>IF('2nd plate agonist &amp; batch'!AD113&lt;&gt;"",'2nd plate agonist &amp; batch'!AD113,"")</f>
        <v/>
      </c>
      <c r="AS120" s="58"/>
      <c r="AT120" s="58" t="str">
        <f>IF(AND('2nd plate agonist &amp; batch'!AB113&lt;&gt;"", '2nd plate agonist &amp; batch'!AB113&lt;&gt;"Buffer"),'2nd plate agonist &amp; batch'!AE113,"")</f>
        <v/>
      </c>
      <c r="AU120" s="58" t="str">
        <f t="shared" si="40"/>
        <v/>
      </c>
      <c r="AV120" s="58" t="str">
        <f t="shared" si="41"/>
        <v/>
      </c>
      <c r="AW120" s="58" t="str">
        <f t="shared" si="43"/>
        <v/>
      </c>
      <c r="AX120" s="58" t="str">
        <f t="shared" si="42"/>
        <v/>
      </c>
      <c r="AY120" s="93"/>
      <c r="BB120" s="54"/>
    </row>
    <row r="121" spans="5:54" s="91" customFormat="1" ht="21" customHeight="1" x14ac:dyDescent="0.3">
      <c r="E121" s="61" t="str">
        <f>'Cell type &amp; nb'!AC114</f>
        <v/>
      </c>
      <c r="F121" s="61" t="str">
        <f>'Cell type &amp; nb'!AD114</f>
        <v/>
      </c>
      <c r="G121" s="61" t="str">
        <f>'Cell type &amp; nb'!AE114</f>
        <v/>
      </c>
      <c r="H121" s="61" t="str">
        <f>'Cell type &amp; nb'!AF114</f>
        <v/>
      </c>
      <c r="I121" s="64" t="str">
        <f t="shared" si="22"/>
        <v/>
      </c>
      <c r="J121" s="62" t="str">
        <f t="shared" si="23"/>
        <v/>
      </c>
      <c r="K121" s="62" t="str">
        <f t="shared" si="24"/>
        <v/>
      </c>
      <c r="L121" s="62" t="str">
        <f t="shared" si="25"/>
        <v/>
      </c>
      <c r="M121" s="62" t="str">
        <f t="shared" si="26"/>
        <v/>
      </c>
      <c r="N121" s="62" t="str">
        <f t="shared" si="27"/>
        <v/>
      </c>
      <c r="O121" s="62" t="str">
        <f t="shared" si="28"/>
        <v/>
      </c>
      <c r="P121" s="107"/>
      <c r="Q121" s="107"/>
      <c r="R121" s="107"/>
      <c r="S121" s="107"/>
      <c r="T121" s="107"/>
      <c r="U121" s="107"/>
      <c r="V121" s="107"/>
      <c r="Y121" s="108" t="str">
        <f>IF('1st plate agonist &amp; batch'!AB114&lt;&gt;"",'1st plate agonist &amp; batch'!AB114,"")</f>
        <v/>
      </c>
      <c r="Z121" s="108" t="str">
        <f>IF('1st plate agonist &amp; batch'!AC114&lt;&gt;"",'1st plate agonist &amp; batch'!AC114,"")</f>
        <v/>
      </c>
      <c r="AA121" s="108" t="str">
        <f>IF('1st plate agonist &amp; batch'!AD114&lt;&gt;"",'1st plate agonist &amp; batch'!AD114,"")</f>
        <v/>
      </c>
      <c r="AB121" s="108" t="str">
        <f>IF('1st plate agonist &amp; batch'!AE114&lt;&gt;"",'1st plate agonist &amp; batch'!AE114,"")</f>
        <v/>
      </c>
      <c r="AC121" s="58" t="str">
        <f>IFERROR(IF(AND($Y121&lt;&gt;"Buffer",$Y121&lt;&gt;""),COUNTIFS('Dilutions 1st Plate'!$B$2:$Y$17,'Plate preparation Calculations'!$AD$2,'1st plate agonist &amp; batch'!$B$2:$Y$17,'Plate preparation Calculations'!$Y121),""),"")</f>
        <v/>
      </c>
      <c r="AD121" s="58" t="str">
        <f t="shared" si="29"/>
        <v/>
      </c>
      <c r="AE121" s="82" t="str">
        <f t="shared" si="30"/>
        <v/>
      </c>
      <c r="AF121" s="109" t="str">
        <f t="shared" si="31"/>
        <v/>
      </c>
      <c r="AG121" s="58" t="str">
        <f t="shared" si="32"/>
        <v/>
      </c>
      <c r="AH121" s="58" t="str">
        <f t="shared" si="33"/>
        <v/>
      </c>
      <c r="AI121" s="58" t="str">
        <f t="shared" si="34"/>
        <v/>
      </c>
      <c r="AJ121" s="82" t="str">
        <f t="shared" si="35"/>
        <v/>
      </c>
      <c r="AK121" s="82" t="str">
        <f t="shared" si="36"/>
        <v/>
      </c>
      <c r="AL121" s="82" t="str">
        <f t="shared" si="37"/>
        <v/>
      </c>
      <c r="AM121" s="58" t="str">
        <f t="shared" si="38"/>
        <v/>
      </c>
      <c r="AN121" s="58" t="str">
        <f t="shared" si="39"/>
        <v/>
      </c>
      <c r="AP121" s="58" t="str">
        <f>IF(AND('2nd plate agonist &amp; batch'!AB114&lt;&gt;"", '2nd plate agonist &amp; batch'!AB114&lt;&gt;"Buffer"),'2nd plate agonist &amp; batch'!AB114,"")</f>
        <v/>
      </c>
      <c r="AQ121" s="58" t="str">
        <f>IF('2nd plate agonist &amp; batch'!AC114&lt;&gt;"",'2nd plate agonist &amp; batch'!AC114,"")</f>
        <v/>
      </c>
      <c r="AR121" s="58" t="str">
        <f>IF('2nd plate agonist &amp; batch'!AD114&lt;&gt;"",'2nd plate agonist &amp; batch'!AD114,"")</f>
        <v/>
      </c>
      <c r="AS121" s="58"/>
      <c r="AT121" s="58" t="str">
        <f>IF(AND('2nd plate agonist &amp; batch'!AB114&lt;&gt;"", '2nd plate agonist &amp; batch'!AB114&lt;&gt;"Buffer"),'2nd plate agonist &amp; batch'!AE114,"")</f>
        <v/>
      </c>
      <c r="AU121" s="58" t="str">
        <f t="shared" si="40"/>
        <v/>
      </c>
      <c r="AV121" s="58" t="str">
        <f t="shared" si="41"/>
        <v/>
      </c>
      <c r="AW121" s="58" t="str">
        <f t="shared" si="43"/>
        <v/>
      </c>
      <c r="AX121" s="58" t="str">
        <f t="shared" si="42"/>
        <v/>
      </c>
      <c r="AY121" s="93"/>
      <c r="BB121" s="54"/>
    </row>
    <row r="122" spans="5:54" s="91" customFormat="1" ht="21" customHeight="1" x14ac:dyDescent="0.3">
      <c r="E122" s="61" t="str">
        <f>'Cell type &amp; nb'!AC115</f>
        <v/>
      </c>
      <c r="F122" s="61" t="str">
        <f>'Cell type &amp; nb'!AD115</f>
        <v/>
      </c>
      <c r="G122" s="61" t="str">
        <f>'Cell type &amp; nb'!AE115</f>
        <v/>
      </c>
      <c r="H122" s="61" t="str">
        <f>'Cell type &amp; nb'!AF115</f>
        <v/>
      </c>
      <c r="I122" s="64" t="str">
        <f t="shared" si="22"/>
        <v/>
      </c>
      <c r="J122" s="62" t="str">
        <f t="shared" si="23"/>
        <v/>
      </c>
      <c r="K122" s="62" t="str">
        <f t="shared" si="24"/>
        <v/>
      </c>
      <c r="L122" s="62" t="str">
        <f t="shared" si="25"/>
        <v/>
      </c>
      <c r="M122" s="62" t="str">
        <f t="shared" si="26"/>
        <v/>
      </c>
      <c r="N122" s="62" t="str">
        <f t="shared" si="27"/>
        <v/>
      </c>
      <c r="O122" s="62" t="str">
        <f t="shared" si="28"/>
        <v/>
      </c>
      <c r="P122" s="107"/>
      <c r="Q122" s="107"/>
      <c r="R122" s="107"/>
      <c r="S122" s="107"/>
      <c r="T122" s="107"/>
      <c r="U122" s="107"/>
      <c r="V122" s="107"/>
      <c r="Y122" s="108" t="str">
        <f>IF('1st plate agonist &amp; batch'!AB115&lt;&gt;"",'1st plate agonist &amp; batch'!AB115,"")</f>
        <v/>
      </c>
      <c r="Z122" s="108" t="str">
        <f>IF('1st plate agonist &amp; batch'!AC115&lt;&gt;"",'1st plate agonist &amp; batch'!AC115,"")</f>
        <v/>
      </c>
      <c r="AA122" s="108" t="str">
        <f>IF('1st plate agonist &amp; batch'!AD115&lt;&gt;"",'1st plate agonist &amp; batch'!AD115,"")</f>
        <v/>
      </c>
      <c r="AB122" s="108" t="str">
        <f>IF('1st plate agonist &amp; batch'!AE115&lt;&gt;"",'1st plate agonist &amp; batch'!AE115,"")</f>
        <v/>
      </c>
      <c r="AC122" s="58" t="str">
        <f>IFERROR(IF(AND($Y122&lt;&gt;"Buffer",$Y122&lt;&gt;""),COUNTIFS('Dilutions 1st Plate'!$B$2:$Y$17,'Plate preparation Calculations'!$AD$2,'1st plate agonist &amp; batch'!$B$2:$Y$17,'Plate preparation Calculations'!$Y122),""),"")</f>
        <v/>
      </c>
      <c r="AD122" s="58" t="str">
        <f t="shared" si="29"/>
        <v/>
      </c>
      <c r="AE122" s="82" t="str">
        <f t="shared" si="30"/>
        <v/>
      </c>
      <c r="AF122" s="109" t="str">
        <f t="shared" si="31"/>
        <v/>
      </c>
      <c r="AG122" s="58" t="str">
        <f t="shared" si="32"/>
        <v/>
      </c>
      <c r="AH122" s="58" t="str">
        <f t="shared" si="33"/>
        <v/>
      </c>
      <c r="AI122" s="58" t="str">
        <f t="shared" si="34"/>
        <v/>
      </c>
      <c r="AJ122" s="82" t="str">
        <f t="shared" si="35"/>
        <v/>
      </c>
      <c r="AK122" s="82" t="str">
        <f t="shared" si="36"/>
        <v/>
      </c>
      <c r="AL122" s="82" t="str">
        <f t="shared" si="37"/>
        <v/>
      </c>
      <c r="AM122" s="58" t="str">
        <f t="shared" si="38"/>
        <v/>
      </c>
      <c r="AN122" s="58" t="str">
        <f t="shared" si="39"/>
        <v/>
      </c>
      <c r="AP122" s="58" t="str">
        <f>IF(AND('2nd plate agonist &amp; batch'!AB115&lt;&gt;"", '2nd plate agonist &amp; batch'!AB115&lt;&gt;"Buffer"),'2nd plate agonist &amp; batch'!AB115,"")</f>
        <v/>
      </c>
      <c r="AQ122" s="58" t="str">
        <f>IF('2nd plate agonist &amp; batch'!AC115&lt;&gt;"",'2nd plate agonist &amp; batch'!AC115,"")</f>
        <v/>
      </c>
      <c r="AR122" s="58" t="str">
        <f>IF('2nd plate agonist &amp; batch'!AD115&lt;&gt;"",'2nd plate agonist &amp; batch'!AD115,"")</f>
        <v/>
      </c>
      <c r="AS122" s="58"/>
      <c r="AT122" s="58" t="str">
        <f>IF(AND('2nd plate agonist &amp; batch'!AB115&lt;&gt;"", '2nd plate agonist &amp; batch'!AB115&lt;&gt;"Buffer"),'2nd plate agonist &amp; batch'!AE115,"")</f>
        <v/>
      </c>
      <c r="AU122" s="58" t="str">
        <f t="shared" si="40"/>
        <v/>
      </c>
      <c r="AV122" s="58" t="str">
        <f t="shared" si="41"/>
        <v/>
      </c>
      <c r="AW122" s="58" t="str">
        <f t="shared" si="43"/>
        <v/>
      </c>
      <c r="AX122" s="58" t="str">
        <f t="shared" si="42"/>
        <v/>
      </c>
      <c r="AY122" s="93"/>
      <c r="BB122" s="54"/>
    </row>
    <row r="123" spans="5:54" s="91" customFormat="1" ht="21" customHeight="1" x14ac:dyDescent="0.3">
      <c r="E123" s="61" t="str">
        <f>'Cell type &amp; nb'!AC116</f>
        <v/>
      </c>
      <c r="F123" s="61" t="str">
        <f>'Cell type &amp; nb'!AD116</f>
        <v/>
      </c>
      <c r="G123" s="61" t="str">
        <f>'Cell type &amp; nb'!AE116</f>
        <v/>
      </c>
      <c r="H123" s="61" t="str">
        <f>'Cell type &amp; nb'!AF116</f>
        <v/>
      </c>
      <c r="I123" s="64" t="str">
        <f t="shared" si="22"/>
        <v/>
      </c>
      <c r="J123" s="62" t="str">
        <f t="shared" si="23"/>
        <v/>
      </c>
      <c r="K123" s="62" t="str">
        <f t="shared" si="24"/>
        <v/>
      </c>
      <c r="L123" s="62" t="str">
        <f t="shared" si="25"/>
        <v/>
      </c>
      <c r="M123" s="62" t="str">
        <f t="shared" si="26"/>
        <v/>
      </c>
      <c r="N123" s="62" t="str">
        <f t="shared" si="27"/>
        <v/>
      </c>
      <c r="O123" s="62" t="str">
        <f t="shared" si="28"/>
        <v/>
      </c>
      <c r="P123" s="107"/>
      <c r="Q123" s="107"/>
      <c r="R123" s="107"/>
      <c r="S123" s="107"/>
      <c r="T123" s="107"/>
      <c r="U123" s="107"/>
      <c r="V123" s="107"/>
      <c r="Y123" s="108" t="str">
        <f>IF('1st plate agonist &amp; batch'!AB116&lt;&gt;"",'1st plate agonist &amp; batch'!AB116,"")</f>
        <v/>
      </c>
      <c r="Z123" s="108" t="str">
        <f>IF('1st plate agonist &amp; batch'!AC116&lt;&gt;"",'1st plate agonist &amp; batch'!AC116,"")</f>
        <v/>
      </c>
      <c r="AA123" s="108" t="str">
        <f>IF('1st plate agonist &amp; batch'!AD116&lt;&gt;"",'1st plate agonist &amp; batch'!AD116,"")</f>
        <v/>
      </c>
      <c r="AB123" s="108" t="str">
        <f>IF('1st plate agonist &amp; batch'!AE116&lt;&gt;"",'1st plate agonist &amp; batch'!AE116,"")</f>
        <v/>
      </c>
      <c r="AC123" s="58" t="str">
        <f>IFERROR(IF(AND($Y123&lt;&gt;"Buffer",$Y123&lt;&gt;""),COUNTIFS('Dilutions 1st Plate'!$B$2:$Y$17,'Plate preparation Calculations'!$AD$2,'1st plate agonist &amp; batch'!$B$2:$Y$17,'Plate preparation Calculations'!$Y123),""),"")</f>
        <v/>
      </c>
      <c r="AD123" s="58" t="str">
        <f t="shared" si="29"/>
        <v/>
      </c>
      <c r="AE123" s="82" t="str">
        <f t="shared" si="30"/>
        <v/>
      </c>
      <c r="AF123" s="109" t="str">
        <f t="shared" si="31"/>
        <v/>
      </c>
      <c r="AG123" s="58" t="str">
        <f t="shared" si="32"/>
        <v/>
      </c>
      <c r="AH123" s="58" t="str">
        <f t="shared" si="33"/>
        <v/>
      </c>
      <c r="AI123" s="58" t="str">
        <f t="shared" si="34"/>
        <v/>
      </c>
      <c r="AJ123" s="82" t="str">
        <f t="shared" si="35"/>
        <v/>
      </c>
      <c r="AK123" s="82" t="str">
        <f t="shared" si="36"/>
        <v/>
      </c>
      <c r="AL123" s="82" t="str">
        <f t="shared" si="37"/>
        <v/>
      </c>
      <c r="AM123" s="58" t="str">
        <f t="shared" si="38"/>
        <v/>
      </c>
      <c r="AN123" s="58" t="str">
        <f t="shared" si="39"/>
        <v/>
      </c>
      <c r="AP123" s="58" t="str">
        <f>IF(AND('2nd plate agonist &amp; batch'!AB116&lt;&gt;"", '2nd plate agonist &amp; batch'!AB116&lt;&gt;"Buffer"),'2nd plate agonist &amp; batch'!AB116,"")</f>
        <v/>
      </c>
      <c r="AQ123" s="58" t="str">
        <f>IF('2nd plate agonist &amp; batch'!AC116&lt;&gt;"",'2nd plate agonist &amp; batch'!AC116,"")</f>
        <v/>
      </c>
      <c r="AR123" s="58" t="str">
        <f>IF('2nd plate agonist &amp; batch'!AD116&lt;&gt;"",'2nd plate agonist &amp; batch'!AD116,"")</f>
        <v/>
      </c>
      <c r="AS123" s="58"/>
      <c r="AT123" s="58" t="str">
        <f>IF(AND('2nd plate agonist &amp; batch'!AB116&lt;&gt;"", '2nd plate agonist &amp; batch'!AB116&lt;&gt;"Buffer"),'2nd plate agonist &amp; batch'!AE116,"")</f>
        <v/>
      </c>
      <c r="AU123" s="58" t="str">
        <f t="shared" si="40"/>
        <v/>
      </c>
      <c r="AV123" s="58" t="str">
        <f t="shared" si="41"/>
        <v/>
      </c>
      <c r="AW123" s="58" t="str">
        <f t="shared" si="43"/>
        <v/>
      </c>
      <c r="AX123" s="58" t="str">
        <f t="shared" si="42"/>
        <v/>
      </c>
      <c r="AY123" s="93"/>
      <c r="BB123" s="54"/>
    </row>
    <row r="124" spans="5:54" s="91" customFormat="1" ht="21" customHeight="1" x14ac:dyDescent="0.3">
      <c r="E124" s="61" t="str">
        <f>'Cell type &amp; nb'!AC117</f>
        <v/>
      </c>
      <c r="F124" s="61" t="str">
        <f>'Cell type &amp; nb'!AD117</f>
        <v/>
      </c>
      <c r="G124" s="61" t="str">
        <f>'Cell type &amp; nb'!AE117</f>
        <v/>
      </c>
      <c r="H124" s="61" t="str">
        <f>'Cell type &amp; nb'!AF117</f>
        <v/>
      </c>
      <c r="I124" s="64" t="str">
        <f t="shared" si="22"/>
        <v/>
      </c>
      <c r="J124" s="62" t="str">
        <f t="shared" si="23"/>
        <v/>
      </c>
      <c r="K124" s="62" t="str">
        <f t="shared" si="24"/>
        <v/>
      </c>
      <c r="L124" s="62" t="str">
        <f t="shared" si="25"/>
        <v/>
      </c>
      <c r="M124" s="62" t="str">
        <f t="shared" si="26"/>
        <v/>
      </c>
      <c r="N124" s="62" t="str">
        <f t="shared" si="27"/>
        <v/>
      </c>
      <c r="O124" s="62" t="str">
        <f t="shared" si="28"/>
        <v/>
      </c>
      <c r="P124" s="107"/>
      <c r="Q124" s="107"/>
      <c r="R124" s="107"/>
      <c r="S124" s="107"/>
      <c r="T124" s="107"/>
      <c r="U124" s="107"/>
      <c r="V124" s="107"/>
      <c r="Y124" s="108" t="str">
        <f>IF('1st plate agonist &amp; batch'!AB117&lt;&gt;"",'1st plate agonist &amp; batch'!AB117,"")</f>
        <v/>
      </c>
      <c r="Z124" s="108" t="str">
        <f>IF('1st plate agonist &amp; batch'!AC117&lt;&gt;"",'1st plate agonist &amp; batch'!AC117,"")</f>
        <v/>
      </c>
      <c r="AA124" s="108" t="str">
        <f>IF('1st plate agonist &amp; batch'!AD117&lt;&gt;"",'1st plate agonist &amp; batch'!AD117,"")</f>
        <v/>
      </c>
      <c r="AB124" s="108" t="str">
        <f>IF('1st plate agonist &amp; batch'!AE117&lt;&gt;"",'1st plate agonist &amp; batch'!AE117,"")</f>
        <v/>
      </c>
      <c r="AC124" s="58" t="str">
        <f>IFERROR(IF(AND($Y124&lt;&gt;"Buffer",$Y124&lt;&gt;""),COUNTIFS('Dilutions 1st Plate'!$B$2:$Y$17,'Plate preparation Calculations'!$AD$2,'1st plate agonist &amp; batch'!$B$2:$Y$17,'Plate preparation Calculations'!$Y124),""),"")</f>
        <v/>
      </c>
      <c r="AD124" s="58" t="str">
        <f t="shared" si="29"/>
        <v/>
      </c>
      <c r="AE124" s="82" t="str">
        <f t="shared" si="30"/>
        <v/>
      </c>
      <c r="AF124" s="109" t="str">
        <f t="shared" si="31"/>
        <v/>
      </c>
      <c r="AG124" s="58" t="str">
        <f t="shared" si="32"/>
        <v/>
      </c>
      <c r="AH124" s="58" t="str">
        <f t="shared" si="33"/>
        <v/>
      </c>
      <c r="AI124" s="58" t="str">
        <f t="shared" si="34"/>
        <v/>
      </c>
      <c r="AJ124" s="82" t="str">
        <f t="shared" si="35"/>
        <v/>
      </c>
      <c r="AK124" s="82" t="str">
        <f t="shared" si="36"/>
        <v/>
      </c>
      <c r="AL124" s="82" t="str">
        <f t="shared" si="37"/>
        <v/>
      </c>
      <c r="AM124" s="58" t="str">
        <f t="shared" si="38"/>
        <v/>
      </c>
      <c r="AN124" s="58" t="str">
        <f t="shared" si="39"/>
        <v/>
      </c>
      <c r="AP124" s="58" t="str">
        <f>IF(AND('2nd plate agonist &amp; batch'!AB117&lt;&gt;"", '2nd plate agonist &amp; batch'!AB117&lt;&gt;"Buffer"),'2nd plate agonist &amp; batch'!AB117,"")</f>
        <v/>
      </c>
      <c r="AQ124" s="58" t="str">
        <f>IF('2nd plate agonist &amp; batch'!AC117&lt;&gt;"",'2nd plate agonist &amp; batch'!AC117,"")</f>
        <v/>
      </c>
      <c r="AR124" s="58" t="str">
        <f>IF('2nd plate agonist &amp; batch'!AD117&lt;&gt;"",'2nd plate agonist &amp; batch'!AD117,"")</f>
        <v/>
      </c>
      <c r="AS124" s="58"/>
      <c r="AT124" s="58" t="str">
        <f>IF(AND('2nd plate agonist &amp; batch'!AB117&lt;&gt;"", '2nd plate agonist &amp; batch'!AB117&lt;&gt;"Buffer"),'2nd plate agonist &amp; batch'!AE117,"")</f>
        <v/>
      </c>
      <c r="AU124" s="58" t="str">
        <f t="shared" si="40"/>
        <v/>
      </c>
      <c r="AV124" s="58" t="str">
        <f t="shared" si="41"/>
        <v/>
      </c>
      <c r="AW124" s="58" t="str">
        <f t="shared" si="43"/>
        <v/>
      </c>
      <c r="AX124" s="58" t="str">
        <f t="shared" si="42"/>
        <v/>
      </c>
      <c r="AY124" s="93"/>
      <c r="BB124" s="54"/>
    </row>
    <row r="125" spans="5:54" s="91" customFormat="1" ht="21" customHeight="1" x14ac:dyDescent="0.3">
      <c r="E125" s="61" t="str">
        <f>'Cell type &amp; nb'!AC118</f>
        <v/>
      </c>
      <c r="F125" s="61" t="str">
        <f>'Cell type &amp; nb'!AD118</f>
        <v/>
      </c>
      <c r="G125" s="61" t="str">
        <f>'Cell type &amp; nb'!AE118</f>
        <v/>
      </c>
      <c r="H125" s="61" t="str">
        <f>'Cell type &amp; nb'!AF118</f>
        <v/>
      </c>
      <c r="I125" s="64" t="str">
        <f t="shared" si="22"/>
        <v/>
      </c>
      <c r="J125" s="62" t="str">
        <f t="shared" si="23"/>
        <v/>
      </c>
      <c r="K125" s="62" t="str">
        <f t="shared" si="24"/>
        <v/>
      </c>
      <c r="L125" s="62" t="str">
        <f t="shared" si="25"/>
        <v/>
      </c>
      <c r="M125" s="62" t="str">
        <f t="shared" si="26"/>
        <v/>
      </c>
      <c r="N125" s="62" t="str">
        <f t="shared" si="27"/>
        <v/>
      </c>
      <c r="O125" s="62" t="str">
        <f t="shared" si="28"/>
        <v/>
      </c>
      <c r="P125" s="107"/>
      <c r="Q125" s="107"/>
      <c r="R125" s="107"/>
      <c r="S125" s="107"/>
      <c r="T125" s="107"/>
      <c r="U125" s="107"/>
      <c r="V125" s="107"/>
      <c r="Y125" s="108" t="str">
        <f>IF('1st plate agonist &amp; batch'!AB118&lt;&gt;"",'1st plate agonist &amp; batch'!AB118,"")</f>
        <v/>
      </c>
      <c r="Z125" s="108" t="str">
        <f>IF('1st plate agonist &amp; batch'!AC118&lt;&gt;"",'1st plate agonist &amp; batch'!AC118,"")</f>
        <v/>
      </c>
      <c r="AA125" s="108" t="str">
        <f>IF('1st plate agonist &amp; batch'!AD118&lt;&gt;"",'1st plate agonist &amp; batch'!AD118,"")</f>
        <v/>
      </c>
      <c r="AB125" s="108" t="str">
        <f>IF('1st plate agonist &amp; batch'!AE118&lt;&gt;"",'1st plate agonist &amp; batch'!AE118,"")</f>
        <v/>
      </c>
      <c r="AC125" s="58" t="str">
        <f>IFERROR(IF(AND($Y125&lt;&gt;"Buffer",$Y125&lt;&gt;""),COUNTIFS('Dilutions 1st Plate'!$B$2:$Y$17,'Plate preparation Calculations'!$AD$2,'1st plate agonist &amp; batch'!$B$2:$Y$17,'Plate preparation Calculations'!$Y125),""),"")</f>
        <v/>
      </c>
      <c r="AD125" s="58" t="str">
        <f t="shared" si="29"/>
        <v/>
      </c>
      <c r="AE125" s="82" t="str">
        <f t="shared" si="30"/>
        <v/>
      </c>
      <c r="AF125" s="109" t="str">
        <f t="shared" si="31"/>
        <v/>
      </c>
      <c r="AG125" s="58" t="str">
        <f t="shared" si="32"/>
        <v/>
      </c>
      <c r="AH125" s="58" t="str">
        <f t="shared" si="33"/>
        <v/>
      </c>
      <c r="AI125" s="58" t="str">
        <f t="shared" si="34"/>
        <v/>
      </c>
      <c r="AJ125" s="82" t="str">
        <f t="shared" si="35"/>
        <v/>
      </c>
      <c r="AK125" s="82" t="str">
        <f t="shared" si="36"/>
        <v/>
      </c>
      <c r="AL125" s="82" t="str">
        <f t="shared" si="37"/>
        <v/>
      </c>
      <c r="AM125" s="58" t="str">
        <f t="shared" si="38"/>
        <v/>
      </c>
      <c r="AN125" s="58" t="str">
        <f t="shared" si="39"/>
        <v/>
      </c>
      <c r="AP125" s="58" t="str">
        <f>IF(AND('2nd plate agonist &amp; batch'!AB118&lt;&gt;"", '2nd plate agonist &amp; batch'!AB118&lt;&gt;"Buffer"),'2nd plate agonist &amp; batch'!AB118,"")</f>
        <v/>
      </c>
      <c r="AQ125" s="58" t="str">
        <f>IF('2nd plate agonist &amp; batch'!AC118&lt;&gt;"",'2nd plate agonist &amp; batch'!AC118,"")</f>
        <v/>
      </c>
      <c r="AR125" s="58" t="str">
        <f>IF('2nd plate agonist &amp; batch'!AD118&lt;&gt;"",'2nd plate agonist &amp; batch'!AD118,"")</f>
        <v/>
      </c>
      <c r="AS125" s="58"/>
      <c r="AT125" s="58" t="str">
        <f>IF(AND('2nd plate agonist &amp; batch'!AB118&lt;&gt;"", '2nd plate agonist &amp; batch'!AB118&lt;&gt;"Buffer"),'2nd plate agonist &amp; batch'!AE118,"")</f>
        <v/>
      </c>
      <c r="AU125" s="58" t="str">
        <f t="shared" si="40"/>
        <v/>
      </c>
      <c r="AV125" s="58" t="str">
        <f t="shared" si="41"/>
        <v/>
      </c>
      <c r="AW125" s="58" t="str">
        <f t="shared" si="43"/>
        <v/>
      </c>
      <c r="AX125" s="58" t="str">
        <f t="shared" si="42"/>
        <v/>
      </c>
      <c r="AY125" s="93"/>
      <c r="BB125" s="54"/>
    </row>
    <row r="126" spans="5:54" s="91" customFormat="1" ht="21" customHeight="1" x14ac:dyDescent="0.3">
      <c r="E126" s="61" t="str">
        <f>'Cell type &amp; nb'!AC119</f>
        <v/>
      </c>
      <c r="F126" s="61" t="str">
        <f>'Cell type &amp; nb'!AD119</f>
        <v/>
      </c>
      <c r="G126" s="61" t="str">
        <f>'Cell type &amp; nb'!AE119</f>
        <v/>
      </c>
      <c r="H126" s="61" t="str">
        <f>'Cell type &amp; nb'!AF119</f>
        <v/>
      </c>
      <c r="I126" s="64" t="str">
        <f t="shared" si="22"/>
        <v/>
      </c>
      <c r="J126" s="62" t="str">
        <f t="shared" si="23"/>
        <v/>
      </c>
      <c r="K126" s="62" t="str">
        <f t="shared" si="24"/>
        <v/>
      </c>
      <c r="L126" s="62" t="str">
        <f t="shared" si="25"/>
        <v/>
      </c>
      <c r="M126" s="62" t="str">
        <f t="shared" si="26"/>
        <v/>
      </c>
      <c r="N126" s="62" t="str">
        <f t="shared" si="27"/>
        <v/>
      </c>
      <c r="O126" s="62" t="str">
        <f t="shared" si="28"/>
        <v/>
      </c>
      <c r="P126" s="107"/>
      <c r="Q126" s="107"/>
      <c r="R126" s="107"/>
      <c r="S126" s="107"/>
      <c r="T126" s="107"/>
      <c r="U126" s="107"/>
      <c r="V126" s="107"/>
      <c r="Y126" s="108" t="str">
        <f>IF('1st plate agonist &amp; batch'!AB119&lt;&gt;"",'1st plate agonist &amp; batch'!AB119,"")</f>
        <v/>
      </c>
      <c r="Z126" s="108" t="str">
        <f>IF('1st plate agonist &amp; batch'!AC119&lt;&gt;"",'1st plate agonist &amp; batch'!AC119,"")</f>
        <v/>
      </c>
      <c r="AA126" s="108" t="str">
        <f>IF('1st plate agonist &amp; batch'!AD119&lt;&gt;"",'1st plate agonist &amp; batch'!AD119,"")</f>
        <v/>
      </c>
      <c r="AB126" s="108" t="str">
        <f>IF('1st plate agonist &amp; batch'!AE119&lt;&gt;"",'1st plate agonist &amp; batch'!AE119,"")</f>
        <v/>
      </c>
      <c r="AC126" s="58" t="str">
        <f>IFERROR(IF(AND($Y126&lt;&gt;"Buffer",$Y126&lt;&gt;""),COUNTIFS('Dilutions 1st Plate'!$B$2:$Y$17,'Plate preparation Calculations'!$AD$2,'1st plate agonist &amp; batch'!$B$2:$Y$17,'Plate preparation Calculations'!$Y126),""),"")</f>
        <v/>
      </c>
      <c r="AD126" s="58" t="str">
        <f t="shared" si="29"/>
        <v/>
      </c>
      <c r="AE126" s="82" t="str">
        <f t="shared" si="30"/>
        <v/>
      </c>
      <c r="AF126" s="109" t="str">
        <f t="shared" si="31"/>
        <v/>
      </c>
      <c r="AG126" s="58" t="str">
        <f t="shared" si="32"/>
        <v/>
      </c>
      <c r="AH126" s="58" t="str">
        <f t="shared" si="33"/>
        <v/>
      </c>
      <c r="AI126" s="58" t="str">
        <f t="shared" si="34"/>
        <v/>
      </c>
      <c r="AJ126" s="82" t="str">
        <f t="shared" si="35"/>
        <v/>
      </c>
      <c r="AK126" s="82" t="str">
        <f t="shared" si="36"/>
        <v/>
      </c>
      <c r="AL126" s="82" t="str">
        <f t="shared" si="37"/>
        <v/>
      </c>
      <c r="AM126" s="58" t="str">
        <f t="shared" si="38"/>
        <v/>
      </c>
      <c r="AN126" s="58" t="str">
        <f t="shared" si="39"/>
        <v/>
      </c>
      <c r="AP126" s="58" t="str">
        <f>IF(AND('2nd plate agonist &amp; batch'!AB119&lt;&gt;"", '2nd plate agonist &amp; batch'!AB119&lt;&gt;"Buffer"),'2nd plate agonist &amp; batch'!AB119,"")</f>
        <v/>
      </c>
      <c r="AQ126" s="58" t="str">
        <f>IF('2nd plate agonist &amp; batch'!AC119&lt;&gt;"",'2nd plate agonist &amp; batch'!AC119,"")</f>
        <v/>
      </c>
      <c r="AR126" s="58" t="str">
        <f>IF('2nd plate agonist &amp; batch'!AD119&lt;&gt;"",'2nd plate agonist &amp; batch'!AD119,"")</f>
        <v/>
      </c>
      <c r="AS126" s="58"/>
      <c r="AT126" s="58" t="str">
        <f>IF(AND('2nd plate agonist &amp; batch'!AB119&lt;&gt;"", '2nd plate agonist &amp; batch'!AB119&lt;&gt;"Buffer"),'2nd plate agonist &amp; batch'!AE119,"")</f>
        <v/>
      </c>
      <c r="AU126" s="58" t="str">
        <f t="shared" si="40"/>
        <v/>
      </c>
      <c r="AV126" s="58" t="str">
        <f t="shared" si="41"/>
        <v/>
      </c>
      <c r="AW126" s="58" t="str">
        <f t="shared" si="43"/>
        <v/>
      </c>
      <c r="AX126" s="58" t="str">
        <f t="shared" si="42"/>
        <v/>
      </c>
      <c r="AY126" s="93"/>
      <c r="BB126" s="54"/>
    </row>
    <row r="127" spans="5:54" s="91" customFormat="1" ht="21" customHeight="1" x14ac:dyDescent="0.3">
      <c r="E127" s="61" t="str">
        <f>'Cell type &amp; nb'!AC120</f>
        <v/>
      </c>
      <c r="F127" s="61" t="str">
        <f>'Cell type &amp; nb'!AD120</f>
        <v/>
      </c>
      <c r="G127" s="61" t="str">
        <f>'Cell type &amp; nb'!AE120</f>
        <v/>
      </c>
      <c r="H127" s="61" t="str">
        <f>'Cell type &amp; nb'!AF120</f>
        <v/>
      </c>
      <c r="I127" s="64" t="str">
        <f t="shared" si="22"/>
        <v/>
      </c>
      <c r="J127" s="62" t="str">
        <f t="shared" si="23"/>
        <v/>
      </c>
      <c r="K127" s="62" t="str">
        <f t="shared" si="24"/>
        <v/>
      </c>
      <c r="L127" s="62" t="str">
        <f t="shared" si="25"/>
        <v/>
      </c>
      <c r="M127" s="62" t="str">
        <f t="shared" si="26"/>
        <v/>
      </c>
      <c r="N127" s="62" t="str">
        <f t="shared" si="27"/>
        <v/>
      </c>
      <c r="O127" s="62" t="str">
        <f t="shared" si="28"/>
        <v/>
      </c>
      <c r="P127" s="107"/>
      <c r="Q127" s="107"/>
      <c r="R127" s="107"/>
      <c r="S127" s="107"/>
      <c r="T127" s="107"/>
      <c r="U127" s="107"/>
      <c r="V127" s="107"/>
      <c r="Y127" s="108" t="str">
        <f>IF('1st plate agonist &amp; batch'!AB120&lt;&gt;"",'1st plate agonist &amp; batch'!AB120,"")</f>
        <v/>
      </c>
      <c r="Z127" s="108" t="str">
        <f>IF('1st plate agonist &amp; batch'!AC120&lt;&gt;"",'1st plate agonist &amp; batch'!AC120,"")</f>
        <v/>
      </c>
      <c r="AA127" s="108" t="str">
        <f>IF('1st plate agonist &amp; batch'!AD120&lt;&gt;"",'1st plate agonist &amp; batch'!AD120,"")</f>
        <v/>
      </c>
      <c r="AB127" s="108" t="str">
        <f>IF('1st plate agonist &amp; batch'!AE120&lt;&gt;"",'1st plate agonist &amp; batch'!AE120,"")</f>
        <v/>
      </c>
      <c r="AC127" s="58" t="str">
        <f>IFERROR(IF(AND($Y127&lt;&gt;"Buffer",$Y127&lt;&gt;""),COUNTIFS('Dilutions 1st Plate'!$B$2:$Y$17,'Plate preparation Calculations'!$AD$2,'1st plate agonist &amp; batch'!$B$2:$Y$17,'Plate preparation Calculations'!$Y127),""),"")</f>
        <v/>
      </c>
      <c r="AD127" s="58" t="str">
        <f t="shared" si="29"/>
        <v/>
      </c>
      <c r="AE127" s="82" t="str">
        <f t="shared" si="30"/>
        <v/>
      </c>
      <c r="AF127" s="109" t="str">
        <f t="shared" si="31"/>
        <v/>
      </c>
      <c r="AG127" s="58" t="str">
        <f t="shared" si="32"/>
        <v/>
      </c>
      <c r="AH127" s="58" t="str">
        <f t="shared" si="33"/>
        <v/>
      </c>
      <c r="AI127" s="58" t="str">
        <f t="shared" si="34"/>
        <v/>
      </c>
      <c r="AJ127" s="82" t="str">
        <f t="shared" si="35"/>
        <v/>
      </c>
      <c r="AK127" s="82" t="str">
        <f t="shared" si="36"/>
        <v/>
      </c>
      <c r="AL127" s="82" t="str">
        <f t="shared" si="37"/>
        <v/>
      </c>
      <c r="AM127" s="58" t="str">
        <f t="shared" si="38"/>
        <v/>
      </c>
      <c r="AN127" s="58" t="str">
        <f t="shared" si="39"/>
        <v/>
      </c>
      <c r="AP127" s="58" t="str">
        <f>IF(AND('2nd plate agonist &amp; batch'!AB120&lt;&gt;"", '2nd plate agonist &amp; batch'!AB120&lt;&gt;"Buffer"),'2nd plate agonist &amp; batch'!AB120,"")</f>
        <v/>
      </c>
      <c r="AQ127" s="58" t="str">
        <f>IF('2nd plate agonist &amp; batch'!AC120&lt;&gt;"",'2nd plate agonist &amp; batch'!AC120,"")</f>
        <v/>
      </c>
      <c r="AR127" s="58" t="str">
        <f>IF('2nd plate agonist &amp; batch'!AD120&lt;&gt;"",'2nd plate agonist &amp; batch'!AD120,"")</f>
        <v/>
      </c>
      <c r="AS127" s="58"/>
      <c r="AT127" s="58" t="str">
        <f>IF(AND('2nd plate agonist &amp; batch'!AB120&lt;&gt;"", '2nd plate agonist &amp; batch'!AB120&lt;&gt;"Buffer"),'2nd plate agonist &amp; batch'!AE120,"")</f>
        <v/>
      </c>
      <c r="AU127" s="58" t="str">
        <f t="shared" si="40"/>
        <v/>
      </c>
      <c r="AV127" s="58" t="str">
        <f t="shared" si="41"/>
        <v/>
      </c>
      <c r="AW127" s="58" t="str">
        <f t="shared" si="43"/>
        <v/>
      </c>
      <c r="AX127" s="58" t="str">
        <f t="shared" si="42"/>
        <v/>
      </c>
      <c r="AY127" s="93"/>
      <c r="BB127" s="54"/>
    </row>
    <row r="128" spans="5:54" s="91" customFormat="1" ht="21" customHeight="1" x14ac:dyDescent="0.3">
      <c r="E128" s="61" t="str">
        <f>'Cell type &amp; nb'!AC121</f>
        <v/>
      </c>
      <c r="F128" s="61" t="str">
        <f>'Cell type &amp; nb'!AD121</f>
        <v/>
      </c>
      <c r="G128" s="61" t="str">
        <f>'Cell type &amp; nb'!AE121</f>
        <v/>
      </c>
      <c r="H128" s="61" t="str">
        <f>'Cell type &amp; nb'!AF121</f>
        <v/>
      </c>
      <c r="I128" s="64" t="str">
        <f t="shared" si="22"/>
        <v/>
      </c>
      <c r="J128" s="62" t="str">
        <f t="shared" si="23"/>
        <v/>
      </c>
      <c r="K128" s="62" t="str">
        <f t="shared" si="24"/>
        <v/>
      </c>
      <c r="L128" s="62" t="str">
        <f t="shared" si="25"/>
        <v/>
      </c>
      <c r="M128" s="62" t="str">
        <f t="shared" si="26"/>
        <v/>
      </c>
      <c r="N128" s="62" t="str">
        <f t="shared" si="27"/>
        <v/>
      </c>
      <c r="O128" s="62" t="str">
        <f t="shared" si="28"/>
        <v/>
      </c>
      <c r="P128" s="107"/>
      <c r="Q128" s="107"/>
      <c r="R128" s="107"/>
      <c r="S128" s="107"/>
      <c r="T128" s="107"/>
      <c r="U128" s="107"/>
      <c r="V128" s="107"/>
      <c r="Y128" s="108" t="str">
        <f>IF('1st plate agonist &amp; batch'!AB121&lt;&gt;"",'1st plate agonist &amp; batch'!AB121,"")</f>
        <v/>
      </c>
      <c r="Z128" s="108" t="str">
        <f>IF('1st plate agonist &amp; batch'!AC121&lt;&gt;"",'1st plate agonist &amp; batch'!AC121,"")</f>
        <v/>
      </c>
      <c r="AA128" s="108" t="str">
        <f>IF('1st plate agonist &amp; batch'!AD121&lt;&gt;"",'1st plate agonist &amp; batch'!AD121,"")</f>
        <v/>
      </c>
      <c r="AB128" s="108" t="str">
        <f>IF('1st plate agonist &amp; batch'!AE121&lt;&gt;"",'1st plate agonist &amp; batch'!AE121,"")</f>
        <v/>
      </c>
      <c r="AC128" s="58" t="str">
        <f>IFERROR(IF(AND($Y128&lt;&gt;"Buffer",$Y128&lt;&gt;""),COUNTIFS('Dilutions 1st Plate'!$B$2:$Y$17,'Plate preparation Calculations'!$AD$2,'1st plate agonist &amp; batch'!$B$2:$Y$17,'Plate preparation Calculations'!$Y128),""),"")</f>
        <v/>
      </c>
      <c r="AD128" s="58" t="str">
        <f t="shared" si="29"/>
        <v/>
      </c>
      <c r="AE128" s="82" t="str">
        <f t="shared" si="30"/>
        <v/>
      </c>
      <c r="AF128" s="109" t="str">
        <f t="shared" si="31"/>
        <v/>
      </c>
      <c r="AG128" s="58" t="str">
        <f t="shared" si="32"/>
        <v/>
      </c>
      <c r="AH128" s="58" t="str">
        <f t="shared" si="33"/>
        <v/>
      </c>
      <c r="AI128" s="58" t="str">
        <f t="shared" si="34"/>
        <v/>
      </c>
      <c r="AJ128" s="82" t="str">
        <f t="shared" si="35"/>
        <v/>
      </c>
      <c r="AK128" s="82" t="str">
        <f t="shared" si="36"/>
        <v/>
      </c>
      <c r="AL128" s="82" t="str">
        <f t="shared" si="37"/>
        <v/>
      </c>
      <c r="AM128" s="58" t="str">
        <f t="shared" si="38"/>
        <v/>
      </c>
      <c r="AN128" s="58" t="str">
        <f t="shared" si="39"/>
        <v/>
      </c>
      <c r="AP128" s="58" t="str">
        <f>IF(AND('2nd plate agonist &amp; batch'!AB121&lt;&gt;"", '2nd plate agonist &amp; batch'!AB121&lt;&gt;"Buffer"),'2nd plate agonist &amp; batch'!AB121,"")</f>
        <v/>
      </c>
      <c r="AQ128" s="58" t="str">
        <f>IF('2nd plate agonist &amp; batch'!AC121&lt;&gt;"",'2nd plate agonist &amp; batch'!AC121,"")</f>
        <v/>
      </c>
      <c r="AR128" s="58" t="str">
        <f>IF('2nd plate agonist &amp; batch'!AD121&lt;&gt;"",'2nd plate agonist &amp; batch'!AD121,"")</f>
        <v/>
      </c>
      <c r="AS128" s="58"/>
      <c r="AT128" s="58" t="str">
        <f>IF(AND('2nd plate agonist &amp; batch'!AB121&lt;&gt;"", '2nd plate agonist &amp; batch'!AB121&lt;&gt;"Buffer"),'2nd plate agonist &amp; batch'!AE121,"")</f>
        <v/>
      </c>
      <c r="AU128" s="58" t="str">
        <f t="shared" si="40"/>
        <v/>
      </c>
      <c r="AV128" s="58" t="str">
        <f t="shared" si="41"/>
        <v/>
      </c>
      <c r="AW128" s="58" t="str">
        <f t="shared" si="43"/>
        <v/>
      </c>
      <c r="AX128" s="58" t="str">
        <f t="shared" si="42"/>
        <v/>
      </c>
      <c r="AY128" s="93"/>
      <c r="BB128" s="54"/>
    </row>
    <row r="129" spans="5:54" s="91" customFormat="1" ht="21" customHeight="1" x14ac:dyDescent="0.3">
      <c r="E129" s="61" t="str">
        <f>'Cell type &amp; nb'!AC122</f>
        <v/>
      </c>
      <c r="F129" s="61" t="str">
        <f>'Cell type &amp; nb'!AD122</f>
        <v/>
      </c>
      <c r="G129" s="61" t="str">
        <f>'Cell type &amp; nb'!AE122</f>
        <v/>
      </c>
      <c r="H129" s="61" t="str">
        <f>'Cell type &amp; nb'!AF122</f>
        <v/>
      </c>
      <c r="I129" s="64" t="str">
        <f t="shared" si="22"/>
        <v/>
      </c>
      <c r="J129" s="62" t="str">
        <f t="shared" si="23"/>
        <v/>
      </c>
      <c r="K129" s="62" t="str">
        <f t="shared" si="24"/>
        <v/>
      </c>
      <c r="L129" s="62" t="str">
        <f t="shared" si="25"/>
        <v/>
      </c>
      <c r="M129" s="62" t="str">
        <f t="shared" si="26"/>
        <v/>
      </c>
      <c r="N129" s="62" t="str">
        <f t="shared" si="27"/>
        <v/>
      </c>
      <c r="O129" s="62" t="str">
        <f t="shared" si="28"/>
        <v/>
      </c>
      <c r="P129" s="107"/>
      <c r="Q129" s="107"/>
      <c r="R129" s="107"/>
      <c r="S129" s="107"/>
      <c r="T129" s="107"/>
      <c r="U129" s="107"/>
      <c r="V129" s="107"/>
      <c r="Y129" s="108" t="str">
        <f>IF('1st plate agonist &amp; batch'!AB122&lt;&gt;"",'1st plate agonist &amp; batch'!AB122,"")</f>
        <v/>
      </c>
      <c r="Z129" s="108" t="str">
        <f>IF('1st plate agonist &amp; batch'!AC122&lt;&gt;"",'1st plate agonist &amp; batch'!AC122,"")</f>
        <v/>
      </c>
      <c r="AA129" s="108" t="str">
        <f>IF('1st plate agonist &amp; batch'!AD122&lt;&gt;"",'1st plate agonist &amp; batch'!AD122,"")</f>
        <v/>
      </c>
      <c r="AB129" s="108" t="str">
        <f>IF('1st plate agonist &amp; batch'!AE122&lt;&gt;"",'1st plate agonist &amp; batch'!AE122,"")</f>
        <v/>
      </c>
      <c r="AC129" s="58" t="str">
        <f>IFERROR(IF(AND($Y129&lt;&gt;"Buffer",$Y129&lt;&gt;""),COUNTIFS('Dilutions 1st Plate'!$B$2:$Y$17,'Plate preparation Calculations'!$AD$2,'1st plate agonist &amp; batch'!$B$2:$Y$17,'Plate preparation Calculations'!$Y129),""),"")</f>
        <v/>
      </c>
      <c r="AD129" s="58" t="str">
        <f t="shared" si="29"/>
        <v/>
      </c>
      <c r="AE129" s="82" t="str">
        <f t="shared" si="30"/>
        <v/>
      </c>
      <c r="AF129" s="109" t="str">
        <f t="shared" si="31"/>
        <v/>
      </c>
      <c r="AG129" s="58" t="str">
        <f t="shared" si="32"/>
        <v/>
      </c>
      <c r="AH129" s="58" t="str">
        <f t="shared" si="33"/>
        <v/>
      </c>
      <c r="AI129" s="58" t="str">
        <f t="shared" si="34"/>
        <v/>
      </c>
      <c r="AJ129" s="82" t="str">
        <f t="shared" si="35"/>
        <v/>
      </c>
      <c r="AK129" s="82" t="str">
        <f t="shared" si="36"/>
        <v/>
      </c>
      <c r="AL129" s="82" t="str">
        <f t="shared" si="37"/>
        <v/>
      </c>
      <c r="AM129" s="58" t="str">
        <f t="shared" si="38"/>
        <v/>
      </c>
      <c r="AN129" s="58" t="str">
        <f t="shared" si="39"/>
        <v/>
      </c>
      <c r="AP129" s="58" t="str">
        <f>IF(AND('2nd plate agonist &amp; batch'!AB122&lt;&gt;"", '2nd plate agonist &amp; batch'!AB122&lt;&gt;"Buffer"),'2nd plate agonist &amp; batch'!AB122,"")</f>
        <v/>
      </c>
      <c r="AQ129" s="58" t="str">
        <f>IF('2nd plate agonist &amp; batch'!AC122&lt;&gt;"",'2nd plate agonist &amp; batch'!AC122,"")</f>
        <v/>
      </c>
      <c r="AR129" s="58" t="str">
        <f>IF('2nd plate agonist &amp; batch'!AD122&lt;&gt;"",'2nd plate agonist &amp; batch'!AD122,"")</f>
        <v/>
      </c>
      <c r="AS129" s="58"/>
      <c r="AT129" s="58" t="str">
        <f>IF(AND('2nd plate agonist &amp; batch'!AB122&lt;&gt;"", '2nd plate agonist &amp; batch'!AB122&lt;&gt;"Buffer"),'2nd plate agonist &amp; batch'!AE122,"")</f>
        <v/>
      </c>
      <c r="AU129" s="58" t="str">
        <f t="shared" si="40"/>
        <v/>
      </c>
      <c r="AV129" s="58" t="str">
        <f t="shared" si="41"/>
        <v/>
      </c>
      <c r="AW129" s="58" t="str">
        <f t="shared" si="43"/>
        <v/>
      </c>
      <c r="AX129" s="58" t="str">
        <f t="shared" si="42"/>
        <v/>
      </c>
      <c r="AY129" s="93"/>
      <c r="BB129" s="54"/>
    </row>
    <row r="130" spans="5:54" s="91" customFormat="1" ht="21" customHeight="1" x14ac:dyDescent="0.3">
      <c r="E130" s="61" t="str">
        <f>'Cell type &amp; nb'!AC123</f>
        <v/>
      </c>
      <c r="F130" s="61" t="str">
        <f>'Cell type &amp; nb'!AD123</f>
        <v/>
      </c>
      <c r="G130" s="61" t="str">
        <f>'Cell type &amp; nb'!AE123</f>
        <v/>
      </c>
      <c r="H130" s="61" t="str">
        <f>'Cell type &amp; nb'!AF123</f>
        <v/>
      </c>
      <c r="I130" s="64" t="str">
        <f t="shared" si="22"/>
        <v/>
      </c>
      <c r="J130" s="62" t="str">
        <f t="shared" si="23"/>
        <v/>
      </c>
      <c r="K130" s="62" t="str">
        <f t="shared" si="24"/>
        <v/>
      </c>
      <c r="L130" s="62" t="str">
        <f t="shared" si="25"/>
        <v/>
      </c>
      <c r="M130" s="62" t="str">
        <f t="shared" si="26"/>
        <v/>
      </c>
      <c r="N130" s="62" t="str">
        <f t="shared" si="27"/>
        <v/>
      </c>
      <c r="O130" s="62" t="str">
        <f t="shared" si="28"/>
        <v/>
      </c>
      <c r="P130" s="107"/>
      <c r="Q130" s="107"/>
      <c r="R130" s="107"/>
      <c r="S130" s="107"/>
      <c r="T130" s="107"/>
      <c r="U130" s="107"/>
      <c r="V130" s="107"/>
      <c r="Y130" s="108" t="str">
        <f>IF('1st plate agonist &amp; batch'!AB123&lt;&gt;"",'1st plate agonist &amp; batch'!AB123,"")</f>
        <v/>
      </c>
      <c r="Z130" s="108" t="str">
        <f>IF('1st plate agonist &amp; batch'!AC123&lt;&gt;"",'1st plate agonist &amp; batch'!AC123,"")</f>
        <v/>
      </c>
      <c r="AA130" s="108" t="str">
        <f>IF('1st plate agonist &amp; batch'!AD123&lt;&gt;"",'1st plate agonist &amp; batch'!AD123,"")</f>
        <v/>
      </c>
      <c r="AB130" s="108" t="str">
        <f>IF('1st plate agonist &amp; batch'!AE123&lt;&gt;"",'1st plate agonist &amp; batch'!AE123,"")</f>
        <v/>
      </c>
      <c r="AC130" s="58" t="str">
        <f>IFERROR(IF(AND($Y130&lt;&gt;"Buffer",$Y130&lt;&gt;""),COUNTIFS('Dilutions 1st Plate'!$B$2:$Y$17,'Plate preparation Calculations'!$AD$2,'1st plate agonist &amp; batch'!$B$2:$Y$17,'Plate preparation Calculations'!$Y130),""),"")</f>
        <v/>
      </c>
      <c r="AD130" s="58" t="str">
        <f t="shared" si="29"/>
        <v/>
      </c>
      <c r="AE130" s="82" t="str">
        <f t="shared" si="30"/>
        <v/>
      </c>
      <c r="AF130" s="109" t="str">
        <f t="shared" si="31"/>
        <v/>
      </c>
      <c r="AG130" s="58" t="str">
        <f t="shared" si="32"/>
        <v/>
      </c>
      <c r="AH130" s="58" t="str">
        <f t="shared" si="33"/>
        <v/>
      </c>
      <c r="AI130" s="58" t="str">
        <f t="shared" si="34"/>
        <v/>
      </c>
      <c r="AJ130" s="82" t="str">
        <f t="shared" si="35"/>
        <v/>
      </c>
      <c r="AK130" s="82" t="str">
        <f t="shared" si="36"/>
        <v/>
      </c>
      <c r="AL130" s="82" t="str">
        <f t="shared" si="37"/>
        <v/>
      </c>
      <c r="AM130" s="58" t="str">
        <f t="shared" si="38"/>
        <v/>
      </c>
      <c r="AN130" s="58" t="str">
        <f t="shared" si="39"/>
        <v/>
      </c>
      <c r="AP130" s="58" t="str">
        <f>IF(AND('2nd plate agonist &amp; batch'!AB123&lt;&gt;"", '2nd plate agonist &amp; batch'!AB123&lt;&gt;"Buffer"),'2nd plate agonist &amp; batch'!AB123,"")</f>
        <v/>
      </c>
      <c r="AQ130" s="58" t="str">
        <f>IF('2nd plate agonist &amp; batch'!AC123&lt;&gt;"",'2nd plate agonist &amp; batch'!AC123,"")</f>
        <v/>
      </c>
      <c r="AR130" s="58" t="str">
        <f>IF('2nd plate agonist &amp; batch'!AD123&lt;&gt;"",'2nd plate agonist &amp; batch'!AD123,"")</f>
        <v/>
      </c>
      <c r="AS130" s="58"/>
      <c r="AT130" s="58" t="str">
        <f>IF(AND('2nd plate agonist &amp; batch'!AB123&lt;&gt;"", '2nd plate agonist &amp; batch'!AB123&lt;&gt;"Buffer"),'2nd plate agonist &amp; batch'!AE123,"")</f>
        <v/>
      </c>
      <c r="AU130" s="58" t="str">
        <f t="shared" si="40"/>
        <v/>
      </c>
      <c r="AV130" s="58" t="str">
        <f t="shared" si="41"/>
        <v/>
      </c>
      <c r="AW130" s="58" t="str">
        <f t="shared" si="43"/>
        <v/>
      </c>
      <c r="AX130" s="58" t="str">
        <f t="shared" si="42"/>
        <v/>
      </c>
      <c r="AY130" s="93"/>
      <c r="BB130" s="54"/>
    </row>
    <row r="131" spans="5:54" s="91" customFormat="1" ht="21" customHeight="1" x14ac:dyDescent="0.3">
      <c r="E131" s="61" t="str">
        <f>'Cell type &amp; nb'!AC124</f>
        <v/>
      </c>
      <c r="F131" s="61" t="str">
        <f>'Cell type &amp; nb'!AD124</f>
        <v/>
      </c>
      <c r="G131" s="61" t="str">
        <f>'Cell type &amp; nb'!AE124</f>
        <v/>
      </c>
      <c r="H131" s="61" t="str">
        <f>'Cell type &amp; nb'!AF124</f>
        <v/>
      </c>
      <c r="I131" s="64" t="str">
        <f t="shared" si="22"/>
        <v/>
      </c>
      <c r="J131" s="62" t="str">
        <f t="shared" si="23"/>
        <v/>
      </c>
      <c r="K131" s="62" t="str">
        <f t="shared" si="24"/>
        <v/>
      </c>
      <c r="L131" s="62" t="str">
        <f t="shared" si="25"/>
        <v/>
      </c>
      <c r="M131" s="62" t="str">
        <f t="shared" si="26"/>
        <v/>
      </c>
      <c r="N131" s="62" t="str">
        <f t="shared" si="27"/>
        <v/>
      </c>
      <c r="O131" s="62" t="str">
        <f t="shared" si="28"/>
        <v/>
      </c>
      <c r="P131" s="107"/>
      <c r="Q131" s="107"/>
      <c r="R131" s="107"/>
      <c r="S131" s="107"/>
      <c r="T131" s="107"/>
      <c r="U131" s="107"/>
      <c r="V131" s="107"/>
      <c r="Y131" s="108" t="str">
        <f>IF('1st plate agonist &amp; batch'!AB124&lt;&gt;"",'1st plate agonist &amp; batch'!AB124,"")</f>
        <v/>
      </c>
      <c r="Z131" s="108" t="str">
        <f>IF('1st plate agonist &amp; batch'!AC124&lt;&gt;"",'1st plate agonist &amp; batch'!AC124,"")</f>
        <v/>
      </c>
      <c r="AA131" s="108" t="str">
        <f>IF('1st plate agonist &amp; batch'!AD124&lt;&gt;"",'1st plate agonist &amp; batch'!AD124,"")</f>
        <v/>
      </c>
      <c r="AB131" s="108" t="str">
        <f>IF('1st plate agonist &amp; batch'!AE124&lt;&gt;"",'1st plate agonist &amp; batch'!AE124,"")</f>
        <v/>
      </c>
      <c r="AC131" s="58" t="str">
        <f>IFERROR(IF(AND($Y131&lt;&gt;"Buffer",$Y131&lt;&gt;""),COUNTIFS('Dilutions 1st Plate'!$B$2:$Y$17,'Plate preparation Calculations'!$AD$2,'1st plate agonist &amp; batch'!$B$2:$Y$17,'Plate preparation Calculations'!$Y131),""),"")</f>
        <v/>
      </c>
      <c r="AD131" s="58" t="str">
        <f t="shared" si="29"/>
        <v/>
      </c>
      <c r="AE131" s="82" t="str">
        <f t="shared" si="30"/>
        <v/>
      </c>
      <c r="AF131" s="109" t="str">
        <f t="shared" si="31"/>
        <v/>
      </c>
      <c r="AG131" s="58" t="str">
        <f t="shared" si="32"/>
        <v/>
      </c>
      <c r="AH131" s="58" t="str">
        <f t="shared" si="33"/>
        <v/>
      </c>
      <c r="AI131" s="58" t="str">
        <f t="shared" si="34"/>
        <v/>
      </c>
      <c r="AJ131" s="82" t="str">
        <f t="shared" si="35"/>
        <v/>
      </c>
      <c r="AK131" s="82" t="str">
        <f t="shared" si="36"/>
        <v/>
      </c>
      <c r="AL131" s="82" t="str">
        <f t="shared" si="37"/>
        <v/>
      </c>
      <c r="AM131" s="58" t="str">
        <f t="shared" si="38"/>
        <v/>
      </c>
      <c r="AN131" s="58" t="str">
        <f t="shared" si="39"/>
        <v/>
      </c>
      <c r="AP131" s="58" t="str">
        <f>IF(AND('2nd plate agonist &amp; batch'!AB124&lt;&gt;"", '2nd plate agonist &amp; batch'!AB124&lt;&gt;"Buffer"),'2nd plate agonist &amp; batch'!AB124,"")</f>
        <v/>
      </c>
      <c r="AQ131" s="58" t="str">
        <f>IF('2nd plate agonist &amp; batch'!AC124&lt;&gt;"",'2nd plate agonist &amp; batch'!AC124,"")</f>
        <v/>
      </c>
      <c r="AR131" s="58" t="str">
        <f>IF('2nd plate agonist &amp; batch'!AD124&lt;&gt;"",'2nd plate agonist &amp; batch'!AD124,"")</f>
        <v/>
      </c>
      <c r="AS131" s="58"/>
      <c r="AT131" s="58" t="str">
        <f>IF(AND('2nd plate agonist &amp; batch'!AB124&lt;&gt;"", '2nd plate agonist &amp; batch'!AB124&lt;&gt;"Buffer"),'2nd plate agonist &amp; batch'!AE124,"")</f>
        <v/>
      </c>
      <c r="AU131" s="58" t="str">
        <f t="shared" si="40"/>
        <v/>
      </c>
      <c r="AV131" s="58" t="str">
        <f t="shared" si="41"/>
        <v/>
      </c>
      <c r="AW131" s="58" t="str">
        <f t="shared" si="43"/>
        <v/>
      </c>
      <c r="AX131" s="58" t="str">
        <f t="shared" si="42"/>
        <v/>
      </c>
      <c r="AY131" s="93"/>
      <c r="BB131" s="54"/>
    </row>
    <row r="132" spans="5:54" s="91" customFormat="1" ht="21" customHeight="1" x14ac:dyDescent="0.3">
      <c r="E132" s="61" t="str">
        <f>'Cell type &amp; nb'!AC125</f>
        <v/>
      </c>
      <c r="F132" s="61" t="str">
        <f>'Cell type &amp; nb'!AD125</f>
        <v/>
      </c>
      <c r="G132" s="61" t="str">
        <f>'Cell type &amp; nb'!AE125</f>
        <v/>
      </c>
      <c r="H132" s="61" t="str">
        <f>'Cell type &amp; nb'!AF125</f>
        <v/>
      </c>
      <c r="I132" s="64" t="str">
        <f t="shared" si="22"/>
        <v/>
      </c>
      <c r="J132" s="62" t="str">
        <f t="shared" si="23"/>
        <v/>
      </c>
      <c r="K132" s="62" t="str">
        <f t="shared" si="24"/>
        <v/>
      </c>
      <c r="L132" s="62" t="str">
        <f t="shared" si="25"/>
        <v/>
      </c>
      <c r="M132" s="62" t="str">
        <f t="shared" si="26"/>
        <v/>
      </c>
      <c r="N132" s="62" t="str">
        <f t="shared" si="27"/>
        <v/>
      </c>
      <c r="O132" s="62" t="str">
        <f t="shared" si="28"/>
        <v/>
      </c>
      <c r="P132" s="107"/>
      <c r="Q132" s="107"/>
      <c r="R132" s="107"/>
      <c r="S132" s="107"/>
      <c r="T132" s="107"/>
      <c r="U132" s="107"/>
      <c r="V132" s="107"/>
      <c r="Y132" s="108" t="str">
        <f>IF('1st plate agonist &amp; batch'!AB125&lt;&gt;"",'1st plate agonist &amp; batch'!AB125,"")</f>
        <v/>
      </c>
      <c r="Z132" s="108" t="str">
        <f>IF('1st plate agonist &amp; batch'!AC125&lt;&gt;"",'1st plate agonist &amp; batch'!AC125,"")</f>
        <v/>
      </c>
      <c r="AA132" s="108" t="str">
        <f>IF('1st plate agonist &amp; batch'!AD125&lt;&gt;"",'1st plate agonist &amp; batch'!AD125,"")</f>
        <v/>
      </c>
      <c r="AB132" s="108" t="str">
        <f>IF('1st plate agonist &amp; batch'!AE125&lt;&gt;"",'1st plate agonist &amp; batch'!AE125,"")</f>
        <v/>
      </c>
      <c r="AC132" s="58" t="str">
        <f>IFERROR(IF(AND($Y132&lt;&gt;"Buffer",$Y132&lt;&gt;""),COUNTIFS('Dilutions 1st Plate'!$B$2:$Y$17,'Plate preparation Calculations'!$AD$2,'1st plate agonist &amp; batch'!$B$2:$Y$17,'Plate preparation Calculations'!$Y132),""),"")</f>
        <v/>
      </c>
      <c r="AD132" s="58" t="str">
        <f t="shared" si="29"/>
        <v/>
      </c>
      <c r="AE132" s="82" t="str">
        <f t="shared" si="30"/>
        <v/>
      </c>
      <c r="AF132" s="109" t="str">
        <f t="shared" si="31"/>
        <v/>
      </c>
      <c r="AG132" s="58" t="str">
        <f t="shared" si="32"/>
        <v/>
      </c>
      <c r="AH132" s="58" t="str">
        <f t="shared" si="33"/>
        <v/>
      </c>
      <c r="AI132" s="58" t="str">
        <f t="shared" si="34"/>
        <v/>
      </c>
      <c r="AJ132" s="82" t="str">
        <f t="shared" si="35"/>
        <v/>
      </c>
      <c r="AK132" s="82" t="str">
        <f t="shared" si="36"/>
        <v/>
      </c>
      <c r="AL132" s="82" t="str">
        <f t="shared" si="37"/>
        <v/>
      </c>
      <c r="AM132" s="58" t="str">
        <f t="shared" si="38"/>
        <v/>
      </c>
      <c r="AN132" s="58" t="str">
        <f t="shared" si="39"/>
        <v/>
      </c>
      <c r="AP132" s="58" t="str">
        <f>IF(AND('2nd plate agonist &amp; batch'!AB125&lt;&gt;"", '2nd plate agonist &amp; batch'!AB125&lt;&gt;"Buffer"),'2nd plate agonist &amp; batch'!AB125,"")</f>
        <v/>
      </c>
      <c r="AQ132" s="58" t="str">
        <f>IF('2nd plate agonist &amp; batch'!AC125&lt;&gt;"",'2nd plate agonist &amp; batch'!AC125,"")</f>
        <v/>
      </c>
      <c r="AR132" s="58" t="str">
        <f>IF('2nd plate agonist &amp; batch'!AD125&lt;&gt;"",'2nd plate agonist &amp; batch'!AD125,"")</f>
        <v/>
      </c>
      <c r="AS132" s="58"/>
      <c r="AT132" s="58" t="str">
        <f>IF(AND('2nd plate agonist &amp; batch'!AB125&lt;&gt;"", '2nd plate agonist &amp; batch'!AB125&lt;&gt;"Buffer"),'2nd plate agonist &amp; batch'!AE125,"")</f>
        <v/>
      </c>
      <c r="AU132" s="58" t="str">
        <f t="shared" si="40"/>
        <v/>
      </c>
      <c r="AV132" s="58" t="str">
        <f t="shared" si="41"/>
        <v/>
      </c>
      <c r="AW132" s="58" t="str">
        <f t="shared" si="43"/>
        <v/>
      </c>
      <c r="AX132" s="58" t="str">
        <f t="shared" si="42"/>
        <v/>
      </c>
      <c r="AY132" s="93"/>
      <c r="BB132" s="54"/>
    </row>
    <row r="133" spans="5:54" s="91" customFormat="1" ht="21" customHeight="1" x14ac:dyDescent="0.3">
      <c r="E133" s="61" t="str">
        <f>'Cell type &amp; nb'!AC126</f>
        <v/>
      </c>
      <c r="F133" s="61" t="str">
        <f>'Cell type &amp; nb'!AD126</f>
        <v/>
      </c>
      <c r="G133" s="61" t="str">
        <f>'Cell type &amp; nb'!AE126</f>
        <v/>
      </c>
      <c r="H133" s="61" t="str">
        <f>'Cell type &amp; nb'!AF126</f>
        <v/>
      </c>
      <c r="I133" s="64" t="str">
        <f t="shared" si="22"/>
        <v/>
      </c>
      <c r="J133" s="62" t="str">
        <f t="shared" si="23"/>
        <v/>
      </c>
      <c r="K133" s="62" t="str">
        <f t="shared" si="24"/>
        <v/>
      </c>
      <c r="L133" s="62" t="str">
        <f t="shared" si="25"/>
        <v/>
      </c>
      <c r="M133" s="62" t="str">
        <f t="shared" si="26"/>
        <v/>
      </c>
      <c r="N133" s="62" t="str">
        <f t="shared" si="27"/>
        <v/>
      </c>
      <c r="O133" s="62" t="str">
        <f t="shared" si="28"/>
        <v/>
      </c>
      <c r="P133" s="107"/>
      <c r="Q133" s="107"/>
      <c r="R133" s="107"/>
      <c r="S133" s="107"/>
      <c r="T133" s="107"/>
      <c r="U133" s="107"/>
      <c r="V133" s="107"/>
      <c r="Y133" s="108" t="str">
        <f>IF('1st plate agonist &amp; batch'!AB126&lt;&gt;"",'1st plate agonist &amp; batch'!AB126,"")</f>
        <v/>
      </c>
      <c r="Z133" s="108" t="str">
        <f>IF('1st plate agonist &amp; batch'!AC126&lt;&gt;"",'1st plate agonist &amp; batch'!AC126,"")</f>
        <v/>
      </c>
      <c r="AA133" s="108" t="str">
        <f>IF('1st plate agonist &amp; batch'!AD126&lt;&gt;"",'1st plate agonist &amp; batch'!AD126,"")</f>
        <v/>
      </c>
      <c r="AB133" s="108" t="str">
        <f>IF('1st plate agonist &amp; batch'!AE126&lt;&gt;"",'1st plate agonist &amp; batch'!AE126,"")</f>
        <v/>
      </c>
      <c r="AC133" s="58" t="str">
        <f>IFERROR(IF(AND($Y133&lt;&gt;"Buffer",$Y133&lt;&gt;""),COUNTIFS('Dilutions 1st Plate'!$B$2:$Y$17,'Plate preparation Calculations'!$AD$2,'1st plate agonist &amp; batch'!$B$2:$Y$17,'Plate preparation Calculations'!$Y133),""),"")</f>
        <v/>
      </c>
      <c r="AD133" s="58" t="str">
        <f t="shared" si="29"/>
        <v/>
      </c>
      <c r="AE133" s="82" t="str">
        <f t="shared" si="30"/>
        <v/>
      </c>
      <c r="AF133" s="109" t="str">
        <f t="shared" si="31"/>
        <v/>
      </c>
      <c r="AG133" s="58" t="str">
        <f t="shared" si="32"/>
        <v/>
      </c>
      <c r="AH133" s="58" t="str">
        <f t="shared" si="33"/>
        <v/>
      </c>
      <c r="AI133" s="58" t="str">
        <f t="shared" si="34"/>
        <v/>
      </c>
      <c r="AJ133" s="82" t="str">
        <f t="shared" si="35"/>
        <v/>
      </c>
      <c r="AK133" s="82" t="str">
        <f t="shared" si="36"/>
        <v/>
      </c>
      <c r="AL133" s="82" t="str">
        <f t="shared" si="37"/>
        <v/>
      </c>
      <c r="AM133" s="58" t="str">
        <f t="shared" si="38"/>
        <v/>
      </c>
      <c r="AN133" s="58" t="str">
        <f t="shared" si="39"/>
        <v/>
      </c>
      <c r="AP133" s="58" t="str">
        <f>IF(AND('2nd plate agonist &amp; batch'!AB126&lt;&gt;"", '2nd plate agonist &amp; batch'!AB126&lt;&gt;"Buffer"),'2nd plate agonist &amp; batch'!AB126,"")</f>
        <v/>
      </c>
      <c r="AQ133" s="58" t="str">
        <f>IF('2nd plate agonist &amp; batch'!AC126&lt;&gt;"",'2nd plate agonist &amp; batch'!AC126,"")</f>
        <v/>
      </c>
      <c r="AR133" s="58" t="str">
        <f>IF('2nd plate agonist &amp; batch'!AD126&lt;&gt;"",'2nd plate agonist &amp; batch'!AD126,"")</f>
        <v/>
      </c>
      <c r="AS133" s="58"/>
      <c r="AT133" s="58" t="str">
        <f>IF(AND('2nd plate agonist &amp; batch'!AB126&lt;&gt;"", '2nd plate agonist &amp; batch'!AB126&lt;&gt;"Buffer"),'2nd plate agonist &amp; batch'!AE126,"")</f>
        <v/>
      </c>
      <c r="AU133" s="58" t="str">
        <f t="shared" si="40"/>
        <v/>
      </c>
      <c r="AV133" s="58" t="str">
        <f t="shared" si="41"/>
        <v/>
      </c>
      <c r="AW133" s="58" t="str">
        <f t="shared" si="43"/>
        <v/>
      </c>
      <c r="AX133" s="58" t="str">
        <f t="shared" si="42"/>
        <v/>
      </c>
      <c r="AY133" s="93"/>
      <c r="BB133" s="54"/>
    </row>
    <row r="134" spans="5:54" s="91" customFormat="1" ht="21" customHeight="1" x14ac:dyDescent="0.3">
      <c r="E134" s="61" t="str">
        <f>'Cell type &amp; nb'!AC127</f>
        <v/>
      </c>
      <c r="F134" s="61" t="str">
        <f>'Cell type &amp; nb'!AD127</f>
        <v/>
      </c>
      <c r="G134" s="61" t="str">
        <f>'Cell type &amp; nb'!AE127</f>
        <v/>
      </c>
      <c r="H134" s="61" t="str">
        <f>'Cell type &amp; nb'!AF127</f>
        <v/>
      </c>
      <c r="I134" s="64" t="str">
        <f t="shared" si="22"/>
        <v/>
      </c>
      <c r="J134" s="62" t="str">
        <f t="shared" si="23"/>
        <v/>
      </c>
      <c r="K134" s="62" t="str">
        <f t="shared" si="24"/>
        <v/>
      </c>
      <c r="L134" s="62" t="str">
        <f t="shared" si="25"/>
        <v/>
      </c>
      <c r="M134" s="62" t="str">
        <f t="shared" si="26"/>
        <v/>
      </c>
      <c r="N134" s="62" t="str">
        <f t="shared" si="27"/>
        <v/>
      </c>
      <c r="O134" s="62" t="str">
        <f t="shared" si="28"/>
        <v/>
      </c>
      <c r="P134" s="107"/>
      <c r="Q134" s="107"/>
      <c r="R134" s="107"/>
      <c r="S134" s="107"/>
      <c r="T134" s="107"/>
      <c r="U134" s="107"/>
      <c r="V134" s="107"/>
      <c r="Y134" s="108" t="str">
        <f>IF('1st plate agonist &amp; batch'!AB127&lt;&gt;"",'1st plate agonist &amp; batch'!AB127,"")</f>
        <v/>
      </c>
      <c r="Z134" s="108" t="str">
        <f>IF('1st plate agonist &amp; batch'!AC127&lt;&gt;"",'1st plate agonist &amp; batch'!AC127,"")</f>
        <v/>
      </c>
      <c r="AA134" s="108" t="str">
        <f>IF('1st plate agonist &amp; batch'!AD127&lt;&gt;"",'1st plate agonist &amp; batch'!AD127,"")</f>
        <v/>
      </c>
      <c r="AB134" s="108" t="str">
        <f>IF('1st plate agonist &amp; batch'!AE127&lt;&gt;"",'1st plate agonist &amp; batch'!AE127,"")</f>
        <v/>
      </c>
      <c r="AC134" s="58" t="str">
        <f>IFERROR(IF(AND($Y134&lt;&gt;"Buffer",$Y134&lt;&gt;""),COUNTIFS('Dilutions 1st Plate'!$B$2:$Y$17,'Plate preparation Calculations'!$AD$2,'1st plate agonist &amp; batch'!$B$2:$Y$17,'Plate preparation Calculations'!$Y134),""),"")</f>
        <v/>
      </c>
      <c r="AD134" s="58" t="str">
        <f t="shared" si="29"/>
        <v/>
      </c>
      <c r="AE134" s="82" t="str">
        <f t="shared" si="30"/>
        <v/>
      </c>
      <c r="AF134" s="109" t="str">
        <f t="shared" si="31"/>
        <v/>
      </c>
      <c r="AG134" s="58" t="str">
        <f t="shared" si="32"/>
        <v/>
      </c>
      <c r="AH134" s="58" t="str">
        <f t="shared" si="33"/>
        <v/>
      </c>
      <c r="AI134" s="58" t="str">
        <f t="shared" si="34"/>
        <v/>
      </c>
      <c r="AJ134" s="82" t="str">
        <f t="shared" si="35"/>
        <v/>
      </c>
      <c r="AK134" s="82" t="str">
        <f t="shared" si="36"/>
        <v/>
      </c>
      <c r="AL134" s="82" t="str">
        <f t="shared" si="37"/>
        <v/>
      </c>
      <c r="AM134" s="58" t="str">
        <f t="shared" si="38"/>
        <v/>
      </c>
      <c r="AN134" s="58" t="str">
        <f t="shared" si="39"/>
        <v/>
      </c>
      <c r="AP134" s="58" t="str">
        <f>IF(AND('2nd plate agonist &amp; batch'!AB127&lt;&gt;"", '2nd plate agonist &amp; batch'!AB127&lt;&gt;"Buffer"),'2nd plate agonist &amp; batch'!AB127,"")</f>
        <v/>
      </c>
      <c r="AQ134" s="58" t="str">
        <f>IF('2nd plate agonist &amp; batch'!AC127&lt;&gt;"",'2nd plate agonist &amp; batch'!AC127,"")</f>
        <v/>
      </c>
      <c r="AR134" s="58" t="str">
        <f>IF('2nd plate agonist &amp; batch'!AD127&lt;&gt;"",'2nd plate agonist &amp; batch'!AD127,"")</f>
        <v/>
      </c>
      <c r="AS134" s="58"/>
      <c r="AT134" s="58" t="str">
        <f>IF(AND('2nd plate agonist &amp; batch'!AB127&lt;&gt;"", '2nd plate agonist &amp; batch'!AB127&lt;&gt;"Buffer"),'2nd plate agonist &amp; batch'!AE127,"")</f>
        <v/>
      </c>
      <c r="AU134" s="58" t="str">
        <f t="shared" si="40"/>
        <v/>
      </c>
      <c r="AV134" s="58" t="str">
        <f t="shared" si="41"/>
        <v/>
      </c>
      <c r="AW134" s="58" t="str">
        <f t="shared" si="43"/>
        <v/>
      </c>
      <c r="AX134" s="58" t="str">
        <f t="shared" si="42"/>
        <v/>
      </c>
      <c r="AY134" s="93"/>
      <c r="BB134" s="54"/>
    </row>
    <row r="135" spans="5:54" s="91" customFormat="1" ht="21" customHeight="1" x14ac:dyDescent="0.3">
      <c r="E135" s="61" t="str">
        <f>'Cell type &amp; nb'!AC128</f>
        <v/>
      </c>
      <c r="F135" s="61" t="str">
        <f>'Cell type &amp; nb'!AD128</f>
        <v/>
      </c>
      <c r="G135" s="61" t="str">
        <f>'Cell type &amp; nb'!AE128</f>
        <v/>
      </c>
      <c r="H135" s="61" t="str">
        <f>'Cell type &amp; nb'!AF128</f>
        <v/>
      </c>
      <c r="I135" s="64" t="str">
        <f t="shared" si="22"/>
        <v/>
      </c>
      <c r="J135" s="62" t="str">
        <f t="shared" si="23"/>
        <v/>
      </c>
      <c r="K135" s="62" t="str">
        <f t="shared" si="24"/>
        <v/>
      </c>
      <c r="L135" s="62" t="str">
        <f t="shared" si="25"/>
        <v/>
      </c>
      <c r="M135" s="62" t="str">
        <f t="shared" si="26"/>
        <v/>
      </c>
      <c r="N135" s="62" t="str">
        <f t="shared" si="27"/>
        <v/>
      </c>
      <c r="O135" s="62" t="str">
        <f t="shared" si="28"/>
        <v/>
      </c>
      <c r="P135" s="107"/>
      <c r="Q135" s="107"/>
      <c r="R135" s="107"/>
      <c r="S135" s="107"/>
      <c r="T135" s="107"/>
      <c r="U135" s="107"/>
      <c r="V135" s="107"/>
      <c r="Y135" s="108" t="str">
        <f>IF('1st plate agonist &amp; batch'!AB128&lt;&gt;"",'1st plate agonist &amp; batch'!AB128,"")</f>
        <v/>
      </c>
      <c r="Z135" s="108" t="str">
        <f>IF('1st plate agonist &amp; batch'!AC128&lt;&gt;"",'1st plate agonist &amp; batch'!AC128,"")</f>
        <v/>
      </c>
      <c r="AA135" s="108" t="str">
        <f>IF('1st plate agonist &amp; batch'!AD128&lt;&gt;"",'1st plate agonist &amp; batch'!AD128,"")</f>
        <v/>
      </c>
      <c r="AB135" s="108" t="str">
        <f>IF('1st plate agonist &amp; batch'!AE128&lt;&gt;"",'1st plate agonist &amp; batch'!AE128,"")</f>
        <v/>
      </c>
      <c r="AC135" s="58" t="str">
        <f>IFERROR(IF(AND($Y135&lt;&gt;"Buffer",$Y135&lt;&gt;""),COUNTIFS('Dilutions 1st Plate'!$B$2:$Y$17,'Plate preparation Calculations'!$AD$2,'1st plate agonist &amp; batch'!$B$2:$Y$17,'Plate preparation Calculations'!$Y135),""),"")</f>
        <v/>
      </c>
      <c r="AD135" s="58" t="str">
        <f t="shared" si="29"/>
        <v/>
      </c>
      <c r="AE135" s="82" t="str">
        <f t="shared" si="30"/>
        <v/>
      </c>
      <c r="AF135" s="109" t="str">
        <f t="shared" si="31"/>
        <v/>
      </c>
      <c r="AG135" s="58" t="str">
        <f t="shared" si="32"/>
        <v/>
      </c>
      <c r="AH135" s="58" t="str">
        <f t="shared" si="33"/>
        <v/>
      </c>
      <c r="AI135" s="58" t="str">
        <f t="shared" si="34"/>
        <v/>
      </c>
      <c r="AJ135" s="82" t="str">
        <f t="shared" si="35"/>
        <v/>
      </c>
      <c r="AK135" s="82" t="str">
        <f t="shared" si="36"/>
        <v/>
      </c>
      <c r="AL135" s="82" t="str">
        <f t="shared" si="37"/>
        <v/>
      </c>
      <c r="AM135" s="58" t="str">
        <f t="shared" si="38"/>
        <v/>
      </c>
      <c r="AN135" s="58" t="str">
        <f t="shared" si="39"/>
        <v/>
      </c>
      <c r="AP135" s="58" t="str">
        <f>IF(AND('2nd plate agonist &amp; batch'!AB128&lt;&gt;"", '2nd plate agonist &amp; batch'!AB128&lt;&gt;"Buffer"),'2nd plate agonist &amp; batch'!AB128,"")</f>
        <v/>
      </c>
      <c r="AQ135" s="58" t="str">
        <f>IF('2nd plate agonist &amp; batch'!AC128&lt;&gt;"",'2nd plate agonist &amp; batch'!AC128,"")</f>
        <v/>
      </c>
      <c r="AR135" s="58" t="str">
        <f>IF('2nd plate agonist &amp; batch'!AD128&lt;&gt;"",'2nd plate agonist &amp; batch'!AD128,"")</f>
        <v/>
      </c>
      <c r="AS135" s="58"/>
      <c r="AT135" s="58" t="str">
        <f>IF(AND('2nd plate agonist &amp; batch'!AB128&lt;&gt;"", '2nd plate agonist &amp; batch'!AB128&lt;&gt;"Buffer"),'2nd plate agonist &amp; batch'!AE128,"")</f>
        <v/>
      </c>
      <c r="AU135" s="58" t="str">
        <f t="shared" si="40"/>
        <v/>
      </c>
      <c r="AV135" s="58" t="str">
        <f t="shared" si="41"/>
        <v/>
      </c>
      <c r="AW135" s="58" t="str">
        <f t="shared" si="43"/>
        <v/>
      </c>
      <c r="AX135" s="58" t="str">
        <f t="shared" si="42"/>
        <v/>
      </c>
      <c r="AY135" s="93"/>
      <c r="BB135" s="54"/>
    </row>
    <row r="136" spans="5:54" s="91" customFormat="1" ht="21" customHeight="1" x14ac:dyDescent="0.3">
      <c r="E136" s="61" t="str">
        <f>'Cell type &amp; nb'!AC129</f>
        <v/>
      </c>
      <c r="F136" s="61" t="str">
        <f>'Cell type &amp; nb'!AD129</f>
        <v/>
      </c>
      <c r="G136" s="61" t="str">
        <f>'Cell type &amp; nb'!AE129</f>
        <v/>
      </c>
      <c r="H136" s="61" t="str">
        <f>'Cell type &amp; nb'!AF129</f>
        <v/>
      </c>
      <c r="I136" s="64" t="str">
        <f t="shared" si="22"/>
        <v/>
      </c>
      <c r="J136" s="62" t="str">
        <f t="shared" si="23"/>
        <v/>
      </c>
      <c r="K136" s="62" t="str">
        <f t="shared" si="24"/>
        <v/>
      </c>
      <c r="L136" s="62" t="str">
        <f t="shared" si="25"/>
        <v/>
      </c>
      <c r="M136" s="62" t="str">
        <f t="shared" si="26"/>
        <v/>
      </c>
      <c r="N136" s="62" t="str">
        <f t="shared" si="27"/>
        <v/>
      </c>
      <c r="O136" s="62" t="str">
        <f t="shared" si="28"/>
        <v/>
      </c>
      <c r="P136" s="107"/>
      <c r="Q136" s="107"/>
      <c r="R136" s="107"/>
      <c r="S136" s="107"/>
      <c r="T136" s="107"/>
      <c r="U136" s="107"/>
      <c r="V136" s="107"/>
      <c r="Y136" s="108" t="str">
        <f>IF('1st plate agonist &amp; batch'!AB129&lt;&gt;"",'1st plate agonist &amp; batch'!AB129,"")</f>
        <v/>
      </c>
      <c r="Z136" s="108" t="str">
        <f>IF('1st plate agonist &amp; batch'!AC129&lt;&gt;"",'1st plate agonist &amp; batch'!AC129,"")</f>
        <v/>
      </c>
      <c r="AA136" s="108" t="str">
        <f>IF('1st plate agonist &amp; batch'!AD129&lt;&gt;"",'1st plate agonist &amp; batch'!AD129,"")</f>
        <v/>
      </c>
      <c r="AB136" s="108" t="str">
        <f>IF('1st plate agonist &amp; batch'!AE129&lt;&gt;"",'1st plate agonist &amp; batch'!AE129,"")</f>
        <v/>
      </c>
      <c r="AC136" s="58" t="str">
        <f>IFERROR(IF(AND($Y136&lt;&gt;"Buffer",$Y136&lt;&gt;""),COUNTIFS('Dilutions 1st Plate'!$B$2:$Y$17,'Plate preparation Calculations'!$AD$2,'1st plate agonist &amp; batch'!$B$2:$Y$17,'Plate preparation Calculations'!$Y136),""),"")</f>
        <v/>
      </c>
      <c r="AD136" s="58" t="str">
        <f t="shared" si="29"/>
        <v/>
      </c>
      <c r="AE136" s="82" t="str">
        <f t="shared" si="30"/>
        <v/>
      </c>
      <c r="AF136" s="109" t="str">
        <f t="shared" si="31"/>
        <v/>
      </c>
      <c r="AG136" s="58" t="str">
        <f t="shared" si="32"/>
        <v/>
      </c>
      <c r="AH136" s="58" t="str">
        <f t="shared" si="33"/>
        <v/>
      </c>
      <c r="AI136" s="58" t="str">
        <f t="shared" si="34"/>
        <v/>
      </c>
      <c r="AJ136" s="82" t="str">
        <f t="shared" si="35"/>
        <v/>
      </c>
      <c r="AK136" s="82" t="str">
        <f t="shared" si="36"/>
        <v/>
      </c>
      <c r="AL136" s="82" t="str">
        <f t="shared" si="37"/>
        <v/>
      </c>
      <c r="AM136" s="58" t="str">
        <f t="shared" si="38"/>
        <v/>
      </c>
      <c r="AN136" s="58" t="str">
        <f t="shared" si="39"/>
        <v/>
      </c>
      <c r="AP136" s="58" t="str">
        <f>IF(AND('2nd plate agonist &amp; batch'!AB129&lt;&gt;"", '2nd plate agonist &amp; batch'!AB129&lt;&gt;"Buffer"),'2nd plate agonist &amp; batch'!AB129,"")</f>
        <v/>
      </c>
      <c r="AQ136" s="58" t="str">
        <f>IF('2nd plate agonist &amp; batch'!AC129&lt;&gt;"",'2nd plate agonist &amp; batch'!AC129,"")</f>
        <v/>
      </c>
      <c r="AR136" s="58" t="str">
        <f>IF('2nd plate agonist &amp; batch'!AD129&lt;&gt;"",'2nd plate agonist &amp; batch'!AD129,"")</f>
        <v/>
      </c>
      <c r="AS136" s="58"/>
      <c r="AT136" s="58" t="str">
        <f>IF(AND('2nd plate agonist &amp; batch'!AB129&lt;&gt;"", '2nd plate agonist &amp; batch'!AB129&lt;&gt;"Buffer"),'2nd plate agonist &amp; batch'!AE129,"")</f>
        <v/>
      </c>
      <c r="AU136" s="58" t="str">
        <f t="shared" si="40"/>
        <v/>
      </c>
      <c r="AV136" s="58" t="str">
        <f t="shared" si="41"/>
        <v/>
      </c>
      <c r="AW136" s="58" t="str">
        <f t="shared" si="43"/>
        <v/>
      </c>
      <c r="AX136" s="58" t="str">
        <f t="shared" si="42"/>
        <v/>
      </c>
      <c r="AY136" s="93"/>
      <c r="BB136" s="54"/>
    </row>
    <row r="137" spans="5:54" s="91" customFormat="1" ht="21" customHeight="1" x14ac:dyDescent="0.3">
      <c r="E137" s="61" t="str">
        <f>'Cell type &amp; nb'!AC130</f>
        <v/>
      </c>
      <c r="F137" s="61" t="str">
        <f>'Cell type &amp; nb'!AD130</f>
        <v/>
      </c>
      <c r="G137" s="61" t="str">
        <f>'Cell type &amp; nb'!AE130</f>
        <v/>
      </c>
      <c r="H137" s="61" t="str">
        <f>'Cell type &amp; nb'!AF130</f>
        <v/>
      </c>
      <c r="I137" s="64" t="str">
        <f t="shared" si="22"/>
        <v/>
      </c>
      <c r="J137" s="62" t="str">
        <f t="shared" si="23"/>
        <v/>
      </c>
      <c r="K137" s="62" t="str">
        <f t="shared" si="24"/>
        <v/>
      </c>
      <c r="L137" s="62" t="str">
        <f t="shared" si="25"/>
        <v/>
      </c>
      <c r="M137" s="62" t="str">
        <f t="shared" si="26"/>
        <v/>
      </c>
      <c r="N137" s="62" t="str">
        <f t="shared" si="27"/>
        <v/>
      </c>
      <c r="O137" s="62" t="str">
        <f t="shared" si="28"/>
        <v/>
      </c>
      <c r="P137" s="107"/>
      <c r="Q137" s="107"/>
      <c r="R137" s="107"/>
      <c r="S137" s="107"/>
      <c r="T137" s="107"/>
      <c r="U137" s="107"/>
      <c r="V137" s="107"/>
      <c r="Y137" s="108" t="str">
        <f>IF('1st plate agonist &amp; batch'!AB130&lt;&gt;"",'1st plate agonist &amp; batch'!AB130,"")</f>
        <v/>
      </c>
      <c r="Z137" s="108" t="str">
        <f>IF('1st plate agonist &amp; batch'!AC130&lt;&gt;"",'1st plate agonist &amp; batch'!AC130,"")</f>
        <v/>
      </c>
      <c r="AA137" s="108" t="str">
        <f>IF('1st plate agonist &amp; batch'!AD130&lt;&gt;"",'1st plate agonist &amp; batch'!AD130,"")</f>
        <v/>
      </c>
      <c r="AB137" s="108" t="str">
        <f>IF('1st plate agonist &amp; batch'!AE130&lt;&gt;"",'1st plate agonist &amp; batch'!AE130,"")</f>
        <v/>
      </c>
      <c r="AC137" s="58" t="str">
        <f>IFERROR(IF(AND($Y137&lt;&gt;"Buffer",$Y137&lt;&gt;""),COUNTIFS('Dilutions 1st Plate'!$B$2:$Y$17,'Plate preparation Calculations'!$AD$2,'1st plate agonist &amp; batch'!$B$2:$Y$17,'Plate preparation Calculations'!$Y137),""),"")</f>
        <v/>
      </c>
      <c r="AD137" s="58" t="str">
        <f t="shared" si="29"/>
        <v/>
      </c>
      <c r="AE137" s="82" t="str">
        <f t="shared" si="30"/>
        <v/>
      </c>
      <c r="AF137" s="109" t="str">
        <f t="shared" si="31"/>
        <v/>
      </c>
      <c r="AG137" s="58" t="str">
        <f t="shared" si="32"/>
        <v/>
      </c>
      <c r="AH137" s="58" t="str">
        <f t="shared" si="33"/>
        <v/>
      </c>
      <c r="AI137" s="58" t="str">
        <f t="shared" si="34"/>
        <v/>
      </c>
      <c r="AJ137" s="82" t="str">
        <f t="shared" si="35"/>
        <v/>
      </c>
      <c r="AK137" s="82" t="str">
        <f t="shared" si="36"/>
        <v/>
      </c>
      <c r="AL137" s="82" t="str">
        <f t="shared" si="37"/>
        <v/>
      </c>
      <c r="AM137" s="58" t="str">
        <f t="shared" si="38"/>
        <v/>
      </c>
      <c r="AN137" s="58" t="str">
        <f t="shared" si="39"/>
        <v/>
      </c>
      <c r="AP137" s="58" t="str">
        <f>IF(AND('2nd plate agonist &amp; batch'!AB130&lt;&gt;"", '2nd plate agonist &amp; batch'!AB130&lt;&gt;"Buffer"),'2nd plate agonist &amp; batch'!AB130,"")</f>
        <v/>
      </c>
      <c r="AQ137" s="58" t="str">
        <f>IF('2nd plate agonist &amp; batch'!AC130&lt;&gt;"",'2nd plate agonist &amp; batch'!AC130,"")</f>
        <v/>
      </c>
      <c r="AR137" s="58" t="str">
        <f>IF('2nd plate agonist &amp; batch'!AD130&lt;&gt;"",'2nd plate agonist &amp; batch'!AD130,"")</f>
        <v/>
      </c>
      <c r="AS137" s="58"/>
      <c r="AT137" s="58" t="str">
        <f>IF(AND('2nd plate agonist &amp; batch'!AB130&lt;&gt;"", '2nd plate agonist &amp; batch'!AB130&lt;&gt;"Buffer"),'2nd plate agonist &amp; batch'!AE130,"")</f>
        <v/>
      </c>
      <c r="AU137" s="58" t="str">
        <f t="shared" si="40"/>
        <v/>
      </c>
      <c r="AV137" s="58" t="str">
        <f t="shared" si="41"/>
        <v/>
      </c>
      <c r="AW137" s="58" t="str">
        <f t="shared" si="43"/>
        <v/>
      </c>
      <c r="AX137" s="58" t="str">
        <f t="shared" si="42"/>
        <v/>
      </c>
      <c r="AY137" s="93"/>
      <c r="BB137" s="54"/>
    </row>
    <row r="138" spans="5:54" s="91" customFormat="1" ht="21" customHeight="1" x14ac:dyDescent="0.3">
      <c r="E138" s="61" t="str">
        <f>'Cell type &amp; nb'!AC131</f>
        <v/>
      </c>
      <c r="F138" s="61" t="str">
        <f>'Cell type &amp; nb'!AD131</f>
        <v/>
      </c>
      <c r="G138" s="61" t="str">
        <f>'Cell type &amp; nb'!AE131</f>
        <v/>
      </c>
      <c r="H138" s="61" t="str">
        <f>'Cell type &amp; nb'!AF131</f>
        <v/>
      </c>
      <c r="I138" s="64" t="str">
        <f t="shared" si="22"/>
        <v/>
      </c>
      <c r="J138" s="62" t="str">
        <f t="shared" si="23"/>
        <v/>
      </c>
      <c r="K138" s="62" t="str">
        <f t="shared" si="24"/>
        <v/>
      </c>
      <c r="L138" s="62" t="str">
        <f t="shared" si="25"/>
        <v/>
      </c>
      <c r="M138" s="62" t="str">
        <f t="shared" si="26"/>
        <v/>
      </c>
      <c r="N138" s="62" t="str">
        <f t="shared" si="27"/>
        <v/>
      </c>
      <c r="O138" s="62" t="str">
        <f t="shared" si="28"/>
        <v/>
      </c>
      <c r="P138" s="107"/>
      <c r="Q138" s="107"/>
      <c r="R138" s="107"/>
      <c r="S138" s="107"/>
      <c r="T138" s="107"/>
      <c r="U138" s="107"/>
      <c r="V138" s="107"/>
      <c r="Y138" s="108" t="str">
        <f>IF('1st plate agonist &amp; batch'!AB131&lt;&gt;"",'1st plate agonist &amp; batch'!AB131,"")</f>
        <v/>
      </c>
      <c r="Z138" s="108" t="str">
        <f>IF('1st plate agonist &amp; batch'!AC131&lt;&gt;"",'1st plate agonist &amp; batch'!AC131,"")</f>
        <v/>
      </c>
      <c r="AA138" s="108" t="str">
        <f>IF('1st plate agonist &amp; batch'!AD131&lt;&gt;"",'1st plate agonist &amp; batch'!AD131,"")</f>
        <v/>
      </c>
      <c r="AB138" s="108" t="str">
        <f>IF('1st plate agonist &amp; batch'!AE131&lt;&gt;"",'1st plate agonist &amp; batch'!AE131,"")</f>
        <v/>
      </c>
      <c r="AC138" s="58" t="str">
        <f>IFERROR(IF(AND($Y138&lt;&gt;"Buffer",$Y138&lt;&gt;""),COUNTIFS('Dilutions 1st Plate'!$B$2:$Y$17,'Plate preparation Calculations'!$AD$2,'1st plate agonist &amp; batch'!$B$2:$Y$17,'Plate preparation Calculations'!$Y138),""),"")</f>
        <v/>
      </c>
      <c r="AD138" s="58" t="str">
        <f t="shared" si="29"/>
        <v/>
      </c>
      <c r="AE138" s="82" t="str">
        <f t="shared" si="30"/>
        <v/>
      </c>
      <c r="AF138" s="109" t="str">
        <f t="shared" si="31"/>
        <v/>
      </c>
      <c r="AG138" s="58" t="str">
        <f t="shared" si="32"/>
        <v/>
      </c>
      <c r="AH138" s="58" t="str">
        <f t="shared" si="33"/>
        <v/>
      </c>
      <c r="AI138" s="58" t="str">
        <f t="shared" si="34"/>
        <v/>
      </c>
      <c r="AJ138" s="82" t="str">
        <f t="shared" si="35"/>
        <v/>
      </c>
      <c r="AK138" s="82" t="str">
        <f t="shared" si="36"/>
        <v/>
      </c>
      <c r="AL138" s="82" t="str">
        <f t="shared" si="37"/>
        <v/>
      </c>
      <c r="AM138" s="58" t="str">
        <f t="shared" si="38"/>
        <v/>
      </c>
      <c r="AN138" s="58" t="str">
        <f t="shared" si="39"/>
        <v/>
      </c>
      <c r="AP138" s="58" t="str">
        <f>IF(AND('2nd plate agonist &amp; batch'!AB131&lt;&gt;"", '2nd plate agonist &amp; batch'!AB131&lt;&gt;"Buffer"),'2nd plate agonist &amp; batch'!AB131,"")</f>
        <v/>
      </c>
      <c r="AQ138" s="58" t="str">
        <f>IF('2nd plate agonist &amp; batch'!AC131&lt;&gt;"",'2nd plate agonist &amp; batch'!AC131,"")</f>
        <v/>
      </c>
      <c r="AR138" s="58" t="str">
        <f>IF('2nd plate agonist &amp; batch'!AD131&lt;&gt;"",'2nd plate agonist &amp; batch'!AD131,"")</f>
        <v/>
      </c>
      <c r="AS138" s="58"/>
      <c r="AT138" s="58" t="str">
        <f>IF(AND('2nd plate agonist &amp; batch'!AB131&lt;&gt;"", '2nd plate agonist &amp; batch'!AB131&lt;&gt;"Buffer"),'2nd plate agonist &amp; batch'!AE131,"")</f>
        <v/>
      </c>
      <c r="AU138" s="58" t="str">
        <f t="shared" si="40"/>
        <v/>
      </c>
      <c r="AV138" s="58" t="str">
        <f t="shared" si="41"/>
        <v/>
      </c>
      <c r="AW138" s="58" t="str">
        <f t="shared" si="43"/>
        <v/>
      </c>
      <c r="AX138" s="58" t="str">
        <f t="shared" si="42"/>
        <v/>
      </c>
      <c r="AY138" s="93"/>
      <c r="BB138" s="54"/>
    </row>
    <row r="139" spans="5:54" s="91" customFormat="1" ht="21" customHeight="1" x14ac:dyDescent="0.3">
      <c r="E139" s="61" t="str">
        <f>'Cell type &amp; nb'!AC132</f>
        <v/>
      </c>
      <c r="F139" s="61" t="str">
        <f>'Cell type &amp; nb'!AD132</f>
        <v/>
      </c>
      <c r="G139" s="61" t="str">
        <f>'Cell type &amp; nb'!AE132</f>
        <v/>
      </c>
      <c r="H139" s="61" t="str">
        <f>'Cell type &amp; nb'!AF132</f>
        <v/>
      </c>
      <c r="I139" s="64" t="str">
        <f t="shared" si="22"/>
        <v/>
      </c>
      <c r="J139" s="62" t="str">
        <f t="shared" si="23"/>
        <v/>
      </c>
      <c r="K139" s="62" t="str">
        <f t="shared" si="24"/>
        <v/>
      </c>
      <c r="L139" s="62" t="str">
        <f t="shared" si="25"/>
        <v/>
      </c>
      <c r="M139" s="62" t="str">
        <f t="shared" si="26"/>
        <v/>
      </c>
      <c r="N139" s="62" t="str">
        <f t="shared" si="27"/>
        <v/>
      </c>
      <c r="O139" s="62" t="str">
        <f t="shared" si="28"/>
        <v/>
      </c>
      <c r="P139" s="107"/>
      <c r="Q139" s="107"/>
      <c r="R139" s="107"/>
      <c r="S139" s="107"/>
      <c r="T139" s="107"/>
      <c r="U139" s="107"/>
      <c r="V139" s="107"/>
      <c r="Y139" s="108" t="str">
        <f>IF('1st plate agonist &amp; batch'!AB132&lt;&gt;"",'1st plate agonist &amp; batch'!AB132,"")</f>
        <v/>
      </c>
      <c r="Z139" s="108" t="str">
        <f>IF('1st plate agonist &amp; batch'!AC132&lt;&gt;"",'1st plate agonist &amp; batch'!AC132,"")</f>
        <v/>
      </c>
      <c r="AA139" s="108" t="str">
        <f>IF('1st plate agonist &amp; batch'!AD132&lt;&gt;"",'1st plate agonist &amp; batch'!AD132,"")</f>
        <v/>
      </c>
      <c r="AB139" s="108" t="str">
        <f>IF('1st plate agonist &amp; batch'!AE132&lt;&gt;"",'1st plate agonist &amp; batch'!AE132,"")</f>
        <v/>
      </c>
      <c r="AC139" s="58" t="str">
        <f>IFERROR(IF(AND($Y139&lt;&gt;"Buffer",$Y139&lt;&gt;""),COUNTIFS('Dilutions 1st Plate'!$B$2:$Y$17,'Plate preparation Calculations'!$AD$2,'1st plate agonist &amp; batch'!$B$2:$Y$17,'Plate preparation Calculations'!$Y139),""),"")</f>
        <v/>
      </c>
      <c r="AD139" s="58" t="str">
        <f t="shared" si="29"/>
        <v/>
      </c>
      <c r="AE139" s="82" t="str">
        <f t="shared" si="30"/>
        <v/>
      </c>
      <c r="AF139" s="109" t="str">
        <f t="shared" si="31"/>
        <v/>
      </c>
      <c r="AG139" s="58" t="str">
        <f t="shared" si="32"/>
        <v/>
      </c>
      <c r="AH139" s="58" t="str">
        <f t="shared" si="33"/>
        <v/>
      </c>
      <c r="AI139" s="58" t="str">
        <f t="shared" si="34"/>
        <v/>
      </c>
      <c r="AJ139" s="82" t="str">
        <f t="shared" si="35"/>
        <v/>
      </c>
      <c r="AK139" s="82" t="str">
        <f t="shared" si="36"/>
        <v/>
      </c>
      <c r="AL139" s="82" t="str">
        <f t="shared" si="37"/>
        <v/>
      </c>
      <c r="AM139" s="58" t="str">
        <f t="shared" si="38"/>
        <v/>
      </c>
      <c r="AN139" s="58" t="str">
        <f t="shared" si="39"/>
        <v/>
      </c>
      <c r="AP139" s="58" t="str">
        <f>IF(AND('2nd plate agonist &amp; batch'!AB132&lt;&gt;"", '2nd plate agonist &amp; batch'!AB132&lt;&gt;"Buffer"),'2nd plate agonist &amp; batch'!AB132,"")</f>
        <v/>
      </c>
      <c r="AQ139" s="58" t="str">
        <f>IF('2nd plate agonist &amp; batch'!AC132&lt;&gt;"",'2nd plate agonist &amp; batch'!AC132,"")</f>
        <v/>
      </c>
      <c r="AR139" s="58" t="str">
        <f>IF('2nd plate agonist &amp; batch'!AD132&lt;&gt;"",'2nd plate agonist &amp; batch'!AD132,"")</f>
        <v/>
      </c>
      <c r="AS139" s="58"/>
      <c r="AT139" s="58" t="str">
        <f>IF(AND('2nd plate agonist &amp; batch'!AB132&lt;&gt;"", '2nd plate agonist &amp; batch'!AB132&lt;&gt;"Buffer"),'2nd plate agonist &amp; batch'!AE132,"")</f>
        <v/>
      </c>
      <c r="AU139" s="58" t="str">
        <f t="shared" si="40"/>
        <v/>
      </c>
      <c r="AV139" s="58" t="str">
        <f t="shared" si="41"/>
        <v/>
      </c>
      <c r="AW139" s="58" t="str">
        <f t="shared" si="43"/>
        <v/>
      </c>
      <c r="AX139" s="58" t="str">
        <f t="shared" si="42"/>
        <v/>
      </c>
      <c r="AY139" s="93"/>
      <c r="BB139" s="54"/>
    </row>
    <row r="140" spans="5:54" s="91" customFormat="1" ht="21" customHeight="1" x14ac:dyDescent="0.3">
      <c r="E140" s="61" t="str">
        <f>'Cell type &amp; nb'!AC133</f>
        <v/>
      </c>
      <c r="F140" s="61" t="str">
        <f>'Cell type &amp; nb'!AD133</f>
        <v/>
      </c>
      <c r="G140" s="61" t="str">
        <f>'Cell type &amp; nb'!AE133</f>
        <v/>
      </c>
      <c r="H140" s="61" t="str">
        <f>'Cell type &amp; nb'!AF133</f>
        <v/>
      </c>
      <c r="I140" s="64" t="str">
        <f t="shared" si="22"/>
        <v/>
      </c>
      <c r="J140" s="62" t="str">
        <f t="shared" si="23"/>
        <v/>
      </c>
      <c r="K140" s="62" t="str">
        <f t="shared" si="24"/>
        <v/>
      </c>
      <c r="L140" s="62" t="str">
        <f t="shared" si="25"/>
        <v/>
      </c>
      <c r="M140" s="62" t="str">
        <f t="shared" si="26"/>
        <v/>
      </c>
      <c r="N140" s="62" t="str">
        <f t="shared" si="27"/>
        <v/>
      </c>
      <c r="O140" s="62" t="str">
        <f t="shared" si="28"/>
        <v/>
      </c>
      <c r="P140" s="107"/>
      <c r="Q140" s="107"/>
      <c r="R140" s="107"/>
      <c r="S140" s="107"/>
      <c r="T140" s="107"/>
      <c r="U140" s="107"/>
      <c r="V140" s="107"/>
      <c r="Y140" s="108" t="str">
        <f>IF('1st plate agonist &amp; batch'!AB133&lt;&gt;"",'1st plate agonist &amp; batch'!AB133,"")</f>
        <v/>
      </c>
      <c r="Z140" s="108" t="str">
        <f>IF('1st plate agonist &amp; batch'!AC133&lt;&gt;"",'1st plate agonist &amp; batch'!AC133,"")</f>
        <v/>
      </c>
      <c r="AA140" s="108" t="str">
        <f>IF('1st plate agonist &amp; batch'!AD133&lt;&gt;"",'1st plate agonist &amp; batch'!AD133,"")</f>
        <v/>
      </c>
      <c r="AB140" s="108" t="str">
        <f>IF('1st plate agonist &amp; batch'!AE133&lt;&gt;"",'1st plate agonist &amp; batch'!AE133,"")</f>
        <v/>
      </c>
      <c r="AC140" s="58" t="str">
        <f>IFERROR(IF(AND($Y140&lt;&gt;"Buffer",$Y140&lt;&gt;""),COUNTIFS('Dilutions 1st Plate'!$B$2:$Y$17,'Plate preparation Calculations'!$AD$2,'1st plate agonist &amp; batch'!$B$2:$Y$17,'Plate preparation Calculations'!$Y140),""),"")</f>
        <v/>
      </c>
      <c r="AD140" s="58" t="str">
        <f t="shared" si="29"/>
        <v/>
      </c>
      <c r="AE140" s="82" t="str">
        <f t="shared" si="30"/>
        <v/>
      </c>
      <c r="AF140" s="109" t="str">
        <f t="shared" si="31"/>
        <v/>
      </c>
      <c r="AG140" s="58" t="str">
        <f t="shared" si="32"/>
        <v/>
      </c>
      <c r="AH140" s="58" t="str">
        <f t="shared" si="33"/>
        <v/>
      </c>
      <c r="AI140" s="58" t="str">
        <f t="shared" si="34"/>
        <v/>
      </c>
      <c r="AJ140" s="82" t="str">
        <f t="shared" si="35"/>
        <v/>
      </c>
      <c r="AK140" s="82" t="str">
        <f t="shared" si="36"/>
        <v/>
      </c>
      <c r="AL140" s="82" t="str">
        <f t="shared" si="37"/>
        <v/>
      </c>
      <c r="AM140" s="58" t="str">
        <f t="shared" si="38"/>
        <v/>
      </c>
      <c r="AN140" s="58" t="str">
        <f t="shared" si="39"/>
        <v/>
      </c>
      <c r="AP140" s="58" t="str">
        <f>IF(AND('2nd plate agonist &amp; batch'!AB133&lt;&gt;"", '2nd plate agonist &amp; batch'!AB133&lt;&gt;"Buffer"),'2nd plate agonist &amp; batch'!AB133,"")</f>
        <v/>
      </c>
      <c r="AQ140" s="58" t="str">
        <f>IF('2nd plate agonist &amp; batch'!AC133&lt;&gt;"",'2nd plate agonist &amp; batch'!AC133,"")</f>
        <v/>
      </c>
      <c r="AR140" s="58" t="str">
        <f>IF('2nd plate agonist &amp; batch'!AD133&lt;&gt;"",'2nd plate agonist &amp; batch'!AD133,"")</f>
        <v/>
      </c>
      <c r="AS140" s="58"/>
      <c r="AT140" s="58" t="str">
        <f>IF(AND('2nd plate agonist &amp; batch'!AB133&lt;&gt;"", '2nd plate agonist &amp; batch'!AB133&lt;&gt;"Buffer"),'2nd plate agonist &amp; batch'!AE133,"")</f>
        <v/>
      </c>
      <c r="AU140" s="58" t="str">
        <f t="shared" si="40"/>
        <v/>
      </c>
      <c r="AV140" s="58" t="str">
        <f t="shared" si="41"/>
        <v/>
      </c>
      <c r="AW140" s="58" t="str">
        <f t="shared" si="43"/>
        <v/>
      </c>
      <c r="AX140" s="58" t="str">
        <f t="shared" si="42"/>
        <v/>
      </c>
      <c r="AY140" s="93"/>
      <c r="BB140" s="54"/>
    </row>
    <row r="141" spans="5:54" s="91" customFormat="1" ht="21" customHeight="1" x14ac:dyDescent="0.3">
      <c r="E141" s="61" t="str">
        <f>'Cell type &amp; nb'!AC134</f>
        <v/>
      </c>
      <c r="F141" s="61" t="str">
        <f>'Cell type &amp; nb'!AD134</f>
        <v/>
      </c>
      <c r="G141" s="61" t="str">
        <f>'Cell type &amp; nb'!AE134</f>
        <v/>
      </c>
      <c r="H141" s="61" t="str">
        <f>'Cell type &amp; nb'!AF134</f>
        <v/>
      </c>
      <c r="I141" s="64" t="str">
        <f t="shared" si="22"/>
        <v/>
      </c>
      <c r="J141" s="62" t="str">
        <f t="shared" si="23"/>
        <v/>
      </c>
      <c r="K141" s="62" t="str">
        <f t="shared" si="24"/>
        <v/>
      </c>
      <c r="L141" s="62" t="str">
        <f t="shared" si="25"/>
        <v/>
      </c>
      <c r="M141" s="62" t="str">
        <f t="shared" si="26"/>
        <v/>
      </c>
      <c r="N141" s="62" t="str">
        <f t="shared" si="27"/>
        <v/>
      </c>
      <c r="O141" s="62" t="str">
        <f t="shared" si="28"/>
        <v/>
      </c>
      <c r="P141" s="107"/>
      <c r="Q141" s="107"/>
      <c r="R141" s="107"/>
      <c r="S141" s="107"/>
      <c r="T141" s="107"/>
      <c r="U141" s="107"/>
      <c r="V141" s="107"/>
      <c r="Y141" s="108" t="str">
        <f>IF('1st plate agonist &amp; batch'!AB134&lt;&gt;"",'1st plate agonist &amp; batch'!AB134,"")</f>
        <v/>
      </c>
      <c r="Z141" s="108" t="str">
        <f>IF('1st plate agonist &amp; batch'!AC134&lt;&gt;"",'1st plate agonist &amp; batch'!AC134,"")</f>
        <v/>
      </c>
      <c r="AA141" s="108" t="str">
        <f>IF('1st plate agonist &amp; batch'!AD134&lt;&gt;"",'1st plate agonist &amp; batch'!AD134,"")</f>
        <v/>
      </c>
      <c r="AB141" s="108" t="str">
        <f>IF('1st plate agonist &amp; batch'!AE134&lt;&gt;"",'1st plate agonist &amp; batch'!AE134,"")</f>
        <v/>
      </c>
      <c r="AC141" s="58" t="str">
        <f>IFERROR(IF(AND($Y141&lt;&gt;"Buffer",$Y141&lt;&gt;""),COUNTIFS('Dilutions 1st Plate'!$B$2:$Y$17,'Plate preparation Calculations'!$AD$2,'1st plate agonist &amp; batch'!$B$2:$Y$17,'Plate preparation Calculations'!$Y141),""),"")</f>
        <v/>
      </c>
      <c r="AD141" s="58" t="str">
        <f t="shared" si="29"/>
        <v/>
      </c>
      <c r="AE141" s="82" t="str">
        <f t="shared" si="30"/>
        <v/>
      </c>
      <c r="AF141" s="109" t="str">
        <f t="shared" si="31"/>
        <v/>
      </c>
      <c r="AG141" s="58" t="str">
        <f t="shared" si="32"/>
        <v/>
      </c>
      <c r="AH141" s="58" t="str">
        <f t="shared" si="33"/>
        <v/>
      </c>
      <c r="AI141" s="58" t="str">
        <f t="shared" si="34"/>
        <v/>
      </c>
      <c r="AJ141" s="82" t="str">
        <f t="shared" si="35"/>
        <v/>
      </c>
      <c r="AK141" s="82" t="str">
        <f t="shared" si="36"/>
        <v/>
      </c>
      <c r="AL141" s="82" t="str">
        <f t="shared" si="37"/>
        <v/>
      </c>
      <c r="AM141" s="58" t="str">
        <f t="shared" si="38"/>
        <v/>
      </c>
      <c r="AN141" s="58" t="str">
        <f t="shared" si="39"/>
        <v/>
      </c>
      <c r="AP141" s="58" t="str">
        <f>IF(AND('2nd plate agonist &amp; batch'!AB134&lt;&gt;"", '2nd plate agonist &amp; batch'!AB134&lt;&gt;"Buffer"),'2nd plate agonist &amp; batch'!AB134,"")</f>
        <v/>
      </c>
      <c r="AQ141" s="58" t="str">
        <f>IF('2nd plate agonist &amp; batch'!AC134&lt;&gt;"",'2nd plate agonist &amp; batch'!AC134,"")</f>
        <v/>
      </c>
      <c r="AR141" s="58" t="str">
        <f>IF('2nd plate agonist &amp; batch'!AD134&lt;&gt;"",'2nd plate agonist &amp; batch'!AD134,"")</f>
        <v/>
      </c>
      <c r="AS141" s="58"/>
      <c r="AT141" s="58" t="str">
        <f>IF(AND('2nd plate agonist &amp; batch'!AB134&lt;&gt;"", '2nd plate agonist &amp; batch'!AB134&lt;&gt;"Buffer"),'2nd plate agonist &amp; batch'!AE134,"")</f>
        <v/>
      </c>
      <c r="AU141" s="58" t="str">
        <f t="shared" si="40"/>
        <v/>
      </c>
      <c r="AV141" s="58" t="str">
        <f t="shared" si="41"/>
        <v/>
      </c>
      <c r="AW141" s="58" t="str">
        <f t="shared" si="43"/>
        <v/>
      </c>
      <c r="AX141" s="58" t="str">
        <f t="shared" si="42"/>
        <v/>
      </c>
      <c r="AY141" s="93"/>
      <c r="BB141" s="54"/>
    </row>
    <row r="142" spans="5:54" s="91" customFormat="1" ht="21" customHeight="1" x14ac:dyDescent="0.3">
      <c r="E142" s="61" t="str">
        <f>'Cell type &amp; nb'!AC135</f>
        <v/>
      </c>
      <c r="F142" s="61" t="str">
        <f>'Cell type &amp; nb'!AD135</f>
        <v/>
      </c>
      <c r="G142" s="61" t="str">
        <f>'Cell type &amp; nb'!AE135</f>
        <v/>
      </c>
      <c r="H142" s="61" t="str">
        <f>'Cell type &amp; nb'!AF135</f>
        <v/>
      </c>
      <c r="I142" s="64" t="str">
        <f t="shared" ref="I142:I205" si="44">IFERROR(G142*H142,"")</f>
        <v/>
      </c>
      <c r="J142" s="62" t="str">
        <f t="shared" ref="J142:J205" si="45">IFERROR(H142*$M$3,"")</f>
        <v/>
      </c>
      <c r="K142" s="62" t="str">
        <f t="shared" ref="K142:K205" si="46">IFERROR(1000*G142/$M$3,"")</f>
        <v/>
      </c>
      <c r="L142" s="62" t="str">
        <f t="shared" ref="L142:L205" si="47">IFERROR(I142*$J$11*$G$2,"")</f>
        <v/>
      </c>
      <c r="M142" s="62" t="str">
        <f t="shared" ref="M142:M205" si="48">IFERROR(J142*$J$11*$G$2,"")</f>
        <v/>
      </c>
      <c r="N142" s="62" t="str">
        <f t="shared" ref="N142:N205" si="49">IFERROR(AVERAGE(Q142:V142)*10000*P142,"")</f>
        <v/>
      </c>
      <c r="O142" s="62" t="str">
        <f t="shared" ref="O142:O205" si="50">IFERROR(1000*L142/N142,"")</f>
        <v/>
      </c>
      <c r="P142" s="107"/>
      <c r="Q142" s="107"/>
      <c r="R142" s="107"/>
      <c r="S142" s="107"/>
      <c r="T142" s="107"/>
      <c r="U142" s="107"/>
      <c r="V142" s="107"/>
      <c r="Y142" s="108" t="str">
        <f>IF('1st plate agonist &amp; batch'!AB135&lt;&gt;"",'1st plate agonist &amp; batch'!AB135,"")</f>
        <v/>
      </c>
      <c r="Z142" s="108" t="str">
        <f>IF('1st plate agonist &amp; batch'!AC135&lt;&gt;"",'1st plate agonist &amp; batch'!AC135,"")</f>
        <v/>
      </c>
      <c r="AA142" s="108" t="str">
        <f>IF('1st plate agonist &amp; batch'!AD135&lt;&gt;"",'1st plate agonist &amp; batch'!AD135,"")</f>
        <v/>
      </c>
      <c r="AB142" s="108" t="str">
        <f>IF('1st plate agonist &amp; batch'!AE135&lt;&gt;"",'1st plate agonist &amp; batch'!AE135,"")</f>
        <v/>
      </c>
      <c r="AC142" s="58" t="str">
        <f>IFERROR(IF(AND($Y142&lt;&gt;"Buffer",$Y142&lt;&gt;""),COUNTIFS('Dilutions 1st Plate'!$B$2:$Y$17,'Plate preparation Calculations'!$AD$2,'1st plate agonist &amp; batch'!$B$2:$Y$17,'Plate preparation Calculations'!$Y142),""),"")</f>
        <v/>
      </c>
      <c r="AD142" s="58" t="str">
        <f t="shared" ref="AD142:AD205" si="51">IFERROR($AF$3*AC142,"")</f>
        <v/>
      </c>
      <c r="AE142" s="82" t="str">
        <f t="shared" ref="AE142:AE205" si="52">IFERROR(AF142-AD142,"")</f>
        <v/>
      </c>
      <c r="AF142" s="109" t="str">
        <f t="shared" ref="AF142:AF205" si="53">IFERROR($AA$2*AC142,"")</f>
        <v/>
      </c>
      <c r="AG142" s="58" t="str">
        <f t="shared" ref="AG142:AG205" si="54">IF(AC142&lt;&gt;"",AI142*($AD$2*$M$1/$AA$1)/$AD$1,"")</f>
        <v/>
      </c>
      <c r="AH142" s="58" t="str">
        <f t="shared" ref="AH142:AH205" si="55">IF(AC142&lt;&gt;"",AI142-AG142,"")</f>
        <v/>
      </c>
      <c r="AI142" s="58" t="str">
        <f t="shared" ref="AI142:AI205" si="56">IF(AC142&lt;&gt;"",AB142*$AA$10,"")</f>
        <v/>
      </c>
      <c r="AJ142" s="82" t="str">
        <f t="shared" ref="AJ142:AJ205" si="57">IF(AC142&lt;&gt;"",$AA$8,"")</f>
        <v/>
      </c>
      <c r="AK142" s="82" t="str">
        <f t="shared" ref="AK142:AK205" si="58">IF(AC142&lt;&gt;"",$AA$9,"")</f>
        <v/>
      </c>
      <c r="AL142" s="82" t="str">
        <f t="shared" ref="AL142:AL205" si="59">IF(AC142&lt;&gt;"",$AC142*$AA$8,"")</f>
        <v/>
      </c>
      <c r="AM142" s="58" t="str">
        <f t="shared" ref="AM142:AM205" si="60">IF(AC142&lt;&gt;"",$AC142*$AA$9,"")</f>
        <v/>
      </c>
      <c r="AN142" s="58" t="str">
        <f t="shared" ref="AN142:AN205" si="61">IF(AC142&lt;&gt;"",$AA$10,"")</f>
        <v/>
      </c>
      <c r="AP142" s="58" t="str">
        <f>IF(AND('2nd plate agonist &amp; batch'!AB135&lt;&gt;"", '2nd plate agonist &amp; batch'!AB135&lt;&gt;"Buffer"),'2nd plate agonist &amp; batch'!AB135,"")</f>
        <v/>
      </c>
      <c r="AQ142" s="58" t="str">
        <f>IF('2nd plate agonist &amp; batch'!AC135&lt;&gt;"",'2nd plate agonist &amp; batch'!AC135,"")</f>
        <v/>
      </c>
      <c r="AR142" s="58" t="str">
        <f>IF('2nd plate agonist &amp; batch'!AD135&lt;&gt;"",'2nd plate agonist &amp; batch'!AD135,"")</f>
        <v/>
      </c>
      <c r="AS142" s="58"/>
      <c r="AT142" s="58" t="str">
        <f>IF(AND('2nd plate agonist &amp; batch'!AB135&lt;&gt;"", '2nd plate agonist &amp; batch'!AB135&lt;&gt;"Buffer"),'2nd plate agonist &amp; batch'!AE135,"")</f>
        <v/>
      </c>
      <c r="AU142" s="58" t="str">
        <f t="shared" ref="AU142:AU205" si="62">IFERROR(AT142*$G$1*($G$3+$G$2*$AQ$1),"")</f>
        <v/>
      </c>
      <c r="AV142" s="58" t="str">
        <f t="shared" ref="AV142:AV205" si="63">IFERROR(($M$2/$AQ$1)*AU142*$AS142/$AV$1,"")</f>
        <v/>
      </c>
      <c r="AW142" s="58" t="str">
        <f t="shared" si="43"/>
        <v/>
      </c>
      <c r="AX142" s="58" t="str">
        <f t="shared" ref="AX142:AX205" si="64">IFERROR(AU142-AV142-AW142,"")</f>
        <v/>
      </c>
      <c r="AY142" s="93"/>
      <c r="BB142" s="54"/>
    </row>
    <row r="143" spans="5:54" s="91" customFormat="1" ht="21" customHeight="1" x14ac:dyDescent="0.3">
      <c r="E143" s="61" t="str">
        <f>'Cell type &amp; nb'!AC136</f>
        <v/>
      </c>
      <c r="F143" s="61" t="str">
        <f>'Cell type &amp; nb'!AD136</f>
        <v/>
      </c>
      <c r="G143" s="61" t="str">
        <f>'Cell type &amp; nb'!AE136</f>
        <v/>
      </c>
      <c r="H143" s="61" t="str">
        <f>'Cell type &amp; nb'!AF136</f>
        <v/>
      </c>
      <c r="I143" s="64" t="str">
        <f t="shared" si="44"/>
        <v/>
      </c>
      <c r="J143" s="62" t="str">
        <f t="shared" si="45"/>
        <v/>
      </c>
      <c r="K143" s="62" t="str">
        <f t="shared" si="46"/>
        <v/>
      </c>
      <c r="L143" s="62" t="str">
        <f t="shared" si="47"/>
        <v/>
      </c>
      <c r="M143" s="62" t="str">
        <f t="shared" si="48"/>
        <v/>
      </c>
      <c r="N143" s="62" t="str">
        <f t="shared" si="49"/>
        <v/>
      </c>
      <c r="O143" s="62" t="str">
        <f t="shared" si="50"/>
        <v/>
      </c>
      <c r="P143" s="107"/>
      <c r="Q143" s="107"/>
      <c r="R143" s="107"/>
      <c r="S143" s="107"/>
      <c r="T143" s="107"/>
      <c r="U143" s="107"/>
      <c r="V143" s="107"/>
      <c r="Y143" s="108" t="str">
        <f>IF('1st plate agonist &amp; batch'!AB136&lt;&gt;"",'1st plate agonist &amp; batch'!AB136,"")</f>
        <v/>
      </c>
      <c r="Z143" s="108" t="str">
        <f>IF('1st plate agonist &amp; batch'!AC136&lt;&gt;"",'1st plate agonist &amp; batch'!AC136,"")</f>
        <v/>
      </c>
      <c r="AA143" s="108" t="str">
        <f>IF('1st plate agonist &amp; batch'!AD136&lt;&gt;"",'1st plate agonist &amp; batch'!AD136,"")</f>
        <v/>
      </c>
      <c r="AB143" s="108" t="str">
        <f>IF('1st plate agonist &amp; batch'!AE136&lt;&gt;"",'1st plate agonist &amp; batch'!AE136,"")</f>
        <v/>
      </c>
      <c r="AC143" s="58" t="str">
        <f>IFERROR(IF(AND($Y143&lt;&gt;"Buffer",$Y143&lt;&gt;""),COUNTIFS('Dilutions 1st Plate'!$B$2:$Y$17,'Plate preparation Calculations'!$AD$2,'1st plate agonist &amp; batch'!$B$2:$Y$17,'Plate preparation Calculations'!$Y143),""),"")</f>
        <v/>
      </c>
      <c r="AD143" s="58" t="str">
        <f t="shared" si="51"/>
        <v/>
      </c>
      <c r="AE143" s="82" t="str">
        <f t="shared" si="52"/>
        <v/>
      </c>
      <c r="AF143" s="109" t="str">
        <f t="shared" si="53"/>
        <v/>
      </c>
      <c r="AG143" s="58" t="str">
        <f t="shared" si="54"/>
        <v/>
      </c>
      <c r="AH143" s="58" t="str">
        <f t="shared" si="55"/>
        <v/>
      </c>
      <c r="AI143" s="58" t="str">
        <f t="shared" si="56"/>
        <v/>
      </c>
      <c r="AJ143" s="82" t="str">
        <f t="shared" si="57"/>
        <v/>
      </c>
      <c r="AK143" s="82" t="str">
        <f t="shared" si="58"/>
        <v/>
      </c>
      <c r="AL143" s="82" t="str">
        <f t="shared" si="59"/>
        <v/>
      </c>
      <c r="AM143" s="58" t="str">
        <f t="shared" si="60"/>
        <v/>
      </c>
      <c r="AN143" s="58" t="str">
        <f t="shared" si="61"/>
        <v/>
      </c>
      <c r="AP143" s="58" t="str">
        <f>IF(AND('2nd plate agonist &amp; batch'!AB136&lt;&gt;"", '2nd plate agonist &amp; batch'!AB136&lt;&gt;"Buffer"),'2nd plate agonist &amp; batch'!AB136,"")</f>
        <v/>
      </c>
      <c r="AQ143" s="58" t="str">
        <f>IF('2nd plate agonist &amp; batch'!AC136&lt;&gt;"",'2nd plate agonist &amp; batch'!AC136,"")</f>
        <v/>
      </c>
      <c r="AR143" s="58" t="str">
        <f>IF('2nd plate agonist &amp; batch'!AD136&lt;&gt;"",'2nd plate agonist &amp; batch'!AD136,"")</f>
        <v/>
      </c>
      <c r="AS143" s="58"/>
      <c r="AT143" s="58" t="str">
        <f>IF(AND('2nd plate agonist &amp; batch'!AB136&lt;&gt;"", '2nd plate agonist &amp; batch'!AB136&lt;&gt;"Buffer"),'2nd plate agonist &amp; batch'!AE136,"")</f>
        <v/>
      </c>
      <c r="AU143" s="58" t="str">
        <f t="shared" si="62"/>
        <v/>
      </c>
      <c r="AV143" s="58" t="str">
        <f t="shared" si="63"/>
        <v/>
      </c>
      <c r="AW143" s="58" t="str">
        <f t="shared" si="43"/>
        <v/>
      </c>
      <c r="AX143" s="58" t="str">
        <f t="shared" si="64"/>
        <v/>
      </c>
      <c r="AY143" s="93"/>
      <c r="BB143" s="54"/>
    </row>
    <row r="144" spans="5:54" s="91" customFormat="1" ht="21" customHeight="1" x14ac:dyDescent="0.3">
      <c r="E144" s="61" t="str">
        <f>'Cell type &amp; nb'!AC137</f>
        <v/>
      </c>
      <c r="F144" s="61" t="str">
        <f>'Cell type &amp; nb'!AD137</f>
        <v/>
      </c>
      <c r="G144" s="61" t="str">
        <f>'Cell type &amp; nb'!AE137</f>
        <v/>
      </c>
      <c r="H144" s="61" t="str">
        <f>'Cell type &amp; nb'!AF137</f>
        <v/>
      </c>
      <c r="I144" s="64" t="str">
        <f t="shared" si="44"/>
        <v/>
      </c>
      <c r="J144" s="62" t="str">
        <f t="shared" si="45"/>
        <v/>
      </c>
      <c r="K144" s="62" t="str">
        <f t="shared" si="46"/>
        <v/>
      </c>
      <c r="L144" s="62" t="str">
        <f t="shared" si="47"/>
        <v/>
      </c>
      <c r="M144" s="62" t="str">
        <f t="shared" si="48"/>
        <v/>
      </c>
      <c r="N144" s="62" t="str">
        <f t="shared" si="49"/>
        <v/>
      </c>
      <c r="O144" s="62" t="str">
        <f t="shared" si="50"/>
        <v/>
      </c>
      <c r="P144" s="107"/>
      <c r="Q144" s="107"/>
      <c r="R144" s="107"/>
      <c r="S144" s="107"/>
      <c r="T144" s="107"/>
      <c r="U144" s="107"/>
      <c r="V144" s="107"/>
      <c r="Y144" s="108" t="str">
        <f>IF('1st plate agonist &amp; batch'!AB137&lt;&gt;"",'1st plate agonist &amp; batch'!AB137,"")</f>
        <v/>
      </c>
      <c r="Z144" s="108" t="str">
        <f>IF('1st plate agonist &amp; batch'!AC137&lt;&gt;"",'1st plate agonist &amp; batch'!AC137,"")</f>
        <v/>
      </c>
      <c r="AA144" s="108" t="str">
        <f>IF('1st plate agonist &amp; batch'!AD137&lt;&gt;"",'1st plate agonist &amp; batch'!AD137,"")</f>
        <v/>
      </c>
      <c r="AB144" s="108" t="str">
        <f>IF('1st plate agonist &amp; batch'!AE137&lt;&gt;"",'1st plate agonist &amp; batch'!AE137,"")</f>
        <v/>
      </c>
      <c r="AC144" s="58" t="str">
        <f>IFERROR(IF(AND($Y144&lt;&gt;"Buffer",$Y144&lt;&gt;""),COUNTIFS('Dilutions 1st Plate'!$B$2:$Y$17,'Plate preparation Calculations'!$AD$2,'1st plate agonist &amp; batch'!$B$2:$Y$17,'Plate preparation Calculations'!$Y144),""),"")</f>
        <v/>
      </c>
      <c r="AD144" s="58" t="str">
        <f t="shared" si="51"/>
        <v/>
      </c>
      <c r="AE144" s="82" t="str">
        <f t="shared" si="52"/>
        <v/>
      </c>
      <c r="AF144" s="109" t="str">
        <f t="shared" si="53"/>
        <v/>
      </c>
      <c r="AG144" s="58" t="str">
        <f t="shared" si="54"/>
        <v/>
      </c>
      <c r="AH144" s="58" t="str">
        <f t="shared" si="55"/>
        <v/>
      </c>
      <c r="AI144" s="58" t="str">
        <f t="shared" si="56"/>
        <v/>
      </c>
      <c r="AJ144" s="82" t="str">
        <f t="shared" si="57"/>
        <v/>
      </c>
      <c r="AK144" s="82" t="str">
        <f t="shared" si="58"/>
        <v/>
      </c>
      <c r="AL144" s="82" t="str">
        <f t="shared" si="59"/>
        <v/>
      </c>
      <c r="AM144" s="58" t="str">
        <f t="shared" si="60"/>
        <v/>
      </c>
      <c r="AN144" s="58" t="str">
        <f t="shared" si="61"/>
        <v/>
      </c>
      <c r="AP144" s="58" t="str">
        <f>IF(AND('2nd plate agonist &amp; batch'!AB137&lt;&gt;"", '2nd plate agonist &amp; batch'!AB137&lt;&gt;"Buffer"),'2nd plate agonist &amp; batch'!AB137,"")</f>
        <v/>
      </c>
      <c r="AQ144" s="58" t="str">
        <f>IF('2nd plate agonist &amp; batch'!AC137&lt;&gt;"",'2nd plate agonist &amp; batch'!AC137,"")</f>
        <v/>
      </c>
      <c r="AR144" s="58" t="str">
        <f>IF('2nd plate agonist &amp; batch'!AD137&lt;&gt;"",'2nd plate agonist &amp; batch'!AD137,"")</f>
        <v/>
      </c>
      <c r="AS144" s="58"/>
      <c r="AT144" s="58" t="str">
        <f>IF(AND('2nd plate agonist &amp; batch'!AB137&lt;&gt;"", '2nd plate agonist &amp; batch'!AB137&lt;&gt;"Buffer"),'2nd plate agonist &amp; batch'!AE137,"")</f>
        <v/>
      </c>
      <c r="AU144" s="58" t="str">
        <f t="shared" si="62"/>
        <v/>
      </c>
      <c r="AV144" s="58" t="str">
        <f t="shared" si="63"/>
        <v/>
      </c>
      <c r="AW144" s="58" t="str">
        <f t="shared" si="43"/>
        <v/>
      </c>
      <c r="AX144" s="58" t="str">
        <f t="shared" si="64"/>
        <v/>
      </c>
      <c r="AY144" s="93"/>
      <c r="BB144" s="54"/>
    </row>
    <row r="145" spans="5:54" s="91" customFormat="1" ht="21" customHeight="1" x14ac:dyDescent="0.3">
      <c r="E145" s="61" t="str">
        <f>'Cell type &amp; nb'!AC138</f>
        <v/>
      </c>
      <c r="F145" s="61" t="str">
        <f>'Cell type &amp; nb'!AD138</f>
        <v/>
      </c>
      <c r="G145" s="61" t="str">
        <f>'Cell type &amp; nb'!AE138</f>
        <v/>
      </c>
      <c r="H145" s="61" t="str">
        <f>'Cell type &amp; nb'!AF138</f>
        <v/>
      </c>
      <c r="I145" s="64" t="str">
        <f t="shared" si="44"/>
        <v/>
      </c>
      <c r="J145" s="62" t="str">
        <f t="shared" si="45"/>
        <v/>
      </c>
      <c r="K145" s="62" t="str">
        <f t="shared" si="46"/>
        <v/>
      </c>
      <c r="L145" s="62" t="str">
        <f t="shared" si="47"/>
        <v/>
      </c>
      <c r="M145" s="62" t="str">
        <f t="shared" si="48"/>
        <v/>
      </c>
      <c r="N145" s="62" t="str">
        <f t="shared" si="49"/>
        <v/>
      </c>
      <c r="O145" s="62" t="str">
        <f t="shared" si="50"/>
        <v/>
      </c>
      <c r="P145" s="107"/>
      <c r="Q145" s="107"/>
      <c r="R145" s="107"/>
      <c r="S145" s="107"/>
      <c r="T145" s="107"/>
      <c r="U145" s="107"/>
      <c r="V145" s="107"/>
      <c r="Y145" s="108" t="str">
        <f>IF('1st plate agonist &amp; batch'!AB138&lt;&gt;"",'1st plate agonist &amp; batch'!AB138,"")</f>
        <v/>
      </c>
      <c r="Z145" s="108" t="str">
        <f>IF('1st plate agonist &amp; batch'!AC138&lt;&gt;"",'1st plate agonist &amp; batch'!AC138,"")</f>
        <v/>
      </c>
      <c r="AA145" s="108" t="str">
        <f>IF('1st plate agonist &amp; batch'!AD138&lt;&gt;"",'1st plate agonist &amp; batch'!AD138,"")</f>
        <v/>
      </c>
      <c r="AB145" s="108" t="str">
        <f>IF('1st plate agonist &amp; batch'!AE138&lt;&gt;"",'1st plate agonist &amp; batch'!AE138,"")</f>
        <v/>
      </c>
      <c r="AC145" s="58" t="str">
        <f>IFERROR(IF(AND($Y145&lt;&gt;"Buffer",$Y145&lt;&gt;""),COUNTIFS('Dilutions 1st Plate'!$B$2:$Y$17,'Plate preparation Calculations'!$AD$2,'1st plate agonist &amp; batch'!$B$2:$Y$17,'Plate preparation Calculations'!$Y145),""),"")</f>
        <v/>
      </c>
      <c r="AD145" s="58" t="str">
        <f t="shared" si="51"/>
        <v/>
      </c>
      <c r="AE145" s="82" t="str">
        <f t="shared" si="52"/>
        <v/>
      </c>
      <c r="AF145" s="109" t="str">
        <f t="shared" si="53"/>
        <v/>
      </c>
      <c r="AG145" s="58" t="str">
        <f t="shared" si="54"/>
        <v/>
      </c>
      <c r="AH145" s="58" t="str">
        <f t="shared" si="55"/>
        <v/>
      </c>
      <c r="AI145" s="58" t="str">
        <f t="shared" si="56"/>
        <v/>
      </c>
      <c r="AJ145" s="82" t="str">
        <f t="shared" si="57"/>
        <v/>
      </c>
      <c r="AK145" s="82" t="str">
        <f t="shared" si="58"/>
        <v/>
      </c>
      <c r="AL145" s="82" t="str">
        <f t="shared" si="59"/>
        <v/>
      </c>
      <c r="AM145" s="58" t="str">
        <f t="shared" si="60"/>
        <v/>
      </c>
      <c r="AN145" s="58" t="str">
        <f t="shared" si="61"/>
        <v/>
      </c>
      <c r="AP145" s="58" t="str">
        <f>IF(AND('2nd plate agonist &amp; batch'!AB138&lt;&gt;"", '2nd plate agonist &amp; batch'!AB138&lt;&gt;"Buffer"),'2nd plate agonist &amp; batch'!AB138,"")</f>
        <v/>
      </c>
      <c r="AQ145" s="58" t="str">
        <f>IF('2nd plate agonist &amp; batch'!AC138&lt;&gt;"",'2nd plate agonist &amp; batch'!AC138,"")</f>
        <v/>
      </c>
      <c r="AR145" s="58" t="str">
        <f>IF('2nd plate agonist &amp; batch'!AD138&lt;&gt;"",'2nd plate agonist &amp; batch'!AD138,"")</f>
        <v/>
      </c>
      <c r="AS145" s="58"/>
      <c r="AT145" s="58" t="str">
        <f>IF(AND('2nd plate agonist &amp; batch'!AB138&lt;&gt;"", '2nd plate agonist &amp; batch'!AB138&lt;&gt;"Buffer"),'2nd plate agonist &amp; batch'!AE138,"")</f>
        <v/>
      </c>
      <c r="AU145" s="58" t="str">
        <f t="shared" si="62"/>
        <v/>
      </c>
      <c r="AV145" s="58" t="str">
        <f t="shared" si="63"/>
        <v/>
      </c>
      <c r="AW145" s="58" t="str">
        <f t="shared" ref="AW145:AW208" si="65">IFERROR(AU145/5,"")</f>
        <v/>
      </c>
      <c r="AX145" s="58" t="str">
        <f t="shared" si="64"/>
        <v/>
      </c>
      <c r="AY145" s="93"/>
      <c r="BB145" s="54"/>
    </row>
    <row r="146" spans="5:54" s="91" customFormat="1" ht="21" customHeight="1" x14ac:dyDescent="0.3">
      <c r="E146" s="61" t="str">
        <f>'Cell type &amp; nb'!AC139</f>
        <v/>
      </c>
      <c r="F146" s="61" t="str">
        <f>'Cell type &amp; nb'!AD139</f>
        <v/>
      </c>
      <c r="G146" s="61" t="str">
        <f>'Cell type &amp; nb'!AE139</f>
        <v/>
      </c>
      <c r="H146" s="61" t="str">
        <f>'Cell type &amp; nb'!AF139</f>
        <v/>
      </c>
      <c r="I146" s="64" t="str">
        <f t="shared" si="44"/>
        <v/>
      </c>
      <c r="J146" s="62" t="str">
        <f t="shared" si="45"/>
        <v/>
      </c>
      <c r="K146" s="62" t="str">
        <f t="shared" si="46"/>
        <v/>
      </c>
      <c r="L146" s="62" t="str">
        <f t="shared" si="47"/>
        <v/>
      </c>
      <c r="M146" s="62" t="str">
        <f t="shared" si="48"/>
        <v/>
      </c>
      <c r="N146" s="62" t="str">
        <f t="shared" si="49"/>
        <v/>
      </c>
      <c r="O146" s="62" t="str">
        <f t="shared" si="50"/>
        <v/>
      </c>
      <c r="P146" s="107"/>
      <c r="Q146" s="107"/>
      <c r="R146" s="107"/>
      <c r="S146" s="107"/>
      <c r="T146" s="107"/>
      <c r="U146" s="107"/>
      <c r="V146" s="107"/>
      <c r="Y146" s="108" t="str">
        <f>IF('1st plate agonist &amp; batch'!AB139&lt;&gt;"",'1st plate agonist &amp; batch'!AB139,"")</f>
        <v/>
      </c>
      <c r="Z146" s="108" t="str">
        <f>IF('1st plate agonist &amp; batch'!AC139&lt;&gt;"",'1st plate agonist &amp; batch'!AC139,"")</f>
        <v/>
      </c>
      <c r="AA146" s="108" t="str">
        <f>IF('1st plate agonist &amp; batch'!AD139&lt;&gt;"",'1st plate agonist &amp; batch'!AD139,"")</f>
        <v/>
      </c>
      <c r="AB146" s="108" t="str">
        <f>IF('1st plate agonist &amp; batch'!AE139&lt;&gt;"",'1st plate agonist &amp; batch'!AE139,"")</f>
        <v/>
      </c>
      <c r="AC146" s="58" t="str">
        <f>IFERROR(IF(AND($Y146&lt;&gt;"Buffer",$Y146&lt;&gt;""),COUNTIFS('Dilutions 1st Plate'!$B$2:$Y$17,'Plate preparation Calculations'!$AD$2,'1st plate agonist &amp; batch'!$B$2:$Y$17,'Plate preparation Calculations'!$Y146),""),"")</f>
        <v/>
      </c>
      <c r="AD146" s="58" t="str">
        <f t="shared" si="51"/>
        <v/>
      </c>
      <c r="AE146" s="82" t="str">
        <f t="shared" si="52"/>
        <v/>
      </c>
      <c r="AF146" s="109" t="str">
        <f t="shared" si="53"/>
        <v/>
      </c>
      <c r="AG146" s="58" t="str">
        <f t="shared" si="54"/>
        <v/>
      </c>
      <c r="AH146" s="58" t="str">
        <f t="shared" si="55"/>
        <v/>
      </c>
      <c r="AI146" s="58" t="str">
        <f t="shared" si="56"/>
        <v/>
      </c>
      <c r="AJ146" s="82" t="str">
        <f t="shared" si="57"/>
        <v/>
      </c>
      <c r="AK146" s="82" t="str">
        <f t="shared" si="58"/>
        <v/>
      </c>
      <c r="AL146" s="82" t="str">
        <f t="shared" si="59"/>
        <v/>
      </c>
      <c r="AM146" s="58" t="str">
        <f t="shared" si="60"/>
        <v/>
      </c>
      <c r="AN146" s="58" t="str">
        <f t="shared" si="61"/>
        <v/>
      </c>
      <c r="AP146" s="58" t="str">
        <f>IF(AND('2nd plate agonist &amp; batch'!AB139&lt;&gt;"", '2nd plate agonist &amp; batch'!AB139&lt;&gt;"Buffer"),'2nd plate agonist &amp; batch'!AB139,"")</f>
        <v/>
      </c>
      <c r="AQ146" s="58" t="str">
        <f>IF('2nd plate agonist &amp; batch'!AC139&lt;&gt;"",'2nd plate agonist &amp; batch'!AC139,"")</f>
        <v/>
      </c>
      <c r="AR146" s="58" t="str">
        <f>IF('2nd plate agonist &amp; batch'!AD139&lt;&gt;"",'2nd plate agonist &amp; batch'!AD139,"")</f>
        <v/>
      </c>
      <c r="AS146" s="58"/>
      <c r="AT146" s="58" t="str">
        <f>IF(AND('2nd plate agonist &amp; batch'!AB139&lt;&gt;"", '2nd plate agonist &amp; batch'!AB139&lt;&gt;"Buffer"),'2nd plate agonist &amp; batch'!AE139,"")</f>
        <v/>
      </c>
      <c r="AU146" s="58" t="str">
        <f t="shared" si="62"/>
        <v/>
      </c>
      <c r="AV146" s="58" t="str">
        <f t="shared" si="63"/>
        <v/>
      </c>
      <c r="AW146" s="58" t="str">
        <f t="shared" si="65"/>
        <v/>
      </c>
      <c r="AX146" s="58" t="str">
        <f t="shared" si="64"/>
        <v/>
      </c>
      <c r="AY146" s="93"/>
      <c r="BB146" s="54"/>
    </row>
    <row r="147" spans="5:54" s="91" customFormat="1" ht="21" customHeight="1" x14ac:dyDescent="0.3">
      <c r="E147" s="61" t="str">
        <f>'Cell type &amp; nb'!AC140</f>
        <v/>
      </c>
      <c r="F147" s="61" t="str">
        <f>'Cell type &amp; nb'!AD140</f>
        <v/>
      </c>
      <c r="G147" s="61" t="str">
        <f>'Cell type &amp; nb'!AE140</f>
        <v/>
      </c>
      <c r="H147" s="61" t="str">
        <f>'Cell type &amp; nb'!AF140</f>
        <v/>
      </c>
      <c r="I147" s="64" t="str">
        <f t="shared" si="44"/>
        <v/>
      </c>
      <c r="J147" s="62" t="str">
        <f t="shared" si="45"/>
        <v/>
      </c>
      <c r="K147" s="62" t="str">
        <f t="shared" si="46"/>
        <v/>
      </c>
      <c r="L147" s="62" t="str">
        <f t="shared" si="47"/>
        <v/>
      </c>
      <c r="M147" s="62" t="str">
        <f t="shared" si="48"/>
        <v/>
      </c>
      <c r="N147" s="62" t="str">
        <f t="shared" si="49"/>
        <v/>
      </c>
      <c r="O147" s="62" t="str">
        <f t="shared" si="50"/>
        <v/>
      </c>
      <c r="P147" s="107"/>
      <c r="Q147" s="107"/>
      <c r="R147" s="107"/>
      <c r="S147" s="107"/>
      <c r="T147" s="107"/>
      <c r="U147" s="107"/>
      <c r="V147" s="107"/>
      <c r="Y147" s="108" t="str">
        <f>IF('1st plate agonist &amp; batch'!AB140&lt;&gt;"",'1st plate agonist &amp; batch'!AB140,"")</f>
        <v/>
      </c>
      <c r="Z147" s="108" t="str">
        <f>IF('1st plate agonist &amp; batch'!AC140&lt;&gt;"",'1st plate agonist &amp; batch'!AC140,"")</f>
        <v/>
      </c>
      <c r="AA147" s="108" t="str">
        <f>IF('1st plate agonist &amp; batch'!AD140&lt;&gt;"",'1st plate agonist &amp; batch'!AD140,"")</f>
        <v/>
      </c>
      <c r="AB147" s="108" t="str">
        <f>IF('1st plate agonist &amp; batch'!AE140&lt;&gt;"",'1st plate agonist &amp; batch'!AE140,"")</f>
        <v/>
      </c>
      <c r="AC147" s="58" t="str">
        <f>IFERROR(IF(AND($Y147&lt;&gt;"Buffer",$Y147&lt;&gt;""),COUNTIFS('Dilutions 1st Plate'!$B$2:$Y$17,'Plate preparation Calculations'!$AD$2,'1st plate agonist &amp; batch'!$B$2:$Y$17,'Plate preparation Calculations'!$Y147),""),"")</f>
        <v/>
      </c>
      <c r="AD147" s="58" t="str">
        <f t="shared" si="51"/>
        <v/>
      </c>
      <c r="AE147" s="82" t="str">
        <f t="shared" si="52"/>
        <v/>
      </c>
      <c r="AF147" s="109" t="str">
        <f t="shared" si="53"/>
        <v/>
      </c>
      <c r="AG147" s="58" t="str">
        <f t="shared" si="54"/>
        <v/>
      </c>
      <c r="AH147" s="58" t="str">
        <f t="shared" si="55"/>
        <v/>
      </c>
      <c r="AI147" s="58" t="str">
        <f t="shared" si="56"/>
        <v/>
      </c>
      <c r="AJ147" s="82" t="str">
        <f t="shared" si="57"/>
        <v/>
      </c>
      <c r="AK147" s="82" t="str">
        <f t="shared" si="58"/>
        <v/>
      </c>
      <c r="AL147" s="82" t="str">
        <f t="shared" si="59"/>
        <v/>
      </c>
      <c r="AM147" s="58" t="str">
        <f t="shared" si="60"/>
        <v/>
      </c>
      <c r="AN147" s="58" t="str">
        <f t="shared" si="61"/>
        <v/>
      </c>
      <c r="AP147" s="58" t="str">
        <f>IF(AND('2nd plate agonist &amp; batch'!AB140&lt;&gt;"", '2nd plate agonist &amp; batch'!AB140&lt;&gt;"Buffer"),'2nd plate agonist &amp; batch'!AB140,"")</f>
        <v/>
      </c>
      <c r="AQ147" s="58" t="str">
        <f>IF('2nd plate agonist &amp; batch'!AC140&lt;&gt;"",'2nd plate agonist &amp; batch'!AC140,"")</f>
        <v/>
      </c>
      <c r="AR147" s="58" t="str">
        <f>IF('2nd plate agonist &amp; batch'!AD140&lt;&gt;"",'2nd plate agonist &amp; batch'!AD140,"")</f>
        <v/>
      </c>
      <c r="AS147" s="58"/>
      <c r="AT147" s="58" t="str">
        <f>IF(AND('2nd plate agonist &amp; batch'!AB140&lt;&gt;"", '2nd plate agonist &amp; batch'!AB140&lt;&gt;"Buffer"),'2nd plate agonist &amp; batch'!AE140,"")</f>
        <v/>
      </c>
      <c r="AU147" s="58" t="str">
        <f t="shared" si="62"/>
        <v/>
      </c>
      <c r="AV147" s="58" t="str">
        <f t="shared" si="63"/>
        <v/>
      </c>
      <c r="AW147" s="58" t="str">
        <f t="shared" si="65"/>
        <v/>
      </c>
      <c r="AX147" s="58" t="str">
        <f t="shared" si="64"/>
        <v/>
      </c>
      <c r="AY147" s="93"/>
      <c r="BB147" s="54"/>
    </row>
    <row r="148" spans="5:54" s="91" customFormat="1" ht="21" customHeight="1" x14ac:dyDescent="0.3">
      <c r="E148" s="61" t="str">
        <f>'Cell type &amp; nb'!AC141</f>
        <v/>
      </c>
      <c r="F148" s="61" t="str">
        <f>'Cell type &amp; nb'!AD141</f>
        <v/>
      </c>
      <c r="G148" s="61" t="str">
        <f>'Cell type &amp; nb'!AE141</f>
        <v/>
      </c>
      <c r="H148" s="61" t="str">
        <f>'Cell type &amp; nb'!AF141</f>
        <v/>
      </c>
      <c r="I148" s="64" t="str">
        <f t="shared" si="44"/>
        <v/>
      </c>
      <c r="J148" s="62" t="str">
        <f t="shared" si="45"/>
        <v/>
      </c>
      <c r="K148" s="62" t="str">
        <f t="shared" si="46"/>
        <v/>
      </c>
      <c r="L148" s="62" t="str">
        <f t="shared" si="47"/>
        <v/>
      </c>
      <c r="M148" s="62" t="str">
        <f t="shared" si="48"/>
        <v/>
      </c>
      <c r="N148" s="62" t="str">
        <f t="shared" si="49"/>
        <v/>
      </c>
      <c r="O148" s="62" t="str">
        <f t="shared" si="50"/>
        <v/>
      </c>
      <c r="P148" s="107"/>
      <c r="Q148" s="107"/>
      <c r="R148" s="107"/>
      <c r="S148" s="107"/>
      <c r="T148" s="107"/>
      <c r="U148" s="107"/>
      <c r="V148" s="107"/>
      <c r="Y148" s="108" t="str">
        <f>IF('1st plate agonist &amp; batch'!AB141&lt;&gt;"",'1st plate agonist &amp; batch'!AB141,"")</f>
        <v/>
      </c>
      <c r="Z148" s="108" t="str">
        <f>IF('1st plate agonist &amp; batch'!AC141&lt;&gt;"",'1st plate agonist &amp; batch'!AC141,"")</f>
        <v/>
      </c>
      <c r="AA148" s="108" t="str">
        <f>IF('1st plate agonist &amp; batch'!AD141&lt;&gt;"",'1st plate agonist &amp; batch'!AD141,"")</f>
        <v/>
      </c>
      <c r="AB148" s="108" t="str">
        <f>IF('1st plate agonist &amp; batch'!AE141&lt;&gt;"",'1st plate agonist &amp; batch'!AE141,"")</f>
        <v/>
      </c>
      <c r="AC148" s="58" t="str">
        <f>IFERROR(IF(AND($Y148&lt;&gt;"Buffer",$Y148&lt;&gt;""),COUNTIFS('Dilutions 1st Plate'!$B$2:$Y$17,'Plate preparation Calculations'!$AD$2,'1st plate agonist &amp; batch'!$B$2:$Y$17,'Plate preparation Calculations'!$Y148),""),"")</f>
        <v/>
      </c>
      <c r="AD148" s="58" t="str">
        <f t="shared" si="51"/>
        <v/>
      </c>
      <c r="AE148" s="82" t="str">
        <f t="shared" si="52"/>
        <v/>
      </c>
      <c r="AF148" s="109" t="str">
        <f t="shared" si="53"/>
        <v/>
      </c>
      <c r="AG148" s="58" t="str">
        <f t="shared" si="54"/>
        <v/>
      </c>
      <c r="AH148" s="58" t="str">
        <f t="shared" si="55"/>
        <v/>
      </c>
      <c r="AI148" s="58" t="str">
        <f t="shared" si="56"/>
        <v/>
      </c>
      <c r="AJ148" s="82" t="str">
        <f t="shared" si="57"/>
        <v/>
      </c>
      <c r="AK148" s="82" t="str">
        <f t="shared" si="58"/>
        <v/>
      </c>
      <c r="AL148" s="82" t="str">
        <f t="shared" si="59"/>
        <v/>
      </c>
      <c r="AM148" s="58" t="str">
        <f t="shared" si="60"/>
        <v/>
      </c>
      <c r="AN148" s="58" t="str">
        <f t="shared" si="61"/>
        <v/>
      </c>
      <c r="AP148" s="58" t="str">
        <f>IF(AND('2nd plate agonist &amp; batch'!AB141&lt;&gt;"", '2nd plate agonist &amp; batch'!AB141&lt;&gt;"Buffer"),'2nd plate agonist &amp; batch'!AB141,"")</f>
        <v/>
      </c>
      <c r="AQ148" s="58" t="str">
        <f>IF('2nd plate agonist &amp; batch'!AC141&lt;&gt;"",'2nd plate agonist &amp; batch'!AC141,"")</f>
        <v/>
      </c>
      <c r="AR148" s="58" t="str">
        <f>IF('2nd plate agonist &amp; batch'!AD141&lt;&gt;"",'2nd plate agonist &amp; batch'!AD141,"")</f>
        <v/>
      </c>
      <c r="AS148" s="58"/>
      <c r="AT148" s="58" t="str">
        <f>IF(AND('2nd plate agonist &amp; batch'!AB141&lt;&gt;"", '2nd plate agonist &amp; batch'!AB141&lt;&gt;"Buffer"),'2nd plate agonist &amp; batch'!AE141,"")</f>
        <v/>
      </c>
      <c r="AU148" s="58" t="str">
        <f t="shared" si="62"/>
        <v/>
      </c>
      <c r="AV148" s="58" t="str">
        <f t="shared" si="63"/>
        <v/>
      </c>
      <c r="AW148" s="58" t="str">
        <f t="shared" si="65"/>
        <v/>
      </c>
      <c r="AX148" s="58" t="str">
        <f t="shared" si="64"/>
        <v/>
      </c>
      <c r="AY148" s="93"/>
      <c r="BB148" s="54"/>
    </row>
    <row r="149" spans="5:54" s="91" customFormat="1" ht="21" customHeight="1" x14ac:dyDescent="0.3">
      <c r="E149" s="61" t="str">
        <f>'Cell type &amp; nb'!AC142</f>
        <v/>
      </c>
      <c r="F149" s="61" t="str">
        <f>'Cell type &amp; nb'!AD142</f>
        <v/>
      </c>
      <c r="G149" s="61" t="str">
        <f>'Cell type &amp; nb'!AE142</f>
        <v/>
      </c>
      <c r="H149" s="61" t="str">
        <f>'Cell type &amp; nb'!AF142</f>
        <v/>
      </c>
      <c r="I149" s="64" t="str">
        <f t="shared" si="44"/>
        <v/>
      </c>
      <c r="J149" s="62" t="str">
        <f t="shared" si="45"/>
        <v/>
      </c>
      <c r="K149" s="62" t="str">
        <f t="shared" si="46"/>
        <v/>
      </c>
      <c r="L149" s="62" t="str">
        <f t="shared" si="47"/>
        <v/>
      </c>
      <c r="M149" s="62" t="str">
        <f t="shared" si="48"/>
        <v/>
      </c>
      <c r="N149" s="62" t="str">
        <f t="shared" si="49"/>
        <v/>
      </c>
      <c r="O149" s="62" t="str">
        <f t="shared" si="50"/>
        <v/>
      </c>
      <c r="P149" s="107"/>
      <c r="Q149" s="107"/>
      <c r="R149" s="107"/>
      <c r="S149" s="107"/>
      <c r="T149" s="107"/>
      <c r="U149" s="107"/>
      <c r="V149" s="107"/>
      <c r="Y149" s="108" t="str">
        <f>IF('1st plate agonist &amp; batch'!AB142&lt;&gt;"",'1st plate agonist &amp; batch'!AB142,"")</f>
        <v/>
      </c>
      <c r="Z149" s="108" t="str">
        <f>IF('1st plate agonist &amp; batch'!AC142&lt;&gt;"",'1st plate agonist &amp; batch'!AC142,"")</f>
        <v/>
      </c>
      <c r="AA149" s="108" t="str">
        <f>IF('1st plate agonist &amp; batch'!AD142&lt;&gt;"",'1st plate agonist &amp; batch'!AD142,"")</f>
        <v/>
      </c>
      <c r="AB149" s="108" t="str">
        <f>IF('1st plate agonist &amp; batch'!AE142&lt;&gt;"",'1st plate agonist &amp; batch'!AE142,"")</f>
        <v/>
      </c>
      <c r="AC149" s="58" t="str">
        <f>IFERROR(IF(AND($Y149&lt;&gt;"Buffer",$Y149&lt;&gt;""),COUNTIFS('Dilutions 1st Plate'!$B$2:$Y$17,'Plate preparation Calculations'!$AD$2,'1st plate agonist &amp; batch'!$B$2:$Y$17,'Plate preparation Calculations'!$Y149),""),"")</f>
        <v/>
      </c>
      <c r="AD149" s="58" t="str">
        <f t="shared" si="51"/>
        <v/>
      </c>
      <c r="AE149" s="82" t="str">
        <f t="shared" si="52"/>
        <v/>
      </c>
      <c r="AF149" s="109" t="str">
        <f t="shared" si="53"/>
        <v/>
      </c>
      <c r="AG149" s="58" t="str">
        <f t="shared" si="54"/>
        <v/>
      </c>
      <c r="AH149" s="58" t="str">
        <f t="shared" si="55"/>
        <v/>
      </c>
      <c r="AI149" s="58" t="str">
        <f t="shared" si="56"/>
        <v/>
      </c>
      <c r="AJ149" s="82" t="str">
        <f t="shared" si="57"/>
        <v/>
      </c>
      <c r="AK149" s="82" t="str">
        <f t="shared" si="58"/>
        <v/>
      </c>
      <c r="AL149" s="82" t="str">
        <f t="shared" si="59"/>
        <v/>
      </c>
      <c r="AM149" s="58" t="str">
        <f t="shared" si="60"/>
        <v/>
      </c>
      <c r="AN149" s="58" t="str">
        <f t="shared" si="61"/>
        <v/>
      </c>
      <c r="AP149" s="58" t="str">
        <f>IF(AND('2nd plate agonist &amp; batch'!AB142&lt;&gt;"", '2nd plate agonist &amp; batch'!AB142&lt;&gt;"Buffer"),'2nd plate agonist &amp; batch'!AB142,"")</f>
        <v/>
      </c>
      <c r="AQ149" s="58" t="str">
        <f>IF('2nd plate agonist &amp; batch'!AC142&lt;&gt;"",'2nd plate agonist &amp; batch'!AC142,"")</f>
        <v/>
      </c>
      <c r="AR149" s="58" t="str">
        <f>IF('2nd plate agonist &amp; batch'!AD142&lt;&gt;"",'2nd plate agonist &amp; batch'!AD142,"")</f>
        <v/>
      </c>
      <c r="AS149" s="58"/>
      <c r="AT149" s="58" t="str">
        <f>IF(AND('2nd plate agonist &amp; batch'!AB142&lt;&gt;"", '2nd plate agonist &amp; batch'!AB142&lt;&gt;"Buffer"),'2nd plate agonist &amp; batch'!AE142,"")</f>
        <v/>
      </c>
      <c r="AU149" s="58" t="str">
        <f t="shared" si="62"/>
        <v/>
      </c>
      <c r="AV149" s="58" t="str">
        <f t="shared" si="63"/>
        <v/>
      </c>
      <c r="AW149" s="58" t="str">
        <f t="shared" si="65"/>
        <v/>
      </c>
      <c r="AX149" s="58" t="str">
        <f t="shared" si="64"/>
        <v/>
      </c>
      <c r="AY149" s="93"/>
      <c r="BB149" s="54"/>
    </row>
    <row r="150" spans="5:54" s="91" customFormat="1" ht="21" customHeight="1" x14ac:dyDescent="0.3">
      <c r="E150" s="61" t="str">
        <f>'Cell type &amp; nb'!AC143</f>
        <v/>
      </c>
      <c r="F150" s="61" t="str">
        <f>'Cell type &amp; nb'!AD143</f>
        <v/>
      </c>
      <c r="G150" s="61" t="str">
        <f>'Cell type &amp; nb'!AE143</f>
        <v/>
      </c>
      <c r="H150" s="61" t="str">
        <f>'Cell type &amp; nb'!AF143</f>
        <v/>
      </c>
      <c r="I150" s="64" t="str">
        <f t="shared" si="44"/>
        <v/>
      </c>
      <c r="J150" s="62" t="str">
        <f t="shared" si="45"/>
        <v/>
      </c>
      <c r="K150" s="62" t="str">
        <f t="shared" si="46"/>
        <v/>
      </c>
      <c r="L150" s="62" t="str">
        <f t="shared" si="47"/>
        <v/>
      </c>
      <c r="M150" s="62" t="str">
        <f t="shared" si="48"/>
        <v/>
      </c>
      <c r="N150" s="62" t="str">
        <f t="shared" si="49"/>
        <v/>
      </c>
      <c r="O150" s="62" t="str">
        <f t="shared" si="50"/>
        <v/>
      </c>
      <c r="P150" s="107"/>
      <c r="Q150" s="107"/>
      <c r="R150" s="107"/>
      <c r="S150" s="107"/>
      <c r="T150" s="107"/>
      <c r="U150" s="107"/>
      <c r="V150" s="107"/>
      <c r="Y150" s="108" t="str">
        <f>IF('1st plate agonist &amp; batch'!AB143&lt;&gt;"",'1st plate agonist &amp; batch'!AB143,"")</f>
        <v/>
      </c>
      <c r="Z150" s="108" t="str">
        <f>IF('1st plate agonist &amp; batch'!AC143&lt;&gt;"",'1st plate agonist &amp; batch'!AC143,"")</f>
        <v/>
      </c>
      <c r="AA150" s="108" t="str">
        <f>IF('1st plate agonist &amp; batch'!AD143&lt;&gt;"",'1st plate agonist &amp; batch'!AD143,"")</f>
        <v/>
      </c>
      <c r="AB150" s="108" t="str">
        <f>IF('1st plate agonist &amp; batch'!AE143&lt;&gt;"",'1st plate agonist &amp; batch'!AE143,"")</f>
        <v/>
      </c>
      <c r="AC150" s="58" t="str">
        <f>IFERROR(IF(AND($Y150&lt;&gt;"Buffer",$Y150&lt;&gt;""),COUNTIFS('Dilutions 1st Plate'!$B$2:$Y$17,'Plate preparation Calculations'!$AD$2,'1st plate agonist &amp; batch'!$B$2:$Y$17,'Plate preparation Calculations'!$Y150),""),"")</f>
        <v/>
      </c>
      <c r="AD150" s="58" t="str">
        <f t="shared" si="51"/>
        <v/>
      </c>
      <c r="AE150" s="82" t="str">
        <f t="shared" si="52"/>
        <v/>
      </c>
      <c r="AF150" s="109" t="str">
        <f t="shared" si="53"/>
        <v/>
      </c>
      <c r="AG150" s="58" t="str">
        <f t="shared" si="54"/>
        <v/>
      </c>
      <c r="AH150" s="58" t="str">
        <f t="shared" si="55"/>
        <v/>
      </c>
      <c r="AI150" s="58" t="str">
        <f t="shared" si="56"/>
        <v/>
      </c>
      <c r="AJ150" s="82" t="str">
        <f t="shared" si="57"/>
        <v/>
      </c>
      <c r="AK150" s="82" t="str">
        <f t="shared" si="58"/>
        <v/>
      </c>
      <c r="AL150" s="82" t="str">
        <f t="shared" si="59"/>
        <v/>
      </c>
      <c r="AM150" s="58" t="str">
        <f t="shared" si="60"/>
        <v/>
      </c>
      <c r="AN150" s="58" t="str">
        <f t="shared" si="61"/>
        <v/>
      </c>
      <c r="AP150" s="58" t="str">
        <f>IF(AND('2nd plate agonist &amp; batch'!AB143&lt;&gt;"", '2nd plate agonist &amp; batch'!AB143&lt;&gt;"Buffer"),'2nd plate agonist &amp; batch'!AB143,"")</f>
        <v/>
      </c>
      <c r="AQ150" s="58" t="str">
        <f>IF('2nd plate agonist &amp; batch'!AC143&lt;&gt;"",'2nd plate agonist &amp; batch'!AC143,"")</f>
        <v/>
      </c>
      <c r="AR150" s="58" t="str">
        <f>IF('2nd plate agonist &amp; batch'!AD143&lt;&gt;"",'2nd plate agonist &amp; batch'!AD143,"")</f>
        <v/>
      </c>
      <c r="AS150" s="58"/>
      <c r="AT150" s="58" t="str">
        <f>IF(AND('2nd plate agonist &amp; batch'!AB143&lt;&gt;"", '2nd plate agonist &amp; batch'!AB143&lt;&gt;"Buffer"),'2nd plate agonist &amp; batch'!AE143,"")</f>
        <v/>
      </c>
      <c r="AU150" s="58" t="str">
        <f t="shared" si="62"/>
        <v/>
      </c>
      <c r="AV150" s="58" t="str">
        <f t="shared" si="63"/>
        <v/>
      </c>
      <c r="AW150" s="58" t="str">
        <f t="shared" si="65"/>
        <v/>
      </c>
      <c r="AX150" s="58" t="str">
        <f t="shared" si="64"/>
        <v/>
      </c>
      <c r="AY150" s="93"/>
      <c r="BB150" s="54"/>
    </row>
    <row r="151" spans="5:54" s="91" customFormat="1" ht="21" customHeight="1" x14ac:dyDescent="0.3">
      <c r="E151" s="61" t="str">
        <f>'Cell type &amp; nb'!AC144</f>
        <v/>
      </c>
      <c r="F151" s="61" t="str">
        <f>'Cell type &amp; nb'!AD144</f>
        <v/>
      </c>
      <c r="G151" s="61" t="str">
        <f>'Cell type &amp; nb'!AE144</f>
        <v/>
      </c>
      <c r="H151" s="61" t="str">
        <f>'Cell type &amp; nb'!AF144</f>
        <v/>
      </c>
      <c r="I151" s="64" t="str">
        <f t="shared" si="44"/>
        <v/>
      </c>
      <c r="J151" s="62" t="str">
        <f t="shared" si="45"/>
        <v/>
      </c>
      <c r="K151" s="62" t="str">
        <f t="shared" si="46"/>
        <v/>
      </c>
      <c r="L151" s="62" t="str">
        <f t="shared" si="47"/>
        <v/>
      </c>
      <c r="M151" s="62" t="str">
        <f t="shared" si="48"/>
        <v/>
      </c>
      <c r="N151" s="62" t="str">
        <f t="shared" si="49"/>
        <v/>
      </c>
      <c r="O151" s="62" t="str">
        <f t="shared" si="50"/>
        <v/>
      </c>
      <c r="P151" s="107"/>
      <c r="Q151" s="107"/>
      <c r="R151" s="107"/>
      <c r="S151" s="107"/>
      <c r="T151" s="107"/>
      <c r="U151" s="107"/>
      <c r="V151" s="107"/>
      <c r="Y151" s="108" t="str">
        <f>IF('1st plate agonist &amp; batch'!AB144&lt;&gt;"",'1st plate agonist &amp; batch'!AB144,"")</f>
        <v/>
      </c>
      <c r="Z151" s="108" t="str">
        <f>IF('1st plate agonist &amp; batch'!AC144&lt;&gt;"",'1st plate agonist &amp; batch'!AC144,"")</f>
        <v/>
      </c>
      <c r="AA151" s="108" t="str">
        <f>IF('1st plate agonist &amp; batch'!AD144&lt;&gt;"",'1st plate agonist &amp; batch'!AD144,"")</f>
        <v/>
      </c>
      <c r="AB151" s="108" t="str">
        <f>IF('1st plate agonist &amp; batch'!AE144&lt;&gt;"",'1st plate agonist &amp; batch'!AE144,"")</f>
        <v/>
      </c>
      <c r="AC151" s="58" t="str">
        <f>IFERROR(IF(AND($Y151&lt;&gt;"Buffer",$Y151&lt;&gt;""),COUNTIFS('Dilutions 1st Plate'!$B$2:$Y$17,'Plate preparation Calculations'!$AD$2,'1st plate agonist &amp; batch'!$B$2:$Y$17,'Plate preparation Calculations'!$Y151),""),"")</f>
        <v/>
      </c>
      <c r="AD151" s="58" t="str">
        <f t="shared" si="51"/>
        <v/>
      </c>
      <c r="AE151" s="82" t="str">
        <f t="shared" si="52"/>
        <v/>
      </c>
      <c r="AF151" s="109" t="str">
        <f t="shared" si="53"/>
        <v/>
      </c>
      <c r="AG151" s="58" t="str">
        <f t="shared" si="54"/>
        <v/>
      </c>
      <c r="AH151" s="58" t="str">
        <f t="shared" si="55"/>
        <v/>
      </c>
      <c r="AI151" s="58" t="str">
        <f t="shared" si="56"/>
        <v/>
      </c>
      <c r="AJ151" s="82" t="str">
        <f t="shared" si="57"/>
        <v/>
      </c>
      <c r="AK151" s="82" t="str">
        <f t="shared" si="58"/>
        <v/>
      </c>
      <c r="AL151" s="82" t="str">
        <f t="shared" si="59"/>
        <v/>
      </c>
      <c r="AM151" s="58" t="str">
        <f t="shared" si="60"/>
        <v/>
      </c>
      <c r="AN151" s="58" t="str">
        <f t="shared" si="61"/>
        <v/>
      </c>
      <c r="AP151" s="58" t="str">
        <f>IF(AND('2nd plate agonist &amp; batch'!AB144&lt;&gt;"", '2nd plate agonist &amp; batch'!AB144&lt;&gt;"Buffer"),'2nd plate agonist &amp; batch'!AB144,"")</f>
        <v/>
      </c>
      <c r="AQ151" s="58" t="str">
        <f>IF('2nd plate agonist &amp; batch'!AC144&lt;&gt;"",'2nd plate agonist &amp; batch'!AC144,"")</f>
        <v/>
      </c>
      <c r="AR151" s="58" t="str">
        <f>IF('2nd plate agonist &amp; batch'!AD144&lt;&gt;"",'2nd plate agonist &amp; batch'!AD144,"")</f>
        <v/>
      </c>
      <c r="AS151" s="58"/>
      <c r="AT151" s="58" t="str">
        <f>IF(AND('2nd plate agonist &amp; batch'!AB144&lt;&gt;"", '2nd plate agonist &amp; batch'!AB144&lt;&gt;"Buffer"),'2nd plate agonist &amp; batch'!AE144,"")</f>
        <v/>
      </c>
      <c r="AU151" s="58" t="str">
        <f t="shared" si="62"/>
        <v/>
      </c>
      <c r="AV151" s="58" t="str">
        <f t="shared" si="63"/>
        <v/>
      </c>
      <c r="AW151" s="58" t="str">
        <f t="shared" si="65"/>
        <v/>
      </c>
      <c r="AX151" s="58" t="str">
        <f t="shared" si="64"/>
        <v/>
      </c>
      <c r="AY151" s="93"/>
      <c r="BB151" s="54"/>
    </row>
    <row r="152" spans="5:54" s="91" customFormat="1" ht="21" customHeight="1" x14ac:dyDescent="0.3">
      <c r="E152" s="61" t="str">
        <f>'Cell type &amp; nb'!AC145</f>
        <v/>
      </c>
      <c r="F152" s="61" t="str">
        <f>'Cell type &amp; nb'!AD145</f>
        <v/>
      </c>
      <c r="G152" s="61" t="str">
        <f>'Cell type &amp; nb'!AE145</f>
        <v/>
      </c>
      <c r="H152" s="61" t="str">
        <f>'Cell type &amp; nb'!AF145</f>
        <v/>
      </c>
      <c r="I152" s="64" t="str">
        <f t="shared" si="44"/>
        <v/>
      </c>
      <c r="J152" s="62" t="str">
        <f t="shared" si="45"/>
        <v/>
      </c>
      <c r="K152" s="62" t="str">
        <f t="shared" si="46"/>
        <v/>
      </c>
      <c r="L152" s="62" t="str">
        <f t="shared" si="47"/>
        <v/>
      </c>
      <c r="M152" s="62" t="str">
        <f t="shared" si="48"/>
        <v/>
      </c>
      <c r="N152" s="62" t="str">
        <f t="shared" si="49"/>
        <v/>
      </c>
      <c r="O152" s="62" t="str">
        <f t="shared" si="50"/>
        <v/>
      </c>
      <c r="P152" s="107"/>
      <c r="Q152" s="107"/>
      <c r="R152" s="107"/>
      <c r="S152" s="107"/>
      <c r="T152" s="107"/>
      <c r="U152" s="107"/>
      <c r="V152" s="107"/>
      <c r="Y152" s="108" t="str">
        <f>IF('1st plate agonist &amp; batch'!AB145&lt;&gt;"",'1st plate agonist &amp; batch'!AB145,"")</f>
        <v/>
      </c>
      <c r="Z152" s="108" t="str">
        <f>IF('1st plate agonist &amp; batch'!AC145&lt;&gt;"",'1st plate agonist &amp; batch'!AC145,"")</f>
        <v/>
      </c>
      <c r="AA152" s="108" t="str">
        <f>IF('1st plate agonist &amp; batch'!AD145&lt;&gt;"",'1st plate agonist &amp; batch'!AD145,"")</f>
        <v/>
      </c>
      <c r="AB152" s="108" t="str">
        <f>IF('1st plate agonist &amp; batch'!AE145&lt;&gt;"",'1st plate agonist &amp; batch'!AE145,"")</f>
        <v/>
      </c>
      <c r="AC152" s="58" t="str">
        <f>IFERROR(IF(AND($Y152&lt;&gt;"Buffer",$Y152&lt;&gt;""),COUNTIFS('Dilutions 1st Plate'!$B$2:$Y$17,'Plate preparation Calculations'!$AD$2,'1st plate agonist &amp; batch'!$B$2:$Y$17,'Plate preparation Calculations'!$Y152),""),"")</f>
        <v/>
      </c>
      <c r="AD152" s="58" t="str">
        <f t="shared" si="51"/>
        <v/>
      </c>
      <c r="AE152" s="82" t="str">
        <f t="shared" si="52"/>
        <v/>
      </c>
      <c r="AF152" s="109" t="str">
        <f t="shared" si="53"/>
        <v/>
      </c>
      <c r="AG152" s="58" t="str">
        <f t="shared" si="54"/>
        <v/>
      </c>
      <c r="AH152" s="58" t="str">
        <f t="shared" si="55"/>
        <v/>
      </c>
      <c r="AI152" s="58" t="str">
        <f t="shared" si="56"/>
        <v/>
      </c>
      <c r="AJ152" s="82" t="str">
        <f t="shared" si="57"/>
        <v/>
      </c>
      <c r="AK152" s="82" t="str">
        <f t="shared" si="58"/>
        <v/>
      </c>
      <c r="AL152" s="82" t="str">
        <f t="shared" si="59"/>
        <v/>
      </c>
      <c r="AM152" s="58" t="str">
        <f t="shared" si="60"/>
        <v/>
      </c>
      <c r="AN152" s="58" t="str">
        <f t="shared" si="61"/>
        <v/>
      </c>
      <c r="AP152" s="58" t="str">
        <f>IF(AND('2nd plate agonist &amp; batch'!AB145&lt;&gt;"", '2nd plate agonist &amp; batch'!AB145&lt;&gt;"Buffer"),'2nd plate agonist &amp; batch'!AB145,"")</f>
        <v/>
      </c>
      <c r="AQ152" s="58" t="str">
        <f>IF('2nd plate agonist &amp; batch'!AC145&lt;&gt;"",'2nd plate agonist &amp; batch'!AC145,"")</f>
        <v/>
      </c>
      <c r="AR152" s="58" t="str">
        <f>IF('2nd plate agonist &amp; batch'!AD145&lt;&gt;"",'2nd plate agonist &amp; batch'!AD145,"")</f>
        <v/>
      </c>
      <c r="AS152" s="58"/>
      <c r="AT152" s="58" t="str">
        <f>IF(AND('2nd plate agonist &amp; batch'!AB145&lt;&gt;"", '2nd plate agonist &amp; batch'!AB145&lt;&gt;"Buffer"),'2nd plate agonist &amp; batch'!AE145,"")</f>
        <v/>
      </c>
      <c r="AU152" s="58" t="str">
        <f t="shared" si="62"/>
        <v/>
      </c>
      <c r="AV152" s="58" t="str">
        <f t="shared" si="63"/>
        <v/>
      </c>
      <c r="AW152" s="58" t="str">
        <f t="shared" si="65"/>
        <v/>
      </c>
      <c r="AX152" s="58" t="str">
        <f t="shared" si="64"/>
        <v/>
      </c>
      <c r="AY152" s="93"/>
      <c r="BB152" s="54"/>
    </row>
    <row r="153" spans="5:54" s="91" customFormat="1" ht="21" customHeight="1" x14ac:dyDescent="0.3">
      <c r="E153" s="61" t="str">
        <f>'Cell type &amp; nb'!AC146</f>
        <v/>
      </c>
      <c r="F153" s="61" t="str">
        <f>'Cell type &amp; nb'!AD146</f>
        <v/>
      </c>
      <c r="G153" s="61" t="str">
        <f>'Cell type &amp; nb'!AE146</f>
        <v/>
      </c>
      <c r="H153" s="61" t="str">
        <f>'Cell type &amp; nb'!AF146</f>
        <v/>
      </c>
      <c r="I153" s="64" t="str">
        <f t="shared" si="44"/>
        <v/>
      </c>
      <c r="J153" s="62" t="str">
        <f t="shared" si="45"/>
        <v/>
      </c>
      <c r="K153" s="62" t="str">
        <f t="shared" si="46"/>
        <v/>
      </c>
      <c r="L153" s="62" t="str">
        <f t="shared" si="47"/>
        <v/>
      </c>
      <c r="M153" s="62" t="str">
        <f t="shared" si="48"/>
        <v/>
      </c>
      <c r="N153" s="62" t="str">
        <f t="shared" si="49"/>
        <v/>
      </c>
      <c r="O153" s="62" t="str">
        <f t="shared" si="50"/>
        <v/>
      </c>
      <c r="P153" s="107"/>
      <c r="Q153" s="107"/>
      <c r="R153" s="107"/>
      <c r="S153" s="107"/>
      <c r="T153" s="107"/>
      <c r="U153" s="107"/>
      <c r="V153" s="107"/>
      <c r="Y153" s="108" t="str">
        <f>IF('1st plate agonist &amp; batch'!AB146&lt;&gt;"",'1st plate agonist &amp; batch'!AB146,"")</f>
        <v/>
      </c>
      <c r="Z153" s="108" t="str">
        <f>IF('1st plate agonist &amp; batch'!AC146&lt;&gt;"",'1st plate agonist &amp; batch'!AC146,"")</f>
        <v/>
      </c>
      <c r="AA153" s="108" t="str">
        <f>IF('1st plate agonist &amp; batch'!AD146&lt;&gt;"",'1st plate agonist &amp; batch'!AD146,"")</f>
        <v/>
      </c>
      <c r="AB153" s="108" t="str">
        <f>IF('1st plate agonist &amp; batch'!AE146&lt;&gt;"",'1st plate agonist &amp; batch'!AE146,"")</f>
        <v/>
      </c>
      <c r="AC153" s="58" t="str">
        <f>IFERROR(IF(AND($Y153&lt;&gt;"Buffer",$Y153&lt;&gt;""),COUNTIFS('Dilutions 1st Plate'!$B$2:$Y$17,'Plate preparation Calculations'!$AD$2,'1st plate agonist &amp; batch'!$B$2:$Y$17,'Plate preparation Calculations'!$Y153),""),"")</f>
        <v/>
      </c>
      <c r="AD153" s="58" t="str">
        <f t="shared" si="51"/>
        <v/>
      </c>
      <c r="AE153" s="82" t="str">
        <f t="shared" si="52"/>
        <v/>
      </c>
      <c r="AF153" s="109" t="str">
        <f t="shared" si="53"/>
        <v/>
      </c>
      <c r="AG153" s="58" t="str">
        <f t="shared" si="54"/>
        <v/>
      </c>
      <c r="AH153" s="58" t="str">
        <f t="shared" si="55"/>
        <v/>
      </c>
      <c r="AI153" s="58" t="str">
        <f t="shared" si="56"/>
        <v/>
      </c>
      <c r="AJ153" s="82" t="str">
        <f t="shared" si="57"/>
        <v/>
      </c>
      <c r="AK153" s="82" t="str">
        <f t="shared" si="58"/>
        <v/>
      </c>
      <c r="AL153" s="82" t="str">
        <f t="shared" si="59"/>
        <v/>
      </c>
      <c r="AM153" s="58" t="str">
        <f t="shared" si="60"/>
        <v/>
      </c>
      <c r="AN153" s="58" t="str">
        <f t="shared" si="61"/>
        <v/>
      </c>
      <c r="AP153" s="58" t="str">
        <f>IF(AND('2nd plate agonist &amp; batch'!AB146&lt;&gt;"", '2nd plate agonist &amp; batch'!AB146&lt;&gt;"Buffer"),'2nd plate agonist &amp; batch'!AB146,"")</f>
        <v/>
      </c>
      <c r="AQ153" s="58" t="str">
        <f>IF('2nd plate agonist &amp; batch'!AC146&lt;&gt;"",'2nd plate agonist &amp; batch'!AC146,"")</f>
        <v/>
      </c>
      <c r="AR153" s="58" t="str">
        <f>IF('2nd plate agonist &amp; batch'!AD146&lt;&gt;"",'2nd plate agonist &amp; batch'!AD146,"")</f>
        <v/>
      </c>
      <c r="AS153" s="58"/>
      <c r="AT153" s="58" t="str">
        <f>IF(AND('2nd plate agonist &amp; batch'!AB146&lt;&gt;"", '2nd plate agonist &amp; batch'!AB146&lt;&gt;"Buffer"),'2nd plate agonist &amp; batch'!AE146,"")</f>
        <v/>
      </c>
      <c r="AU153" s="58" t="str">
        <f t="shared" si="62"/>
        <v/>
      </c>
      <c r="AV153" s="58" t="str">
        <f t="shared" si="63"/>
        <v/>
      </c>
      <c r="AW153" s="58" t="str">
        <f t="shared" si="65"/>
        <v/>
      </c>
      <c r="AX153" s="58" t="str">
        <f t="shared" si="64"/>
        <v/>
      </c>
      <c r="AY153" s="93"/>
      <c r="BB153" s="54"/>
    </row>
    <row r="154" spans="5:54" s="91" customFormat="1" ht="21" customHeight="1" x14ac:dyDescent="0.3">
      <c r="E154" s="61" t="str">
        <f>'Cell type &amp; nb'!AC147</f>
        <v/>
      </c>
      <c r="F154" s="61" t="str">
        <f>'Cell type &amp; nb'!AD147</f>
        <v/>
      </c>
      <c r="G154" s="61" t="str">
        <f>'Cell type &amp; nb'!AE147</f>
        <v/>
      </c>
      <c r="H154" s="61" t="str">
        <f>'Cell type &amp; nb'!AF147</f>
        <v/>
      </c>
      <c r="I154" s="64" t="str">
        <f t="shared" si="44"/>
        <v/>
      </c>
      <c r="J154" s="62" t="str">
        <f t="shared" si="45"/>
        <v/>
      </c>
      <c r="K154" s="62" t="str">
        <f t="shared" si="46"/>
        <v/>
      </c>
      <c r="L154" s="62" t="str">
        <f t="shared" si="47"/>
        <v/>
      </c>
      <c r="M154" s="62" t="str">
        <f t="shared" si="48"/>
        <v/>
      </c>
      <c r="N154" s="62" t="str">
        <f t="shared" si="49"/>
        <v/>
      </c>
      <c r="O154" s="62" t="str">
        <f t="shared" si="50"/>
        <v/>
      </c>
      <c r="P154" s="107"/>
      <c r="Q154" s="107"/>
      <c r="R154" s="107"/>
      <c r="S154" s="107"/>
      <c r="T154" s="107"/>
      <c r="U154" s="107"/>
      <c r="V154" s="107"/>
      <c r="Y154" s="108" t="str">
        <f>IF('1st plate agonist &amp; batch'!AB147&lt;&gt;"",'1st plate agonist &amp; batch'!AB147,"")</f>
        <v/>
      </c>
      <c r="Z154" s="108" t="str">
        <f>IF('1st plate agonist &amp; batch'!AC147&lt;&gt;"",'1st plate agonist &amp; batch'!AC147,"")</f>
        <v/>
      </c>
      <c r="AA154" s="108" t="str">
        <f>IF('1st plate agonist &amp; batch'!AD147&lt;&gt;"",'1st plate agonist &amp; batch'!AD147,"")</f>
        <v/>
      </c>
      <c r="AB154" s="108" t="str">
        <f>IF('1st plate agonist &amp; batch'!AE147&lt;&gt;"",'1st plate agonist &amp; batch'!AE147,"")</f>
        <v/>
      </c>
      <c r="AC154" s="58" t="str">
        <f>IFERROR(IF(AND($Y154&lt;&gt;"Buffer",$Y154&lt;&gt;""),COUNTIFS('Dilutions 1st Plate'!$B$2:$Y$17,'Plate preparation Calculations'!$AD$2,'1st plate agonist &amp; batch'!$B$2:$Y$17,'Plate preparation Calculations'!$Y154),""),"")</f>
        <v/>
      </c>
      <c r="AD154" s="58" t="str">
        <f t="shared" si="51"/>
        <v/>
      </c>
      <c r="AE154" s="82" t="str">
        <f t="shared" si="52"/>
        <v/>
      </c>
      <c r="AF154" s="109" t="str">
        <f t="shared" si="53"/>
        <v/>
      </c>
      <c r="AG154" s="58" t="str">
        <f t="shared" si="54"/>
        <v/>
      </c>
      <c r="AH154" s="58" t="str">
        <f t="shared" si="55"/>
        <v/>
      </c>
      <c r="AI154" s="58" t="str">
        <f t="shared" si="56"/>
        <v/>
      </c>
      <c r="AJ154" s="82" t="str">
        <f t="shared" si="57"/>
        <v/>
      </c>
      <c r="AK154" s="82" t="str">
        <f t="shared" si="58"/>
        <v/>
      </c>
      <c r="AL154" s="82" t="str">
        <f t="shared" si="59"/>
        <v/>
      </c>
      <c r="AM154" s="58" t="str">
        <f t="shared" si="60"/>
        <v/>
      </c>
      <c r="AN154" s="58" t="str">
        <f t="shared" si="61"/>
        <v/>
      </c>
      <c r="AP154" s="58" t="str">
        <f>IF(AND('2nd plate agonist &amp; batch'!AB147&lt;&gt;"", '2nd plate agonist &amp; batch'!AB147&lt;&gt;"Buffer"),'2nd plate agonist &amp; batch'!AB147,"")</f>
        <v/>
      </c>
      <c r="AQ154" s="58" t="str">
        <f>IF('2nd plate agonist &amp; batch'!AC147&lt;&gt;"",'2nd plate agonist &amp; batch'!AC147,"")</f>
        <v/>
      </c>
      <c r="AR154" s="58" t="str">
        <f>IF('2nd plate agonist &amp; batch'!AD147&lt;&gt;"",'2nd plate agonist &amp; batch'!AD147,"")</f>
        <v/>
      </c>
      <c r="AS154" s="58"/>
      <c r="AT154" s="58" t="str">
        <f>IF(AND('2nd plate agonist &amp; batch'!AB147&lt;&gt;"", '2nd plate agonist &amp; batch'!AB147&lt;&gt;"Buffer"),'2nd plate agonist &amp; batch'!AE147,"")</f>
        <v/>
      </c>
      <c r="AU154" s="58" t="str">
        <f t="shared" si="62"/>
        <v/>
      </c>
      <c r="AV154" s="58" t="str">
        <f t="shared" si="63"/>
        <v/>
      </c>
      <c r="AW154" s="58" t="str">
        <f t="shared" si="65"/>
        <v/>
      </c>
      <c r="AX154" s="58" t="str">
        <f t="shared" si="64"/>
        <v/>
      </c>
      <c r="AY154" s="93"/>
      <c r="BB154" s="54"/>
    </row>
    <row r="155" spans="5:54" s="91" customFormat="1" ht="21" customHeight="1" x14ac:dyDescent="0.3">
      <c r="E155" s="61" t="str">
        <f>'Cell type &amp; nb'!AC148</f>
        <v/>
      </c>
      <c r="F155" s="61" t="str">
        <f>'Cell type &amp; nb'!AD148</f>
        <v/>
      </c>
      <c r="G155" s="61" t="str">
        <f>'Cell type &amp; nb'!AE148</f>
        <v/>
      </c>
      <c r="H155" s="61" t="str">
        <f>'Cell type &amp; nb'!AF148</f>
        <v/>
      </c>
      <c r="I155" s="64" t="str">
        <f t="shared" si="44"/>
        <v/>
      </c>
      <c r="J155" s="62" t="str">
        <f t="shared" si="45"/>
        <v/>
      </c>
      <c r="K155" s="62" t="str">
        <f t="shared" si="46"/>
        <v/>
      </c>
      <c r="L155" s="62" t="str">
        <f t="shared" si="47"/>
        <v/>
      </c>
      <c r="M155" s="62" t="str">
        <f t="shared" si="48"/>
        <v/>
      </c>
      <c r="N155" s="62" t="str">
        <f t="shared" si="49"/>
        <v/>
      </c>
      <c r="O155" s="62" t="str">
        <f t="shared" si="50"/>
        <v/>
      </c>
      <c r="P155" s="107"/>
      <c r="Q155" s="107"/>
      <c r="R155" s="107"/>
      <c r="S155" s="107"/>
      <c r="T155" s="107"/>
      <c r="U155" s="107"/>
      <c r="V155" s="107"/>
      <c r="Y155" s="108" t="str">
        <f>IF('1st plate agonist &amp; batch'!AB148&lt;&gt;"",'1st plate agonist &amp; batch'!AB148,"")</f>
        <v/>
      </c>
      <c r="Z155" s="108" t="str">
        <f>IF('1st plate agonist &amp; batch'!AC148&lt;&gt;"",'1st plate agonist &amp; batch'!AC148,"")</f>
        <v/>
      </c>
      <c r="AA155" s="108" t="str">
        <f>IF('1st plate agonist &amp; batch'!AD148&lt;&gt;"",'1st plate agonist &amp; batch'!AD148,"")</f>
        <v/>
      </c>
      <c r="AB155" s="108" t="str">
        <f>IF('1st plate agonist &amp; batch'!AE148&lt;&gt;"",'1st plate agonist &amp; batch'!AE148,"")</f>
        <v/>
      </c>
      <c r="AC155" s="58" t="str">
        <f>IFERROR(IF(AND($Y155&lt;&gt;"Buffer",$Y155&lt;&gt;""),COUNTIFS('Dilutions 1st Plate'!$B$2:$Y$17,'Plate preparation Calculations'!$AD$2,'1st plate agonist &amp; batch'!$B$2:$Y$17,'Plate preparation Calculations'!$Y155),""),"")</f>
        <v/>
      </c>
      <c r="AD155" s="58" t="str">
        <f t="shared" si="51"/>
        <v/>
      </c>
      <c r="AE155" s="82" t="str">
        <f t="shared" si="52"/>
        <v/>
      </c>
      <c r="AF155" s="109" t="str">
        <f t="shared" si="53"/>
        <v/>
      </c>
      <c r="AG155" s="58" t="str">
        <f t="shared" si="54"/>
        <v/>
      </c>
      <c r="AH155" s="58" t="str">
        <f t="shared" si="55"/>
        <v/>
      </c>
      <c r="AI155" s="58" t="str">
        <f t="shared" si="56"/>
        <v/>
      </c>
      <c r="AJ155" s="82" t="str">
        <f t="shared" si="57"/>
        <v/>
      </c>
      <c r="AK155" s="82" t="str">
        <f t="shared" si="58"/>
        <v/>
      </c>
      <c r="AL155" s="82" t="str">
        <f t="shared" si="59"/>
        <v/>
      </c>
      <c r="AM155" s="58" t="str">
        <f t="shared" si="60"/>
        <v/>
      </c>
      <c r="AN155" s="58" t="str">
        <f t="shared" si="61"/>
        <v/>
      </c>
      <c r="AP155" s="58" t="str">
        <f>IF(AND('2nd plate agonist &amp; batch'!AB148&lt;&gt;"", '2nd plate agonist &amp; batch'!AB148&lt;&gt;"Buffer"),'2nd plate agonist &amp; batch'!AB148,"")</f>
        <v/>
      </c>
      <c r="AQ155" s="58" t="str">
        <f>IF('2nd plate agonist &amp; batch'!AC148&lt;&gt;"",'2nd plate agonist &amp; batch'!AC148,"")</f>
        <v/>
      </c>
      <c r="AR155" s="58" t="str">
        <f>IF('2nd plate agonist &amp; batch'!AD148&lt;&gt;"",'2nd plate agonist &amp; batch'!AD148,"")</f>
        <v/>
      </c>
      <c r="AS155" s="58"/>
      <c r="AT155" s="58" t="str">
        <f>IF(AND('2nd plate agonist &amp; batch'!AB148&lt;&gt;"", '2nd plate agonist &amp; batch'!AB148&lt;&gt;"Buffer"),'2nd plate agonist &amp; batch'!AE148,"")</f>
        <v/>
      </c>
      <c r="AU155" s="58" t="str">
        <f t="shared" si="62"/>
        <v/>
      </c>
      <c r="AV155" s="58" t="str">
        <f t="shared" si="63"/>
        <v/>
      </c>
      <c r="AW155" s="58" t="str">
        <f t="shared" si="65"/>
        <v/>
      </c>
      <c r="AX155" s="58" t="str">
        <f t="shared" si="64"/>
        <v/>
      </c>
      <c r="AY155" s="93"/>
      <c r="BB155" s="54"/>
    </row>
    <row r="156" spans="5:54" s="91" customFormat="1" ht="21" customHeight="1" x14ac:dyDescent="0.3">
      <c r="E156" s="61" t="str">
        <f>'Cell type &amp; nb'!AC149</f>
        <v/>
      </c>
      <c r="F156" s="61" t="str">
        <f>'Cell type &amp; nb'!AD149</f>
        <v/>
      </c>
      <c r="G156" s="61" t="str">
        <f>'Cell type &amp; nb'!AE149</f>
        <v/>
      </c>
      <c r="H156" s="61" t="str">
        <f>'Cell type &amp; nb'!AF149</f>
        <v/>
      </c>
      <c r="I156" s="64" t="str">
        <f t="shared" si="44"/>
        <v/>
      </c>
      <c r="J156" s="62" t="str">
        <f t="shared" si="45"/>
        <v/>
      </c>
      <c r="K156" s="62" t="str">
        <f t="shared" si="46"/>
        <v/>
      </c>
      <c r="L156" s="62" t="str">
        <f t="shared" si="47"/>
        <v/>
      </c>
      <c r="M156" s="62" t="str">
        <f t="shared" si="48"/>
        <v/>
      </c>
      <c r="N156" s="62" t="str">
        <f t="shared" si="49"/>
        <v/>
      </c>
      <c r="O156" s="62" t="str">
        <f t="shared" si="50"/>
        <v/>
      </c>
      <c r="P156" s="107"/>
      <c r="Q156" s="107"/>
      <c r="R156" s="107"/>
      <c r="S156" s="107"/>
      <c r="T156" s="107"/>
      <c r="U156" s="107"/>
      <c r="V156" s="107"/>
      <c r="Y156" s="108" t="str">
        <f>IF('1st plate agonist &amp; batch'!AB149&lt;&gt;"",'1st plate agonist &amp; batch'!AB149,"")</f>
        <v/>
      </c>
      <c r="Z156" s="108" t="str">
        <f>IF('1st plate agonist &amp; batch'!AC149&lt;&gt;"",'1st plate agonist &amp; batch'!AC149,"")</f>
        <v/>
      </c>
      <c r="AA156" s="108" t="str">
        <f>IF('1st plate agonist &amp; batch'!AD149&lt;&gt;"",'1st plate agonist &amp; batch'!AD149,"")</f>
        <v/>
      </c>
      <c r="AB156" s="108" t="str">
        <f>IF('1st plate agonist &amp; batch'!AE149&lt;&gt;"",'1st plate agonist &amp; batch'!AE149,"")</f>
        <v/>
      </c>
      <c r="AC156" s="58" t="str">
        <f>IFERROR(IF(AND($Y156&lt;&gt;"Buffer",$Y156&lt;&gt;""),COUNTIFS('Dilutions 1st Plate'!$B$2:$Y$17,'Plate preparation Calculations'!$AD$2,'1st plate agonist &amp; batch'!$B$2:$Y$17,'Plate preparation Calculations'!$Y156),""),"")</f>
        <v/>
      </c>
      <c r="AD156" s="58" t="str">
        <f t="shared" si="51"/>
        <v/>
      </c>
      <c r="AE156" s="82" t="str">
        <f t="shared" si="52"/>
        <v/>
      </c>
      <c r="AF156" s="109" t="str">
        <f t="shared" si="53"/>
        <v/>
      </c>
      <c r="AG156" s="58" t="str">
        <f t="shared" si="54"/>
        <v/>
      </c>
      <c r="AH156" s="58" t="str">
        <f t="shared" si="55"/>
        <v/>
      </c>
      <c r="AI156" s="58" t="str">
        <f t="shared" si="56"/>
        <v/>
      </c>
      <c r="AJ156" s="82" t="str">
        <f t="shared" si="57"/>
        <v/>
      </c>
      <c r="AK156" s="82" t="str">
        <f t="shared" si="58"/>
        <v/>
      </c>
      <c r="AL156" s="82" t="str">
        <f t="shared" si="59"/>
        <v/>
      </c>
      <c r="AM156" s="58" t="str">
        <f t="shared" si="60"/>
        <v/>
      </c>
      <c r="AN156" s="58" t="str">
        <f t="shared" si="61"/>
        <v/>
      </c>
      <c r="AP156" s="58" t="str">
        <f>IF(AND('2nd plate agonist &amp; batch'!AB149&lt;&gt;"", '2nd plate agonist &amp; batch'!AB149&lt;&gt;"Buffer"),'2nd plate agonist &amp; batch'!AB149,"")</f>
        <v/>
      </c>
      <c r="AQ156" s="58" t="str">
        <f>IF('2nd plate agonist &amp; batch'!AC149&lt;&gt;"",'2nd plate agonist &amp; batch'!AC149,"")</f>
        <v/>
      </c>
      <c r="AR156" s="58" t="str">
        <f>IF('2nd plate agonist &amp; batch'!AD149&lt;&gt;"",'2nd plate agonist &amp; batch'!AD149,"")</f>
        <v/>
      </c>
      <c r="AS156" s="58"/>
      <c r="AT156" s="58" t="str">
        <f>IF(AND('2nd plate agonist &amp; batch'!AB149&lt;&gt;"", '2nd plate agonist &amp; batch'!AB149&lt;&gt;"Buffer"),'2nd plate agonist &amp; batch'!AE149,"")</f>
        <v/>
      </c>
      <c r="AU156" s="58" t="str">
        <f t="shared" si="62"/>
        <v/>
      </c>
      <c r="AV156" s="58" t="str">
        <f t="shared" si="63"/>
        <v/>
      </c>
      <c r="AW156" s="58" t="str">
        <f t="shared" si="65"/>
        <v/>
      </c>
      <c r="AX156" s="58" t="str">
        <f t="shared" si="64"/>
        <v/>
      </c>
      <c r="AY156" s="93"/>
      <c r="BB156" s="54"/>
    </row>
    <row r="157" spans="5:54" s="91" customFormat="1" ht="21" customHeight="1" x14ac:dyDescent="0.3">
      <c r="E157" s="61" t="str">
        <f>'Cell type &amp; nb'!AC150</f>
        <v/>
      </c>
      <c r="F157" s="61" t="str">
        <f>'Cell type &amp; nb'!AD150</f>
        <v/>
      </c>
      <c r="G157" s="61" t="str">
        <f>'Cell type &amp; nb'!AE150</f>
        <v/>
      </c>
      <c r="H157" s="61" t="str">
        <f>'Cell type &amp; nb'!AF150</f>
        <v/>
      </c>
      <c r="I157" s="64" t="str">
        <f t="shared" si="44"/>
        <v/>
      </c>
      <c r="J157" s="62" t="str">
        <f t="shared" si="45"/>
        <v/>
      </c>
      <c r="K157" s="62" t="str">
        <f t="shared" si="46"/>
        <v/>
      </c>
      <c r="L157" s="62" t="str">
        <f t="shared" si="47"/>
        <v/>
      </c>
      <c r="M157" s="62" t="str">
        <f t="shared" si="48"/>
        <v/>
      </c>
      <c r="N157" s="62" t="str">
        <f t="shared" si="49"/>
        <v/>
      </c>
      <c r="O157" s="62" t="str">
        <f t="shared" si="50"/>
        <v/>
      </c>
      <c r="P157" s="107"/>
      <c r="Q157" s="107"/>
      <c r="R157" s="107"/>
      <c r="S157" s="107"/>
      <c r="T157" s="107"/>
      <c r="U157" s="107"/>
      <c r="V157" s="107"/>
      <c r="Y157" s="108" t="str">
        <f>IF('1st plate agonist &amp; batch'!AB150&lt;&gt;"",'1st plate agonist &amp; batch'!AB150,"")</f>
        <v/>
      </c>
      <c r="Z157" s="108" t="str">
        <f>IF('1st plate agonist &amp; batch'!AC150&lt;&gt;"",'1st plate agonist &amp; batch'!AC150,"")</f>
        <v/>
      </c>
      <c r="AA157" s="108" t="str">
        <f>IF('1st plate agonist &amp; batch'!AD150&lt;&gt;"",'1st plate agonist &amp; batch'!AD150,"")</f>
        <v/>
      </c>
      <c r="AB157" s="108" t="str">
        <f>IF('1st plate agonist &amp; batch'!AE150&lt;&gt;"",'1st plate agonist &amp; batch'!AE150,"")</f>
        <v/>
      </c>
      <c r="AC157" s="58" t="str">
        <f>IFERROR(IF(AND($Y157&lt;&gt;"Buffer",$Y157&lt;&gt;""),COUNTIFS('Dilutions 1st Plate'!$B$2:$Y$17,'Plate preparation Calculations'!$AD$2,'1st plate agonist &amp; batch'!$B$2:$Y$17,'Plate preparation Calculations'!$Y157),""),"")</f>
        <v/>
      </c>
      <c r="AD157" s="58" t="str">
        <f t="shared" si="51"/>
        <v/>
      </c>
      <c r="AE157" s="82" t="str">
        <f t="shared" si="52"/>
        <v/>
      </c>
      <c r="AF157" s="109" t="str">
        <f t="shared" si="53"/>
        <v/>
      </c>
      <c r="AG157" s="58" t="str">
        <f t="shared" si="54"/>
        <v/>
      </c>
      <c r="AH157" s="58" t="str">
        <f t="shared" si="55"/>
        <v/>
      </c>
      <c r="AI157" s="58" t="str">
        <f t="shared" si="56"/>
        <v/>
      </c>
      <c r="AJ157" s="82" t="str">
        <f t="shared" si="57"/>
        <v/>
      </c>
      <c r="AK157" s="82" t="str">
        <f t="shared" si="58"/>
        <v/>
      </c>
      <c r="AL157" s="82" t="str">
        <f t="shared" si="59"/>
        <v/>
      </c>
      <c r="AM157" s="58" t="str">
        <f t="shared" si="60"/>
        <v/>
      </c>
      <c r="AN157" s="58" t="str">
        <f t="shared" si="61"/>
        <v/>
      </c>
      <c r="AP157" s="58" t="str">
        <f>IF(AND('2nd plate agonist &amp; batch'!AB150&lt;&gt;"", '2nd plate agonist &amp; batch'!AB150&lt;&gt;"Buffer"),'2nd plate agonist &amp; batch'!AB150,"")</f>
        <v/>
      </c>
      <c r="AQ157" s="58" t="str">
        <f>IF('2nd plate agonist &amp; batch'!AC150&lt;&gt;"",'2nd plate agonist &amp; batch'!AC150,"")</f>
        <v/>
      </c>
      <c r="AR157" s="58" t="str">
        <f>IF('2nd plate agonist &amp; batch'!AD150&lt;&gt;"",'2nd plate agonist &amp; batch'!AD150,"")</f>
        <v/>
      </c>
      <c r="AS157" s="58"/>
      <c r="AT157" s="58" t="str">
        <f>IF(AND('2nd plate agonist &amp; batch'!AB150&lt;&gt;"", '2nd plate agonist &amp; batch'!AB150&lt;&gt;"Buffer"),'2nd plate agonist &amp; batch'!AE150,"")</f>
        <v/>
      </c>
      <c r="AU157" s="58" t="str">
        <f t="shared" si="62"/>
        <v/>
      </c>
      <c r="AV157" s="58" t="str">
        <f t="shared" si="63"/>
        <v/>
      </c>
      <c r="AW157" s="58" t="str">
        <f t="shared" si="65"/>
        <v/>
      </c>
      <c r="AX157" s="58" t="str">
        <f t="shared" si="64"/>
        <v/>
      </c>
      <c r="AY157" s="93"/>
      <c r="BB157" s="54"/>
    </row>
    <row r="158" spans="5:54" s="91" customFormat="1" ht="21" customHeight="1" x14ac:dyDescent="0.3">
      <c r="E158" s="61" t="str">
        <f>'Cell type &amp; nb'!AC151</f>
        <v/>
      </c>
      <c r="F158" s="61" t="str">
        <f>'Cell type &amp; nb'!AD151</f>
        <v/>
      </c>
      <c r="G158" s="61" t="str">
        <f>'Cell type &amp; nb'!AE151</f>
        <v/>
      </c>
      <c r="H158" s="61" t="str">
        <f>'Cell type &amp; nb'!AF151</f>
        <v/>
      </c>
      <c r="I158" s="64" t="str">
        <f t="shared" si="44"/>
        <v/>
      </c>
      <c r="J158" s="62" t="str">
        <f t="shared" si="45"/>
        <v/>
      </c>
      <c r="K158" s="62" t="str">
        <f t="shared" si="46"/>
        <v/>
      </c>
      <c r="L158" s="62" t="str">
        <f t="shared" si="47"/>
        <v/>
      </c>
      <c r="M158" s="62" t="str">
        <f t="shared" si="48"/>
        <v/>
      </c>
      <c r="N158" s="62" t="str">
        <f t="shared" si="49"/>
        <v/>
      </c>
      <c r="O158" s="62" t="str">
        <f t="shared" si="50"/>
        <v/>
      </c>
      <c r="P158" s="107"/>
      <c r="Q158" s="107"/>
      <c r="R158" s="107"/>
      <c r="S158" s="107"/>
      <c r="T158" s="107"/>
      <c r="U158" s="107"/>
      <c r="V158" s="107"/>
      <c r="Y158" s="108" t="str">
        <f>IF('1st plate agonist &amp; batch'!AB151&lt;&gt;"",'1st plate agonist &amp; batch'!AB151,"")</f>
        <v/>
      </c>
      <c r="Z158" s="108" t="str">
        <f>IF('1st plate agonist &amp; batch'!AC151&lt;&gt;"",'1st plate agonist &amp; batch'!AC151,"")</f>
        <v/>
      </c>
      <c r="AA158" s="108" t="str">
        <f>IF('1st plate agonist &amp; batch'!AD151&lt;&gt;"",'1st plate agonist &amp; batch'!AD151,"")</f>
        <v/>
      </c>
      <c r="AB158" s="108" t="str">
        <f>IF('1st plate agonist &amp; batch'!AE151&lt;&gt;"",'1st plate agonist &amp; batch'!AE151,"")</f>
        <v/>
      </c>
      <c r="AC158" s="58" t="str">
        <f>IFERROR(IF(AND($Y158&lt;&gt;"Buffer",$Y158&lt;&gt;""),COUNTIFS('Dilutions 1st Plate'!$B$2:$Y$17,'Plate preparation Calculations'!$AD$2,'1st plate agonist &amp; batch'!$B$2:$Y$17,'Plate preparation Calculations'!$Y158),""),"")</f>
        <v/>
      </c>
      <c r="AD158" s="58" t="str">
        <f t="shared" si="51"/>
        <v/>
      </c>
      <c r="AE158" s="82" t="str">
        <f t="shared" si="52"/>
        <v/>
      </c>
      <c r="AF158" s="109" t="str">
        <f t="shared" si="53"/>
        <v/>
      </c>
      <c r="AG158" s="58" t="str">
        <f t="shared" si="54"/>
        <v/>
      </c>
      <c r="AH158" s="58" t="str">
        <f t="shared" si="55"/>
        <v/>
      </c>
      <c r="AI158" s="58" t="str">
        <f t="shared" si="56"/>
        <v/>
      </c>
      <c r="AJ158" s="82" t="str">
        <f t="shared" si="57"/>
        <v/>
      </c>
      <c r="AK158" s="82" t="str">
        <f t="shared" si="58"/>
        <v/>
      </c>
      <c r="AL158" s="82" t="str">
        <f t="shared" si="59"/>
        <v/>
      </c>
      <c r="AM158" s="58" t="str">
        <f t="shared" si="60"/>
        <v/>
      </c>
      <c r="AN158" s="58" t="str">
        <f t="shared" si="61"/>
        <v/>
      </c>
      <c r="AP158" s="58" t="str">
        <f>IF(AND('2nd plate agonist &amp; batch'!AB151&lt;&gt;"", '2nd plate agonist &amp; batch'!AB151&lt;&gt;"Buffer"),'2nd plate agonist &amp; batch'!AB151,"")</f>
        <v/>
      </c>
      <c r="AQ158" s="58" t="str">
        <f>IF('2nd plate agonist &amp; batch'!AC151&lt;&gt;"",'2nd plate agonist &amp; batch'!AC151,"")</f>
        <v/>
      </c>
      <c r="AR158" s="58" t="str">
        <f>IF('2nd plate agonist &amp; batch'!AD151&lt;&gt;"",'2nd plate agonist &amp; batch'!AD151,"")</f>
        <v/>
      </c>
      <c r="AS158" s="58"/>
      <c r="AT158" s="58" t="str">
        <f>IF(AND('2nd plate agonist &amp; batch'!AB151&lt;&gt;"", '2nd plate agonist &amp; batch'!AB151&lt;&gt;"Buffer"),'2nd plate agonist &amp; batch'!AE151,"")</f>
        <v/>
      </c>
      <c r="AU158" s="58" t="str">
        <f t="shared" si="62"/>
        <v/>
      </c>
      <c r="AV158" s="58" t="str">
        <f t="shared" si="63"/>
        <v/>
      </c>
      <c r="AW158" s="58" t="str">
        <f t="shared" si="65"/>
        <v/>
      </c>
      <c r="AX158" s="58" t="str">
        <f t="shared" si="64"/>
        <v/>
      </c>
      <c r="AY158" s="93"/>
      <c r="BB158" s="54"/>
    </row>
    <row r="159" spans="5:54" s="91" customFormat="1" ht="21" customHeight="1" x14ac:dyDescent="0.3">
      <c r="E159" s="61" t="str">
        <f>'Cell type &amp; nb'!AC152</f>
        <v/>
      </c>
      <c r="F159" s="61" t="str">
        <f>'Cell type &amp; nb'!AD152</f>
        <v/>
      </c>
      <c r="G159" s="61" t="str">
        <f>'Cell type &amp; nb'!AE152</f>
        <v/>
      </c>
      <c r="H159" s="61" t="str">
        <f>'Cell type &amp; nb'!AF152</f>
        <v/>
      </c>
      <c r="I159" s="64" t="str">
        <f t="shared" si="44"/>
        <v/>
      </c>
      <c r="J159" s="62" t="str">
        <f t="shared" si="45"/>
        <v/>
      </c>
      <c r="K159" s="62" t="str">
        <f t="shared" si="46"/>
        <v/>
      </c>
      <c r="L159" s="62" t="str">
        <f t="shared" si="47"/>
        <v/>
      </c>
      <c r="M159" s="62" t="str">
        <f t="shared" si="48"/>
        <v/>
      </c>
      <c r="N159" s="62" t="str">
        <f t="shared" si="49"/>
        <v/>
      </c>
      <c r="O159" s="62" t="str">
        <f t="shared" si="50"/>
        <v/>
      </c>
      <c r="P159" s="107"/>
      <c r="Q159" s="107"/>
      <c r="R159" s="107"/>
      <c r="S159" s="107"/>
      <c r="T159" s="107"/>
      <c r="U159" s="107"/>
      <c r="V159" s="107"/>
      <c r="Y159" s="108" t="str">
        <f>IF('1st plate agonist &amp; batch'!AB152&lt;&gt;"",'1st plate agonist &amp; batch'!AB152,"")</f>
        <v/>
      </c>
      <c r="Z159" s="108" t="str">
        <f>IF('1st plate agonist &amp; batch'!AC152&lt;&gt;"",'1st plate agonist &amp; batch'!AC152,"")</f>
        <v/>
      </c>
      <c r="AA159" s="108" t="str">
        <f>IF('1st plate agonist &amp; batch'!AD152&lt;&gt;"",'1st plate agonist &amp; batch'!AD152,"")</f>
        <v/>
      </c>
      <c r="AB159" s="108" t="str">
        <f>IF('1st plate agonist &amp; batch'!AE152&lt;&gt;"",'1st plate agonist &amp; batch'!AE152,"")</f>
        <v/>
      </c>
      <c r="AC159" s="58" t="str">
        <f>IFERROR(IF(AND($Y159&lt;&gt;"Buffer",$Y159&lt;&gt;""),COUNTIFS('Dilutions 1st Plate'!$B$2:$Y$17,'Plate preparation Calculations'!$AD$2,'1st plate agonist &amp; batch'!$B$2:$Y$17,'Plate preparation Calculations'!$Y159),""),"")</f>
        <v/>
      </c>
      <c r="AD159" s="58" t="str">
        <f t="shared" si="51"/>
        <v/>
      </c>
      <c r="AE159" s="82" t="str">
        <f t="shared" si="52"/>
        <v/>
      </c>
      <c r="AF159" s="109" t="str">
        <f t="shared" si="53"/>
        <v/>
      </c>
      <c r="AG159" s="58" t="str">
        <f t="shared" si="54"/>
        <v/>
      </c>
      <c r="AH159" s="58" t="str">
        <f t="shared" si="55"/>
        <v/>
      </c>
      <c r="AI159" s="58" t="str">
        <f t="shared" si="56"/>
        <v/>
      </c>
      <c r="AJ159" s="82" t="str">
        <f t="shared" si="57"/>
        <v/>
      </c>
      <c r="AK159" s="82" t="str">
        <f t="shared" si="58"/>
        <v/>
      </c>
      <c r="AL159" s="82" t="str">
        <f t="shared" si="59"/>
        <v/>
      </c>
      <c r="AM159" s="58" t="str">
        <f t="shared" si="60"/>
        <v/>
      </c>
      <c r="AN159" s="58" t="str">
        <f t="shared" si="61"/>
        <v/>
      </c>
      <c r="AP159" s="58" t="str">
        <f>IF(AND('2nd plate agonist &amp; batch'!AB152&lt;&gt;"", '2nd plate agonist &amp; batch'!AB152&lt;&gt;"Buffer"),'2nd plate agonist &amp; batch'!AB152,"")</f>
        <v/>
      </c>
      <c r="AQ159" s="58" t="str">
        <f>IF('2nd plate agonist &amp; batch'!AC152&lt;&gt;"",'2nd plate agonist &amp; batch'!AC152,"")</f>
        <v/>
      </c>
      <c r="AR159" s="58" t="str">
        <f>IF('2nd plate agonist &amp; batch'!AD152&lt;&gt;"",'2nd plate agonist &amp; batch'!AD152,"")</f>
        <v/>
      </c>
      <c r="AS159" s="58"/>
      <c r="AT159" s="58" t="str">
        <f>IF(AND('2nd plate agonist &amp; batch'!AB152&lt;&gt;"", '2nd plate agonist &amp; batch'!AB152&lt;&gt;"Buffer"),'2nd plate agonist &amp; batch'!AE152,"")</f>
        <v/>
      </c>
      <c r="AU159" s="58" t="str">
        <f t="shared" si="62"/>
        <v/>
      </c>
      <c r="AV159" s="58" t="str">
        <f t="shared" si="63"/>
        <v/>
      </c>
      <c r="AW159" s="58" t="str">
        <f t="shared" si="65"/>
        <v/>
      </c>
      <c r="AX159" s="58" t="str">
        <f t="shared" si="64"/>
        <v/>
      </c>
      <c r="AY159" s="93"/>
      <c r="BB159" s="54"/>
    </row>
    <row r="160" spans="5:54" s="91" customFormat="1" ht="21" customHeight="1" x14ac:dyDescent="0.3">
      <c r="E160" s="61" t="str">
        <f>'Cell type &amp; nb'!AC153</f>
        <v/>
      </c>
      <c r="F160" s="61" t="str">
        <f>'Cell type &amp; nb'!AD153</f>
        <v/>
      </c>
      <c r="G160" s="61" t="str">
        <f>'Cell type &amp; nb'!AE153</f>
        <v/>
      </c>
      <c r="H160" s="61" t="str">
        <f>'Cell type &amp; nb'!AF153</f>
        <v/>
      </c>
      <c r="I160" s="64" t="str">
        <f t="shared" si="44"/>
        <v/>
      </c>
      <c r="J160" s="62" t="str">
        <f t="shared" si="45"/>
        <v/>
      </c>
      <c r="K160" s="62" t="str">
        <f t="shared" si="46"/>
        <v/>
      </c>
      <c r="L160" s="62" t="str">
        <f t="shared" si="47"/>
        <v/>
      </c>
      <c r="M160" s="62" t="str">
        <f t="shared" si="48"/>
        <v/>
      </c>
      <c r="N160" s="62" t="str">
        <f t="shared" si="49"/>
        <v/>
      </c>
      <c r="O160" s="62" t="str">
        <f t="shared" si="50"/>
        <v/>
      </c>
      <c r="P160" s="107"/>
      <c r="Q160" s="107"/>
      <c r="R160" s="107"/>
      <c r="S160" s="107"/>
      <c r="T160" s="107"/>
      <c r="U160" s="107"/>
      <c r="V160" s="107"/>
      <c r="Y160" s="108" t="str">
        <f>IF('1st plate agonist &amp; batch'!AB153&lt;&gt;"",'1st plate agonist &amp; batch'!AB153,"")</f>
        <v/>
      </c>
      <c r="Z160" s="108" t="str">
        <f>IF('1st plate agonist &amp; batch'!AC153&lt;&gt;"",'1st plate agonist &amp; batch'!AC153,"")</f>
        <v/>
      </c>
      <c r="AA160" s="108" t="str">
        <f>IF('1st plate agonist &amp; batch'!AD153&lt;&gt;"",'1st plate agonist &amp; batch'!AD153,"")</f>
        <v/>
      </c>
      <c r="AB160" s="108" t="str">
        <f>IF('1st plate agonist &amp; batch'!AE153&lt;&gt;"",'1st plate agonist &amp; batch'!AE153,"")</f>
        <v/>
      </c>
      <c r="AC160" s="58" t="str">
        <f>IFERROR(IF(AND($Y160&lt;&gt;"Buffer",$Y160&lt;&gt;""),COUNTIFS('Dilutions 1st Plate'!$B$2:$Y$17,'Plate preparation Calculations'!$AD$2,'1st plate agonist &amp; batch'!$B$2:$Y$17,'Plate preparation Calculations'!$Y160),""),"")</f>
        <v/>
      </c>
      <c r="AD160" s="58" t="str">
        <f t="shared" si="51"/>
        <v/>
      </c>
      <c r="AE160" s="82" t="str">
        <f t="shared" si="52"/>
        <v/>
      </c>
      <c r="AF160" s="109" t="str">
        <f t="shared" si="53"/>
        <v/>
      </c>
      <c r="AG160" s="58" t="str">
        <f t="shared" si="54"/>
        <v/>
      </c>
      <c r="AH160" s="58" t="str">
        <f t="shared" si="55"/>
        <v/>
      </c>
      <c r="AI160" s="58" t="str">
        <f t="shared" si="56"/>
        <v/>
      </c>
      <c r="AJ160" s="82" t="str">
        <f t="shared" si="57"/>
        <v/>
      </c>
      <c r="AK160" s="82" t="str">
        <f t="shared" si="58"/>
        <v/>
      </c>
      <c r="AL160" s="82" t="str">
        <f t="shared" si="59"/>
        <v/>
      </c>
      <c r="AM160" s="58" t="str">
        <f t="shared" si="60"/>
        <v/>
      </c>
      <c r="AN160" s="58" t="str">
        <f t="shared" si="61"/>
        <v/>
      </c>
      <c r="AP160" s="58" t="str">
        <f>IF(AND('2nd plate agonist &amp; batch'!AB153&lt;&gt;"", '2nd plate agonist &amp; batch'!AB153&lt;&gt;"Buffer"),'2nd plate agonist &amp; batch'!AB153,"")</f>
        <v/>
      </c>
      <c r="AQ160" s="58" t="str">
        <f>IF('2nd plate agonist &amp; batch'!AC153&lt;&gt;"",'2nd plate agonist &amp; batch'!AC153,"")</f>
        <v/>
      </c>
      <c r="AR160" s="58" t="str">
        <f>IF('2nd plate agonist &amp; batch'!AD153&lt;&gt;"",'2nd plate agonist &amp; batch'!AD153,"")</f>
        <v/>
      </c>
      <c r="AS160" s="58"/>
      <c r="AT160" s="58" t="str">
        <f>IF(AND('2nd plate agonist &amp; batch'!AB153&lt;&gt;"", '2nd plate agonist &amp; batch'!AB153&lt;&gt;"Buffer"),'2nd plate agonist &amp; batch'!AE153,"")</f>
        <v/>
      </c>
      <c r="AU160" s="58" t="str">
        <f t="shared" si="62"/>
        <v/>
      </c>
      <c r="AV160" s="58" t="str">
        <f t="shared" si="63"/>
        <v/>
      </c>
      <c r="AW160" s="58" t="str">
        <f t="shared" si="65"/>
        <v/>
      </c>
      <c r="AX160" s="58" t="str">
        <f t="shared" si="64"/>
        <v/>
      </c>
      <c r="AY160" s="93"/>
      <c r="BB160" s="54"/>
    </row>
    <row r="161" spans="5:54" s="91" customFormat="1" ht="21" customHeight="1" x14ac:dyDescent="0.3">
      <c r="E161" s="61" t="str">
        <f>'Cell type &amp; nb'!AC154</f>
        <v/>
      </c>
      <c r="F161" s="61" t="str">
        <f>'Cell type &amp; nb'!AD154</f>
        <v/>
      </c>
      <c r="G161" s="61" t="str">
        <f>'Cell type &amp; nb'!AE154</f>
        <v/>
      </c>
      <c r="H161" s="61" t="str">
        <f>'Cell type &amp; nb'!AF154</f>
        <v/>
      </c>
      <c r="I161" s="64" t="str">
        <f t="shared" si="44"/>
        <v/>
      </c>
      <c r="J161" s="62" t="str">
        <f t="shared" si="45"/>
        <v/>
      </c>
      <c r="K161" s="62" t="str">
        <f t="shared" si="46"/>
        <v/>
      </c>
      <c r="L161" s="62" t="str">
        <f t="shared" si="47"/>
        <v/>
      </c>
      <c r="M161" s="62" t="str">
        <f t="shared" si="48"/>
        <v/>
      </c>
      <c r="N161" s="62" t="str">
        <f t="shared" si="49"/>
        <v/>
      </c>
      <c r="O161" s="62" t="str">
        <f t="shared" si="50"/>
        <v/>
      </c>
      <c r="P161" s="107"/>
      <c r="Q161" s="107"/>
      <c r="R161" s="107"/>
      <c r="S161" s="107"/>
      <c r="T161" s="107"/>
      <c r="U161" s="107"/>
      <c r="V161" s="107"/>
      <c r="Y161" s="108" t="str">
        <f>IF('1st plate agonist &amp; batch'!AB154&lt;&gt;"",'1st plate agonist &amp; batch'!AB154,"")</f>
        <v/>
      </c>
      <c r="Z161" s="108" t="str">
        <f>IF('1st plate agonist &amp; batch'!AC154&lt;&gt;"",'1st plate agonist &amp; batch'!AC154,"")</f>
        <v/>
      </c>
      <c r="AA161" s="108" t="str">
        <f>IF('1st plate agonist &amp; batch'!AD154&lt;&gt;"",'1st plate agonist &amp; batch'!AD154,"")</f>
        <v/>
      </c>
      <c r="AB161" s="108" t="str">
        <f>IF('1st plate agonist &amp; batch'!AE154&lt;&gt;"",'1st plate agonist &amp; batch'!AE154,"")</f>
        <v/>
      </c>
      <c r="AC161" s="58" t="str">
        <f>IFERROR(IF(AND($Y161&lt;&gt;"Buffer",$Y161&lt;&gt;""),COUNTIFS('Dilutions 1st Plate'!$B$2:$Y$17,'Plate preparation Calculations'!$AD$2,'1st plate agonist &amp; batch'!$B$2:$Y$17,'Plate preparation Calculations'!$Y161),""),"")</f>
        <v/>
      </c>
      <c r="AD161" s="58" t="str">
        <f t="shared" si="51"/>
        <v/>
      </c>
      <c r="AE161" s="82" t="str">
        <f t="shared" si="52"/>
        <v/>
      </c>
      <c r="AF161" s="109" t="str">
        <f t="shared" si="53"/>
        <v/>
      </c>
      <c r="AG161" s="58" t="str">
        <f t="shared" si="54"/>
        <v/>
      </c>
      <c r="AH161" s="58" t="str">
        <f t="shared" si="55"/>
        <v/>
      </c>
      <c r="AI161" s="58" t="str">
        <f t="shared" si="56"/>
        <v/>
      </c>
      <c r="AJ161" s="82" t="str">
        <f t="shared" si="57"/>
        <v/>
      </c>
      <c r="AK161" s="82" t="str">
        <f t="shared" si="58"/>
        <v/>
      </c>
      <c r="AL161" s="82" t="str">
        <f t="shared" si="59"/>
        <v/>
      </c>
      <c r="AM161" s="58" t="str">
        <f t="shared" si="60"/>
        <v/>
      </c>
      <c r="AN161" s="58" t="str">
        <f t="shared" si="61"/>
        <v/>
      </c>
      <c r="AP161" s="58" t="str">
        <f>IF(AND('2nd plate agonist &amp; batch'!AB154&lt;&gt;"", '2nd plate agonist &amp; batch'!AB154&lt;&gt;"Buffer"),'2nd plate agonist &amp; batch'!AB154,"")</f>
        <v/>
      </c>
      <c r="AQ161" s="58" t="str">
        <f>IF('2nd plate agonist &amp; batch'!AC154&lt;&gt;"",'2nd plate agonist &amp; batch'!AC154,"")</f>
        <v/>
      </c>
      <c r="AR161" s="58" t="str">
        <f>IF('2nd plate agonist &amp; batch'!AD154&lt;&gt;"",'2nd plate agonist &amp; batch'!AD154,"")</f>
        <v/>
      </c>
      <c r="AS161" s="58"/>
      <c r="AT161" s="58" t="str">
        <f>IF(AND('2nd plate agonist &amp; batch'!AB154&lt;&gt;"", '2nd plate agonist &amp; batch'!AB154&lt;&gt;"Buffer"),'2nd plate agonist &amp; batch'!AE154,"")</f>
        <v/>
      </c>
      <c r="AU161" s="58" t="str">
        <f t="shared" si="62"/>
        <v/>
      </c>
      <c r="AV161" s="58" t="str">
        <f t="shared" si="63"/>
        <v/>
      </c>
      <c r="AW161" s="58" t="str">
        <f t="shared" si="65"/>
        <v/>
      </c>
      <c r="AX161" s="58" t="str">
        <f t="shared" si="64"/>
        <v/>
      </c>
      <c r="AY161" s="93"/>
      <c r="BB161" s="54"/>
    </row>
    <row r="162" spans="5:54" s="91" customFormat="1" ht="21" customHeight="1" x14ac:dyDescent="0.3">
      <c r="E162" s="61" t="str">
        <f>'Cell type &amp; nb'!AC155</f>
        <v/>
      </c>
      <c r="F162" s="61" t="str">
        <f>'Cell type &amp; nb'!AD155</f>
        <v/>
      </c>
      <c r="G162" s="61" t="str">
        <f>'Cell type &amp; nb'!AE155</f>
        <v/>
      </c>
      <c r="H162" s="61" t="str">
        <f>'Cell type &amp; nb'!AF155</f>
        <v/>
      </c>
      <c r="I162" s="64" t="str">
        <f t="shared" si="44"/>
        <v/>
      </c>
      <c r="J162" s="62" t="str">
        <f t="shared" si="45"/>
        <v/>
      </c>
      <c r="K162" s="62" t="str">
        <f t="shared" si="46"/>
        <v/>
      </c>
      <c r="L162" s="62" t="str">
        <f t="shared" si="47"/>
        <v/>
      </c>
      <c r="M162" s="62" t="str">
        <f t="shared" si="48"/>
        <v/>
      </c>
      <c r="N162" s="62" t="str">
        <f t="shared" si="49"/>
        <v/>
      </c>
      <c r="O162" s="62" t="str">
        <f t="shared" si="50"/>
        <v/>
      </c>
      <c r="P162" s="107"/>
      <c r="Q162" s="107"/>
      <c r="R162" s="107"/>
      <c r="S162" s="107"/>
      <c r="T162" s="107"/>
      <c r="U162" s="107"/>
      <c r="V162" s="107"/>
      <c r="Y162" s="108" t="str">
        <f>IF('1st plate agonist &amp; batch'!AB155&lt;&gt;"",'1st plate agonist &amp; batch'!AB155,"")</f>
        <v/>
      </c>
      <c r="Z162" s="108" t="str">
        <f>IF('1st plate agonist &amp; batch'!AC155&lt;&gt;"",'1st plate agonist &amp; batch'!AC155,"")</f>
        <v/>
      </c>
      <c r="AA162" s="108" t="str">
        <f>IF('1st plate agonist &amp; batch'!AD155&lt;&gt;"",'1st plate agonist &amp; batch'!AD155,"")</f>
        <v/>
      </c>
      <c r="AB162" s="108" t="str">
        <f>IF('1st plate agonist &amp; batch'!AE155&lt;&gt;"",'1st plate agonist &amp; batch'!AE155,"")</f>
        <v/>
      </c>
      <c r="AC162" s="58" t="str">
        <f>IFERROR(IF(AND($Y162&lt;&gt;"Buffer",$Y162&lt;&gt;""),COUNTIFS('Dilutions 1st Plate'!$B$2:$Y$17,'Plate preparation Calculations'!$AD$2,'1st plate agonist &amp; batch'!$B$2:$Y$17,'Plate preparation Calculations'!$Y162),""),"")</f>
        <v/>
      </c>
      <c r="AD162" s="58" t="str">
        <f t="shared" si="51"/>
        <v/>
      </c>
      <c r="AE162" s="82" t="str">
        <f t="shared" si="52"/>
        <v/>
      </c>
      <c r="AF162" s="109" t="str">
        <f t="shared" si="53"/>
        <v/>
      </c>
      <c r="AG162" s="58" t="str">
        <f t="shared" si="54"/>
        <v/>
      </c>
      <c r="AH162" s="58" t="str">
        <f t="shared" si="55"/>
        <v/>
      </c>
      <c r="AI162" s="58" t="str">
        <f t="shared" si="56"/>
        <v/>
      </c>
      <c r="AJ162" s="82" t="str">
        <f t="shared" si="57"/>
        <v/>
      </c>
      <c r="AK162" s="82" t="str">
        <f t="shared" si="58"/>
        <v/>
      </c>
      <c r="AL162" s="82" t="str">
        <f t="shared" si="59"/>
        <v/>
      </c>
      <c r="AM162" s="58" t="str">
        <f t="shared" si="60"/>
        <v/>
      </c>
      <c r="AN162" s="58" t="str">
        <f t="shared" si="61"/>
        <v/>
      </c>
      <c r="AP162" s="58" t="str">
        <f>IF(AND('2nd plate agonist &amp; batch'!AB155&lt;&gt;"", '2nd plate agonist &amp; batch'!AB155&lt;&gt;"Buffer"),'2nd plate agonist &amp; batch'!AB155,"")</f>
        <v/>
      </c>
      <c r="AQ162" s="58" t="str">
        <f>IF('2nd plate agonist &amp; batch'!AC155&lt;&gt;"",'2nd plate agonist &amp; batch'!AC155,"")</f>
        <v/>
      </c>
      <c r="AR162" s="58" t="str">
        <f>IF('2nd plate agonist &amp; batch'!AD155&lt;&gt;"",'2nd plate agonist &amp; batch'!AD155,"")</f>
        <v/>
      </c>
      <c r="AS162" s="58"/>
      <c r="AT162" s="58" t="str">
        <f>IF(AND('2nd plate agonist &amp; batch'!AB155&lt;&gt;"", '2nd plate agonist &amp; batch'!AB155&lt;&gt;"Buffer"),'2nd plate agonist &amp; batch'!AE155,"")</f>
        <v/>
      </c>
      <c r="AU162" s="58" t="str">
        <f t="shared" si="62"/>
        <v/>
      </c>
      <c r="AV162" s="58" t="str">
        <f t="shared" si="63"/>
        <v/>
      </c>
      <c r="AW162" s="58" t="str">
        <f t="shared" si="65"/>
        <v/>
      </c>
      <c r="AX162" s="58" t="str">
        <f t="shared" si="64"/>
        <v/>
      </c>
      <c r="AY162" s="93"/>
      <c r="BB162" s="54"/>
    </row>
    <row r="163" spans="5:54" s="91" customFormat="1" ht="21" customHeight="1" x14ac:dyDescent="0.3">
      <c r="E163" s="61" t="str">
        <f>'Cell type &amp; nb'!AC156</f>
        <v/>
      </c>
      <c r="F163" s="61" t="str">
        <f>'Cell type &amp; nb'!AD156</f>
        <v/>
      </c>
      <c r="G163" s="61" t="str">
        <f>'Cell type &amp; nb'!AE156</f>
        <v/>
      </c>
      <c r="H163" s="61" t="str">
        <f>'Cell type &amp; nb'!AF156</f>
        <v/>
      </c>
      <c r="I163" s="64" t="str">
        <f t="shared" si="44"/>
        <v/>
      </c>
      <c r="J163" s="62" t="str">
        <f t="shared" si="45"/>
        <v/>
      </c>
      <c r="K163" s="62" t="str">
        <f t="shared" si="46"/>
        <v/>
      </c>
      <c r="L163" s="62" t="str">
        <f t="shared" si="47"/>
        <v/>
      </c>
      <c r="M163" s="62" t="str">
        <f t="shared" si="48"/>
        <v/>
      </c>
      <c r="N163" s="62" t="str">
        <f t="shared" si="49"/>
        <v/>
      </c>
      <c r="O163" s="62" t="str">
        <f t="shared" si="50"/>
        <v/>
      </c>
      <c r="P163" s="107"/>
      <c r="Q163" s="107"/>
      <c r="R163" s="107"/>
      <c r="S163" s="107"/>
      <c r="T163" s="107"/>
      <c r="U163" s="107"/>
      <c r="V163" s="107"/>
      <c r="Y163" s="108" t="str">
        <f>IF('1st plate agonist &amp; batch'!AB156&lt;&gt;"",'1st plate agonist &amp; batch'!AB156,"")</f>
        <v/>
      </c>
      <c r="Z163" s="108" t="str">
        <f>IF('1st plate agonist &amp; batch'!AC156&lt;&gt;"",'1st plate agonist &amp; batch'!AC156,"")</f>
        <v/>
      </c>
      <c r="AA163" s="108" t="str">
        <f>IF('1st plate agonist &amp; batch'!AD156&lt;&gt;"",'1st plate agonist &amp; batch'!AD156,"")</f>
        <v/>
      </c>
      <c r="AB163" s="108" t="str">
        <f>IF('1st plate agonist &amp; batch'!AE156&lt;&gt;"",'1st plate agonist &amp; batch'!AE156,"")</f>
        <v/>
      </c>
      <c r="AC163" s="58" t="str">
        <f>IFERROR(IF(AND($Y163&lt;&gt;"Buffer",$Y163&lt;&gt;""),COUNTIFS('Dilutions 1st Plate'!$B$2:$Y$17,'Plate preparation Calculations'!$AD$2,'1st plate agonist &amp; batch'!$B$2:$Y$17,'Plate preparation Calculations'!$Y163),""),"")</f>
        <v/>
      </c>
      <c r="AD163" s="58" t="str">
        <f t="shared" si="51"/>
        <v/>
      </c>
      <c r="AE163" s="82" t="str">
        <f t="shared" si="52"/>
        <v/>
      </c>
      <c r="AF163" s="109" t="str">
        <f t="shared" si="53"/>
        <v/>
      </c>
      <c r="AG163" s="58" t="str">
        <f t="shared" si="54"/>
        <v/>
      </c>
      <c r="AH163" s="58" t="str">
        <f t="shared" si="55"/>
        <v/>
      </c>
      <c r="AI163" s="58" t="str">
        <f t="shared" si="56"/>
        <v/>
      </c>
      <c r="AJ163" s="82" t="str">
        <f t="shared" si="57"/>
        <v/>
      </c>
      <c r="AK163" s="82" t="str">
        <f t="shared" si="58"/>
        <v/>
      </c>
      <c r="AL163" s="82" t="str">
        <f t="shared" si="59"/>
        <v/>
      </c>
      <c r="AM163" s="58" t="str">
        <f t="shared" si="60"/>
        <v/>
      </c>
      <c r="AN163" s="58" t="str">
        <f t="shared" si="61"/>
        <v/>
      </c>
      <c r="AP163" s="58" t="str">
        <f>IF(AND('2nd plate agonist &amp; batch'!AB156&lt;&gt;"", '2nd plate agonist &amp; batch'!AB156&lt;&gt;"Buffer"),'2nd plate agonist &amp; batch'!AB156,"")</f>
        <v/>
      </c>
      <c r="AQ163" s="58" t="str">
        <f>IF('2nd plate agonist &amp; batch'!AC156&lt;&gt;"",'2nd plate agonist &amp; batch'!AC156,"")</f>
        <v/>
      </c>
      <c r="AR163" s="58" t="str">
        <f>IF('2nd plate agonist &amp; batch'!AD156&lt;&gt;"",'2nd plate agonist &amp; batch'!AD156,"")</f>
        <v/>
      </c>
      <c r="AS163" s="58"/>
      <c r="AT163" s="58" t="str">
        <f>IF(AND('2nd plate agonist &amp; batch'!AB156&lt;&gt;"", '2nd plate agonist &amp; batch'!AB156&lt;&gt;"Buffer"),'2nd plate agonist &amp; batch'!AE156,"")</f>
        <v/>
      </c>
      <c r="AU163" s="58" t="str">
        <f t="shared" si="62"/>
        <v/>
      </c>
      <c r="AV163" s="58" t="str">
        <f t="shared" si="63"/>
        <v/>
      </c>
      <c r="AW163" s="58" t="str">
        <f t="shared" si="65"/>
        <v/>
      </c>
      <c r="AX163" s="58" t="str">
        <f t="shared" si="64"/>
        <v/>
      </c>
      <c r="AY163" s="93"/>
      <c r="BB163" s="54"/>
    </row>
    <row r="164" spans="5:54" s="91" customFormat="1" ht="21" customHeight="1" x14ac:dyDescent="0.3">
      <c r="E164" s="61" t="str">
        <f>'Cell type &amp; nb'!AC157</f>
        <v/>
      </c>
      <c r="F164" s="61" t="str">
        <f>'Cell type &amp; nb'!AD157</f>
        <v/>
      </c>
      <c r="G164" s="61" t="str">
        <f>'Cell type &amp; nb'!AE157</f>
        <v/>
      </c>
      <c r="H164" s="61" t="str">
        <f>'Cell type &amp; nb'!AF157</f>
        <v/>
      </c>
      <c r="I164" s="64" t="str">
        <f t="shared" si="44"/>
        <v/>
      </c>
      <c r="J164" s="62" t="str">
        <f t="shared" si="45"/>
        <v/>
      </c>
      <c r="K164" s="62" t="str">
        <f t="shared" si="46"/>
        <v/>
      </c>
      <c r="L164" s="62" t="str">
        <f t="shared" si="47"/>
        <v/>
      </c>
      <c r="M164" s="62" t="str">
        <f t="shared" si="48"/>
        <v/>
      </c>
      <c r="N164" s="62" t="str">
        <f t="shared" si="49"/>
        <v/>
      </c>
      <c r="O164" s="62" t="str">
        <f t="shared" si="50"/>
        <v/>
      </c>
      <c r="P164" s="107"/>
      <c r="Q164" s="107"/>
      <c r="R164" s="107"/>
      <c r="S164" s="107"/>
      <c r="T164" s="107"/>
      <c r="U164" s="107"/>
      <c r="V164" s="107"/>
      <c r="Y164" s="108" t="str">
        <f>IF('1st plate agonist &amp; batch'!AB157&lt;&gt;"",'1st plate agonist &amp; batch'!AB157,"")</f>
        <v/>
      </c>
      <c r="Z164" s="108" t="str">
        <f>IF('1st plate agonist &amp; batch'!AC157&lt;&gt;"",'1st plate agonist &amp; batch'!AC157,"")</f>
        <v/>
      </c>
      <c r="AA164" s="108" t="str">
        <f>IF('1st plate agonist &amp; batch'!AD157&lt;&gt;"",'1st plate agonist &amp; batch'!AD157,"")</f>
        <v/>
      </c>
      <c r="AB164" s="108" t="str">
        <f>IF('1st plate agonist &amp; batch'!AE157&lt;&gt;"",'1st plate agonist &amp; batch'!AE157,"")</f>
        <v/>
      </c>
      <c r="AC164" s="58" t="str">
        <f>IFERROR(IF(AND($Y164&lt;&gt;"Buffer",$Y164&lt;&gt;""),COUNTIFS('Dilutions 1st Plate'!$B$2:$Y$17,'Plate preparation Calculations'!$AD$2,'1st plate agonist &amp; batch'!$B$2:$Y$17,'Plate preparation Calculations'!$Y164),""),"")</f>
        <v/>
      </c>
      <c r="AD164" s="58" t="str">
        <f t="shared" si="51"/>
        <v/>
      </c>
      <c r="AE164" s="82" t="str">
        <f t="shared" si="52"/>
        <v/>
      </c>
      <c r="AF164" s="109" t="str">
        <f t="shared" si="53"/>
        <v/>
      </c>
      <c r="AG164" s="58" t="str">
        <f t="shared" si="54"/>
        <v/>
      </c>
      <c r="AH164" s="58" t="str">
        <f t="shared" si="55"/>
        <v/>
      </c>
      <c r="AI164" s="58" t="str">
        <f t="shared" si="56"/>
        <v/>
      </c>
      <c r="AJ164" s="82" t="str">
        <f t="shared" si="57"/>
        <v/>
      </c>
      <c r="AK164" s="82" t="str">
        <f t="shared" si="58"/>
        <v/>
      </c>
      <c r="AL164" s="82" t="str">
        <f t="shared" si="59"/>
        <v/>
      </c>
      <c r="AM164" s="58" t="str">
        <f t="shared" si="60"/>
        <v/>
      </c>
      <c r="AN164" s="58" t="str">
        <f t="shared" si="61"/>
        <v/>
      </c>
      <c r="AP164" s="58" t="str">
        <f>IF(AND('2nd plate agonist &amp; batch'!AB157&lt;&gt;"", '2nd plate agonist &amp; batch'!AB157&lt;&gt;"Buffer"),'2nd plate agonist &amp; batch'!AB157,"")</f>
        <v/>
      </c>
      <c r="AQ164" s="58" t="str">
        <f>IF('2nd plate agonist &amp; batch'!AC157&lt;&gt;"",'2nd plate agonist &amp; batch'!AC157,"")</f>
        <v/>
      </c>
      <c r="AR164" s="58" t="str">
        <f>IF('2nd plate agonist &amp; batch'!AD157&lt;&gt;"",'2nd plate agonist &amp; batch'!AD157,"")</f>
        <v/>
      </c>
      <c r="AS164" s="58"/>
      <c r="AT164" s="58" t="str">
        <f>IF(AND('2nd plate agonist &amp; batch'!AB157&lt;&gt;"", '2nd plate agonist &amp; batch'!AB157&lt;&gt;"Buffer"),'2nd plate agonist &amp; batch'!AE157,"")</f>
        <v/>
      </c>
      <c r="AU164" s="58" t="str">
        <f t="shared" si="62"/>
        <v/>
      </c>
      <c r="AV164" s="58" t="str">
        <f t="shared" si="63"/>
        <v/>
      </c>
      <c r="AW164" s="58" t="str">
        <f t="shared" si="65"/>
        <v/>
      </c>
      <c r="AX164" s="58" t="str">
        <f t="shared" si="64"/>
        <v/>
      </c>
      <c r="AY164" s="93"/>
      <c r="BB164" s="54"/>
    </row>
    <row r="165" spans="5:54" s="91" customFormat="1" ht="21" customHeight="1" x14ac:dyDescent="0.3">
      <c r="E165" s="61" t="str">
        <f>'Cell type &amp; nb'!AC158</f>
        <v/>
      </c>
      <c r="F165" s="61" t="str">
        <f>'Cell type &amp; nb'!AD158</f>
        <v/>
      </c>
      <c r="G165" s="61" t="str">
        <f>'Cell type &amp; nb'!AE158</f>
        <v/>
      </c>
      <c r="H165" s="61" t="str">
        <f>'Cell type &amp; nb'!AF158</f>
        <v/>
      </c>
      <c r="I165" s="64" t="str">
        <f t="shared" si="44"/>
        <v/>
      </c>
      <c r="J165" s="62" t="str">
        <f t="shared" si="45"/>
        <v/>
      </c>
      <c r="K165" s="62" t="str">
        <f t="shared" si="46"/>
        <v/>
      </c>
      <c r="L165" s="62" t="str">
        <f t="shared" si="47"/>
        <v/>
      </c>
      <c r="M165" s="62" t="str">
        <f t="shared" si="48"/>
        <v/>
      </c>
      <c r="N165" s="62" t="str">
        <f t="shared" si="49"/>
        <v/>
      </c>
      <c r="O165" s="62" t="str">
        <f t="shared" si="50"/>
        <v/>
      </c>
      <c r="P165" s="107"/>
      <c r="Q165" s="107"/>
      <c r="R165" s="107"/>
      <c r="S165" s="107"/>
      <c r="T165" s="107"/>
      <c r="U165" s="107"/>
      <c r="V165" s="107"/>
      <c r="Y165" s="108" t="str">
        <f>IF('1st plate agonist &amp; batch'!AB158&lt;&gt;"",'1st plate agonist &amp; batch'!AB158,"")</f>
        <v/>
      </c>
      <c r="Z165" s="108" t="str">
        <f>IF('1st plate agonist &amp; batch'!AC158&lt;&gt;"",'1st plate agonist &amp; batch'!AC158,"")</f>
        <v/>
      </c>
      <c r="AA165" s="108" t="str">
        <f>IF('1st plate agonist &amp; batch'!AD158&lt;&gt;"",'1st plate agonist &amp; batch'!AD158,"")</f>
        <v/>
      </c>
      <c r="AB165" s="108" t="str">
        <f>IF('1st plate agonist &amp; batch'!AE158&lt;&gt;"",'1st plate agonist &amp; batch'!AE158,"")</f>
        <v/>
      </c>
      <c r="AC165" s="58" t="str">
        <f>IFERROR(IF(AND($Y165&lt;&gt;"Buffer",$Y165&lt;&gt;""),COUNTIFS('Dilutions 1st Plate'!$B$2:$Y$17,'Plate preparation Calculations'!$AD$2,'1st plate agonist &amp; batch'!$B$2:$Y$17,'Plate preparation Calculations'!$Y165),""),"")</f>
        <v/>
      </c>
      <c r="AD165" s="58" t="str">
        <f t="shared" si="51"/>
        <v/>
      </c>
      <c r="AE165" s="82" t="str">
        <f t="shared" si="52"/>
        <v/>
      </c>
      <c r="AF165" s="109" t="str">
        <f t="shared" si="53"/>
        <v/>
      </c>
      <c r="AG165" s="58" t="str">
        <f t="shared" si="54"/>
        <v/>
      </c>
      <c r="AH165" s="58" t="str">
        <f t="shared" si="55"/>
        <v/>
      </c>
      <c r="AI165" s="58" t="str">
        <f t="shared" si="56"/>
        <v/>
      </c>
      <c r="AJ165" s="82" t="str">
        <f t="shared" si="57"/>
        <v/>
      </c>
      <c r="AK165" s="82" t="str">
        <f t="shared" si="58"/>
        <v/>
      </c>
      <c r="AL165" s="82" t="str">
        <f t="shared" si="59"/>
        <v/>
      </c>
      <c r="AM165" s="58" t="str">
        <f t="shared" si="60"/>
        <v/>
      </c>
      <c r="AN165" s="58" t="str">
        <f t="shared" si="61"/>
        <v/>
      </c>
      <c r="AP165" s="58" t="str">
        <f>IF(AND('2nd plate agonist &amp; batch'!AB158&lt;&gt;"", '2nd plate agonist &amp; batch'!AB158&lt;&gt;"Buffer"),'2nd plate agonist &amp; batch'!AB158,"")</f>
        <v/>
      </c>
      <c r="AQ165" s="58" t="str">
        <f>IF('2nd plate agonist &amp; batch'!AC158&lt;&gt;"",'2nd plate agonist &amp; batch'!AC158,"")</f>
        <v/>
      </c>
      <c r="AR165" s="58" t="str">
        <f>IF('2nd plate agonist &amp; batch'!AD158&lt;&gt;"",'2nd plate agonist &amp; batch'!AD158,"")</f>
        <v/>
      </c>
      <c r="AS165" s="58"/>
      <c r="AT165" s="58" t="str">
        <f>IF(AND('2nd plate agonist &amp; batch'!AB158&lt;&gt;"", '2nd plate agonist &amp; batch'!AB158&lt;&gt;"Buffer"),'2nd plate agonist &amp; batch'!AE158,"")</f>
        <v/>
      </c>
      <c r="AU165" s="58" t="str">
        <f t="shared" si="62"/>
        <v/>
      </c>
      <c r="AV165" s="58" t="str">
        <f t="shared" si="63"/>
        <v/>
      </c>
      <c r="AW165" s="58" t="str">
        <f t="shared" si="65"/>
        <v/>
      </c>
      <c r="AX165" s="58" t="str">
        <f t="shared" si="64"/>
        <v/>
      </c>
      <c r="AY165" s="93"/>
      <c r="BB165" s="54"/>
    </row>
    <row r="166" spans="5:54" s="91" customFormat="1" ht="21" customHeight="1" x14ac:dyDescent="0.3">
      <c r="E166" s="61" t="str">
        <f>'Cell type &amp; nb'!AC159</f>
        <v/>
      </c>
      <c r="F166" s="61" t="str">
        <f>'Cell type &amp; nb'!AD159</f>
        <v/>
      </c>
      <c r="G166" s="61" t="str">
        <f>'Cell type &amp; nb'!AE159</f>
        <v/>
      </c>
      <c r="H166" s="61" t="str">
        <f>'Cell type &amp; nb'!AF159</f>
        <v/>
      </c>
      <c r="I166" s="64" t="str">
        <f t="shared" si="44"/>
        <v/>
      </c>
      <c r="J166" s="62" t="str">
        <f t="shared" si="45"/>
        <v/>
      </c>
      <c r="K166" s="62" t="str">
        <f t="shared" si="46"/>
        <v/>
      </c>
      <c r="L166" s="62" t="str">
        <f t="shared" si="47"/>
        <v/>
      </c>
      <c r="M166" s="62" t="str">
        <f t="shared" si="48"/>
        <v/>
      </c>
      <c r="N166" s="62" t="str">
        <f t="shared" si="49"/>
        <v/>
      </c>
      <c r="O166" s="62" t="str">
        <f t="shared" si="50"/>
        <v/>
      </c>
      <c r="P166" s="107"/>
      <c r="Q166" s="107"/>
      <c r="R166" s="107"/>
      <c r="S166" s="107"/>
      <c r="T166" s="107"/>
      <c r="U166" s="107"/>
      <c r="V166" s="107"/>
      <c r="Y166" s="108" t="str">
        <f>IF('1st plate agonist &amp; batch'!AB159&lt;&gt;"",'1st plate agonist &amp; batch'!AB159,"")</f>
        <v/>
      </c>
      <c r="Z166" s="108" t="str">
        <f>IF('1st plate agonist &amp; batch'!AC159&lt;&gt;"",'1st plate agonist &amp; batch'!AC159,"")</f>
        <v/>
      </c>
      <c r="AA166" s="108" t="str">
        <f>IF('1st plate agonist &amp; batch'!AD159&lt;&gt;"",'1st plate agonist &amp; batch'!AD159,"")</f>
        <v/>
      </c>
      <c r="AB166" s="108" t="str">
        <f>IF('1st plate agonist &amp; batch'!AE159&lt;&gt;"",'1st plate agonist &amp; batch'!AE159,"")</f>
        <v/>
      </c>
      <c r="AC166" s="58" t="str">
        <f>IFERROR(IF(AND($Y166&lt;&gt;"Buffer",$Y166&lt;&gt;""),COUNTIFS('Dilutions 1st Plate'!$B$2:$Y$17,'Plate preparation Calculations'!$AD$2,'1st plate agonist &amp; batch'!$B$2:$Y$17,'Plate preparation Calculations'!$Y166),""),"")</f>
        <v/>
      </c>
      <c r="AD166" s="58" t="str">
        <f t="shared" si="51"/>
        <v/>
      </c>
      <c r="AE166" s="82" t="str">
        <f t="shared" si="52"/>
        <v/>
      </c>
      <c r="AF166" s="109" t="str">
        <f t="shared" si="53"/>
        <v/>
      </c>
      <c r="AG166" s="58" t="str">
        <f t="shared" si="54"/>
        <v/>
      </c>
      <c r="AH166" s="58" t="str">
        <f t="shared" si="55"/>
        <v/>
      </c>
      <c r="AI166" s="58" t="str">
        <f t="shared" si="56"/>
        <v/>
      </c>
      <c r="AJ166" s="82" t="str">
        <f t="shared" si="57"/>
        <v/>
      </c>
      <c r="AK166" s="82" t="str">
        <f t="shared" si="58"/>
        <v/>
      </c>
      <c r="AL166" s="82" t="str">
        <f t="shared" si="59"/>
        <v/>
      </c>
      <c r="AM166" s="58" t="str">
        <f t="shared" si="60"/>
        <v/>
      </c>
      <c r="AN166" s="58" t="str">
        <f t="shared" si="61"/>
        <v/>
      </c>
      <c r="AP166" s="58" t="str">
        <f>IF(AND('2nd plate agonist &amp; batch'!AB159&lt;&gt;"", '2nd plate agonist &amp; batch'!AB159&lt;&gt;"Buffer"),'2nd plate agonist &amp; batch'!AB159,"")</f>
        <v/>
      </c>
      <c r="AQ166" s="58" t="str">
        <f>IF('2nd plate agonist &amp; batch'!AC159&lt;&gt;"",'2nd plate agonist &amp; batch'!AC159,"")</f>
        <v/>
      </c>
      <c r="AR166" s="58" t="str">
        <f>IF('2nd plate agonist &amp; batch'!AD159&lt;&gt;"",'2nd plate agonist &amp; batch'!AD159,"")</f>
        <v/>
      </c>
      <c r="AS166" s="58"/>
      <c r="AT166" s="58" t="str">
        <f>IF(AND('2nd plate agonist &amp; batch'!AB159&lt;&gt;"", '2nd plate agonist &amp; batch'!AB159&lt;&gt;"Buffer"),'2nd plate agonist &amp; batch'!AE159,"")</f>
        <v/>
      </c>
      <c r="AU166" s="58" t="str">
        <f t="shared" si="62"/>
        <v/>
      </c>
      <c r="AV166" s="58" t="str">
        <f t="shared" si="63"/>
        <v/>
      </c>
      <c r="AW166" s="58" t="str">
        <f t="shared" si="65"/>
        <v/>
      </c>
      <c r="AX166" s="58" t="str">
        <f t="shared" si="64"/>
        <v/>
      </c>
      <c r="AY166" s="93"/>
      <c r="BB166" s="54"/>
    </row>
    <row r="167" spans="5:54" s="91" customFormat="1" ht="21" customHeight="1" x14ac:dyDescent="0.3">
      <c r="E167" s="61" t="str">
        <f>'Cell type &amp; nb'!AC160</f>
        <v/>
      </c>
      <c r="F167" s="61" t="str">
        <f>'Cell type &amp; nb'!AD160</f>
        <v/>
      </c>
      <c r="G167" s="61" t="str">
        <f>'Cell type &amp; nb'!AE160</f>
        <v/>
      </c>
      <c r="H167" s="61" t="str">
        <f>'Cell type &amp; nb'!AF160</f>
        <v/>
      </c>
      <c r="I167" s="64" t="str">
        <f t="shared" si="44"/>
        <v/>
      </c>
      <c r="J167" s="62" t="str">
        <f t="shared" si="45"/>
        <v/>
      </c>
      <c r="K167" s="62" t="str">
        <f t="shared" si="46"/>
        <v/>
      </c>
      <c r="L167" s="62" t="str">
        <f t="shared" si="47"/>
        <v/>
      </c>
      <c r="M167" s="62" t="str">
        <f t="shared" si="48"/>
        <v/>
      </c>
      <c r="N167" s="62" t="str">
        <f t="shared" si="49"/>
        <v/>
      </c>
      <c r="O167" s="62" t="str">
        <f t="shared" si="50"/>
        <v/>
      </c>
      <c r="P167" s="107"/>
      <c r="Q167" s="107"/>
      <c r="R167" s="107"/>
      <c r="S167" s="107"/>
      <c r="T167" s="107"/>
      <c r="U167" s="107"/>
      <c r="V167" s="107"/>
      <c r="Y167" s="108" t="str">
        <f>IF('1st plate agonist &amp; batch'!AB160&lt;&gt;"",'1st plate agonist &amp; batch'!AB160,"")</f>
        <v/>
      </c>
      <c r="Z167" s="108" t="str">
        <f>IF('1st plate agonist &amp; batch'!AC160&lt;&gt;"",'1st plate agonist &amp; batch'!AC160,"")</f>
        <v/>
      </c>
      <c r="AA167" s="108" t="str">
        <f>IF('1st plate agonist &amp; batch'!AD160&lt;&gt;"",'1st plate agonist &amp; batch'!AD160,"")</f>
        <v/>
      </c>
      <c r="AB167" s="108" t="str">
        <f>IF('1st plate agonist &amp; batch'!AE160&lt;&gt;"",'1st plate agonist &amp; batch'!AE160,"")</f>
        <v/>
      </c>
      <c r="AC167" s="58" t="str">
        <f>IFERROR(IF(AND($Y167&lt;&gt;"Buffer",$Y167&lt;&gt;""),COUNTIFS('Dilutions 1st Plate'!$B$2:$Y$17,'Plate preparation Calculations'!$AD$2,'1st plate agonist &amp; batch'!$B$2:$Y$17,'Plate preparation Calculations'!$Y167),""),"")</f>
        <v/>
      </c>
      <c r="AD167" s="58" t="str">
        <f t="shared" si="51"/>
        <v/>
      </c>
      <c r="AE167" s="82" t="str">
        <f t="shared" si="52"/>
        <v/>
      </c>
      <c r="AF167" s="109" t="str">
        <f t="shared" si="53"/>
        <v/>
      </c>
      <c r="AG167" s="58" t="str">
        <f t="shared" si="54"/>
        <v/>
      </c>
      <c r="AH167" s="58" t="str">
        <f t="shared" si="55"/>
        <v/>
      </c>
      <c r="AI167" s="58" t="str">
        <f t="shared" si="56"/>
        <v/>
      </c>
      <c r="AJ167" s="82" t="str">
        <f t="shared" si="57"/>
        <v/>
      </c>
      <c r="AK167" s="82" t="str">
        <f t="shared" si="58"/>
        <v/>
      </c>
      <c r="AL167" s="82" t="str">
        <f t="shared" si="59"/>
        <v/>
      </c>
      <c r="AM167" s="58" t="str">
        <f t="shared" si="60"/>
        <v/>
      </c>
      <c r="AN167" s="58" t="str">
        <f t="shared" si="61"/>
        <v/>
      </c>
      <c r="AP167" s="58" t="str">
        <f>IF(AND('2nd plate agonist &amp; batch'!AB160&lt;&gt;"", '2nd plate agonist &amp; batch'!AB160&lt;&gt;"Buffer"),'2nd plate agonist &amp; batch'!AB160,"")</f>
        <v/>
      </c>
      <c r="AQ167" s="58" t="str">
        <f>IF('2nd plate agonist &amp; batch'!AC160&lt;&gt;"",'2nd plate agonist &amp; batch'!AC160,"")</f>
        <v/>
      </c>
      <c r="AR167" s="58" t="str">
        <f>IF('2nd plate agonist &amp; batch'!AD160&lt;&gt;"",'2nd plate agonist &amp; batch'!AD160,"")</f>
        <v/>
      </c>
      <c r="AS167" s="58"/>
      <c r="AT167" s="58" t="str">
        <f>IF(AND('2nd plate agonist &amp; batch'!AB160&lt;&gt;"", '2nd plate agonist &amp; batch'!AB160&lt;&gt;"Buffer"),'2nd plate agonist &amp; batch'!AE160,"")</f>
        <v/>
      </c>
      <c r="AU167" s="58" t="str">
        <f t="shared" si="62"/>
        <v/>
      </c>
      <c r="AV167" s="58" t="str">
        <f t="shared" si="63"/>
        <v/>
      </c>
      <c r="AW167" s="58" t="str">
        <f t="shared" si="65"/>
        <v/>
      </c>
      <c r="AX167" s="58" t="str">
        <f t="shared" si="64"/>
        <v/>
      </c>
      <c r="AY167" s="93"/>
      <c r="BB167" s="54"/>
    </row>
    <row r="168" spans="5:54" s="91" customFormat="1" ht="21" customHeight="1" x14ac:dyDescent="0.3">
      <c r="E168" s="61" t="str">
        <f>'Cell type &amp; nb'!AC161</f>
        <v/>
      </c>
      <c r="F168" s="61" t="str">
        <f>'Cell type &amp; nb'!AD161</f>
        <v/>
      </c>
      <c r="G168" s="61" t="str">
        <f>'Cell type &amp; nb'!AE161</f>
        <v/>
      </c>
      <c r="H168" s="61" t="str">
        <f>'Cell type &amp; nb'!AF161</f>
        <v/>
      </c>
      <c r="I168" s="64" t="str">
        <f t="shared" si="44"/>
        <v/>
      </c>
      <c r="J168" s="62" t="str">
        <f t="shared" si="45"/>
        <v/>
      </c>
      <c r="K168" s="62" t="str">
        <f t="shared" si="46"/>
        <v/>
      </c>
      <c r="L168" s="62" t="str">
        <f t="shared" si="47"/>
        <v/>
      </c>
      <c r="M168" s="62" t="str">
        <f t="shared" si="48"/>
        <v/>
      </c>
      <c r="N168" s="62" t="str">
        <f t="shared" si="49"/>
        <v/>
      </c>
      <c r="O168" s="62" t="str">
        <f t="shared" si="50"/>
        <v/>
      </c>
      <c r="P168" s="107"/>
      <c r="Q168" s="107"/>
      <c r="R168" s="107"/>
      <c r="S168" s="107"/>
      <c r="T168" s="107"/>
      <c r="U168" s="107"/>
      <c r="V168" s="107"/>
      <c r="Y168" s="108" t="str">
        <f>IF('1st plate agonist &amp; batch'!AB161&lt;&gt;"",'1st plate agonist &amp; batch'!AB161,"")</f>
        <v/>
      </c>
      <c r="Z168" s="108" t="str">
        <f>IF('1st plate agonist &amp; batch'!AC161&lt;&gt;"",'1st plate agonist &amp; batch'!AC161,"")</f>
        <v/>
      </c>
      <c r="AA168" s="108" t="str">
        <f>IF('1st plate agonist &amp; batch'!AD161&lt;&gt;"",'1st plate agonist &amp; batch'!AD161,"")</f>
        <v/>
      </c>
      <c r="AB168" s="108" t="str">
        <f>IF('1st plate agonist &amp; batch'!AE161&lt;&gt;"",'1st plate agonist &amp; batch'!AE161,"")</f>
        <v/>
      </c>
      <c r="AC168" s="58" t="str">
        <f>IFERROR(IF(AND($Y168&lt;&gt;"Buffer",$Y168&lt;&gt;""),COUNTIFS('Dilutions 1st Plate'!$B$2:$Y$17,'Plate preparation Calculations'!$AD$2,'1st plate agonist &amp; batch'!$B$2:$Y$17,'Plate preparation Calculations'!$Y168),""),"")</f>
        <v/>
      </c>
      <c r="AD168" s="58" t="str">
        <f t="shared" si="51"/>
        <v/>
      </c>
      <c r="AE168" s="82" t="str">
        <f t="shared" si="52"/>
        <v/>
      </c>
      <c r="AF168" s="109" t="str">
        <f t="shared" si="53"/>
        <v/>
      </c>
      <c r="AG168" s="58" t="str">
        <f t="shared" si="54"/>
        <v/>
      </c>
      <c r="AH168" s="58" t="str">
        <f t="shared" si="55"/>
        <v/>
      </c>
      <c r="AI168" s="58" t="str">
        <f t="shared" si="56"/>
        <v/>
      </c>
      <c r="AJ168" s="82" t="str">
        <f t="shared" si="57"/>
        <v/>
      </c>
      <c r="AK168" s="82" t="str">
        <f t="shared" si="58"/>
        <v/>
      </c>
      <c r="AL168" s="82" t="str">
        <f t="shared" si="59"/>
        <v/>
      </c>
      <c r="AM168" s="58" t="str">
        <f t="shared" si="60"/>
        <v/>
      </c>
      <c r="AN168" s="58" t="str">
        <f t="shared" si="61"/>
        <v/>
      </c>
      <c r="AP168" s="58" t="str">
        <f>IF(AND('2nd plate agonist &amp; batch'!AB161&lt;&gt;"", '2nd plate agonist &amp; batch'!AB161&lt;&gt;"Buffer"),'2nd plate agonist &amp; batch'!AB161,"")</f>
        <v/>
      </c>
      <c r="AQ168" s="58" t="str">
        <f>IF('2nd plate agonist &amp; batch'!AC161&lt;&gt;"",'2nd plate agonist &amp; batch'!AC161,"")</f>
        <v/>
      </c>
      <c r="AR168" s="58" t="str">
        <f>IF('2nd plate agonist &amp; batch'!AD161&lt;&gt;"",'2nd plate agonist &amp; batch'!AD161,"")</f>
        <v/>
      </c>
      <c r="AS168" s="58"/>
      <c r="AT168" s="58" t="str">
        <f>IF(AND('2nd plate agonist &amp; batch'!AB161&lt;&gt;"", '2nd plate agonist &amp; batch'!AB161&lt;&gt;"Buffer"),'2nd plate agonist &amp; batch'!AE161,"")</f>
        <v/>
      </c>
      <c r="AU168" s="58" t="str">
        <f t="shared" si="62"/>
        <v/>
      </c>
      <c r="AV168" s="58" t="str">
        <f t="shared" si="63"/>
        <v/>
      </c>
      <c r="AW168" s="58" t="str">
        <f t="shared" si="65"/>
        <v/>
      </c>
      <c r="AX168" s="58" t="str">
        <f t="shared" si="64"/>
        <v/>
      </c>
      <c r="AY168" s="93"/>
      <c r="BB168" s="54"/>
    </row>
    <row r="169" spans="5:54" s="91" customFormat="1" ht="21" customHeight="1" x14ac:dyDescent="0.3">
      <c r="E169" s="61" t="str">
        <f>'Cell type &amp; nb'!AC162</f>
        <v/>
      </c>
      <c r="F169" s="61" t="str">
        <f>'Cell type &amp; nb'!AD162</f>
        <v/>
      </c>
      <c r="G169" s="61" t="str">
        <f>'Cell type &amp; nb'!AE162</f>
        <v/>
      </c>
      <c r="H169" s="61" t="str">
        <f>'Cell type &amp; nb'!AF162</f>
        <v/>
      </c>
      <c r="I169" s="64" t="str">
        <f t="shared" si="44"/>
        <v/>
      </c>
      <c r="J169" s="62" t="str">
        <f t="shared" si="45"/>
        <v/>
      </c>
      <c r="K169" s="62" t="str">
        <f t="shared" si="46"/>
        <v/>
      </c>
      <c r="L169" s="62" t="str">
        <f t="shared" si="47"/>
        <v/>
      </c>
      <c r="M169" s="62" t="str">
        <f t="shared" si="48"/>
        <v/>
      </c>
      <c r="N169" s="62" t="str">
        <f t="shared" si="49"/>
        <v/>
      </c>
      <c r="O169" s="62" t="str">
        <f t="shared" si="50"/>
        <v/>
      </c>
      <c r="P169" s="107"/>
      <c r="Q169" s="107"/>
      <c r="R169" s="107"/>
      <c r="S169" s="107"/>
      <c r="T169" s="107"/>
      <c r="U169" s="107"/>
      <c r="V169" s="107"/>
      <c r="Y169" s="108" t="str">
        <f>IF('1st plate agonist &amp; batch'!AB162&lt;&gt;"",'1st plate agonist &amp; batch'!AB162,"")</f>
        <v/>
      </c>
      <c r="Z169" s="108" t="str">
        <f>IF('1st plate agonist &amp; batch'!AC162&lt;&gt;"",'1st plate agonist &amp; batch'!AC162,"")</f>
        <v/>
      </c>
      <c r="AA169" s="108" t="str">
        <f>IF('1st plate agonist &amp; batch'!AD162&lt;&gt;"",'1st plate agonist &amp; batch'!AD162,"")</f>
        <v/>
      </c>
      <c r="AB169" s="108" t="str">
        <f>IF('1st plate agonist &amp; batch'!AE162&lt;&gt;"",'1st plate agonist &amp; batch'!AE162,"")</f>
        <v/>
      </c>
      <c r="AC169" s="58" t="str">
        <f>IFERROR(IF(AND($Y169&lt;&gt;"Buffer",$Y169&lt;&gt;""),COUNTIFS('Dilutions 1st Plate'!$B$2:$Y$17,'Plate preparation Calculations'!$AD$2,'1st plate agonist &amp; batch'!$B$2:$Y$17,'Plate preparation Calculations'!$Y169),""),"")</f>
        <v/>
      </c>
      <c r="AD169" s="58" t="str">
        <f t="shared" si="51"/>
        <v/>
      </c>
      <c r="AE169" s="82" t="str">
        <f t="shared" si="52"/>
        <v/>
      </c>
      <c r="AF169" s="109" t="str">
        <f t="shared" si="53"/>
        <v/>
      </c>
      <c r="AG169" s="58" t="str">
        <f t="shared" si="54"/>
        <v/>
      </c>
      <c r="AH169" s="58" t="str">
        <f t="shared" si="55"/>
        <v/>
      </c>
      <c r="AI169" s="58" t="str">
        <f t="shared" si="56"/>
        <v/>
      </c>
      <c r="AJ169" s="82" t="str">
        <f t="shared" si="57"/>
        <v/>
      </c>
      <c r="AK169" s="82" t="str">
        <f t="shared" si="58"/>
        <v/>
      </c>
      <c r="AL169" s="82" t="str">
        <f t="shared" si="59"/>
        <v/>
      </c>
      <c r="AM169" s="58" t="str">
        <f t="shared" si="60"/>
        <v/>
      </c>
      <c r="AN169" s="58" t="str">
        <f t="shared" si="61"/>
        <v/>
      </c>
      <c r="AP169" s="58" t="str">
        <f>IF(AND('2nd plate agonist &amp; batch'!AB162&lt;&gt;"", '2nd plate agonist &amp; batch'!AB162&lt;&gt;"Buffer"),'2nd plate agonist &amp; batch'!AB162,"")</f>
        <v/>
      </c>
      <c r="AQ169" s="58" t="str">
        <f>IF('2nd plate agonist &amp; batch'!AC162&lt;&gt;"",'2nd plate agonist &amp; batch'!AC162,"")</f>
        <v/>
      </c>
      <c r="AR169" s="58" t="str">
        <f>IF('2nd plate agonist &amp; batch'!AD162&lt;&gt;"",'2nd plate agonist &amp; batch'!AD162,"")</f>
        <v/>
      </c>
      <c r="AS169" s="58"/>
      <c r="AT169" s="58" t="str">
        <f>IF(AND('2nd plate agonist &amp; batch'!AB162&lt;&gt;"", '2nd plate agonist &amp; batch'!AB162&lt;&gt;"Buffer"),'2nd plate agonist &amp; batch'!AE162,"")</f>
        <v/>
      </c>
      <c r="AU169" s="58" t="str">
        <f t="shared" si="62"/>
        <v/>
      </c>
      <c r="AV169" s="58" t="str">
        <f t="shared" si="63"/>
        <v/>
      </c>
      <c r="AW169" s="58" t="str">
        <f t="shared" si="65"/>
        <v/>
      </c>
      <c r="AX169" s="58" t="str">
        <f t="shared" si="64"/>
        <v/>
      </c>
      <c r="AY169" s="93"/>
      <c r="BB169" s="54"/>
    </row>
    <row r="170" spans="5:54" s="91" customFormat="1" ht="21" customHeight="1" x14ac:dyDescent="0.3">
      <c r="E170" s="61" t="str">
        <f>'Cell type &amp; nb'!AC163</f>
        <v/>
      </c>
      <c r="F170" s="61" t="str">
        <f>'Cell type &amp; nb'!AD163</f>
        <v/>
      </c>
      <c r="G170" s="61" t="str">
        <f>'Cell type &amp; nb'!AE163</f>
        <v/>
      </c>
      <c r="H170" s="61" t="str">
        <f>'Cell type &amp; nb'!AF163</f>
        <v/>
      </c>
      <c r="I170" s="64" t="str">
        <f t="shared" si="44"/>
        <v/>
      </c>
      <c r="J170" s="62" t="str">
        <f t="shared" si="45"/>
        <v/>
      </c>
      <c r="K170" s="62" t="str">
        <f t="shared" si="46"/>
        <v/>
      </c>
      <c r="L170" s="62" t="str">
        <f t="shared" si="47"/>
        <v/>
      </c>
      <c r="M170" s="62" t="str">
        <f t="shared" si="48"/>
        <v/>
      </c>
      <c r="N170" s="62" t="str">
        <f t="shared" si="49"/>
        <v/>
      </c>
      <c r="O170" s="62" t="str">
        <f t="shared" si="50"/>
        <v/>
      </c>
      <c r="P170" s="107"/>
      <c r="Q170" s="107"/>
      <c r="R170" s="107"/>
      <c r="S170" s="107"/>
      <c r="T170" s="107"/>
      <c r="U170" s="107"/>
      <c r="V170" s="107"/>
      <c r="Y170" s="108" t="str">
        <f>IF('1st plate agonist &amp; batch'!AB163&lt;&gt;"",'1st plate agonist &amp; batch'!AB163,"")</f>
        <v/>
      </c>
      <c r="Z170" s="108" t="str">
        <f>IF('1st plate agonist &amp; batch'!AC163&lt;&gt;"",'1st plate agonist &amp; batch'!AC163,"")</f>
        <v/>
      </c>
      <c r="AA170" s="108" t="str">
        <f>IF('1st plate agonist &amp; batch'!AD163&lt;&gt;"",'1st plate agonist &amp; batch'!AD163,"")</f>
        <v/>
      </c>
      <c r="AB170" s="108" t="str">
        <f>IF('1st plate agonist &amp; batch'!AE163&lt;&gt;"",'1st plate agonist &amp; batch'!AE163,"")</f>
        <v/>
      </c>
      <c r="AC170" s="58" t="str">
        <f>IFERROR(IF(AND($Y170&lt;&gt;"Buffer",$Y170&lt;&gt;""),COUNTIFS('Dilutions 1st Plate'!$B$2:$Y$17,'Plate preparation Calculations'!$AD$2,'1st plate agonist &amp; batch'!$B$2:$Y$17,'Plate preparation Calculations'!$Y170),""),"")</f>
        <v/>
      </c>
      <c r="AD170" s="58" t="str">
        <f t="shared" si="51"/>
        <v/>
      </c>
      <c r="AE170" s="82" t="str">
        <f t="shared" si="52"/>
        <v/>
      </c>
      <c r="AF170" s="109" t="str">
        <f t="shared" si="53"/>
        <v/>
      </c>
      <c r="AG170" s="58" t="str">
        <f t="shared" si="54"/>
        <v/>
      </c>
      <c r="AH170" s="58" t="str">
        <f t="shared" si="55"/>
        <v/>
      </c>
      <c r="AI170" s="58" t="str">
        <f t="shared" si="56"/>
        <v/>
      </c>
      <c r="AJ170" s="82" t="str">
        <f t="shared" si="57"/>
        <v/>
      </c>
      <c r="AK170" s="82" t="str">
        <f t="shared" si="58"/>
        <v/>
      </c>
      <c r="AL170" s="82" t="str">
        <f t="shared" si="59"/>
        <v/>
      </c>
      <c r="AM170" s="58" t="str">
        <f t="shared" si="60"/>
        <v/>
      </c>
      <c r="AN170" s="58" t="str">
        <f t="shared" si="61"/>
        <v/>
      </c>
      <c r="AP170" s="58" t="str">
        <f>IF(AND('2nd plate agonist &amp; batch'!AB163&lt;&gt;"", '2nd plate agonist &amp; batch'!AB163&lt;&gt;"Buffer"),'2nd plate agonist &amp; batch'!AB163,"")</f>
        <v/>
      </c>
      <c r="AQ170" s="58" t="str">
        <f>IF('2nd plate agonist &amp; batch'!AC163&lt;&gt;"",'2nd plate agonist &amp; batch'!AC163,"")</f>
        <v/>
      </c>
      <c r="AR170" s="58" t="str">
        <f>IF('2nd plate agonist &amp; batch'!AD163&lt;&gt;"",'2nd plate agonist &amp; batch'!AD163,"")</f>
        <v/>
      </c>
      <c r="AS170" s="58"/>
      <c r="AT170" s="58" t="str">
        <f>IF(AND('2nd plate agonist &amp; batch'!AB163&lt;&gt;"", '2nd plate agonist &amp; batch'!AB163&lt;&gt;"Buffer"),'2nd plate agonist &amp; batch'!AE163,"")</f>
        <v/>
      </c>
      <c r="AU170" s="58" t="str">
        <f t="shared" si="62"/>
        <v/>
      </c>
      <c r="AV170" s="58" t="str">
        <f t="shared" si="63"/>
        <v/>
      </c>
      <c r="AW170" s="58" t="str">
        <f t="shared" si="65"/>
        <v/>
      </c>
      <c r="AX170" s="58" t="str">
        <f t="shared" si="64"/>
        <v/>
      </c>
      <c r="AY170" s="93"/>
      <c r="BB170" s="54"/>
    </row>
    <row r="171" spans="5:54" s="91" customFormat="1" ht="21" customHeight="1" x14ac:dyDescent="0.3">
      <c r="E171" s="61" t="str">
        <f>'Cell type &amp; nb'!AC164</f>
        <v/>
      </c>
      <c r="F171" s="61" t="str">
        <f>'Cell type &amp; nb'!AD164</f>
        <v/>
      </c>
      <c r="G171" s="61" t="str">
        <f>'Cell type &amp; nb'!AE164</f>
        <v/>
      </c>
      <c r="H171" s="61" t="str">
        <f>'Cell type &amp; nb'!AF164</f>
        <v/>
      </c>
      <c r="I171" s="64" t="str">
        <f t="shared" si="44"/>
        <v/>
      </c>
      <c r="J171" s="62" t="str">
        <f t="shared" si="45"/>
        <v/>
      </c>
      <c r="K171" s="62" t="str">
        <f t="shared" si="46"/>
        <v/>
      </c>
      <c r="L171" s="62" t="str">
        <f t="shared" si="47"/>
        <v/>
      </c>
      <c r="M171" s="62" t="str">
        <f t="shared" si="48"/>
        <v/>
      </c>
      <c r="N171" s="62" t="str">
        <f t="shared" si="49"/>
        <v/>
      </c>
      <c r="O171" s="62" t="str">
        <f t="shared" si="50"/>
        <v/>
      </c>
      <c r="P171" s="107"/>
      <c r="Q171" s="107"/>
      <c r="R171" s="107"/>
      <c r="S171" s="107"/>
      <c r="T171" s="107"/>
      <c r="U171" s="107"/>
      <c r="V171" s="107"/>
      <c r="Y171" s="108" t="str">
        <f>IF('1st plate agonist &amp; batch'!AB164&lt;&gt;"",'1st plate agonist &amp; batch'!AB164,"")</f>
        <v/>
      </c>
      <c r="Z171" s="108" t="str">
        <f>IF('1st plate agonist &amp; batch'!AC164&lt;&gt;"",'1st plate agonist &amp; batch'!AC164,"")</f>
        <v/>
      </c>
      <c r="AA171" s="108" t="str">
        <f>IF('1st plate agonist &amp; batch'!AD164&lt;&gt;"",'1st plate agonist &amp; batch'!AD164,"")</f>
        <v/>
      </c>
      <c r="AB171" s="108" t="str">
        <f>IF('1st plate agonist &amp; batch'!AE164&lt;&gt;"",'1st plate agonist &amp; batch'!AE164,"")</f>
        <v/>
      </c>
      <c r="AC171" s="58" t="str">
        <f>IFERROR(IF(AND($Y171&lt;&gt;"Buffer",$Y171&lt;&gt;""),COUNTIFS('Dilutions 1st Plate'!$B$2:$Y$17,'Plate preparation Calculations'!$AD$2,'1st plate agonist &amp; batch'!$B$2:$Y$17,'Plate preparation Calculations'!$Y171),""),"")</f>
        <v/>
      </c>
      <c r="AD171" s="58" t="str">
        <f t="shared" si="51"/>
        <v/>
      </c>
      <c r="AE171" s="82" t="str">
        <f t="shared" si="52"/>
        <v/>
      </c>
      <c r="AF171" s="109" t="str">
        <f t="shared" si="53"/>
        <v/>
      </c>
      <c r="AG171" s="58" t="str">
        <f t="shared" si="54"/>
        <v/>
      </c>
      <c r="AH171" s="58" t="str">
        <f t="shared" si="55"/>
        <v/>
      </c>
      <c r="AI171" s="58" t="str">
        <f t="shared" si="56"/>
        <v/>
      </c>
      <c r="AJ171" s="82" t="str">
        <f t="shared" si="57"/>
        <v/>
      </c>
      <c r="AK171" s="82" t="str">
        <f t="shared" si="58"/>
        <v/>
      </c>
      <c r="AL171" s="82" t="str">
        <f t="shared" si="59"/>
        <v/>
      </c>
      <c r="AM171" s="58" t="str">
        <f t="shared" si="60"/>
        <v/>
      </c>
      <c r="AN171" s="58" t="str">
        <f t="shared" si="61"/>
        <v/>
      </c>
      <c r="AP171" s="58" t="str">
        <f>IF(AND('2nd plate agonist &amp; batch'!AB164&lt;&gt;"", '2nd plate agonist &amp; batch'!AB164&lt;&gt;"Buffer"),'2nd plate agonist &amp; batch'!AB164,"")</f>
        <v/>
      </c>
      <c r="AQ171" s="58" t="str">
        <f>IF('2nd plate agonist &amp; batch'!AC164&lt;&gt;"",'2nd plate agonist &amp; batch'!AC164,"")</f>
        <v/>
      </c>
      <c r="AR171" s="58" t="str">
        <f>IF('2nd plate agonist &amp; batch'!AD164&lt;&gt;"",'2nd plate agonist &amp; batch'!AD164,"")</f>
        <v/>
      </c>
      <c r="AS171" s="58"/>
      <c r="AT171" s="58" t="str">
        <f>IF(AND('2nd plate agonist &amp; batch'!AB164&lt;&gt;"", '2nd plate agonist &amp; batch'!AB164&lt;&gt;"Buffer"),'2nd plate agonist &amp; batch'!AE164,"")</f>
        <v/>
      </c>
      <c r="AU171" s="58" t="str">
        <f t="shared" si="62"/>
        <v/>
      </c>
      <c r="AV171" s="58" t="str">
        <f t="shared" si="63"/>
        <v/>
      </c>
      <c r="AW171" s="58" t="str">
        <f t="shared" si="65"/>
        <v/>
      </c>
      <c r="AX171" s="58" t="str">
        <f t="shared" si="64"/>
        <v/>
      </c>
      <c r="AY171" s="93"/>
      <c r="BB171" s="54"/>
    </row>
    <row r="172" spans="5:54" s="91" customFormat="1" ht="21" customHeight="1" x14ac:dyDescent="0.3">
      <c r="E172" s="61" t="str">
        <f>'Cell type &amp; nb'!AC165</f>
        <v/>
      </c>
      <c r="F172" s="61" t="str">
        <f>'Cell type &amp; nb'!AD165</f>
        <v/>
      </c>
      <c r="G172" s="61" t="str">
        <f>'Cell type &amp; nb'!AE165</f>
        <v/>
      </c>
      <c r="H172" s="61" t="str">
        <f>'Cell type &amp; nb'!AF165</f>
        <v/>
      </c>
      <c r="I172" s="64" t="str">
        <f t="shared" si="44"/>
        <v/>
      </c>
      <c r="J172" s="62" t="str">
        <f t="shared" si="45"/>
        <v/>
      </c>
      <c r="K172" s="62" t="str">
        <f t="shared" si="46"/>
        <v/>
      </c>
      <c r="L172" s="62" t="str">
        <f t="shared" si="47"/>
        <v/>
      </c>
      <c r="M172" s="62" t="str">
        <f t="shared" si="48"/>
        <v/>
      </c>
      <c r="N172" s="62" t="str">
        <f t="shared" si="49"/>
        <v/>
      </c>
      <c r="O172" s="62" t="str">
        <f t="shared" si="50"/>
        <v/>
      </c>
      <c r="P172" s="107"/>
      <c r="Q172" s="107"/>
      <c r="R172" s="107"/>
      <c r="S172" s="107"/>
      <c r="T172" s="107"/>
      <c r="U172" s="107"/>
      <c r="V172" s="107"/>
      <c r="Y172" s="108" t="str">
        <f>IF('1st plate agonist &amp; batch'!AB165&lt;&gt;"",'1st plate agonist &amp; batch'!AB165,"")</f>
        <v/>
      </c>
      <c r="Z172" s="108" t="str">
        <f>IF('1st plate agonist &amp; batch'!AC165&lt;&gt;"",'1st plate agonist &amp; batch'!AC165,"")</f>
        <v/>
      </c>
      <c r="AA172" s="108" t="str">
        <f>IF('1st plate agonist &amp; batch'!AD165&lt;&gt;"",'1st plate agonist &amp; batch'!AD165,"")</f>
        <v/>
      </c>
      <c r="AB172" s="108" t="str">
        <f>IF('1st plate agonist &amp; batch'!AE165&lt;&gt;"",'1st plate agonist &amp; batch'!AE165,"")</f>
        <v/>
      </c>
      <c r="AC172" s="58" t="str">
        <f>IFERROR(IF(AND($Y172&lt;&gt;"Buffer",$Y172&lt;&gt;""),COUNTIFS('Dilutions 1st Plate'!$B$2:$Y$17,'Plate preparation Calculations'!$AD$2,'1st plate agonist &amp; batch'!$B$2:$Y$17,'Plate preparation Calculations'!$Y172),""),"")</f>
        <v/>
      </c>
      <c r="AD172" s="58" t="str">
        <f t="shared" si="51"/>
        <v/>
      </c>
      <c r="AE172" s="82" t="str">
        <f t="shared" si="52"/>
        <v/>
      </c>
      <c r="AF172" s="109" t="str">
        <f t="shared" si="53"/>
        <v/>
      </c>
      <c r="AG172" s="58" t="str">
        <f t="shared" si="54"/>
        <v/>
      </c>
      <c r="AH172" s="58" t="str">
        <f t="shared" si="55"/>
        <v/>
      </c>
      <c r="AI172" s="58" t="str">
        <f t="shared" si="56"/>
        <v/>
      </c>
      <c r="AJ172" s="82" t="str">
        <f t="shared" si="57"/>
        <v/>
      </c>
      <c r="AK172" s="82" t="str">
        <f t="shared" si="58"/>
        <v/>
      </c>
      <c r="AL172" s="82" t="str">
        <f t="shared" si="59"/>
        <v/>
      </c>
      <c r="AM172" s="58" t="str">
        <f t="shared" si="60"/>
        <v/>
      </c>
      <c r="AN172" s="58" t="str">
        <f t="shared" si="61"/>
        <v/>
      </c>
      <c r="AP172" s="58" t="str">
        <f>IF(AND('2nd plate agonist &amp; batch'!AB165&lt;&gt;"", '2nd plate agonist &amp; batch'!AB165&lt;&gt;"Buffer"),'2nd plate agonist &amp; batch'!AB165,"")</f>
        <v/>
      </c>
      <c r="AQ172" s="58" t="str">
        <f>IF('2nd plate agonist &amp; batch'!AC165&lt;&gt;"",'2nd plate agonist &amp; batch'!AC165,"")</f>
        <v/>
      </c>
      <c r="AR172" s="58" t="str">
        <f>IF('2nd plate agonist &amp; batch'!AD165&lt;&gt;"",'2nd plate agonist &amp; batch'!AD165,"")</f>
        <v/>
      </c>
      <c r="AS172" s="58"/>
      <c r="AT172" s="58" t="str">
        <f>IF(AND('2nd plate agonist &amp; batch'!AB165&lt;&gt;"", '2nd plate agonist &amp; batch'!AB165&lt;&gt;"Buffer"),'2nd plate agonist &amp; batch'!AE165,"")</f>
        <v/>
      </c>
      <c r="AU172" s="58" t="str">
        <f t="shared" si="62"/>
        <v/>
      </c>
      <c r="AV172" s="58" t="str">
        <f t="shared" si="63"/>
        <v/>
      </c>
      <c r="AW172" s="58" t="str">
        <f t="shared" si="65"/>
        <v/>
      </c>
      <c r="AX172" s="58" t="str">
        <f t="shared" si="64"/>
        <v/>
      </c>
      <c r="AY172" s="93"/>
      <c r="BB172" s="54"/>
    </row>
    <row r="173" spans="5:54" s="91" customFormat="1" ht="21" customHeight="1" x14ac:dyDescent="0.3">
      <c r="E173" s="61" t="str">
        <f>'Cell type &amp; nb'!AC166</f>
        <v/>
      </c>
      <c r="F173" s="61" t="str">
        <f>'Cell type &amp; nb'!AD166</f>
        <v/>
      </c>
      <c r="G173" s="61" t="str">
        <f>'Cell type &amp; nb'!AE166</f>
        <v/>
      </c>
      <c r="H173" s="61" t="str">
        <f>'Cell type &amp; nb'!AF166</f>
        <v/>
      </c>
      <c r="I173" s="64" t="str">
        <f t="shared" si="44"/>
        <v/>
      </c>
      <c r="J173" s="62" t="str">
        <f t="shared" si="45"/>
        <v/>
      </c>
      <c r="K173" s="62" t="str">
        <f t="shared" si="46"/>
        <v/>
      </c>
      <c r="L173" s="62" t="str">
        <f t="shared" si="47"/>
        <v/>
      </c>
      <c r="M173" s="62" t="str">
        <f t="shared" si="48"/>
        <v/>
      </c>
      <c r="N173" s="62" t="str">
        <f t="shared" si="49"/>
        <v/>
      </c>
      <c r="O173" s="62" t="str">
        <f t="shared" si="50"/>
        <v/>
      </c>
      <c r="P173" s="107"/>
      <c r="Q173" s="107"/>
      <c r="R173" s="107"/>
      <c r="S173" s="107"/>
      <c r="T173" s="107"/>
      <c r="U173" s="107"/>
      <c r="V173" s="107"/>
      <c r="Y173" s="108" t="str">
        <f>IF('1st plate agonist &amp; batch'!AB166&lt;&gt;"",'1st plate agonist &amp; batch'!AB166,"")</f>
        <v/>
      </c>
      <c r="Z173" s="108" t="str">
        <f>IF('1st plate agonist &amp; batch'!AC166&lt;&gt;"",'1st plate agonist &amp; batch'!AC166,"")</f>
        <v/>
      </c>
      <c r="AA173" s="108" t="str">
        <f>IF('1st plate agonist &amp; batch'!AD166&lt;&gt;"",'1st plate agonist &amp; batch'!AD166,"")</f>
        <v/>
      </c>
      <c r="AB173" s="108" t="str">
        <f>IF('1st plate agonist &amp; batch'!AE166&lt;&gt;"",'1st plate agonist &amp; batch'!AE166,"")</f>
        <v/>
      </c>
      <c r="AC173" s="58" t="str">
        <f>IFERROR(IF(AND($Y173&lt;&gt;"Buffer",$Y173&lt;&gt;""),COUNTIFS('Dilutions 1st Plate'!$B$2:$Y$17,'Plate preparation Calculations'!$AD$2,'1st plate agonist &amp; batch'!$B$2:$Y$17,'Plate preparation Calculations'!$Y173),""),"")</f>
        <v/>
      </c>
      <c r="AD173" s="58" t="str">
        <f t="shared" si="51"/>
        <v/>
      </c>
      <c r="AE173" s="82" t="str">
        <f t="shared" si="52"/>
        <v/>
      </c>
      <c r="AF173" s="109" t="str">
        <f t="shared" si="53"/>
        <v/>
      </c>
      <c r="AG173" s="58" t="str">
        <f t="shared" si="54"/>
        <v/>
      </c>
      <c r="AH173" s="58" t="str">
        <f t="shared" si="55"/>
        <v/>
      </c>
      <c r="AI173" s="58" t="str">
        <f t="shared" si="56"/>
        <v/>
      </c>
      <c r="AJ173" s="82" t="str">
        <f t="shared" si="57"/>
        <v/>
      </c>
      <c r="AK173" s="82" t="str">
        <f t="shared" si="58"/>
        <v/>
      </c>
      <c r="AL173" s="82" t="str">
        <f t="shared" si="59"/>
        <v/>
      </c>
      <c r="AM173" s="58" t="str">
        <f t="shared" si="60"/>
        <v/>
      </c>
      <c r="AN173" s="58" t="str">
        <f t="shared" si="61"/>
        <v/>
      </c>
      <c r="AP173" s="58" t="str">
        <f>IF(AND('2nd plate agonist &amp; batch'!AB166&lt;&gt;"", '2nd plate agonist &amp; batch'!AB166&lt;&gt;"Buffer"),'2nd plate agonist &amp; batch'!AB166,"")</f>
        <v/>
      </c>
      <c r="AQ173" s="58" t="str">
        <f>IF('2nd plate agonist &amp; batch'!AC166&lt;&gt;"",'2nd plate agonist &amp; batch'!AC166,"")</f>
        <v/>
      </c>
      <c r="AR173" s="58" t="str">
        <f>IF('2nd plate agonist &amp; batch'!AD166&lt;&gt;"",'2nd plate agonist &amp; batch'!AD166,"")</f>
        <v/>
      </c>
      <c r="AS173" s="58"/>
      <c r="AT173" s="58" t="str">
        <f>IF(AND('2nd plate agonist &amp; batch'!AB166&lt;&gt;"", '2nd plate agonist &amp; batch'!AB166&lt;&gt;"Buffer"),'2nd plate agonist &amp; batch'!AE166,"")</f>
        <v/>
      </c>
      <c r="AU173" s="58" t="str">
        <f t="shared" si="62"/>
        <v/>
      </c>
      <c r="AV173" s="58" t="str">
        <f t="shared" si="63"/>
        <v/>
      </c>
      <c r="AW173" s="58" t="str">
        <f t="shared" si="65"/>
        <v/>
      </c>
      <c r="AX173" s="58" t="str">
        <f t="shared" si="64"/>
        <v/>
      </c>
      <c r="AY173" s="93"/>
      <c r="BB173" s="54"/>
    </row>
    <row r="174" spans="5:54" s="91" customFormat="1" ht="21" customHeight="1" x14ac:dyDescent="0.3">
      <c r="E174" s="61" t="str">
        <f>'Cell type &amp; nb'!AC167</f>
        <v/>
      </c>
      <c r="F174" s="61" t="str">
        <f>'Cell type &amp; nb'!AD167</f>
        <v/>
      </c>
      <c r="G174" s="61" t="str">
        <f>'Cell type &amp; nb'!AE167</f>
        <v/>
      </c>
      <c r="H174" s="61" t="str">
        <f>'Cell type &amp; nb'!AF167</f>
        <v/>
      </c>
      <c r="I174" s="64" t="str">
        <f t="shared" si="44"/>
        <v/>
      </c>
      <c r="J174" s="62" t="str">
        <f t="shared" si="45"/>
        <v/>
      </c>
      <c r="K174" s="62" t="str">
        <f t="shared" si="46"/>
        <v/>
      </c>
      <c r="L174" s="62" t="str">
        <f t="shared" si="47"/>
        <v/>
      </c>
      <c r="M174" s="62" t="str">
        <f t="shared" si="48"/>
        <v/>
      </c>
      <c r="N174" s="62" t="str">
        <f t="shared" si="49"/>
        <v/>
      </c>
      <c r="O174" s="62" t="str">
        <f t="shared" si="50"/>
        <v/>
      </c>
      <c r="P174" s="107"/>
      <c r="Q174" s="107"/>
      <c r="R174" s="107"/>
      <c r="S174" s="107"/>
      <c r="T174" s="107"/>
      <c r="U174" s="107"/>
      <c r="V174" s="107"/>
      <c r="Y174" s="108" t="str">
        <f>IF('1st plate agonist &amp; batch'!AB167&lt;&gt;"",'1st plate agonist &amp; batch'!AB167,"")</f>
        <v/>
      </c>
      <c r="Z174" s="108" t="str">
        <f>IF('1st plate agonist &amp; batch'!AC167&lt;&gt;"",'1st plate agonist &amp; batch'!AC167,"")</f>
        <v/>
      </c>
      <c r="AA174" s="108" t="str">
        <f>IF('1st plate agonist &amp; batch'!AD167&lt;&gt;"",'1st plate agonist &amp; batch'!AD167,"")</f>
        <v/>
      </c>
      <c r="AB174" s="108" t="str">
        <f>IF('1st plate agonist &amp; batch'!AE167&lt;&gt;"",'1st plate agonist &amp; batch'!AE167,"")</f>
        <v/>
      </c>
      <c r="AC174" s="58" t="str">
        <f>IFERROR(IF(AND($Y174&lt;&gt;"Buffer",$Y174&lt;&gt;""),COUNTIFS('Dilutions 1st Plate'!$B$2:$Y$17,'Plate preparation Calculations'!$AD$2,'1st plate agonist &amp; batch'!$B$2:$Y$17,'Plate preparation Calculations'!$Y174),""),"")</f>
        <v/>
      </c>
      <c r="AD174" s="58" t="str">
        <f t="shared" si="51"/>
        <v/>
      </c>
      <c r="AE174" s="82" t="str">
        <f t="shared" si="52"/>
        <v/>
      </c>
      <c r="AF174" s="109" t="str">
        <f t="shared" si="53"/>
        <v/>
      </c>
      <c r="AG174" s="58" t="str">
        <f t="shared" si="54"/>
        <v/>
      </c>
      <c r="AH174" s="58" t="str">
        <f t="shared" si="55"/>
        <v/>
      </c>
      <c r="AI174" s="58" t="str">
        <f t="shared" si="56"/>
        <v/>
      </c>
      <c r="AJ174" s="82" t="str">
        <f t="shared" si="57"/>
        <v/>
      </c>
      <c r="AK174" s="82" t="str">
        <f t="shared" si="58"/>
        <v/>
      </c>
      <c r="AL174" s="82" t="str">
        <f t="shared" si="59"/>
        <v/>
      </c>
      <c r="AM174" s="58" t="str">
        <f t="shared" si="60"/>
        <v/>
      </c>
      <c r="AN174" s="58" t="str">
        <f t="shared" si="61"/>
        <v/>
      </c>
      <c r="AP174" s="58" t="str">
        <f>IF(AND('2nd plate agonist &amp; batch'!AB167&lt;&gt;"", '2nd plate agonist &amp; batch'!AB167&lt;&gt;"Buffer"),'2nd plate agonist &amp; batch'!AB167,"")</f>
        <v/>
      </c>
      <c r="AQ174" s="58" t="str">
        <f>IF('2nd plate agonist &amp; batch'!AC167&lt;&gt;"",'2nd plate agonist &amp; batch'!AC167,"")</f>
        <v/>
      </c>
      <c r="AR174" s="58" t="str">
        <f>IF('2nd plate agonist &amp; batch'!AD167&lt;&gt;"",'2nd plate agonist &amp; batch'!AD167,"")</f>
        <v/>
      </c>
      <c r="AS174" s="58"/>
      <c r="AT174" s="58" t="str">
        <f>IF(AND('2nd plate agonist &amp; batch'!AB167&lt;&gt;"", '2nd plate agonist &amp; batch'!AB167&lt;&gt;"Buffer"),'2nd plate agonist &amp; batch'!AE167,"")</f>
        <v/>
      </c>
      <c r="AU174" s="58" t="str">
        <f t="shared" si="62"/>
        <v/>
      </c>
      <c r="AV174" s="58" t="str">
        <f t="shared" si="63"/>
        <v/>
      </c>
      <c r="AW174" s="58" t="str">
        <f t="shared" si="65"/>
        <v/>
      </c>
      <c r="AX174" s="58" t="str">
        <f t="shared" si="64"/>
        <v/>
      </c>
      <c r="AY174" s="93"/>
      <c r="BB174" s="54"/>
    </row>
    <row r="175" spans="5:54" s="91" customFormat="1" ht="21" customHeight="1" x14ac:dyDescent="0.3">
      <c r="E175" s="61" t="str">
        <f>'Cell type &amp; nb'!AC168</f>
        <v/>
      </c>
      <c r="F175" s="61" t="str">
        <f>'Cell type &amp; nb'!AD168</f>
        <v/>
      </c>
      <c r="G175" s="61" t="str">
        <f>'Cell type &amp; nb'!AE168</f>
        <v/>
      </c>
      <c r="H175" s="61" t="str">
        <f>'Cell type &amp; nb'!AF168</f>
        <v/>
      </c>
      <c r="I175" s="64" t="str">
        <f t="shared" si="44"/>
        <v/>
      </c>
      <c r="J175" s="62" t="str">
        <f t="shared" si="45"/>
        <v/>
      </c>
      <c r="K175" s="62" t="str">
        <f t="shared" si="46"/>
        <v/>
      </c>
      <c r="L175" s="62" t="str">
        <f t="shared" si="47"/>
        <v/>
      </c>
      <c r="M175" s="62" t="str">
        <f t="shared" si="48"/>
        <v/>
      </c>
      <c r="N175" s="62" t="str">
        <f t="shared" si="49"/>
        <v/>
      </c>
      <c r="O175" s="62" t="str">
        <f t="shared" si="50"/>
        <v/>
      </c>
      <c r="P175" s="107"/>
      <c r="Q175" s="107"/>
      <c r="R175" s="107"/>
      <c r="S175" s="107"/>
      <c r="T175" s="107"/>
      <c r="U175" s="107"/>
      <c r="V175" s="107"/>
      <c r="Y175" s="108" t="str">
        <f>IF('1st plate agonist &amp; batch'!AB168&lt;&gt;"",'1st plate agonist &amp; batch'!AB168,"")</f>
        <v/>
      </c>
      <c r="Z175" s="108" t="str">
        <f>IF('1st plate agonist &amp; batch'!AC168&lt;&gt;"",'1st plate agonist &amp; batch'!AC168,"")</f>
        <v/>
      </c>
      <c r="AA175" s="108" t="str">
        <f>IF('1st plate agonist &amp; batch'!AD168&lt;&gt;"",'1st plate agonist &amp; batch'!AD168,"")</f>
        <v/>
      </c>
      <c r="AB175" s="108" t="str">
        <f>IF('1st plate agonist &amp; batch'!AE168&lt;&gt;"",'1st plate agonist &amp; batch'!AE168,"")</f>
        <v/>
      </c>
      <c r="AC175" s="58" t="str">
        <f>IFERROR(IF(AND($Y175&lt;&gt;"Buffer",$Y175&lt;&gt;""),COUNTIFS('Dilutions 1st Plate'!$B$2:$Y$17,'Plate preparation Calculations'!$AD$2,'1st plate agonist &amp; batch'!$B$2:$Y$17,'Plate preparation Calculations'!$Y175),""),"")</f>
        <v/>
      </c>
      <c r="AD175" s="58" t="str">
        <f t="shared" si="51"/>
        <v/>
      </c>
      <c r="AE175" s="58" t="str">
        <f t="shared" si="52"/>
        <v/>
      </c>
      <c r="AF175" s="108" t="str">
        <f t="shared" si="53"/>
        <v/>
      </c>
      <c r="AG175" s="58" t="str">
        <f t="shared" si="54"/>
        <v/>
      </c>
      <c r="AH175" s="58" t="str">
        <f t="shared" si="55"/>
        <v/>
      </c>
      <c r="AI175" s="58" t="str">
        <f t="shared" si="56"/>
        <v/>
      </c>
      <c r="AJ175" s="82" t="str">
        <f t="shared" si="57"/>
        <v/>
      </c>
      <c r="AK175" s="82" t="str">
        <f t="shared" si="58"/>
        <v/>
      </c>
      <c r="AL175" s="82" t="str">
        <f t="shared" si="59"/>
        <v/>
      </c>
      <c r="AM175" s="58" t="str">
        <f t="shared" si="60"/>
        <v/>
      </c>
      <c r="AN175" s="58" t="str">
        <f t="shared" si="61"/>
        <v/>
      </c>
      <c r="AP175" s="58" t="str">
        <f>IF(AND('2nd plate agonist &amp; batch'!AB168&lt;&gt;"", '2nd plate agonist &amp; batch'!AB168&lt;&gt;"Buffer"),'2nd plate agonist &amp; batch'!AB168,"")</f>
        <v/>
      </c>
      <c r="AQ175" s="58" t="str">
        <f>IF('2nd plate agonist &amp; batch'!AC168&lt;&gt;"",'2nd plate agonist &amp; batch'!AC168,"")</f>
        <v/>
      </c>
      <c r="AR175" s="58" t="str">
        <f>IF('2nd plate agonist &amp; batch'!AD168&lt;&gt;"",'2nd plate agonist &amp; batch'!AD168,"")</f>
        <v/>
      </c>
      <c r="AS175" s="58"/>
      <c r="AT175" s="58" t="str">
        <f>IF(AND('2nd plate agonist &amp; batch'!AB168&lt;&gt;"", '2nd plate agonist &amp; batch'!AB168&lt;&gt;"Buffer"),'2nd plate agonist &amp; batch'!AE168,"")</f>
        <v/>
      </c>
      <c r="AU175" s="58" t="str">
        <f t="shared" si="62"/>
        <v/>
      </c>
      <c r="AV175" s="58" t="str">
        <f t="shared" si="63"/>
        <v/>
      </c>
      <c r="AW175" s="58" t="str">
        <f t="shared" si="65"/>
        <v/>
      </c>
      <c r="AX175" s="58" t="str">
        <f t="shared" si="64"/>
        <v/>
      </c>
      <c r="AY175" s="93"/>
      <c r="BB175" s="54"/>
    </row>
    <row r="176" spans="5:54" s="91" customFormat="1" ht="21" customHeight="1" x14ac:dyDescent="0.3">
      <c r="E176" s="61" t="str">
        <f>'Cell type &amp; nb'!AC169</f>
        <v/>
      </c>
      <c r="F176" s="61" t="str">
        <f>'Cell type &amp; nb'!AD169</f>
        <v/>
      </c>
      <c r="G176" s="61" t="str">
        <f>'Cell type &amp; nb'!AE169</f>
        <v/>
      </c>
      <c r="H176" s="61" t="str">
        <f>'Cell type &amp; nb'!AF169</f>
        <v/>
      </c>
      <c r="I176" s="64" t="str">
        <f t="shared" si="44"/>
        <v/>
      </c>
      <c r="J176" s="62" t="str">
        <f t="shared" si="45"/>
        <v/>
      </c>
      <c r="K176" s="62" t="str">
        <f t="shared" si="46"/>
        <v/>
      </c>
      <c r="L176" s="62" t="str">
        <f t="shared" si="47"/>
        <v/>
      </c>
      <c r="M176" s="62" t="str">
        <f t="shared" si="48"/>
        <v/>
      </c>
      <c r="N176" s="62" t="str">
        <f t="shared" si="49"/>
        <v/>
      </c>
      <c r="O176" s="62" t="str">
        <f t="shared" si="50"/>
        <v/>
      </c>
      <c r="P176" s="107"/>
      <c r="Q176" s="107"/>
      <c r="R176" s="107"/>
      <c r="S176" s="107"/>
      <c r="T176" s="107"/>
      <c r="U176" s="107"/>
      <c r="V176" s="107"/>
      <c r="Y176" s="108" t="str">
        <f>IF('1st plate agonist &amp; batch'!AB169&lt;&gt;"",'1st plate agonist &amp; batch'!AB169,"")</f>
        <v/>
      </c>
      <c r="Z176" s="108" t="str">
        <f>IF('1st plate agonist &amp; batch'!AC169&lt;&gt;"",'1st plate agonist &amp; batch'!AC169,"")</f>
        <v/>
      </c>
      <c r="AA176" s="108" t="str">
        <f>IF('1st plate agonist &amp; batch'!AD169&lt;&gt;"",'1st plate agonist &amp; batch'!AD169,"")</f>
        <v/>
      </c>
      <c r="AB176" s="108" t="str">
        <f>IF('1st plate agonist &amp; batch'!AE169&lt;&gt;"",'1st plate agonist &amp; batch'!AE169,"")</f>
        <v/>
      </c>
      <c r="AC176" s="58" t="str">
        <f>IFERROR(IF(AND($Y176&lt;&gt;"Buffer",$Y176&lt;&gt;""),COUNTIFS('Dilutions 1st Plate'!$B$2:$Y$17,'Plate preparation Calculations'!$AD$2,'1st plate agonist &amp; batch'!$B$2:$Y$17,'Plate preparation Calculations'!$Y176),""),"")</f>
        <v/>
      </c>
      <c r="AD176" s="58" t="str">
        <f t="shared" si="51"/>
        <v/>
      </c>
      <c r="AE176" s="58" t="str">
        <f t="shared" si="52"/>
        <v/>
      </c>
      <c r="AF176" s="108" t="str">
        <f t="shared" si="53"/>
        <v/>
      </c>
      <c r="AG176" s="58" t="str">
        <f t="shared" si="54"/>
        <v/>
      </c>
      <c r="AH176" s="58" t="str">
        <f t="shared" si="55"/>
        <v/>
      </c>
      <c r="AI176" s="58" t="str">
        <f t="shared" si="56"/>
        <v/>
      </c>
      <c r="AJ176" s="82" t="str">
        <f t="shared" si="57"/>
        <v/>
      </c>
      <c r="AK176" s="82" t="str">
        <f t="shared" si="58"/>
        <v/>
      </c>
      <c r="AL176" s="82" t="str">
        <f t="shared" si="59"/>
        <v/>
      </c>
      <c r="AM176" s="58" t="str">
        <f t="shared" si="60"/>
        <v/>
      </c>
      <c r="AN176" s="58" t="str">
        <f t="shared" si="61"/>
        <v/>
      </c>
      <c r="AP176" s="58" t="str">
        <f>IF(AND('2nd plate agonist &amp; batch'!AB169&lt;&gt;"", '2nd plate agonist &amp; batch'!AB169&lt;&gt;"Buffer"),'2nd plate agonist &amp; batch'!AB169,"")</f>
        <v/>
      </c>
      <c r="AQ176" s="58" t="str">
        <f>IF('2nd plate agonist &amp; batch'!AC169&lt;&gt;"",'2nd plate agonist &amp; batch'!AC169,"")</f>
        <v/>
      </c>
      <c r="AR176" s="58" t="str">
        <f>IF('2nd plate agonist &amp; batch'!AD169&lt;&gt;"",'2nd plate agonist &amp; batch'!AD169,"")</f>
        <v/>
      </c>
      <c r="AS176" s="58"/>
      <c r="AT176" s="58" t="str">
        <f>IF(AND('2nd plate agonist &amp; batch'!AB169&lt;&gt;"", '2nd plate agonist &amp; batch'!AB169&lt;&gt;"Buffer"),'2nd plate agonist &amp; batch'!AE169,"")</f>
        <v/>
      </c>
      <c r="AU176" s="58" t="str">
        <f t="shared" si="62"/>
        <v/>
      </c>
      <c r="AV176" s="58" t="str">
        <f t="shared" si="63"/>
        <v/>
      </c>
      <c r="AW176" s="58" t="str">
        <f t="shared" si="65"/>
        <v/>
      </c>
      <c r="AX176" s="58" t="str">
        <f t="shared" si="64"/>
        <v/>
      </c>
      <c r="AY176" s="93"/>
      <c r="BB176" s="54"/>
    </row>
    <row r="177" spans="5:54" s="91" customFormat="1" ht="21" customHeight="1" x14ac:dyDescent="0.3">
      <c r="E177" s="61" t="str">
        <f>'Cell type &amp; nb'!AC170</f>
        <v/>
      </c>
      <c r="F177" s="61" t="str">
        <f>'Cell type &amp; nb'!AD170</f>
        <v/>
      </c>
      <c r="G177" s="61" t="str">
        <f>'Cell type &amp; nb'!AE170</f>
        <v/>
      </c>
      <c r="H177" s="61" t="str">
        <f>'Cell type &amp; nb'!AF170</f>
        <v/>
      </c>
      <c r="I177" s="64" t="str">
        <f t="shared" si="44"/>
        <v/>
      </c>
      <c r="J177" s="62" t="str">
        <f t="shared" si="45"/>
        <v/>
      </c>
      <c r="K177" s="62" t="str">
        <f t="shared" si="46"/>
        <v/>
      </c>
      <c r="L177" s="62" t="str">
        <f t="shared" si="47"/>
        <v/>
      </c>
      <c r="M177" s="62" t="str">
        <f t="shared" si="48"/>
        <v/>
      </c>
      <c r="N177" s="62" t="str">
        <f t="shared" si="49"/>
        <v/>
      </c>
      <c r="O177" s="62" t="str">
        <f t="shared" si="50"/>
        <v/>
      </c>
      <c r="P177" s="107"/>
      <c r="Q177" s="107"/>
      <c r="R177" s="107"/>
      <c r="S177" s="107"/>
      <c r="T177" s="107"/>
      <c r="U177" s="107"/>
      <c r="V177" s="107"/>
      <c r="Y177" s="108" t="str">
        <f>IF('1st plate agonist &amp; batch'!AB170&lt;&gt;"",'1st plate agonist &amp; batch'!AB170,"")</f>
        <v/>
      </c>
      <c r="Z177" s="108" t="str">
        <f>IF('1st plate agonist &amp; batch'!AC170&lt;&gt;"",'1st plate agonist &amp; batch'!AC170,"")</f>
        <v/>
      </c>
      <c r="AA177" s="108" t="str">
        <f>IF('1st plate agonist &amp; batch'!AD170&lt;&gt;"",'1st plate agonist &amp; batch'!AD170,"")</f>
        <v/>
      </c>
      <c r="AB177" s="108" t="str">
        <f>IF('1st plate agonist &amp; batch'!AE170&lt;&gt;"",'1st plate agonist &amp; batch'!AE170,"")</f>
        <v/>
      </c>
      <c r="AC177" s="58" t="str">
        <f>IFERROR(IF(AND($Y177&lt;&gt;"Buffer",$Y177&lt;&gt;""),COUNTIFS('Dilutions 1st Plate'!$B$2:$Y$17,'Plate preparation Calculations'!$AD$2,'1st plate agonist &amp; batch'!$B$2:$Y$17,'Plate preparation Calculations'!$Y177),""),"")</f>
        <v/>
      </c>
      <c r="AD177" s="58" t="str">
        <f t="shared" si="51"/>
        <v/>
      </c>
      <c r="AE177" s="58" t="str">
        <f t="shared" si="52"/>
        <v/>
      </c>
      <c r="AF177" s="108" t="str">
        <f t="shared" si="53"/>
        <v/>
      </c>
      <c r="AG177" s="58" t="str">
        <f t="shared" si="54"/>
        <v/>
      </c>
      <c r="AH177" s="58" t="str">
        <f t="shared" si="55"/>
        <v/>
      </c>
      <c r="AI177" s="58" t="str">
        <f t="shared" si="56"/>
        <v/>
      </c>
      <c r="AJ177" s="82" t="str">
        <f t="shared" si="57"/>
        <v/>
      </c>
      <c r="AK177" s="82" t="str">
        <f t="shared" si="58"/>
        <v/>
      </c>
      <c r="AL177" s="82" t="str">
        <f t="shared" si="59"/>
        <v/>
      </c>
      <c r="AM177" s="58" t="str">
        <f t="shared" si="60"/>
        <v/>
      </c>
      <c r="AN177" s="58" t="str">
        <f t="shared" si="61"/>
        <v/>
      </c>
      <c r="AP177" s="58" t="str">
        <f>IF(AND('2nd plate agonist &amp; batch'!AB170&lt;&gt;"", '2nd plate agonist &amp; batch'!AB170&lt;&gt;"Buffer"),'2nd plate agonist &amp; batch'!AB170,"")</f>
        <v/>
      </c>
      <c r="AQ177" s="58" t="str">
        <f>IF('2nd plate agonist &amp; batch'!AC170&lt;&gt;"",'2nd plate agonist &amp; batch'!AC170,"")</f>
        <v/>
      </c>
      <c r="AR177" s="58" t="str">
        <f>IF('2nd plate agonist &amp; batch'!AD170&lt;&gt;"",'2nd plate agonist &amp; batch'!AD170,"")</f>
        <v/>
      </c>
      <c r="AS177" s="58"/>
      <c r="AT177" s="58" t="str">
        <f>IF(AND('2nd plate agonist &amp; batch'!AB170&lt;&gt;"", '2nd plate agonist &amp; batch'!AB170&lt;&gt;"Buffer"),'2nd plate agonist &amp; batch'!AE170,"")</f>
        <v/>
      </c>
      <c r="AU177" s="58" t="str">
        <f t="shared" si="62"/>
        <v/>
      </c>
      <c r="AV177" s="58" t="str">
        <f t="shared" si="63"/>
        <v/>
      </c>
      <c r="AW177" s="58" t="str">
        <f t="shared" si="65"/>
        <v/>
      </c>
      <c r="AX177" s="58" t="str">
        <f t="shared" si="64"/>
        <v/>
      </c>
      <c r="AY177" s="93"/>
      <c r="BB177" s="54"/>
    </row>
    <row r="178" spans="5:54" s="91" customFormat="1" ht="21" customHeight="1" x14ac:dyDescent="0.3">
      <c r="E178" s="61" t="str">
        <f>'Cell type &amp; nb'!AC171</f>
        <v/>
      </c>
      <c r="F178" s="61" t="str">
        <f>'Cell type &amp; nb'!AD171</f>
        <v/>
      </c>
      <c r="G178" s="61" t="str">
        <f>'Cell type &amp; nb'!AE171</f>
        <v/>
      </c>
      <c r="H178" s="61" t="str">
        <f>'Cell type &amp; nb'!AF171</f>
        <v/>
      </c>
      <c r="I178" s="64" t="str">
        <f t="shared" si="44"/>
        <v/>
      </c>
      <c r="J178" s="62" t="str">
        <f t="shared" si="45"/>
        <v/>
      </c>
      <c r="K178" s="62" t="str">
        <f t="shared" si="46"/>
        <v/>
      </c>
      <c r="L178" s="62" t="str">
        <f t="shared" si="47"/>
        <v/>
      </c>
      <c r="M178" s="62" t="str">
        <f t="shared" si="48"/>
        <v/>
      </c>
      <c r="N178" s="62" t="str">
        <f t="shared" si="49"/>
        <v/>
      </c>
      <c r="O178" s="62" t="str">
        <f t="shared" si="50"/>
        <v/>
      </c>
      <c r="P178" s="107"/>
      <c r="Q178" s="107"/>
      <c r="R178" s="107"/>
      <c r="S178" s="107"/>
      <c r="T178" s="107"/>
      <c r="U178" s="107"/>
      <c r="V178" s="107"/>
      <c r="Y178" s="108" t="str">
        <f>IF('1st plate agonist &amp; batch'!AB171&lt;&gt;"",'1st plate agonist &amp; batch'!AB171,"")</f>
        <v/>
      </c>
      <c r="Z178" s="108" t="str">
        <f>IF('1st plate agonist &amp; batch'!AC171&lt;&gt;"",'1st plate agonist &amp; batch'!AC171,"")</f>
        <v/>
      </c>
      <c r="AA178" s="108" t="str">
        <f>IF('1st plate agonist &amp; batch'!AD171&lt;&gt;"",'1st plate agonist &amp; batch'!AD171,"")</f>
        <v/>
      </c>
      <c r="AB178" s="108" t="str">
        <f>IF('1st plate agonist &amp; batch'!AE171&lt;&gt;"",'1st plate agonist &amp; batch'!AE171,"")</f>
        <v/>
      </c>
      <c r="AC178" s="58" t="str">
        <f>IFERROR(IF(AND($Y178&lt;&gt;"Buffer",$Y178&lt;&gt;""),COUNTIFS('Dilutions 1st Plate'!$B$2:$Y$17,'Plate preparation Calculations'!$AD$2,'1st plate agonist &amp; batch'!$B$2:$Y$17,'Plate preparation Calculations'!$Y178),""),"")</f>
        <v/>
      </c>
      <c r="AD178" s="58" t="str">
        <f t="shared" si="51"/>
        <v/>
      </c>
      <c r="AE178" s="58" t="str">
        <f t="shared" si="52"/>
        <v/>
      </c>
      <c r="AF178" s="108" t="str">
        <f t="shared" si="53"/>
        <v/>
      </c>
      <c r="AG178" s="58" t="str">
        <f t="shared" si="54"/>
        <v/>
      </c>
      <c r="AH178" s="58" t="str">
        <f t="shared" si="55"/>
        <v/>
      </c>
      <c r="AI178" s="58" t="str">
        <f t="shared" si="56"/>
        <v/>
      </c>
      <c r="AJ178" s="82" t="str">
        <f t="shared" si="57"/>
        <v/>
      </c>
      <c r="AK178" s="82" t="str">
        <f t="shared" si="58"/>
        <v/>
      </c>
      <c r="AL178" s="82" t="str">
        <f t="shared" si="59"/>
        <v/>
      </c>
      <c r="AM178" s="58" t="str">
        <f t="shared" si="60"/>
        <v/>
      </c>
      <c r="AN178" s="58" t="str">
        <f t="shared" si="61"/>
        <v/>
      </c>
      <c r="AP178" s="58" t="str">
        <f>IF(AND('2nd plate agonist &amp; batch'!AB171&lt;&gt;"", '2nd plate agonist &amp; batch'!AB171&lt;&gt;"Buffer"),'2nd plate agonist &amp; batch'!AB171,"")</f>
        <v/>
      </c>
      <c r="AQ178" s="58" t="str">
        <f>IF('2nd plate agonist &amp; batch'!AC171&lt;&gt;"",'2nd plate agonist &amp; batch'!AC171,"")</f>
        <v/>
      </c>
      <c r="AR178" s="58" t="str">
        <f>IF('2nd plate agonist &amp; batch'!AD171&lt;&gt;"",'2nd plate agonist &amp; batch'!AD171,"")</f>
        <v/>
      </c>
      <c r="AS178" s="58"/>
      <c r="AT178" s="58" t="str">
        <f>IF(AND('2nd plate agonist &amp; batch'!AB171&lt;&gt;"", '2nd plate agonist &amp; batch'!AB171&lt;&gt;"Buffer"),'2nd plate agonist &amp; batch'!AE171,"")</f>
        <v/>
      </c>
      <c r="AU178" s="58" t="str">
        <f t="shared" si="62"/>
        <v/>
      </c>
      <c r="AV178" s="58" t="str">
        <f t="shared" si="63"/>
        <v/>
      </c>
      <c r="AW178" s="58" t="str">
        <f t="shared" si="65"/>
        <v/>
      </c>
      <c r="AX178" s="58" t="str">
        <f t="shared" si="64"/>
        <v/>
      </c>
      <c r="AY178" s="93"/>
      <c r="BB178" s="54"/>
    </row>
    <row r="179" spans="5:54" s="91" customFormat="1" ht="21" customHeight="1" x14ac:dyDescent="0.3">
      <c r="E179" s="61" t="str">
        <f>'Cell type &amp; nb'!AC172</f>
        <v/>
      </c>
      <c r="F179" s="61" t="str">
        <f>'Cell type &amp; nb'!AD172</f>
        <v/>
      </c>
      <c r="G179" s="61" t="str">
        <f>'Cell type &amp; nb'!AE172</f>
        <v/>
      </c>
      <c r="H179" s="61" t="str">
        <f>'Cell type &amp; nb'!AF172</f>
        <v/>
      </c>
      <c r="I179" s="64" t="str">
        <f t="shared" si="44"/>
        <v/>
      </c>
      <c r="J179" s="62" t="str">
        <f t="shared" si="45"/>
        <v/>
      </c>
      <c r="K179" s="62" t="str">
        <f t="shared" si="46"/>
        <v/>
      </c>
      <c r="L179" s="62" t="str">
        <f t="shared" si="47"/>
        <v/>
      </c>
      <c r="M179" s="62" t="str">
        <f t="shared" si="48"/>
        <v/>
      </c>
      <c r="N179" s="62" t="str">
        <f t="shared" si="49"/>
        <v/>
      </c>
      <c r="O179" s="62" t="str">
        <f t="shared" si="50"/>
        <v/>
      </c>
      <c r="P179" s="107"/>
      <c r="Q179" s="107"/>
      <c r="R179" s="107"/>
      <c r="S179" s="107"/>
      <c r="T179" s="107"/>
      <c r="U179" s="107"/>
      <c r="V179" s="107"/>
      <c r="Y179" s="108" t="str">
        <f>IF('1st plate agonist &amp; batch'!AB172&lt;&gt;"",'1st plate agonist &amp; batch'!AB172,"")</f>
        <v/>
      </c>
      <c r="Z179" s="108" t="str">
        <f>IF('1st plate agonist &amp; batch'!AC172&lt;&gt;"",'1st plate agonist &amp; batch'!AC172,"")</f>
        <v/>
      </c>
      <c r="AA179" s="108" t="str">
        <f>IF('1st plate agonist &amp; batch'!AD172&lt;&gt;"",'1st plate agonist &amp; batch'!AD172,"")</f>
        <v/>
      </c>
      <c r="AB179" s="108" t="str">
        <f>IF('1st plate agonist &amp; batch'!AE172&lt;&gt;"",'1st plate agonist &amp; batch'!AE172,"")</f>
        <v/>
      </c>
      <c r="AC179" s="58" t="str">
        <f>IFERROR(IF(AND($Y179&lt;&gt;"Buffer",$Y179&lt;&gt;""),COUNTIFS('Dilutions 1st Plate'!$B$2:$Y$17,'Plate preparation Calculations'!$AD$2,'1st plate agonist &amp; batch'!$B$2:$Y$17,'Plate preparation Calculations'!$Y179),""),"")</f>
        <v/>
      </c>
      <c r="AD179" s="58" t="str">
        <f t="shared" si="51"/>
        <v/>
      </c>
      <c r="AE179" s="58" t="str">
        <f t="shared" si="52"/>
        <v/>
      </c>
      <c r="AF179" s="108" t="str">
        <f t="shared" si="53"/>
        <v/>
      </c>
      <c r="AG179" s="58" t="str">
        <f t="shared" si="54"/>
        <v/>
      </c>
      <c r="AH179" s="58" t="str">
        <f t="shared" si="55"/>
        <v/>
      </c>
      <c r="AI179" s="58" t="str">
        <f t="shared" si="56"/>
        <v/>
      </c>
      <c r="AJ179" s="82" t="str">
        <f t="shared" si="57"/>
        <v/>
      </c>
      <c r="AK179" s="82" t="str">
        <f t="shared" si="58"/>
        <v/>
      </c>
      <c r="AL179" s="82" t="str">
        <f t="shared" si="59"/>
        <v/>
      </c>
      <c r="AM179" s="58" t="str">
        <f t="shared" si="60"/>
        <v/>
      </c>
      <c r="AN179" s="58" t="str">
        <f t="shared" si="61"/>
        <v/>
      </c>
      <c r="AP179" s="58" t="str">
        <f>IF(AND('2nd plate agonist &amp; batch'!AB172&lt;&gt;"", '2nd plate agonist &amp; batch'!AB172&lt;&gt;"Buffer"),'2nd plate agonist &amp; batch'!AB172,"")</f>
        <v/>
      </c>
      <c r="AQ179" s="58" t="str">
        <f>IF('2nd plate agonist &amp; batch'!AC172&lt;&gt;"",'2nd plate agonist &amp; batch'!AC172,"")</f>
        <v/>
      </c>
      <c r="AR179" s="58" t="str">
        <f>IF('2nd plate agonist &amp; batch'!AD172&lt;&gt;"",'2nd plate agonist &amp; batch'!AD172,"")</f>
        <v/>
      </c>
      <c r="AS179" s="58"/>
      <c r="AT179" s="58" t="str">
        <f>IF(AND('2nd plate agonist &amp; batch'!AB172&lt;&gt;"", '2nd plate agonist &amp; batch'!AB172&lt;&gt;"Buffer"),'2nd plate agonist &amp; batch'!AE172,"")</f>
        <v/>
      </c>
      <c r="AU179" s="58" t="str">
        <f t="shared" si="62"/>
        <v/>
      </c>
      <c r="AV179" s="58" t="str">
        <f t="shared" si="63"/>
        <v/>
      </c>
      <c r="AW179" s="58" t="str">
        <f t="shared" si="65"/>
        <v/>
      </c>
      <c r="AX179" s="58" t="str">
        <f t="shared" si="64"/>
        <v/>
      </c>
      <c r="AY179" s="93"/>
      <c r="BB179" s="54"/>
    </row>
    <row r="180" spans="5:54" s="91" customFormat="1" ht="21" customHeight="1" x14ac:dyDescent="0.3">
      <c r="E180" s="61" t="str">
        <f>'Cell type &amp; nb'!AC173</f>
        <v/>
      </c>
      <c r="F180" s="61" t="str">
        <f>'Cell type &amp; nb'!AD173</f>
        <v/>
      </c>
      <c r="G180" s="61" t="str">
        <f>'Cell type &amp; nb'!AE173</f>
        <v/>
      </c>
      <c r="H180" s="61" t="str">
        <f>'Cell type &amp; nb'!AF173</f>
        <v/>
      </c>
      <c r="I180" s="64" t="str">
        <f t="shared" si="44"/>
        <v/>
      </c>
      <c r="J180" s="62" t="str">
        <f t="shared" si="45"/>
        <v/>
      </c>
      <c r="K180" s="62" t="str">
        <f t="shared" si="46"/>
        <v/>
      </c>
      <c r="L180" s="62" t="str">
        <f t="shared" si="47"/>
        <v/>
      </c>
      <c r="M180" s="62" t="str">
        <f t="shared" si="48"/>
        <v/>
      </c>
      <c r="N180" s="62" t="str">
        <f t="shared" si="49"/>
        <v/>
      </c>
      <c r="O180" s="62" t="str">
        <f t="shared" si="50"/>
        <v/>
      </c>
      <c r="P180" s="107"/>
      <c r="Q180" s="107"/>
      <c r="R180" s="107"/>
      <c r="S180" s="107"/>
      <c r="T180" s="107"/>
      <c r="U180" s="107"/>
      <c r="V180" s="107"/>
      <c r="Y180" s="108" t="str">
        <f>IF('1st plate agonist &amp; batch'!AB173&lt;&gt;"",'1st plate agonist &amp; batch'!AB173,"")</f>
        <v/>
      </c>
      <c r="Z180" s="108" t="str">
        <f>IF('1st plate agonist &amp; batch'!AC173&lt;&gt;"",'1st plate agonist &amp; batch'!AC173,"")</f>
        <v/>
      </c>
      <c r="AA180" s="108" t="str">
        <f>IF('1st plate agonist &amp; batch'!AD173&lt;&gt;"",'1st plate agonist &amp; batch'!AD173,"")</f>
        <v/>
      </c>
      <c r="AB180" s="108" t="str">
        <f>IF('1st plate agonist &amp; batch'!AE173&lt;&gt;"",'1st plate agonist &amp; batch'!AE173,"")</f>
        <v/>
      </c>
      <c r="AC180" s="58" t="str">
        <f>IFERROR(IF(AND($Y180&lt;&gt;"Buffer",$Y180&lt;&gt;""),COUNTIFS('Dilutions 1st Plate'!$B$2:$Y$17,'Plate preparation Calculations'!$AD$2,'1st plate agonist &amp; batch'!$B$2:$Y$17,'Plate preparation Calculations'!$Y180),""),"")</f>
        <v/>
      </c>
      <c r="AD180" s="58" t="str">
        <f t="shared" si="51"/>
        <v/>
      </c>
      <c r="AE180" s="58" t="str">
        <f t="shared" si="52"/>
        <v/>
      </c>
      <c r="AF180" s="108" t="str">
        <f t="shared" si="53"/>
        <v/>
      </c>
      <c r="AG180" s="58" t="str">
        <f t="shared" si="54"/>
        <v/>
      </c>
      <c r="AH180" s="58" t="str">
        <f t="shared" si="55"/>
        <v/>
      </c>
      <c r="AI180" s="58" t="str">
        <f t="shared" si="56"/>
        <v/>
      </c>
      <c r="AJ180" s="82" t="str">
        <f t="shared" si="57"/>
        <v/>
      </c>
      <c r="AK180" s="82" t="str">
        <f t="shared" si="58"/>
        <v/>
      </c>
      <c r="AL180" s="82" t="str">
        <f t="shared" si="59"/>
        <v/>
      </c>
      <c r="AM180" s="58" t="str">
        <f t="shared" si="60"/>
        <v/>
      </c>
      <c r="AN180" s="58" t="str">
        <f t="shared" si="61"/>
        <v/>
      </c>
      <c r="AP180" s="58" t="str">
        <f>IF(AND('2nd plate agonist &amp; batch'!AB173&lt;&gt;"", '2nd plate agonist &amp; batch'!AB173&lt;&gt;"Buffer"),'2nd plate agonist &amp; batch'!AB173,"")</f>
        <v/>
      </c>
      <c r="AQ180" s="58" t="str">
        <f>IF('2nd plate agonist &amp; batch'!AC173&lt;&gt;"",'2nd plate agonist &amp; batch'!AC173,"")</f>
        <v/>
      </c>
      <c r="AR180" s="58" t="str">
        <f>IF('2nd plate agonist &amp; batch'!AD173&lt;&gt;"",'2nd plate agonist &amp; batch'!AD173,"")</f>
        <v/>
      </c>
      <c r="AS180" s="58"/>
      <c r="AT180" s="58" t="str">
        <f>IF(AND('2nd plate agonist &amp; batch'!AB173&lt;&gt;"", '2nd plate agonist &amp; batch'!AB173&lt;&gt;"Buffer"),'2nd plate agonist &amp; batch'!AE173,"")</f>
        <v/>
      </c>
      <c r="AU180" s="58" t="str">
        <f t="shared" si="62"/>
        <v/>
      </c>
      <c r="AV180" s="58" t="str">
        <f t="shared" si="63"/>
        <v/>
      </c>
      <c r="AW180" s="58" t="str">
        <f t="shared" si="65"/>
        <v/>
      </c>
      <c r="AX180" s="58" t="str">
        <f t="shared" si="64"/>
        <v/>
      </c>
      <c r="AY180" s="93"/>
      <c r="BB180" s="54"/>
    </row>
    <row r="181" spans="5:54" s="91" customFormat="1" ht="21" customHeight="1" x14ac:dyDescent="0.3">
      <c r="E181" s="61" t="str">
        <f>'Cell type &amp; nb'!AC174</f>
        <v/>
      </c>
      <c r="F181" s="61" t="str">
        <f>'Cell type &amp; nb'!AD174</f>
        <v/>
      </c>
      <c r="G181" s="61" t="str">
        <f>'Cell type &amp; nb'!AE174</f>
        <v/>
      </c>
      <c r="H181" s="61" t="str">
        <f>'Cell type &amp; nb'!AF174</f>
        <v/>
      </c>
      <c r="I181" s="64" t="str">
        <f t="shared" si="44"/>
        <v/>
      </c>
      <c r="J181" s="62" t="str">
        <f t="shared" si="45"/>
        <v/>
      </c>
      <c r="K181" s="62" t="str">
        <f t="shared" si="46"/>
        <v/>
      </c>
      <c r="L181" s="62" t="str">
        <f t="shared" si="47"/>
        <v/>
      </c>
      <c r="M181" s="62" t="str">
        <f t="shared" si="48"/>
        <v/>
      </c>
      <c r="N181" s="62" t="str">
        <f t="shared" si="49"/>
        <v/>
      </c>
      <c r="O181" s="62" t="str">
        <f t="shared" si="50"/>
        <v/>
      </c>
      <c r="P181" s="107"/>
      <c r="Q181" s="107"/>
      <c r="R181" s="107"/>
      <c r="S181" s="107"/>
      <c r="T181" s="107"/>
      <c r="U181" s="107"/>
      <c r="V181" s="107"/>
      <c r="Y181" s="108" t="str">
        <f>IF('1st plate agonist &amp; batch'!AB174&lt;&gt;"",'1st plate agonist &amp; batch'!AB174,"")</f>
        <v/>
      </c>
      <c r="Z181" s="108" t="str">
        <f>IF('1st plate agonist &amp; batch'!AC174&lt;&gt;"",'1st plate agonist &amp; batch'!AC174,"")</f>
        <v/>
      </c>
      <c r="AA181" s="108" t="str">
        <f>IF('1st plate agonist &amp; batch'!AD174&lt;&gt;"",'1st plate agonist &amp; batch'!AD174,"")</f>
        <v/>
      </c>
      <c r="AB181" s="108" t="str">
        <f>IF('1st plate agonist &amp; batch'!AE174&lt;&gt;"",'1st plate agonist &amp; batch'!AE174,"")</f>
        <v/>
      </c>
      <c r="AC181" s="58" t="str">
        <f>IFERROR(IF(AND($Y181&lt;&gt;"Buffer",$Y181&lt;&gt;""),COUNTIFS('Dilutions 1st Plate'!$B$2:$Y$17,'Plate preparation Calculations'!$AD$2,'1st plate agonist &amp; batch'!$B$2:$Y$17,'Plate preparation Calculations'!$Y181),""),"")</f>
        <v/>
      </c>
      <c r="AD181" s="58" t="str">
        <f t="shared" si="51"/>
        <v/>
      </c>
      <c r="AE181" s="58" t="str">
        <f t="shared" si="52"/>
        <v/>
      </c>
      <c r="AF181" s="108" t="str">
        <f t="shared" si="53"/>
        <v/>
      </c>
      <c r="AG181" s="58" t="str">
        <f t="shared" si="54"/>
        <v/>
      </c>
      <c r="AH181" s="58" t="str">
        <f t="shared" si="55"/>
        <v/>
      </c>
      <c r="AI181" s="58" t="str">
        <f t="shared" si="56"/>
        <v/>
      </c>
      <c r="AJ181" s="82" t="str">
        <f t="shared" si="57"/>
        <v/>
      </c>
      <c r="AK181" s="82" t="str">
        <f t="shared" si="58"/>
        <v/>
      </c>
      <c r="AL181" s="82" t="str">
        <f t="shared" si="59"/>
        <v/>
      </c>
      <c r="AM181" s="58" t="str">
        <f t="shared" si="60"/>
        <v/>
      </c>
      <c r="AN181" s="58" t="str">
        <f t="shared" si="61"/>
        <v/>
      </c>
      <c r="AP181" s="58" t="str">
        <f>IF(AND('2nd plate agonist &amp; batch'!AB174&lt;&gt;"", '2nd plate agonist &amp; batch'!AB174&lt;&gt;"Buffer"),'2nd plate agonist &amp; batch'!AB174,"")</f>
        <v/>
      </c>
      <c r="AQ181" s="58" t="str">
        <f>IF('2nd plate agonist &amp; batch'!AC174&lt;&gt;"",'2nd plate agonist &amp; batch'!AC174,"")</f>
        <v/>
      </c>
      <c r="AR181" s="58" t="str">
        <f>IF('2nd plate agonist &amp; batch'!AD174&lt;&gt;"",'2nd plate agonist &amp; batch'!AD174,"")</f>
        <v/>
      </c>
      <c r="AS181" s="58"/>
      <c r="AT181" s="58" t="str">
        <f>IF(AND('2nd plate agonist &amp; batch'!AB174&lt;&gt;"", '2nd plate agonist &amp; batch'!AB174&lt;&gt;"Buffer"),'2nd plate agonist &amp; batch'!AE174,"")</f>
        <v/>
      </c>
      <c r="AU181" s="58" t="str">
        <f t="shared" si="62"/>
        <v/>
      </c>
      <c r="AV181" s="58" t="str">
        <f t="shared" si="63"/>
        <v/>
      </c>
      <c r="AW181" s="58" t="str">
        <f t="shared" si="65"/>
        <v/>
      </c>
      <c r="AX181" s="58" t="str">
        <f t="shared" si="64"/>
        <v/>
      </c>
      <c r="AY181" s="93"/>
      <c r="BB181" s="54"/>
    </row>
    <row r="182" spans="5:54" s="91" customFormat="1" ht="21" customHeight="1" x14ac:dyDescent="0.3">
      <c r="E182" s="61" t="str">
        <f>'Cell type &amp; nb'!AC175</f>
        <v/>
      </c>
      <c r="F182" s="61" t="str">
        <f>'Cell type &amp; nb'!AD175</f>
        <v/>
      </c>
      <c r="G182" s="61" t="str">
        <f>'Cell type &amp; nb'!AE175</f>
        <v/>
      </c>
      <c r="H182" s="61" t="str">
        <f>'Cell type &amp; nb'!AF175</f>
        <v/>
      </c>
      <c r="I182" s="64" t="str">
        <f t="shared" si="44"/>
        <v/>
      </c>
      <c r="J182" s="62" t="str">
        <f t="shared" si="45"/>
        <v/>
      </c>
      <c r="K182" s="62" t="str">
        <f t="shared" si="46"/>
        <v/>
      </c>
      <c r="L182" s="62" t="str">
        <f t="shared" si="47"/>
        <v/>
      </c>
      <c r="M182" s="62" t="str">
        <f t="shared" si="48"/>
        <v/>
      </c>
      <c r="N182" s="62" t="str">
        <f t="shared" si="49"/>
        <v/>
      </c>
      <c r="O182" s="62" t="str">
        <f t="shared" si="50"/>
        <v/>
      </c>
      <c r="P182" s="107"/>
      <c r="Q182" s="107"/>
      <c r="R182" s="107"/>
      <c r="S182" s="107"/>
      <c r="T182" s="107"/>
      <c r="U182" s="107"/>
      <c r="V182" s="107"/>
      <c r="Y182" s="108" t="str">
        <f>IF('1st plate agonist &amp; batch'!AB175&lt;&gt;"",'1st plate agonist &amp; batch'!AB175,"")</f>
        <v/>
      </c>
      <c r="Z182" s="108" t="str">
        <f>IF('1st plate agonist &amp; batch'!AC175&lt;&gt;"",'1st plate agonist &amp; batch'!AC175,"")</f>
        <v/>
      </c>
      <c r="AA182" s="108" t="str">
        <f>IF('1st plate agonist &amp; batch'!AD175&lt;&gt;"",'1st plate agonist &amp; batch'!AD175,"")</f>
        <v/>
      </c>
      <c r="AB182" s="108" t="str">
        <f>IF('1st plate agonist &amp; batch'!AE175&lt;&gt;"",'1st plate agonist &amp; batch'!AE175,"")</f>
        <v/>
      </c>
      <c r="AC182" s="58" t="str">
        <f>IFERROR(IF(AND($Y182&lt;&gt;"Buffer",$Y182&lt;&gt;""),COUNTIFS('Dilutions 1st Plate'!$B$2:$Y$17,'Plate preparation Calculations'!$AD$2,'1st plate agonist &amp; batch'!$B$2:$Y$17,'Plate preparation Calculations'!$Y182),""),"")</f>
        <v/>
      </c>
      <c r="AD182" s="58" t="str">
        <f t="shared" si="51"/>
        <v/>
      </c>
      <c r="AE182" s="58" t="str">
        <f t="shared" si="52"/>
        <v/>
      </c>
      <c r="AF182" s="108" t="str">
        <f t="shared" si="53"/>
        <v/>
      </c>
      <c r="AG182" s="58" t="str">
        <f t="shared" si="54"/>
        <v/>
      </c>
      <c r="AH182" s="58" t="str">
        <f t="shared" si="55"/>
        <v/>
      </c>
      <c r="AI182" s="58" t="str">
        <f t="shared" si="56"/>
        <v/>
      </c>
      <c r="AJ182" s="82" t="str">
        <f t="shared" si="57"/>
        <v/>
      </c>
      <c r="AK182" s="82" t="str">
        <f t="shared" si="58"/>
        <v/>
      </c>
      <c r="AL182" s="82" t="str">
        <f t="shared" si="59"/>
        <v/>
      </c>
      <c r="AM182" s="58" t="str">
        <f t="shared" si="60"/>
        <v/>
      </c>
      <c r="AN182" s="58" t="str">
        <f t="shared" si="61"/>
        <v/>
      </c>
      <c r="AP182" s="58" t="str">
        <f>IF(AND('2nd plate agonist &amp; batch'!AB175&lt;&gt;"", '2nd plate agonist &amp; batch'!AB175&lt;&gt;"Buffer"),'2nd plate agonist &amp; batch'!AB175,"")</f>
        <v/>
      </c>
      <c r="AQ182" s="58" t="str">
        <f>IF('2nd plate agonist &amp; batch'!AC175&lt;&gt;"",'2nd plate agonist &amp; batch'!AC175,"")</f>
        <v/>
      </c>
      <c r="AR182" s="58" t="str">
        <f>IF('2nd plate agonist &amp; batch'!AD175&lt;&gt;"",'2nd plate agonist &amp; batch'!AD175,"")</f>
        <v/>
      </c>
      <c r="AS182" s="58"/>
      <c r="AT182" s="58" t="str">
        <f>IF(AND('2nd plate agonist &amp; batch'!AB175&lt;&gt;"", '2nd plate agonist &amp; batch'!AB175&lt;&gt;"Buffer"),'2nd plate agonist &amp; batch'!AE175,"")</f>
        <v/>
      </c>
      <c r="AU182" s="58" t="str">
        <f t="shared" si="62"/>
        <v/>
      </c>
      <c r="AV182" s="58" t="str">
        <f t="shared" si="63"/>
        <v/>
      </c>
      <c r="AW182" s="58" t="str">
        <f t="shared" si="65"/>
        <v/>
      </c>
      <c r="AX182" s="58" t="str">
        <f t="shared" si="64"/>
        <v/>
      </c>
      <c r="AY182" s="93"/>
      <c r="BB182" s="54"/>
    </row>
    <row r="183" spans="5:54" s="91" customFormat="1" ht="21" customHeight="1" x14ac:dyDescent="0.3">
      <c r="E183" s="61" t="str">
        <f>'Cell type &amp; nb'!AC176</f>
        <v/>
      </c>
      <c r="F183" s="61" t="str">
        <f>'Cell type &amp; nb'!AD176</f>
        <v/>
      </c>
      <c r="G183" s="61" t="str">
        <f>'Cell type &amp; nb'!AE176</f>
        <v/>
      </c>
      <c r="H183" s="61" t="str">
        <f>'Cell type &amp; nb'!AF176</f>
        <v/>
      </c>
      <c r="I183" s="64" t="str">
        <f t="shared" si="44"/>
        <v/>
      </c>
      <c r="J183" s="62" t="str">
        <f t="shared" si="45"/>
        <v/>
      </c>
      <c r="K183" s="62" t="str">
        <f t="shared" si="46"/>
        <v/>
      </c>
      <c r="L183" s="62" t="str">
        <f t="shared" si="47"/>
        <v/>
      </c>
      <c r="M183" s="62" t="str">
        <f t="shared" si="48"/>
        <v/>
      </c>
      <c r="N183" s="62" t="str">
        <f t="shared" si="49"/>
        <v/>
      </c>
      <c r="O183" s="62" t="str">
        <f t="shared" si="50"/>
        <v/>
      </c>
      <c r="P183" s="107"/>
      <c r="Q183" s="107"/>
      <c r="R183" s="107"/>
      <c r="S183" s="107"/>
      <c r="T183" s="107"/>
      <c r="U183" s="107"/>
      <c r="V183" s="107"/>
      <c r="Y183" s="108" t="str">
        <f>IF('1st plate agonist &amp; batch'!AB176&lt;&gt;"",'1st plate agonist &amp; batch'!AB176,"")</f>
        <v/>
      </c>
      <c r="Z183" s="108" t="str">
        <f>IF('1st plate agonist &amp; batch'!AC176&lt;&gt;"",'1st plate agonist &amp; batch'!AC176,"")</f>
        <v/>
      </c>
      <c r="AA183" s="108" t="str">
        <f>IF('1st plate agonist &amp; batch'!AD176&lt;&gt;"",'1st plate agonist &amp; batch'!AD176,"")</f>
        <v/>
      </c>
      <c r="AB183" s="108" t="str">
        <f>IF('1st plate agonist &amp; batch'!AE176&lt;&gt;"",'1st plate agonist &amp; batch'!AE176,"")</f>
        <v/>
      </c>
      <c r="AC183" s="58" t="str">
        <f>IFERROR(IF(AND($Y183&lt;&gt;"Buffer",$Y183&lt;&gt;""),COUNTIFS('Dilutions 1st Plate'!$B$2:$Y$17,'Plate preparation Calculations'!$AD$2,'1st plate agonist &amp; batch'!$B$2:$Y$17,'Plate preparation Calculations'!$Y183),""),"")</f>
        <v/>
      </c>
      <c r="AD183" s="58" t="str">
        <f t="shared" si="51"/>
        <v/>
      </c>
      <c r="AE183" s="58" t="str">
        <f t="shared" si="52"/>
        <v/>
      </c>
      <c r="AF183" s="108" t="str">
        <f t="shared" si="53"/>
        <v/>
      </c>
      <c r="AG183" s="58" t="str">
        <f t="shared" si="54"/>
        <v/>
      </c>
      <c r="AH183" s="58" t="str">
        <f t="shared" si="55"/>
        <v/>
      </c>
      <c r="AI183" s="58" t="str">
        <f t="shared" si="56"/>
        <v/>
      </c>
      <c r="AJ183" s="82" t="str">
        <f t="shared" si="57"/>
        <v/>
      </c>
      <c r="AK183" s="82" t="str">
        <f t="shared" si="58"/>
        <v/>
      </c>
      <c r="AL183" s="82" t="str">
        <f t="shared" si="59"/>
        <v/>
      </c>
      <c r="AM183" s="58" t="str">
        <f t="shared" si="60"/>
        <v/>
      </c>
      <c r="AN183" s="58" t="str">
        <f t="shared" si="61"/>
        <v/>
      </c>
      <c r="AP183" s="58" t="str">
        <f>IF(AND('2nd plate agonist &amp; batch'!AB176&lt;&gt;"", '2nd plate agonist &amp; batch'!AB176&lt;&gt;"Buffer"),'2nd plate agonist &amp; batch'!AB176,"")</f>
        <v/>
      </c>
      <c r="AQ183" s="58" t="str">
        <f>IF('2nd plate agonist &amp; batch'!AC176&lt;&gt;"",'2nd plate agonist &amp; batch'!AC176,"")</f>
        <v/>
      </c>
      <c r="AR183" s="58" t="str">
        <f>IF('2nd plate agonist &amp; batch'!AD176&lt;&gt;"",'2nd plate agonist &amp; batch'!AD176,"")</f>
        <v/>
      </c>
      <c r="AS183" s="58"/>
      <c r="AT183" s="58" t="str">
        <f>IF(AND('2nd plate agonist &amp; batch'!AB176&lt;&gt;"", '2nd plate agonist &amp; batch'!AB176&lt;&gt;"Buffer"),'2nd plate agonist &amp; batch'!AE176,"")</f>
        <v/>
      </c>
      <c r="AU183" s="58" t="str">
        <f t="shared" si="62"/>
        <v/>
      </c>
      <c r="AV183" s="58" t="str">
        <f t="shared" si="63"/>
        <v/>
      </c>
      <c r="AW183" s="58" t="str">
        <f t="shared" si="65"/>
        <v/>
      </c>
      <c r="AX183" s="58" t="str">
        <f t="shared" si="64"/>
        <v/>
      </c>
      <c r="AY183" s="93"/>
      <c r="BB183" s="54"/>
    </row>
    <row r="184" spans="5:54" s="91" customFormat="1" ht="21" customHeight="1" x14ac:dyDescent="0.3">
      <c r="E184" s="61" t="str">
        <f>'Cell type &amp; nb'!AC177</f>
        <v/>
      </c>
      <c r="F184" s="61" t="str">
        <f>'Cell type &amp; nb'!AD177</f>
        <v/>
      </c>
      <c r="G184" s="61" t="str">
        <f>'Cell type &amp; nb'!AE177</f>
        <v/>
      </c>
      <c r="H184" s="61" t="str">
        <f>'Cell type &amp; nb'!AF177</f>
        <v/>
      </c>
      <c r="I184" s="64" t="str">
        <f t="shared" si="44"/>
        <v/>
      </c>
      <c r="J184" s="62" t="str">
        <f t="shared" si="45"/>
        <v/>
      </c>
      <c r="K184" s="62" t="str">
        <f t="shared" si="46"/>
        <v/>
      </c>
      <c r="L184" s="62" t="str">
        <f t="shared" si="47"/>
        <v/>
      </c>
      <c r="M184" s="62" t="str">
        <f t="shared" si="48"/>
        <v/>
      </c>
      <c r="N184" s="62" t="str">
        <f t="shared" si="49"/>
        <v/>
      </c>
      <c r="O184" s="62" t="str">
        <f t="shared" si="50"/>
        <v/>
      </c>
      <c r="P184" s="107"/>
      <c r="Q184" s="107"/>
      <c r="R184" s="107"/>
      <c r="S184" s="107"/>
      <c r="T184" s="107"/>
      <c r="U184" s="107"/>
      <c r="V184" s="107"/>
      <c r="Y184" s="108" t="str">
        <f>IF('1st plate agonist &amp; batch'!AB177&lt;&gt;"",'1st plate agonist &amp; batch'!AB177,"")</f>
        <v/>
      </c>
      <c r="Z184" s="108" t="str">
        <f>IF('1st plate agonist &amp; batch'!AC177&lt;&gt;"",'1st plate agonist &amp; batch'!AC177,"")</f>
        <v/>
      </c>
      <c r="AA184" s="108" t="str">
        <f>IF('1st plate agonist &amp; batch'!AD177&lt;&gt;"",'1st plate agonist &amp; batch'!AD177,"")</f>
        <v/>
      </c>
      <c r="AB184" s="108" t="str">
        <f>IF('1st plate agonist &amp; batch'!AE177&lt;&gt;"",'1st plate agonist &amp; batch'!AE177,"")</f>
        <v/>
      </c>
      <c r="AC184" s="58" t="str">
        <f>IFERROR(IF(AND($Y184&lt;&gt;"Buffer",$Y184&lt;&gt;""),COUNTIFS('Dilutions 1st Plate'!$B$2:$Y$17,'Plate preparation Calculations'!$AD$2,'1st plate agonist &amp; batch'!$B$2:$Y$17,'Plate preparation Calculations'!$Y184),""),"")</f>
        <v/>
      </c>
      <c r="AD184" s="58" t="str">
        <f t="shared" si="51"/>
        <v/>
      </c>
      <c r="AE184" s="58" t="str">
        <f t="shared" si="52"/>
        <v/>
      </c>
      <c r="AF184" s="108" t="str">
        <f t="shared" si="53"/>
        <v/>
      </c>
      <c r="AG184" s="58" t="str">
        <f t="shared" si="54"/>
        <v/>
      </c>
      <c r="AH184" s="58" t="str">
        <f t="shared" si="55"/>
        <v/>
      </c>
      <c r="AI184" s="58" t="str">
        <f t="shared" si="56"/>
        <v/>
      </c>
      <c r="AJ184" s="82" t="str">
        <f t="shared" si="57"/>
        <v/>
      </c>
      <c r="AK184" s="82" t="str">
        <f t="shared" si="58"/>
        <v/>
      </c>
      <c r="AL184" s="82" t="str">
        <f t="shared" si="59"/>
        <v/>
      </c>
      <c r="AM184" s="58" t="str">
        <f t="shared" si="60"/>
        <v/>
      </c>
      <c r="AN184" s="58" t="str">
        <f t="shared" si="61"/>
        <v/>
      </c>
      <c r="AP184" s="58" t="str">
        <f>IF(AND('2nd plate agonist &amp; batch'!AB177&lt;&gt;"", '2nd plate agonist &amp; batch'!AB177&lt;&gt;"Buffer"),'2nd plate agonist &amp; batch'!AB177,"")</f>
        <v/>
      </c>
      <c r="AQ184" s="58" t="str">
        <f>IF('2nd plate agonist &amp; batch'!AC177&lt;&gt;"",'2nd plate agonist &amp; batch'!AC177,"")</f>
        <v/>
      </c>
      <c r="AR184" s="58" t="str">
        <f>IF('2nd plate agonist &amp; batch'!AD177&lt;&gt;"",'2nd plate agonist &amp; batch'!AD177,"")</f>
        <v/>
      </c>
      <c r="AS184" s="58"/>
      <c r="AT184" s="58" t="str">
        <f>IF(AND('2nd plate agonist &amp; batch'!AB177&lt;&gt;"", '2nd plate agonist &amp; batch'!AB177&lt;&gt;"Buffer"),'2nd plate agonist &amp; batch'!AE177,"")</f>
        <v/>
      </c>
      <c r="AU184" s="58" t="str">
        <f t="shared" si="62"/>
        <v/>
      </c>
      <c r="AV184" s="58" t="str">
        <f t="shared" si="63"/>
        <v/>
      </c>
      <c r="AW184" s="58" t="str">
        <f t="shared" si="65"/>
        <v/>
      </c>
      <c r="AX184" s="58" t="str">
        <f t="shared" si="64"/>
        <v/>
      </c>
      <c r="AY184" s="93"/>
      <c r="BB184" s="54"/>
    </row>
    <row r="185" spans="5:54" s="91" customFormat="1" ht="21" customHeight="1" x14ac:dyDescent="0.3">
      <c r="E185" s="61" t="str">
        <f>'Cell type &amp; nb'!AC178</f>
        <v/>
      </c>
      <c r="F185" s="61" t="str">
        <f>'Cell type &amp; nb'!AD178</f>
        <v/>
      </c>
      <c r="G185" s="61" t="str">
        <f>'Cell type &amp; nb'!AE178</f>
        <v/>
      </c>
      <c r="H185" s="61" t="str">
        <f>'Cell type &amp; nb'!AF178</f>
        <v/>
      </c>
      <c r="I185" s="64" t="str">
        <f t="shared" si="44"/>
        <v/>
      </c>
      <c r="J185" s="62" t="str">
        <f t="shared" si="45"/>
        <v/>
      </c>
      <c r="K185" s="62" t="str">
        <f t="shared" si="46"/>
        <v/>
      </c>
      <c r="L185" s="62" t="str">
        <f t="shared" si="47"/>
        <v/>
      </c>
      <c r="M185" s="62" t="str">
        <f t="shared" si="48"/>
        <v/>
      </c>
      <c r="N185" s="62" t="str">
        <f t="shared" si="49"/>
        <v/>
      </c>
      <c r="O185" s="62" t="str">
        <f t="shared" si="50"/>
        <v/>
      </c>
      <c r="P185" s="107"/>
      <c r="Q185" s="107"/>
      <c r="R185" s="107"/>
      <c r="S185" s="107"/>
      <c r="T185" s="107"/>
      <c r="U185" s="107"/>
      <c r="V185" s="107"/>
      <c r="Y185" s="108" t="str">
        <f>IF('1st plate agonist &amp; batch'!AB178&lt;&gt;"",'1st plate agonist &amp; batch'!AB178,"")</f>
        <v/>
      </c>
      <c r="Z185" s="108" t="str">
        <f>IF('1st plate agonist &amp; batch'!AC178&lt;&gt;"",'1st plate agonist &amp; batch'!AC178,"")</f>
        <v/>
      </c>
      <c r="AA185" s="108" t="str">
        <f>IF('1st plate agonist &amp; batch'!AD178&lt;&gt;"",'1st plate agonist &amp; batch'!AD178,"")</f>
        <v/>
      </c>
      <c r="AB185" s="108" t="str">
        <f>IF('1st plate agonist &amp; batch'!AE178&lt;&gt;"",'1st plate agonist &amp; batch'!AE178,"")</f>
        <v/>
      </c>
      <c r="AC185" s="58" t="str">
        <f>IFERROR(IF(AND($Y185&lt;&gt;"Buffer",$Y185&lt;&gt;""),COUNTIFS('Dilutions 1st Plate'!$B$2:$Y$17,'Plate preparation Calculations'!$AD$2,'1st plate agonist &amp; batch'!$B$2:$Y$17,'Plate preparation Calculations'!$Y185),""),"")</f>
        <v/>
      </c>
      <c r="AD185" s="58" t="str">
        <f t="shared" si="51"/>
        <v/>
      </c>
      <c r="AE185" s="58" t="str">
        <f t="shared" si="52"/>
        <v/>
      </c>
      <c r="AF185" s="108" t="str">
        <f t="shared" si="53"/>
        <v/>
      </c>
      <c r="AG185" s="58" t="str">
        <f t="shared" si="54"/>
        <v/>
      </c>
      <c r="AH185" s="58" t="str">
        <f t="shared" si="55"/>
        <v/>
      </c>
      <c r="AI185" s="58" t="str">
        <f t="shared" si="56"/>
        <v/>
      </c>
      <c r="AJ185" s="82" t="str">
        <f t="shared" si="57"/>
        <v/>
      </c>
      <c r="AK185" s="82" t="str">
        <f t="shared" si="58"/>
        <v/>
      </c>
      <c r="AL185" s="82" t="str">
        <f t="shared" si="59"/>
        <v/>
      </c>
      <c r="AM185" s="58" t="str">
        <f t="shared" si="60"/>
        <v/>
      </c>
      <c r="AN185" s="58" t="str">
        <f t="shared" si="61"/>
        <v/>
      </c>
      <c r="AP185" s="58" t="str">
        <f>IF(AND('2nd plate agonist &amp; batch'!AB178&lt;&gt;"", '2nd plate agonist &amp; batch'!AB178&lt;&gt;"Buffer"),'2nd plate agonist &amp; batch'!AB178,"")</f>
        <v/>
      </c>
      <c r="AQ185" s="58" t="str">
        <f>IF('2nd plate agonist &amp; batch'!AC178&lt;&gt;"",'2nd plate agonist &amp; batch'!AC178,"")</f>
        <v/>
      </c>
      <c r="AR185" s="58" t="str">
        <f>IF('2nd plate agonist &amp; batch'!AD178&lt;&gt;"",'2nd plate agonist &amp; batch'!AD178,"")</f>
        <v/>
      </c>
      <c r="AS185" s="58"/>
      <c r="AT185" s="58" t="str">
        <f>IF(AND('2nd plate agonist &amp; batch'!AB178&lt;&gt;"", '2nd plate agonist &amp; batch'!AB178&lt;&gt;"Buffer"),'2nd plate agonist &amp; batch'!AE178,"")</f>
        <v/>
      </c>
      <c r="AU185" s="58" t="str">
        <f t="shared" si="62"/>
        <v/>
      </c>
      <c r="AV185" s="58" t="str">
        <f t="shared" si="63"/>
        <v/>
      </c>
      <c r="AW185" s="58" t="str">
        <f t="shared" si="65"/>
        <v/>
      </c>
      <c r="AX185" s="58" t="str">
        <f t="shared" si="64"/>
        <v/>
      </c>
      <c r="AY185" s="93"/>
      <c r="BB185" s="54"/>
    </row>
    <row r="186" spans="5:54" s="91" customFormat="1" ht="21" customHeight="1" x14ac:dyDescent="0.3">
      <c r="E186" s="61" t="str">
        <f>'Cell type &amp; nb'!AC179</f>
        <v/>
      </c>
      <c r="F186" s="61" t="str">
        <f>'Cell type &amp; nb'!AD179</f>
        <v/>
      </c>
      <c r="G186" s="61" t="str">
        <f>'Cell type &amp; nb'!AE179</f>
        <v/>
      </c>
      <c r="H186" s="61" t="str">
        <f>'Cell type &amp; nb'!AF179</f>
        <v/>
      </c>
      <c r="I186" s="64" t="str">
        <f t="shared" si="44"/>
        <v/>
      </c>
      <c r="J186" s="62" t="str">
        <f t="shared" si="45"/>
        <v/>
      </c>
      <c r="K186" s="62" t="str">
        <f t="shared" si="46"/>
        <v/>
      </c>
      <c r="L186" s="62" t="str">
        <f t="shared" si="47"/>
        <v/>
      </c>
      <c r="M186" s="62" t="str">
        <f t="shared" si="48"/>
        <v/>
      </c>
      <c r="N186" s="62" t="str">
        <f t="shared" si="49"/>
        <v/>
      </c>
      <c r="O186" s="62" t="str">
        <f t="shared" si="50"/>
        <v/>
      </c>
      <c r="P186" s="107"/>
      <c r="Q186" s="107"/>
      <c r="R186" s="107"/>
      <c r="S186" s="107"/>
      <c r="T186" s="107"/>
      <c r="U186" s="107"/>
      <c r="V186" s="107"/>
      <c r="Y186" s="108" t="str">
        <f>IF('1st plate agonist &amp; batch'!AB179&lt;&gt;"",'1st plate agonist &amp; batch'!AB179,"")</f>
        <v/>
      </c>
      <c r="Z186" s="108" t="str">
        <f>IF('1st plate agonist &amp; batch'!AC179&lt;&gt;"",'1st plate agonist &amp; batch'!AC179,"")</f>
        <v/>
      </c>
      <c r="AA186" s="108" t="str">
        <f>IF('1st plate agonist &amp; batch'!AD179&lt;&gt;"",'1st plate agonist &amp; batch'!AD179,"")</f>
        <v/>
      </c>
      <c r="AB186" s="108" t="str">
        <f>IF('1st plate agonist &amp; batch'!AE179&lt;&gt;"",'1st plate agonist &amp; batch'!AE179,"")</f>
        <v/>
      </c>
      <c r="AC186" s="58" t="str">
        <f>IFERROR(IF(AND($Y186&lt;&gt;"Buffer",$Y186&lt;&gt;""),COUNTIFS('Dilutions 1st Plate'!$B$2:$Y$17,'Plate preparation Calculations'!$AD$2,'1st plate agonist &amp; batch'!$B$2:$Y$17,'Plate preparation Calculations'!$Y186),""),"")</f>
        <v/>
      </c>
      <c r="AD186" s="58" t="str">
        <f t="shared" si="51"/>
        <v/>
      </c>
      <c r="AE186" s="58" t="str">
        <f t="shared" si="52"/>
        <v/>
      </c>
      <c r="AF186" s="108" t="str">
        <f t="shared" si="53"/>
        <v/>
      </c>
      <c r="AG186" s="58" t="str">
        <f t="shared" si="54"/>
        <v/>
      </c>
      <c r="AH186" s="58" t="str">
        <f t="shared" si="55"/>
        <v/>
      </c>
      <c r="AI186" s="58" t="str">
        <f t="shared" si="56"/>
        <v/>
      </c>
      <c r="AJ186" s="82" t="str">
        <f t="shared" si="57"/>
        <v/>
      </c>
      <c r="AK186" s="82" t="str">
        <f t="shared" si="58"/>
        <v/>
      </c>
      <c r="AL186" s="82" t="str">
        <f t="shared" si="59"/>
        <v/>
      </c>
      <c r="AM186" s="58" t="str">
        <f t="shared" si="60"/>
        <v/>
      </c>
      <c r="AN186" s="58" t="str">
        <f t="shared" si="61"/>
        <v/>
      </c>
      <c r="AP186" s="58" t="str">
        <f>IF(AND('2nd plate agonist &amp; batch'!AB179&lt;&gt;"", '2nd plate agonist &amp; batch'!AB179&lt;&gt;"Buffer"),'2nd plate agonist &amp; batch'!AB179,"")</f>
        <v/>
      </c>
      <c r="AQ186" s="58" t="str">
        <f>IF('2nd plate agonist &amp; batch'!AC179&lt;&gt;"",'2nd plate agonist &amp; batch'!AC179,"")</f>
        <v/>
      </c>
      <c r="AR186" s="58" t="str">
        <f>IF('2nd plate agonist &amp; batch'!AD179&lt;&gt;"",'2nd plate agonist &amp; batch'!AD179,"")</f>
        <v/>
      </c>
      <c r="AS186" s="58"/>
      <c r="AT186" s="58" t="str">
        <f>IF(AND('2nd plate agonist &amp; batch'!AB179&lt;&gt;"", '2nd plate agonist &amp; batch'!AB179&lt;&gt;"Buffer"),'2nd plate agonist &amp; batch'!AE179,"")</f>
        <v/>
      </c>
      <c r="AU186" s="58" t="str">
        <f t="shared" si="62"/>
        <v/>
      </c>
      <c r="AV186" s="58" t="str">
        <f t="shared" si="63"/>
        <v/>
      </c>
      <c r="AW186" s="58" t="str">
        <f t="shared" si="65"/>
        <v/>
      </c>
      <c r="AX186" s="58" t="str">
        <f t="shared" si="64"/>
        <v/>
      </c>
      <c r="AY186" s="93"/>
      <c r="BB186" s="54"/>
    </row>
    <row r="187" spans="5:54" s="91" customFormat="1" ht="21" customHeight="1" x14ac:dyDescent="0.3">
      <c r="E187" s="61" t="str">
        <f>'Cell type &amp; nb'!AC180</f>
        <v/>
      </c>
      <c r="F187" s="61" t="str">
        <f>'Cell type &amp; nb'!AD180</f>
        <v/>
      </c>
      <c r="G187" s="61" t="str">
        <f>'Cell type &amp; nb'!AE180</f>
        <v/>
      </c>
      <c r="H187" s="61" t="str">
        <f>'Cell type &amp; nb'!AF180</f>
        <v/>
      </c>
      <c r="I187" s="64" t="str">
        <f t="shared" si="44"/>
        <v/>
      </c>
      <c r="J187" s="62" t="str">
        <f t="shared" si="45"/>
        <v/>
      </c>
      <c r="K187" s="62" t="str">
        <f t="shared" si="46"/>
        <v/>
      </c>
      <c r="L187" s="62" t="str">
        <f t="shared" si="47"/>
        <v/>
      </c>
      <c r="M187" s="62" t="str">
        <f t="shared" si="48"/>
        <v/>
      </c>
      <c r="N187" s="62" t="str">
        <f t="shared" si="49"/>
        <v/>
      </c>
      <c r="O187" s="62" t="str">
        <f t="shared" si="50"/>
        <v/>
      </c>
      <c r="P187" s="107"/>
      <c r="Q187" s="107"/>
      <c r="R187" s="107"/>
      <c r="S187" s="107"/>
      <c r="T187" s="107"/>
      <c r="U187" s="107"/>
      <c r="V187" s="107"/>
      <c r="Y187" s="108" t="str">
        <f>IF('1st plate agonist &amp; batch'!AB180&lt;&gt;"",'1st plate agonist &amp; batch'!AB180,"")</f>
        <v/>
      </c>
      <c r="Z187" s="108" t="str">
        <f>IF('1st plate agonist &amp; batch'!AC180&lt;&gt;"",'1st plate agonist &amp; batch'!AC180,"")</f>
        <v/>
      </c>
      <c r="AA187" s="108" t="str">
        <f>IF('1st plate agonist &amp; batch'!AD180&lt;&gt;"",'1st plate agonist &amp; batch'!AD180,"")</f>
        <v/>
      </c>
      <c r="AB187" s="108" t="str">
        <f>IF('1st plate agonist &amp; batch'!AE180&lt;&gt;"",'1st plate agonist &amp; batch'!AE180,"")</f>
        <v/>
      </c>
      <c r="AC187" s="58" t="str">
        <f>IFERROR(IF(AND($Y187&lt;&gt;"Buffer",$Y187&lt;&gt;""),COUNTIFS('Dilutions 1st Plate'!$B$2:$Y$17,'Plate preparation Calculations'!$AD$2,'1st plate agonist &amp; batch'!$B$2:$Y$17,'Plate preparation Calculations'!$Y187),""),"")</f>
        <v/>
      </c>
      <c r="AD187" s="58" t="str">
        <f t="shared" si="51"/>
        <v/>
      </c>
      <c r="AE187" s="58" t="str">
        <f t="shared" si="52"/>
        <v/>
      </c>
      <c r="AF187" s="108" t="str">
        <f t="shared" si="53"/>
        <v/>
      </c>
      <c r="AG187" s="58" t="str">
        <f t="shared" si="54"/>
        <v/>
      </c>
      <c r="AH187" s="58" t="str">
        <f t="shared" si="55"/>
        <v/>
      </c>
      <c r="AI187" s="58" t="str">
        <f t="shared" si="56"/>
        <v/>
      </c>
      <c r="AJ187" s="82" t="str">
        <f t="shared" si="57"/>
        <v/>
      </c>
      <c r="AK187" s="82" t="str">
        <f t="shared" si="58"/>
        <v/>
      </c>
      <c r="AL187" s="82" t="str">
        <f t="shared" si="59"/>
        <v/>
      </c>
      <c r="AM187" s="58" t="str">
        <f t="shared" si="60"/>
        <v/>
      </c>
      <c r="AN187" s="58" t="str">
        <f t="shared" si="61"/>
        <v/>
      </c>
      <c r="AP187" s="58" t="str">
        <f>IF(AND('2nd plate agonist &amp; batch'!AB180&lt;&gt;"", '2nd plate agonist &amp; batch'!AB180&lt;&gt;"Buffer"),'2nd plate agonist &amp; batch'!AB180,"")</f>
        <v/>
      </c>
      <c r="AQ187" s="58" t="str">
        <f>IF('2nd plate agonist &amp; batch'!AC180&lt;&gt;"",'2nd plate agonist &amp; batch'!AC180,"")</f>
        <v/>
      </c>
      <c r="AR187" s="58" t="str">
        <f>IF('2nd plate agonist &amp; batch'!AD180&lt;&gt;"",'2nd plate agonist &amp; batch'!AD180,"")</f>
        <v/>
      </c>
      <c r="AS187" s="58"/>
      <c r="AT187" s="58" t="str">
        <f>IF(AND('2nd plate agonist &amp; batch'!AB180&lt;&gt;"", '2nd plate agonist &amp; batch'!AB180&lt;&gt;"Buffer"),'2nd plate agonist &amp; batch'!AE180,"")</f>
        <v/>
      </c>
      <c r="AU187" s="58" t="str">
        <f t="shared" si="62"/>
        <v/>
      </c>
      <c r="AV187" s="58" t="str">
        <f t="shared" si="63"/>
        <v/>
      </c>
      <c r="AW187" s="58" t="str">
        <f t="shared" si="65"/>
        <v/>
      </c>
      <c r="AX187" s="58" t="str">
        <f t="shared" si="64"/>
        <v/>
      </c>
      <c r="AY187" s="93"/>
      <c r="BB187" s="54"/>
    </row>
    <row r="188" spans="5:54" s="91" customFormat="1" ht="21" customHeight="1" x14ac:dyDescent="0.3">
      <c r="E188" s="61" t="str">
        <f>'Cell type &amp; nb'!AC181</f>
        <v/>
      </c>
      <c r="F188" s="61" t="str">
        <f>'Cell type &amp; nb'!AD181</f>
        <v/>
      </c>
      <c r="G188" s="61" t="str">
        <f>'Cell type &amp; nb'!AE181</f>
        <v/>
      </c>
      <c r="H188" s="61" t="str">
        <f>'Cell type &amp; nb'!AF181</f>
        <v/>
      </c>
      <c r="I188" s="64" t="str">
        <f t="shared" si="44"/>
        <v/>
      </c>
      <c r="J188" s="62" t="str">
        <f t="shared" si="45"/>
        <v/>
      </c>
      <c r="K188" s="62" t="str">
        <f t="shared" si="46"/>
        <v/>
      </c>
      <c r="L188" s="62" t="str">
        <f t="shared" si="47"/>
        <v/>
      </c>
      <c r="M188" s="62" t="str">
        <f t="shared" si="48"/>
        <v/>
      </c>
      <c r="N188" s="62" t="str">
        <f t="shared" si="49"/>
        <v/>
      </c>
      <c r="O188" s="62" t="str">
        <f t="shared" si="50"/>
        <v/>
      </c>
      <c r="P188" s="107"/>
      <c r="Q188" s="107"/>
      <c r="R188" s="107"/>
      <c r="S188" s="107"/>
      <c r="T188" s="107"/>
      <c r="U188" s="107"/>
      <c r="V188" s="107"/>
      <c r="Y188" s="108" t="str">
        <f>IF('1st plate agonist &amp; batch'!AB181&lt;&gt;"",'1st plate agonist &amp; batch'!AB181,"")</f>
        <v/>
      </c>
      <c r="Z188" s="108" t="str">
        <f>IF('1st plate agonist &amp; batch'!AC181&lt;&gt;"",'1st plate agonist &amp; batch'!AC181,"")</f>
        <v/>
      </c>
      <c r="AA188" s="108" t="str">
        <f>IF('1st plate agonist &amp; batch'!AD181&lt;&gt;"",'1st plate agonist &amp; batch'!AD181,"")</f>
        <v/>
      </c>
      <c r="AB188" s="108" t="str">
        <f>IF('1st plate agonist &amp; batch'!AE181&lt;&gt;"",'1st plate agonist &amp; batch'!AE181,"")</f>
        <v/>
      </c>
      <c r="AC188" s="58" t="str">
        <f>IFERROR(IF(AND($Y188&lt;&gt;"Buffer",$Y188&lt;&gt;""),COUNTIFS('Dilutions 1st Plate'!$B$2:$Y$17,'Plate preparation Calculations'!$AD$2,'1st plate agonist &amp; batch'!$B$2:$Y$17,'Plate preparation Calculations'!$Y188),""),"")</f>
        <v/>
      </c>
      <c r="AD188" s="58" t="str">
        <f t="shared" si="51"/>
        <v/>
      </c>
      <c r="AE188" s="58" t="str">
        <f t="shared" si="52"/>
        <v/>
      </c>
      <c r="AF188" s="108" t="str">
        <f t="shared" si="53"/>
        <v/>
      </c>
      <c r="AG188" s="58" t="str">
        <f t="shared" si="54"/>
        <v/>
      </c>
      <c r="AH188" s="58" t="str">
        <f t="shared" si="55"/>
        <v/>
      </c>
      <c r="AI188" s="58" t="str">
        <f t="shared" si="56"/>
        <v/>
      </c>
      <c r="AJ188" s="82" t="str">
        <f t="shared" si="57"/>
        <v/>
      </c>
      <c r="AK188" s="82" t="str">
        <f t="shared" si="58"/>
        <v/>
      </c>
      <c r="AL188" s="82" t="str">
        <f t="shared" si="59"/>
        <v/>
      </c>
      <c r="AM188" s="58" t="str">
        <f t="shared" si="60"/>
        <v/>
      </c>
      <c r="AN188" s="58" t="str">
        <f t="shared" si="61"/>
        <v/>
      </c>
      <c r="AP188" s="58" t="str">
        <f>IF(AND('2nd plate agonist &amp; batch'!AB181&lt;&gt;"", '2nd plate agonist &amp; batch'!AB181&lt;&gt;"Buffer"),'2nd plate agonist &amp; batch'!AB181,"")</f>
        <v/>
      </c>
      <c r="AQ188" s="58" t="str">
        <f>IF('2nd plate agonist &amp; batch'!AC181&lt;&gt;"",'2nd plate agonist &amp; batch'!AC181,"")</f>
        <v/>
      </c>
      <c r="AR188" s="58" t="str">
        <f>IF('2nd plate agonist &amp; batch'!AD181&lt;&gt;"",'2nd plate agonist &amp; batch'!AD181,"")</f>
        <v/>
      </c>
      <c r="AS188" s="58"/>
      <c r="AT188" s="58" t="str">
        <f>IF(AND('2nd plate agonist &amp; batch'!AB181&lt;&gt;"", '2nd plate agonist &amp; batch'!AB181&lt;&gt;"Buffer"),'2nd plate agonist &amp; batch'!AE181,"")</f>
        <v/>
      </c>
      <c r="AU188" s="58" t="str">
        <f t="shared" si="62"/>
        <v/>
      </c>
      <c r="AV188" s="58" t="str">
        <f t="shared" si="63"/>
        <v/>
      </c>
      <c r="AW188" s="58" t="str">
        <f t="shared" si="65"/>
        <v/>
      </c>
      <c r="AX188" s="58" t="str">
        <f t="shared" si="64"/>
        <v/>
      </c>
      <c r="AY188" s="93"/>
      <c r="BB188" s="54"/>
    </row>
    <row r="189" spans="5:54" s="91" customFormat="1" ht="21" customHeight="1" x14ac:dyDescent="0.3">
      <c r="E189" s="61" t="str">
        <f>'Cell type &amp; nb'!AC182</f>
        <v/>
      </c>
      <c r="F189" s="61" t="str">
        <f>'Cell type &amp; nb'!AD182</f>
        <v/>
      </c>
      <c r="G189" s="61" t="str">
        <f>'Cell type &amp; nb'!AE182</f>
        <v/>
      </c>
      <c r="H189" s="61" t="str">
        <f>'Cell type &amp; nb'!AF182</f>
        <v/>
      </c>
      <c r="I189" s="64" t="str">
        <f t="shared" si="44"/>
        <v/>
      </c>
      <c r="J189" s="62" t="str">
        <f t="shared" si="45"/>
        <v/>
      </c>
      <c r="K189" s="62" t="str">
        <f t="shared" si="46"/>
        <v/>
      </c>
      <c r="L189" s="62" t="str">
        <f t="shared" si="47"/>
        <v/>
      </c>
      <c r="M189" s="62" t="str">
        <f t="shared" si="48"/>
        <v/>
      </c>
      <c r="N189" s="62" t="str">
        <f t="shared" si="49"/>
        <v/>
      </c>
      <c r="O189" s="62" t="str">
        <f t="shared" si="50"/>
        <v/>
      </c>
      <c r="P189" s="107"/>
      <c r="Q189" s="107"/>
      <c r="R189" s="107"/>
      <c r="S189" s="107"/>
      <c r="T189" s="107"/>
      <c r="U189" s="107"/>
      <c r="V189" s="107"/>
      <c r="Y189" s="108" t="str">
        <f>IF('1st plate agonist &amp; batch'!AB182&lt;&gt;"",'1st plate agonist &amp; batch'!AB182,"")</f>
        <v/>
      </c>
      <c r="Z189" s="108" t="str">
        <f>IF('1st plate agonist &amp; batch'!AC182&lt;&gt;"",'1st plate agonist &amp; batch'!AC182,"")</f>
        <v/>
      </c>
      <c r="AA189" s="108" t="str">
        <f>IF('1st plate agonist &amp; batch'!AD182&lt;&gt;"",'1st plate agonist &amp; batch'!AD182,"")</f>
        <v/>
      </c>
      <c r="AB189" s="108" t="str">
        <f>IF('1st plate agonist &amp; batch'!AE182&lt;&gt;"",'1st plate agonist &amp; batch'!AE182,"")</f>
        <v/>
      </c>
      <c r="AC189" s="58" t="str">
        <f>IFERROR(IF(AND($Y189&lt;&gt;"Buffer",$Y189&lt;&gt;""),COUNTIFS('Dilutions 1st Plate'!$B$2:$Y$17,'Plate preparation Calculations'!$AD$2,'1st plate agonist &amp; batch'!$B$2:$Y$17,'Plate preparation Calculations'!$Y189),""),"")</f>
        <v/>
      </c>
      <c r="AD189" s="58" t="str">
        <f t="shared" si="51"/>
        <v/>
      </c>
      <c r="AE189" s="58" t="str">
        <f t="shared" si="52"/>
        <v/>
      </c>
      <c r="AF189" s="108" t="str">
        <f t="shared" si="53"/>
        <v/>
      </c>
      <c r="AG189" s="58" t="str">
        <f t="shared" si="54"/>
        <v/>
      </c>
      <c r="AH189" s="58" t="str">
        <f t="shared" si="55"/>
        <v/>
      </c>
      <c r="AI189" s="58" t="str">
        <f t="shared" si="56"/>
        <v/>
      </c>
      <c r="AJ189" s="82" t="str">
        <f t="shared" si="57"/>
        <v/>
      </c>
      <c r="AK189" s="82" t="str">
        <f t="shared" si="58"/>
        <v/>
      </c>
      <c r="AL189" s="82" t="str">
        <f t="shared" si="59"/>
        <v/>
      </c>
      <c r="AM189" s="58" t="str">
        <f t="shared" si="60"/>
        <v/>
      </c>
      <c r="AN189" s="58" t="str">
        <f t="shared" si="61"/>
        <v/>
      </c>
      <c r="AP189" s="58" t="str">
        <f>IF(AND('2nd plate agonist &amp; batch'!AB182&lt;&gt;"", '2nd plate agonist &amp; batch'!AB182&lt;&gt;"Buffer"),'2nd plate agonist &amp; batch'!AB182,"")</f>
        <v/>
      </c>
      <c r="AQ189" s="58" t="str">
        <f>IF('2nd plate agonist &amp; batch'!AC182&lt;&gt;"",'2nd plate agonist &amp; batch'!AC182,"")</f>
        <v/>
      </c>
      <c r="AR189" s="58" t="str">
        <f>IF('2nd plate agonist &amp; batch'!AD182&lt;&gt;"",'2nd plate agonist &amp; batch'!AD182,"")</f>
        <v/>
      </c>
      <c r="AS189" s="58"/>
      <c r="AT189" s="58" t="str">
        <f>IF(AND('2nd plate agonist &amp; batch'!AB182&lt;&gt;"", '2nd plate agonist &amp; batch'!AB182&lt;&gt;"Buffer"),'2nd plate agonist &amp; batch'!AE182,"")</f>
        <v/>
      </c>
      <c r="AU189" s="58" t="str">
        <f t="shared" si="62"/>
        <v/>
      </c>
      <c r="AV189" s="58" t="str">
        <f t="shared" si="63"/>
        <v/>
      </c>
      <c r="AW189" s="58" t="str">
        <f t="shared" si="65"/>
        <v/>
      </c>
      <c r="AX189" s="58" t="str">
        <f t="shared" si="64"/>
        <v/>
      </c>
      <c r="AY189" s="93"/>
      <c r="BB189" s="54"/>
    </row>
    <row r="190" spans="5:54" s="91" customFormat="1" ht="21" customHeight="1" x14ac:dyDescent="0.3">
      <c r="E190" s="61" t="str">
        <f>'Cell type &amp; nb'!AC183</f>
        <v/>
      </c>
      <c r="F190" s="61" t="str">
        <f>'Cell type &amp; nb'!AD183</f>
        <v/>
      </c>
      <c r="G190" s="61" t="str">
        <f>'Cell type &amp; nb'!AE183</f>
        <v/>
      </c>
      <c r="H190" s="61" t="str">
        <f>'Cell type &amp; nb'!AF183</f>
        <v/>
      </c>
      <c r="I190" s="64" t="str">
        <f t="shared" si="44"/>
        <v/>
      </c>
      <c r="J190" s="62" t="str">
        <f t="shared" si="45"/>
        <v/>
      </c>
      <c r="K190" s="62" t="str">
        <f t="shared" si="46"/>
        <v/>
      </c>
      <c r="L190" s="62" t="str">
        <f t="shared" si="47"/>
        <v/>
      </c>
      <c r="M190" s="62" t="str">
        <f t="shared" si="48"/>
        <v/>
      </c>
      <c r="N190" s="62" t="str">
        <f t="shared" si="49"/>
        <v/>
      </c>
      <c r="O190" s="62" t="str">
        <f t="shared" si="50"/>
        <v/>
      </c>
      <c r="P190" s="107"/>
      <c r="Q190" s="107"/>
      <c r="R190" s="107"/>
      <c r="S190" s="107"/>
      <c r="T190" s="107"/>
      <c r="U190" s="107"/>
      <c r="V190" s="107"/>
      <c r="Y190" s="108" t="str">
        <f>IF('1st plate agonist &amp; batch'!AB183&lt;&gt;"",'1st plate agonist &amp; batch'!AB183,"")</f>
        <v/>
      </c>
      <c r="Z190" s="108" t="str">
        <f>IF('1st plate agonist &amp; batch'!AC183&lt;&gt;"",'1st plate agonist &amp; batch'!AC183,"")</f>
        <v/>
      </c>
      <c r="AA190" s="108" t="str">
        <f>IF('1st plate agonist &amp; batch'!AD183&lt;&gt;"",'1st plate agonist &amp; batch'!AD183,"")</f>
        <v/>
      </c>
      <c r="AB190" s="108" t="str">
        <f>IF('1st plate agonist &amp; batch'!AE183&lt;&gt;"",'1st plate agonist &amp; batch'!AE183,"")</f>
        <v/>
      </c>
      <c r="AC190" s="58" t="str">
        <f>IFERROR(IF(AND($Y190&lt;&gt;"Buffer",$Y190&lt;&gt;""),COUNTIFS('Dilutions 1st Plate'!$B$2:$Y$17,'Plate preparation Calculations'!$AD$2,'1st plate agonist &amp; batch'!$B$2:$Y$17,'Plate preparation Calculations'!$Y190),""),"")</f>
        <v/>
      </c>
      <c r="AD190" s="58" t="str">
        <f t="shared" si="51"/>
        <v/>
      </c>
      <c r="AE190" s="58" t="str">
        <f t="shared" si="52"/>
        <v/>
      </c>
      <c r="AF190" s="108" t="str">
        <f t="shared" si="53"/>
        <v/>
      </c>
      <c r="AG190" s="58" t="str">
        <f t="shared" si="54"/>
        <v/>
      </c>
      <c r="AH190" s="58" t="str">
        <f t="shared" si="55"/>
        <v/>
      </c>
      <c r="AI190" s="58" t="str">
        <f t="shared" si="56"/>
        <v/>
      </c>
      <c r="AJ190" s="82" t="str">
        <f t="shared" si="57"/>
        <v/>
      </c>
      <c r="AK190" s="82" t="str">
        <f t="shared" si="58"/>
        <v/>
      </c>
      <c r="AL190" s="82" t="str">
        <f t="shared" si="59"/>
        <v/>
      </c>
      <c r="AM190" s="58" t="str">
        <f t="shared" si="60"/>
        <v/>
      </c>
      <c r="AN190" s="58" t="str">
        <f t="shared" si="61"/>
        <v/>
      </c>
      <c r="AP190" s="58" t="str">
        <f>IF(AND('2nd plate agonist &amp; batch'!AB183&lt;&gt;"", '2nd plate agonist &amp; batch'!AB183&lt;&gt;"Buffer"),'2nd plate agonist &amp; batch'!AB183,"")</f>
        <v/>
      </c>
      <c r="AQ190" s="58" t="str">
        <f>IF('2nd plate agonist &amp; batch'!AC183&lt;&gt;"",'2nd plate agonist &amp; batch'!AC183,"")</f>
        <v/>
      </c>
      <c r="AR190" s="58" t="str">
        <f>IF('2nd plate agonist &amp; batch'!AD183&lt;&gt;"",'2nd plate agonist &amp; batch'!AD183,"")</f>
        <v/>
      </c>
      <c r="AS190" s="58"/>
      <c r="AT190" s="58" t="str">
        <f>IF(AND('2nd plate agonist &amp; batch'!AB183&lt;&gt;"", '2nd plate agonist &amp; batch'!AB183&lt;&gt;"Buffer"),'2nd plate agonist &amp; batch'!AE183,"")</f>
        <v/>
      </c>
      <c r="AU190" s="58" t="str">
        <f t="shared" si="62"/>
        <v/>
      </c>
      <c r="AV190" s="58" t="str">
        <f t="shared" si="63"/>
        <v/>
      </c>
      <c r="AW190" s="58" t="str">
        <f t="shared" si="65"/>
        <v/>
      </c>
      <c r="AX190" s="58" t="str">
        <f t="shared" si="64"/>
        <v/>
      </c>
      <c r="AY190" s="93"/>
      <c r="BB190" s="54"/>
    </row>
    <row r="191" spans="5:54" s="91" customFormat="1" ht="21" customHeight="1" x14ac:dyDescent="0.3">
      <c r="E191" s="61" t="str">
        <f>'Cell type &amp; nb'!AC184</f>
        <v/>
      </c>
      <c r="F191" s="61" t="str">
        <f>'Cell type &amp; nb'!AD184</f>
        <v/>
      </c>
      <c r="G191" s="61" t="str">
        <f>'Cell type &amp; nb'!AE184</f>
        <v/>
      </c>
      <c r="H191" s="61" t="str">
        <f>'Cell type &amp; nb'!AF184</f>
        <v/>
      </c>
      <c r="I191" s="64" t="str">
        <f t="shared" si="44"/>
        <v/>
      </c>
      <c r="J191" s="62" t="str">
        <f t="shared" si="45"/>
        <v/>
      </c>
      <c r="K191" s="62" t="str">
        <f t="shared" si="46"/>
        <v/>
      </c>
      <c r="L191" s="62" t="str">
        <f t="shared" si="47"/>
        <v/>
      </c>
      <c r="M191" s="62" t="str">
        <f t="shared" si="48"/>
        <v/>
      </c>
      <c r="N191" s="62" t="str">
        <f t="shared" si="49"/>
        <v/>
      </c>
      <c r="O191" s="62" t="str">
        <f t="shared" si="50"/>
        <v/>
      </c>
      <c r="P191" s="107"/>
      <c r="Q191" s="107"/>
      <c r="R191" s="107"/>
      <c r="S191" s="107"/>
      <c r="T191" s="107"/>
      <c r="U191" s="107"/>
      <c r="V191" s="107"/>
      <c r="Y191" s="108" t="str">
        <f>IF('1st plate agonist &amp; batch'!AB184&lt;&gt;"",'1st plate agonist &amp; batch'!AB184,"")</f>
        <v/>
      </c>
      <c r="Z191" s="108" t="str">
        <f>IF('1st plate agonist &amp; batch'!AC184&lt;&gt;"",'1st plate agonist &amp; batch'!AC184,"")</f>
        <v/>
      </c>
      <c r="AA191" s="108" t="str">
        <f>IF('1st plate agonist &amp; batch'!AD184&lt;&gt;"",'1st plate agonist &amp; batch'!AD184,"")</f>
        <v/>
      </c>
      <c r="AB191" s="108" t="str">
        <f>IF('1st plate agonist &amp; batch'!AE184&lt;&gt;"",'1st plate agonist &amp; batch'!AE184,"")</f>
        <v/>
      </c>
      <c r="AC191" s="58" t="str">
        <f>IFERROR(IF(AND($Y191&lt;&gt;"Buffer",$Y191&lt;&gt;""),COUNTIFS('Dilutions 1st Plate'!$B$2:$Y$17,'Plate preparation Calculations'!$AD$2,'1st plate agonist &amp; batch'!$B$2:$Y$17,'Plate preparation Calculations'!$Y191),""),"")</f>
        <v/>
      </c>
      <c r="AD191" s="58" t="str">
        <f t="shared" si="51"/>
        <v/>
      </c>
      <c r="AE191" s="58" t="str">
        <f t="shared" si="52"/>
        <v/>
      </c>
      <c r="AF191" s="108" t="str">
        <f t="shared" si="53"/>
        <v/>
      </c>
      <c r="AG191" s="58" t="str">
        <f t="shared" si="54"/>
        <v/>
      </c>
      <c r="AH191" s="58" t="str">
        <f t="shared" si="55"/>
        <v/>
      </c>
      <c r="AI191" s="58" t="str">
        <f t="shared" si="56"/>
        <v/>
      </c>
      <c r="AJ191" s="82" t="str">
        <f t="shared" si="57"/>
        <v/>
      </c>
      <c r="AK191" s="82" t="str">
        <f t="shared" si="58"/>
        <v/>
      </c>
      <c r="AL191" s="82" t="str">
        <f t="shared" si="59"/>
        <v/>
      </c>
      <c r="AM191" s="58" t="str">
        <f t="shared" si="60"/>
        <v/>
      </c>
      <c r="AN191" s="58" t="str">
        <f t="shared" si="61"/>
        <v/>
      </c>
      <c r="AP191" s="58" t="str">
        <f>IF(AND('2nd plate agonist &amp; batch'!AB184&lt;&gt;"", '2nd plate agonist &amp; batch'!AB184&lt;&gt;"Buffer"),'2nd plate agonist &amp; batch'!AB184,"")</f>
        <v/>
      </c>
      <c r="AQ191" s="58" t="str">
        <f>IF('2nd plate agonist &amp; batch'!AC184&lt;&gt;"",'2nd plate agonist &amp; batch'!AC184,"")</f>
        <v/>
      </c>
      <c r="AR191" s="58" t="str">
        <f>IF('2nd plate agonist &amp; batch'!AD184&lt;&gt;"",'2nd plate agonist &amp; batch'!AD184,"")</f>
        <v/>
      </c>
      <c r="AS191" s="58"/>
      <c r="AT191" s="58" t="str">
        <f>IF(AND('2nd plate agonist &amp; batch'!AB184&lt;&gt;"", '2nd plate agonist &amp; batch'!AB184&lt;&gt;"Buffer"),'2nd plate agonist &amp; batch'!AE184,"")</f>
        <v/>
      </c>
      <c r="AU191" s="58" t="str">
        <f t="shared" si="62"/>
        <v/>
      </c>
      <c r="AV191" s="58" t="str">
        <f t="shared" si="63"/>
        <v/>
      </c>
      <c r="AW191" s="58" t="str">
        <f t="shared" si="65"/>
        <v/>
      </c>
      <c r="AX191" s="58" t="str">
        <f t="shared" si="64"/>
        <v/>
      </c>
      <c r="AY191" s="93"/>
      <c r="BB191" s="54"/>
    </row>
    <row r="192" spans="5:54" s="91" customFormat="1" ht="21" customHeight="1" x14ac:dyDescent="0.3">
      <c r="E192" s="61" t="str">
        <f>'Cell type &amp; nb'!AC185</f>
        <v/>
      </c>
      <c r="F192" s="61" t="str">
        <f>'Cell type &amp; nb'!AD185</f>
        <v/>
      </c>
      <c r="G192" s="61" t="str">
        <f>'Cell type &amp; nb'!AE185</f>
        <v/>
      </c>
      <c r="H192" s="61" t="str">
        <f>'Cell type &amp; nb'!AF185</f>
        <v/>
      </c>
      <c r="I192" s="64" t="str">
        <f t="shared" si="44"/>
        <v/>
      </c>
      <c r="J192" s="62" t="str">
        <f t="shared" si="45"/>
        <v/>
      </c>
      <c r="K192" s="62" t="str">
        <f t="shared" si="46"/>
        <v/>
      </c>
      <c r="L192" s="62" t="str">
        <f t="shared" si="47"/>
        <v/>
      </c>
      <c r="M192" s="62" t="str">
        <f t="shared" si="48"/>
        <v/>
      </c>
      <c r="N192" s="62" t="str">
        <f t="shared" si="49"/>
        <v/>
      </c>
      <c r="O192" s="62" t="str">
        <f t="shared" si="50"/>
        <v/>
      </c>
      <c r="P192" s="107"/>
      <c r="Q192" s="107"/>
      <c r="R192" s="107"/>
      <c r="S192" s="107"/>
      <c r="T192" s="107"/>
      <c r="U192" s="107"/>
      <c r="V192" s="107"/>
      <c r="Y192" s="108" t="str">
        <f>IF('1st plate agonist &amp; batch'!AB185&lt;&gt;"",'1st plate agonist &amp; batch'!AB185,"")</f>
        <v/>
      </c>
      <c r="Z192" s="108" t="str">
        <f>IF('1st plate agonist &amp; batch'!AC185&lt;&gt;"",'1st plate agonist &amp; batch'!AC185,"")</f>
        <v/>
      </c>
      <c r="AA192" s="108" t="str">
        <f>IF('1st plate agonist &amp; batch'!AD185&lt;&gt;"",'1st plate agonist &amp; batch'!AD185,"")</f>
        <v/>
      </c>
      <c r="AB192" s="108" t="str">
        <f>IF('1st plate agonist &amp; batch'!AE185&lt;&gt;"",'1st plate agonist &amp; batch'!AE185,"")</f>
        <v/>
      </c>
      <c r="AC192" s="58" t="str">
        <f>IFERROR(IF(AND($Y192&lt;&gt;"Buffer",$Y192&lt;&gt;""),COUNTIFS('Dilutions 1st Plate'!$B$2:$Y$17,'Plate preparation Calculations'!$AD$2,'1st plate agonist &amp; batch'!$B$2:$Y$17,'Plate preparation Calculations'!$Y192),""),"")</f>
        <v/>
      </c>
      <c r="AD192" s="58" t="str">
        <f t="shared" si="51"/>
        <v/>
      </c>
      <c r="AE192" s="58" t="str">
        <f t="shared" si="52"/>
        <v/>
      </c>
      <c r="AF192" s="108" t="str">
        <f t="shared" si="53"/>
        <v/>
      </c>
      <c r="AG192" s="58" t="str">
        <f t="shared" si="54"/>
        <v/>
      </c>
      <c r="AH192" s="58" t="str">
        <f t="shared" si="55"/>
        <v/>
      </c>
      <c r="AI192" s="58" t="str">
        <f t="shared" si="56"/>
        <v/>
      </c>
      <c r="AJ192" s="82" t="str">
        <f t="shared" si="57"/>
        <v/>
      </c>
      <c r="AK192" s="82" t="str">
        <f t="shared" si="58"/>
        <v/>
      </c>
      <c r="AL192" s="82" t="str">
        <f t="shared" si="59"/>
        <v/>
      </c>
      <c r="AM192" s="58" t="str">
        <f t="shared" si="60"/>
        <v/>
      </c>
      <c r="AN192" s="58" t="str">
        <f t="shared" si="61"/>
        <v/>
      </c>
      <c r="AP192" s="58" t="str">
        <f>IF(AND('2nd plate agonist &amp; batch'!AB185&lt;&gt;"", '2nd plate agonist &amp; batch'!AB185&lt;&gt;"Buffer"),'2nd plate agonist &amp; batch'!AB185,"")</f>
        <v/>
      </c>
      <c r="AQ192" s="58" t="str">
        <f>IF('2nd plate agonist &amp; batch'!AC185&lt;&gt;"",'2nd plate agonist &amp; batch'!AC185,"")</f>
        <v/>
      </c>
      <c r="AR192" s="58" t="str">
        <f>IF('2nd plate agonist &amp; batch'!AD185&lt;&gt;"",'2nd plate agonist &amp; batch'!AD185,"")</f>
        <v/>
      </c>
      <c r="AS192" s="58"/>
      <c r="AT192" s="58" t="str">
        <f>IF(AND('2nd plate agonist &amp; batch'!AB185&lt;&gt;"", '2nd plate agonist &amp; batch'!AB185&lt;&gt;"Buffer"),'2nd plate agonist &amp; batch'!AE185,"")</f>
        <v/>
      </c>
      <c r="AU192" s="58" t="str">
        <f t="shared" si="62"/>
        <v/>
      </c>
      <c r="AV192" s="58" t="str">
        <f t="shared" si="63"/>
        <v/>
      </c>
      <c r="AW192" s="58" t="str">
        <f t="shared" si="65"/>
        <v/>
      </c>
      <c r="AX192" s="58" t="str">
        <f t="shared" si="64"/>
        <v/>
      </c>
      <c r="AY192" s="93"/>
      <c r="BB192" s="54"/>
    </row>
    <row r="193" spans="5:54" s="91" customFormat="1" ht="21" customHeight="1" x14ac:dyDescent="0.3">
      <c r="E193" s="61" t="str">
        <f>'Cell type &amp; nb'!AC186</f>
        <v/>
      </c>
      <c r="F193" s="61" t="str">
        <f>'Cell type &amp; nb'!AD186</f>
        <v/>
      </c>
      <c r="G193" s="61" t="str">
        <f>'Cell type &amp; nb'!AE186</f>
        <v/>
      </c>
      <c r="H193" s="61" t="str">
        <f>'Cell type &amp; nb'!AF186</f>
        <v/>
      </c>
      <c r="I193" s="64" t="str">
        <f t="shared" si="44"/>
        <v/>
      </c>
      <c r="J193" s="62" t="str">
        <f t="shared" si="45"/>
        <v/>
      </c>
      <c r="K193" s="62" t="str">
        <f t="shared" si="46"/>
        <v/>
      </c>
      <c r="L193" s="62" t="str">
        <f t="shared" si="47"/>
        <v/>
      </c>
      <c r="M193" s="62" t="str">
        <f t="shared" si="48"/>
        <v/>
      </c>
      <c r="N193" s="62" t="str">
        <f t="shared" si="49"/>
        <v/>
      </c>
      <c r="O193" s="62" t="str">
        <f t="shared" si="50"/>
        <v/>
      </c>
      <c r="P193" s="107"/>
      <c r="Q193" s="107"/>
      <c r="R193" s="107"/>
      <c r="S193" s="107"/>
      <c r="T193" s="107"/>
      <c r="U193" s="107"/>
      <c r="V193" s="107"/>
      <c r="Y193" s="108" t="str">
        <f>IF('1st plate agonist &amp; batch'!AB186&lt;&gt;"",'1st plate agonist &amp; batch'!AB186,"")</f>
        <v/>
      </c>
      <c r="Z193" s="108" t="str">
        <f>IF('1st plate agonist &amp; batch'!AC186&lt;&gt;"",'1st plate agonist &amp; batch'!AC186,"")</f>
        <v/>
      </c>
      <c r="AA193" s="108" t="str">
        <f>IF('1st plate agonist &amp; batch'!AD186&lt;&gt;"",'1st plate agonist &amp; batch'!AD186,"")</f>
        <v/>
      </c>
      <c r="AB193" s="108" t="str">
        <f>IF('1st plate agonist &amp; batch'!AE186&lt;&gt;"",'1st plate agonist &amp; batch'!AE186,"")</f>
        <v/>
      </c>
      <c r="AC193" s="58" t="str">
        <f>IFERROR(IF(AND($Y193&lt;&gt;"Buffer",$Y193&lt;&gt;""),COUNTIFS('Dilutions 1st Plate'!$B$2:$Y$17,'Plate preparation Calculations'!$AD$2,'1st plate agonist &amp; batch'!$B$2:$Y$17,'Plate preparation Calculations'!$Y193),""),"")</f>
        <v/>
      </c>
      <c r="AD193" s="58" t="str">
        <f t="shared" si="51"/>
        <v/>
      </c>
      <c r="AE193" s="58" t="str">
        <f t="shared" si="52"/>
        <v/>
      </c>
      <c r="AF193" s="108" t="str">
        <f t="shared" si="53"/>
        <v/>
      </c>
      <c r="AG193" s="58" t="str">
        <f t="shared" si="54"/>
        <v/>
      </c>
      <c r="AH193" s="58" t="str">
        <f t="shared" si="55"/>
        <v/>
      </c>
      <c r="AI193" s="58" t="str">
        <f t="shared" si="56"/>
        <v/>
      </c>
      <c r="AJ193" s="82" t="str">
        <f t="shared" si="57"/>
        <v/>
      </c>
      <c r="AK193" s="82" t="str">
        <f t="shared" si="58"/>
        <v/>
      </c>
      <c r="AL193" s="82" t="str">
        <f t="shared" si="59"/>
        <v/>
      </c>
      <c r="AM193" s="58" t="str">
        <f t="shared" si="60"/>
        <v/>
      </c>
      <c r="AN193" s="58" t="str">
        <f t="shared" si="61"/>
        <v/>
      </c>
      <c r="AP193" s="58" t="str">
        <f>IF(AND('2nd plate agonist &amp; batch'!AB186&lt;&gt;"", '2nd plate agonist &amp; batch'!AB186&lt;&gt;"Buffer"),'2nd plate agonist &amp; batch'!AB186,"")</f>
        <v/>
      </c>
      <c r="AQ193" s="58" t="str">
        <f>IF('2nd plate agonist &amp; batch'!AC186&lt;&gt;"",'2nd plate agonist &amp; batch'!AC186,"")</f>
        <v/>
      </c>
      <c r="AR193" s="58" t="str">
        <f>IF('2nd plate agonist &amp; batch'!AD186&lt;&gt;"",'2nd plate agonist &amp; batch'!AD186,"")</f>
        <v/>
      </c>
      <c r="AS193" s="58"/>
      <c r="AT193" s="58" t="str">
        <f>IF(AND('2nd plate agonist &amp; batch'!AB186&lt;&gt;"", '2nd plate agonist &amp; batch'!AB186&lt;&gt;"Buffer"),'2nd plate agonist &amp; batch'!AE186,"")</f>
        <v/>
      </c>
      <c r="AU193" s="58" t="str">
        <f t="shared" si="62"/>
        <v/>
      </c>
      <c r="AV193" s="58" t="str">
        <f t="shared" si="63"/>
        <v/>
      </c>
      <c r="AW193" s="58" t="str">
        <f t="shared" si="65"/>
        <v/>
      </c>
      <c r="AX193" s="58" t="str">
        <f t="shared" si="64"/>
        <v/>
      </c>
      <c r="AY193" s="93"/>
      <c r="BB193" s="54"/>
    </row>
    <row r="194" spans="5:54" s="91" customFormat="1" ht="21" customHeight="1" x14ac:dyDescent="0.3">
      <c r="E194" s="61" t="str">
        <f>'Cell type &amp; nb'!AC187</f>
        <v/>
      </c>
      <c r="F194" s="61" t="str">
        <f>'Cell type &amp; nb'!AD187</f>
        <v/>
      </c>
      <c r="G194" s="61" t="str">
        <f>'Cell type &amp; nb'!AE187</f>
        <v/>
      </c>
      <c r="H194" s="61" t="str">
        <f>'Cell type &amp; nb'!AF187</f>
        <v/>
      </c>
      <c r="I194" s="64" t="str">
        <f t="shared" si="44"/>
        <v/>
      </c>
      <c r="J194" s="62" t="str">
        <f t="shared" si="45"/>
        <v/>
      </c>
      <c r="K194" s="62" t="str">
        <f t="shared" si="46"/>
        <v/>
      </c>
      <c r="L194" s="62" t="str">
        <f t="shared" si="47"/>
        <v/>
      </c>
      <c r="M194" s="62" t="str">
        <f t="shared" si="48"/>
        <v/>
      </c>
      <c r="N194" s="62" t="str">
        <f t="shared" si="49"/>
        <v/>
      </c>
      <c r="O194" s="62" t="str">
        <f t="shared" si="50"/>
        <v/>
      </c>
      <c r="P194" s="107"/>
      <c r="Q194" s="107"/>
      <c r="R194" s="107"/>
      <c r="S194" s="107"/>
      <c r="T194" s="107"/>
      <c r="U194" s="107"/>
      <c r="V194" s="107"/>
      <c r="Y194" s="108" t="str">
        <f>IF('1st plate agonist &amp; batch'!AB187&lt;&gt;"",'1st plate agonist &amp; batch'!AB187,"")</f>
        <v/>
      </c>
      <c r="Z194" s="108" t="str">
        <f>IF('1st plate agonist &amp; batch'!AC187&lt;&gt;"",'1st plate agonist &amp; batch'!AC187,"")</f>
        <v/>
      </c>
      <c r="AA194" s="108" t="str">
        <f>IF('1st plate agonist &amp; batch'!AD187&lt;&gt;"",'1st plate agonist &amp; batch'!AD187,"")</f>
        <v/>
      </c>
      <c r="AB194" s="108" t="str">
        <f>IF('1st plate agonist &amp; batch'!AE187&lt;&gt;"",'1st plate agonist &amp; batch'!AE187,"")</f>
        <v/>
      </c>
      <c r="AC194" s="58" t="str">
        <f>IFERROR(IF(AND($Y194&lt;&gt;"Buffer",$Y194&lt;&gt;""),COUNTIFS('Dilutions 1st Plate'!$B$2:$Y$17,'Plate preparation Calculations'!$AD$2,'1st plate agonist &amp; batch'!$B$2:$Y$17,'Plate preparation Calculations'!$Y194),""),"")</f>
        <v/>
      </c>
      <c r="AD194" s="58" t="str">
        <f t="shared" si="51"/>
        <v/>
      </c>
      <c r="AE194" s="58" t="str">
        <f t="shared" si="52"/>
        <v/>
      </c>
      <c r="AF194" s="108" t="str">
        <f t="shared" si="53"/>
        <v/>
      </c>
      <c r="AG194" s="58" t="str">
        <f t="shared" si="54"/>
        <v/>
      </c>
      <c r="AH194" s="58" t="str">
        <f t="shared" si="55"/>
        <v/>
      </c>
      <c r="AI194" s="58" t="str">
        <f t="shared" si="56"/>
        <v/>
      </c>
      <c r="AJ194" s="82" t="str">
        <f t="shared" si="57"/>
        <v/>
      </c>
      <c r="AK194" s="82" t="str">
        <f t="shared" si="58"/>
        <v/>
      </c>
      <c r="AL194" s="82" t="str">
        <f t="shared" si="59"/>
        <v/>
      </c>
      <c r="AM194" s="58" t="str">
        <f t="shared" si="60"/>
        <v/>
      </c>
      <c r="AN194" s="58" t="str">
        <f t="shared" si="61"/>
        <v/>
      </c>
      <c r="AP194" s="58" t="str">
        <f>IF(AND('2nd plate agonist &amp; batch'!AB187&lt;&gt;"", '2nd plate agonist &amp; batch'!AB187&lt;&gt;"Buffer"),'2nd plate agonist &amp; batch'!AB187,"")</f>
        <v/>
      </c>
      <c r="AQ194" s="58" t="str">
        <f>IF('2nd plate agonist &amp; batch'!AC187&lt;&gt;"",'2nd plate agonist &amp; batch'!AC187,"")</f>
        <v/>
      </c>
      <c r="AR194" s="58" t="str">
        <f>IF('2nd plate agonist &amp; batch'!AD187&lt;&gt;"",'2nd plate agonist &amp; batch'!AD187,"")</f>
        <v/>
      </c>
      <c r="AS194" s="58"/>
      <c r="AT194" s="58" t="str">
        <f>IF(AND('2nd plate agonist &amp; batch'!AB187&lt;&gt;"", '2nd plate agonist &amp; batch'!AB187&lt;&gt;"Buffer"),'2nd plate agonist &amp; batch'!AE187,"")</f>
        <v/>
      </c>
      <c r="AU194" s="58" t="str">
        <f t="shared" si="62"/>
        <v/>
      </c>
      <c r="AV194" s="58" t="str">
        <f t="shared" si="63"/>
        <v/>
      </c>
      <c r="AW194" s="58" t="str">
        <f t="shared" si="65"/>
        <v/>
      </c>
      <c r="AX194" s="58" t="str">
        <f t="shared" si="64"/>
        <v/>
      </c>
      <c r="AY194" s="93"/>
      <c r="BB194" s="54"/>
    </row>
    <row r="195" spans="5:54" s="91" customFormat="1" ht="21" customHeight="1" x14ac:dyDescent="0.3">
      <c r="E195" s="61" t="str">
        <f>'Cell type &amp; nb'!AC188</f>
        <v/>
      </c>
      <c r="F195" s="61" t="str">
        <f>'Cell type &amp; nb'!AD188</f>
        <v/>
      </c>
      <c r="G195" s="61" t="str">
        <f>'Cell type &amp; nb'!AE188</f>
        <v/>
      </c>
      <c r="H195" s="61" t="str">
        <f>'Cell type &amp; nb'!AF188</f>
        <v/>
      </c>
      <c r="I195" s="64" t="str">
        <f t="shared" si="44"/>
        <v/>
      </c>
      <c r="J195" s="62" t="str">
        <f t="shared" si="45"/>
        <v/>
      </c>
      <c r="K195" s="62" t="str">
        <f t="shared" si="46"/>
        <v/>
      </c>
      <c r="L195" s="62" t="str">
        <f t="shared" si="47"/>
        <v/>
      </c>
      <c r="M195" s="62" t="str">
        <f t="shared" si="48"/>
        <v/>
      </c>
      <c r="N195" s="62" t="str">
        <f t="shared" si="49"/>
        <v/>
      </c>
      <c r="O195" s="62" t="str">
        <f t="shared" si="50"/>
        <v/>
      </c>
      <c r="P195" s="107"/>
      <c r="Q195" s="107"/>
      <c r="R195" s="107"/>
      <c r="S195" s="107"/>
      <c r="T195" s="107"/>
      <c r="U195" s="107"/>
      <c r="V195" s="107"/>
      <c r="Y195" s="108" t="str">
        <f>IF('1st plate agonist &amp; batch'!AB188&lt;&gt;"",'1st plate agonist &amp; batch'!AB188,"")</f>
        <v/>
      </c>
      <c r="Z195" s="108" t="str">
        <f>IF('1st plate agonist &amp; batch'!AC188&lt;&gt;"",'1st plate agonist &amp; batch'!AC188,"")</f>
        <v/>
      </c>
      <c r="AA195" s="108" t="str">
        <f>IF('1st plate agonist &amp; batch'!AD188&lt;&gt;"",'1st plate agonist &amp; batch'!AD188,"")</f>
        <v/>
      </c>
      <c r="AB195" s="108" t="str">
        <f>IF('1st plate agonist &amp; batch'!AE188&lt;&gt;"",'1st plate agonist &amp; batch'!AE188,"")</f>
        <v/>
      </c>
      <c r="AC195" s="58" t="str">
        <f>IFERROR(IF(AND($Y195&lt;&gt;"Buffer",$Y195&lt;&gt;""),COUNTIFS('Dilutions 1st Plate'!$B$2:$Y$17,'Plate preparation Calculations'!$AD$2,'1st plate agonist &amp; batch'!$B$2:$Y$17,'Plate preparation Calculations'!$Y195),""),"")</f>
        <v/>
      </c>
      <c r="AD195" s="58" t="str">
        <f t="shared" si="51"/>
        <v/>
      </c>
      <c r="AE195" s="58" t="str">
        <f t="shared" si="52"/>
        <v/>
      </c>
      <c r="AF195" s="108" t="str">
        <f t="shared" si="53"/>
        <v/>
      </c>
      <c r="AG195" s="58" t="str">
        <f t="shared" si="54"/>
        <v/>
      </c>
      <c r="AH195" s="58" t="str">
        <f t="shared" si="55"/>
        <v/>
      </c>
      <c r="AI195" s="58" t="str">
        <f t="shared" si="56"/>
        <v/>
      </c>
      <c r="AJ195" s="82" t="str">
        <f t="shared" si="57"/>
        <v/>
      </c>
      <c r="AK195" s="82" t="str">
        <f t="shared" si="58"/>
        <v/>
      </c>
      <c r="AL195" s="82" t="str">
        <f t="shared" si="59"/>
        <v/>
      </c>
      <c r="AM195" s="58" t="str">
        <f t="shared" si="60"/>
        <v/>
      </c>
      <c r="AN195" s="58" t="str">
        <f t="shared" si="61"/>
        <v/>
      </c>
      <c r="AP195" s="58" t="str">
        <f>IF(AND('2nd plate agonist &amp; batch'!AB188&lt;&gt;"", '2nd plate agonist &amp; batch'!AB188&lt;&gt;"Buffer"),'2nd plate agonist &amp; batch'!AB188,"")</f>
        <v/>
      </c>
      <c r="AQ195" s="58" t="str">
        <f>IF('2nd plate agonist &amp; batch'!AC188&lt;&gt;"",'2nd plate agonist &amp; batch'!AC188,"")</f>
        <v/>
      </c>
      <c r="AR195" s="58" t="str">
        <f>IF('2nd plate agonist &amp; batch'!AD188&lt;&gt;"",'2nd plate agonist &amp; batch'!AD188,"")</f>
        <v/>
      </c>
      <c r="AS195" s="58"/>
      <c r="AT195" s="58" t="str">
        <f>IF(AND('2nd plate agonist &amp; batch'!AB188&lt;&gt;"", '2nd plate agonist &amp; batch'!AB188&lt;&gt;"Buffer"),'2nd plate agonist &amp; batch'!AE188,"")</f>
        <v/>
      </c>
      <c r="AU195" s="58" t="str">
        <f t="shared" si="62"/>
        <v/>
      </c>
      <c r="AV195" s="58" t="str">
        <f t="shared" si="63"/>
        <v/>
      </c>
      <c r="AW195" s="58" t="str">
        <f t="shared" si="65"/>
        <v/>
      </c>
      <c r="AX195" s="58" t="str">
        <f t="shared" si="64"/>
        <v/>
      </c>
      <c r="AY195" s="93"/>
      <c r="BB195" s="54"/>
    </row>
    <row r="196" spans="5:54" s="91" customFormat="1" ht="21" customHeight="1" x14ac:dyDescent="0.3">
      <c r="E196" s="61" t="str">
        <f>'Cell type &amp; nb'!AC189</f>
        <v/>
      </c>
      <c r="F196" s="61" t="str">
        <f>'Cell type &amp; nb'!AD189</f>
        <v/>
      </c>
      <c r="G196" s="61" t="str">
        <f>'Cell type &amp; nb'!AE189</f>
        <v/>
      </c>
      <c r="H196" s="61" t="str">
        <f>'Cell type &amp; nb'!AF189</f>
        <v/>
      </c>
      <c r="I196" s="64" t="str">
        <f t="shared" si="44"/>
        <v/>
      </c>
      <c r="J196" s="62" t="str">
        <f t="shared" si="45"/>
        <v/>
      </c>
      <c r="K196" s="62" t="str">
        <f t="shared" si="46"/>
        <v/>
      </c>
      <c r="L196" s="62" t="str">
        <f t="shared" si="47"/>
        <v/>
      </c>
      <c r="M196" s="62" t="str">
        <f t="shared" si="48"/>
        <v/>
      </c>
      <c r="N196" s="62" t="str">
        <f t="shared" si="49"/>
        <v/>
      </c>
      <c r="O196" s="62" t="str">
        <f t="shared" si="50"/>
        <v/>
      </c>
      <c r="P196" s="107"/>
      <c r="Q196" s="107"/>
      <c r="R196" s="107"/>
      <c r="S196" s="107"/>
      <c r="T196" s="107"/>
      <c r="U196" s="107"/>
      <c r="V196" s="107"/>
      <c r="Y196" s="108" t="str">
        <f>IF('1st plate agonist &amp; batch'!AB189&lt;&gt;"",'1st plate agonist &amp; batch'!AB189,"")</f>
        <v/>
      </c>
      <c r="Z196" s="108" t="str">
        <f>IF('1st plate agonist &amp; batch'!AC189&lt;&gt;"",'1st plate agonist &amp; batch'!AC189,"")</f>
        <v/>
      </c>
      <c r="AA196" s="108" t="str">
        <f>IF('1st plate agonist &amp; batch'!AD189&lt;&gt;"",'1st plate agonist &amp; batch'!AD189,"")</f>
        <v/>
      </c>
      <c r="AB196" s="108" t="str">
        <f>IF('1st plate agonist &amp; batch'!AE189&lt;&gt;"",'1st plate agonist &amp; batch'!AE189,"")</f>
        <v/>
      </c>
      <c r="AC196" s="58" t="str">
        <f>IFERROR(IF(AND($Y196&lt;&gt;"Buffer",$Y196&lt;&gt;""),COUNTIFS('Dilutions 1st Plate'!$B$2:$Y$17,'Plate preparation Calculations'!$AD$2,'1st plate agonist &amp; batch'!$B$2:$Y$17,'Plate preparation Calculations'!$Y196),""),"")</f>
        <v/>
      </c>
      <c r="AD196" s="58" t="str">
        <f t="shared" si="51"/>
        <v/>
      </c>
      <c r="AE196" s="58" t="str">
        <f t="shared" si="52"/>
        <v/>
      </c>
      <c r="AF196" s="108" t="str">
        <f t="shared" si="53"/>
        <v/>
      </c>
      <c r="AG196" s="58" t="str">
        <f t="shared" si="54"/>
        <v/>
      </c>
      <c r="AH196" s="58" t="str">
        <f t="shared" si="55"/>
        <v/>
      </c>
      <c r="AI196" s="58" t="str">
        <f t="shared" si="56"/>
        <v/>
      </c>
      <c r="AJ196" s="82" t="str">
        <f t="shared" si="57"/>
        <v/>
      </c>
      <c r="AK196" s="82" t="str">
        <f t="shared" si="58"/>
        <v/>
      </c>
      <c r="AL196" s="82" t="str">
        <f t="shared" si="59"/>
        <v/>
      </c>
      <c r="AM196" s="58" t="str">
        <f t="shared" si="60"/>
        <v/>
      </c>
      <c r="AN196" s="58" t="str">
        <f t="shared" si="61"/>
        <v/>
      </c>
      <c r="AP196" s="58" t="str">
        <f>IF(AND('2nd plate agonist &amp; batch'!AB189&lt;&gt;"", '2nd plate agonist &amp; batch'!AB189&lt;&gt;"Buffer"),'2nd plate agonist &amp; batch'!AB189,"")</f>
        <v/>
      </c>
      <c r="AQ196" s="58" t="str">
        <f>IF('2nd plate agonist &amp; batch'!AC189&lt;&gt;"",'2nd plate agonist &amp; batch'!AC189,"")</f>
        <v/>
      </c>
      <c r="AR196" s="58" t="str">
        <f>IF('2nd plate agonist &amp; batch'!AD189&lt;&gt;"",'2nd plate agonist &amp; batch'!AD189,"")</f>
        <v/>
      </c>
      <c r="AS196" s="58"/>
      <c r="AT196" s="58" t="str">
        <f>IF(AND('2nd plate agonist &amp; batch'!AB189&lt;&gt;"", '2nd plate agonist &amp; batch'!AB189&lt;&gt;"Buffer"),'2nd plate agonist &amp; batch'!AE189,"")</f>
        <v/>
      </c>
      <c r="AU196" s="58" t="str">
        <f t="shared" si="62"/>
        <v/>
      </c>
      <c r="AV196" s="58" t="str">
        <f t="shared" si="63"/>
        <v/>
      </c>
      <c r="AW196" s="58" t="str">
        <f t="shared" si="65"/>
        <v/>
      </c>
      <c r="AX196" s="58" t="str">
        <f t="shared" si="64"/>
        <v/>
      </c>
      <c r="AY196" s="93"/>
      <c r="BB196" s="54"/>
    </row>
    <row r="197" spans="5:54" s="91" customFormat="1" ht="21" customHeight="1" x14ac:dyDescent="0.3">
      <c r="E197" s="61" t="str">
        <f>'Cell type &amp; nb'!AC190</f>
        <v/>
      </c>
      <c r="F197" s="61" t="str">
        <f>'Cell type &amp; nb'!AD190</f>
        <v/>
      </c>
      <c r="G197" s="61" t="str">
        <f>'Cell type &amp; nb'!AE190</f>
        <v/>
      </c>
      <c r="H197" s="61" t="str">
        <f>'Cell type &amp; nb'!AF190</f>
        <v/>
      </c>
      <c r="I197" s="64" t="str">
        <f t="shared" si="44"/>
        <v/>
      </c>
      <c r="J197" s="62" t="str">
        <f t="shared" si="45"/>
        <v/>
      </c>
      <c r="K197" s="62" t="str">
        <f t="shared" si="46"/>
        <v/>
      </c>
      <c r="L197" s="62" t="str">
        <f t="shared" si="47"/>
        <v/>
      </c>
      <c r="M197" s="62" t="str">
        <f t="shared" si="48"/>
        <v/>
      </c>
      <c r="N197" s="62" t="str">
        <f t="shared" si="49"/>
        <v/>
      </c>
      <c r="O197" s="62" t="str">
        <f t="shared" si="50"/>
        <v/>
      </c>
      <c r="P197" s="107"/>
      <c r="Q197" s="107"/>
      <c r="R197" s="107"/>
      <c r="S197" s="107"/>
      <c r="T197" s="107"/>
      <c r="U197" s="107"/>
      <c r="V197" s="107"/>
      <c r="Y197" s="108" t="str">
        <f>IF('1st plate agonist &amp; batch'!AB190&lt;&gt;"",'1st plate agonist &amp; batch'!AB190,"")</f>
        <v/>
      </c>
      <c r="Z197" s="108" t="str">
        <f>IF('1st plate agonist &amp; batch'!AC190&lt;&gt;"",'1st plate agonist &amp; batch'!AC190,"")</f>
        <v/>
      </c>
      <c r="AA197" s="108" t="str">
        <f>IF('1st plate agonist &amp; batch'!AD190&lt;&gt;"",'1st plate agonist &amp; batch'!AD190,"")</f>
        <v/>
      </c>
      <c r="AB197" s="108" t="str">
        <f>IF('1st plate agonist &amp; batch'!AE190&lt;&gt;"",'1st plate agonist &amp; batch'!AE190,"")</f>
        <v/>
      </c>
      <c r="AC197" s="58" t="str">
        <f>IFERROR(IF(AND($Y197&lt;&gt;"Buffer",$Y197&lt;&gt;""),COUNTIFS('Dilutions 1st Plate'!$B$2:$Y$17,'Plate preparation Calculations'!$AD$2,'1st plate agonist &amp; batch'!$B$2:$Y$17,'Plate preparation Calculations'!$Y197),""),"")</f>
        <v/>
      </c>
      <c r="AD197" s="58" t="str">
        <f t="shared" si="51"/>
        <v/>
      </c>
      <c r="AE197" s="58" t="str">
        <f t="shared" si="52"/>
        <v/>
      </c>
      <c r="AF197" s="108" t="str">
        <f t="shared" si="53"/>
        <v/>
      </c>
      <c r="AG197" s="58" t="str">
        <f t="shared" si="54"/>
        <v/>
      </c>
      <c r="AH197" s="58" t="str">
        <f t="shared" si="55"/>
        <v/>
      </c>
      <c r="AI197" s="58" t="str">
        <f t="shared" si="56"/>
        <v/>
      </c>
      <c r="AJ197" s="82" t="str">
        <f t="shared" si="57"/>
        <v/>
      </c>
      <c r="AK197" s="82" t="str">
        <f t="shared" si="58"/>
        <v/>
      </c>
      <c r="AL197" s="82" t="str">
        <f t="shared" si="59"/>
        <v/>
      </c>
      <c r="AM197" s="58" t="str">
        <f t="shared" si="60"/>
        <v/>
      </c>
      <c r="AN197" s="58" t="str">
        <f t="shared" si="61"/>
        <v/>
      </c>
      <c r="AP197" s="58" t="str">
        <f>IF(AND('2nd plate agonist &amp; batch'!AB190&lt;&gt;"", '2nd plate agonist &amp; batch'!AB190&lt;&gt;"Buffer"),'2nd plate agonist &amp; batch'!AB190,"")</f>
        <v/>
      </c>
      <c r="AQ197" s="58" t="str">
        <f>IF('2nd plate agonist &amp; batch'!AC190&lt;&gt;"",'2nd plate agonist &amp; batch'!AC190,"")</f>
        <v/>
      </c>
      <c r="AR197" s="58" t="str">
        <f>IF('2nd plate agonist &amp; batch'!AD190&lt;&gt;"",'2nd plate agonist &amp; batch'!AD190,"")</f>
        <v/>
      </c>
      <c r="AS197" s="58"/>
      <c r="AT197" s="58" t="str">
        <f>IF(AND('2nd plate agonist &amp; batch'!AB190&lt;&gt;"", '2nd plate agonist &amp; batch'!AB190&lt;&gt;"Buffer"),'2nd plate agonist &amp; batch'!AE190,"")</f>
        <v/>
      </c>
      <c r="AU197" s="58" t="str">
        <f t="shared" si="62"/>
        <v/>
      </c>
      <c r="AV197" s="58" t="str">
        <f t="shared" si="63"/>
        <v/>
      </c>
      <c r="AW197" s="58" t="str">
        <f t="shared" si="65"/>
        <v/>
      </c>
      <c r="AX197" s="58" t="str">
        <f t="shared" si="64"/>
        <v/>
      </c>
      <c r="AY197" s="93"/>
      <c r="BB197" s="54"/>
    </row>
    <row r="198" spans="5:54" s="91" customFormat="1" ht="21" customHeight="1" x14ac:dyDescent="0.3">
      <c r="E198" s="61" t="str">
        <f>'Cell type &amp; nb'!AC191</f>
        <v/>
      </c>
      <c r="F198" s="61" t="str">
        <f>'Cell type &amp; nb'!AD191</f>
        <v/>
      </c>
      <c r="G198" s="61" t="str">
        <f>'Cell type &amp; nb'!AE191</f>
        <v/>
      </c>
      <c r="H198" s="61" t="str">
        <f>'Cell type &amp; nb'!AF191</f>
        <v/>
      </c>
      <c r="I198" s="64" t="str">
        <f t="shared" si="44"/>
        <v/>
      </c>
      <c r="J198" s="62" t="str">
        <f t="shared" si="45"/>
        <v/>
      </c>
      <c r="K198" s="62" t="str">
        <f t="shared" si="46"/>
        <v/>
      </c>
      <c r="L198" s="62" t="str">
        <f t="shared" si="47"/>
        <v/>
      </c>
      <c r="M198" s="62" t="str">
        <f t="shared" si="48"/>
        <v/>
      </c>
      <c r="N198" s="62" t="str">
        <f t="shared" si="49"/>
        <v/>
      </c>
      <c r="O198" s="62" t="str">
        <f t="shared" si="50"/>
        <v/>
      </c>
      <c r="P198" s="107"/>
      <c r="Q198" s="107"/>
      <c r="R198" s="107"/>
      <c r="S198" s="107"/>
      <c r="T198" s="107"/>
      <c r="U198" s="107"/>
      <c r="V198" s="107"/>
      <c r="Y198" s="108" t="str">
        <f>IF('1st plate agonist &amp; batch'!AB191&lt;&gt;"",'1st plate agonist &amp; batch'!AB191,"")</f>
        <v/>
      </c>
      <c r="Z198" s="108" t="str">
        <f>IF('1st plate agonist &amp; batch'!AC191&lt;&gt;"",'1st plate agonist &amp; batch'!AC191,"")</f>
        <v/>
      </c>
      <c r="AA198" s="108" t="str">
        <f>IF('1st plate agonist &amp; batch'!AD191&lt;&gt;"",'1st plate agonist &amp; batch'!AD191,"")</f>
        <v/>
      </c>
      <c r="AB198" s="108" t="str">
        <f>IF('1st plate agonist &amp; batch'!AE191&lt;&gt;"",'1st plate agonist &amp; batch'!AE191,"")</f>
        <v/>
      </c>
      <c r="AC198" s="58" t="str">
        <f>IFERROR(IF(AND($Y198&lt;&gt;"Buffer",$Y198&lt;&gt;""),COUNTIFS('Dilutions 1st Plate'!$B$2:$Y$17,'Plate preparation Calculations'!$AD$2,'1st plate agonist &amp; batch'!$B$2:$Y$17,'Plate preparation Calculations'!$Y198),""),"")</f>
        <v/>
      </c>
      <c r="AD198" s="58" t="str">
        <f t="shared" si="51"/>
        <v/>
      </c>
      <c r="AE198" s="58" t="str">
        <f t="shared" si="52"/>
        <v/>
      </c>
      <c r="AF198" s="108" t="str">
        <f t="shared" si="53"/>
        <v/>
      </c>
      <c r="AG198" s="58" t="str">
        <f t="shared" si="54"/>
        <v/>
      </c>
      <c r="AH198" s="58" t="str">
        <f t="shared" si="55"/>
        <v/>
      </c>
      <c r="AI198" s="58" t="str">
        <f t="shared" si="56"/>
        <v/>
      </c>
      <c r="AJ198" s="82" t="str">
        <f t="shared" si="57"/>
        <v/>
      </c>
      <c r="AK198" s="82" t="str">
        <f t="shared" si="58"/>
        <v/>
      </c>
      <c r="AL198" s="82" t="str">
        <f t="shared" si="59"/>
        <v/>
      </c>
      <c r="AM198" s="58" t="str">
        <f t="shared" si="60"/>
        <v/>
      </c>
      <c r="AN198" s="58" t="str">
        <f t="shared" si="61"/>
        <v/>
      </c>
      <c r="AP198" s="58" t="str">
        <f>IF(AND('2nd plate agonist &amp; batch'!AB191&lt;&gt;"", '2nd plate agonist &amp; batch'!AB191&lt;&gt;"Buffer"),'2nd plate agonist &amp; batch'!AB191,"")</f>
        <v/>
      </c>
      <c r="AQ198" s="58" t="str">
        <f>IF('2nd plate agonist &amp; batch'!AC191&lt;&gt;"",'2nd plate agonist &amp; batch'!AC191,"")</f>
        <v/>
      </c>
      <c r="AR198" s="58" t="str">
        <f>IF('2nd plate agonist &amp; batch'!AD191&lt;&gt;"",'2nd plate agonist &amp; batch'!AD191,"")</f>
        <v/>
      </c>
      <c r="AS198" s="58"/>
      <c r="AT198" s="58" t="str">
        <f>IF(AND('2nd plate agonist &amp; batch'!AB191&lt;&gt;"", '2nd plate agonist &amp; batch'!AB191&lt;&gt;"Buffer"),'2nd plate agonist &amp; batch'!AE191,"")</f>
        <v/>
      </c>
      <c r="AU198" s="58" t="str">
        <f t="shared" si="62"/>
        <v/>
      </c>
      <c r="AV198" s="58" t="str">
        <f t="shared" si="63"/>
        <v/>
      </c>
      <c r="AW198" s="58" t="str">
        <f t="shared" si="65"/>
        <v/>
      </c>
      <c r="AX198" s="58" t="str">
        <f t="shared" si="64"/>
        <v/>
      </c>
      <c r="AY198" s="93"/>
      <c r="BB198" s="54"/>
    </row>
    <row r="199" spans="5:54" s="91" customFormat="1" ht="21" customHeight="1" x14ac:dyDescent="0.3">
      <c r="E199" s="61" t="str">
        <f>'Cell type &amp; nb'!AC192</f>
        <v/>
      </c>
      <c r="F199" s="61" t="str">
        <f>'Cell type &amp; nb'!AD192</f>
        <v/>
      </c>
      <c r="G199" s="61" t="str">
        <f>'Cell type &amp; nb'!AE192</f>
        <v/>
      </c>
      <c r="H199" s="61" t="str">
        <f>'Cell type &amp; nb'!AF192</f>
        <v/>
      </c>
      <c r="I199" s="64" t="str">
        <f t="shared" si="44"/>
        <v/>
      </c>
      <c r="J199" s="62" t="str">
        <f t="shared" si="45"/>
        <v/>
      </c>
      <c r="K199" s="62" t="str">
        <f t="shared" si="46"/>
        <v/>
      </c>
      <c r="L199" s="62" t="str">
        <f t="shared" si="47"/>
        <v/>
      </c>
      <c r="M199" s="62" t="str">
        <f t="shared" si="48"/>
        <v/>
      </c>
      <c r="N199" s="62" t="str">
        <f t="shared" si="49"/>
        <v/>
      </c>
      <c r="O199" s="62" t="str">
        <f t="shared" si="50"/>
        <v/>
      </c>
      <c r="P199" s="107"/>
      <c r="Q199" s="107"/>
      <c r="R199" s="107"/>
      <c r="S199" s="107"/>
      <c r="T199" s="107"/>
      <c r="U199" s="107"/>
      <c r="V199" s="107"/>
      <c r="Y199" s="108" t="str">
        <f>IF('1st plate agonist &amp; batch'!AB192&lt;&gt;"",'1st plate agonist &amp; batch'!AB192,"")</f>
        <v/>
      </c>
      <c r="Z199" s="108" t="str">
        <f>IF('1st plate agonist &amp; batch'!AC192&lt;&gt;"",'1st plate agonist &amp; batch'!AC192,"")</f>
        <v/>
      </c>
      <c r="AA199" s="108" t="str">
        <f>IF('1st plate agonist &amp; batch'!AD192&lt;&gt;"",'1st plate agonist &amp; batch'!AD192,"")</f>
        <v/>
      </c>
      <c r="AB199" s="108" t="str">
        <f>IF('1st plate agonist &amp; batch'!AE192&lt;&gt;"",'1st plate agonist &amp; batch'!AE192,"")</f>
        <v/>
      </c>
      <c r="AC199" s="58" t="str">
        <f>IFERROR(IF(AND($Y199&lt;&gt;"Buffer",$Y199&lt;&gt;""),COUNTIFS('Dilutions 1st Plate'!$B$2:$Y$17,'Plate preparation Calculations'!$AD$2,'1st plate agonist &amp; batch'!$B$2:$Y$17,'Plate preparation Calculations'!$Y199),""),"")</f>
        <v/>
      </c>
      <c r="AD199" s="58" t="str">
        <f t="shared" si="51"/>
        <v/>
      </c>
      <c r="AE199" s="58" t="str">
        <f t="shared" si="52"/>
        <v/>
      </c>
      <c r="AF199" s="108" t="str">
        <f t="shared" si="53"/>
        <v/>
      </c>
      <c r="AG199" s="58" t="str">
        <f t="shared" si="54"/>
        <v/>
      </c>
      <c r="AH199" s="58" t="str">
        <f t="shared" si="55"/>
        <v/>
      </c>
      <c r="AI199" s="58" t="str">
        <f t="shared" si="56"/>
        <v/>
      </c>
      <c r="AJ199" s="82" t="str">
        <f t="shared" si="57"/>
        <v/>
      </c>
      <c r="AK199" s="82" t="str">
        <f t="shared" si="58"/>
        <v/>
      </c>
      <c r="AL199" s="82" t="str">
        <f t="shared" si="59"/>
        <v/>
      </c>
      <c r="AM199" s="58" t="str">
        <f t="shared" si="60"/>
        <v/>
      </c>
      <c r="AN199" s="58" t="str">
        <f t="shared" si="61"/>
        <v/>
      </c>
      <c r="AP199" s="58" t="str">
        <f>IF(AND('2nd plate agonist &amp; batch'!AB192&lt;&gt;"", '2nd plate agonist &amp; batch'!AB192&lt;&gt;"Buffer"),'2nd plate agonist &amp; batch'!AB192,"")</f>
        <v/>
      </c>
      <c r="AQ199" s="58" t="str">
        <f>IF('2nd plate agonist &amp; batch'!AC192&lt;&gt;"",'2nd plate agonist &amp; batch'!AC192,"")</f>
        <v/>
      </c>
      <c r="AR199" s="58" t="str">
        <f>IF('2nd plate agonist &amp; batch'!AD192&lt;&gt;"",'2nd plate agonist &amp; batch'!AD192,"")</f>
        <v/>
      </c>
      <c r="AS199" s="58"/>
      <c r="AT199" s="58" t="str">
        <f>IF(AND('2nd plate agonist &amp; batch'!AB192&lt;&gt;"", '2nd plate agonist &amp; batch'!AB192&lt;&gt;"Buffer"),'2nd plate agonist &amp; batch'!AE192,"")</f>
        <v/>
      </c>
      <c r="AU199" s="58" t="str">
        <f t="shared" si="62"/>
        <v/>
      </c>
      <c r="AV199" s="58" t="str">
        <f t="shared" si="63"/>
        <v/>
      </c>
      <c r="AW199" s="58" t="str">
        <f t="shared" si="65"/>
        <v/>
      </c>
      <c r="AX199" s="58" t="str">
        <f t="shared" si="64"/>
        <v/>
      </c>
      <c r="AY199" s="93"/>
      <c r="BB199" s="54"/>
    </row>
    <row r="200" spans="5:54" s="91" customFormat="1" ht="21" customHeight="1" x14ac:dyDescent="0.3">
      <c r="E200" s="61" t="str">
        <f>'Cell type &amp; nb'!AC193</f>
        <v/>
      </c>
      <c r="F200" s="61" t="str">
        <f>'Cell type &amp; nb'!AD193</f>
        <v/>
      </c>
      <c r="G200" s="61" t="str">
        <f>'Cell type &amp; nb'!AE193</f>
        <v/>
      </c>
      <c r="H200" s="61" t="str">
        <f>'Cell type &amp; nb'!AF193</f>
        <v/>
      </c>
      <c r="I200" s="64" t="str">
        <f t="shared" si="44"/>
        <v/>
      </c>
      <c r="J200" s="62" t="str">
        <f t="shared" si="45"/>
        <v/>
      </c>
      <c r="K200" s="62" t="str">
        <f t="shared" si="46"/>
        <v/>
      </c>
      <c r="L200" s="62" t="str">
        <f t="shared" si="47"/>
        <v/>
      </c>
      <c r="M200" s="62" t="str">
        <f t="shared" si="48"/>
        <v/>
      </c>
      <c r="N200" s="62" t="str">
        <f t="shared" si="49"/>
        <v/>
      </c>
      <c r="O200" s="62" t="str">
        <f t="shared" si="50"/>
        <v/>
      </c>
      <c r="P200" s="107"/>
      <c r="Q200" s="107"/>
      <c r="R200" s="107"/>
      <c r="S200" s="107"/>
      <c r="T200" s="107"/>
      <c r="U200" s="107"/>
      <c r="V200" s="107"/>
      <c r="Y200" s="108" t="str">
        <f>IF('1st plate agonist &amp; batch'!AB193&lt;&gt;"",'1st plate agonist &amp; batch'!AB193,"")</f>
        <v/>
      </c>
      <c r="Z200" s="108" t="str">
        <f>IF('1st plate agonist &amp; batch'!AC193&lt;&gt;"",'1st plate agonist &amp; batch'!AC193,"")</f>
        <v/>
      </c>
      <c r="AA200" s="108" t="str">
        <f>IF('1st plate agonist &amp; batch'!AD193&lt;&gt;"",'1st plate agonist &amp; batch'!AD193,"")</f>
        <v/>
      </c>
      <c r="AB200" s="108" t="str">
        <f>IF('1st plate agonist &amp; batch'!AE193&lt;&gt;"",'1st plate agonist &amp; batch'!AE193,"")</f>
        <v/>
      </c>
      <c r="AC200" s="58" t="str">
        <f>IFERROR(IF(AND($Y200&lt;&gt;"Buffer",$Y200&lt;&gt;""),COUNTIFS('Dilutions 1st Plate'!$B$2:$Y$17,'Plate preparation Calculations'!$AD$2,'1st plate agonist &amp; batch'!$B$2:$Y$17,'Plate preparation Calculations'!$Y200),""),"")</f>
        <v/>
      </c>
      <c r="AD200" s="58" t="str">
        <f t="shared" si="51"/>
        <v/>
      </c>
      <c r="AE200" s="58" t="str">
        <f t="shared" si="52"/>
        <v/>
      </c>
      <c r="AF200" s="108" t="str">
        <f t="shared" si="53"/>
        <v/>
      </c>
      <c r="AG200" s="58" t="str">
        <f t="shared" si="54"/>
        <v/>
      </c>
      <c r="AH200" s="58" t="str">
        <f t="shared" si="55"/>
        <v/>
      </c>
      <c r="AI200" s="58" t="str">
        <f t="shared" si="56"/>
        <v/>
      </c>
      <c r="AJ200" s="82" t="str">
        <f t="shared" si="57"/>
        <v/>
      </c>
      <c r="AK200" s="82" t="str">
        <f t="shared" si="58"/>
        <v/>
      </c>
      <c r="AL200" s="82" t="str">
        <f t="shared" si="59"/>
        <v/>
      </c>
      <c r="AM200" s="58" t="str">
        <f t="shared" si="60"/>
        <v/>
      </c>
      <c r="AN200" s="58" t="str">
        <f t="shared" si="61"/>
        <v/>
      </c>
      <c r="AP200" s="58" t="str">
        <f>IF(AND('2nd plate agonist &amp; batch'!AB193&lt;&gt;"", '2nd plate agonist &amp; batch'!AB193&lt;&gt;"Buffer"),'2nd plate agonist &amp; batch'!AB193,"")</f>
        <v/>
      </c>
      <c r="AQ200" s="58" t="str">
        <f>IF('2nd plate agonist &amp; batch'!AC193&lt;&gt;"",'2nd plate agonist &amp; batch'!AC193,"")</f>
        <v/>
      </c>
      <c r="AR200" s="58" t="str">
        <f>IF('2nd plate agonist &amp; batch'!AD193&lt;&gt;"",'2nd plate agonist &amp; batch'!AD193,"")</f>
        <v/>
      </c>
      <c r="AS200" s="58"/>
      <c r="AT200" s="58" t="str">
        <f>IF(AND('2nd plate agonist &amp; batch'!AB193&lt;&gt;"", '2nd plate agonist &amp; batch'!AB193&lt;&gt;"Buffer"),'2nd plate agonist &amp; batch'!AE193,"")</f>
        <v/>
      </c>
      <c r="AU200" s="58" t="str">
        <f t="shared" si="62"/>
        <v/>
      </c>
      <c r="AV200" s="58" t="str">
        <f t="shared" si="63"/>
        <v/>
      </c>
      <c r="AW200" s="58" t="str">
        <f t="shared" si="65"/>
        <v/>
      </c>
      <c r="AX200" s="58" t="str">
        <f t="shared" si="64"/>
        <v/>
      </c>
      <c r="AY200" s="93"/>
      <c r="BB200" s="54"/>
    </row>
    <row r="201" spans="5:54" s="91" customFormat="1" ht="21" customHeight="1" x14ac:dyDescent="0.3">
      <c r="E201" s="61" t="str">
        <f>'Cell type &amp; nb'!AC194</f>
        <v/>
      </c>
      <c r="F201" s="61" t="str">
        <f>'Cell type &amp; nb'!AD194</f>
        <v/>
      </c>
      <c r="G201" s="61" t="str">
        <f>'Cell type &amp; nb'!AE194</f>
        <v/>
      </c>
      <c r="H201" s="61" t="str">
        <f>'Cell type &amp; nb'!AF194</f>
        <v/>
      </c>
      <c r="I201" s="64" t="str">
        <f t="shared" si="44"/>
        <v/>
      </c>
      <c r="J201" s="62" t="str">
        <f t="shared" si="45"/>
        <v/>
      </c>
      <c r="K201" s="62" t="str">
        <f t="shared" si="46"/>
        <v/>
      </c>
      <c r="L201" s="62" t="str">
        <f t="shared" si="47"/>
        <v/>
      </c>
      <c r="M201" s="62" t="str">
        <f t="shared" si="48"/>
        <v/>
      </c>
      <c r="N201" s="62" t="str">
        <f t="shared" si="49"/>
        <v/>
      </c>
      <c r="O201" s="62" t="str">
        <f t="shared" si="50"/>
        <v/>
      </c>
      <c r="P201" s="107"/>
      <c r="Q201" s="107"/>
      <c r="R201" s="107"/>
      <c r="S201" s="107"/>
      <c r="T201" s="107"/>
      <c r="U201" s="107"/>
      <c r="V201" s="107"/>
      <c r="Y201" s="108" t="str">
        <f>IF('1st plate agonist &amp; batch'!AB194&lt;&gt;"",'1st plate agonist &amp; batch'!AB194,"")</f>
        <v/>
      </c>
      <c r="Z201" s="108" t="str">
        <f>IF('1st plate agonist &amp; batch'!AC194&lt;&gt;"",'1st plate agonist &amp; batch'!AC194,"")</f>
        <v/>
      </c>
      <c r="AA201" s="108" t="str">
        <f>IF('1st plate agonist &amp; batch'!AD194&lt;&gt;"",'1st plate agonist &amp; batch'!AD194,"")</f>
        <v/>
      </c>
      <c r="AB201" s="108" t="str">
        <f>IF('1st plate agonist &amp; batch'!AE194&lt;&gt;"",'1st plate agonist &amp; batch'!AE194,"")</f>
        <v/>
      </c>
      <c r="AC201" s="58" t="str">
        <f>IFERROR(IF(AND($Y201&lt;&gt;"Buffer",$Y201&lt;&gt;""),COUNTIFS('Dilutions 1st Plate'!$B$2:$Y$17,'Plate preparation Calculations'!$AD$2,'1st plate agonist &amp; batch'!$B$2:$Y$17,'Plate preparation Calculations'!$Y201),""),"")</f>
        <v/>
      </c>
      <c r="AD201" s="58" t="str">
        <f t="shared" si="51"/>
        <v/>
      </c>
      <c r="AE201" s="58" t="str">
        <f t="shared" si="52"/>
        <v/>
      </c>
      <c r="AF201" s="108" t="str">
        <f t="shared" si="53"/>
        <v/>
      </c>
      <c r="AG201" s="58" t="str">
        <f t="shared" si="54"/>
        <v/>
      </c>
      <c r="AH201" s="58" t="str">
        <f t="shared" si="55"/>
        <v/>
      </c>
      <c r="AI201" s="58" t="str">
        <f t="shared" si="56"/>
        <v/>
      </c>
      <c r="AJ201" s="82" t="str">
        <f t="shared" si="57"/>
        <v/>
      </c>
      <c r="AK201" s="82" t="str">
        <f t="shared" si="58"/>
        <v/>
      </c>
      <c r="AL201" s="82" t="str">
        <f t="shared" si="59"/>
        <v/>
      </c>
      <c r="AM201" s="58" t="str">
        <f t="shared" si="60"/>
        <v/>
      </c>
      <c r="AN201" s="58" t="str">
        <f t="shared" si="61"/>
        <v/>
      </c>
      <c r="AP201" s="58" t="str">
        <f>IF(AND('2nd plate agonist &amp; batch'!AB194&lt;&gt;"", '2nd plate agonist &amp; batch'!AB194&lt;&gt;"Buffer"),'2nd plate agonist &amp; batch'!AB194,"")</f>
        <v/>
      </c>
      <c r="AQ201" s="58" t="str">
        <f>IF('2nd plate agonist &amp; batch'!AC194&lt;&gt;"",'2nd plate agonist &amp; batch'!AC194,"")</f>
        <v/>
      </c>
      <c r="AR201" s="58" t="str">
        <f>IF('2nd plate agonist &amp; batch'!AD194&lt;&gt;"",'2nd plate agonist &amp; batch'!AD194,"")</f>
        <v/>
      </c>
      <c r="AS201" s="58"/>
      <c r="AT201" s="58" t="str">
        <f>IF(AND('2nd plate agonist &amp; batch'!AB194&lt;&gt;"", '2nd plate agonist &amp; batch'!AB194&lt;&gt;"Buffer"),'2nd plate agonist &amp; batch'!AE194,"")</f>
        <v/>
      </c>
      <c r="AU201" s="58" t="str">
        <f t="shared" si="62"/>
        <v/>
      </c>
      <c r="AV201" s="58" t="str">
        <f t="shared" si="63"/>
        <v/>
      </c>
      <c r="AW201" s="58" t="str">
        <f t="shared" si="65"/>
        <v/>
      </c>
      <c r="AX201" s="58" t="str">
        <f t="shared" si="64"/>
        <v/>
      </c>
      <c r="AY201" s="93"/>
      <c r="BB201" s="54"/>
    </row>
    <row r="202" spans="5:54" s="91" customFormat="1" ht="21" customHeight="1" x14ac:dyDescent="0.3">
      <c r="E202" s="61" t="str">
        <f>'Cell type &amp; nb'!AC195</f>
        <v/>
      </c>
      <c r="F202" s="61" t="str">
        <f>'Cell type &amp; nb'!AD195</f>
        <v/>
      </c>
      <c r="G202" s="61" t="str">
        <f>'Cell type &amp; nb'!AE195</f>
        <v/>
      </c>
      <c r="H202" s="61" t="str">
        <f>'Cell type &amp; nb'!AF195</f>
        <v/>
      </c>
      <c r="I202" s="64" t="str">
        <f t="shared" si="44"/>
        <v/>
      </c>
      <c r="J202" s="62" t="str">
        <f t="shared" si="45"/>
        <v/>
      </c>
      <c r="K202" s="62" t="str">
        <f t="shared" si="46"/>
        <v/>
      </c>
      <c r="L202" s="62" t="str">
        <f t="shared" si="47"/>
        <v/>
      </c>
      <c r="M202" s="62" t="str">
        <f t="shared" si="48"/>
        <v/>
      </c>
      <c r="N202" s="62" t="str">
        <f t="shared" si="49"/>
        <v/>
      </c>
      <c r="O202" s="62" t="str">
        <f t="shared" si="50"/>
        <v/>
      </c>
      <c r="P202" s="107"/>
      <c r="Q202" s="107"/>
      <c r="R202" s="107"/>
      <c r="S202" s="107"/>
      <c r="T202" s="107"/>
      <c r="U202" s="107"/>
      <c r="V202" s="107"/>
      <c r="Y202" s="108" t="str">
        <f>IF('1st plate agonist &amp; batch'!AB195&lt;&gt;"",'1st plate agonist &amp; batch'!AB195,"")</f>
        <v/>
      </c>
      <c r="Z202" s="108" t="str">
        <f>IF('1st plate agonist &amp; batch'!AC195&lt;&gt;"",'1st plate agonist &amp; batch'!AC195,"")</f>
        <v/>
      </c>
      <c r="AA202" s="108" t="str">
        <f>IF('1st plate agonist &amp; batch'!AD195&lt;&gt;"",'1st plate agonist &amp; batch'!AD195,"")</f>
        <v/>
      </c>
      <c r="AB202" s="108" t="str">
        <f>IF('1st plate agonist &amp; batch'!AE195&lt;&gt;"",'1st plate agonist &amp; batch'!AE195,"")</f>
        <v/>
      </c>
      <c r="AC202" s="58" t="str">
        <f>IFERROR(IF(AND($Y202&lt;&gt;"Buffer",$Y202&lt;&gt;""),COUNTIFS('Dilutions 1st Plate'!$B$2:$Y$17,'Plate preparation Calculations'!$AD$2,'1st plate agonist &amp; batch'!$B$2:$Y$17,'Plate preparation Calculations'!$Y202),""),"")</f>
        <v/>
      </c>
      <c r="AD202" s="58" t="str">
        <f t="shared" si="51"/>
        <v/>
      </c>
      <c r="AE202" s="58" t="str">
        <f t="shared" si="52"/>
        <v/>
      </c>
      <c r="AF202" s="108" t="str">
        <f t="shared" si="53"/>
        <v/>
      </c>
      <c r="AG202" s="58" t="str">
        <f t="shared" si="54"/>
        <v/>
      </c>
      <c r="AH202" s="58" t="str">
        <f t="shared" si="55"/>
        <v/>
      </c>
      <c r="AI202" s="58" t="str">
        <f t="shared" si="56"/>
        <v/>
      </c>
      <c r="AJ202" s="82" t="str">
        <f t="shared" si="57"/>
        <v/>
      </c>
      <c r="AK202" s="82" t="str">
        <f t="shared" si="58"/>
        <v/>
      </c>
      <c r="AL202" s="82" t="str">
        <f t="shared" si="59"/>
        <v/>
      </c>
      <c r="AM202" s="58" t="str">
        <f t="shared" si="60"/>
        <v/>
      </c>
      <c r="AN202" s="58" t="str">
        <f t="shared" si="61"/>
        <v/>
      </c>
      <c r="AP202" s="58" t="str">
        <f>IF(AND('2nd plate agonist &amp; batch'!AB195&lt;&gt;"", '2nd plate agonist &amp; batch'!AB195&lt;&gt;"Buffer"),'2nd plate agonist &amp; batch'!AB195,"")</f>
        <v/>
      </c>
      <c r="AQ202" s="58" t="str">
        <f>IF('2nd plate agonist &amp; batch'!AC195&lt;&gt;"",'2nd plate agonist &amp; batch'!AC195,"")</f>
        <v/>
      </c>
      <c r="AR202" s="58" t="str">
        <f>IF('2nd plate agonist &amp; batch'!AD195&lt;&gt;"",'2nd plate agonist &amp; batch'!AD195,"")</f>
        <v/>
      </c>
      <c r="AS202" s="58"/>
      <c r="AT202" s="58" t="str">
        <f>IF(AND('2nd plate agonist &amp; batch'!AB195&lt;&gt;"", '2nd plate agonist &amp; batch'!AB195&lt;&gt;"Buffer"),'2nd plate agonist &amp; batch'!AE195,"")</f>
        <v/>
      </c>
      <c r="AU202" s="58" t="str">
        <f t="shared" si="62"/>
        <v/>
      </c>
      <c r="AV202" s="58" t="str">
        <f t="shared" si="63"/>
        <v/>
      </c>
      <c r="AW202" s="58" t="str">
        <f t="shared" si="65"/>
        <v/>
      </c>
      <c r="AX202" s="58" t="str">
        <f t="shared" si="64"/>
        <v/>
      </c>
      <c r="AY202" s="93"/>
      <c r="BB202" s="54"/>
    </row>
    <row r="203" spans="5:54" s="91" customFormat="1" ht="21" customHeight="1" x14ac:dyDescent="0.3">
      <c r="E203" s="61" t="str">
        <f>'Cell type &amp; nb'!AC196</f>
        <v/>
      </c>
      <c r="F203" s="61" t="str">
        <f>'Cell type &amp; nb'!AD196</f>
        <v/>
      </c>
      <c r="G203" s="61" t="str">
        <f>'Cell type &amp; nb'!AE196</f>
        <v/>
      </c>
      <c r="H203" s="61" t="str">
        <f>'Cell type &amp; nb'!AF196</f>
        <v/>
      </c>
      <c r="I203" s="64" t="str">
        <f t="shared" si="44"/>
        <v/>
      </c>
      <c r="J203" s="62" t="str">
        <f t="shared" si="45"/>
        <v/>
      </c>
      <c r="K203" s="62" t="str">
        <f t="shared" si="46"/>
        <v/>
      </c>
      <c r="L203" s="62" t="str">
        <f t="shared" si="47"/>
        <v/>
      </c>
      <c r="M203" s="62" t="str">
        <f t="shared" si="48"/>
        <v/>
      </c>
      <c r="N203" s="62" t="str">
        <f t="shared" si="49"/>
        <v/>
      </c>
      <c r="O203" s="62" t="str">
        <f t="shared" si="50"/>
        <v/>
      </c>
      <c r="P203" s="107"/>
      <c r="Q203" s="107"/>
      <c r="R203" s="107"/>
      <c r="S203" s="107"/>
      <c r="T203" s="107"/>
      <c r="U203" s="107"/>
      <c r="V203" s="107"/>
      <c r="Y203" s="108" t="str">
        <f>IF('1st plate agonist &amp; batch'!AB196&lt;&gt;"",'1st plate agonist &amp; batch'!AB196,"")</f>
        <v/>
      </c>
      <c r="Z203" s="108" t="str">
        <f>IF('1st plate agonist &amp; batch'!AC196&lt;&gt;"",'1st plate agonist &amp; batch'!AC196,"")</f>
        <v/>
      </c>
      <c r="AA203" s="108" t="str">
        <f>IF('1st plate agonist &amp; batch'!AD196&lt;&gt;"",'1st plate agonist &amp; batch'!AD196,"")</f>
        <v/>
      </c>
      <c r="AB203" s="108" t="str">
        <f>IF('1st plate agonist &amp; batch'!AE196&lt;&gt;"",'1st plate agonist &amp; batch'!AE196,"")</f>
        <v/>
      </c>
      <c r="AC203" s="58" t="str">
        <f>IFERROR(IF(AND($Y203&lt;&gt;"Buffer",$Y203&lt;&gt;""),COUNTIFS('Dilutions 1st Plate'!$B$2:$Y$17,'Plate preparation Calculations'!$AD$2,'1st plate agonist &amp; batch'!$B$2:$Y$17,'Plate preparation Calculations'!$Y203),""),"")</f>
        <v/>
      </c>
      <c r="AD203" s="58" t="str">
        <f t="shared" si="51"/>
        <v/>
      </c>
      <c r="AE203" s="58" t="str">
        <f t="shared" si="52"/>
        <v/>
      </c>
      <c r="AF203" s="108" t="str">
        <f t="shared" si="53"/>
        <v/>
      </c>
      <c r="AG203" s="58" t="str">
        <f t="shared" si="54"/>
        <v/>
      </c>
      <c r="AH203" s="58" t="str">
        <f t="shared" si="55"/>
        <v/>
      </c>
      <c r="AI203" s="58" t="str">
        <f t="shared" si="56"/>
        <v/>
      </c>
      <c r="AJ203" s="82" t="str">
        <f t="shared" si="57"/>
        <v/>
      </c>
      <c r="AK203" s="82" t="str">
        <f t="shared" si="58"/>
        <v/>
      </c>
      <c r="AL203" s="82" t="str">
        <f t="shared" si="59"/>
        <v/>
      </c>
      <c r="AM203" s="58" t="str">
        <f t="shared" si="60"/>
        <v/>
      </c>
      <c r="AN203" s="58" t="str">
        <f t="shared" si="61"/>
        <v/>
      </c>
      <c r="AP203" s="58" t="str">
        <f>IF(AND('2nd plate agonist &amp; batch'!AB196&lt;&gt;"", '2nd plate agonist &amp; batch'!AB196&lt;&gt;"Buffer"),'2nd plate agonist &amp; batch'!AB196,"")</f>
        <v/>
      </c>
      <c r="AQ203" s="58" t="str">
        <f>IF('2nd plate agonist &amp; batch'!AC196&lt;&gt;"",'2nd plate agonist &amp; batch'!AC196,"")</f>
        <v/>
      </c>
      <c r="AR203" s="58" t="str">
        <f>IF('2nd plate agonist &amp; batch'!AD196&lt;&gt;"",'2nd plate agonist &amp; batch'!AD196,"")</f>
        <v/>
      </c>
      <c r="AS203" s="58"/>
      <c r="AT203" s="58" t="str">
        <f>IF(AND('2nd plate agonist &amp; batch'!AB196&lt;&gt;"", '2nd plate agonist &amp; batch'!AB196&lt;&gt;"Buffer"),'2nd plate agonist &amp; batch'!AE196,"")</f>
        <v/>
      </c>
      <c r="AU203" s="58" t="str">
        <f t="shared" si="62"/>
        <v/>
      </c>
      <c r="AV203" s="58" t="str">
        <f t="shared" si="63"/>
        <v/>
      </c>
      <c r="AW203" s="58" t="str">
        <f t="shared" si="65"/>
        <v/>
      </c>
      <c r="AX203" s="58" t="str">
        <f t="shared" si="64"/>
        <v/>
      </c>
      <c r="AY203" s="93"/>
      <c r="BB203" s="54"/>
    </row>
    <row r="204" spans="5:54" s="91" customFormat="1" ht="21" customHeight="1" x14ac:dyDescent="0.3">
      <c r="E204" s="61" t="str">
        <f>'Cell type &amp; nb'!AC197</f>
        <v/>
      </c>
      <c r="F204" s="61" t="str">
        <f>'Cell type &amp; nb'!AD197</f>
        <v/>
      </c>
      <c r="G204" s="61" t="str">
        <f>'Cell type &amp; nb'!AE197</f>
        <v/>
      </c>
      <c r="H204" s="61" t="str">
        <f>'Cell type &amp; nb'!AF197</f>
        <v/>
      </c>
      <c r="I204" s="64" t="str">
        <f t="shared" si="44"/>
        <v/>
      </c>
      <c r="J204" s="62" t="str">
        <f t="shared" si="45"/>
        <v/>
      </c>
      <c r="K204" s="62" t="str">
        <f t="shared" si="46"/>
        <v/>
      </c>
      <c r="L204" s="62" t="str">
        <f t="shared" si="47"/>
        <v/>
      </c>
      <c r="M204" s="62" t="str">
        <f t="shared" si="48"/>
        <v/>
      </c>
      <c r="N204" s="62" t="str">
        <f t="shared" si="49"/>
        <v/>
      </c>
      <c r="O204" s="62" t="str">
        <f t="shared" si="50"/>
        <v/>
      </c>
      <c r="P204" s="107"/>
      <c r="Q204" s="107"/>
      <c r="R204" s="107"/>
      <c r="S204" s="107"/>
      <c r="T204" s="107"/>
      <c r="U204" s="107"/>
      <c r="V204" s="107"/>
      <c r="Y204" s="108" t="str">
        <f>IF('1st plate agonist &amp; batch'!AB197&lt;&gt;"",'1st plate agonist &amp; batch'!AB197,"")</f>
        <v/>
      </c>
      <c r="Z204" s="108" t="str">
        <f>IF('1st plate agonist &amp; batch'!AC197&lt;&gt;"",'1st plate agonist &amp; batch'!AC197,"")</f>
        <v/>
      </c>
      <c r="AA204" s="108" t="str">
        <f>IF('1st plate agonist &amp; batch'!AD197&lt;&gt;"",'1st plate agonist &amp; batch'!AD197,"")</f>
        <v/>
      </c>
      <c r="AB204" s="108" t="str">
        <f>IF('1st plate agonist &amp; batch'!AE197&lt;&gt;"",'1st plate agonist &amp; batch'!AE197,"")</f>
        <v/>
      </c>
      <c r="AC204" s="58" t="str">
        <f>IFERROR(IF(AND($Y204&lt;&gt;"Buffer",$Y204&lt;&gt;""),COUNTIFS('Dilutions 1st Plate'!$B$2:$Y$17,'Plate preparation Calculations'!$AD$2,'1st plate agonist &amp; batch'!$B$2:$Y$17,'Plate preparation Calculations'!$Y204),""),"")</f>
        <v/>
      </c>
      <c r="AD204" s="58" t="str">
        <f t="shared" si="51"/>
        <v/>
      </c>
      <c r="AE204" s="58" t="str">
        <f t="shared" si="52"/>
        <v/>
      </c>
      <c r="AF204" s="108" t="str">
        <f t="shared" si="53"/>
        <v/>
      </c>
      <c r="AG204" s="58" t="str">
        <f t="shared" si="54"/>
        <v/>
      </c>
      <c r="AH204" s="58" t="str">
        <f t="shared" si="55"/>
        <v/>
      </c>
      <c r="AI204" s="58" t="str">
        <f t="shared" si="56"/>
        <v/>
      </c>
      <c r="AJ204" s="82" t="str">
        <f t="shared" si="57"/>
        <v/>
      </c>
      <c r="AK204" s="82" t="str">
        <f t="shared" si="58"/>
        <v/>
      </c>
      <c r="AL204" s="82" t="str">
        <f t="shared" si="59"/>
        <v/>
      </c>
      <c r="AM204" s="58" t="str">
        <f t="shared" si="60"/>
        <v/>
      </c>
      <c r="AN204" s="58" t="str">
        <f t="shared" si="61"/>
        <v/>
      </c>
      <c r="AP204" s="58" t="str">
        <f>IF(AND('2nd plate agonist &amp; batch'!AB197&lt;&gt;"", '2nd plate agonist &amp; batch'!AB197&lt;&gt;"Buffer"),'2nd plate agonist &amp; batch'!AB197,"")</f>
        <v/>
      </c>
      <c r="AQ204" s="58" t="str">
        <f>IF('2nd plate agonist &amp; batch'!AC197&lt;&gt;"",'2nd plate agonist &amp; batch'!AC197,"")</f>
        <v/>
      </c>
      <c r="AR204" s="58" t="str">
        <f>IF('2nd plate agonist &amp; batch'!AD197&lt;&gt;"",'2nd plate agonist &amp; batch'!AD197,"")</f>
        <v/>
      </c>
      <c r="AS204" s="58"/>
      <c r="AT204" s="58" t="str">
        <f>IF(AND('2nd plate agonist &amp; batch'!AB197&lt;&gt;"", '2nd plate agonist &amp; batch'!AB197&lt;&gt;"Buffer"),'2nd plate agonist &amp; batch'!AE197,"")</f>
        <v/>
      </c>
      <c r="AU204" s="58" t="str">
        <f t="shared" si="62"/>
        <v/>
      </c>
      <c r="AV204" s="58" t="str">
        <f t="shared" si="63"/>
        <v/>
      </c>
      <c r="AW204" s="58" t="str">
        <f t="shared" si="65"/>
        <v/>
      </c>
      <c r="AX204" s="58" t="str">
        <f t="shared" si="64"/>
        <v/>
      </c>
      <c r="AY204" s="93"/>
      <c r="BB204" s="54"/>
    </row>
    <row r="205" spans="5:54" s="91" customFormat="1" ht="21" customHeight="1" x14ac:dyDescent="0.3">
      <c r="E205" s="61" t="str">
        <f>'Cell type &amp; nb'!AC198</f>
        <v/>
      </c>
      <c r="F205" s="61" t="str">
        <f>'Cell type &amp; nb'!AD198</f>
        <v/>
      </c>
      <c r="G205" s="61" t="str">
        <f>'Cell type &amp; nb'!AE198</f>
        <v/>
      </c>
      <c r="H205" s="61" t="str">
        <f>'Cell type &amp; nb'!AF198</f>
        <v/>
      </c>
      <c r="I205" s="64" t="str">
        <f t="shared" si="44"/>
        <v/>
      </c>
      <c r="J205" s="62" t="str">
        <f t="shared" si="45"/>
        <v/>
      </c>
      <c r="K205" s="62" t="str">
        <f t="shared" si="46"/>
        <v/>
      </c>
      <c r="L205" s="62" t="str">
        <f t="shared" si="47"/>
        <v/>
      </c>
      <c r="M205" s="62" t="str">
        <f t="shared" si="48"/>
        <v/>
      </c>
      <c r="N205" s="62" t="str">
        <f t="shared" si="49"/>
        <v/>
      </c>
      <c r="O205" s="62" t="str">
        <f t="shared" si="50"/>
        <v/>
      </c>
      <c r="P205" s="107"/>
      <c r="Q205" s="107"/>
      <c r="R205" s="107"/>
      <c r="S205" s="107"/>
      <c r="T205" s="107"/>
      <c r="U205" s="107"/>
      <c r="V205" s="107"/>
      <c r="Y205" s="108" t="str">
        <f>IF('1st plate agonist &amp; batch'!AB198&lt;&gt;"",'1st plate agonist &amp; batch'!AB198,"")</f>
        <v/>
      </c>
      <c r="Z205" s="108" t="str">
        <f>IF('1st plate agonist &amp; batch'!AC198&lt;&gt;"",'1st plate agonist &amp; batch'!AC198,"")</f>
        <v/>
      </c>
      <c r="AA205" s="108" t="str">
        <f>IF('1st plate agonist &amp; batch'!AD198&lt;&gt;"",'1st plate agonist &amp; batch'!AD198,"")</f>
        <v/>
      </c>
      <c r="AB205" s="108" t="str">
        <f>IF('1st plate agonist &amp; batch'!AE198&lt;&gt;"",'1st plate agonist &amp; batch'!AE198,"")</f>
        <v/>
      </c>
      <c r="AC205" s="58" t="str">
        <f>IFERROR(IF(AND($Y205&lt;&gt;"Buffer",$Y205&lt;&gt;""),COUNTIFS('Dilutions 1st Plate'!$B$2:$Y$17,'Plate preparation Calculations'!$AD$2,'1st plate agonist &amp; batch'!$B$2:$Y$17,'Plate preparation Calculations'!$Y205),""),"")</f>
        <v/>
      </c>
      <c r="AD205" s="58" t="str">
        <f t="shared" si="51"/>
        <v/>
      </c>
      <c r="AE205" s="58" t="str">
        <f t="shared" si="52"/>
        <v/>
      </c>
      <c r="AF205" s="108" t="str">
        <f t="shared" si="53"/>
        <v/>
      </c>
      <c r="AG205" s="58" t="str">
        <f t="shared" si="54"/>
        <v/>
      </c>
      <c r="AH205" s="58" t="str">
        <f t="shared" si="55"/>
        <v/>
      </c>
      <c r="AI205" s="58" t="str">
        <f t="shared" si="56"/>
        <v/>
      </c>
      <c r="AJ205" s="82" t="str">
        <f t="shared" si="57"/>
        <v/>
      </c>
      <c r="AK205" s="82" t="str">
        <f t="shared" si="58"/>
        <v/>
      </c>
      <c r="AL205" s="82" t="str">
        <f t="shared" si="59"/>
        <v/>
      </c>
      <c r="AM205" s="58" t="str">
        <f t="shared" si="60"/>
        <v/>
      </c>
      <c r="AN205" s="58" t="str">
        <f t="shared" si="61"/>
        <v/>
      </c>
      <c r="AP205" s="58" t="str">
        <f>IF(AND('2nd plate agonist &amp; batch'!AB198&lt;&gt;"", '2nd plate agonist &amp; batch'!AB198&lt;&gt;"Buffer"),'2nd plate agonist &amp; batch'!AB198,"")</f>
        <v/>
      </c>
      <c r="AQ205" s="58" t="str">
        <f>IF('2nd plate agonist &amp; batch'!AC198&lt;&gt;"",'2nd plate agonist &amp; batch'!AC198,"")</f>
        <v/>
      </c>
      <c r="AR205" s="58" t="str">
        <f>IF('2nd plate agonist &amp; batch'!AD198&lt;&gt;"",'2nd plate agonist &amp; batch'!AD198,"")</f>
        <v/>
      </c>
      <c r="AS205" s="58"/>
      <c r="AT205" s="58" t="str">
        <f>IF(AND('2nd plate agonist &amp; batch'!AB198&lt;&gt;"", '2nd plate agonist &amp; batch'!AB198&lt;&gt;"Buffer"),'2nd plate agonist &amp; batch'!AE198,"")</f>
        <v/>
      </c>
      <c r="AU205" s="58" t="str">
        <f t="shared" si="62"/>
        <v/>
      </c>
      <c r="AV205" s="58" t="str">
        <f t="shared" si="63"/>
        <v/>
      </c>
      <c r="AW205" s="58" t="str">
        <f t="shared" si="65"/>
        <v/>
      </c>
      <c r="AX205" s="58" t="str">
        <f t="shared" si="64"/>
        <v/>
      </c>
      <c r="AY205" s="93"/>
      <c r="BB205" s="54"/>
    </row>
    <row r="206" spans="5:54" s="91" customFormat="1" ht="21" customHeight="1" x14ac:dyDescent="0.3">
      <c r="E206" s="61" t="str">
        <f>'Cell type &amp; nb'!AC199</f>
        <v/>
      </c>
      <c r="F206" s="61" t="str">
        <f>'Cell type &amp; nb'!AD199</f>
        <v/>
      </c>
      <c r="G206" s="61" t="str">
        <f>'Cell type &amp; nb'!AE199</f>
        <v/>
      </c>
      <c r="H206" s="61" t="str">
        <f>'Cell type &amp; nb'!AF199</f>
        <v/>
      </c>
      <c r="I206" s="64" t="str">
        <f t="shared" ref="I206:I269" si="66">IFERROR(G206*H206,"")</f>
        <v/>
      </c>
      <c r="J206" s="62" t="str">
        <f t="shared" ref="J206:J269" si="67">IFERROR(H206*$M$3,"")</f>
        <v/>
      </c>
      <c r="K206" s="62" t="str">
        <f t="shared" ref="K206:K269" si="68">IFERROR(1000*G206/$M$3,"")</f>
        <v/>
      </c>
      <c r="L206" s="62" t="str">
        <f t="shared" ref="L206:L269" si="69">IFERROR(I206*$J$11*$G$2,"")</f>
        <v/>
      </c>
      <c r="M206" s="62" t="str">
        <f t="shared" ref="M206:M269" si="70">IFERROR(J206*$J$11*$G$2,"")</f>
        <v/>
      </c>
      <c r="N206" s="62" t="str">
        <f t="shared" ref="N206:N269" si="71">IFERROR(AVERAGE(Q206:V206)*10000*P206,"")</f>
        <v/>
      </c>
      <c r="O206" s="62" t="str">
        <f t="shared" ref="O206:O269" si="72">IFERROR(1000*L206/N206,"")</f>
        <v/>
      </c>
      <c r="P206" s="107"/>
      <c r="Q206" s="107"/>
      <c r="R206" s="107"/>
      <c r="S206" s="107"/>
      <c r="T206" s="107"/>
      <c r="U206" s="107"/>
      <c r="V206" s="107"/>
      <c r="Y206" s="108" t="str">
        <f>IF('1st plate agonist &amp; batch'!AB199&lt;&gt;"",'1st plate agonist &amp; batch'!AB199,"")</f>
        <v/>
      </c>
      <c r="Z206" s="108" t="str">
        <f>IF('1st plate agonist &amp; batch'!AC199&lt;&gt;"",'1st plate agonist &amp; batch'!AC199,"")</f>
        <v/>
      </c>
      <c r="AA206" s="108" t="str">
        <f>IF('1st plate agonist &amp; batch'!AD199&lt;&gt;"",'1st plate agonist &amp; batch'!AD199,"")</f>
        <v/>
      </c>
      <c r="AB206" s="108" t="str">
        <f>IF('1st plate agonist &amp; batch'!AE199&lt;&gt;"",'1st plate agonist &amp; batch'!AE199,"")</f>
        <v/>
      </c>
      <c r="AC206" s="58" t="str">
        <f>IFERROR(IF(AND($Y206&lt;&gt;"Buffer",$Y206&lt;&gt;""),COUNTIFS('Dilutions 1st Plate'!$B$2:$Y$17,'Plate preparation Calculations'!$AD$2,'1st plate agonist &amp; batch'!$B$2:$Y$17,'Plate preparation Calculations'!$Y206),""),"")</f>
        <v/>
      </c>
      <c r="AD206" s="58" t="str">
        <f t="shared" ref="AD206:AD269" si="73">IFERROR($AF$3*AC206,"")</f>
        <v/>
      </c>
      <c r="AE206" s="58" t="str">
        <f t="shared" ref="AE206:AE269" si="74">IFERROR(AF206-AD206,"")</f>
        <v/>
      </c>
      <c r="AF206" s="108" t="str">
        <f t="shared" ref="AF206:AF269" si="75">IFERROR($AA$2*AC206,"")</f>
        <v/>
      </c>
      <c r="AG206" s="58" t="str">
        <f t="shared" ref="AG206:AG269" si="76">IF(AC206&lt;&gt;"",AI206*($AD$2*$M$1/$AA$1)/$AD$1,"")</f>
        <v/>
      </c>
      <c r="AH206" s="58" t="str">
        <f t="shared" ref="AH206:AH269" si="77">IF(AC206&lt;&gt;"",AI206-AG206,"")</f>
        <v/>
      </c>
      <c r="AI206" s="58" t="str">
        <f t="shared" ref="AI206:AI269" si="78">IF(AC206&lt;&gt;"",AB206*$AA$10,"")</f>
        <v/>
      </c>
      <c r="AJ206" s="82" t="str">
        <f t="shared" ref="AJ206:AJ269" si="79">IF(AC206&lt;&gt;"",$AA$8,"")</f>
        <v/>
      </c>
      <c r="AK206" s="82" t="str">
        <f t="shared" ref="AK206:AK269" si="80">IF(AC206&lt;&gt;"",$AA$9,"")</f>
        <v/>
      </c>
      <c r="AL206" s="82" t="str">
        <f t="shared" ref="AL206:AL269" si="81">IF(AC206&lt;&gt;"",$AC206*$AA$8,"")</f>
        <v/>
      </c>
      <c r="AM206" s="58" t="str">
        <f t="shared" ref="AM206:AM269" si="82">IF(AC206&lt;&gt;"",$AC206*$AA$9,"")</f>
        <v/>
      </c>
      <c r="AN206" s="58" t="str">
        <f t="shared" ref="AN206:AN269" si="83">IF(AC206&lt;&gt;"",$AA$10,"")</f>
        <v/>
      </c>
      <c r="AP206" s="58" t="str">
        <f>IF(AND('2nd plate agonist &amp; batch'!AB199&lt;&gt;"", '2nd plate agonist &amp; batch'!AB199&lt;&gt;"Buffer"),'2nd plate agonist &amp; batch'!AB199,"")</f>
        <v/>
      </c>
      <c r="AQ206" s="58" t="str">
        <f>IF('2nd plate agonist &amp; batch'!AC199&lt;&gt;"",'2nd plate agonist &amp; batch'!AC199,"")</f>
        <v/>
      </c>
      <c r="AR206" s="58" t="str">
        <f>IF('2nd plate agonist &amp; batch'!AD199&lt;&gt;"",'2nd plate agonist &amp; batch'!AD199,"")</f>
        <v/>
      </c>
      <c r="AS206" s="58"/>
      <c r="AT206" s="58" t="str">
        <f>IF(AND('2nd plate agonist &amp; batch'!AB199&lt;&gt;"", '2nd plate agonist &amp; batch'!AB199&lt;&gt;"Buffer"),'2nd plate agonist &amp; batch'!AE199,"")</f>
        <v/>
      </c>
      <c r="AU206" s="58" t="str">
        <f t="shared" ref="AU206:AU269" si="84">IFERROR(AT206*$G$1*($G$3+$G$2*$AQ$1),"")</f>
        <v/>
      </c>
      <c r="AV206" s="58" t="str">
        <f t="shared" ref="AV206:AV269" si="85">IFERROR(($M$2/$AQ$1)*AU206*$AS206/$AV$1,"")</f>
        <v/>
      </c>
      <c r="AW206" s="58" t="str">
        <f t="shared" si="65"/>
        <v/>
      </c>
      <c r="AX206" s="58" t="str">
        <f t="shared" ref="AX206:AX269" si="86">IFERROR(AU206-AV206-AW206,"")</f>
        <v/>
      </c>
      <c r="AY206" s="93"/>
      <c r="BB206" s="54"/>
    </row>
    <row r="207" spans="5:54" s="91" customFormat="1" ht="21" customHeight="1" x14ac:dyDescent="0.3">
      <c r="E207" s="61" t="str">
        <f>'Cell type &amp; nb'!AC200</f>
        <v/>
      </c>
      <c r="F207" s="61" t="str">
        <f>'Cell type &amp; nb'!AD200</f>
        <v/>
      </c>
      <c r="G207" s="61" t="str">
        <f>'Cell type &amp; nb'!AE200</f>
        <v/>
      </c>
      <c r="H207" s="61" t="str">
        <f>'Cell type &amp; nb'!AF200</f>
        <v/>
      </c>
      <c r="I207" s="64" t="str">
        <f t="shared" si="66"/>
        <v/>
      </c>
      <c r="J207" s="62" t="str">
        <f t="shared" si="67"/>
        <v/>
      </c>
      <c r="K207" s="62" t="str">
        <f t="shared" si="68"/>
        <v/>
      </c>
      <c r="L207" s="62" t="str">
        <f t="shared" si="69"/>
        <v/>
      </c>
      <c r="M207" s="62" t="str">
        <f t="shared" si="70"/>
        <v/>
      </c>
      <c r="N207" s="62" t="str">
        <f t="shared" si="71"/>
        <v/>
      </c>
      <c r="O207" s="62" t="str">
        <f t="shared" si="72"/>
        <v/>
      </c>
      <c r="P207" s="107"/>
      <c r="Q207" s="107"/>
      <c r="R207" s="107"/>
      <c r="S207" s="107"/>
      <c r="T207" s="107"/>
      <c r="U207" s="107"/>
      <c r="V207" s="107"/>
      <c r="Y207" s="108" t="str">
        <f>IF('1st plate agonist &amp; batch'!AB200&lt;&gt;"",'1st plate agonist &amp; batch'!AB200,"")</f>
        <v/>
      </c>
      <c r="Z207" s="108" t="str">
        <f>IF('1st plate agonist &amp; batch'!AC200&lt;&gt;"",'1st plate agonist &amp; batch'!AC200,"")</f>
        <v/>
      </c>
      <c r="AA207" s="108" t="str">
        <f>IF('1st plate agonist &amp; batch'!AD200&lt;&gt;"",'1st plate agonist &amp; batch'!AD200,"")</f>
        <v/>
      </c>
      <c r="AB207" s="108" t="str">
        <f>IF('1st plate agonist &amp; batch'!AE200&lt;&gt;"",'1st plate agonist &amp; batch'!AE200,"")</f>
        <v/>
      </c>
      <c r="AC207" s="58" t="str">
        <f>IFERROR(IF(AND($Y207&lt;&gt;"Buffer",$Y207&lt;&gt;""),COUNTIFS('Dilutions 1st Plate'!$B$2:$Y$17,'Plate preparation Calculations'!$AD$2,'1st plate agonist &amp; batch'!$B$2:$Y$17,'Plate preparation Calculations'!$Y207),""),"")</f>
        <v/>
      </c>
      <c r="AD207" s="58" t="str">
        <f t="shared" si="73"/>
        <v/>
      </c>
      <c r="AE207" s="58" t="str">
        <f t="shared" si="74"/>
        <v/>
      </c>
      <c r="AF207" s="108" t="str">
        <f t="shared" si="75"/>
        <v/>
      </c>
      <c r="AG207" s="58" t="str">
        <f t="shared" si="76"/>
        <v/>
      </c>
      <c r="AH207" s="58" t="str">
        <f t="shared" si="77"/>
        <v/>
      </c>
      <c r="AI207" s="58" t="str">
        <f t="shared" si="78"/>
        <v/>
      </c>
      <c r="AJ207" s="82" t="str">
        <f t="shared" si="79"/>
        <v/>
      </c>
      <c r="AK207" s="82" t="str">
        <f t="shared" si="80"/>
        <v/>
      </c>
      <c r="AL207" s="82" t="str">
        <f t="shared" si="81"/>
        <v/>
      </c>
      <c r="AM207" s="58" t="str">
        <f t="shared" si="82"/>
        <v/>
      </c>
      <c r="AN207" s="58" t="str">
        <f t="shared" si="83"/>
        <v/>
      </c>
      <c r="AP207" s="58" t="str">
        <f>IF(AND('2nd plate agonist &amp; batch'!AB200&lt;&gt;"", '2nd plate agonist &amp; batch'!AB200&lt;&gt;"Buffer"),'2nd plate agonist &amp; batch'!AB200,"")</f>
        <v/>
      </c>
      <c r="AQ207" s="58" t="str">
        <f>IF('2nd plate agonist &amp; batch'!AC200&lt;&gt;"",'2nd plate agonist &amp; batch'!AC200,"")</f>
        <v/>
      </c>
      <c r="AR207" s="58" t="str">
        <f>IF('2nd plate agonist &amp; batch'!AD200&lt;&gt;"",'2nd plate agonist &amp; batch'!AD200,"")</f>
        <v/>
      </c>
      <c r="AS207" s="58"/>
      <c r="AT207" s="58" t="str">
        <f>IF(AND('2nd plate agonist &amp; batch'!AB200&lt;&gt;"", '2nd plate agonist &amp; batch'!AB200&lt;&gt;"Buffer"),'2nd plate agonist &amp; batch'!AE200,"")</f>
        <v/>
      </c>
      <c r="AU207" s="58" t="str">
        <f t="shared" si="84"/>
        <v/>
      </c>
      <c r="AV207" s="58" t="str">
        <f t="shared" si="85"/>
        <v/>
      </c>
      <c r="AW207" s="58" t="str">
        <f t="shared" si="65"/>
        <v/>
      </c>
      <c r="AX207" s="58" t="str">
        <f t="shared" si="86"/>
        <v/>
      </c>
      <c r="AY207" s="93"/>
      <c r="BB207" s="54"/>
    </row>
    <row r="208" spans="5:54" s="91" customFormat="1" ht="21" customHeight="1" x14ac:dyDescent="0.3">
      <c r="E208" s="61" t="str">
        <f>'Cell type &amp; nb'!AC201</f>
        <v/>
      </c>
      <c r="F208" s="61" t="str">
        <f>'Cell type &amp; nb'!AD201</f>
        <v/>
      </c>
      <c r="G208" s="61" t="str">
        <f>'Cell type &amp; nb'!AE201</f>
        <v/>
      </c>
      <c r="H208" s="61" t="str">
        <f>'Cell type &amp; nb'!AF201</f>
        <v/>
      </c>
      <c r="I208" s="64" t="str">
        <f t="shared" si="66"/>
        <v/>
      </c>
      <c r="J208" s="62" t="str">
        <f t="shared" si="67"/>
        <v/>
      </c>
      <c r="K208" s="62" t="str">
        <f t="shared" si="68"/>
        <v/>
      </c>
      <c r="L208" s="62" t="str">
        <f t="shared" si="69"/>
        <v/>
      </c>
      <c r="M208" s="62" t="str">
        <f t="shared" si="70"/>
        <v/>
      </c>
      <c r="N208" s="62" t="str">
        <f t="shared" si="71"/>
        <v/>
      </c>
      <c r="O208" s="62" t="str">
        <f t="shared" si="72"/>
        <v/>
      </c>
      <c r="P208" s="107"/>
      <c r="Q208" s="107"/>
      <c r="R208" s="107"/>
      <c r="S208" s="107"/>
      <c r="T208" s="107"/>
      <c r="U208" s="107"/>
      <c r="V208" s="107"/>
      <c r="Y208" s="108" t="str">
        <f>IF('1st plate agonist &amp; batch'!AB201&lt;&gt;"",'1st plate agonist &amp; batch'!AB201,"")</f>
        <v/>
      </c>
      <c r="Z208" s="108" t="str">
        <f>IF('1st plate agonist &amp; batch'!AC201&lt;&gt;"",'1st plate agonist &amp; batch'!AC201,"")</f>
        <v/>
      </c>
      <c r="AA208" s="108" t="str">
        <f>IF('1st plate agonist &amp; batch'!AD201&lt;&gt;"",'1st plate agonist &amp; batch'!AD201,"")</f>
        <v/>
      </c>
      <c r="AB208" s="108" t="str">
        <f>IF('1st plate agonist &amp; batch'!AE201&lt;&gt;"",'1st plate agonist &amp; batch'!AE201,"")</f>
        <v/>
      </c>
      <c r="AC208" s="58" t="str">
        <f>IFERROR(IF(AND($Y208&lt;&gt;"Buffer",$Y208&lt;&gt;""),COUNTIFS('Dilutions 1st Plate'!$B$2:$Y$17,'Plate preparation Calculations'!$AD$2,'1st plate agonist &amp; batch'!$B$2:$Y$17,'Plate preparation Calculations'!$Y208),""),"")</f>
        <v/>
      </c>
      <c r="AD208" s="58" t="str">
        <f t="shared" si="73"/>
        <v/>
      </c>
      <c r="AE208" s="58" t="str">
        <f t="shared" si="74"/>
        <v/>
      </c>
      <c r="AF208" s="108" t="str">
        <f t="shared" si="75"/>
        <v/>
      </c>
      <c r="AG208" s="58" t="str">
        <f t="shared" si="76"/>
        <v/>
      </c>
      <c r="AH208" s="58" t="str">
        <f t="shared" si="77"/>
        <v/>
      </c>
      <c r="AI208" s="58" t="str">
        <f t="shared" si="78"/>
        <v/>
      </c>
      <c r="AJ208" s="82" t="str">
        <f t="shared" si="79"/>
        <v/>
      </c>
      <c r="AK208" s="82" t="str">
        <f t="shared" si="80"/>
        <v/>
      </c>
      <c r="AL208" s="82" t="str">
        <f t="shared" si="81"/>
        <v/>
      </c>
      <c r="AM208" s="58" t="str">
        <f t="shared" si="82"/>
        <v/>
      </c>
      <c r="AN208" s="58" t="str">
        <f t="shared" si="83"/>
        <v/>
      </c>
      <c r="AP208" s="58" t="str">
        <f>IF(AND('2nd plate agonist &amp; batch'!AB201&lt;&gt;"", '2nd plate agonist &amp; batch'!AB201&lt;&gt;"Buffer"),'2nd plate agonist &amp; batch'!AB201,"")</f>
        <v/>
      </c>
      <c r="AQ208" s="58" t="str">
        <f>IF('2nd plate agonist &amp; batch'!AC201&lt;&gt;"",'2nd plate agonist &amp; batch'!AC201,"")</f>
        <v/>
      </c>
      <c r="AR208" s="58" t="str">
        <f>IF('2nd plate agonist &amp; batch'!AD201&lt;&gt;"",'2nd plate agonist &amp; batch'!AD201,"")</f>
        <v/>
      </c>
      <c r="AS208" s="58"/>
      <c r="AT208" s="58" t="str">
        <f>IF(AND('2nd plate agonist &amp; batch'!AB201&lt;&gt;"", '2nd plate agonist &amp; batch'!AB201&lt;&gt;"Buffer"),'2nd plate agonist &amp; batch'!AE201,"")</f>
        <v/>
      </c>
      <c r="AU208" s="58" t="str">
        <f t="shared" si="84"/>
        <v/>
      </c>
      <c r="AV208" s="58" t="str">
        <f t="shared" si="85"/>
        <v/>
      </c>
      <c r="AW208" s="58" t="str">
        <f t="shared" si="65"/>
        <v/>
      </c>
      <c r="AX208" s="58" t="str">
        <f t="shared" si="86"/>
        <v/>
      </c>
      <c r="AY208" s="93"/>
      <c r="BB208" s="54"/>
    </row>
    <row r="209" spans="5:54" s="91" customFormat="1" ht="21" customHeight="1" x14ac:dyDescent="0.3">
      <c r="E209" s="61" t="str">
        <f>'Cell type &amp; nb'!AC202</f>
        <v/>
      </c>
      <c r="F209" s="61" t="str">
        <f>'Cell type &amp; nb'!AD202</f>
        <v/>
      </c>
      <c r="G209" s="61" t="str">
        <f>'Cell type &amp; nb'!AE202</f>
        <v/>
      </c>
      <c r="H209" s="61" t="str">
        <f>'Cell type &amp; nb'!AF202</f>
        <v/>
      </c>
      <c r="I209" s="64" t="str">
        <f t="shared" si="66"/>
        <v/>
      </c>
      <c r="J209" s="62" t="str">
        <f t="shared" si="67"/>
        <v/>
      </c>
      <c r="K209" s="62" t="str">
        <f t="shared" si="68"/>
        <v/>
      </c>
      <c r="L209" s="62" t="str">
        <f t="shared" si="69"/>
        <v/>
      </c>
      <c r="M209" s="62" t="str">
        <f t="shared" si="70"/>
        <v/>
      </c>
      <c r="N209" s="62" t="str">
        <f t="shared" si="71"/>
        <v/>
      </c>
      <c r="O209" s="62" t="str">
        <f t="shared" si="72"/>
        <v/>
      </c>
      <c r="P209" s="107"/>
      <c r="Q209" s="107"/>
      <c r="R209" s="107"/>
      <c r="S209" s="107"/>
      <c r="T209" s="107"/>
      <c r="U209" s="107"/>
      <c r="V209" s="107"/>
      <c r="Y209" s="108" t="str">
        <f>IF('1st plate agonist &amp; batch'!AB202&lt;&gt;"",'1st plate agonist &amp; batch'!AB202,"")</f>
        <v/>
      </c>
      <c r="Z209" s="108" t="str">
        <f>IF('1st plate agonist &amp; batch'!AC202&lt;&gt;"",'1st plate agonist &amp; batch'!AC202,"")</f>
        <v/>
      </c>
      <c r="AA209" s="108" t="str">
        <f>IF('1st plate agonist &amp; batch'!AD202&lt;&gt;"",'1st plate agonist &amp; batch'!AD202,"")</f>
        <v/>
      </c>
      <c r="AB209" s="108" t="str">
        <f>IF('1st plate agonist &amp; batch'!AE202&lt;&gt;"",'1st plate agonist &amp; batch'!AE202,"")</f>
        <v/>
      </c>
      <c r="AC209" s="58" t="str">
        <f>IFERROR(IF(AND($Y209&lt;&gt;"Buffer",$Y209&lt;&gt;""),COUNTIFS('Dilutions 1st Plate'!$B$2:$Y$17,'Plate preparation Calculations'!$AD$2,'1st plate agonist &amp; batch'!$B$2:$Y$17,'Plate preparation Calculations'!$Y209),""),"")</f>
        <v/>
      </c>
      <c r="AD209" s="58" t="str">
        <f t="shared" si="73"/>
        <v/>
      </c>
      <c r="AE209" s="58" t="str">
        <f t="shared" si="74"/>
        <v/>
      </c>
      <c r="AF209" s="108" t="str">
        <f t="shared" si="75"/>
        <v/>
      </c>
      <c r="AG209" s="58" t="str">
        <f t="shared" si="76"/>
        <v/>
      </c>
      <c r="AH209" s="58" t="str">
        <f t="shared" si="77"/>
        <v/>
      </c>
      <c r="AI209" s="58" t="str">
        <f t="shared" si="78"/>
        <v/>
      </c>
      <c r="AJ209" s="82" t="str">
        <f t="shared" si="79"/>
        <v/>
      </c>
      <c r="AK209" s="82" t="str">
        <f t="shared" si="80"/>
        <v/>
      </c>
      <c r="AL209" s="82" t="str">
        <f t="shared" si="81"/>
        <v/>
      </c>
      <c r="AM209" s="58" t="str">
        <f t="shared" si="82"/>
        <v/>
      </c>
      <c r="AN209" s="58" t="str">
        <f t="shared" si="83"/>
        <v/>
      </c>
      <c r="AP209" s="58" t="str">
        <f>IF(AND('2nd plate agonist &amp; batch'!AB202&lt;&gt;"", '2nd plate agonist &amp; batch'!AB202&lt;&gt;"Buffer"),'2nd plate agonist &amp; batch'!AB202,"")</f>
        <v/>
      </c>
      <c r="AQ209" s="58" t="str">
        <f>IF('2nd plate agonist &amp; batch'!AC202&lt;&gt;"",'2nd plate agonist &amp; batch'!AC202,"")</f>
        <v/>
      </c>
      <c r="AR209" s="58" t="str">
        <f>IF('2nd plate agonist &amp; batch'!AD202&lt;&gt;"",'2nd plate agonist &amp; batch'!AD202,"")</f>
        <v/>
      </c>
      <c r="AS209" s="58"/>
      <c r="AT209" s="58" t="str">
        <f>IF(AND('2nd plate agonist &amp; batch'!AB202&lt;&gt;"", '2nd plate agonist &amp; batch'!AB202&lt;&gt;"Buffer"),'2nd plate agonist &amp; batch'!AE202,"")</f>
        <v/>
      </c>
      <c r="AU209" s="58" t="str">
        <f t="shared" si="84"/>
        <v/>
      </c>
      <c r="AV209" s="58" t="str">
        <f t="shared" si="85"/>
        <v/>
      </c>
      <c r="AW209" s="58" t="str">
        <f t="shared" ref="AW209:AW272" si="87">IFERROR(AU209/5,"")</f>
        <v/>
      </c>
      <c r="AX209" s="58" t="str">
        <f t="shared" si="86"/>
        <v/>
      </c>
      <c r="AY209" s="93"/>
      <c r="BB209" s="54"/>
    </row>
    <row r="210" spans="5:54" s="91" customFormat="1" ht="21" customHeight="1" x14ac:dyDescent="0.3">
      <c r="E210" s="61" t="str">
        <f>'Cell type &amp; nb'!AC203</f>
        <v/>
      </c>
      <c r="F210" s="61" t="str">
        <f>'Cell type &amp; nb'!AD203</f>
        <v/>
      </c>
      <c r="G210" s="61" t="str">
        <f>'Cell type &amp; nb'!AE203</f>
        <v/>
      </c>
      <c r="H210" s="61" t="str">
        <f>'Cell type &amp; nb'!AF203</f>
        <v/>
      </c>
      <c r="I210" s="64" t="str">
        <f t="shared" si="66"/>
        <v/>
      </c>
      <c r="J210" s="62" t="str">
        <f t="shared" si="67"/>
        <v/>
      </c>
      <c r="K210" s="62" t="str">
        <f t="shared" si="68"/>
        <v/>
      </c>
      <c r="L210" s="62" t="str">
        <f t="shared" si="69"/>
        <v/>
      </c>
      <c r="M210" s="62" t="str">
        <f t="shared" si="70"/>
        <v/>
      </c>
      <c r="N210" s="62" t="str">
        <f t="shared" si="71"/>
        <v/>
      </c>
      <c r="O210" s="62" t="str">
        <f t="shared" si="72"/>
        <v/>
      </c>
      <c r="P210" s="107"/>
      <c r="Q210" s="107"/>
      <c r="R210" s="107"/>
      <c r="S210" s="107"/>
      <c r="T210" s="107"/>
      <c r="U210" s="107"/>
      <c r="V210" s="107"/>
      <c r="Y210" s="108" t="str">
        <f>IF('1st plate agonist &amp; batch'!AB203&lt;&gt;"",'1st plate agonist &amp; batch'!AB203,"")</f>
        <v/>
      </c>
      <c r="Z210" s="108" t="str">
        <f>IF('1st plate agonist &amp; batch'!AC203&lt;&gt;"",'1st plate agonist &amp; batch'!AC203,"")</f>
        <v/>
      </c>
      <c r="AA210" s="108" t="str">
        <f>IF('1st plate agonist &amp; batch'!AD203&lt;&gt;"",'1st plate agonist &amp; batch'!AD203,"")</f>
        <v/>
      </c>
      <c r="AB210" s="108" t="str">
        <f>IF('1st plate agonist &amp; batch'!AE203&lt;&gt;"",'1st plate agonist &amp; batch'!AE203,"")</f>
        <v/>
      </c>
      <c r="AC210" s="58" t="str">
        <f>IFERROR(IF(AND($Y210&lt;&gt;"Buffer",$Y210&lt;&gt;""),COUNTIFS('Dilutions 1st Plate'!$B$2:$Y$17,'Plate preparation Calculations'!$AD$2,'1st plate agonist &amp; batch'!$B$2:$Y$17,'Plate preparation Calculations'!$Y210),""),"")</f>
        <v/>
      </c>
      <c r="AD210" s="58" t="str">
        <f t="shared" si="73"/>
        <v/>
      </c>
      <c r="AE210" s="58" t="str">
        <f t="shared" si="74"/>
        <v/>
      </c>
      <c r="AF210" s="108" t="str">
        <f t="shared" si="75"/>
        <v/>
      </c>
      <c r="AG210" s="58" t="str">
        <f t="shared" si="76"/>
        <v/>
      </c>
      <c r="AH210" s="58" t="str">
        <f t="shared" si="77"/>
        <v/>
      </c>
      <c r="AI210" s="58" t="str">
        <f t="shared" si="78"/>
        <v/>
      </c>
      <c r="AJ210" s="82" t="str">
        <f t="shared" si="79"/>
        <v/>
      </c>
      <c r="AK210" s="82" t="str">
        <f t="shared" si="80"/>
        <v/>
      </c>
      <c r="AL210" s="82" t="str">
        <f t="shared" si="81"/>
        <v/>
      </c>
      <c r="AM210" s="58" t="str">
        <f t="shared" si="82"/>
        <v/>
      </c>
      <c r="AN210" s="58" t="str">
        <f t="shared" si="83"/>
        <v/>
      </c>
      <c r="AP210" s="58" t="str">
        <f>IF(AND('2nd plate agonist &amp; batch'!AB203&lt;&gt;"", '2nd plate agonist &amp; batch'!AB203&lt;&gt;"Buffer"),'2nd plate agonist &amp; batch'!AB203,"")</f>
        <v/>
      </c>
      <c r="AQ210" s="58" t="str">
        <f>IF('2nd plate agonist &amp; batch'!AC203&lt;&gt;"",'2nd plate agonist &amp; batch'!AC203,"")</f>
        <v/>
      </c>
      <c r="AR210" s="58" t="str">
        <f>IF('2nd plate agonist &amp; batch'!AD203&lt;&gt;"",'2nd plate agonist &amp; batch'!AD203,"")</f>
        <v/>
      </c>
      <c r="AS210" s="58"/>
      <c r="AT210" s="58" t="str">
        <f>IF(AND('2nd plate agonist &amp; batch'!AB203&lt;&gt;"", '2nd plate agonist &amp; batch'!AB203&lt;&gt;"Buffer"),'2nd plate agonist &amp; batch'!AE203,"")</f>
        <v/>
      </c>
      <c r="AU210" s="58" t="str">
        <f t="shared" si="84"/>
        <v/>
      </c>
      <c r="AV210" s="58" t="str">
        <f t="shared" si="85"/>
        <v/>
      </c>
      <c r="AW210" s="58" t="str">
        <f t="shared" si="87"/>
        <v/>
      </c>
      <c r="AX210" s="58" t="str">
        <f t="shared" si="86"/>
        <v/>
      </c>
      <c r="AY210" s="93"/>
      <c r="BB210" s="54"/>
    </row>
    <row r="211" spans="5:54" s="91" customFormat="1" ht="21" customHeight="1" x14ac:dyDescent="0.3">
      <c r="E211" s="61" t="str">
        <f>'Cell type &amp; nb'!AC204</f>
        <v/>
      </c>
      <c r="F211" s="61" t="str">
        <f>'Cell type &amp; nb'!AD204</f>
        <v/>
      </c>
      <c r="G211" s="61" t="str">
        <f>'Cell type &amp; nb'!AE204</f>
        <v/>
      </c>
      <c r="H211" s="61" t="str">
        <f>'Cell type &amp; nb'!AF204</f>
        <v/>
      </c>
      <c r="I211" s="64" t="str">
        <f t="shared" si="66"/>
        <v/>
      </c>
      <c r="J211" s="62" t="str">
        <f t="shared" si="67"/>
        <v/>
      </c>
      <c r="K211" s="62" t="str">
        <f t="shared" si="68"/>
        <v/>
      </c>
      <c r="L211" s="62" t="str">
        <f t="shared" si="69"/>
        <v/>
      </c>
      <c r="M211" s="62" t="str">
        <f t="shared" si="70"/>
        <v/>
      </c>
      <c r="N211" s="62" t="str">
        <f t="shared" si="71"/>
        <v/>
      </c>
      <c r="O211" s="62" t="str">
        <f t="shared" si="72"/>
        <v/>
      </c>
      <c r="P211" s="107"/>
      <c r="Q211" s="107"/>
      <c r="R211" s="107"/>
      <c r="S211" s="107"/>
      <c r="T211" s="107"/>
      <c r="U211" s="107"/>
      <c r="V211" s="107"/>
      <c r="Y211" s="108" t="str">
        <f>IF('1st plate agonist &amp; batch'!AB204&lt;&gt;"",'1st plate agonist &amp; batch'!AB204,"")</f>
        <v/>
      </c>
      <c r="Z211" s="108" t="str">
        <f>IF('1st plate agonist &amp; batch'!AC204&lt;&gt;"",'1st plate agonist &amp; batch'!AC204,"")</f>
        <v/>
      </c>
      <c r="AA211" s="108" t="str">
        <f>IF('1st plate agonist &amp; batch'!AD204&lt;&gt;"",'1st plate agonist &amp; batch'!AD204,"")</f>
        <v/>
      </c>
      <c r="AB211" s="108" t="str">
        <f>IF('1st plate agonist &amp; batch'!AE204&lt;&gt;"",'1st plate agonist &amp; batch'!AE204,"")</f>
        <v/>
      </c>
      <c r="AC211" s="58" t="str">
        <f>IFERROR(IF(AND($Y211&lt;&gt;"Buffer",$Y211&lt;&gt;""),COUNTIFS('Dilutions 1st Plate'!$B$2:$Y$17,'Plate preparation Calculations'!$AD$2,'1st plate agonist &amp; batch'!$B$2:$Y$17,'Plate preparation Calculations'!$Y211),""),"")</f>
        <v/>
      </c>
      <c r="AD211" s="58" t="str">
        <f t="shared" si="73"/>
        <v/>
      </c>
      <c r="AE211" s="58" t="str">
        <f t="shared" si="74"/>
        <v/>
      </c>
      <c r="AF211" s="108" t="str">
        <f t="shared" si="75"/>
        <v/>
      </c>
      <c r="AG211" s="58" t="str">
        <f t="shared" si="76"/>
        <v/>
      </c>
      <c r="AH211" s="58" t="str">
        <f t="shared" si="77"/>
        <v/>
      </c>
      <c r="AI211" s="58" t="str">
        <f t="shared" si="78"/>
        <v/>
      </c>
      <c r="AJ211" s="82" t="str">
        <f t="shared" si="79"/>
        <v/>
      </c>
      <c r="AK211" s="82" t="str">
        <f t="shared" si="80"/>
        <v/>
      </c>
      <c r="AL211" s="82" t="str">
        <f t="shared" si="81"/>
        <v/>
      </c>
      <c r="AM211" s="58" t="str">
        <f t="shared" si="82"/>
        <v/>
      </c>
      <c r="AN211" s="58" t="str">
        <f t="shared" si="83"/>
        <v/>
      </c>
      <c r="AP211" s="58" t="str">
        <f>IF(AND('2nd plate agonist &amp; batch'!AB204&lt;&gt;"", '2nd plate agonist &amp; batch'!AB204&lt;&gt;"Buffer"),'2nd plate agonist &amp; batch'!AB204,"")</f>
        <v/>
      </c>
      <c r="AQ211" s="58" t="str">
        <f>IF('2nd plate agonist &amp; batch'!AC204&lt;&gt;"",'2nd plate agonist &amp; batch'!AC204,"")</f>
        <v/>
      </c>
      <c r="AR211" s="58" t="str">
        <f>IF('2nd plate agonist &amp; batch'!AD204&lt;&gt;"",'2nd plate agonist &amp; batch'!AD204,"")</f>
        <v/>
      </c>
      <c r="AS211" s="58"/>
      <c r="AT211" s="58" t="str">
        <f>IF(AND('2nd plate agonist &amp; batch'!AB204&lt;&gt;"", '2nd plate agonist &amp; batch'!AB204&lt;&gt;"Buffer"),'2nd plate agonist &amp; batch'!AE204,"")</f>
        <v/>
      </c>
      <c r="AU211" s="58" t="str">
        <f t="shared" si="84"/>
        <v/>
      </c>
      <c r="AV211" s="58" t="str">
        <f t="shared" si="85"/>
        <v/>
      </c>
      <c r="AW211" s="58" t="str">
        <f t="shared" si="87"/>
        <v/>
      </c>
      <c r="AX211" s="58" t="str">
        <f t="shared" si="86"/>
        <v/>
      </c>
      <c r="AY211" s="93"/>
      <c r="BB211" s="54"/>
    </row>
    <row r="212" spans="5:54" s="91" customFormat="1" ht="21" customHeight="1" x14ac:dyDescent="0.3">
      <c r="E212" s="61" t="str">
        <f>'Cell type &amp; nb'!AC205</f>
        <v/>
      </c>
      <c r="F212" s="61" t="str">
        <f>'Cell type &amp; nb'!AD205</f>
        <v/>
      </c>
      <c r="G212" s="61" t="str">
        <f>'Cell type &amp; nb'!AE205</f>
        <v/>
      </c>
      <c r="H212" s="61" t="str">
        <f>'Cell type &amp; nb'!AF205</f>
        <v/>
      </c>
      <c r="I212" s="64" t="str">
        <f t="shared" si="66"/>
        <v/>
      </c>
      <c r="J212" s="62" t="str">
        <f t="shared" si="67"/>
        <v/>
      </c>
      <c r="K212" s="62" t="str">
        <f t="shared" si="68"/>
        <v/>
      </c>
      <c r="L212" s="62" t="str">
        <f t="shared" si="69"/>
        <v/>
      </c>
      <c r="M212" s="62" t="str">
        <f t="shared" si="70"/>
        <v/>
      </c>
      <c r="N212" s="62" t="str">
        <f t="shared" si="71"/>
        <v/>
      </c>
      <c r="O212" s="62" t="str">
        <f t="shared" si="72"/>
        <v/>
      </c>
      <c r="P212" s="107"/>
      <c r="Q212" s="107"/>
      <c r="R212" s="107"/>
      <c r="S212" s="107"/>
      <c r="T212" s="107"/>
      <c r="U212" s="107"/>
      <c r="V212" s="107"/>
      <c r="Y212" s="108" t="str">
        <f>IF('1st plate agonist &amp; batch'!AB205&lt;&gt;"",'1st plate agonist &amp; batch'!AB205,"")</f>
        <v/>
      </c>
      <c r="Z212" s="108" t="str">
        <f>IF('1st plate agonist &amp; batch'!AC205&lt;&gt;"",'1st plate agonist &amp; batch'!AC205,"")</f>
        <v/>
      </c>
      <c r="AA212" s="108" t="str">
        <f>IF('1st plate agonist &amp; batch'!AD205&lt;&gt;"",'1st plate agonist &amp; batch'!AD205,"")</f>
        <v/>
      </c>
      <c r="AB212" s="108" t="str">
        <f>IF('1st plate agonist &amp; batch'!AE205&lt;&gt;"",'1st plate agonist &amp; batch'!AE205,"")</f>
        <v/>
      </c>
      <c r="AC212" s="58" t="str">
        <f>IFERROR(IF(AND($Y212&lt;&gt;"Buffer",$Y212&lt;&gt;""),COUNTIFS('Dilutions 1st Plate'!$B$2:$Y$17,'Plate preparation Calculations'!$AD$2,'1st plate agonist &amp; batch'!$B$2:$Y$17,'Plate preparation Calculations'!$Y212),""),"")</f>
        <v/>
      </c>
      <c r="AD212" s="58" t="str">
        <f t="shared" si="73"/>
        <v/>
      </c>
      <c r="AE212" s="58" t="str">
        <f t="shared" si="74"/>
        <v/>
      </c>
      <c r="AF212" s="108" t="str">
        <f t="shared" si="75"/>
        <v/>
      </c>
      <c r="AG212" s="58" t="str">
        <f t="shared" si="76"/>
        <v/>
      </c>
      <c r="AH212" s="58" t="str">
        <f t="shared" si="77"/>
        <v/>
      </c>
      <c r="AI212" s="58" t="str">
        <f t="shared" si="78"/>
        <v/>
      </c>
      <c r="AJ212" s="82" t="str">
        <f t="shared" si="79"/>
        <v/>
      </c>
      <c r="AK212" s="82" t="str">
        <f t="shared" si="80"/>
        <v/>
      </c>
      <c r="AL212" s="82" t="str">
        <f t="shared" si="81"/>
        <v/>
      </c>
      <c r="AM212" s="58" t="str">
        <f t="shared" si="82"/>
        <v/>
      </c>
      <c r="AN212" s="58" t="str">
        <f t="shared" si="83"/>
        <v/>
      </c>
      <c r="AP212" s="58" t="str">
        <f>IF(AND('2nd plate agonist &amp; batch'!AB205&lt;&gt;"", '2nd plate agonist &amp; batch'!AB205&lt;&gt;"Buffer"),'2nd plate agonist &amp; batch'!AB205,"")</f>
        <v/>
      </c>
      <c r="AQ212" s="58" t="str">
        <f>IF('2nd plate agonist &amp; batch'!AC205&lt;&gt;"",'2nd plate agonist &amp; batch'!AC205,"")</f>
        <v/>
      </c>
      <c r="AR212" s="58" t="str">
        <f>IF('2nd plate agonist &amp; batch'!AD205&lt;&gt;"",'2nd plate agonist &amp; batch'!AD205,"")</f>
        <v/>
      </c>
      <c r="AS212" s="58"/>
      <c r="AT212" s="58" t="str">
        <f>IF(AND('2nd plate agonist &amp; batch'!AB205&lt;&gt;"", '2nd plate agonist &amp; batch'!AB205&lt;&gt;"Buffer"),'2nd plate agonist &amp; batch'!AE205,"")</f>
        <v/>
      </c>
      <c r="AU212" s="58" t="str">
        <f t="shared" si="84"/>
        <v/>
      </c>
      <c r="AV212" s="58" t="str">
        <f t="shared" si="85"/>
        <v/>
      </c>
      <c r="AW212" s="58" t="str">
        <f t="shared" si="87"/>
        <v/>
      </c>
      <c r="AX212" s="58" t="str">
        <f t="shared" si="86"/>
        <v/>
      </c>
      <c r="AY212" s="93"/>
      <c r="BB212" s="54"/>
    </row>
    <row r="213" spans="5:54" s="91" customFormat="1" ht="21" customHeight="1" x14ac:dyDescent="0.3">
      <c r="E213" s="61" t="str">
        <f>'Cell type &amp; nb'!AC206</f>
        <v/>
      </c>
      <c r="F213" s="61" t="str">
        <f>'Cell type &amp; nb'!AD206</f>
        <v/>
      </c>
      <c r="G213" s="61" t="str">
        <f>'Cell type &amp; nb'!AE206</f>
        <v/>
      </c>
      <c r="H213" s="61" t="str">
        <f>'Cell type &amp; nb'!AF206</f>
        <v/>
      </c>
      <c r="I213" s="64" t="str">
        <f t="shared" si="66"/>
        <v/>
      </c>
      <c r="J213" s="62" t="str">
        <f t="shared" si="67"/>
        <v/>
      </c>
      <c r="K213" s="62" t="str">
        <f t="shared" si="68"/>
        <v/>
      </c>
      <c r="L213" s="62" t="str">
        <f t="shared" si="69"/>
        <v/>
      </c>
      <c r="M213" s="62" t="str">
        <f t="shared" si="70"/>
        <v/>
      </c>
      <c r="N213" s="62" t="str">
        <f t="shared" si="71"/>
        <v/>
      </c>
      <c r="O213" s="62" t="str">
        <f t="shared" si="72"/>
        <v/>
      </c>
      <c r="P213" s="107"/>
      <c r="Q213" s="107"/>
      <c r="R213" s="107"/>
      <c r="S213" s="107"/>
      <c r="T213" s="107"/>
      <c r="U213" s="107"/>
      <c r="V213" s="107"/>
      <c r="Y213" s="108" t="str">
        <f>IF('1st plate agonist &amp; batch'!AB206&lt;&gt;"",'1st plate agonist &amp; batch'!AB206,"")</f>
        <v/>
      </c>
      <c r="Z213" s="108" t="str">
        <f>IF('1st plate agonist &amp; batch'!AC206&lt;&gt;"",'1st plate agonist &amp; batch'!AC206,"")</f>
        <v/>
      </c>
      <c r="AA213" s="108" t="str">
        <f>IF('1st plate agonist &amp; batch'!AD206&lt;&gt;"",'1st plate agonist &amp; batch'!AD206,"")</f>
        <v/>
      </c>
      <c r="AB213" s="108" t="str">
        <f>IF('1st plate agonist &amp; batch'!AE206&lt;&gt;"",'1st plate agonist &amp; batch'!AE206,"")</f>
        <v/>
      </c>
      <c r="AC213" s="58" t="str">
        <f>IFERROR(IF(AND($Y213&lt;&gt;"Buffer",$Y213&lt;&gt;""),COUNTIFS('Dilutions 1st Plate'!$B$2:$Y$17,'Plate preparation Calculations'!$AD$2,'1st plate agonist &amp; batch'!$B$2:$Y$17,'Plate preparation Calculations'!$Y213),""),"")</f>
        <v/>
      </c>
      <c r="AD213" s="58" t="str">
        <f t="shared" si="73"/>
        <v/>
      </c>
      <c r="AE213" s="58" t="str">
        <f t="shared" si="74"/>
        <v/>
      </c>
      <c r="AF213" s="108" t="str">
        <f t="shared" si="75"/>
        <v/>
      </c>
      <c r="AG213" s="58" t="str">
        <f t="shared" si="76"/>
        <v/>
      </c>
      <c r="AH213" s="58" t="str">
        <f t="shared" si="77"/>
        <v/>
      </c>
      <c r="AI213" s="58" t="str">
        <f t="shared" si="78"/>
        <v/>
      </c>
      <c r="AJ213" s="82" t="str">
        <f t="shared" si="79"/>
        <v/>
      </c>
      <c r="AK213" s="82" t="str">
        <f t="shared" si="80"/>
        <v/>
      </c>
      <c r="AL213" s="82" t="str">
        <f t="shared" si="81"/>
        <v/>
      </c>
      <c r="AM213" s="58" t="str">
        <f t="shared" si="82"/>
        <v/>
      </c>
      <c r="AN213" s="58" t="str">
        <f t="shared" si="83"/>
        <v/>
      </c>
      <c r="AP213" s="58" t="str">
        <f>IF(AND('2nd plate agonist &amp; batch'!AB206&lt;&gt;"", '2nd plate agonist &amp; batch'!AB206&lt;&gt;"Buffer"),'2nd plate agonist &amp; batch'!AB206,"")</f>
        <v/>
      </c>
      <c r="AQ213" s="58" t="str">
        <f>IF('2nd plate agonist &amp; batch'!AC206&lt;&gt;"",'2nd plate agonist &amp; batch'!AC206,"")</f>
        <v/>
      </c>
      <c r="AR213" s="58" t="str">
        <f>IF('2nd plate agonist &amp; batch'!AD206&lt;&gt;"",'2nd plate agonist &amp; batch'!AD206,"")</f>
        <v/>
      </c>
      <c r="AS213" s="58"/>
      <c r="AT213" s="58" t="str">
        <f>IF(AND('2nd plate agonist &amp; batch'!AB206&lt;&gt;"", '2nd plate agonist &amp; batch'!AB206&lt;&gt;"Buffer"),'2nd plate agonist &amp; batch'!AE206,"")</f>
        <v/>
      </c>
      <c r="AU213" s="58" t="str">
        <f t="shared" si="84"/>
        <v/>
      </c>
      <c r="AV213" s="58" t="str">
        <f t="shared" si="85"/>
        <v/>
      </c>
      <c r="AW213" s="58" t="str">
        <f t="shared" si="87"/>
        <v/>
      </c>
      <c r="AX213" s="58" t="str">
        <f t="shared" si="86"/>
        <v/>
      </c>
      <c r="AY213" s="93"/>
      <c r="BB213" s="54"/>
    </row>
    <row r="214" spans="5:54" s="91" customFormat="1" ht="21" customHeight="1" x14ac:dyDescent="0.3">
      <c r="E214" s="61" t="str">
        <f>'Cell type &amp; nb'!AC207</f>
        <v/>
      </c>
      <c r="F214" s="61" t="str">
        <f>'Cell type &amp; nb'!AD207</f>
        <v/>
      </c>
      <c r="G214" s="61" t="str">
        <f>'Cell type &amp; nb'!AE207</f>
        <v/>
      </c>
      <c r="H214" s="61" t="str">
        <f>'Cell type &amp; nb'!AF207</f>
        <v/>
      </c>
      <c r="I214" s="64" t="str">
        <f t="shared" si="66"/>
        <v/>
      </c>
      <c r="J214" s="62" t="str">
        <f t="shared" si="67"/>
        <v/>
      </c>
      <c r="K214" s="62" t="str">
        <f t="shared" si="68"/>
        <v/>
      </c>
      <c r="L214" s="62" t="str">
        <f t="shared" si="69"/>
        <v/>
      </c>
      <c r="M214" s="62" t="str">
        <f t="shared" si="70"/>
        <v/>
      </c>
      <c r="N214" s="62" t="str">
        <f t="shared" si="71"/>
        <v/>
      </c>
      <c r="O214" s="62" t="str">
        <f t="shared" si="72"/>
        <v/>
      </c>
      <c r="P214" s="107"/>
      <c r="Q214" s="107"/>
      <c r="R214" s="107"/>
      <c r="S214" s="107"/>
      <c r="T214" s="107"/>
      <c r="U214" s="107"/>
      <c r="V214" s="107"/>
      <c r="Y214" s="108" t="str">
        <f>IF('1st plate agonist &amp; batch'!AB207&lt;&gt;"",'1st plate agonist &amp; batch'!AB207,"")</f>
        <v/>
      </c>
      <c r="Z214" s="108" t="str">
        <f>IF('1st plate agonist &amp; batch'!AC207&lt;&gt;"",'1st plate agonist &amp; batch'!AC207,"")</f>
        <v/>
      </c>
      <c r="AA214" s="108" t="str">
        <f>IF('1st plate agonist &amp; batch'!AD207&lt;&gt;"",'1st plate agonist &amp; batch'!AD207,"")</f>
        <v/>
      </c>
      <c r="AB214" s="108" t="str">
        <f>IF('1st plate agonist &amp; batch'!AE207&lt;&gt;"",'1st plate agonist &amp; batch'!AE207,"")</f>
        <v/>
      </c>
      <c r="AC214" s="58" t="str">
        <f>IFERROR(IF(AND($Y214&lt;&gt;"Buffer",$Y214&lt;&gt;""),COUNTIFS('Dilutions 1st Plate'!$B$2:$Y$17,'Plate preparation Calculations'!$AD$2,'1st plate agonist &amp; batch'!$B$2:$Y$17,'Plate preparation Calculations'!$Y214),""),"")</f>
        <v/>
      </c>
      <c r="AD214" s="58" t="str">
        <f t="shared" si="73"/>
        <v/>
      </c>
      <c r="AE214" s="58" t="str">
        <f t="shared" si="74"/>
        <v/>
      </c>
      <c r="AF214" s="108" t="str">
        <f t="shared" si="75"/>
        <v/>
      </c>
      <c r="AG214" s="58" t="str">
        <f t="shared" si="76"/>
        <v/>
      </c>
      <c r="AH214" s="58" t="str">
        <f t="shared" si="77"/>
        <v/>
      </c>
      <c r="AI214" s="58" t="str">
        <f t="shared" si="78"/>
        <v/>
      </c>
      <c r="AJ214" s="82" t="str">
        <f t="shared" si="79"/>
        <v/>
      </c>
      <c r="AK214" s="82" t="str">
        <f t="shared" si="80"/>
        <v/>
      </c>
      <c r="AL214" s="82" t="str">
        <f t="shared" si="81"/>
        <v/>
      </c>
      <c r="AM214" s="58" t="str">
        <f t="shared" si="82"/>
        <v/>
      </c>
      <c r="AN214" s="58" t="str">
        <f t="shared" si="83"/>
        <v/>
      </c>
      <c r="AP214" s="58" t="str">
        <f>IF(AND('2nd plate agonist &amp; batch'!AB207&lt;&gt;"", '2nd plate agonist &amp; batch'!AB207&lt;&gt;"Buffer"),'2nd plate agonist &amp; batch'!AB207,"")</f>
        <v/>
      </c>
      <c r="AQ214" s="58" t="str">
        <f>IF('2nd plate agonist &amp; batch'!AC207&lt;&gt;"",'2nd plate agonist &amp; batch'!AC207,"")</f>
        <v/>
      </c>
      <c r="AR214" s="58" t="str">
        <f>IF('2nd plate agonist &amp; batch'!AD207&lt;&gt;"",'2nd plate agonist &amp; batch'!AD207,"")</f>
        <v/>
      </c>
      <c r="AS214" s="58"/>
      <c r="AT214" s="58" t="str">
        <f>IF(AND('2nd plate agonist &amp; batch'!AB207&lt;&gt;"", '2nd plate agonist &amp; batch'!AB207&lt;&gt;"Buffer"),'2nd plate agonist &amp; batch'!AE207,"")</f>
        <v/>
      </c>
      <c r="AU214" s="58" t="str">
        <f t="shared" si="84"/>
        <v/>
      </c>
      <c r="AV214" s="58" t="str">
        <f t="shared" si="85"/>
        <v/>
      </c>
      <c r="AW214" s="58" t="str">
        <f t="shared" si="87"/>
        <v/>
      </c>
      <c r="AX214" s="58" t="str">
        <f t="shared" si="86"/>
        <v/>
      </c>
      <c r="AY214" s="93"/>
      <c r="BB214" s="54"/>
    </row>
    <row r="215" spans="5:54" s="91" customFormat="1" ht="21" customHeight="1" x14ac:dyDescent="0.3">
      <c r="E215" s="61" t="str">
        <f>'Cell type &amp; nb'!AC208</f>
        <v/>
      </c>
      <c r="F215" s="61" t="str">
        <f>'Cell type &amp; nb'!AD208</f>
        <v/>
      </c>
      <c r="G215" s="61" t="str">
        <f>'Cell type &amp; nb'!AE208</f>
        <v/>
      </c>
      <c r="H215" s="61" t="str">
        <f>'Cell type &amp; nb'!AF208</f>
        <v/>
      </c>
      <c r="I215" s="64" t="str">
        <f t="shared" si="66"/>
        <v/>
      </c>
      <c r="J215" s="62" t="str">
        <f t="shared" si="67"/>
        <v/>
      </c>
      <c r="K215" s="62" t="str">
        <f t="shared" si="68"/>
        <v/>
      </c>
      <c r="L215" s="62" t="str">
        <f t="shared" si="69"/>
        <v/>
      </c>
      <c r="M215" s="62" t="str">
        <f t="shared" si="70"/>
        <v/>
      </c>
      <c r="N215" s="62" t="str">
        <f t="shared" si="71"/>
        <v/>
      </c>
      <c r="O215" s="62" t="str">
        <f t="shared" si="72"/>
        <v/>
      </c>
      <c r="P215" s="107"/>
      <c r="Q215" s="107"/>
      <c r="R215" s="107"/>
      <c r="S215" s="107"/>
      <c r="T215" s="107"/>
      <c r="U215" s="107"/>
      <c r="V215" s="107"/>
      <c r="Y215" s="108" t="str">
        <f>IF('1st plate agonist &amp; batch'!AB208&lt;&gt;"",'1st plate agonist &amp; batch'!AB208,"")</f>
        <v/>
      </c>
      <c r="Z215" s="108" t="str">
        <f>IF('1st plate agonist &amp; batch'!AC208&lt;&gt;"",'1st plate agonist &amp; batch'!AC208,"")</f>
        <v/>
      </c>
      <c r="AA215" s="108" t="str">
        <f>IF('1st plate agonist &amp; batch'!AD208&lt;&gt;"",'1st plate agonist &amp; batch'!AD208,"")</f>
        <v/>
      </c>
      <c r="AB215" s="108" t="str">
        <f>IF('1st plate agonist &amp; batch'!AE208&lt;&gt;"",'1st plate agonist &amp; batch'!AE208,"")</f>
        <v/>
      </c>
      <c r="AC215" s="58" t="str">
        <f>IFERROR(IF(AND($Y215&lt;&gt;"Buffer",$Y215&lt;&gt;""),COUNTIFS('Dilutions 1st Plate'!$B$2:$Y$17,'Plate preparation Calculations'!$AD$2,'1st plate agonist &amp; batch'!$B$2:$Y$17,'Plate preparation Calculations'!$Y215),""),"")</f>
        <v/>
      </c>
      <c r="AD215" s="58" t="str">
        <f t="shared" si="73"/>
        <v/>
      </c>
      <c r="AE215" s="58" t="str">
        <f t="shared" si="74"/>
        <v/>
      </c>
      <c r="AF215" s="108" t="str">
        <f t="shared" si="75"/>
        <v/>
      </c>
      <c r="AG215" s="58" t="str">
        <f t="shared" si="76"/>
        <v/>
      </c>
      <c r="AH215" s="58" t="str">
        <f t="shared" si="77"/>
        <v/>
      </c>
      <c r="AI215" s="58" t="str">
        <f t="shared" si="78"/>
        <v/>
      </c>
      <c r="AJ215" s="82" t="str">
        <f t="shared" si="79"/>
        <v/>
      </c>
      <c r="AK215" s="82" t="str">
        <f t="shared" si="80"/>
        <v/>
      </c>
      <c r="AL215" s="82" t="str">
        <f t="shared" si="81"/>
        <v/>
      </c>
      <c r="AM215" s="58" t="str">
        <f t="shared" si="82"/>
        <v/>
      </c>
      <c r="AN215" s="58" t="str">
        <f t="shared" si="83"/>
        <v/>
      </c>
      <c r="AP215" s="58" t="str">
        <f>IF(AND('2nd plate agonist &amp; batch'!AB208&lt;&gt;"", '2nd plate agonist &amp; batch'!AB208&lt;&gt;"Buffer"),'2nd plate agonist &amp; batch'!AB208,"")</f>
        <v/>
      </c>
      <c r="AQ215" s="58" t="str">
        <f>IF('2nd plate agonist &amp; batch'!AC208&lt;&gt;"",'2nd plate agonist &amp; batch'!AC208,"")</f>
        <v/>
      </c>
      <c r="AR215" s="58" t="str">
        <f>IF('2nd plate agonist &amp; batch'!AD208&lt;&gt;"",'2nd plate agonist &amp; batch'!AD208,"")</f>
        <v/>
      </c>
      <c r="AS215" s="58"/>
      <c r="AT215" s="58" t="str">
        <f>IF(AND('2nd plate agonist &amp; batch'!AB208&lt;&gt;"", '2nd plate agonist &amp; batch'!AB208&lt;&gt;"Buffer"),'2nd plate agonist &amp; batch'!AE208,"")</f>
        <v/>
      </c>
      <c r="AU215" s="58" t="str">
        <f t="shared" si="84"/>
        <v/>
      </c>
      <c r="AV215" s="58" t="str">
        <f t="shared" si="85"/>
        <v/>
      </c>
      <c r="AW215" s="58" t="str">
        <f t="shared" si="87"/>
        <v/>
      </c>
      <c r="AX215" s="58" t="str">
        <f t="shared" si="86"/>
        <v/>
      </c>
      <c r="AY215" s="93"/>
      <c r="BB215" s="54"/>
    </row>
    <row r="216" spans="5:54" s="91" customFormat="1" ht="21" customHeight="1" x14ac:dyDescent="0.3">
      <c r="E216" s="61" t="str">
        <f>'Cell type &amp; nb'!AC209</f>
        <v/>
      </c>
      <c r="F216" s="61" t="str">
        <f>'Cell type &amp; nb'!AD209</f>
        <v/>
      </c>
      <c r="G216" s="61" t="str">
        <f>'Cell type &amp; nb'!AE209</f>
        <v/>
      </c>
      <c r="H216" s="61" t="str">
        <f>'Cell type &amp; nb'!AF209</f>
        <v/>
      </c>
      <c r="I216" s="64" t="str">
        <f t="shared" si="66"/>
        <v/>
      </c>
      <c r="J216" s="62" t="str">
        <f t="shared" si="67"/>
        <v/>
      </c>
      <c r="K216" s="62" t="str">
        <f t="shared" si="68"/>
        <v/>
      </c>
      <c r="L216" s="62" t="str">
        <f t="shared" si="69"/>
        <v/>
      </c>
      <c r="M216" s="62" t="str">
        <f t="shared" si="70"/>
        <v/>
      </c>
      <c r="N216" s="62" t="str">
        <f t="shared" si="71"/>
        <v/>
      </c>
      <c r="O216" s="62" t="str">
        <f t="shared" si="72"/>
        <v/>
      </c>
      <c r="P216" s="107"/>
      <c r="Q216" s="107"/>
      <c r="R216" s="107"/>
      <c r="S216" s="107"/>
      <c r="T216" s="107"/>
      <c r="U216" s="107"/>
      <c r="V216" s="107"/>
      <c r="Y216" s="108" t="str">
        <f>IF('1st plate agonist &amp; batch'!AB209&lt;&gt;"",'1st plate agonist &amp; batch'!AB209,"")</f>
        <v/>
      </c>
      <c r="Z216" s="108" t="str">
        <f>IF('1st plate agonist &amp; batch'!AC209&lt;&gt;"",'1st plate agonist &amp; batch'!AC209,"")</f>
        <v/>
      </c>
      <c r="AA216" s="108" t="str">
        <f>IF('1st plate agonist &amp; batch'!AD209&lt;&gt;"",'1st plate agonist &amp; batch'!AD209,"")</f>
        <v/>
      </c>
      <c r="AB216" s="108" t="str">
        <f>IF('1st plate agonist &amp; batch'!AE209&lt;&gt;"",'1st plate agonist &amp; batch'!AE209,"")</f>
        <v/>
      </c>
      <c r="AC216" s="58" t="str">
        <f>IFERROR(IF(AND($Y216&lt;&gt;"Buffer",$Y216&lt;&gt;""),COUNTIFS('Dilutions 1st Plate'!$B$2:$Y$17,'Plate preparation Calculations'!$AD$2,'1st plate agonist &amp; batch'!$B$2:$Y$17,'Plate preparation Calculations'!$Y216),""),"")</f>
        <v/>
      </c>
      <c r="AD216" s="58" t="str">
        <f t="shared" si="73"/>
        <v/>
      </c>
      <c r="AE216" s="58" t="str">
        <f t="shared" si="74"/>
        <v/>
      </c>
      <c r="AF216" s="108" t="str">
        <f t="shared" si="75"/>
        <v/>
      </c>
      <c r="AG216" s="58" t="str">
        <f t="shared" si="76"/>
        <v/>
      </c>
      <c r="AH216" s="58" t="str">
        <f t="shared" si="77"/>
        <v/>
      </c>
      <c r="AI216" s="58" t="str">
        <f t="shared" si="78"/>
        <v/>
      </c>
      <c r="AJ216" s="82" t="str">
        <f t="shared" si="79"/>
        <v/>
      </c>
      <c r="AK216" s="82" t="str">
        <f t="shared" si="80"/>
        <v/>
      </c>
      <c r="AL216" s="82" t="str">
        <f t="shared" si="81"/>
        <v/>
      </c>
      <c r="AM216" s="58" t="str">
        <f t="shared" si="82"/>
        <v/>
      </c>
      <c r="AN216" s="58" t="str">
        <f t="shared" si="83"/>
        <v/>
      </c>
      <c r="AP216" s="58" t="str">
        <f>IF(AND('2nd plate agonist &amp; batch'!AB209&lt;&gt;"", '2nd plate agonist &amp; batch'!AB209&lt;&gt;"Buffer"),'2nd plate agonist &amp; batch'!AB209,"")</f>
        <v/>
      </c>
      <c r="AQ216" s="58" t="str">
        <f>IF('2nd plate agonist &amp; batch'!AC209&lt;&gt;"",'2nd plate agonist &amp; batch'!AC209,"")</f>
        <v/>
      </c>
      <c r="AR216" s="58" t="str">
        <f>IF('2nd plate agonist &amp; batch'!AD209&lt;&gt;"",'2nd plate agonist &amp; batch'!AD209,"")</f>
        <v/>
      </c>
      <c r="AS216" s="58"/>
      <c r="AT216" s="58" t="str">
        <f>IF(AND('2nd plate agonist &amp; batch'!AB209&lt;&gt;"", '2nd plate agonist &amp; batch'!AB209&lt;&gt;"Buffer"),'2nd plate agonist &amp; batch'!AE209,"")</f>
        <v/>
      </c>
      <c r="AU216" s="58" t="str">
        <f t="shared" si="84"/>
        <v/>
      </c>
      <c r="AV216" s="58" t="str">
        <f t="shared" si="85"/>
        <v/>
      </c>
      <c r="AW216" s="58" t="str">
        <f t="shared" si="87"/>
        <v/>
      </c>
      <c r="AX216" s="58" t="str">
        <f t="shared" si="86"/>
        <v/>
      </c>
      <c r="AY216" s="93"/>
      <c r="BB216" s="54"/>
    </row>
    <row r="217" spans="5:54" s="91" customFormat="1" ht="21" customHeight="1" x14ac:dyDescent="0.3">
      <c r="E217" s="61" t="str">
        <f>'Cell type &amp; nb'!AC210</f>
        <v/>
      </c>
      <c r="F217" s="61" t="str">
        <f>'Cell type &amp; nb'!AD210</f>
        <v/>
      </c>
      <c r="G217" s="61" t="str">
        <f>'Cell type &amp; nb'!AE210</f>
        <v/>
      </c>
      <c r="H217" s="61" t="str">
        <f>'Cell type &amp; nb'!AF210</f>
        <v/>
      </c>
      <c r="I217" s="64" t="str">
        <f t="shared" si="66"/>
        <v/>
      </c>
      <c r="J217" s="62" t="str">
        <f t="shared" si="67"/>
        <v/>
      </c>
      <c r="K217" s="62" t="str">
        <f t="shared" si="68"/>
        <v/>
      </c>
      <c r="L217" s="62" t="str">
        <f t="shared" si="69"/>
        <v/>
      </c>
      <c r="M217" s="62" t="str">
        <f t="shared" si="70"/>
        <v/>
      </c>
      <c r="N217" s="62" t="str">
        <f t="shared" si="71"/>
        <v/>
      </c>
      <c r="O217" s="62" t="str">
        <f t="shared" si="72"/>
        <v/>
      </c>
      <c r="P217" s="107"/>
      <c r="Q217" s="107"/>
      <c r="R217" s="107"/>
      <c r="S217" s="107"/>
      <c r="T217" s="107"/>
      <c r="U217" s="107"/>
      <c r="V217" s="107"/>
      <c r="Y217" s="108" t="str">
        <f>IF('1st plate agonist &amp; batch'!AB210&lt;&gt;"",'1st plate agonist &amp; batch'!AB210,"")</f>
        <v/>
      </c>
      <c r="Z217" s="108" t="str">
        <f>IF('1st plate agonist &amp; batch'!AC210&lt;&gt;"",'1st plate agonist &amp; batch'!AC210,"")</f>
        <v/>
      </c>
      <c r="AA217" s="108" t="str">
        <f>IF('1st plate agonist &amp; batch'!AD210&lt;&gt;"",'1st plate agonist &amp; batch'!AD210,"")</f>
        <v/>
      </c>
      <c r="AB217" s="108" t="str">
        <f>IF('1st plate agonist &amp; batch'!AE210&lt;&gt;"",'1st plate agonist &amp; batch'!AE210,"")</f>
        <v/>
      </c>
      <c r="AC217" s="58" t="str">
        <f>IFERROR(IF(AND($Y217&lt;&gt;"Buffer",$Y217&lt;&gt;""),COUNTIFS('Dilutions 1st Plate'!$B$2:$Y$17,'Plate preparation Calculations'!$AD$2,'1st plate agonist &amp; batch'!$B$2:$Y$17,'Plate preparation Calculations'!$Y217),""),"")</f>
        <v/>
      </c>
      <c r="AD217" s="58" t="str">
        <f t="shared" si="73"/>
        <v/>
      </c>
      <c r="AE217" s="58" t="str">
        <f t="shared" si="74"/>
        <v/>
      </c>
      <c r="AF217" s="108" t="str">
        <f t="shared" si="75"/>
        <v/>
      </c>
      <c r="AG217" s="58" t="str">
        <f t="shared" si="76"/>
        <v/>
      </c>
      <c r="AH217" s="58" t="str">
        <f t="shared" si="77"/>
        <v/>
      </c>
      <c r="AI217" s="58" t="str">
        <f t="shared" si="78"/>
        <v/>
      </c>
      <c r="AJ217" s="82" t="str">
        <f t="shared" si="79"/>
        <v/>
      </c>
      <c r="AK217" s="82" t="str">
        <f t="shared" si="80"/>
        <v/>
      </c>
      <c r="AL217" s="82" t="str">
        <f t="shared" si="81"/>
        <v/>
      </c>
      <c r="AM217" s="58" t="str">
        <f t="shared" si="82"/>
        <v/>
      </c>
      <c r="AN217" s="58" t="str">
        <f t="shared" si="83"/>
        <v/>
      </c>
      <c r="AP217" s="58" t="str">
        <f>IF(AND('2nd plate agonist &amp; batch'!AB210&lt;&gt;"", '2nd plate agonist &amp; batch'!AB210&lt;&gt;"Buffer"),'2nd plate agonist &amp; batch'!AB210,"")</f>
        <v/>
      </c>
      <c r="AQ217" s="58" t="str">
        <f>IF('2nd plate agonist &amp; batch'!AC210&lt;&gt;"",'2nd plate agonist &amp; batch'!AC210,"")</f>
        <v/>
      </c>
      <c r="AR217" s="58" t="str">
        <f>IF('2nd plate agonist &amp; batch'!AD210&lt;&gt;"",'2nd plate agonist &amp; batch'!AD210,"")</f>
        <v/>
      </c>
      <c r="AS217" s="58"/>
      <c r="AT217" s="58" t="str">
        <f>IF(AND('2nd plate agonist &amp; batch'!AB210&lt;&gt;"", '2nd plate agonist &amp; batch'!AB210&lt;&gt;"Buffer"),'2nd plate agonist &amp; batch'!AE210,"")</f>
        <v/>
      </c>
      <c r="AU217" s="58" t="str">
        <f t="shared" si="84"/>
        <v/>
      </c>
      <c r="AV217" s="58" t="str">
        <f t="shared" si="85"/>
        <v/>
      </c>
      <c r="AW217" s="58" t="str">
        <f t="shared" si="87"/>
        <v/>
      </c>
      <c r="AX217" s="58" t="str">
        <f t="shared" si="86"/>
        <v/>
      </c>
      <c r="AY217" s="93"/>
      <c r="BB217" s="54"/>
    </row>
    <row r="218" spans="5:54" s="91" customFormat="1" ht="21" customHeight="1" x14ac:dyDescent="0.3">
      <c r="E218" s="61" t="str">
        <f>'Cell type &amp; nb'!AC211</f>
        <v/>
      </c>
      <c r="F218" s="61" t="str">
        <f>'Cell type &amp; nb'!AD211</f>
        <v/>
      </c>
      <c r="G218" s="61" t="str">
        <f>'Cell type &amp; nb'!AE211</f>
        <v/>
      </c>
      <c r="H218" s="61" t="str">
        <f>'Cell type &amp; nb'!AF211</f>
        <v/>
      </c>
      <c r="I218" s="64" t="str">
        <f t="shared" si="66"/>
        <v/>
      </c>
      <c r="J218" s="62" t="str">
        <f t="shared" si="67"/>
        <v/>
      </c>
      <c r="K218" s="62" t="str">
        <f t="shared" si="68"/>
        <v/>
      </c>
      <c r="L218" s="62" t="str">
        <f t="shared" si="69"/>
        <v/>
      </c>
      <c r="M218" s="62" t="str">
        <f t="shared" si="70"/>
        <v/>
      </c>
      <c r="N218" s="62" t="str">
        <f t="shared" si="71"/>
        <v/>
      </c>
      <c r="O218" s="62" t="str">
        <f t="shared" si="72"/>
        <v/>
      </c>
      <c r="P218" s="107"/>
      <c r="Q218" s="107"/>
      <c r="R218" s="107"/>
      <c r="S218" s="107"/>
      <c r="T218" s="107"/>
      <c r="U218" s="107"/>
      <c r="V218" s="107"/>
      <c r="Y218" s="108" t="str">
        <f>IF('1st plate agonist &amp; batch'!AB211&lt;&gt;"",'1st plate agonist &amp; batch'!AB211,"")</f>
        <v/>
      </c>
      <c r="Z218" s="108" t="str">
        <f>IF('1st plate agonist &amp; batch'!AC211&lt;&gt;"",'1st plate agonist &amp; batch'!AC211,"")</f>
        <v/>
      </c>
      <c r="AA218" s="108" t="str">
        <f>IF('1st plate agonist &amp; batch'!AD211&lt;&gt;"",'1st plate agonist &amp; batch'!AD211,"")</f>
        <v/>
      </c>
      <c r="AB218" s="108" t="str">
        <f>IF('1st plate agonist &amp; batch'!AE211&lt;&gt;"",'1st plate agonist &amp; batch'!AE211,"")</f>
        <v/>
      </c>
      <c r="AC218" s="58" t="str">
        <f>IFERROR(IF(AND($Y218&lt;&gt;"Buffer",$Y218&lt;&gt;""),COUNTIFS('Dilutions 1st Plate'!$B$2:$Y$17,'Plate preparation Calculations'!$AD$2,'1st plate agonist &amp; batch'!$B$2:$Y$17,'Plate preparation Calculations'!$Y218),""),"")</f>
        <v/>
      </c>
      <c r="AD218" s="58" t="str">
        <f t="shared" si="73"/>
        <v/>
      </c>
      <c r="AE218" s="58" t="str">
        <f t="shared" si="74"/>
        <v/>
      </c>
      <c r="AF218" s="108" t="str">
        <f t="shared" si="75"/>
        <v/>
      </c>
      <c r="AG218" s="58" t="str">
        <f t="shared" si="76"/>
        <v/>
      </c>
      <c r="AH218" s="58" t="str">
        <f t="shared" si="77"/>
        <v/>
      </c>
      <c r="AI218" s="58" t="str">
        <f t="shared" si="78"/>
        <v/>
      </c>
      <c r="AJ218" s="82" t="str">
        <f t="shared" si="79"/>
        <v/>
      </c>
      <c r="AK218" s="82" t="str">
        <f t="shared" si="80"/>
        <v/>
      </c>
      <c r="AL218" s="82" t="str">
        <f t="shared" si="81"/>
        <v/>
      </c>
      <c r="AM218" s="58" t="str">
        <f t="shared" si="82"/>
        <v/>
      </c>
      <c r="AN218" s="58" t="str">
        <f t="shared" si="83"/>
        <v/>
      </c>
      <c r="AP218" s="58" t="str">
        <f>IF(AND('2nd plate agonist &amp; batch'!AB211&lt;&gt;"", '2nd plate agonist &amp; batch'!AB211&lt;&gt;"Buffer"),'2nd plate agonist &amp; batch'!AB211,"")</f>
        <v/>
      </c>
      <c r="AQ218" s="58" t="str">
        <f>IF('2nd plate agonist &amp; batch'!AC211&lt;&gt;"",'2nd plate agonist &amp; batch'!AC211,"")</f>
        <v/>
      </c>
      <c r="AR218" s="58" t="str">
        <f>IF('2nd plate agonist &amp; batch'!AD211&lt;&gt;"",'2nd plate agonist &amp; batch'!AD211,"")</f>
        <v/>
      </c>
      <c r="AS218" s="58"/>
      <c r="AT218" s="58" t="str">
        <f>IF(AND('2nd plate agonist &amp; batch'!AB211&lt;&gt;"", '2nd plate agonist &amp; batch'!AB211&lt;&gt;"Buffer"),'2nd plate agonist &amp; batch'!AE211,"")</f>
        <v/>
      </c>
      <c r="AU218" s="58" t="str">
        <f t="shared" si="84"/>
        <v/>
      </c>
      <c r="AV218" s="58" t="str">
        <f t="shared" si="85"/>
        <v/>
      </c>
      <c r="AW218" s="58" t="str">
        <f t="shared" si="87"/>
        <v/>
      </c>
      <c r="AX218" s="58" t="str">
        <f t="shared" si="86"/>
        <v/>
      </c>
      <c r="AY218" s="93"/>
      <c r="BB218" s="54"/>
    </row>
    <row r="219" spans="5:54" s="91" customFormat="1" ht="21" customHeight="1" x14ac:dyDescent="0.3">
      <c r="E219" s="61" t="str">
        <f>'Cell type &amp; nb'!AC212</f>
        <v/>
      </c>
      <c r="F219" s="61" t="str">
        <f>'Cell type &amp; nb'!AD212</f>
        <v/>
      </c>
      <c r="G219" s="61" t="str">
        <f>'Cell type &amp; nb'!AE212</f>
        <v/>
      </c>
      <c r="H219" s="61" t="str">
        <f>'Cell type &amp; nb'!AF212</f>
        <v/>
      </c>
      <c r="I219" s="64" t="str">
        <f t="shared" si="66"/>
        <v/>
      </c>
      <c r="J219" s="62" t="str">
        <f t="shared" si="67"/>
        <v/>
      </c>
      <c r="K219" s="62" t="str">
        <f t="shared" si="68"/>
        <v/>
      </c>
      <c r="L219" s="62" t="str">
        <f t="shared" si="69"/>
        <v/>
      </c>
      <c r="M219" s="62" t="str">
        <f t="shared" si="70"/>
        <v/>
      </c>
      <c r="N219" s="62" t="str">
        <f t="shared" si="71"/>
        <v/>
      </c>
      <c r="O219" s="62" t="str">
        <f t="shared" si="72"/>
        <v/>
      </c>
      <c r="P219" s="107"/>
      <c r="Q219" s="107"/>
      <c r="R219" s="107"/>
      <c r="S219" s="107"/>
      <c r="T219" s="107"/>
      <c r="U219" s="107"/>
      <c r="V219" s="107"/>
      <c r="Y219" s="108" t="str">
        <f>IF('1st plate agonist &amp; batch'!AB212&lt;&gt;"",'1st plate agonist &amp; batch'!AB212,"")</f>
        <v/>
      </c>
      <c r="Z219" s="108" t="str">
        <f>IF('1st plate agonist &amp; batch'!AC212&lt;&gt;"",'1st plate agonist &amp; batch'!AC212,"")</f>
        <v/>
      </c>
      <c r="AA219" s="108" t="str">
        <f>IF('1st plate agonist &amp; batch'!AD212&lt;&gt;"",'1st plate agonist &amp; batch'!AD212,"")</f>
        <v/>
      </c>
      <c r="AB219" s="108" t="str">
        <f>IF('1st plate agonist &amp; batch'!AE212&lt;&gt;"",'1st plate agonist &amp; batch'!AE212,"")</f>
        <v/>
      </c>
      <c r="AC219" s="58" t="str">
        <f>IFERROR(IF(AND($Y219&lt;&gt;"Buffer",$Y219&lt;&gt;""),COUNTIFS('Dilutions 1st Plate'!$B$2:$Y$17,'Plate preparation Calculations'!$AD$2,'1st plate agonist &amp; batch'!$B$2:$Y$17,'Plate preparation Calculations'!$Y219),""),"")</f>
        <v/>
      </c>
      <c r="AD219" s="58" t="str">
        <f t="shared" si="73"/>
        <v/>
      </c>
      <c r="AE219" s="58" t="str">
        <f t="shared" si="74"/>
        <v/>
      </c>
      <c r="AF219" s="108" t="str">
        <f t="shared" si="75"/>
        <v/>
      </c>
      <c r="AG219" s="58" t="str">
        <f t="shared" si="76"/>
        <v/>
      </c>
      <c r="AH219" s="58" t="str">
        <f t="shared" si="77"/>
        <v/>
      </c>
      <c r="AI219" s="58" t="str">
        <f t="shared" si="78"/>
        <v/>
      </c>
      <c r="AJ219" s="82" t="str">
        <f t="shared" si="79"/>
        <v/>
      </c>
      <c r="AK219" s="82" t="str">
        <f t="shared" si="80"/>
        <v/>
      </c>
      <c r="AL219" s="82" t="str">
        <f t="shared" si="81"/>
        <v/>
      </c>
      <c r="AM219" s="58" t="str">
        <f t="shared" si="82"/>
        <v/>
      </c>
      <c r="AN219" s="58" t="str">
        <f t="shared" si="83"/>
        <v/>
      </c>
      <c r="AP219" s="58" t="str">
        <f>IF(AND('2nd plate agonist &amp; batch'!AB212&lt;&gt;"", '2nd plate agonist &amp; batch'!AB212&lt;&gt;"Buffer"),'2nd plate agonist &amp; batch'!AB212,"")</f>
        <v/>
      </c>
      <c r="AQ219" s="58" t="str">
        <f>IF('2nd plate agonist &amp; batch'!AC212&lt;&gt;"",'2nd plate agonist &amp; batch'!AC212,"")</f>
        <v/>
      </c>
      <c r="AR219" s="58" t="str">
        <f>IF('2nd plate agonist &amp; batch'!AD212&lt;&gt;"",'2nd plate agonist &amp; batch'!AD212,"")</f>
        <v/>
      </c>
      <c r="AS219" s="58"/>
      <c r="AT219" s="58" t="str">
        <f>IF(AND('2nd plate agonist &amp; batch'!AB212&lt;&gt;"", '2nd plate agonist &amp; batch'!AB212&lt;&gt;"Buffer"),'2nd plate agonist &amp; batch'!AE212,"")</f>
        <v/>
      </c>
      <c r="AU219" s="58" t="str">
        <f t="shared" si="84"/>
        <v/>
      </c>
      <c r="AV219" s="58" t="str">
        <f t="shared" si="85"/>
        <v/>
      </c>
      <c r="AW219" s="58" t="str">
        <f t="shared" si="87"/>
        <v/>
      </c>
      <c r="AX219" s="58" t="str">
        <f t="shared" si="86"/>
        <v/>
      </c>
      <c r="AY219" s="93"/>
      <c r="BB219" s="54"/>
    </row>
    <row r="220" spans="5:54" s="91" customFormat="1" ht="21" customHeight="1" x14ac:dyDescent="0.3">
      <c r="E220" s="61" t="str">
        <f>'Cell type &amp; nb'!AC213</f>
        <v/>
      </c>
      <c r="F220" s="61" t="str">
        <f>'Cell type &amp; nb'!AD213</f>
        <v/>
      </c>
      <c r="G220" s="61" t="str">
        <f>'Cell type &amp; nb'!AE213</f>
        <v/>
      </c>
      <c r="H220" s="61" t="str">
        <f>'Cell type &amp; nb'!AF213</f>
        <v/>
      </c>
      <c r="I220" s="64" t="str">
        <f t="shared" si="66"/>
        <v/>
      </c>
      <c r="J220" s="62" t="str">
        <f t="shared" si="67"/>
        <v/>
      </c>
      <c r="K220" s="62" t="str">
        <f t="shared" si="68"/>
        <v/>
      </c>
      <c r="L220" s="62" t="str">
        <f t="shared" si="69"/>
        <v/>
      </c>
      <c r="M220" s="62" t="str">
        <f t="shared" si="70"/>
        <v/>
      </c>
      <c r="N220" s="62" t="str">
        <f t="shared" si="71"/>
        <v/>
      </c>
      <c r="O220" s="62" t="str">
        <f t="shared" si="72"/>
        <v/>
      </c>
      <c r="P220" s="107"/>
      <c r="Q220" s="107"/>
      <c r="R220" s="107"/>
      <c r="S220" s="107"/>
      <c r="T220" s="107"/>
      <c r="U220" s="107"/>
      <c r="V220" s="107"/>
      <c r="Y220" s="108" t="str">
        <f>IF('1st plate agonist &amp; batch'!AB213&lt;&gt;"",'1st plate agonist &amp; batch'!AB213,"")</f>
        <v/>
      </c>
      <c r="Z220" s="108" t="str">
        <f>IF('1st plate agonist &amp; batch'!AC213&lt;&gt;"",'1st plate agonist &amp; batch'!AC213,"")</f>
        <v/>
      </c>
      <c r="AA220" s="108" t="str">
        <f>IF('1st plate agonist &amp; batch'!AD213&lt;&gt;"",'1st plate agonist &amp; batch'!AD213,"")</f>
        <v/>
      </c>
      <c r="AB220" s="108" t="str">
        <f>IF('1st plate agonist &amp; batch'!AE213&lt;&gt;"",'1st plate agonist &amp; batch'!AE213,"")</f>
        <v/>
      </c>
      <c r="AC220" s="58" t="str">
        <f>IFERROR(IF(AND($Y220&lt;&gt;"Buffer",$Y220&lt;&gt;""),COUNTIFS('Dilutions 1st Plate'!$B$2:$Y$17,'Plate preparation Calculations'!$AD$2,'1st plate agonist &amp; batch'!$B$2:$Y$17,'Plate preparation Calculations'!$Y220),""),"")</f>
        <v/>
      </c>
      <c r="AD220" s="58" t="str">
        <f t="shared" si="73"/>
        <v/>
      </c>
      <c r="AE220" s="58" t="str">
        <f t="shared" si="74"/>
        <v/>
      </c>
      <c r="AF220" s="108" t="str">
        <f t="shared" si="75"/>
        <v/>
      </c>
      <c r="AG220" s="58" t="str">
        <f t="shared" si="76"/>
        <v/>
      </c>
      <c r="AH220" s="58" t="str">
        <f t="shared" si="77"/>
        <v/>
      </c>
      <c r="AI220" s="58" t="str">
        <f t="shared" si="78"/>
        <v/>
      </c>
      <c r="AJ220" s="82" t="str">
        <f t="shared" si="79"/>
        <v/>
      </c>
      <c r="AK220" s="82" t="str">
        <f t="shared" si="80"/>
        <v/>
      </c>
      <c r="AL220" s="82" t="str">
        <f t="shared" si="81"/>
        <v/>
      </c>
      <c r="AM220" s="58" t="str">
        <f t="shared" si="82"/>
        <v/>
      </c>
      <c r="AN220" s="58" t="str">
        <f t="shared" si="83"/>
        <v/>
      </c>
      <c r="AP220" s="58" t="str">
        <f>IF(AND('2nd plate agonist &amp; batch'!AB213&lt;&gt;"", '2nd plate agonist &amp; batch'!AB213&lt;&gt;"Buffer"),'2nd plate agonist &amp; batch'!AB213,"")</f>
        <v/>
      </c>
      <c r="AQ220" s="58" t="str">
        <f>IF('2nd plate agonist &amp; batch'!AC213&lt;&gt;"",'2nd plate agonist &amp; batch'!AC213,"")</f>
        <v/>
      </c>
      <c r="AR220" s="58" t="str">
        <f>IF('2nd plate agonist &amp; batch'!AD213&lt;&gt;"",'2nd plate agonist &amp; batch'!AD213,"")</f>
        <v/>
      </c>
      <c r="AS220" s="58"/>
      <c r="AT220" s="58" t="str">
        <f>IF(AND('2nd plate agonist &amp; batch'!AB213&lt;&gt;"", '2nd plate agonist &amp; batch'!AB213&lt;&gt;"Buffer"),'2nd plate agonist &amp; batch'!AE213,"")</f>
        <v/>
      </c>
      <c r="AU220" s="58" t="str">
        <f t="shared" si="84"/>
        <v/>
      </c>
      <c r="AV220" s="58" t="str">
        <f t="shared" si="85"/>
        <v/>
      </c>
      <c r="AW220" s="58" t="str">
        <f t="shared" si="87"/>
        <v/>
      </c>
      <c r="AX220" s="58" t="str">
        <f t="shared" si="86"/>
        <v/>
      </c>
      <c r="AY220" s="93"/>
      <c r="BB220" s="54"/>
    </row>
    <row r="221" spans="5:54" s="91" customFormat="1" ht="21" customHeight="1" x14ac:dyDescent="0.3">
      <c r="E221" s="61" t="str">
        <f>'Cell type &amp; nb'!AC214</f>
        <v/>
      </c>
      <c r="F221" s="61" t="str">
        <f>'Cell type &amp; nb'!AD214</f>
        <v/>
      </c>
      <c r="G221" s="61" t="str">
        <f>'Cell type &amp; nb'!AE214</f>
        <v/>
      </c>
      <c r="H221" s="61" t="str">
        <f>'Cell type &amp; nb'!AF214</f>
        <v/>
      </c>
      <c r="I221" s="64" t="str">
        <f t="shared" si="66"/>
        <v/>
      </c>
      <c r="J221" s="62" t="str">
        <f t="shared" si="67"/>
        <v/>
      </c>
      <c r="K221" s="62" t="str">
        <f t="shared" si="68"/>
        <v/>
      </c>
      <c r="L221" s="62" t="str">
        <f t="shared" si="69"/>
        <v/>
      </c>
      <c r="M221" s="62" t="str">
        <f t="shared" si="70"/>
        <v/>
      </c>
      <c r="N221" s="62" t="str">
        <f t="shared" si="71"/>
        <v/>
      </c>
      <c r="O221" s="62" t="str">
        <f t="shared" si="72"/>
        <v/>
      </c>
      <c r="P221" s="107"/>
      <c r="Q221" s="107"/>
      <c r="R221" s="107"/>
      <c r="S221" s="107"/>
      <c r="T221" s="107"/>
      <c r="U221" s="107"/>
      <c r="V221" s="107"/>
      <c r="Y221" s="108" t="str">
        <f>IF('1st plate agonist &amp; batch'!AB214&lt;&gt;"",'1st plate agonist &amp; batch'!AB214,"")</f>
        <v/>
      </c>
      <c r="Z221" s="108" t="str">
        <f>IF('1st plate agonist &amp; batch'!AC214&lt;&gt;"",'1st plate agonist &amp; batch'!AC214,"")</f>
        <v/>
      </c>
      <c r="AA221" s="108" t="str">
        <f>IF('1st plate agonist &amp; batch'!AD214&lt;&gt;"",'1st plate agonist &amp; batch'!AD214,"")</f>
        <v/>
      </c>
      <c r="AB221" s="108" t="str">
        <f>IF('1st plate agonist &amp; batch'!AE214&lt;&gt;"",'1st plate agonist &amp; batch'!AE214,"")</f>
        <v/>
      </c>
      <c r="AC221" s="58" t="str">
        <f>IFERROR(IF(AND($Y221&lt;&gt;"Buffer",$Y221&lt;&gt;""),COUNTIFS('Dilutions 1st Plate'!$B$2:$Y$17,'Plate preparation Calculations'!$AD$2,'1st plate agonist &amp; batch'!$B$2:$Y$17,'Plate preparation Calculations'!$Y221),""),"")</f>
        <v/>
      </c>
      <c r="AD221" s="58" t="str">
        <f t="shared" si="73"/>
        <v/>
      </c>
      <c r="AE221" s="58" t="str">
        <f t="shared" si="74"/>
        <v/>
      </c>
      <c r="AF221" s="108" t="str">
        <f t="shared" si="75"/>
        <v/>
      </c>
      <c r="AG221" s="58" t="str">
        <f t="shared" si="76"/>
        <v/>
      </c>
      <c r="AH221" s="58" t="str">
        <f t="shared" si="77"/>
        <v/>
      </c>
      <c r="AI221" s="58" t="str">
        <f t="shared" si="78"/>
        <v/>
      </c>
      <c r="AJ221" s="82" t="str">
        <f t="shared" si="79"/>
        <v/>
      </c>
      <c r="AK221" s="82" t="str">
        <f t="shared" si="80"/>
        <v/>
      </c>
      <c r="AL221" s="82" t="str">
        <f t="shared" si="81"/>
        <v/>
      </c>
      <c r="AM221" s="58" t="str">
        <f t="shared" si="82"/>
        <v/>
      </c>
      <c r="AN221" s="58" t="str">
        <f t="shared" si="83"/>
        <v/>
      </c>
      <c r="AP221" s="58" t="str">
        <f>IF(AND('2nd plate agonist &amp; batch'!AB214&lt;&gt;"", '2nd plate agonist &amp; batch'!AB214&lt;&gt;"Buffer"),'2nd plate agonist &amp; batch'!AB214,"")</f>
        <v/>
      </c>
      <c r="AQ221" s="58" t="str">
        <f>IF('2nd plate agonist &amp; batch'!AC214&lt;&gt;"",'2nd plate agonist &amp; batch'!AC214,"")</f>
        <v/>
      </c>
      <c r="AR221" s="58" t="str">
        <f>IF('2nd plate agonist &amp; batch'!AD214&lt;&gt;"",'2nd plate agonist &amp; batch'!AD214,"")</f>
        <v/>
      </c>
      <c r="AS221" s="58"/>
      <c r="AT221" s="58" t="str">
        <f>IF(AND('2nd plate agonist &amp; batch'!AB214&lt;&gt;"", '2nd plate agonist &amp; batch'!AB214&lt;&gt;"Buffer"),'2nd plate agonist &amp; batch'!AE214,"")</f>
        <v/>
      </c>
      <c r="AU221" s="58" t="str">
        <f t="shared" si="84"/>
        <v/>
      </c>
      <c r="AV221" s="58" t="str">
        <f t="shared" si="85"/>
        <v/>
      </c>
      <c r="AW221" s="58" t="str">
        <f t="shared" si="87"/>
        <v/>
      </c>
      <c r="AX221" s="58" t="str">
        <f t="shared" si="86"/>
        <v/>
      </c>
      <c r="AY221" s="93"/>
      <c r="BB221" s="54"/>
    </row>
    <row r="222" spans="5:54" s="91" customFormat="1" ht="21" customHeight="1" x14ac:dyDescent="0.3">
      <c r="E222" s="61" t="str">
        <f>'Cell type &amp; nb'!AC215</f>
        <v/>
      </c>
      <c r="F222" s="61" t="str">
        <f>'Cell type &amp; nb'!AD215</f>
        <v/>
      </c>
      <c r="G222" s="61" t="str">
        <f>'Cell type &amp; nb'!AE215</f>
        <v/>
      </c>
      <c r="H222" s="61" t="str">
        <f>'Cell type &amp; nb'!AF215</f>
        <v/>
      </c>
      <c r="I222" s="64" t="str">
        <f t="shared" si="66"/>
        <v/>
      </c>
      <c r="J222" s="62" t="str">
        <f t="shared" si="67"/>
        <v/>
      </c>
      <c r="K222" s="62" t="str">
        <f t="shared" si="68"/>
        <v/>
      </c>
      <c r="L222" s="62" t="str">
        <f t="shared" si="69"/>
        <v/>
      </c>
      <c r="M222" s="62" t="str">
        <f t="shared" si="70"/>
        <v/>
      </c>
      <c r="N222" s="62" t="str">
        <f t="shared" si="71"/>
        <v/>
      </c>
      <c r="O222" s="62" t="str">
        <f t="shared" si="72"/>
        <v/>
      </c>
      <c r="P222" s="107"/>
      <c r="Q222" s="107"/>
      <c r="R222" s="107"/>
      <c r="S222" s="107"/>
      <c r="T222" s="107"/>
      <c r="U222" s="107"/>
      <c r="V222" s="107"/>
      <c r="Y222" s="108" t="str">
        <f>IF('1st plate agonist &amp; batch'!AB215&lt;&gt;"",'1st plate agonist &amp; batch'!AB215,"")</f>
        <v/>
      </c>
      <c r="Z222" s="108" t="str">
        <f>IF('1st plate agonist &amp; batch'!AC215&lt;&gt;"",'1st plate agonist &amp; batch'!AC215,"")</f>
        <v/>
      </c>
      <c r="AA222" s="108" t="str">
        <f>IF('1st plate agonist &amp; batch'!AD215&lt;&gt;"",'1st plate agonist &amp; batch'!AD215,"")</f>
        <v/>
      </c>
      <c r="AB222" s="108" t="str">
        <f>IF('1st plate agonist &amp; batch'!AE215&lt;&gt;"",'1st plate agonist &amp; batch'!AE215,"")</f>
        <v/>
      </c>
      <c r="AC222" s="58" t="str">
        <f>IFERROR(IF(AND($Y222&lt;&gt;"Buffer",$Y222&lt;&gt;""),COUNTIFS('Dilutions 1st Plate'!$B$2:$Y$17,'Plate preparation Calculations'!$AD$2,'1st plate agonist &amp; batch'!$B$2:$Y$17,'Plate preparation Calculations'!$Y222),""),"")</f>
        <v/>
      </c>
      <c r="AD222" s="58" t="str">
        <f t="shared" si="73"/>
        <v/>
      </c>
      <c r="AE222" s="58" t="str">
        <f t="shared" si="74"/>
        <v/>
      </c>
      <c r="AF222" s="108" t="str">
        <f t="shared" si="75"/>
        <v/>
      </c>
      <c r="AG222" s="58" t="str">
        <f t="shared" si="76"/>
        <v/>
      </c>
      <c r="AH222" s="58" t="str">
        <f t="shared" si="77"/>
        <v/>
      </c>
      <c r="AI222" s="58" t="str">
        <f t="shared" si="78"/>
        <v/>
      </c>
      <c r="AJ222" s="82" t="str">
        <f t="shared" si="79"/>
        <v/>
      </c>
      <c r="AK222" s="82" t="str">
        <f t="shared" si="80"/>
        <v/>
      </c>
      <c r="AL222" s="82" t="str">
        <f t="shared" si="81"/>
        <v/>
      </c>
      <c r="AM222" s="58" t="str">
        <f t="shared" si="82"/>
        <v/>
      </c>
      <c r="AN222" s="58" t="str">
        <f t="shared" si="83"/>
        <v/>
      </c>
      <c r="AP222" s="58" t="str">
        <f>IF(AND('2nd plate agonist &amp; batch'!AB215&lt;&gt;"", '2nd plate agonist &amp; batch'!AB215&lt;&gt;"Buffer"),'2nd plate agonist &amp; batch'!AB215,"")</f>
        <v/>
      </c>
      <c r="AQ222" s="58" t="str">
        <f>IF('2nd plate agonist &amp; batch'!AC215&lt;&gt;"",'2nd plate agonist &amp; batch'!AC215,"")</f>
        <v/>
      </c>
      <c r="AR222" s="58" t="str">
        <f>IF('2nd plate agonist &amp; batch'!AD215&lt;&gt;"",'2nd plate agonist &amp; batch'!AD215,"")</f>
        <v/>
      </c>
      <c r="AS222" s="58"/>
      <c r="AT222" s="58" t="str">
        <f>IF(AND('2nd plate agonist &amp; batch'!AB215&lt;&gt;"", '2nd plate agonist &amp; batch'!AB215&lt;&gt;"Buffer"),'2nd plate agonist &amp; batch'!AE215,"")</f>
        <v/>
      </c>
      <c r="AU222" s="58" t="str">
        <f t="shared" si="84"/>
        <v/>
      </c>
      <c r="AV222" s="58" t="str">
        <f t="shared" si="85"/>
        <v/>
      </c>
      <c r="AW222" s="58" t="str">
        <f t="shared" si="87"/>
        <v/>
      </c>
      <c r="AX222" s="58" t="str">
        <f t="shared" si="86"/>
        <v/>
      </c>
      <c r="AY222" s="93"/>
      <c r="BB222" s="54"/>
    </row>
    <row r="223" spans="5:54" s="91" customFormat="1" ht="21" customHeight="1" x14ac:dyDescent="0.3">
      <c r="E223" s="61" t="str">
        <f>'Cell type &amp; nb'!AC216</f>
        <v/>
      </c>
      <c r="F223" s="61" t="str">
        <f>'Cell type &amp; nb'!AD216</f>
        <v/>
      </c>
      <c r="G223" s="61" t="str">
        <f>'Cell type &amp; nb'!AE216</f>
        <v/>
      </c>
      <c r="H223" s="61" t="str">
        <f>'Cell type &amp; nb'!AF216</f>
        <v/>
      </c>
      <c r="I223" s="64" t="str">
        <f t="shared" si="66"/>
        <v/>
      </c>
      <c r="J223" s="62" t="str">
        <f t="shared" si="67"/>
        <v/>
      </c>
      <c r="K223" s="62" t="str">
        <f t="shared" si="68"/>
        <v/>
      </c>
      <c r="L223" s="62" t="str">
        <f t="shared" si="69"/>
        <v/>
      </c>
      <c r="M223" s="62" t="str">
        <f t="shared" si="70"/>
        <v/>
      </c>
      <c r="N223" s="62" t="str">
        <f t="shared" si="71"/>
        <v/>
      </c>
      <c r="O223" s="62" t="str">
        <f t="shared" si="72"/>
        <v/>
      </c>
      <c r="P223" s="107"/>
      <c r="Q223" s="107"/>
      <c r="R223" s="107"/>
      <c r="S223" s="107"/>
      <c r="T223" s="107"/>
      <c r="U223" s="107"/>
      <c r="V223" s="107"/>
      <c r="Y223" s="108" t="str">
        <f>IF('1st plate agonist &amp; batch'!AB216&lt;&gt;"",'1st plate agonist &amp; batch'!AB216,"")</f>
        <v/>
      </c>
      <c r="Z223" s="108" t="str">
        <f>IF('1st plate agonist &amp; batch'!AC216&lt;&gt;"",'1st plate agonist &amp; batch'!AC216,"")</f>
        <v/>
      </c>
      <c r="AA223" s="108" t="str">
        <f>IF('1st plate agonist &amp; batch'!AD216&lt;&gt;"",'1st plate agonist &amp; batch'!AD216,"")</f>
        <v/>
      </c>
      <c r="AB223" s="108" t="str">
        <f>IF('1st plate agonist &amp; batch'!AE216&lt;&gt;"",'1st plate agonist &amp; batch'!AE216,"")</f>
        <v/>
      </c>
      <c r="AC223" s="58" t="str">
        <f>IFERROR(IF(AND($Y223&lt;&gt;"Buffer",$Y223&lt;&gt;""),COUNTIFS('Dilutions 1st Plate'!$B$2:$Y$17,'Plate preparation Calculations'!$AD$2,'1st plate agonist &amp; batch'!$B$2:$Y$17,'Plate preparation Calculations'!$Y223),""),"")</f>
        <v/>
      </c>
      <c r="AD223" s="58" t="str">
        <f t="shared" si="73"/>
        <v/>
      </c>
      <c r="AE223" s="58" t="str">
        <f t="shared" si="74"/>
        <v/>
      </c>
      <c r="AF223" s="108" t="str">
        <f t="shared" si="75"/>
        <v/>
      </c>
      <c r="AG223" s="58" t="str">
        <f t="shared" si="76"/>
        <v/>
      </c>
      <c r="AH223" s="58" t="str">
        <f t="shared" si="77"/>
        <v/>
      </c>
      <c r="AI223" s="58" t="str">
        <f t="shared" si="78"/>
        <v/>
      </c>
      <c r="AJ223" s="82" t="str">
        <f t="shared" si="79"/>
        <v/>
      </c>
      <c r="AK223" s="82" t="str">
        <f t="shared" si="80"/>
        <v/>
      </c>
      <c r="AL223" s="82" t="str">
        <f t="shared" si="81"/>
        <v/>
      </c>
      <c r="AM223" s="58" t="str">
        <f t="shared" si="82"/>
        <v/>
      </c>
      <c r="AN223" s="58" t="str">
        <f t="shared" si="83"/>
        <v/>
      </c>
      <c r="AP223" s="58" t="str">
        <f>IF(AND('2nd plate agonist &amp; batch'!AB216&lt;&gt;"", '2nd plate agonist &amp; batch'!AB216&lt;&gt;"Buffer"),'2nd plate agonist &amp; batch'!AB216,"")</f>
        <v/>
      </c>
      <c r="AQ223" s="58" t="str">
        <f>IF('2nd plate agonist &amp; batch'!AC216&lt;&gt;"",'2nd plate agonist &amp; batch'!AC216,"")</f>
        <v/>
      </c>
      <c r="AR223" s="58" t="str">
        <f>IF('2nd plate agonist &amp; batch'!AD216&lt;&gt;"",'2nd plate agonist &amp; batch'!AD216,"")</f>
        <v/>
      </c>
      <c r="AS223" s="58"/>
      <c r="AT223" s="58" t="str">
        <f>IF(AND('2nd plate agonist &amp; batch'!AB216&lt;&gt;"", '2nd plate agonist &amp; batch'!AB216&lt;&gt;"Buffer"),'2nd plate agonist &amp; batch'!AE216,"")</f>
        <v/>
      </c>
      <c r="AU223" s="58" t="str">
        <f t="shared" si="84"/>
        <v/>
      </c>
      <c r="AV223" s="58" t="str">
        <f t="shared" si="85"/>
        <v/>
      </c>
      <c r="AW223" s="58" t="str">
        <f t="shared" si="87"/>
        <v/>
      </c>
      <c r="AX223" s="58" t="str">
        <f t="shared" si="86"/>
        <v/>
      </c>
      <c r="AY223" s="93"/>
      <c r="BB223" s="54"/>
    </row>
    <row r="224" spans="5:54" s="91" customFormat="1" ht="21" customHeight="1" x14ac:dyDescent="0.3">
      <c r="E224" s="61" t="str">
        <f>'Cell type &amp; nb'!AC217</f>
        <v/>
      </c>
      <c r="F224" s="61" t="str">
        <f>'Cell type &amp; nb'!AD217</f>
        <v/>
      </c>
      <c r="G224" s="61" t="str">
        <f>'Cell type &amp; nb'!AE217</f>
        <v/>
      </c>
      <c r="H224" s="61" t="str">
        <f>'Cell type &amp; nb'!AF217</f>
        <v/>
      </c>
      <c r="I224" s="64" t="str">
        <f t="shared" si="66"/>
        <v/>
      </c>
      <c r="J224" s="62" t="str">
        <f t="shared" si="67"/>
        <v/>
      </c>
      <c r="K224" s="62" t="str">
        <f t="shared" si="68"/>
        <v/>
      </c>
      <c r="L224" s="62" t="str">
        <f t="shared" si="69"/>
        <v/>
      </c>
      <c r="M224" s="62" t="str">
        <f t="shared" si="70"/>
        <v/>
      </c>
      <c r="N224" s="62" t="str">
        <f t="shared" si="71"/>
        <v/>
      </c>
      <c r="O224" s="62" t="str">
        <f t="shared" si="72"/>
        <v/>
      </c>
      <c r="P224" s="107"/>
      <c r="Q224" s="107"/>
      <c r="R224" s="107"/>
      <c r="S224" s="107"/>
      <c r="T224" s="107"/>
      <c r="U224" s="107"/>
      <c r="V224" s="107"/>
      <c r="Y224" s="108" t="str">
        <f>IF('1st plate agonist &amp; batch'!AB217&lt;&gt;"",'1st plate agonist &amp; batch'!AB217,"")</f>
        <v/>
      </c>
      <c r="Z224" s="108" t="str">
        <f>IF('1st plate agonist &amp; batch'!AC217&lt;&gt;"",'1st plate agonist &amp; batch'!AC217,"")</f>
        <v/>
      </c>
      <c r="AA224" s="108" t="str">
        <f>IF('1st plate agonist &amp; batch'!AD217&lt;&gt;"",'1st plate agonist &amp; batch'!AD217,"")</f>
        <v/>
      </c>
      <c r="AB224" s="108" t="str">
        <f>IF('1st plate agonist &amp; batch'!AE217&lt;&gt;"",'1st plate agonist &amp; batch'!AE217,"")</f>
        <v/>
      </c>
      <c r="AC224" s="58" t="str">
        <f>IFERROR(IF(AND($Y224&lt;&gt;"Buffer",$Y224&lt;&gt;""),COUNTIFS('Dilutions 1st Plate'!$B$2:$Y$17,'Plate preparation Calculations'!$AD$2,'1st plate agonist &amp; batch'!$B$2:$Y$17,'Plate preparation Calculations'!$Y224),""),"")</f>
        <v/>
      </c>
      <c r="AD224" s="58" t="str">
        <f t="shared" si="73"/>
        <v/>
      </c>
      <c r="AE224" s="58" t="str">
        <f t="shared" si="74"/>
        <v/>
      </c>
      <c r="AF224" s="108" t="str">
        <f t="shared" si="75"/>
        <v/>
      </c>
      <c r="AG224" s="58" t="str">
        <f t="shared" si="76"/>
        <v/>
      </c>
      <c r="AH224" s="58" t="str">
        <f t="shared" si="77"/>
        <v/>
      </c>
      <c r="AI224" s="58" t="str">
        <f t="shared" si="78"/>
        <v/>
      </c>
      <c r="AJ224" s="82" t="str">
        <f t="shared" si="79"/>
        <v/>
      </c>
      <c r="AK224" s="82" t="str">
        <f t="shared" si="80"/>
        <v/>
      </c>
      <c r="AL224" s="82" t="str">
        <f t="shared" si="81"/>
        <v/>
      </c>
      <c r="AM224" s="58" t="str">
        <f t="shared" si="82"/>
        <v/>
      </c>
      <c r="AN224" s="58" t="str">
        <f t="shared" si="83"/>
        <v/>
      </c>
      <c r="AP224" s="58" t="str">
        <f>IF(AND('2nd plate agonist &amp; batch'!AB217&lt;&gt;"", '2nd plate agonist &amp; batch'!AB217&lt;&gt;"Buffer"),'2nd plate agonist &amp; batch'!AB217,"")</f>
        <v/>
      </c>
      <c r="AQ224" s="58" t="str">
        <f>IF('2nd plate agonist &amp; batch'!AC217&lt;&gt;"",'2nd plate agonist &amp; batch'!AC217,"")</f>
        <v/>
      </c>
      <c r="AR224" s="58" t="str">
        <f>IF('2nd plate agonist &amp; batch'!AD217&lt;&gt;"",'2nd plate agonist &amp; batch'!AD217,"")</f>
        <v/>
      </c>
      <c r="AS224" s="58"/>
      <c r="AT224" s="58" t="str">
        <f>IF(AND('2nd plate agonist &amp; batch'!AB217&lt;&gt;"", '2nd plate agonist &amp; batch'!AB217&lt;&gt;"Buffer"),'2nd plate agonist &amp; batch'!AE217,"")</f>
        <v/>
      </c>
      <c r="AU224" s="58" t="str">
        <f t="shared" si="84"/>
        <v/>
      </c>
      <c r="AV224" s="58" t="str">
        <f t="shared" si="85"/>
        <v/>
      </c>
      <c r="AW224" s="58" t="str">
        <f t="shared" si="87"/>
        <v/>
      </c>
      <c r="AX224" s="58" t="str">
        <f t="shared" si="86"/>
        <v/>
      </c>
      <c r="AY224" s="93"/>
      <c r="BB224" s="54"/>
    </row>
    <row r="225" spans="5:54" s="91" customFormat="1" ht="21" customHeight="1" x14ac:dyDescent="0.3">
      <c r="E225" s="61" t="str">
        <f>'Cell type &amp; nb'!AC218</f>
        <v/>
      </c>
      <c r="F225" s="61" t="str">
        <f>'Cell type &amp; nb'!AD218</f>
        <v/>
      </c>
      <c r="G225" s="61" t="str">
        <f>'Cell type &amp; nb'!AE218</f>
        <v/>
      </c>
      <c r="H225" s="61" t="str">
        <f>'Cell type &amp; nb'!AF218</f>
        <v/>
      </c>
      <c r="I225" s="64" t="str">
        <f t="shared" si="66"/>
        <v/>
      </c>
      <c r="J225" s="62" t="str">
        <f t="shared" si="67"/>
        <v/>
      </c>
      <c r="K225" s="62" t="str">
        <f t="shared" si="68"/>
        <v/>
      </c>
      <c r="L225" s="62" t="str">
        <f t="shared" si="69"/>
        <v/>
      </c>
      <c r="M225" s="62" t="str">
        <f t="shared" si="70"/>
        <v/>
      </c>
      <c r="N225" s="62" t="str">
        <f t="shared" si="71"/>
        <v/>
      </c>
      <c r="O225" s="62" t="str">
        <f t="shared" si="72"/>
        <v/>
      </c>
      <c r="P225" s="107"/>
      <c r="Q225" s="107"/>
      <c r="R225" s="107"/>
      <c r="S225" s="107"/>
      <c r="T225" s="107"/>
      <c r="U225" s="107"/>
      <c r="V225" s="107"/>
      <c r="Y225" s="108" t="str">
        <f>IF('1st plate agonist &amp; batch'!AB218&lt;&gt;"",'1st plate agonist &amp; batch'!AB218,"")</f>
        <v/>
      </c>
      <c r="Z225" s="108" t="str">
        <f>IF('1st plate agonist &amp; batch'!AC218&lt;&gt;"",'1st plate agonist &amp; batch'!AC218,"")</f>
        <v/>
      </c>
      <c r="AA225" s="108" t="str">
        <f>IF('1st plate agonist &amp; batch'!AD218&lt;&gt;"",'1st plate agonist &amp; batch'!AD218,"")</f>
        <v/>
      </c>
      <c r="AB225" s="108" t="str">
        <f>IF('1st plate agonist &amp; batch'!AE218&lt;&gt;"",'1st plate agonist &amp; batch'!AE218,"")</f>
        <v/>
      </c>
      <c r="AC225" s="58" t="str">
        <f>IFERROR(IF(AND($Y225&lt;&gt;"Buffer",$Y225&lt;&gt;""),COUNTIFS('Dilutions 1st Plate'!$B$2:$Y$17,'Plate preparation Calculations'!$AD$2,'1st plate agonist &amp; batch'!$B$2:$Y$17,'Plate preparation Calculations'!$Y225),""),"")</f>
        <v/>
      </c>
      <c r="AD225" s="58" t="str">
        <f t="shared" si="73"/>
        <v/>
      </c>
      <c r="AE225" s="58" t="str">
        <f t="shared" si="74"/>
        <v/>
      </c>
      <c r="AF225" s="108" t="str">
        <f t="shared" si="75"/>
        <v/>
      </c>
      <c r="AG225" s="58" t="str">
        <f t="shared" si="76"/>
        <v/>
      </c>
      <c r="AH225" s="58" t="str">
        <f t="shared" si="77"/>
        <v/>
      </c>
      <c r="AI225" s="58" t="str">
        <f t="shared" si="78"/>
        <v/>
      </c>
      <c r="AJ225" s="82" t="str">
        <f t="shared" si="79"/>
        <v/>
      </c>
      <c r="AK225" s="82" t="str">
        <f t="shared" si="80"/>
        <v/>
      </c>
      <c r="AL225" s="82" t="str">
        <f t="shared" si="81"/>
        <v/>
      </c>
      <c r="AM225" s="58" t="str">
        <f t="shared" si="82"/>
        <v/>
      </c>
      <c r="AN225" s="58" t="str">
        <f t="shared" si="83"/>
        <v/>
      </c>
      <c r="AP225" s="58" t="str">
        <f>IF(AND('2nd plate agonist &amp; batch'!AB218&lt;&gt;"", '2nd plate agonist &amp; batch'!AB218&lt;&gt;"Buffer"),'2nd plate agonist &amp; batch'!AB218,"")</f>
        <v/>
      </c>
      <c r="AQ225" s="58" t="str">
        <f>IF('2nd plate agonist &amp; batch'!AC218&lt;&gt;"",'2nd plate agonist &amp; batch'!AC218,"")</f>
        <v/>
      </c>
      <c r="AR225" s="58" t="str">
        <f>IF('2nd plate agonist &amp; batch'!AD218&lt;&gt;"",'2nd plate agonist &amp; batch'!AD218,"")</f>
        <v/>
      </c>
      <c r="AS225" s="58"/>
      <c r="AT225" s="58" t="str">
        <f>IF(AND('2nd plate agonist &amp; batch'!AB218&lt;&gt;"", '2nd plate agonist &amp; batch'!AB218&lt;&gt;"Buffer"),'2nd plate agonist &amp; batch'!AE218,"")</f>
        <v/>
      </c>
      <c r="AU225" s="58" t="str">
        <f t="shared" si="84"/>
        <v/>
      </c>
      <c r="AV225" s="58" t="str">
        <f t="shared" si="85"/>
        <v/>
      </c>
      <c r="AW225" s="58" t="str">
        <f t="shared" si="87"/>
        <v/>
      </c>
      <c r="AX225" s="58" t="str">
        <f t="shared" si="86"/>
        <v/>
      </c>
      <c r="AY225" s="93"/>
      <c r="BB225" s="54"/>
    </row>
    <row r="226" spans="5:54" s="91" customFormat="1" ht="21" customHeight="1" x14ac:dyDescent="0.3">
      <c r="E226" s="61" t="str">
        <f>'Cell type &amp; nb'!AC219</f>
        <v/>
      </c>
      <c r="F226" s="61" t="str">
        <f>'Cell type &amp; nb'!AD219</f>
        <v/>
      </c>
      <c r="G226" s="61" t="str">
        <f>'Cell type &amp; nb'!AE219</f>
        <v/>
      </c>
      <c r="H226" s="61" t="str">
        <f>'Cell type &amp; nb'!AF219</f>
        <v/>
      </c>
      <c r="I226" s="64" t="str">
        <f t="shared" si="66"/>
        <v/>
      </c>
      <c r="J226" s="62" t="str">
        <f t="shared" si="67"/>
        <v/>
      </c>
      <c r="K226" s="62" t="str">
        <f t="shared" si="68"/>
        <v/>
      </c>
      <c r="L226" s="62" t="str">
        <f t="shared" si="69"/>
        <v/>
      </c>
      <c r="M226" s="62" t="str">
        <f t="shared" si="70"/>
        <v/>
      </c>
      <c r="N226" s="62" t="str">
        <f t="shared" si="71"/>
        <v/>
      </c>
      <c r="O226" s="62" t="str">
        <f t="shared" si="72"/>
        <v/>
      </c>
      <c r="P226" s="107"/>
      <c r="Q226" s="107"/>
      <c r="R226" s="107"/>
      <c r="S226" s="107"/>
      <c r="T226" s="107"/>
      <c r="U226" s="107"/>
      <c r="V226" s="107"/>
      <c r="Y226" s="108" t="str">
        <f>IF('1st plate agonist &amp; batch'!AB219&lt;&gt;"",'1st plate agonist &amp; batch'!AB219,"")</f>
        <v/>
      </c>
      <c r="Z226" s="108" t="str">
        <f>IF('1st plate agonist &amp; batch'!AC219&lt;&gt;"",'1st plate agonist &amp; batch'!AC219,"")</f>
        <v/>
      </c>
      <c r="AA226" s="108" t="str">
        <f>IF('1st plate agonist &amp; batch'!AD219&lt;&gt;"",'1st plate agonist &amp; batch'!AD219,"")</f>
        <v/>
      </c>
      <c r="AB226" s="108" t="str">
        <f>IF('1st plate agonist &amp; batch'!AE219&lt;&gt;"",'1st plate agonist &amp; batch'!AE219,"")</f>
        <v/>
      </c>
      <c r="AC226" s="58" t="str">
        <f>IFERROR(IF(AND($Y226&lt;&gt;"Buffer",$Y226&lt;&gt;""),COUNTIFS('Dilutions 1st Plate'!$B$2:$Y$17,'Plate preparation Calculations'!$AD$2,'1st plate agonist &amp; batch'!$B$2:$Y$17,'Plate preparation Calculations'!$Y226),""),"")</f>
        <v/>
      </c>
      <c r="AD226" s="58" t="str">
        <f t="shared" si="73"/>
        <v/>
      </c>
      <c r="AE226" s="58" t="str">
        <f t="shared" si="74"/>
        <v/>
      </c>
      <c r="AF226" s="108" t="str">
        <f t="shared" si="75"/>
        <v/>
      </c>
      <c r="AG226" s="58" t="str">
        <f t="shared" si="76"/>
        <v/>
      </c>
      <c r="AH226" s="58" t="str">
        <f t="shared" si="77"/>
        <v/>
      </c>
      <c r="AI226" s="58" t="str">
        <f t="shared" si="78"/>
        <v/>
      </c>
      <c r="AJ226" s="82" t="str">
        <f t="shared" si="79"/>
        <v/>
      </c>
      <c r="AK226" s="82" t="str">
        <f t="shared" si="80"/>
        <v/>
      </c>
      <c r="AL226" s="82" t="str">
        <f t="shared" si="81"/>
        <v/>
      </c>
      <c r="AM226" s="58" t="str">
        <f t="shared" si="82"/>
        <v/>
      </c>
      <c r="AN226" s="58" t="str">
        <f t="shared" si="83"/>
        <v/>
      </c>
      <c r="AP226" s="58" t="str">
        <f>IF(AND('2nd plate agonist &amp; batch'!AB219&lt;&gt;"", '2nd plate agonist &amp; batch'!AB219&lt;&gt;"Buffer"),'2nd plate agonist &amp; batch'!AB219,"")</f>
        <v/>
      </c>
      <c r="AQ226" s="58" t="str">
        <f>IF('2nd plate agonist &amp; batch'!AC219&lt;&gt;"",'2nd plate agonist &amp; batch'!AC219,"")</f>
        <v/>
      </c>
      <c r="AR226" s="58" t="str">
        <f>IF('2nd plate agonist &amp; batch'!AD219&lt;&gt;"",'2nd plate agonist &amp; batch'!AD219,"")</f>
        <v/>
      </c>
      <c r="AS226" s="58"/>
      <c r="AT226" s="58" t="str">
        <f>IF(AND('2nd plate agonist &amp; batch'!AB219&lt;&gt;"", '2nd plate agonist &amp; batch'!AB219&lt;&gt;"Buffer"),'2nd plate agonist &amp; batch'!AE219,"")</f>
        <v/>
      </c>
      <c r="AU226" s="58" t="str">
        <f t="shared" si="84"/>
        <v/>
      </c>
      <c r="AV226" s="58" t="str">
        <f t="shared" si="85"/>
        <v/>
      </c>
      <c r="AW226" s="58" t="str">
        <f t="shared" si="87"/>
        <v/>
      </c>
      <c r="AX226" s="58" t="str">
        <f t="shared" si="86"/>
        <v/>
      </c>
      <c r="AY226" s="93"/>
      <c r="BB226" s="54"/>
    </row>
    <row r="227" spans="5:54" s="91" customFormat="1" ht="21" customHeight="1" x14ac:dyDescent="0.3">
      <c r="E227" s="61" t="str">
        <f>'Cell type &amp; nb'!AC220</f>
        <v/>
      </c>
      <c r="F227" s="61" t="str">
        <f>'Cell type &amp; nb'!AD220</f>
        <v/>
      </c>
      <c r="G227" s="61" t="str">
        <f>'Cell type &amp; nb'!AE220</f>
        <v/>
      </c>
      <c r="H227" s="61" t="str">
        <f>'Cell type &amp; nb'!AF220</f>
        <v/>
      </c>
      <c r="I227" s="64" t="str">
        <f t="shared" si="66"/>
        <v/>
      </c>
      <c r="J227" s="62" t="str">
        <f t="shared" si="67"/>
        <v/>
      </c>
      <c r="K227" s="62" t="str">
        <f t="shared" si="68"/>
        <v/>
      </c>
      <c r="L227" s="62" t="str">
        <f t="shared" si="69"/>
        <v/>
      </c>
      <c r="M227" s="62" t="str">
        <f t="shared" si="70"/>
        <v/>
      </c>
      <c r="N227" s="62" t="str">
        <f t="shared" si="71"/>
        <v/>
      </c>
      <c r="O227" s="62" t="str">
        <f t="shared" si="72"/>
        <v/>
      </c>
      <c r="P227" s="107"/>
      <c r="Q227" s="107"/>
      <c r="R227" s="107"/>
      <c r="S227" s="107"/>
      <c r="T227" s="107"/>
      <c r="U227" s="107"/>
      <c r="V227" s="107"/>
      <c r="Y227" s="108" t="str">
        <f>IF('1st plate agonist &amp; batch'!AB220&lt;&gt;"",'1st plate agonist &amp; batch'!AB220,"")</f>
        <v/>
      </c>
      <c r="Z227" s="108" t="str">
        <f>IF('1st plate agonist &amp; batch'!AC220&lt;&gt;"",'1st plate agonist &amp; batch'!AC220,"")</f>
        <v/>
      </c>
      <c r="AA227" s="108" t="str">
        <f>IF('1st plate agonist &amp; batch'!AD220&lt;&gt;"",'1st plate agonist &amp; batch'!AD220,"")</f>
        <v/>
      </c>
      <c r="AB227" s="108" t="str">
        <f>IF('1st plate agonist &amp; batch'!AE220&lt;&gt;"",'1st plate agonist &amp; batch'!AE220,"")</f>
        <v/>
      </c>
      <c r="AC227" s="58" t="str">
        <f>IFERROR(IF(AND($Y227&lt;&gt;"Buffer",$Y227&lt;&gt;""),COUNTIFS('Dilutions 1st Plate'!$B$2:$Y$17,'Plate preparation Calculations'!$AD$2,'1st plate agonist &amp; batch'!$B$2:$Y$17,'Plate preparation Calculations'!$Y227),""),"")</f>
        <v/>
      </c>
      <c r="AD227" s="58" t="str">
        <f t="shared" si="73"/>
        <v/>
      </c>
      <c r="AE227" s="58" t="str">
        <f t="shared" si="74"/>
        <v/>
      </c>
      <c r="AF227" s="108" t="str">
        <f t="shared" si="75"/>
        <v/>
      </c>
      <c r="AG227" s="58" t="str">
        <f t="shared" si="76"/>
        <v/>
      </c>
      <c r="AH227" s="58" t="str">
        <f t="shared" si="77"/>
        <v/>
      </c>
      <c r="AI227" s="58" t="str">
        <f t="shared" si="78"/>
        <v/>
      </c>
      <c r="AJ227" s="82" t="str">
        <f t="shared" si="79"/>
        <v/>
      </c>
      <c r="AK227" s="82" t="str">
        <f t="shared" si="80"/>
        <v/>
      </c>
      <c r="AL227" s="82" t="str">
        <f t="shared" si="81"/>
        <v/>
      </c>
      <c r="AM227" s="58" t="str">
        <f t="shared" si="82"/>
        <v/>
      </c>
      <c r="AN227" s="58" t="str">
        <f t="shared" si="83"/>
        <v/>
      </c>
      <c r="AP227" s="58" t="str">
        <f>IF(AND('2nd plate agonist &amp; batch'!AB220&lt;&gt;"", '2nd plate agonist &amp; batch'!AB220&lt;&gt;"Buffer"),'2nd plate agonist &amp; batch'!AB220,"")</f>
        <v/>
      </c>
      <c r="AQ227" s="58" t="str">
        <f>IF('2nd plate agonist &amp; batch'!AC220&lt;&gt;"",'2nd plate agonist &amp; batch'!AC220,"")</f>
        <v/>
      </c>
      <c r="AR227" s="58" t="str">
        <f>IF('2nd plate agonist &amp; batch'!AD220&lt;&gt;"",'2nd plate agonist &amp; batch'!AD220,"")</f>
        <v/>
      </c>
      <c r="AS227" s="58"/>
      <c r="AT227" s="58" t="str">
        <f>IF(AND('2nd plate agonist &amp; batch'!AB220&lt;&gt;"", '2nd plate agonist &amp; batch'!AB220&lt;&gt;"Buffer"),'2nd plate agonist &amp; batch'!AE220,"")</f>
        <v/>
      </c>
      <c r="AU227" s="58" t="str">
        <f t="shared" si="84"/>
        <v/>
      </c>
      <c r="AV227" s="58" t="str">
        <f t="shared" si="85"/>
        <v/>
      </c>
      <c r="AW227" s="58" t="str">
        <f t="shared" si="87"/>
        <v/>
      </c>
      <c r="AX227" s="58" t="str">
        <f t="shared" si="86"/>
        <v/>
      </c>
      <c r="AY227" s="93"/>
      <c r="BB227" s="54"/>
    </row>
    <row r="228" spans="5:54" s="91" customFormat="1" ht="21" customHeight="1" x14ac:dyDescent="0.3">
      <c r="E228" s="61" t="str">
        <f>'Cell type &amp; nb'!AC221</f>
        <v/>
      </c>
      <c r="F228" s="61" t="str">
        <f>'Cell type &amp; nb'!AD221</f>
        <v/>
      </c>
      <c r="G228" s="61" t="str">
        <f>'Cell type &amp; nb'!AE221</f>
        <v/>
      </c>
      <c r="H228" s="61" t="str">
        <f>'Cell type &amp; nb'!AF221</f>
        <v/>
      </c>
      <c r="I228" s="64" t="str">
        <f t="shared" si="66"/>
        <v/>
      </c>
      <c r="J228" s="62" t="str">
        <f t="shared" si="67"/>
        <v/>
      </c>
      <c r="K228" s="62" t="str">
        <f t="shared" si="68"/>
        <v/>
      </c>
      <c r="L228" s="62" t="str">
        <f t="shared" si="69"/>
        <v/>
      </c>
      <c r="M228" s="62" t="str">
        <f t="shared" si="70"/>
        <v/>
      </c>
      <c r="N228" s="62" t="str">
        <f t="shared" si="71"/>
        <v/>
      </c>
      <c r="O228" s="62" t="str">
        <f t="shared" si="72"/>
        <v/>
      </c>
      <c r="P228" s="107"/>
      <c r="Q228" s="107"/>
      <c r="R228" s="107"/>
      <c r="S228" s="107"/>
      <c r="T228" s="107"/>
      <c r="U228" s="107"/>
      <c r="V228" s="107"/>
      <c r="Y228" s="108" t="str">
        <f>IF('1st plate agonist &amp; batch'!AB221&lt;&gt;"",'1st plate agonist &amp; batch'!AB221,"")</f>
        <v/>
      </c>
      <c r="Z228" s="108" t="str">
        <f>IF('1st plate agonist &amp; batch'!AC221&lt;&gt;"",'1st plate agonist &amp; batch'!AC221,"")</f>
        <v/>
      </c>
      <c r="AA228" s="108" t="str">
        <f>IF('1st plate agonist &amp; batch'!AD221&lt;&gt;"",'1st plate agonist &amp; batch'!AD221,"")</f>
        <v/>
      </c>
      <c r="AB228" s="108" t="str">
        <f>IF('1st plate agonist &amp; batch'!AE221&lt;&gt;"",'1st plate agonist &amp; batch'!AE221,"")</f>
        <v/>
      </c>
      <c r="AC228" s="58" t="str">
        <f>IFERROR(IF(AND($Y228&lt;&gt;"Buffer",$Y228&lt;&gt;""),COUNTIFS('Dilutions 1st Plate'!$B$2:$Y$17,'Plate preparation Calculations'!$AD$2,'1st plate agonist &amp; batch'!$B$2:$Y$17,'Plate preparation Calculations'!$Y228),""),"")</f>
        <v/>
      </c>
      <c r="AD228" s="58" t="str">
        <f t="shared" si="73"/>
        <v/>
      </c>
      <c r="AE228" s="58" t="str">
        <f t="shared" si="74"/>
        <v/>
      </c>
      <c r="AF228" s="108" t="str">
        <f t="shared" si="75"/>
        <v/>
      </c>
      <c r="AG228" s="58" t="str">
        <f t="shared" si="76"/>
        <v/>
      </c>
      <c r="AH228" s="58" t="str">
        <f t="shared" si="77"/>
        <v/>
      </c>
      <c r="AI228" s="58" t="str">
        <f t="shared" si="78"/>
        <v/>
      </c>
      <c r="AJ228" s="82" t="str">
        <f t="shared" si="79"/>
        <v/>
      </c>
      <c r="AK228" s="82" t="str">
        <f t="shared" si="80"/>
        <v/>
      </c>
      <c r="AL228" s="82" t="str">
        <f t="shared" si="81"/>
        <v/>
      </c>
      <c r="AM228" s="58" t="str">
        <f t="shared" si="82"/>
        <v/>
      </c>
      <c r="AN228" s="58" t="str">
        <f t="shared" si="83"/>
        <v/>
      </c>
      <c r="AP228" s="58" t="str">
        <f>IF(AND('2nd plate agonist &amp; batch'!AB221&lt;&gt;"", '2nd plate agonist &amp; batch'!AB221&lt;&gt;"Buffer"),'2nd plate agonist &amp; batch'!AB221,"")</f>
        <v/>
      </c>
      <c r="AQ228" s="58" t="str">
        <f>IF('2nd plate agonist &amp; batch'!AC221&lt;&gt;"",'2nd plate agonist &amp; batch'!AC221,"")</f>
        <v/>
      </c>
      <c r="AR228" s="58" t="str">
        <f>IF('2nd plate agonist &amp; batch'!AD221&lt;&gt;"",'2nd plate agonist &amp; batch'!AD221,"")</f>
        <v/>
      </c>
      <c r="AS228" s="58"/>
      <c r="AT228" s="58" t="str">
        <f>IF(AND('2nd plate agonist &amp; batch'!AB221&lt;&gt;"", '2nd plate agonist &amp; batch'!AB221&lt;&gt;"Buffer"),'2nd plate agonist &amp; batch'!AE221,"")</f>
        <v/>
      </c>
      <c r="AU228" s="58" t="str">
        <f t="shared" si="84"/>
        <v/>
      </c>
      <c r="AV228" s="58" t="str">
        <f t="shared" si="85"/>
        <v/>
      </c>
      <c r="AW228" s="58" t="str">
        <f t="shared" si="87"/>
        <v/>
      </c>
      <c r="AX228" s="58" t="str">
        <f t="shared" si="86"/>
        <v/>
      </c>
      <c r="AY228" s="93"/>
      <c r="BB228" s="54"/>
    </row>
    <row r="229" spans="5:54" s="91" customFormat="1" ht="21" customHeight="1" x14ac:dyDescent="0.3">
      <c r="E229" s="61" t="str">
        <f>'Cell type &amp; nb'!AC222</f>
        <v/>
      </c>
      <c r="F229" s="61" t="str">
        <f>'Cell type &amp; nb'!AD222</f>
        <v/>
      </c>
      <c r="G229" s="61" t="str">
        <f>'Cell type &amp; nb'!AE222</f>
        <v/>
      </c>
      <c r="H229" s="61" t="str">
        <f>'Cell type &amp; nb'!AF222</f>
        <v/>
      </c>
      <c r="I229" s="64" t="str">
        <f t="shared" si="66"/>
        <v/>
      </c>
      <c r="J229" s="62" t="str">
        <f t="shared" si="67"/>
        <v/>
      </c>
      <c r="K229" s="62" t="str">
        <f t="shared" si="68"/>
        <v/>
      </c>
      <c r="L229" s="62" t="str">
        <f t="shared" si="69"/>
        <v/>
      </c>
      <c r="M229" s="62" t="str">
        <f t="shared" si="70"/>
        <v/>
      </c>
      <c r="N229" s="62" t="str">
        <f t="shared" si="71"/>
        <v/>
      </c>
      <c r="O229" s="62" t="str">
        <f t="shared" si="72"/>
        <v/>
      </c>
      <c r="P229" s="107"/>
      <c r="Q229" s="107"/>
      <c r="R229" s="107"/>
      <c r="S229" s="107"/>
      <c r="T229" s="107"/>
      <c r="U229" s="107"/>
      <c r="V229" s="107"/>
      <c r="Y229" s="108" t="str">
        <f>IF('1st plate agonist &amp; batch'!AB222&lt;&gt;"",'1st plate agonist &amp; batch'!AB222,"")</f>
        <v/>
      </c>
      <c r="Z229" s="108" t="str">
        <f>IF('1st plate agonist &amp; batch'!AC222&lt;&gt;"",'1st plate agonist &amp; batch'!AC222,"")</f>
        <v/>
      </c>
      <c r="AA229" s="108" t="str">
        <f>IF('1st plate agonist &amp; batch'!AD222&lt;&gt;"",'1st plate agonist &amp; batch'!AD222,"")</f>
        <v/>
      </c>
      <c r="AB229" s="108" t="str">
        <f>IF('1st plate agonist &amp; batch'!AE222&lt;&gt;"",'1st plate agonist &amp; batch'!AE222,"")</f>
        <v/>
      </c>
      <c r="AC229" s="58" t="str">
        <f>IFERROR(IF(AND($Y229&lt;&gt;"Buffer",$Y229&lt;&gt;""),COUNTIFS('Dilutions 1st Plate'!$B$2:$Y$17,'Plate preparation Calculations'!$AD$2,'1st plate agonist &amp; batch'!$B$2:$Y$17,'Plate preparation Calculations'!$Y229),""),"")</f>
        <v/>
      </c>
      <c r="AD229" s="58" t="str">
        <f t="shared" si="73"/>
        <v/>
      </c>
      <c r="AE229" s="58" t="str">
        <f t="shared" si="74"/>
        <v/>
      </c>
      <c r="AF229" s="108" t="str">
        <f t="shared" si="75"/>
        <v/>
      </c>
      <c r="AG229" s="58" t="str">
        <f t="shared" si="76"/>
        <v/>
      </c>
      <c r="AH229" s="58" t="str">
        <f t="shared" si="77"/>
        <v/>
      </c>
      <c r="AI229" s="58" t="str">
        <f t="shared" si="78"/>
        <v/>
      </c>
      <c r="AJ229" s="82" t="str">
        <f t="shared" si="79"/>
        <v/>
      </c>
      <c r="AK229" s="82" t="str">
        <f t="shared" si="80"/>
        <v/>
      </c>
      <c r="AL229" s="82" t="str">
        <f t="shared" si="81"/>
        <v/>
      </c>
      <c r="AM229" s="58" t="str">
        <f t="shared" si="82"/>
        <v/>
      </c>
      <c r="AN229" s="58" t="str">
        <f t="shared" si="83"/>
        <v/>
      </c>
      <c r="AP229" s="58" t="str">
        <f>IF(AND('2nd plate agonist &amp; batch'!AB222&lt;&gt;"", '2nd plate agonist &amp; batch'!AB222&lt;&gt;"Buffer"),'2nd plate agonist &amp; batch'!AB222,"")</f>
        <v/>
      </c>
      <c r="AQ229" s="58" t="str">
        <f>IF('2nd plate agonist &amp; batch'!AC222&lt;&gt;"",'2nd plate agonist &amp; batch'!AC222,"")</f>
        <v/>
      </c>
      <c r="AR229" s="58" t="str">
        <f>IF('2nd plate agonist &amp; batch'!AD222&lt;&gt;"",'2nd plate agonist &amp; batch'!AD222,"")</f>
        <v/>
      </c>
      <c r="AS229" s="58"/>
      <c r="AT229" s="58" t="str">
        <f>IF(AND('2nd plate agonist &amp; batch'!AB222&lt;&gt;"", '2nd plate agonist &amp; batch'!AB222&lt;&gt;"Buffer"),'2nd plate agonist &amp; batch'!AE222,"")</f>
        <v/>
      </c>
      <c r="AU229" s="58" t="str">
        <f t="shared" si="84"/>
        <v/>
      </c>
      <c r="AV229" s="58" t="str">
        <f t="shared" si="85"/>
        <v/>
      </c>
      <c r="AW229" s="58" t="str">
        <f t="shared" si="87"/>
        <v/>
      </c>
      <c r="AX229" s="58" t="str">
        <f t="shared" si="86"/>
        <v/>
      </c>
      <c r="AY229" s="93"/>
      <c r="BB229" s="54"/>
    </row>
    <row r="230" spans="5:54" s="91" customFormat="1" ht="21" customHeight="1" x14ac:dyDescent="0.3">
      <c r="E230" s="61" t="str">
        <f>'Cell type &amp; nb'!AC223</f>
        <v/>
      </c>
      <c r="F230" s="61" t="str">
        <f>'Cell type &amp; nb'!AD223</f>
        <v/>
      </c>
      <c r="G230" s="61" t="str">
        <f>'Cell type &amp; nb'!AE223</f>
        <v/>
      </c>
      <c r="H230" s="61" t="str">
        <f>'Cell type &amp; nb'!AF223</f>
        <v/>
      </c>
      <c r="I230" s="64" t="str">
        <f t="shared" si="66"/>
        <v/>
      </c>
      <c r="J230" s="62" t="str">
        <f t="shared" si="67"/>
        <v/>
      </c>
      <c r="K230" s="62" t="str">
        <f t="shared" si="68"/>
        <v/>
      </c>
      <c r="L230" s="62" t="str">
        <f t="shared" si="69"/>
        <v/>
      </c>
      <c r="M230" s="62" t="str">
        <f t="shared" si="70"/>
        <v/>
      </c>
      <c r="N230" s="62" t="str">
        <f t="shared" si="71"/>
        <v/>
      </c>
      <c r="O230" s="62" t="str">
        <f t="shared" si="72"/>
        <v/>
      </c>
      <c r="P230" s="107"/>
      <c r="Q230" s="107"/>
      <c r="R230" s="107"/>
      <c r="S230" s="107"/>
      <c r="T230" s="107"/>
      <c r="U230" s="107"/>
      <c r="V230" s="107"/>
      <c r="Y230" s="108" t="str">
        <f>IF('1st plate agonist &amp; batch'!AB223&lt;&gt;"",'1st plate agonist &amp; batch'!AB223,"")</f>
        <v/>
      </c>
      <c r="Z230" s="108" t="str">
        <f>IF('1st plate agonist &amp; batch'!AC223&lt;&gt;"",'1st plate agonist &amp; batch'!AC223,"")</f>
        <v/>
      </c>
      <c r="AA230" s="108" t="str">
        <f>IF('1st plate agonist &amp; batch'!AD223&lt;&gt;"",'1st plate agonist &amp; batch'!AD223,"")</f>
        <v/>
      </c>
      <c r="AB230" s="108" t="str">
        <f>IF('1st plate agonist &amp; batch'!AE223&lt;&gt;"",'1st plate agonist &amp; batch'!AE223,"")</f>
        <v/>
      </c>
      <c r="AC230" s="58" t="str">
        <f>IFERROR(IF(AND($Y230&lt;&gt;"Buffer",$Y230&lt;&gt;""),COUNTIFS('Dilutions 1st Plate'!$B$2:$Y$17,'Plate preparation Calculations'!$AD$2,'1st plate agonist &amp; batch'!$B$2:$Y$17,'Plate preparation Calculations'!$Y230),""),"")</f>
        <v/>
      </c>
      <c r="AD230" s="58" t="str">
        <f t="shared" si="73"/>
        <v/>
      </c>
      <c r="AE230" s="58" t="str">
        <f t="shared" si="74"/>
        <v/>
      </c>
      <c r="AF230" s="108" t="str">
        <f t="shared" si="75"/>
        <v/>
      </c>
      <c r="AG230" s="58" t="str">
        <f t="shared" si="76"/>
        <v/>
      </c>
      <c r="AH230" s="58" t="str">
        <f t="shared" si="77"/>
        <v/>
      </c>
      <c r="AI230" s="58" t="str">
        <f t="shared" si="78"/>
        <v/>
      </c>
      <c r="AJ230" s="82" t="str">
        <f t="shared" si="79"/>
        <v/>
      </c>
      <c r="AK230" s="82" t="str">
        <f t="shared" si="80"/>
        <v/>
      </c>
      <c r="AL230" s="82" t="str">
        <f t="shared" si="81"/>
        <v/>
      </c>
      <c r="AM230" s="58" t="str">
        <f t="shared" si="82"/>
        <v/>
      </c>
      <c r="AN230" s="58" t="str">
        <f t="shared" si="83"/>
        <v/>
      </c>
      <c r="AP230" s="58" t="str">
        <f>IF(AND('2nd plate agonist &amp; batch'!AB223&lt;&gt;"", '2nd plate agonist &amp; batch'!AB223&lt;&gt;"Buffer"),'2nd plate agonist &amp; batch'!AB223,"")</f>
        <v/>
      </c>
      <c r="AQ230" s="58" t="str">
        <f>IF('2nd plate agonist &amp; batch'!AC223&lt;&gt;"",'2nd plate agonist &amp; batch'!AC223,"")</f>
        <v/>
      </c>
      <c r="AR230" s="58" t="str">
        <f>IF('2nd plate agonist &amp; batch'!AD223&lt;&gt;"",'2nd plate agonist &amp; batch'!AD223,"")</f>
        <v/>
      </c>
      <c r="AS230" s="58"/>
      <c r="AT230" s="58" t="str">
        <f>IF(AND('2nd plate agonist &amp; batch'!AB223&lt;&gt;"", '2nd plate agonist &amp; batch'!AB223&lt;&gt;"Buffer"),'2nd plate agonist &amp; batch'!AE223,"")</f>
        <v/>
      </c>
      <c r="AU230" s="58" t="str">
        <f t="shared" si="84"/>
        <v/>
      </c>
      <c r="AV230" s="58" t="str">
        <f t="shared" si="85"/>
        <v/>
      </c>
      <c r="AW230" s="58" t="str">
        <f t="shared" si="87"/>
        <v/>
      </c>
      <c r="AX230" s="58" t="str">
        <f t="shared" si="86"/>
        <v/>
      </c>
      <c r="AY230" s="93"/>
      <c r="BB230" s="54"/>
    </row>
    <row r="231" spans="5:54" s="91" customFormat="1" ht="21" customHeight="1" x14ac:dyDescent="0.3">
      <c r="E231" s="61" t="str">
        <f>'Cell type &amp; nb'!AC224</f>
        <v/>
      </c>
      <c r="F231" s="61" t="str">
        <f>'Cell type &amp; nb'!AD224</f>
        <v/>
      </c>
      <c r="G231" s="61" t="str">
        <f>'Cell type &amp; nb'!AE224</f>
        <v/>
      </c>
      <c r="H231" s="61" t="str">
        <f>'Cell type &amp; nb'!AF224</f>
        <v/>
      </c>
      <c r="I231" s="64" t="str">
        <f t="shared" si="66"/>
        <v/>
      </c>
      <c r="J231" s="62" t="str">
        <f t="shared" si="67"/>
        <v/>
      </c>
      <c r="K231" s="62" t="str">
        <f t="shared" si="68"/>
        <v/>
      </c>
      <c r="L231" s="62" t="str">
        <f t="shared" si="69"/>
        <v/>
      </c>
      <c r="M231" s="62" t="str">
        <f t="shared" si="70"/>
        <v/>
      </c>
      <c r="N231" s="62" t="str">
        <f t="shared" si="71"/>
        <v/>
      </c>
      <c r="O231" s="62" t="str">
        <f t="shared" si="72"/>
        <v/>
      </c>
      <c r="P231" s="107"/>
      <c r="Q231" s="107"/>
      <c r="R231" s="107"/>
      <c r="S231" s="107"/>
      <c r="T231" s="107"/>
      <c r="U231" s="107"/>
      <c r="V231" s="107"/>
      <c r="Y231" s="108" t="str">
        <f>IF('1st plate agonist &amp; batch'!AB224&lt;&gt;"",'1st plate agonist &amp; batch'!AB224,"")</f>
        <v/>
      </c>
      <c r="Z231" s="108" t="str">
        <f>IF('1st plate agonist &amp; batch'!AC224&lt;&gt;"",'1st plate agonist &amp; batch'!AC224,"")</f>
        <v/>
      </c>
      <c r="AA231" s="108" t="str">
        <f>IF('1st plate agonist &amp; batch'!AD224&lt;&gt;"",'1st plate agonist &amp; batch'!AD224,"")</f>
        <v/>
      </c>
      <c r="AB231" s="108" t="str">
        <f>IF('1st plate agonist &amp; batch'!AE224&lt;&gt;"",'1st plate agonist &amp; batch'!AE224,"")</f>
        <v/>
      </c>
      <c r="AC231" s="58" t="str">
        <f>IFERROR(IF(AND($Y231&lt;&gt;"Buffer",$Y231&lt;&gt;""),COUNTIFS('Dilutions 1st Plate'!$B$2:$Y$17,'Plate preparation Calculations'!$AD$2,'1st plate agonist &amp; batch'!$B$2:$Y$17,'Plate preparation Calculations'!$Y231),""),"")</f>
        <v/>
      </c>
      <c r="AD231" s="58" t="str">
        <f t="shared" si="73"/>
        <v/>
      </c>
      <c r="AE231" s="58" t="str">
        <f t="shared" si="74"/>
        <v/>
      </c>
      <c r="AF231" s="108" t="str">
        <f t="shared" si="75"/>
        <v/>
      </c>
      <c r="AG231" s="58" t="str">
        <f t="shared" si="76"/>
        <v/>
      </c>
      <c r="AH231" s="58" t="str">
        <f t="shared" si="77"/>
        <v/>
      </c>
      <c r="AI231" s="58" t="str">
        <f t="shared" si="78"/>
        <v/>
      </c>
      <c r="AJ231" s="82" t="str">
        <f t="shared" si="79"/>
        <v/>
      </c>
      <c r="AK231" s="82" t="str">
        <f t="shared" si="80"/>
        <v/>
      </c>
      <c r="AL231" s="82" t="str">
        <f t="shared" si="81"/>
        <v/>
      </c>
      <c r="AM231" s="58" t="str">
        <f t="shared" si="82"/>
        <v/>
      </c>
      <c r="AN231" s="58" t="str">
        <f t="shared" si="83"/>
        <v/>
      </c>
      <c r="AP231" s="58" t="str">
        <f>IF(AND('2nd plate agonist &amp; batch'!AB224&lt;&gt;"", '2nd plate agonist &amp; batch'!AB224&lt;&gt;"Buffer"),'2nd plate agonist &amp; batch'!AB224,"")</f>
        <v/>
      </c>
      <c r="AQ231" s="58" t="str">
        <f>IF('2nd plate agonist &amp; batch'!AC224&lt;&gt;"",'2nd plate agonist &amp; batch'!AC224,"")</f>
        <v/>
      </c>
      <c r="AR231" s="58" t="str">
        <f>IF('2nd plate agonist &amp; batch'!AD224&lt;&gt;"",'2nd plate agonist &amp; batch'!AD224,"")</f>
        <v/>
      </c>
      <c r="AS231" s="58"/>
      <c r="AT231" s="58" t="str">
        <f>IF(AND('2nd plate agonist &amp; batch'!AB224&lt;&gt;"", '2nd plate agonist &amp; batch'!AB224&lt;&gt;"Buffer"),'2nd plate agonist &amp; batch'!AE224,"")</f>
        <v/>
      </c>
      <c r="AU231" s="58" t="str">
        <f t="shared" si="84"/>
        <v/>
      </c>
      <c r="AV231" s="58" t="str">
        <f t="shared" si="85"/>
        <v/>
      </c>
      <c r="AW231" s="58" t="str">
        <f t="shared" si="87"/>
        <v/>
      </c>
      <c r="AX231" s="58" t="str">
        <f t="shared" si="86"/>
        <v/>
      </c>
      <c r="AY231" s="93"/>
      <c r="BB231" s="54"/>
    </row>
    <row r="232" spans="5:54" s="91" customFormat="1" ht="21" customHeight="1" x14ac:dyDescent="0.3">
      <c r="E232" s="61" t="str">
        <f>'Cell type &amp; nb'!AC225</f>
        <v/>
      </c>
      <c r="F232" s="61" t="str">
        <f>'Cell type &amp; nb'!AD225</f>
        <v/>
      </c>
      <c r="G232" s="61" t="str">
        <f>'Cell type &amp; nb'!AE225</f>
        <v/>
      </c>
      <c r="H232" s="61" t="str">
        <f>'Cell type &amp; nb'!AF225</f>
        <v/>
      </c>
      <c r="I232" s="64" t="str">
        <f t="shared" si="66"/>
        <v/>
      </c>
      <c r="J232" s="62" t="str">
        <f t="shared" si="67"/>
        <v/>
      </c>
      <c r="K232" s="62" t="str">
        <f t="shared" si="68"/>
        <v/>
      </c>
      <c r="L232" s="62" t="str">
        <f t="shared" si="69"/>
        <v/>
      </c>
      <c r="M232" s="62" t="str">
        <f t="shared" si="70"/>
        <v/>
      </c>
      <c r="N232" s="62" t="str">
        <f t="shared" si="71"/>
        <v/>
      </c>
      <c r="O232" s="62" t="str">
        <f t="shared" si="72"/>
        <v/>
      </c>
      <c r="P232" s="107"/>
      <c r="Q232" s="107"/>
      <c r="R232" s="107"/>
      <c r="S232" s="107"/>
      <c r="T232" s="107"/>
      <c r="U232" s="107"/>
      <c r="V232" s="107"/>
      <c r="Y232" s="108" t="str">
        <f>IF('1st plate agonist &amp; batch'!AB225&lt;&gt;"",'1st plate agonist &amp; batch'!AB225,"")</f>
        <v/>
      </c>
      <c r="Z232" s="108" t="str">
        <f>IF('1st plate agonist &amp; batch'!AC225&lt;&gt;"",'1st plate agonist &amp; batch'!AC225,"")</f>
        <v/>
      </c>
      <c r="AA232" s="108" t="str">
        <f>IF('1st plate agonist &amp; batch'!AD225&lt;&gt;"",'1st plate agonist &amp; batch'!AD225,"")</f>
        <v/>
      </c>
      <c r="AB232" s="108" t="str">
        <f>IF('1st plate agonist &amp; batch'!AE225&lt;&gt;"",'1st plate agonist &amp; batch'!AE225,"")</f>
        <v/>
      </c>
      <c r="AC232" s="58" t="str">
        <f>IFERROR(IF(AND($Y232&lt;&gt;"Buffer",$Y232&lt;&gt;""),COUNTIFS('Dilutions 1st Plate'!$B$2:$Y$17,'Plate preparation Calculations'!$AD$2,'1st plate agonist &amp; batch'!$B$2:$Y$17,'Plate preparation Calculations'!$Y232),""),"")</f>
        <v/>
      </c>
      <c r="AD232" s="58" t="str">
        <f t="shared" si="73"/>
        <v/>
      </c>
      <c r="AE232" s="58" t="str">
        <f t="shared" si="74"/>
        <v/>
      </c>
      <c r="AF232" s="108" t="str">
        <f t="shared" si="75"/>
        <v/>
      </c>
      <c r="AG232" s="58" t="str">
        <f t="shared" si="76"/>
        <v/>
      </c>
      <c r="AH232" s="58" t="str">
        <f t="shared" si="77"/>
        <v/>
      </c>
      <c r="AI232" s="58" t="str">
        <f t="shared" si="78"/>
        <v/>
      </c>
      <c r="AJ232" s="82" t="str">
        <f t="shared" si="79"/>
        <v/>
      </c>
      <c r="AK232" s="82" t="str">
        <f t="shared" si="80"/>
        <v/>
      </c>
      <c r="AL232" s="82" t="str">
        <f t="shared" si="81"/>
        <v/>
      </c>
      <c r="AM232" s="58" t="str">
        <f t="shared" si="82"/>
        <v/>
      </c>
      <c r="AN232" s="58" t="str">
        <f t="shared" si="83"/>
        <v/>
      </c>
      <c r="AP232" s="58" t="str">
        <f>IF(AND('2nd plate agonist &amp; batch'!AB225&lt;&gt;"", '2nd plate agonist &amp; batch'!AB225&lt;&gt;"Buffer"),'2nd plate agonist &amp; batch'!AB225,"")</f>
        <v/>
      </c>
      <c r="AQ232" s="58" t="str">
        <f>IF('2nd plate agonist &amp; batch'!AC225&lt;&gt;"",'2nd plate agonist &amp; batch'!AC225,"")</f>
        <v/>
      </c>
      <c r="AR232" s="58" t="str">
        <f>IF('2nd plate agonist &amp; batch'!AD225&lt;&gt;"",'2nd plate agonist &amp; batch'!AD225,"")</f>
        <v/>
      </c>
      <c r="AS232" s="58"/>
      <c r="AT232" s="58" t="str">
        <f>IF(AND('2nd plate agonist &amp; batch'!AB225&lt;&gt;"", '2nd plate agonist &amp; batch'!AB225&lt;&gt;"Buffer"),'2nd plate agonist &amp; batch'!AE225,"")</f>
        <v/>
      </c>
      <c r="AU232" s="58" t="str">
        <f t="shared" si="84"/>
        <v/>
      </c>
      <c r="AV232" s="58" t="str">
        <f t="shared" si="85"/>
        <v/>
      </c>
      <c r="AW232" s="58" t="str">
        <f t="shared" si="87"/>
        <v/>
      </c>
      <c r="AX232" s="58" t="str">
        <f t="shared" si="86"/>
        <v/>
      </c>
      <c r="AY232" s="93"/>
      <c r="BB232" s="54"/>
    </row>
    <row r="233" spans="5:54" s="91" customFormat="1" ht="21" customHeight="1" x14ac:dyDescent="0.3">
      <c r="E233" s="61" t="str">
        <f>'Cell type &amp; nb'!AC226</f>
        <v/>
      </c>
      <c r="F233" s="61" t="str">
        <f>'Cell type &amp; nb'!AD226</f>
        <v/>
      </c>
      <c r="G233" s="61" t="str">
        <f>'Cell type &amp; nb'!AE226</f>
        <v/>
      </c>
      <c r="H233" s="61" t="str">
        <f>'Cell type &amp; nb'!AF226</f>
        <v/>
      </c>
      <c r="I233" s="64" t="str">
        <f t="shared" si="66"/>
        <v/>
      </c>
      <c r="J233" s="62" t="str">
        <f t="shared" si="67"/>
        <v/>
      </c>
      <c r="K233" s="62" t="str">
        <f t="shared" si="68"/>
        <v/>
      </c>
      <c r="L233" s="62" t="str">
        <f t="shared" si="69"/>
        <v/>
      </c>
      <c r="M233" s="62" t="str">
        <f t="shared" si="70"/>
        <v/>
      </c>
      <c r="N233" s="62" t="str">
        <f t="shared" si="71"/>
        <v/>
      </c>
      <c r="O233" s="62" t="str">
        <f t="shared" si="72"/>
        <v/>
      </c>
      <c r="P233" s="107"/>
      <c r="Q233" s="107"/>
      <c r="R233" s="107"/>
      <c r="S233" s="107"/>
      <c r="T233" s="107"/>
      <c r="U233" s="107"/>
      <c r="V233" s="107"/>
      <c r="Y233" s="108" t="str">
        <f>IF('1st plate agonist &amp; batch'!AB226&lt;&gt;"",'1st plate agonist &amp; batch'!AB226,"")</f>
        <v/>
      </c>
      <c r="Z233" s="108" t="str">
        <f>IF('1st plate agonist &amp; batch'!AC226&lt;&gt;"",'1st plate agonist &amp; batch'!AC226,"")</f>
        <v/>
      </c>
      <c r="AA233" s="108" t="str">
        <f>IF('1st plate agonist &amp; batch'!AD226&lt;&gt;"",'1st plate agonist &amp; batch'!AD226,"")</f>
        <v/>
      </c>
      <c r="AB233" s="108" t="str">
        <f>IF('1st plate agonist &amp; batch'!AE226&lt;&gt;"",'1st plate agonist &amp; batch'!AE226,"")</f>
        <v/>
      </c>
      <c r="AC233" s="58" t="str">
        <f>IFERROR(IF(AND($Y233&lt;&gt;"Buffer",$Y233&lt;&gt;""),COUNTIFS('Dilutions 1st Plate'!$B$2:$Y$17,'Plate preparation Calculations'!$AD$2,'1st plate agonist &amp; batch'!$B$2:$Y$17,'Plate preparation Calculations'!$Y233),""),"")</f>
        <v/>
      </c>
      <c r="AD233" s="58" t="str">
        <f t="shared" si="73"/>
        <v/>
      </c>
      <c r="AE233" s="58" t="str">
        <f t="shared" si="74"/>
        <v/>
      </c>
      <c r="AF233" s="108" t="str">
        <f t="shared" si="75"/>
        <v/>
      </c>
      <c r="AG233" s="58" t="str">
        <f t="shared" si="76"/>
        <v/>
      </c>
      <c r="AH233" s="58" t="str">
        <f t="shared" si="77"/>
        <v/>
      </c>
      <c r="AI233" s="58" t="str">
        <f t="shared" si="78"/>
        <v/>
      </c>
      <c r="AJ233" s="82" t="str">
        <f t="shared" si="79"/>
        <v/>
      </c>
      <c r="AK233" s="82" t="str">
        <f t="shared" si="80"/>
        <v/>
      </c>
      <c r="AL233" s="82" t="str">
        <f t="shared" si="81"/>
        <v/>
      </c>
      <c r="AM233" s="58" t="str">
        <f t="shared" si="82"/>
        <v/>
      </c>
      <c r="AN233" s="58" t="str">
        <f t="shared" si="83"/>
        <v/>
      </c>
      <c r="AP233" s="58" t="str">
        <f>IF(AND('2nd plate agonist &amp; batch'!AB226&lt;&gt;"", '2nd plate agonist &amp; batch'!AB226&lt;&gt;"Buffer"),'2nd plate agonist &amp; batch'!AB226,"")</f>
        <v/>
      </c>
      <c r="AQ233" s="58" t="str">
        <f>IF('2nd plate agonist &amp; batch'!AC226&lt;&gt;"",'2nd plate agonist &amp; batch'!AC226,"")</f>
        <v/>
      </c>
      <c r="AR233" s="58" t="str">
        <f>IF('2nd plate agonist &amp; batch'!AD226&lt;&gt;"",'2nd plate agonist &amp; batch'!AD226,"")</f>
        <v/>
      </c>
      <c r="AS233" s="58"/>
      <c r="AT233" s="58" t="str">
        <f>IF(AND('2nd plate agonist &amp; batch'!AB226&lt;&gt;"", '2nd plate agonist &amp; batch'!AB226&lt;&gt;"Buffer"),'2nd plate agonist &amp; batch'!AE226,"")</f>
        <v/>
      </c>
      <c r="AU233" s="58" t="str">
        <f t="shared" si="84"/>
        <v/>
      </c>
      <c r="AV233" s="58" t="str">
        <f t="shared" si="85"/>
        <v/>
      </c>
      <c r="AW233" s="58" t="str">
        <f t="shared" si="87"/>
        <v/>
      </c>
      <c r="AX233" s="58" t="str">
        <f t="shared" si="86"/>
        <v/>
      </c>
      <c r="AY233" s="93"/>
      <c r="BB233" s="54"/>
    </row>
    <row r="234" spans="5:54" s="91" customFormat="1" ht="21" customHeight="1" x14ac:dyDescent="0.3">
      <c r="E234" s="61" t="str">
        <f>'Cell type &amp; nb'!AC227</f>
        <v/>
      </c>
      <c r="F234" s="61" t="str">
        <f>'Cell type &amp; nb'!AD227</f>
        <v/>
      </c>
      <c r="G234" s="61" t="str">
        <f>'Cell type &amp; nb'!AE227</f>
        <v/>
      </c>
      <c r="H234" s="61" t="str">
        <f>'Cell type &amp; nb'!AF227</f>
        <v/>
      </c>
      <c r="I234" s="64" t="str">
        <f t="shared" si="66"/>
        <v/>
      </c>
      <c r="J234" s="62" t="str">
        <f t="shared" si="67"/>
        <v/>
      </c>
      <c r="K234" s="62" t="str">
        <f t="shared" si="68"/>
        <v/>
      </c>
      <c r="L234" s="62" t="str">
        <f t="shared" si="69"/>
        <v/>
      </c>
      <c r="M234" s="62" t="str">
        <f t="shared" si="70"/>
        <v/>
      </c>
      <c r="N234" s="62" t="str">
        <f t="shared" si="71"/>
        <v/>
      </c>
      <c r="O234" s="62" t="str">
        <f t="shared" si="72"/>
        <v/>
      </c>
      <c r="P234" s="107"/>
      <c r="Q234" s="107"/>
      <c r="R234" s="107"/>
      <c r="S234" s="107"/>
      <c r="T234" s="107"/>
      <c r="U234" s="107"/>
      <c r="V234" s="107"/>
      <c r="Y234" s="108" t="str">
        <f>IF('1st plate agonist &amp; batch'!AB227&lt;&gt;"",'1st plate agonist &amp; batch'!AB227,"")</f>
        <v/>
      </c>
      <c r="Z234" s="108" t="str">
        <f>IF('1st plate agonist &amp; batch'!AC227&lt;&gt;"",'1st plate agonist &amp; batch'!AC227,"")</f>
        <v/>
      </c>
      <c r="AA234" s="108" t="str">
        <f>IF('1st plate agonist &amp; batch'!AD227&lt;&gt;"",'1st plate agonist &amp; batch'!AD227,"")</f>
        <v/>
      </c>
      <c r="AB234" s="108" t="str">
        <f>IF('1st plate agonist &amp; batch'!AE227&lt;&gt;"",'1st plate agonist &amp; batch'!AE227,"")</f>
        <v/>
      </c>
      <c r="AC234" s="58" t="str">
        <f>IFERROR(IF(AND($Y234&lt;&gt;"Buffer",$Y234&lt;&gt;""),COUNTIFS('Dilutions 1st Plate'!$B$2:$Y$17,'Plate preparation Calculations'!$AD$2,'1st plate agonist &amp; batch'!$B$2:$Y$17,'Plate preparation Calculations'!$Y234),""),"")</f>
        <v/>
      </c>
      <c r="AD234" s="58" t="str">
        <f t="shared" si="73"/>
        <v/>
      </c>
      <c r="AE234" s="58" t="str">
        <f t="shared" si="74"/>
        <v/>
      </c>
      <c r="AF234" s="108" t="str">
        <f t="shared" si="75"/>
        <v/>
      </c>
      <c r="AG234" s="58" t="str">
        <f t="shared" si="76"/>
        <v/>
      </c>
      <c r="AH234" s="58" t="str">
        <f t="shared" si="77"/>
        <v/>
      </c>
      <c r="AI234" s="58" t="str">
        <f t="shared" si="78"/>
        <v/>
      </c>
      <c r="AJ234" s="82" t="str">
        <f t="shared" si="79"/>
        <v/>
      </c>
      <c r="AK234" s="82" t="str">
        <f t="shared" si="80"/>
        <v/>
      </c>
      <c r="AL234" s="82" t="str">
        <f t="shared" si="81"/>
        <v/>
      </c>
      <c r="AM234" s="58" t="str">
        <f t="shared" si="82"/>
        <v/>
      </c>
      <c r="AN234" s="58" t="str">
        <f t="shared" si="83"/>
        <v/>
      </c>
      <c r="AP234" s="58" t="str">
        <f>IF(AND('2nd plate agonist &amp; batch'!AB227&lt;&gt;"", '2nd plate agonist &amp; batch'!AB227&lt;&gt;"Buffer"),'2nd plate agonist &amp; batch'!AB227,"")</f>
        <v/>
      </c>
      <c r="AQ234" s="58" t="str">
        <f>IF('2nd plate agonist &amp; batch'!AC227&lt;&gt;"",'2nd plate agonist &amp; batch'!AC227,"")</f>
        <v/>
      </c>
      <c r="AR234" s="58" t="str">
        <f>IF('2nd plate agonist &amp; batch'!AD227&lt;&gt;"",'2nd plate agonist &amp; batch'!AD227,"")</f>
        <v/>
      </c>
      <c r="AS234" s="58"/>
      <c r="AT234" s="58" t="str">
        <f>IF(AND('2nd plate agonist &amp; batch'!AB227&lt;&gt;"", '2nd plate agonist &amp; batch'!AB227&lt;&gt;"Buffer"),'2nd plate agonist &amp; batch'!AE227,"")</f>
        <v/>
      </c>
      <c r="AU234" s="58" t="str">
        <f t="shared" si="84"/>
        <v/>
      </c>
      <c r="AV234" s="58" t="str">
        <f t="shared" si="85"/>
        <v/>
      </c>
      <c r="AW234" s="58" t="str">
        <f t="shared" si="87"/>
        <v/>
      </c>
      <c r="AX234" s="58" t="str">
        <f t="shared" si="86"/>
        <v/>
      </c>
      <c r="AY234" s="93"/>
      <c r="BB234" s="54"/>
    </row>
    <row r="235" spans="5:54" s="91" customFormat="1" ht="21" customHeight="1" x14ac:dyDescent="0.3">
      <c r="E235" s="61" t="str">
        <f>'Cell type &amp; nb'!AC228</f>
        <v/>
      </c>
      <c r="F235" s="61" t="str">
        <f>'Cell type &amp; nb'!AD228</f>
        <v/>
      </c>
      <c r="G235" s="61" t="str">
        <f>'Cell type &amp; nb'!AE228</f>
        <v/>
      </c>
      <c r="H235" s="61" t="str">
        <f>'Cell type &amp; nb'!AF228</f>
        <v/>
      </c>
      <c r="I235" s="64" t="str">
        <f t="shared" si="66"/>
        <v/>
      </c>
      <c r="J235" s="62" t="str">
        <f t="shared" si="67"/>
        <v/>
      </c>
      <c r="K235" s="62" t="str">
        <f t="shared" si="68"/>
        <v/>
      </c>
      <c r="L235" s="62" t="str">
        <f t="shared" si="69"/>
        <v/>
      </c>
      <c r="M235" s="62" t="str">
        <f t="shared" si="70"/>
        <v/>
      </c>
      <c r="N235" s="62" t="str">
        <f t="shared" si="71"/>
        <v/>
      </c>
      <c r="O235" s="62" t="str">
        <f t="shared" si="72"/>
        <v/>
      </c>
      <c r="P235" s="107"/>
      <c r="Q235" s="107"/>
      <c r="R235" s="107"/>
      <c r="S235" s="107"/>
      <c r="T235" s="107"/>
      <c r="U235" s="107"/>
      <c r="V235" s="107"/>
      <c r="Y235" s="108" t="str">
        <f>IF('1st plate agonist &amp; batch'!AB228&lt;&gt;"",'1st plate agonist &amp; batch'!AB228,"")</f>
        <v/>
      </c>
      <c r="Z235" s="108" t="str">
        <f>IF('1st plate agonist &amp; batch'!AC228&lt;&gt;"",'1st plate agonist &amp; batch'!AC228,"")</f>
        <v/>
      </c>
      <c r="AA235" s="108" t="str">
        <f>IF('1st plate agonist &amp; batch'!AD228&lt;&gt;"",'1st plate agonist &amp; batch'!AD228,"")</f>
        <v/>
      </c>
      <c r="AB235" s="108" t="str">
        <f>IF('1st plate agonist &amp; batch'!AE228&lt;&gt;"",'1st plate agonist &amp; batch'!AE228,"")</f>
        <v/>
      </c>
      <c r="AC235" s="58" t="str">
        <f>IFERROR(IF(AND($Y235&lt;&gt;"Buffer",$Y235&lt;&gt;""),COUNTIFS('Dilutions 1st Plate'!$B$2:$Y$17,'Plate preparation Calculations'!$AD$2,'1st plate agonist &amp; batch'!$B$2:$Y$17,'Plate preparation Calculations'!$Y235),""),"")</f>
        <v/>
      </c>
      <c r="AD235" s="58" t="str">
        <f t="shared" si="73"/>
        <v/>
      </c>
      <c r="AE235" s="58" t="str">
        <f t="shared" si="74"/>
        <v/>
      </c>
      <c r="AF235" s="108" t="str">
        <f t="shared" si="75"/>
        <v/>
      </c>
      <c r="AG235" s="58" t="str">
        <f t="shared" si="76"/>
        <v/>
      </c>
      <c r="AH235" s="58" t="str">
        <f t="shared" si="77"/>
        <v/>
      </c>
      <c r="AI235" s="58" t="str">
        <f t="shared" si="78"/>
        <v/>
      </c>
      <c r="AJ235" s="82" t="str">
        <f t="shared" si="79"/>
        <v/>
      </c>
      <c r="AK235" s="82" t="str">
        <f t="shared" si="80"/>
        <v/>
      </c>
      <c r="AL235" s="82" t="str">
        <f t="shared" si="81"/>
        <v/>
      </c>
      <c r="AM235" s="58" t="str">
        <f t="shared" si="82"/>
        <v/>
      </c>
      <c r="AN235" s="58" t="str">
        <f t="shared" si="83"/>
        <v/>
      </c>
      <c r="AP235" s="58" t="str">
        <f>IF(AND('2nd plate agonist &amp; batch'!AB228&lt;&gt;"", '2nd plate agonist &amp; batch'!AB228&lt;&gt;"Buffer"),'2nd plate agonist &amp; batch'!AB228,"")</f>
        <v/>
      </c>
      <c r="AQ235" s="58" t="str">
        <f>IF('2nd plate agonist &amp; batch'!AC228&lt;&gt;"",'2nd plate agonist &amp; batch'!AC228,"")</f>
        <v/>
      </c>
      <c r="AR235" s="58" t="str">
        <f>IF('2nd plate agonist &amp; batch'!AD228&lt;&gt;"",'2nd plate agonist &amp; batch'!AD228,"")</f>
        <v/>
      </c>
      <c r="AS235" s="58"/>
      <c r="AT235" s="58" t="str">
        <f>IF(AND('2nd plate agonist &amp; batch'!AB228&lt;&gt;"", '2nd plate agonist &amp; batch'!AB228&lt;&gt;"Buffer"),'2nd plate agonist &amp; batch'!AE228,"")</f>
        <v/>
      </c>
      <c r="AU235" s="58" t="str">
        <f t="shared" si="84"/>
        <v/>
      </c>
      <c r="AV235" s="58" t="str">
        <f t="shared" si="85"/>
        <v/>
      </c>
      <c r="AW235" s="58" t="str">
        <f t="shared" si="87"/>
        <v/>
      </c>
      <c r="AX235" s="58" t="str">
        <f t="shared" si="86"/>
        <v/>
      </c>
      <c r="AY235" s="93"/>
      <c r="BB235" s="54"/>
    </row>
    <row r="236" spans="5:54" s="91" customFormat="1" ht="21" customHeight="1" x14ac:dyDescent="0.3">
      <c r="E236" s="61" t="str">
        <f>'Cell type &amp; nb'!AC229</f>
        <v/>
      </c>
      <c r="F236" s="61" t="str">
        <f>'Cell type &amp; nb'!AD229</f>
        <v/>
      </c>
      <c r="G236" s="61" t="str">
        <f>'Cell type &amp; nb'!AE229</f>
        <v/>
      </c>
      <c r="H236" s="61" t="str">
        <f>'Cell type &amp; nb'!AF229</f>
        <v/>
      </c>
      <c r="I236" s="64" t="str">
        <f t="shared" si="66"/>
        <v/>
      </c>
      <c r="J236" s="62" t="str">
        <f t="shared" si="67"/>
        <v/>
      </c>
      <c r="K236" s="62" t="str">
        <f t="shared" si="68"/>
        <v/>
      </c>
      <c r="L236" s="62" t="str">
        <f t="shared" si="69"/>
        <v/>
      </c>
      <c r="M236" s="62" t="str">
        <f t="shared" si="70"/>
        <v/>
      </c>
      <c r="N236" s="62" t="str">
        <f t="shared" si="71"/>
        <v/>
      </c>
      <c r="O236" s="62" t="str">
        <f t="shared" si="72"/>
        <v/>
      </c>
      <c r="P236" s="107"/>
      <c r="Q236" s="107"/>
      <c r="R236" s="107"/>
      <c r="S236" s="107"/>
      <c r="T236" s="107"/>
      <c r="U236" s="107"/>
      <c r="V236" s="107"/>
      <c r="Y236" s="108" t="str">
        <f>IF('1st plate agonist &amp; batch'!AB229&lt;&gt;"",'1st plate agonist &amp; batch'!AB229,"")</f>
        <v/>
      </c>
      <c r="Z236" s="108" t="str">
        <f>IF('1st plate agonist &amp; batch'!AC229&lt;&gt;"",'1st plate agonist &amp; batch'!AC229,"")</f>
        <v/>
      </c>
      <c r="AA236" s="108" t="str">
        <f>IF('1st plate agonist &amp; batch'!AD229&lt;&gt;"",'1st plate agonist &amp; batch'!AD229,"")</f>
        <v/>
      </c>
      <c r="AB236" s="108" t="str">
        <f>IF('1st plate agonist &amp; batch'!AE229&lt;&gt;"",'1st plate agonist &amp; batch'!AE229,"")</f>
        <v/>
      </c>
      <c r="AC236" s="58" t="str">
        <f>IFERROR(IF(AND($Y236&lt;&gt;"Buffer",$Y236&lt;&gt;""),COUNTIFS('Dilutions 1st Plate'!$B$2:$Y$17,'Plate preparation Calculations'!$AD$2,'1st plate agonist &amp; batch'!$B$2:$Y$17,'Plate preparation Calculations'!$Y236),""),"")</f>
        <v/>
      </c>
      <c r="AD236" s="58" t="str">
        <f t="shared" si="73"/>
        <v/>
      </c>
      <c r="AE236" s="58" t="str">
        <f t="shared" si="74"/>
        <v/>
      </c>
      <c r="AF236" s="108" t="str">
        <f t="shared" si="75"/>
        <v/>
      </c>
      <c r="AG236" s="58" t="str">
        <f t="shared" si="76"/>
        <v/>
      </c>
      <c r="AH236" s="58" t="str">
        <f t="shared" si="77"/>
        <v/>
      </c>
      <c r="AI236" s="58" t="str">
        <f t="shared" si="78"/>
        <v/>
      </c>
      <c r="AJ236" s="82" t="str">
        <f t="shared" si="79"/>
        <v/>
      </c>
      <c r="AK236" s="82" t="str">
        <f t="shared" si="80"/>
        <v/>
      </c>
      <c r="AL236" s="82" t="str">
        <f t="shared" si="81"/>
        <v/>
      </c>
      <c r="AM236" s="58" t="str">
        <f t="shared" si="82"/>
        <v/>
      </c>
      <c r="AN236" s="58" t="str">
        <f t="shared" si="83"/>
        <v/>
      </c>
      <c r="AP236" s="58" t="str">
        <f>IF(AND('2nd plate agonist &amp; batch'!AB229&lt;&gt;"", '2nd plate agonist &amp; batch'!AB229&lt;&gt;"Buffer"),'2nd plate agonist &amp; batch'!AB229,"")</f>
        <v/>
      </c>
      <c r="AQ236" s="58" t="str">
        <f>IF('2nd plate agonist &amp; batch'!AC229&lt;&gt;"",'2nd plate agonist &amp; batch'!AC229,"")</f>
        <v/>
      </c>
      <c r="AR236" s="58" t="str">
        <f>IF('2nd plate agonist &amp; batch'!AD229&lt;&gt;"",'2nd plate agonist &amp; batch'!AD229,"")</f>
        <v/>
      </c>
      <c r="AS236" s="58"/>
      <c r="AT236" s="58" t="str">
        <f>IF(AND('2nd plate agonist &amp; batch'!AB229&lt;&gt;"", '2nd plate agonist &amp; batch'!AB229&lt;&gt;"Buffer"),'2nd plate agonist &amp; batch'!AE229,"")</f>
        <v/>
      </c>
      <c r="AU236" s="58" t="str">
        <f t="shared" si="84"/>
        <v/>
      </c>
      <c r="AV236" s="58" t="str">
        <f t="shared" si="85"/>
        <v/>
      </c>
      <c r="AW236" s="58" t="str">
        <f t="shared" si="87"/>
        <v/>
      </c>
      <c r="AX236" s="58" t="str">
        <f t="shared" si="86"/>
        <v/>
      </c>
      <c r="AY236" s="93"/>
      <c r="BB236" s="54"/>
    </row>
    <row r="237" spans="5:54" s="91" customFormat="1" ht="21" customHeight="1" x14ac:dyDescent="0.3">
      <c r="E237" s="61" t="str">
        <f>'Cell type &amp; nb'!AC230</f>
        <v/>
      </c>
      <c r="F237" s="61" t="str">
        <f>'Cell type &amp; nb'!AD230</f>
        <v/>
      </c>
      <c r="G237" s="61" t="str">
        <f>'Cell type &amp; nb'!AE230</f>
        <v/>
      </c>
      <c r="H237" s="61" t="str">
        <f>'Cell type &amp; nb'!AF230</f>
        <v/>
      </c>
      <c r="I237" s="64" t="str">
        <f t="shared" si="66"/>
        <v/>
      </c>
      <c r="J237" s="62" t="str">
        <f t="shared" si="67"/>
        <v/>
      </c>
      <c r="K237" s="62" t="str">
        <f t="shared" si="68"/>
        <v/>
      </c>
      <c r="L237" s="62" t="str">
        <f t="shared" si="69"/>
        <v/>
      </c>
      <c r="M237" s="62" t="str">
        <f t="shared" si="70"/>
        <v/>
      </c>
      <c r="N237" s="62" t="str">
        <f t="shared" si="71"/>
        <v/>
      </c>
      <c r="O237" s="62" t="str">
        <f t="shared" si="72"/>
        <v/>
      </c>
      <c r="P237" s="107"/>
      <c r="Q237" s="107"/>
      <c r="R237" s="107"/>
      <c r="S237" s="107"/>
      <c r="T237" s="107"/>
      <c r="U237" s="107"/>
      <c r="V237" s="107"/>
      <c r="Y237" s="108" t="str">
        <f>IF('1st plate agonist &amp; batch'!AB230&lt;&gt;"",'1st plate agonist &amp; batch'!AB230,"")</f>
        <v/>
      </c>
      <c r="Z237" s="108" t="str">
        <f>IF('1st plate agonist &amp; batch'!AC230&lt;&gt;"",'1st plate agonist &amp; batch'!AC230,"")</f>
        <v/>
      </c>
      <c r="AA237" s="108" t="str">
        <f>IF('1st plate agonist &amp; batch'!AD230&lt;&gt;"",'1st plate agonist &amp; batch'!AD230,"")</f>
        <v/>
      </c>
      <c r="AB237" s="108" t="str">
        <f>IF('1st plate agonist &amp; batch'!AE230&lt;&gt;"",'1st plate agonist &amp; batch'!AE230,"")</f>
        <v/>
      </c>
      <c r="AC237" s="58" t="str">
        <f>IFERROR(IF(AND($Y237&lt;&gt;"Buffer",$Y237&lt;&gt;""),COUNTIFS('Dilutions 1st Plate'!$B$2:$Y$17,'Plate preparation Calculations'!$AD$2,'1st plate agonist &amp; batch'!$B$2:$Y$17,'Plate preparation Calculations'!$Y237),""),"")</f>
        <v/>
      </c>
      <c r="AD237" s="58" t="str">
        <f t="shared" si="73"/>
        <v/>
      </c>
      <c r="AE237" s="58" t="str">
        <f t="shared" si="74"/>
        <v/>
      </c>
      <c r="AF237" s="108" t="str">
        <f t="shared" si="75"/>
        <v/>
      </c>
      <c r="AG237" s="58" t="str">
        <f t="shared" si="76"/>
        <v/>
      </c>
      <c r="AH237" s="58" t="str">
        <f t="shared" si="77"/>
        <v/>
      </c>
      <c r="AI237" s="58" t="str">
        <f t="shared" si="78"/>
        <v/>
      </c>
      <c r="AJ237" s="82" t="str">
        <f t="shared" si="79"/>
        <v/>
      </c>
      <c r="AK237" s="82" t="str">
        <f t="shared" si="80"/>
        <v/>
      </c>
      <c r="AL237" s="82" t="str">
        <f t="shared" si="81"/>
        <v/>
      </c>
      <c r="AM237" s="58" t="str">
        <f t="shared" si="82"/>
        <v/>
      </c>
      <c r="AN237" s="58" t="str">
        <f t="shared" si="83"/>
        <v/>
      </c>
      <c r="AP237" s="58" t="str">
        <f>IF(AND('2nd plate agonist &amp; batch'!AB230&lt;&gt;"", '2nd plate agonist &amp; batch'!AB230&lt;&gt;"Buffer"),'2nd plate agonist &amp; batch'!AB230,"")</f>
        <v/>
      </c>
      <c r="AQ237" s="58" t="str">
        <f>IF('2nd plate agonist &amp; batch'!AC230&lt;&gt;"",'2nd plate agonist &amp; batch'!AC230,"")</f>
        <v/>
      </c>
      <c r="AR237" s="58" t="str">
        <f>IF('2nd plate agonist &amp; batch'!AD230&lt;&gt;"",'2nd plate agonist &amp; batch'!AD230,"")</f>
        <v/>
      </c>
      <c r="AS237" s="58"/>
      <c r="AT237" s="58" t="str">
        <f>IF(AND('2nd plate agonist &amp; batch'!AB230&lt;&gt;"", '2nd plate agonist &amp; batch'!AB230&lt;&gt;"Buffer"),'2nd plate agonist &amp; batch'!AE230,"")</f>
        <v/>
      </c>
      <c r="AU237" s="58" t="str">
        <f t="shared" si="84"/>
        <v/>
      </c>
      <c r="AV237" s="58" t="str">
        <f t="shared" si="85"/>
        <v/>
      </c>
      <c r="AW237" s="58" t="str">
        <f t="shared" si="87"/>
        <v/>
      </c>
      <c r="AX237" s="58" t="str">
        <f t="shared" si="86"/>
        <v/>
      </c>
      <c r="AY237" s="93"/>
      <c r="BB237" s="54"/>
    </row>
    <row r="238" spans="5:54" s="91" customFormat="1" ht="21" customHeight="1" x14ac:dyDescent="0.3">
      <c r="E238" s="61" t="str">
        <f>'Cell type &amp; nb'!AC231</f>
        <v/>
      </c>
      <c r="F238" s="61" t="str">
        <f>'Cell type &amp; nb'!AD231</f>
        <v/>
      </c>
      <c r="G238" s="61" t="str">
        <f>'Cell type &amp; nb'!AE231</f>
        <v/>
      </c>
      <c r="H238" s="61" t="str">
        <f>'Cell type &amp; nb'!AF231</f>
        <v/>
      </c>
      <c r="I238" s="64" t="str">
        <f t="shared" si="66"/>
        <v/>
      </c>
      <c r="J238" s="62" t="str">
        <f t="shared" si="67"/>
        <v/>
      </c>
      <c r="K238" s="62" t="str">
        <f t="shared" si="68"/>
        <v/>
      </c>
      <c r="L238" s="62" t="str">
        <f t="shared" si="69"/>
        <v/>
      </c>
      <c r="M238" s="62" t="str">
        <f t="shared" si="70"/>
        <v/>
      </c>
      <c r="N238" s="62" t="str">
        <f t="shared" si="71"/>
        <v/>
      </c>
      <c r="O238" s="62" t="str">
        <f t="shared" si="72"/>
        <v/>
      </c>
      <c r="P238" s="107"/>
      <c r="Q238" s="107"/>
      <c r="R238" s="107"/>
      <c r="S238" s="107"/>
      <c r="T238" s="107"/>
      <c r="U238" s="107"/>
      <c r="V238" s="107"/>
      <c r="Y238" s="108" t="str">
        <f>IF('1st plate agonist &amp; batch'!AB231&lt;&gt;"",'1st plate agonist &amp; batch'!AB231,"")</f>
        <v/>
      </c>
      <c r="Z238" s="108" t="str">
        <f>IF('1st plate agonist &amp; batch'!AC231&lt;&gt;"",'1st plate agonist &amp; batch'!AC231,"")</f>
        <v/>
      </c>
      <c r="AA238" s="108" t="str">
        <f>IF('1st plate agonist &amp; batch'!AD231&lt;&gt;"",'1st plate agonist &amp; batch'!AD231,"")</f>
        <v/>
      </c>
      <c r="AB238" s="108" t="str">
        <f>IF('1st plate agonist &amp; batch'!AE231&lt;&gt;"",'1st plate agonist &amp; batch'!AE231,"")</f>
        <v/>
      </c>
      <c r="AC238" s="58" t="str">
        <f>IFERROR(IF(AND($Y238&lt;&gt;"Buffer",$Y238&lt;&gt;""),COUNTIFS('Dilutions 1st Plate'!$B$2:$Y$17,'Plate preparation Calculations'!$AD$2,'1st plate agonist &amp; batch'!$B$2:$Y$17,'Plate preparation Calculations'!$Y238),""),"")</f>
        <v/>
      </c>
      <c r="AD238" s="58" t="str">
        <f t="shared" si="73"/>
        <v/>
      </c>
      <c r="AE238" s="58" t="str">
        <f t="shared" si="74"/>
        <v/>
      </c>
      <c r="AF238" s="108" t="str">
        <f t="shared" si="75"/>
        <v/>
      </c>
      <c r="AG238" s="58" t="str">
        <f t="shared" si="76"/>
        <v/>
      </c>
      <c r="AH238" s="58" t="str">
        <f t="shared" si="77"/>
        <v/>
      </c>
      <c r="AI238" s="58" t="str">
        <f t="shared" si="78"/>
        <v/>
      </c>
      <c r="AJ238" s="82" t="str">
        <f t="shared" si="79"/>
        <v/>
      </c>
      <c r="AK238" s="82" t="str">
        <f t="shared" si="80"/>
        <v/>
      </c>
      <c r="AL238" s="82" t="str">
        <f t="shared" si="81"/>
        <v/>
      </c>
      <c r="AM238" s="58" t="str">
        <f t="shared" si="82"/>
        <v/>
      </c>
      <c r="AN238" s="58" t="str">
        <f t="shared" si="83"/>
        <v/>
      </c>
      <c r="AP238" s="58" t="str">
        <f>IF(AND('2nd plate agonist &amp; batch'!AB231&lt;&gt;"", '2nd plate agonist &amp; batch'!AB231&lt;&gt;"Buffer"),'2nd plate agonist &amp; batch'!AB231,"")</f>
        <v/>
      </c>
      <c r="AQ238" s="58" t="str">
        <f>IF('2nd plate agonist &amp; batch'!AC231&lt;&gt;"",'2nd plate agonist &amp; batch'!AC231,"")</f>
        <v/>
      </c>
      <c r="AR238" s="58" t="str">
        <f>IF('2nd plate agonist &amp; batch'!AD231&lt;&gt;"",'2nd plate agonist &amp; batch'!AD231,"")</f>
        <v/>
      </c>
      <c r="AS238" s="58"/>
      <c r="AT238" s="58" t="str">
        <f>IF(AND('2nd plate agonist &amp; batch'!AB231&lt;&gt;"", '2nd plate agonist &amp; batch'!AB231&lt;&gt;"Buffer"),'2nd plate agonist &amp; batch'!AE231,"")</f>
        <v/>
      </c>
      <c r="AU238" s="58" t="str">
        <f t="shared" si="84"/>
        <v/>
      </c>
      <c r="AV238" s="58" t="str">
        <f t="shared" si="85"/>
        <v/>
      </c>
      <c r="AW238" s="58" t="str">
        <f t="shared" si="87"/>
        <v/>
      </c>
      <c r="AX238" s="58" t="str">
        <f t="shared" si="86"/>
        <v/>
      </c>
      <c r="AY238" s="93"/>
      <c r="BB238" s="54"/>
    </row>
    <row r="239" spans="5:54" s="91" customFormat="1" ht="21" customHeight="1" x14ac:dyDescent="0.3">
      <c r="E239" s="61" t="str">
        <f>'Cell type &amp; nb'!AC232</f>
        <v/>
      </c>
      <c r="F239" s="61" t="str">
        <f>'Cell type &amp; nb'!AD232</f>
        <v/>
      </c>
      <c r="G239" s="61" t="str">
        <f>'Cell type &amp; nb'!AE232</f>
        <v/>
      </c>
      <c r="H239" s="61" t="str">
        <f>'Cell type &amp; nb'!AF232</f>
        <v/>
      </c>
      <c r="I239" s="64" t="str">
        <f t="shared" si="66"/>
        <v/>
      </c>
      <c r="J239" s="62" t="str">
        <f t="shared" si="67"/>
        <v/>
      </c>
      <c r="K239" s="62" t="str">
        <f t="shared" si="68"/>
        <v/>
      </c>
      <c r="L239" s="62" t="str">
        <f t="shared" si="69"/>
        <v/>
      </c>
      <c r="M239" s="62" t="str">
        <f t="shared" si="70"/>
        <v/>
      </c>
      <c r="N239" s="62" t="str">
        <f t="shared" si="71"/>
        <v/>
      </c>
      <c r="O239" s="62" t="str">
        <f t="shared" si="72"/>
        <v/>
      </c>
      <c r="P239" s="107"/>
      <c r="Q239" s="107"/>
      <c r="R239" s="107"/>
      <c r="S239" s="107"/>
      <c r="T239" s="107"/>
      <c r="U239" s="107"/>
      <c r="V239" s="107"/>
      <c r="Y239" s="108" t="str">
        <f>IF('1st plate agonist &amp; batch'!AB232&lt;&gt;"",'1st plate agonist &amp; batch'!AB232,"")</f>
        <v/>
      </c>
      <c r="Z239" s="108" t="str">
        <f>IF('1st plate agonist &amp; batch'!AC232&lt;&gt;"",'1st plate agonist &amp; batch'!AC232,"")</f>
        <v/>
      </c>
      <c r="AA239" s="108" t="str">
        <f>IF('1st plate agonist &amp; batch'!AD232&lt;&gt;"",'1st plate agonist &amp; batch'!AD232,"")</f>
        <v/>
      </c>
      <c r="AB239" s="108" t="str">
        <f>IF('1st plate agonist &amp; batch'!AE232&lt;&gt;"",'1st plate agonist &amp; batch'!AE232,"")</f>
        <v/>
      </c>
      <c r="AC239" s="58" t="str">
        <f>IFERROR(IF(AND($Y239&lt;&gt;"Buffer",$Y239&lt;&gt;""),COUNTIFS('Dilutions 1st Plate'!$B$2:$Y$17,'Plate preparation Calculations'!$AD$2,'1st plate agonist &amp; batch'!$B$2:$Y$17,'Plate preparation Calculations'!$Y239),""),"")</f>
        <v/>
      </c>
      <c r="AD239" s="58" t="str">
        <f t="shared" si="73"/>
        <v/>
      </c>
      <c r="AE239" s="58" t="str">
        <f t="shared" si="74"/>
        <v/>
      </c>
      <c r="AF239" s="108" t="str">
        <f t="shared" si="75"/>
        <v/>
      </c>
      <c r="AG239" s="58" t="str">
        <f t="shared" si="76"/>
        <v/>
      </c>
      <c r="AH239" s="58" t="str">
        <f t="shared" si="77"/>
        <v/>
      </c>
      <c r="AI239" s="58" t="str">
        <f t="shared" si="78"/>
        <v/>
      </c>
      <c r="AJ239" s="82" t="str">
        <f t="shared" si="79"/>
        <v/>
      </c>
      <c r="AK239" s="82" t="str">
        <f t="shared" si="80"/>
        <v/>
      </c>
      <c r="AL239" s="82" t="str">
        <f t="shared" si="81"/>
        <v/>
      </c>
      <c r="AM239" s="58" t="str">
        <f t="shared" si="82"/>
        <v/>
      </c>
      <c r="AN239" s="58" t="str">
        <f t="shared" si="83"/>
        <v/>
      </c>
      <c r="AP239" s="58" t="str">
        <f>IF(AND('2nd plate agonist &amp; batch'!AB232&lt;&gt;"", '2nd plate agonist &amp; batch'!AB232&lt;&gt;"Buffer"),'2nd plate agonist &amp; batch'!AB232,"")</f>
        <v/>
      </c>
      <c r="AQ239" s="58" t="str">
        <f>IF('2nd plate agonist &amp; batch'!AC232&lt;&gt;"",'2nd plate agonist &amp; batch'!AC232,"")</f>
        <v/>
      </c>
      <c r="AR239" s="58" t="str">
        <f>IF('2nd plate agonist &amp; batch'!AD232&lt;&gt;"",'2nd plate agonist &amp; batch'!AD232,"")</f>
        <v/>
      </c>
      <c r="AS239" s="58"/>
      <c r="AT239" s="58" t="str">
        <f>IF(AND('2nd plate agonist &amp; batch'!AB232&lt;&gt;"", '2nd plate agonist &amp; batch'!AB232&lt;&gt;"Buffer"),'2nd plate agonist &amp; batch'!AE232,"")</f>
        <v/>
      </c>
      <c r="AU239" s="58" t="str">
        <f t="shared" si="84"/>
        <v/>
      </c>
      <c r="AV239" s="58" t="str">
        <f t="shared" si="85"/>
        <v/>
      </c>
      <c r="AW239" s="58" t="str">
        <f t="shared" si="87"/>
        <v/>
      </c>
      <c r="AX239" s="58" t="str">
        <f t="shared" si="86"/>
        <v/>
      </c>
      <c r="AY239" s="93"/>
      <c r="BB239" s="54"/>
    </row>
    <row r="240" spans="5:54" s="91" customFormat="1" ht="21" customHeight="1" x14ac:dyDescent="0.3">
      <c r="E240" s="61" t="str">
        <f>'Cell type &amp; nb'!AC233</f>
        <v/>
      </c>
      <c r="F240" s="61" t="str">
        <f>'Cell type &amp; nb'!AD233</f>
        <v/>
      </c>
      <c r="G240" s="61" t="str">
        <f>'Cell type &amp; nb'!AE233</f>
        <v/>
      </c>
      <c r="H240" s="61" t="str">
        <f>'Cell type &amp; nb'!AF233</f>
        <v/>
      </c>
      <c r="I240" s="64" t="str">
        <f t="shared" si="66"/>
        <v/>
      </c>
      <c r="J240" s="62" t="str">
        <f t="shared" si="67"/>
        <v/>
      </c>
      <c r="K240" s="62" t="str">
        <f t="shared" si="68"/>
        <v/>
      </c>
      <c r="L240" s="62" t="str">
        <f t="shared" si="69"/>
        <v/>
      </c>
      <c r="M240" s="62" t="str">
        <f t="shared" si="70"/>
        <v/>
      </c>
      <c r="N240" s="62" t="str">
        <f t="shared" si="71"/>
        <v/>
      </c>
      <c r="O240" s="62" t="str">
        <f t="shared" si="72"/>
        <v/>
      </c>
      <c r="P240" s="107"/>
      <c r="Q240" s="107"/>
      <c r="R240" s="107"/>
      <c r="S240" s="107"/>
      <c r="T240" s="107"/>
      <c r="U240" s="107"/>
      <c r="V240" s="107"/>
      <c r="Y240" s="108" t="str">
        <f>IF('1st plate agonist &amp; batch'!AB233&lt;&gt;"",'1st plate agonist &amp; batch'!AB233,"")</f>
        <v/>
      </c>
      <c r="Z240" s="108" t="str">
        <f>IF('1st plate agonist &amp; batch'!AC233&lt;&gt;"",'1st plate agonist &amp; batch'!AC233,"")</f>
        <v/>
      </c>
      <c r="AA240" s="108" t="str">
        <f>IF('1st plate agonist &amp; batch'!AD233&lt;&gt;"",'1st plate agonist &amp; batch'!AD233,"")</f>
        <v/>
      </c>
      <c r="AB240" s="108" t="str">
        <f>IF('1st plate agonist &amp; batch'!AE233&lt;&gt;"",'1st plate agonist &amp; batch'!AE233,"")</f>
        <v/>
      </c>
      <c r="AC240" s="58" t="str">
        <f>IFERROR(IF(AND($Y240&lt;&gt;"Buffer",$Y240&lt;&gt;""),COUNTIFS('Dilutions 1st Plate'!$B$2:$Y$17,'Plate preparation Calculations'!$AD$2,'1st plate agonist &amp; batch'!$B$2:$Y$17,'Plate preparation Calculations'!$Y240),""),"")</f>
        <v/>
      </c>
      <c r="AD240" s="58" t="str">
        <f t="shared" si="73"/>
        <v/>
      </c>
      <c r="AE240" s="58" t="str">
        <f t="shared" si="74"/>
        <v/>
      </c>
      <c r="AF240" s="108" t="str">
        <f t="shared" si="75"/>
        <v/>
      </c>
      <c r="AG240" s="58" t="str">
        <f t="shared" si="76"/>
        <v/>
      </c>
      <c r="AH240" s="58" t="str">
        <f t="shared" si="77"/>
        <v/>
      </c>
      <c r="AI240" s="58" t="str">
        <f t="shared" si="78"/>
        <v/>
      </c>
      <c r="AJ240" s="82" t="str">
        <f t="shared" si="79"/>
        <v/>
      </c>
      <c r="AK240" s="82" t="str">
        <f t="shared" si="80"/>
        <v/>
      </c>
      <c r="AL240" s="82" t="str">
        <f t="shared" si="81"/>
        <v/>
      </c>
      <c r="AM240" s="58" t="str">
        <f t="shared" si="82"/>
        <v/>
      </c>
      <c r="AN240" s="58" t="str">
        <f t="shared" si="83"/>
        <v/>
      </c>
      <c r="AP240" s="58" t="str">
        <f>IF(AND('2nd plate agonist &amp; batch'!AB233&lt;&gt;"", '2nd plate agonist &amp; batch'!AB233&lt;&gt;"Buffer"),'2nd plate agonist &amp; batch'!AB233,"")</f>
        <v/>
      </c>
      <c r="AQ240" s="58" t="str">
        <f>IF('2nd plate agonist &amp; batch'!AC233&lt;&gt;"",'2nd plate agonist &amp; batch'!AC233,"")</f>
        <v/>
      </c>
      <c r="AR240" s="58" t="str">
        <f>IF('2nd plate agonist &amp; batch'!AD233&lt;&gt;"",'2nd plate agonist &amp; batch'!AD233,"")</f>
        <v/>
      </c>
      <c r="AS240" s="58"/>
      <c r="AT240" s="58" t="str">
        <f>IF(AND('2nd plate agonist &amp; batch'!AB233&lt;&gt;"", '2nd plate agonist &amp; batch'!AB233&lt;&gt;"Buffer"),'2nd plate agonist &amp; batch'!AE233,"")</f>
        <v/>
      </c>
      <c r="AU240" s="58" t="str">
        <f t="shared" si="84"/>
        <v/>
      </c>
      <c r="AV240" s="58" t="str">
        <f t="shared" si="85"/>
        <v/>
      </c>
      <c r="AW240" s="58" t="str">
        <f t="shared" si="87"/>
        <v/>
      </c>
      <c r="AX240" s="58" t="str">
        <f t="shared" si="86"/>
        <v/>
      </c>
      <c r="AY240" s="93"/>
      <c r="BB240" s="54"/>
    </row>
    <row r="241" spans="5:54" s="91" customFormat="1" ht="21" customHeight="1" x14ac:dyDescent="0.3">
      <c r="E241" s="61" t="str">
        <f>'Cell type &amp; nb'!AC234</f>
        <v/>
      </c>
      <c r="F241" s="61" t="str">
        <f>'Cell type &amp; nb'!AD234</f>
        <v/>
      </c>
      <c r="G241" s="61" t="str">
        <f>'Cell type &amp; nb'!AE234</f>
        <v/>
      </c>
      <c r="H241" s="61" t="str">
        <f>'Cell type &amp; nb'!AF234</f>
        <v/>
      </c>
      <c r="I241" s="64" t="str">
        <f t="shared" si="66"/>
        <v/>
      </c>
      <c r="J241" s="62" t="str">
        <f t="shared" si="67"/>
        <v/>
      </c>
      <c r="K241" s="62" t="str">
        <f t="shared" si="68"/>
        <v/>
      </c>
      <c r="L241" s="62" t="str">
        <f t="shared" si="69"/>
        <v/>
      </c>
      <c r="M241" s="62" t="str">
        <f t="shared" si="70"/>
        <v/>
      </c>
      <c r="N241" s="62" t="str">
        <f t="shared" si="71"/>
        <v/>
      </c>
      <c r="O241" s="62" t="str">
        <f t="shared" si="72"/>
        <v/>
      </c>
      <c r="P241" s="107"/>
      <c r="Q241" s="107"/>
      <c r="R241" s="107"/>
      <c r="S241" s="107"/>
      <c r="T241" s="107"/>
      <c r="U241" s="107"/>
      <c r="V241" s="107"/>
      <c r="Y241" s="108" t="str">
        <f>IF('1st plate agonist &amp; batch'!AB234&lt;&gt;"",'1st plate agonist &amp; batch'!AB234,"")</f>
        <v/>
      </c>
      <c r="Z241" s="108" t="str">
        <f>IF('1st plate agonist &amp; batch'!AC234&lt;&gt;"",'1st plate agonist &amp; batch'!AC234,"")</f>
        <v/>
      </c>
      <c r="AA241" s="108" t="str">
        <f>IF('1st plate agonist &amp; batch'!AD234&lt;&gt;"",'1st plate agonist &amp; batch'!AD234,"")</f>
        <v/>
      </c>
      <c r="AB241" s="108" t="str">
        <f>IF('1st plate agonist &amp; batch'!AE234&lt;&gt;"",'1st plate agonist &amp; batch'!AE234,"")</f>
        <v/>
      </c>
      <c r="AC241" s="58" t="str">
        <f>IFERROR(IF(AND($Y241&lt;&gt;"Buffer",$Y241&lt;&gt;""),COUNTIFS('Dilutions 1st Plate'!$B$2:$Y$17,'Plate preparation Calculations'!$AD$2,'1st plate agonist &amp; batch'!$B$2:$Y$17,'Plate preparation Calculations'!$Y241),""),"")</f>
        <v/>
      </c>
      <c r="AD241" s="58" t="str">
        <f t="shared" si="73"/>
        <v/>
      </c>
      <c r="AE241" s="58" t="str">
        <f t="shared" si="74"/>
        <v/>
      </c>
      <c r="AF241" s="108" t="str">
        <f t="shared" si="75"/>
        <v/>
      </c>
      <c r="AG241" s="58" t="str">
        <f t="shared" si="76"/>
        <v/>
      </c>
      <c r="AH241" s="58" t="str">
        <f t="shared" si="77"/>
        <v/>
      </c>
      <c r="AI241" s="58" t="str">
        <f t="shared" si="78"/>
        <v/>
      </c>
      <c r="AJ241" s="82" t="str">
        <f t="shared" si="79"/>
        <v/>
      </c>
      <c r="AK241" s="82" t="str">
        <f t="shared" si="80"/>
        <v/>
      </c>
      <c r="AL241" s="82" t="str">
        <f t="shared" si="81"/>
        <v/>
      </c>
      <c r="AM241" s="58" t="str">
        <f t="shared" si="82"/>
        <v/>
      </c>
      <c r="AN241" s="58" t="str">
        <f t="shared" si="83"/>
        <v/>
      </c>
      <c r="AP241" s="58" t="str">
        <f>IF(AND('2nd plate agonist &amp; batch'!AB234&lt;&gt;"", '2nd plate agonist &amp; batch'!AB234&lt;&gt;"Buffer"),'2nd plate agonist &amp; batch'!AB234,"")</f>
        <v/>
      </c>
      <c r="AQ241" s="58" t="str">
        <f>IF('2nd plate agonist &amp; batch'!AC234&lt;&gt;"",'2nd plate agonist &amp; batch'!AC234,"")</f>
        <v/>
      </c>
      <c r="AR241" s="58" t="str">
        <f>IF('2nd plate agonist &amp; batch'!AD234&lt;&gt;"",'2nd plate agonist &amp; batch'!AD234,"")</f>
        <v/>
      </c>
      <c r="AS241" s="58"/>
      <c r="AT241" s="58" t="str">
        <f>IF(AND('2nd plate agonist &amp; batch'!AB234&lt;&gt;"", '2nd plate agonist &amp; batch'!AB234&lt;&gt;"Buffer"),'2nd plate agonist &amp; batch'!AE234,"")</f>
        <v/>
      </c>
      <c r="AU241" s="58" t="str">
        <f t="shared" si="84"/>
        <v/>
      </c>
      <c r="AV241" s="58" t="str">
        <f t="shared" si="85"/>
        <v/>
      </c>
      <c r="AW241" s="58" t="str">
        <f t="shared" si="87"/>
        <v/>
      </c>
      <c r="AX241" s="58" t="str">
        <f t="shared" si="86"/>
        <v/>
      </c>
      <c r="AY241" s="93"/>
      <c r="BB241" s="54"/>
    </row>
    <row r="242" spans="5:54" s="91" customFormat="1" ht="21" customHeight="1" x14ac:dyDescent="0.3">
      <c r="E242" s="61" t="str">
        <f>'Cell type &amp; nb'!AC235</f>
        <v/>
      </c>
      <c r="F242" s="61" t="str">
        <f>'Cell type &amp; nb'!AD235</f>
        <v/>
      </c>
      <c r="G242" s="61" t="str">
        <f>'Cell type &amp; nb'!AE235</f>
        <v/>
      </c>
      <c r="H242" s="61" t="str">
        <f>'Cell type &amp; nb'!AF235</f>
        <v/>
      </c>
      <c r="I242" s="64" t="str">
        <f t="shared" si="66"/>
        <v/>
      </c>
      <c r="J242" s="62" t="str">
        <f t="shared" si="67"/>
        <v/>
      </c>
      <c r="K242" s="62" t="str">
        <f t="shared" si="68"/>
        <v/>
      </c>
      <c r="L242" s="62" t="str">
        <f t="shared" si="69"/>
        <v/>
      </c>
      <c r="M242" s="62" t="str">
        <f t="shared" si="70"/>
        <v/>
      </c>
      <c r="N242" s="62" t="str">
        <f t="shared" si="71"/>
        <v/>
      </c>
      <c r="O242" s="62" t="str">
        <f t="shared" si="72"/>
        <v/>
      </c>
      <c r="P242" s="107"/>
      <c r="Q242" s="107"/>
      <c r="R242" s="107"/>
      <c r="S242" s="107"/>
      <c r="T242" s="107"/>
      <c r="U242" s="107"/>
      <c r="V242" s="107"/>
      <c r="Y242" s="108" t="str">
        <f>IF('1st plate agonist &amp; batch'!AB235&lt;&gt;"",'1st plate agonist &amp; batch'!AB235,"")</f>
        <v/>
      </c>
      <c r="Z242" s="108" t="str">
        <f>IF('1st plate agonist &amp; batch'!AC235&lt;&gt;"",'1st plate agonist &amp; batch'!AC235,"")</f>
        <v/>
      </c>
      <c r="AA242" s="108" t="str">
        <f>IF('1st plate agonist &amp; batch'!AD235&lt;&gt;"",'1st plate agonist &amp; batch'!AD235,"")</f>
        <v/>
      </c>
      <c r="AB242" s="108" t="str">
        <f>IF('1st plate agonist &amp; batch'!AE235&lt;&gt;"",'1st plate agonist &amp; batch'!AE235,"")</f>
        <v/>
      </c>
      <c r="AC242" s="58" t="str">
        <f>IFERROR(IF(AND($Y242&lt;&gt;"Buffer",$Y242&lt;&gt;""),COUNTIFS('Dilutions 1st Plate'!$B$2:$Y$17,'Plate preparation Calculations'!$AD$2,'1st plate agonist &amp; batch'!$B$2:$Y$17,'Plate preparation Calculations'!$Y242),""),"")</f>
        <v/>
      </c>
      <c r="AD242" s="58" t="str">
        <f t="shared" si="73"/>
        <v/>
      </c>
      <c r="AE242" s="58" t="str">
        <f t="shared" si="74"/>
        <v/>
      </c>
      <c r="AF242" s="108" t="str">
        <f t="shared" si="75"/>
        <v/>
      </c>
      <c r="AG242" s="58" t="str">
        <f t="shared" si="76"/>
        <v/>
      </c>
      <c r="AH242" s="58" t="str">
        <f t="shared" si="77"/>
        <v/>
      </c>
      <c r="AI242" s="58" t="str">
        <f t="shared" si="78"/>
        <v/>
      </c>
      <c r="AJ242" s="82" t="str">
        <f t="shared" si="79"/>
        <v/>
      </c>
      <c r="AK242" s="82" t="str">
        <f t="shared" si="80"/>
        <v/>
      </c>
      <c r="AL242" s="82" t="str">
        <f t="shared" si="81"/>
        <v/>
      </c>
      <c r="AM242" s="58" t="str">
        <f t="shared" si="82"/>
        <v/>
      </c>
      <c r="AN242" s="58" t="str">
        <f t="shared" si="83"/>
        <v/>
      </c>
      <c r="AP242" s="58" t="str">
        <f>IF(AND('2nd plate agonist &amp; batch'!AB235&lt;&gt;"", '2nd plate agonist &amp; batch'!AB235&lt;&gt;"Buffer"),'2nd plate agonist &amp; batch'!AB235,"")</f>
        <v/>
      </c>
      <c r="AQ242" s="58" t="str">
        <f>IF('2nd plate agonist &amp; batch'!AC235&lt;&gt;"",'2nd plate agonist &amp; batch'!AC235,"")</f>
        <v/>
      </c>
      <c r="AR242" s="58" t="str">
        <f>IF('2nd plate agonist &amp; batch'!AD235&lt;&gt;"",'2nd plate agonist &amp; batch'!AD235,"")</f>
        <v/>
      </c>
      <c r="AS242" s="58"/>
      <c r="AT242" s="58" t="str">
        <f>IF(AND('2nd plate agonist &amp; batch'!AB235&lt;&gt;"", '2nd plate agonist &amp; batch'!AB235&lt;&gt;"Buffer"),'2nd plate agonist &amp; batch'!AE235,"")</f>
        <v/>
      </c>
      <c r="AU242" s="58" t="str">
        <f t="shared" si="84"/>
        <v/>
      </c>
      <c r="AV242" s="58" t="str">
        <f t="shared" si="85"/>
        <v/>
      </c>
      <c r="AW242" s="58" t="str">
        <f t="shared" si="87"/>
        <v/>
      </c>
      <c r="AX242" s="58" t="str">
        <f t="shared" si="86"/>
        <v/>
      </c>
      <c r="AY242" s="93"/>
      <c r="BB242" s="54"/>
    </row>
    <row r="243" spans="5:54" s="91" customFormat="1" ht="21" customHeight="1" x14ac:dyDescent="0.3">
      <c r="E243" s="61" t="str">
        <f>'Cell type &amp; nb'!AC236</f>
        <v/>
      </c>
      <c r="F243" s="61" t="str">
        <f>'Cell type &amp; nb'!AD236</f>
        <v/>
      </c>
      <c r="G243" s="61" t="str">
        <f>'Cell type &amp; nb'!AE236</f>
        <v/>
      </c>
      <c r="H243" s="61" t="str">
        <f>'Cell type &amp; nb'!AF236</f>
        <v/>
      </c>
      <c r="I243" s="64" t="str">
        <f t="shared" si="66"/>
        <v/>
      </c>
      <c r="J243" s="62" t="str">
        <f t="shared" si="67"/>
        <v/>
      </c>
      <c r="K243" s="62" t="str">
        <f t="shared" si="68"/>
        <v/>
      </c>
      <c r="L243" s="62" t="str">
        <f t="shared" si="69"/>
        <v/>
      </c>
      <c r="M243" s="62" t="str">
        <f t="shared" si="70"/>
        <v/>
      </c>
      <c r="N243" s="62" t="str">
        <f t="shared" si="71"/>
        <v/>
      </c>
      <c r="O243" s="62" t="str">
        <f t="shared" si="72"/>
        <v/>
      </c>
      <c r="P243" s="107"/>
      <c r="Q243" s="107"/>
      <c r="R243" s="107"/>
      <c r="S243" s="107"/>
      <c r="T243" s="107"/>
      <c r="U243" s="107"/>
      <c r="V243" s="107"/>
      <c r="Y243" s="108" t="str">
        <f>IF('1st plate agonist &amp; batch'!AB236&lt;&gt;"",'1st plate agonist &amp; batch'!AB236,"")</f>
        <v/>
      </c>
      <c r="Z243" s="108" t="str">
        <f>IF('1st plate agonist &amp; batch'!AC236&lt;&gt;"",'1st plate agonist &amp; batch'!AC236,"")</f>
        <v/>
      </c>
      <c r="AA243" s="108" t="str">
        <f>IF('1st plate agonist &amp; batch'!AD236&lt;&gt;"",'1st plate agonist &amp; batch'!AD236,"")</f>
        <v/>
      </c>
      <c r="AB243" s="108" t="str">
        <f>IF('1st plate agonist &amp; batch'!AE236&lt;&gt;"",'1st plate agonist &amp; batch'!AE236,"")</f>
        <v/>
      </c>
      <c r="AC243" s="58" t="str">
        <f>IFERROR(IF(AND($Y243&lt;&gt;"Buffer",$Y243&lt;&gt;""),COUNTIFS('Dilutions 1st Plate'!$B$2:$Y$17,'Plate preparation Calculations'!$AD$2,'1st plate agonist &amp; batch'!$B$2:$Y$17,'Plate preparation Calculations'!$Y243),""),"")</f>
        <v/>
      </c>
      <c r="AD243" s="58" t="str">
        <f t="shared" si="73"/>
        <v/>
      </c>
      <c r="AE243" s="58" t="str">
        <f t="shared" si="74"/>
        <v/>
      </c>
      <c r="AF243" s="108" t="str">
        <f t="shared" si="75"/>
        <v/>
      </c>
      <c r="AG243" s="58" t="str">
        <f t="shared" si="76"/>
        <v/>
      </c>
      <c r="AH243" s="58" t="str">
        <f t="shared" si="77"/>
        <v/>
      </c>
      <c r="AI243" s="58" t="str">
        <f t="shared" si="78"/>
        <v/>
      </c>
      <c r="AJ243" s="82" t="str">
        <f t="shared" si="79"/>
        <v/>
      </c>
      <c r="AK243" s="82" t="str">
        <f t="shared" si="80"/>
        <v/>
      </c>
      <c r="AL243" s="82" t="str">
        <f t="shared" si="81"/>
        <v/>
      </c>
      <c r="AM243" s="58" t="str">
        <f t="shared" si="82"/>
        <v/>
      </c>
      <c r="AN243" s="58" t="str">
        <f t="shared" si="83"/>
        <v/>
      </c>
      <c r="AP243" s="58" t="str">
        <f>IF(AND('2nd plate agonist &amp; batch'!AB236&lt;&gt;"", '2nd plate agonist &amp; batch'!AB236&lt;&gt;"Buffer"),'2nd plate agonist &amp; batch'!AB236,"")</f>
        <v/>
      </c>
      <c r="AQ243" s="58" t="str">
        <f>IF('2nd plate agonist &amp; batch'!AC236&lt;&gt;"",'2nd plate agonist &amp; batch'!AC236,"")</f>
        <v/>
      </c>
      <c r="AR243" s="58" t="str">
        <f>IF('2nd plate agonist &amp; batch'!AD236&lt;&gt;"",'2nd plate agonist &amp; batch'!AD236,"")</f>
        <v/>
      </c>
      <c r="AS243" s="58"/>
      <c r="AT243" s="58" t="str">
        <f>IF(AND('2nd plate agonist &amp; batch'!AB236&lt;&gt;"", '2nd plate agonist &amp; batch'!AB236&lt;&gt;"Buffer"),'2nd plate agonist &amp; batch'!AE236,"")</f>
        <v/>
      </c>
      <c r="AU243" s="58" t="str">
        <f t="shared" si="84"/>
        <v/>
      </c>
      <c r="AV243" s="58" t="str">
        <f t="shared" si="85"/>
        <v/>
      </c>
      <c r="AW243" s="58" t="str">
        <f t="shared" si="87"/>
        <v/>
      </c>
      <c r="AX243" s="58" t="str">
        <f t="shared" si="86"/>
        <v/>
      </c>
      <c r="AY243" s="93"/>
      <c r="BB243" s="54"/>
    </row>
    <row r="244" spans="5:54" s="91" customFormat="1" ht="21" customHeight="1" x14ac:dyDescent="0.3">
      <c r="E244" s="61" t="str">
        <f>'Cell type &amp; nb'!AC237</f>
        <v/>
      </c>
      <c r="F244" s="61" t="str">
        <f>'Cell type &amp; nb'!AD237</f>
        <v/>
      </c>
      <c r="G244" s="61" t="str">
        <f>'Cell type &amp; nb'!AE237</f>
        <v/>
      </c>
      <c r="H244" s="61" t="str">
        <f>'Cell type &amp; nb'!AF237</f>
        <v/>
      </c>
      <c r="I244" s="64" t="str">
        <f t="shared" si="66"/>
        <v/>
      </c>
      <c r="J244" s="62" t="str">
        <f t="shared" si="67"/>
        <v/>
      </c>
      <c r="K244" s="62" t="str">
        <f t="shared" si="68"/>
        <v/>
      </c>
      <c r="L244" s="62" t="str">
        <f t="shared" si="69"/>
        <v/>
      </c>
      <c r="M244" s="62" t="str">
        <f t="shared" si="70"/>
        <v/>
      </c>
      <c r="N244" s="62" t="str">
        <f t="shared" si="71"/>
        <v/>
      </c>
      <c r="O244" s="62" t="str">
        <f t="shared" si="72"/>
        <v/>
      </c>
      <c r="P244" s="107"/>
      <c r="Q244" s="107"/>
      <c r="R244" s="107"/>
      <c r="S244" s="107"/>
      <c r="T244" s="107"/>
      <c r="U244" s="107"/>
      <c r="V244" s="107"/>
      <c r="Y244" s="108" t="str">
        <f>IF('1st plate agonist &amp; batch'!AB237&lt;&gt;"",'1st plate agonist &amp; batch'!AB237,"")</f>
        <v/>
      </c>
      <c r="Z244" s="108" t="str">
        <f>IF('1st plate agonist &amp; batch'!AC237&lt;&gt;"",'1st plate agonist &amp; batch'!AC237,"")</f>
        <v/>
      </c>
      <c r="AA244" s="108" t="str">
        <f>IF('1st plate agonist &amp; batch'!AD237&lt;&gt;"",'1st plate agonist &amp; batch'!AD237,"")</f>
        <v/>
      </c>
      <c r="AB244" s="108" t="str">
        <f>IF('1st plate agonist &amp; batch'!AE237&lt;&gt;"",'1st plate agonist &amp; batch'!AE237,"")</f>
        <v/>
      </c>
      <c r="AC244" s="58" t="str">
        <f>IFERROR(IF(AND($Y244&lt;&gt;"Buffer",$Y244&lt;&gt;""),COUNTIFS('Dilutions 1st Plate'!$B$2:$Y$17,'Plate preparation Calculations'!$AD$2,'1st plate agonist &amp; batch'!$B$2:$Y$17,'Plate preparation Calculations'!$Y244),""),"")</f>
        <v/>
      </c>
      <c r="AD244" s="58" t="str">
        <f t="shared" si="73"/>
        <v/>
      </c>
      <c r="AE244" s="58" t="str">
        <f t="shared" si="74"/>
        <v/>
      </c>
      <c r="AF244" s="108" t="str">
        <f t="shared" si="75"/>
        <v/>
      </c>
      <c r="AG244" s="58" t="str">
        <f t="shared" si="76"/>
        <v/>
      </c>
      <c r="AH244" s="58" t="str">
        <f t="shared" si="77"/>
        <v/>
      </c>
      <c r="AI244" s="58" t="str">
        <f t="shared" si="78"/>
        <v/>
      </c>
      <c r="AJ244" s="82" t="str">
        <f t="shared" si="79"/>
        <v/>
      </c>
      <c r="AK244" s="82" t="str">
        <f t="shared" si="80"/>
        <v/>
      </c>
      <c r="AL244" s="82" t="str">
        <f t="shared" si="81"/>
        <v/>
      </c>
      <c r="AM244" s="58" t="str">
        <f t="shared" si="82"/>
        <v/>
      </c>
      <c r="AN244" s="58" t="str">
        <f t="shared" si="83"/>
        <v/>
      </c>
      <c r="AP244" s="58" t="str">
        <f>IF(AND('2nd plate agonist &amp; batch'!AB237&lt;&gt;"", '2nd plate agonist &amp; batch'!AB237&lt;&gt;"Buffer"),'2nd plate agonist &amp; batch'!AB237,"")</f>
        <v/>
      </c>
      <c r="AQ244" s="58" t="str">
        <f>IF('2nd plate agonist &amp; batch'!AC237&lt;&gt;"",'2nd plate agonist &amp; batch'!AC237,"")</f>
        <v/>
      </c>
      <c r="AR244" s="58" t="str">
        <f>IF('2nd plate agonist &amp; batch'!AD237&lt;&gt;"",'2nd plate agonist &amp; batch'!AD237,"")</f>
        <v/>
      </c>
      <c r="AS244" s="58"/>
      <c r="AT244" s="58" t="str">
        <f>IF(AND('2nd plate agonist &amp; batch'!AB237&lt;&gt;"", '2nd plate agonist &amp; batch'!AB237&lt;&gt;"Buffer"),'2nd plate agonist &amp; batch'!AE237,"")</f>
        <v/>
      </c>
      <c r="AU244" s="58" t="str">
        <f t="shared" si="84"/>
        <v/>
      </c>
      <c r="AV244" s="58" t="str">
        <f t="shared" si="85"/>
        <v/>
      </c>
      <c r="AW244" s="58" t="str">
        <f t="shared" si="87"/>
        <v/>
      </c>
      <c r="AX244" s="58" t="str">
        <f t="shared" si="86"/>
        <v/>
      </c>
      <c r="AY244" s="93"/>
      <c r="BB244" s="54"/>
    </row>
    <row r="245" spans="5:54" s="91" customFormat="1" ht="21" customHeight="1" x14ac:dyDescent="0.3">
      <c r="E245" s="61" t="str">
        <f>'Cell type &amp; nb'!AC238</f>
        <v/>
      </c>
      <c r="F245" s="61" t="str">
        <f>'Cell type &amp; nb'!AD238</f>
        <v/>
      </c>
      <c r="G245" s="61" t="str">
        <f>'Cell type &amp; nb'!AE238</f>
        <v/>
      </c>
      <c r="H245" s="61" t="str">
        <f>'Cell type &amp; nb'!AF238</f>
        <v/>
      </c>
      <c r="I245" s="64" t="str">
        <f t="shared" si="66"/>
        <v/>
      </c>
      <c r="J245" s="62" t="str">
        <f t="shared" si="67"/>
        <v/>
      </c>
      <c r="K245" s="62" t="str">
        <f t="shared" si="68"/>
        <v/>
      </c>
      <c r="L245" s="62" t="str">
        <f t="shared" si="69"/>
        <v/>
      </c>
      <c r="M245" s="62" t="str">
        <f t="shared" si="70"/>
        <v/>
      </c>
      <c r="N245" s="62" t="str">
        <f t="shared" si="71"/>
        <v/>
      </c>
      <c r="O245" s="62" t="str">
        <f t="shared" si="72"/>
        <v/>
      </c>
      <c r="P245" s="107"/>
      <c r="Q245" s="107"/>
      <c r="R245" s="107"/>
      <c r="S245" s="107"/>
      <c r="T245" s="107"/>
      <c r="U245" s="107"/>
      <c r="V245" s="107"/>
      <c r="Y245" s="108" t="str">
        <f>IF('1st plate agonist &amp; batch'!AB238&lt;&gt;"",'1st plate agonist &amp; batch'!AB238,"")</f>
        <v/>
      </c>
      <c r="Z245" s="108" t="str">
        <f>IF('1st plate agonist &amp; batch'!AC238&lt;&gt;"",'1st plate agonist &amp; batch'!AC238,"")</f>
        <v/>
      </c>
      <c r="AA245" s="108" t="str">
        <f>IF('1st plate agonist &amp; batch'!AD238&lt;&gt;"",'1st plate agonist &amp; batch'!AD238,"")</f>
        <v/>
      </c>
      <c r="AB245" s="108" t="str">
        <f>IF('1st plate agonist &amp; batch'!AE238&lt;&gt;"",'1st plate agonist &amp; batch'!AE238,"")</f>
        <v/>
      </c>
      <c r="AC245" s="58" t="str">
        <f>IFERROR(IF(AND($Y245&lt;&gt;"Buffer",$Y245&lt;&gt;""),COUNTIFS('Dilutions 1st Plate'!$B$2:$Y$17,'Plate preparation Calculations'!$AD$2,'1st plate agonist &amp; batch'!$B$2:$Y$17,'Plate preparation Calculations'!$Y245),""),"")</f>
        <v/>
      </c>
      <c r="AD245" s="58" t="str">
        <f t="shared" si="73"/>
        <v/>
      </c>
      <c r="AE245" s="58" t="str">
        <f t="shared" si="74"/>
        <v/>
      </c>
      <c r="AF245" s="108" t="str">
        <f t="shared" si="75"/>
        <v/>
      </c>
      <c r="AG245" s="58" t="str">
        <f t="shared" si="76"/>
        <v/>
      </c>
      <c r="AH245" s="58" t="str">
        <f t="shared" si="77"/>
        <v/>
      </c>
      <c r="AI245" s="58" t="str">
        <f t="shared" si="78"/>
        <v/>
      </c>
      <c r="AJ245" s="82" t="str">
        <f t="shared" si="79"/>
        <v/>
      </c>
      <c r="AK245" s="82" t="str">
        <f t="shared" si="80"/>
        <v/>
      </c>
      <c r="AL245" s="82" t="str">
        <f t="shared" si="81"/>
        <v/>
      </c>
      <c r="AM245" s="58" t="str">
        <f t="shared" si="82"/>
        <v/>
      </c>
      <c r="AN245" s="58" t="str">
        <f t="shared" si="83"/>
        <v/>
      </c>
      <c r="AP245" s="58" t="str">
        <f>IF(AND('2nd plate agonist &amp; batch'!AB238&lt;&gt;"", '2nd plate agonist &amp; batch'!AB238&lt;&gt;"Buffer"),'2nd plate agonist &amp; batch'!AB238,"")</f>
        <v/>
      </c>
      <c r="AQ245" s="58" t="str">
        <f>IF('2nd plate agonist &amp; batch'!AC238&lt;&gt;"",'2nd plate agonist &amp; batch'!AC238,"")</f>
        <v/>
      </c>
      <c r="AR245" s="58" t="str">
        <f>IF('2nd plate agonist &amp; batch'!AD238&lt;&gt;"",'2nd plate agonist &amp; batch'!AD238,"")</f>
        <v/>
      </c>
      <c r="AS245" s="58"/>
      <c r="AT245" s="58" t="str">
        <f>IF(AND('2nd plate agonist &amp; batch'!AB238&lt;&gt;"", '2nd plate agonist &amp; batch'!AB238&lt;&gt;"Buffer"),'2nd plate agonist &amp; batch'!AE238,"")</f>
        <v/>
      </c>
      <c r="AU245" s="58" t="str">
        <f t="shared" si="84"/>
        <v/>
      </c>
      <c r="AV245" s="58" t="str">
        <f t="shared" si="85"/>
        <v/>
      </c>
      <c r="AW245" s="58" t="str">
        <f t="shared" si="87"/>
        <v/>
      </c>
      <c r="AX245" s="58" t="str">
        <f t="shared" si="86"/>
        <v/>
      </c>
      <c r="AY245" s="93"/>
      <c r="BB245" s="54"/>
    </row>
    <row r="246" spans="5:54" s="91" customFormat="1" ht="21" customHeight="1" x14ac:dyDescent="0.3">
      <c r="E246" s="61" t="str">
        <f>'Cell type &amp; nb'!AC239</f>
        <v/>
      </c>
      <c r="F246" s="61" t="str">
        <f>'Cell type &amp; nb'!AD239</f>
        <v/>
      </c>
      <c r="G246" s="61" t="str">
        <f>'Cell type &amp; nb'!AE239</f>
        <v/>
      </c>
      <c r="H246" s="61" t="str">
        <f>'Cell type &amp; nb'!AF239</f>
        <v/>
      </c>
      <c r="I246" s="64" t="str">
        <f t="shared" si="66"/>
        <v/>
      </c>
      <c r="J246" s="62" t="str">
        <f t="shared" si="67"/>
        <v/>
      </c>
      <c r="K246" s="62" t="str">
        <f t="shared" si="68"/>
        <v/>
      </c>
      <c r="L246" s="62" t="str">
        <f t="shared" si="69"/>
        <v/>
      </c>
      <c r="M246" s="62" t="str">
        <f t="shared" si="70"/>
        <v/>
      </c>
      <c r="N246" s="62" t="str">
        <f t="shared" si="71"/>
        <v/>
      </c>
      <c r="O246" s="62" t="str">
        <f t="shared" si="72"/>
        <v/>
      </c>
      <c r="P246" s="107"/>
      <c r="Q246" s="107"/>
      <c r="R246" s="107"/>
      <c r="S246" s="107"/>
      <c r="T246" s="107"/>
      <c r="U246" s="107"/>
      <c r="V246" s="107"/>
      <c r="Y246" s="108" t="str">
        <f>IF('1st plate agonist &amp; batch'!AB239&lt;&gt;"",'1st plate agonist &amp; batch'!AB239,"")</f>
        <v/>
      </c>
      <c r="Z246" s="108" t="str">
        <f>IF('1st plate agonist &amp; batch'!AC239&lt;&gt;"",'1st plate agonist &amp; batch'!AC239,"")</f>
        <v/>
      </c>
      <c r="AA246" s="108" t="str">
        <f>IF('1st plate agonist &amp; batch'!AD239&lt;&gt;"",'1st plate agonist &amp; batch'!AD239,"")</f>
        <v/>
      </c>
      <c r="AB246" s="108" t="str">
        <f>IF('1st plate agonist &amp; batch'!AE239&lt;&gt;"",'1st plate agonist &amp; batch'!AE239,"")</f>
        <v/>
      </c>
      <c r="AC246" s="58" t="str">
        <f>IFERROR(IF(AND($Y246&lt;&gt;"Buffer",$Y246&lt;&gt;""),COUNTIFS('Dilutions 1st Plate'!$B$2:$Y$17,'Plate preparation Calculations'!$AD$2,'1st plate agonist &amp; batch'!$B$2:$Y$17,'Plate preparation Calculations'!$Y246),""),"")</f>
        <v/>
      </c>
      <c r="AD246" s="58" t="str">
        <f t="shared" si="73"/>
        <v/>
      </c>
      <c r="AE246" s="58" t="str">
        <f t="shared" si="74"/>
        <v/>
      </c>
      <c r="AF246" s="108" t="str">
        <f t="shared" si="75"/>
        <v/>
      </c>
      <c r="AG246" s="58" t="str">
        <f t="shared" si="76"/>
        <v/>
      </c>
      <c r="AH246" s="58" t="str">
        <f t="shared" si="77"/>
        <v/>
      </c>
      <c r="AI246" s="58" t="str">
        <f t="shared" si="78"/>
        <v/>
      </c>
      <c r="AJ246" s="82" t="str">
        <f t="shared" si="79"/>
        <v/>
      </c>
      <c r="AK246" s="82" t="str">
        <f t="shared" si="80"/>
        <v/>
      </c>
      <c r="AL246" s="82" t="str">
        <f t="shared" si="81"/>
        <v/>
      </c>
      <c r="AM246" s="58" t="str">
        <f t="shared" si="82"/>
        <v/>
      </c>
      <c r="AN246" s="58" t="str">
        <f t="shared" si="83"/>
        <v/>
      </c>
      <c r="AP246" s="58" t="str">
        <f>IF(AND('2nd plate agonist &amp; batch'!AB239&lt;&gt;"", '2nd plate agonist &amp; batch'!AB239&lt;&gt;"Buffer"),'2nd plate agonist &amp; batch'!AB239,"")</f>
        <v/>
      </c>
      <c r="AQ246" s="58" t="str">
        <f>IF('2nd plate agonist &amp; batch'!AC239&lt;&gt;"",'2nd plate agonist &amp; batch'!AC239,"")</f>
        <v/>
      </c>
      <c r="AR246" s="58" t="str">
        <f>IF('2nd plate agonist &amp; batch'!AD239&lt;&gt;"",'2nd plate agonist &amp; batch'!AD239,"")</f>
        <v/>
      </c>
      <c r="AS246" s="58"/>
      <c r="AT246" s="58" t="str">
        <f>IF(AND('2nd plate agonist &amp; batch'!AB239&lt;&gt;"", '2nd plate agonist &amp; batch'!AB239&lt;&gt;"Buffer"),'2nd plate agonist &amp; batch'!AE239,"")</f>
        <v/>
      </c>
      <c r="AU246" s="58" t="str">
        <f t="shared" si="84"/>
        <v/>
      </c>
      <c r="AV246" s="58" t="str">
        <f t="shared" si="85"/>
        <v/>
      </c>
      <c r="AW246" s="58" t="str">
        <f t="shared" si="87"/>
        <v/>
      </c>
      <c r="AX246" s="58" t="str">
        <f t="shared" si="86"/>
        <v/>
      </c>
      <c r="AY246" s="93"/>
      <c r="BB246" s="54"/>
    </row>
    <row r="247" spans="5:54" s="91" customFormat="1" ht="21" customHeight="1" x14ac:dyDescent="0.3">
      <c r="E247" s="61" t="str">
        <f>'Cell type &amp; nb'!AC240</f>
        <v/>
      </c>
      <c r="F247" s="61" t="str">
        <f>'Cell type &amp; nb'!AD240</f>
        <v/>
      </c>
      <c r="G247" s="61" t="str">
        <f>'Cell type &amp; nb'!AE240</f>
        <v/>
      </c>
      <c r="H247" s="61" t="str">
        <f>'Cell type &amp; nb'!AF240</f>
        <v/>
      </c>
      <c r="I247" s="64" t="str">
        <f t="shared" si="66"/>
        <v/>
      </c>
      <c r="J247" s="62" t="str">
        <f t="shared" si="67"/>
        <v/>
      </c>
      <c r="K247" s="62" t="str">
        <f t="shared" si="68"/>
        <v/>
      </c>
      <c r="L247" s="62" t="str">
        <f t="shared" si="69"/>
        <v/>
      </c>
      <c r="M247" s="62" t="str">
        <f t="shared" si="70"/>
        <v/>
      </c>
      <c r="N247" s="62" t="str">
        <f t="shared" si="71"/>
        <v/>
      </c>
      <c r="O247" s="62" t="str">
        <f t="shared" si="72"/>
        <v/>
      </c>
      <c r="P247" s="107"/>
      <c r="Q247" s="107"/>
      <c r="R247" s="107"/>
      <c r="S247" s="107"/>
      <c r="T247" s="107"/>
      <c r="U247" s="107"/>
      <c r="V247" s="107"/>
      <c r="Y247" s="108" t="str">
        <f>IF('1st plate agonist &amp; batch'!AB240&lt;&gt;"",'1st plate agonist &amp; batch'!AB240,"")</f>
        <v/>
      </c>
      <c r="Z247" s="108" t="str">
        <f>IF('1st plate agonist &amp; batch'!AC240&lt;&gt;"",'1st plate agonist &amp; batch'!AC240,"")</f>
        <v/>
      </c>
      <c r="AA247" s="108" t="str">
        <f>IF('1st plate agonist &amp; batch'!AD240&lt;&gt;"",'1st plate agonist &amp; batch'!AD240,"")</f>
        <v/>
      </c>
      <c r="AB247" s="108" t="str">
        <f>IF('1st plate agonist &amp; batch'!AE240&lt;&gt;"",'1st plate agonist &amp; batch'!AE240,"")</f>
        <v/>
      </c>
      <c r="AC247" s="58" t="str">
        <f>IFERROR(IF(AND($Y247&lt;&gt;"Buffer",$Y247&lt;&gt;""),COUNTIFS('Dilutions 1st Plate'!$B$2:$Y$17,'Plate preparation Calculations'!$AD$2,'1st plate agonist &amp; batch'!$B$2:$Y$17,'Plate preparation Calculations'!$Y247),""),"")</f>
        <v/>
      </c>
      <c r="AD247" s="58" t="str">
        <f t="shared" si="73"/>
        <v/>
      </c>
      <c r="AE247" s="58" t="str">
        <f t="shared" si="74"/>
        <v/>
      </c>
      <c r="AF247" s="108" t="str">
        <f t="shared" si="75"/>
        <v/>
      </c>
      <c r="AG247" s="58" t="str">
        <f t="shared" si="76"/>
        <v/>
      </c>
      <c r="AH247" s="58" t="str">
        <f t="shared" si="77"/>
        <v/>
      </c>
      <c r="AI247" s="58" t="str">
        <f t="shared" si="78"/>
        <v/>
      </c>
      <c r="AJ247" s="82" t="str">
        <f t="shared" si="79"/>
        <v/>
      </c>
      <c r="AK247" s="82" t="str">
        <f t="shared" si="80"/>
        <v/>
      </c>
      <c r="AL247" s="82" t="str">
        <f t="shared" si="81"/>
        <v/>
      </c>
      <c r="AM247" s="58" t="str">
        <f t="shared" si="82"/>
        <v/>
      </c>
      <c r="AN247" s="58" t="str">
        <f t="shared" si="83"/>
        <v/>
      </c>
      <c r="AP247" s="58" t="str">
        <f>IF(AND('2nd plate agonist &amp; batch'!AB240&lt;&gt;"", '2nd plate agonist &amp; batch'!AB240&lt;&gt;"Buffer"),'2nd plate agonist &amp; batch'!AB240,"")</f>
        <v/>
      </c>
      <c r="AQ247" s="58" t="str">
        <f>IF('2nd plate agonist &amp; batch'!AC240&lt;&gt;"",'2nd plate agonist &amp; batch'!AC240,"")</f>
        <v/>
      </c>
      <c r="AR247" s="58" t="str">
        <f>IF('2nd plate agonist &amp; batch'!AD240&lt;&gt;"",'2nd plate agonist &amp; batch'!AD240,"")</f>
        <v/>
      </c>
      <c r="AS247" s="58"/>
      <c r="AT247" s="58" t="str">
        <f>IF(AND('2nd plate agonist &amp; batch'!AB240&lt;&gt;"", '2nd plate agonist &amp; batch'!AB240&lt;&gt;"Buffer"),'2nd plate agonist &amp; batch'!AE240,"")</f>
        <v/>
      </c>
      <c r="AU247" s="58" t="str">
        <f t="shared" si="84"/>
        <v/>
      </c>
      <c r="AV247" s="58" t="str">
        <f t="shared" si="85"/>
        <v/>
      </c>
      <c r="AW247" s="58" t="str">
        <f t="shared" si="87"/>
        <v/>
      </c>
      <c r="AX247" s="58" t="str">
        <f t="shared" si="86"/>
        <v/>
      </c>
      <c r="AY247" s="93"/>
      <c r="BB247" s="54"/>
    </row>
    <row r="248" spans="5:54" s="91" customFormat="1" ht="21" customHeight="1" x14ac:dyDescent="0.3">
      <c r="E248" s="61" t="str">
        <f>'Cell type &amp; nb'!AC241</f>
        <v/>
      </c>
      <c r="F248" s="61" t="str">
        <f>'Cell type &amp; nb'!AD241</f>
        <v/>
      </c>
      <c r="G248" s="61" t="str">
        <f>'Cell type &amp; nb'!AE241</f>
        <v/>
      </c>
      <c r="H248" s="61" t="str">
        <f>'Cell type &amp; nb'!AF241</f>
        <v/>
      </c>
      <c r="I248" s="64" t="str">
        <f t="shared" si="66"/>
        <v/>
      </c>
      <c r="J248" s="62" t="str">
        <f t="shared" si="67"/>
        <v/>
      </c>
      <c r="K248" s="62" t="str">
        <f t="shared" si="68"/>
        <v/>
      </c>
      <c r="L248" s="62" t="str">
        <f t="shared" si="69"/>
        <v/>
      </c>
      <c r="M248" s="62" t="str">
        <f t="shared" si="70"/>
        <v/>
      </c>
      <c r="N248" s="62" t="str">
        <f t="shared" si="71"/>
        <v/>
      </c>
      <c r="O248" s="62" t="str">
        <f t="shared" si="72"/>
        <v/>
      </c>
      <c r="P248" s="107"/>
      <c r="Q248" s="107"/>
      <c r="R248" s="107"/>
      <c r="S248" s="107"/>
      <c r="T248" s="107"/>
      <c r="U248" s="107"/>
      <c r="V248" s="107"/>
      <c r="Y248" s="108" t="str">
        <f>IF('1st plate agonist &amp; batch'!AB241&lt;&gt;"",'1st plate agonist &amp; batch'!AB241,"")</f>
        <v/>
      </c>
      <c r="Z248" s="108" t="str">
        <f>IF('1st plate agonist &amp; batch'!AC241&lt;&gt;"",'1st plate agonist &amp; batch'!AC241,"")</f>
        <v/>
      </c>
      <c r="AA248" s="108" t="str">
        <f>IF('1st plate agonist &amp; batch'!AD241&lt;&gt;"",'1st plate agonist &amp; batch'!AD241,"")</f>
        <v/>
      </c>
      <c r="AB248" s="108" t="str">
        <f>IF('1st plate agonist &amp; batch'!AE241&lt;&gt;"",'1st plate agonist &amp; batch'!AE241,"")</f>
        <v/>
      </c>
      <c r="AC248" s="58" t="str">
        <f>IFERROR(IF(AND($Y248&lt;&gt;"Buffer",$Y248&lt;&gt;""),COUNTIFS('Dilutions 1st Plate'!$B$2:$Y$17,'Plate preparation Calculations'!$AD$2,'1st plate agonist &amp; batch'!$B$2:$Y$17,'Plate preparation Calculations'!$Y248),""),"")</f>
        <v/>
      </c>
      <c r="AD248" s="58" t="str">
        <f t="shared" si="73"/>
        <v/>
      </c>
      <c r="AE248" s="58" t="str">
        <f t="shared" si="74"/>
        <v/>
      </c>
      <c r="AF248" s="108" t="str">
        <f t="shared" si="75"/>
        <v/>
      </c>
      <c r="AG248" s="58" t="str">
        <f t="shared" si="76"/>
        <v/>
      </c>
      <c r="AH248" s="58" t="str">
        <f t="shared" si="77"/>
        <v/>
      </c>
      <c r="AI248" s="58" t="str">
        <f t="shared" si="78"/>
        <v/>
      </c>
      <c r="AJ248" s="82" t="str">
        <f t="shared" si="79"/>
        <v/>
      </c>
      <c r="AK248" s="82" t="str">
        <f t="shared" si="80"/>
        <v/>
      </c>
      <c r="AL248" s="82" t="str">
        <f t="shared" si="81"/>
        <v/>
      </c>
      <c r="AM248" s="58" t="str">
        <f t="shared" si="82"/>
        <v/>
      </c>
      <c r="AN248" s="58" t="str">
        <f t="shared" si="83"/>
        <v/>
      </c>
      <c r="AP248" s="58" t="str">
        <f>IF(AND('2nd plate agonist &amp; batch'!AB241&lt;&gt;"", '2nd plate agonist &amp; batch'!AB241&lt;&gt;"Buffer"),'2nd plate agonist &amp; batch'!AB241,"")</f>
        <v/>
      </c>
      <c r="AQ248" s="58" t="str">
        <f>IF('2nd plate agonist &amp; batch'!AC241&lt;&gt;"",'2nd plate agonist &amp; batch'!AC241,"")</f>
        <v/>
      </c>
      <c r="AR248" s="58" t="str">
        <f>IF('2nd plate agonist &amp; batch'!AD241&lt;&gt;"",'2nd plate agonist &amp; batch'!AD241,"")</f>
        <v/>
      </c>
      <c r="AS248" s="58"/>
      <c r="AT248" s="58" t="str">
        <f>IF(AND('2nd plate agonist &amp; batch'!AB241&lt;&gt;"", '2nd plate agonist &amp; batch'!AB241&lt;&gt;"Buffer"),'2nd plate agonist &amp; batch'!AE241,"")</f>
        <v/>
      </c>
      <c r="AU248" s="58" t="str">
        <f t="shared" si="84"/>
        <v/>
      </c>
      <c r="AV248" s="58" t="str">
        <f t="shared" si="85"/>
        <v/>
      </c>
      <c r="AW248" s="58" t="str">
        <f t="shared" si="87"/>
        <v/>
      </c>
      <c r="AX248" s="58" t="str">
        <f t="shared" si="86"/>
        <v/>
      </c>
      <c r="AY248" s="93"/>
      <c r="BB248" s="54"/>
    </row>
    <row r="249" spans="5:54" s="91" customFormat="1" ht="21" customHeight="1" x14ac:dyDescent="0.3">
      <c r="E249" s="61" t="str">
        <f>'Cell type &amp; nb'!AC242</f>
        <v/>
      </c>
      <c r="F249" s="61" t="str">
        <f>'Cell type &amp; nb'!AD242</f>
        <v/>
      </c>
      <c r="G249" s="61" t="str">
        <f>'Cell type &amp; nb'!AE242</f>
        <v/>
      </c>
      <c r="H249" s="61" t="str">
        <f>'Cell type &amp; nb'!AF242</f>
        <v/>
      </c>
      <c r="I249" s="64" t="str">
        <f t="shared" si="66"/>
        <v/>
      </c>
      <c r="J249" s="62" t="str">
        <f t="shared" si="67"/>
        <v/>
      </c>
      <c r="K249" s="62" t="str">
        <f t="shared" si="68"/>
        <v/>
      </c>
      <c r="L249" s="62" t="str">
        <f t="shared" si="69"/>
        <v/>
      </c>
      <c r="M249" s="62" t="str">
        <f t="shared" si="70"/>
        <v/>
      </c>
      <c r="N249" s="62" t="str">
        <f t="shared" si="71"/>
        <v/>
      </c>
      <c r="O249" s="62" t="str">
        <f t="shared" si="72"/>
        <v/>
      </c>
      <c r="P249" s="107"/>
      <c r="Q249" s="107"/>
      <c r="R249" s="107"/>
      <c r="S249" s="107"/>
      <c r="T249" s="107"/>
      <c r="U249" s="107"/>
      <c r="V249" s="107"/>
      <c r="Y249" s="108" t="str">
        <f>IF('1st plate agonist &amp; batch'!AB242&lt;&gt;"",'1st plate agonist &amp; batch'!AB242,"")</f>
        <v/>
      </c>
      <c r="Z249" s="108" t="str">
        <f>IF('1st plate agonist &amp; batch'!AC242&lt;&gt;"",'1st plate agonist &amp; batch'!AC242,"")</f>
        <v/>
      </c>
      <c r="AA249" s="108" t="str">
        <f>IF('1st plate agonist &amp; batch'!AD242&lt;&gt;"",'1st plate agonist &amp; batch'!AD242,"")</f>
        <v/>
      </c>
      <c r="AB249" s="108" t="str">
        <f>IF('1st plate agonist &amp; batch'!AE242&lt;&gt;"",'1st plate agonist &amp; batch'!AE242,"")</f>
        <v/>
      </c>
      <c r="AC249" s="58" t="str">
        <f>IFERROR(IF(AND($Y249&lt;&gt;"Buffer",$Y249&lt;&gt;""),COUNTIFS('Dilutions 1st Plate'!$B$2:$Y$17,'Plate preparation Calculations'!$AD$2,'1st plate agonist &amp; batch'!$B$2:$Y$17,'Plate preparation Calculations'!$Y249),""),"")</f>
        <v/>
      </c>
      <c r="AD249" s="58" t="str">
        <f t="shared" si="73"/>
        <v/>
      </c>
      <c r="AE249" s="58" t="str">
        <f t="shared" si="74"/>
        <v/>
      </c>
      <c r="AF249" s="108" t="str">
        <f t="shared" si="75"/>
        <v/>
      </c>
      <c r="AG249" s="58" t="str">
        <f t="shared" si="76"/>
        <v/>
      </c>
      <c r="AH249" s="58" t="str">
        <f t="shared" si="77"/>
        <v/>
      </c>
      <c r="AI249" s="58" t="str">
        <f t="shared" si="78"/>
        <v/>
      </c>
      <c r="AJ249" s="82" t="str">
        <f t="shared" si="79"/>
        <v/>
      </c>
      <c r="AK249" s="82" t="str">
        <f t="shared" si="80"/>
        <v/>
      </c>
      <c r="AL249" s="82" t="str">
        <f t="shared" si="81"/>
        <v/>
      </c>
      <c r="AM249" s="58" t="str">
        <f t="shared" si="82"/>
        <v/>
      </c>
      <c r="AN249" s="58" t="str">
        <f t="shared" si="83"/>
        <v/>
      </c>
      <c r="AP249" s="58" t="str">
        <f>IF(AND('2nd plate agonist &amp; batch'!AB242&lt;&gt;"", '2nd plate agonist &amp; batch'!AB242&lt;&gt;"Buffer"),'2nd plate agonist &amp; batch'!AB242,"")</f>
        <v/>
      </c>
      <c r="AQ249" s="58" t="str">
        <f>IF('2nd plate agonist &amp; batch'!AC242&lt;&gt;"",'2nd plate agonist &amp; batch'!AC242,"")</f>
        <v/>
      </c>
      <c r="AR249" s="58" t="str">
        <f>IF('2nd plate agonist &amp; batch'!AD242&lt;&gt;"",'2nd plate agonist &amp; batch'!AD242,"")</f>
        <v/>
      </c>
      <c r="AS249" s="58"/>
      <c r="AT249" s="58" t="str">
        <f>IF(AND('2nd plate agonist &amp; batch'!AB242&lt;&gt;"", '2nd plate agonist &amp; batch'!AB242&lt;&gt;"Buffer"),'2nd plate agonist &amp; batch'!AE242,"")</f>
        <v/>
      </c>
      <c r="AU249" s="58" t="str">
        <f t="shared" si="84"/>
        <v/>
      </c>
      <c r="AV249" s="58" t="str">
        <f t="shared" si="85"/>
        <v/>
      </c>
      <c r="AW249" s="58" t="str">
        <f t="shared" si="87"/>
        <v/>
      </c>
      <c r="AX249" s="58" t="str">
        <f t="shared" si="86"/>
        <v/>
      </c>
      <c r="AY249" s="93"/>
      <c r="BB249" s="54"/>
    </row>
    <row r="250" spans="5:54" s="91" customFormat="1" ht="21" customHeight="1" x14ac:dyDescent="0.3">
      <c r="E250" s="61" t="str">
        <f>'Cell type &amp; nb'!AC243</f>
        <v/>
      </c>
      <c r="F250" s="61" t="str">
        <f>'Cell type &amp; nb'!AD243</f>
        <v/>
      </c>
      <c r="G250" s="61" t="str">
        <f>'Cell type &amp; nb'!AE243</f>
        <v/>
      </c>
      <c r="H250" s="61" t="str">
        <f>'Cell type &amp; nb'!AF243</f>
        <v/>
      </c>
      <c r="I250" s="64" t="str">
        <f t="shared" si="66"/>
        <v/>
      </c>
      <c r="J250" s="62" t="str">
        <f t="shared" si="67"/>
        <v/>
      </c>
      <c r="K250" s="62" t="str">
        <f t="shared" si="68"/>
        <v/>
      </c>
      <c r="L250" s="62" t="str">
        <f t="shared" si="69"/>
        <v/>
      </c>
      <c r="M250" s="62" t="str">
        <f t="shared" si="70"/>
        <v/>
      </c>
      <c r="N250" s="62" t="str">
        <f t="shared" si="71"/>
        <v/>
      </c>
      <c r="O250" s="62" t="str">
        <f t="shared" si="72"/>
        <v/>
      </c>
      <c r="P250" s="107"/>
      <c r="Q250" s="107"/>
      <c r="R250" s="107"/>
      <c r="S250" s="107"/>
      <c r="T250" s="107"/>
      <c r="U250" s="107"/>
      <c r="V250" s="107"/>
      <c r="Y250" s="108" t="str">
        <f>IF('1st plate agonist &amp; batch'!AB243&lt;&gt;"",'1st plate agonist &amp; batch'!AB243,"")</f>
        <v/>
      </c>
      <c r="Z250" s="108" t="str">
        <f>IF('1st plate agonist &amp; batch'!AC243&lt;&gt;"",'1st plate agonist &amp; batch'!AC243,"")</f>
        <v/>
      </c>
      <c r="AA250" s="108" t="str">
        <f>IF('1st plate agonist &amp; batch'!AD243&lt;&gt;"",'1st plate agonist &amp; batch'!AD243,"")</f>
        <v/>
      </c>
      <c r="AB250" s="108" t="str">
        <f>IF('1st plate agonist &amp; batch'!AE243&lt;&gt;"",'1st plate agonist &amp; batch'!AE243,"")</f>
        <v/>
      </c>
      <c r="AC250" s="58" t="str">
        <f>IFERROR(IF(AND($Y250&lt;&gt;"Buffer",$Y250&lt;&gt;""),COUNTIFS('Dilutions 1st Plate'!$B$2:$Y$17,'Plate preparation Calculations'!$AD$2,'1st plate agonist &amp; batch'!$B$2:$Y$17,'Plate preparation Calculations'!$Y250),""),"")</f>
        <v/>
      </c>
      <c r="AD250" s="58" t="str">
        <f t="shared" si="73"/>
        <v/>
      </c>
      <c r="AE250" s="58" t="str">
        <f t="shared" si="74"/>
        <v/>
      </c>
      <c r="AF250" s="108" t="str">
        <f t="shared" si="75"/>
        <v/>
      </c>
      <c r="AG250" s="58" t="str">
        <f t="shared" si="76"/>
        <v/>
      </c>
      <c r="AH250" s="58" t="str">
        <f t="shared" si="77"/>
        <v/>
      </c>
      <c r="AI250" s="58" t="str">
        <f t="shared" si="78"/>
        <v/>
      </c>
      <c r="AJ250" s="82" t="str">
        <f t="shared" si="79"/>
        <v/>
      </c>
      <c r="AK250" s="82" t="str">
        <f t="shared" si="80"/>
        <v/>
      </c>
      <c r="AL250" s="82" t="str">
        <f t="shared" si="81"/>
        <v/>
      </c>
      <c r="AM250" s="58" t="str">
        <f t="shared" si="82"/>
        <v/>
      </c>
      <c r="AN250" s="58" t="str">
        <f t="shared" si="83"/>
        <v/>
      </c>
      <c r="AP250" s="58" t="str">
        <f>IF(AND('2nd plate agonist &amp; batch'!AB243&lt;&gt;"", '2nd plate agonist &amp; batch'!AB243&lt;&gt;"Buffer"),'2nd plate agonist &amp; batch'!AB243,"")</f>
        <v/>
      </c>
      <c r="AQ250" s="58" t="str">
        <f>IF('2nd plate agonist &amp; batch'!AC243&lt;&gt;"",'2nd plate agonist &amp; batch'!AC243,"")</f>
        <v/>
      </c>
      <c r="AR250" s="58" t="str">
        <f>IF('2nd plate agonist &amp; batch'!AD243&lt;&gt;"",'2nd plate agonist &amp; batch'!AD243,"")</f>
        <v/>
      </c>
      <c r="AS250" s="58"/>
      <c r="AT250" s="58" t="str">
        <f>IF(AND('2nd plate agonist &amp; batch'!AB243&lt;&gt;"", '2nd plate agonist &amp; batch'!AB243&lt;&gt;"Buffer"),'2nd plate agonist &amp; batch'!AE243,"")</f>
        <v/>
      </c>
      <c r="AU250" s="58" t="str">
        <f t="shared" si="84"/>
        <v/>
      </c>
      <c r="AV250" s="58" t="str">
        <f t="shared" si="85"/>
        <v/>
      </c>
      <c r="AW250" s="58" t="str">
        <f t="shared" si="87"/>
        <v/>
      </c>
      <c r="AX250" s="58" t="str">
        <f t="shared" si="86"/>
        <v/>
      </c>
      <c r="AY250" s="93"/>
      <c r="BB250" s="54"/>
    </row>
    <row r="251" spans="5:54" s="91" customFormat="1" ht="21" customHeight="1" x14ac:dyDescent="0.3">
      <c r="E251" s="61" t="str">
        <f>'Cell type &amp; nb'!AC244</f>
        <v/>
      </c>
      <c r="F251" s="61" t="str">
        <f>'Cell type &amp; nb'!AD244</f>
        <v/>
      </c>
      <c r="G251" s="61" t="str">
        <f>'Cell type &amp; nb'!AE244</f>
        <v/>
      </c>
      <c r="H251" s="61" t="str">
        <f>'Cell type &amp; nb'!AF244</f>
        <v/>
      </c>
      <c r="I251" s="64" t="str">
        <f t="shared" si="66"/>
        <v/>
      </c>
      <c r="J251" s="62" t="str">
        <f t="shared" si="67"/>
        <v/>
      </c>
      <c r="K251" s="62" t="str">
        <f t="shared" si="68"/>
        <v/>
      </c>
      <c r="L251" s="62" t="str">
        <f t="shared" si="69"/>
        <v/>
      </c>
      <c r="M251" s="62" t="str">
        <f t="shared" si="70"/>
        <v/>
      </c>
      <c r="N251" s="62" t="str">
        <f t="shared" si="71"/>
        <v/>
      </c>
      <c r="O251" s="62" t="str">
        <f t="shared" si="72"/>
        <v/>
      </c>
      <c r="P251" s="107"/>
      <c r="Q251" s="107"/>
      <c r="R251" s="107"/>
      <c r="S251" s="107"/>
      <c r="T251" s="107"/>
      <c r="U251" s="107"/>
      <c r="V251" s="107"/>
      <c r="Y251" s="108" t="str">
        <f>IF('1st plate agonist &amp; batch'!AB244&lt;&gt;"",'1st plate agonist &amp; batch'!AB244,"")</f>
        <v/>
      </c>
      <c r="Z251" s="108" t="str">
        <f>IF('1st plate agonist &amp; batch'!AC244&lt;&gt;"",'1st plate agonist &amp; batch'!AC244,"")</f>
        <v/>
      </c>
      <c r="AA251" s="108" t="str">
        <f>IF('1st plate agonist &amp; batch'!AD244&lt;&gt;"",'1st plate agonist &amp; batch'!AD244,"")</f>
        <v/>
      </c>
      <c r="AB251" s="108" t="str">
        <f>IF('1st plate agonist &amp; batch'!AE244&lt;&gt;"",'1st plate agonist &amp; batch'!AE244,"")</f>
        <v/>
      </c>
      <c r="AC251" s="58" t="str">
        <f>IFERROR(IF(AND($Y251&lt;&gt;"Buffer",$Y251&lt;&gt;""),COUNTIFS('Dilutions 1st Plate'!$B$2:$Y$17,'Plate preparation Calculations'!$AD$2,'1st plate agonist &amp; batch'!$B$2:$Y$17,'Plate preparation Calculations'!$Y251),""),"")</f>
        <v/>
      </c>
      <c r="AD251" s="58" t="str">
        <f t="shared" si="73"/>
        <v/>
      </c>
      <c r="AE251" s="58" t="str">
        <f t="shared" si="74"/>
        <v/>
      </c>
      <c r="AF251" s="108" t="str">
        <f t="shared" si="75"/>
        <v/>
      </c>
      <c r="AG251" s="58" t="str">
        <f t="shared" si="76"/>
        <v/>
      </c>
      <c r="AH251" s="58" t="str">
        <f t="shared" si="77"/>
        <v/>
      </c>
      <c r="AI251" s="58" t="str">
        <f t="shared" si="78"/>
        <v/>
      </c>
      <c r="AJ251" s="82" t="str">
        <f t="shared" si="79"/>
        <v/>
      </c>
      <c r="AK251" s="82" t="str">
        <f t="shared" si="80"/>
        <v/>
      </c>
      <c r="AL251" s="82" t="str">
        <f t="shared" si="81"/>
        <v/>
      </c>
      <c r="AM251" s="58" t="str">
        <f t="shared" si="82"/>
        <v/>
      </c>
      <c r="AN251" s="58" t="str">
        <f t="shared" si="83"/>
        <v/>
      </c>
      <c r="AP251" s="58" t="str">
        <f>IF(AND('2nd plate agonist &amp; batch'!AB244&lt;&gt;"", '2nd plate agonist &amp; batch'!AB244&lt;&gt;"Buffer"),'2nd plate agonist &amp; batch'!AB244,"")</f>
        <v/>
      </c>
      <c r="AQ251" s="58" t="str">
        <f>IF('2nd plate agonist &amp; batch'!AC244&lt;&gt;"",'2nd plate agonist &amp; batch'!AC244,"")</f>
        <v/>
      </c>
      <c r="AR251" s="58" t="str">
        <f>IF('2nd plate agonist &amp; batch'!AD244&lt;&gt;"",'2nd plate agonist &amp; batch'!AD244,"")</f>
        <v/>
      </c>
      <c r="AS251" s="58"/>
      <c r="AT251" s="58" t="str">
        <f>IF(AND('2nd plate agonist &amp; batch'!AB244&lt;&gt;"", '2nd plate agonist &amp; batch'!AB244&lt;&gt;"Buffer"),'2nd plate agonist &amp; batch'!AE244,"")</f>
        <v/>
      </c>
      <c r="AU251" s="58" t="str">
        <f t="shared" si="84"/>
        <v/>
      </c>
      <c r="AV251" s="58" t="str">
        <f t="shared" si="85"/>
        <v/>
      </c>
      <c r="AW251" s="58" t="str">
        <f t="shared" si="87"/>
        <v/>
      </c>
      <c r="AX251" s="58" t="str">
        <f t="shared" si="86"/>
        <v/>
      </c>
      <c r="AY251" s="93"/>
      <c r="BB251" s="54"/>
    </row>
    <row r="252" spans="5:54" s="91" customFormat="1" ht="21" customHeight="1" x14ac:dyDescent="0.3">
      <c r="E252" s="61" t="str">
        <f>'Cell type &amp; nb'!AC245</f>
        <v/>
      </c>
      <c r="F252" s="61" t="str">
        <f>'Cell type &amp; nb'!AD245</f>
        <v/>
      </c>
      <c r="G252" s="61" t="str">
        <f>'Cell type &amp; nb'!AE245</f>
        <v/>
      </c>
      <c r="H252" s="61" t="str">
        <f>'Cell type &amp; nb'!AF245</f>
        <v/>
      </c>
      <c r="I252" s="64" t="str">
        <f t="shared" si="66"/>
        <v/>
      </c>
      <c r="J252" s="62" t="str">
        <f t="shared" si="67"/>
        <v/>
      </c>
      <c r="K252" s="62" t="str">
        <f t="shared" si="68"/>
        <v/>
      </c>
      <c r="L252" s="62" t="str">
        <f t="shared" si="69"/>
        <v/>
      </c>
      <c r="M252" s="62" t="str">
        <f t="shared" si="70"/>
        <v/>
      </c>
      <c r="N252" s="62" t="str">
        <f t="shared" si="71"/>
        <v/>
      </c>
      <c r="O252" s="62" t="str">
        <f t="shared" si="72"/>
        <v/>
      </c>
      <c r="P252" s="107"/>
      <c r="Q252" s="107"/>
      <c r="R252" s="107"/>
      <c r="S252" s="107"/>
      <c r="T252" s="107"/>
      <c r="U252" s="107"/>
      <c r="V252" s="107"/>
      <c r="Y252" s="108" t="str">
        <f>IF('1st plate agonist &amp; batch'!AB245&lt;&gt;"",'1st plate agonist &amp; batch'!AB245,"")</f>
        <v/>
      </c>
      <c r="Z252" s="108" t="str">
        <f>IF('1st plate agonist &amp; batch'!AC245&lt;&gt;"",'1st plate agonist &amp; batch'!AC245,"")</f>
        <v/>
      </c>
      <c r="AA252" s="108" t="str">
        <f>IF('1st plate agonist &amp; batch'!AD245&lt;&gt;"",'1st plate agonist &amp; batch'!AD245,"")</f>
        <v/>
      </c>
      <c r="AB252" s="108" t="str">
        <f>IF('1st plate agonist &amp; batch'!AE245&lt;&gt;"",'1st plate agonist &amp; batch'!AE245,"")</f>
        <v/>
      </c>
      <c r="AC252" s="58" t="str">
        <f>IFERROR(IF(AND($Y252&lt;&gt;"Buffer",$Y252&lt;&gt;""),COUNTIFS('Dilutions 1st Plate'!$B$2:$Y$17,'Plate preparation Calculations'!$AD$2,'1st plate agonist &amp; batch'!$B$2:$Y$17,'Plate preparation Calculations'!$Y252),""),"")</f>
        <v/>
      </c>
      <c r="AD252" s="58" t="str">
        <f t="shared" si="73"/>
        <v/>
      </c>
      <c r="AE252" s="58" t="str">
        <f t="shared" si="74"/>
        <v/>
      </c>
      <c r="AF252" s="108" t="str">
        <f t="shared" si="75"/>
        <v/>
      </c>
      <c r="AG252" s="58" t="str">
        <f t="shared" si="76"/>
        <v/>
      </c>
      <c r="AH252" s="58" t="str">
        <f t="shared" si="77"/>
        <v/>
      </c>
      <c r="AI252" s="58" t="str">
        <f t="shared" si="78"/>
        <v/>
      </c>
      <c r="AJ252" s="82" t="str">
        <f t="shared" si="79"/>
        <v/>
      </c>
      <c r="AK252" s="82" t="str">
        <f t="shared" si="80"/>
        <v/>
      </c>
      <c r="AL252" s="82" t="str">
        <f t="shared" si="81"/>
        <v/>
      </c>
      <c r="AM252" s="58" t="str">
        <f t="shared" si="82"/>
        <v/>
      </c>
      <c r="AN252" s="58" t="str">
        <f t="shared" si="83"/>
        <v/>
      </c>
      <c r="AP252" s="58" t="str">
        <f>IF(AND('2nd plate agonist &amp; batch'!AB245&lt;&gt;"", '2nd plate agonist &amp; batch'!AB245&lt;&gt;"Buffer"),'2nd plate agonist &amp; batch'!AB245,"")</f>
        <v/>
      </c>
      <c r="AQ252" s="58" t="str">
        <f>IF('2nd plate agonist &amp; batch'!AC245&lt;&gt;"",'2nd plate agonist &amp; batch'!AC245,"")</f>
        <v/>
      </c>
      <c r="AR252" s="58" t="str">
        <f>IF('2nd plate agonist &amp; batch'!AD245&lt;&gt;"",'2nd plate agonist &amp; batch'!AD245,"")</f>
        <v/>
      </c>
      <c r="AS252" s="58"/>
      <c r="AT252" s="58" t="str">
        <f>IF(AND('2nd plate agonist &amp; batch'!AB245&lt;&gt;"", '2nd plate agonist &amp; batch'!AB245&lt;&gt;"Buffer"),'2nd plate agonist &amp; batch'!AE245,"")</f>
        <v/>
      </c>
      <c r="AU252" s="58" t="str">
        <f t="shared" si="84"/>
        <v/>
      </c>
      <c r="AV252" s="58" t="str">
        <f t="shared" si="85"/>
        <v/>
      </c>
      <c r="AW252" s="58" t="str">
        <f t="shared" si="87"/>
        <v/>
      </c>
      <c r="AX252" s="58" t="str">
        <f t="shared" si="86"/>
        <v/>
      </c>
      <c r="AY252" s="93"/>
      <c r="BB252" s="54"/>
    </row>
    <row r="253" spans="5:54" s="91" customFormat="1" ht="21" customHeight="1" x14ac:dyDescent="0.3">
      <c r="E253" s="61" t="str">
        <f>'Cell type &amp; nb'!AC246</f>
        <v/>
      </c>
      <c r="F253" s="61" t="str">
        <f>'Cell type &amp; nb'!AD246</f>
        <v/>
      </c>
      <c r="G253" s="61" t="str">
        <f>'Cell type &amp; nb'!AE246</f>
        <v/>
      </c>
      <c r="H253" s="61" t="str">
        <f>'Cell type &amp; nb'!AF246</f>
        <v/>
      </c>
      <c r="I253" s="64" t="str">
        <f t="shared" si="66"/>
        <v/>
      </c>
      <c r="J253" s="62" t="str">
        <f t="shared" si="67"/>
        <v/>
      </c>
      <c r="K253" s="62" t="str">
        <f t="shared" si="68"/>
        <v/>
      </c>
      <c r="L253" s="62" t="str">
        <f t="shared" si="69"/>
        <v/>
      </c>
      <c r="M253" s="62" t="str">
        <f t="shared" si="70"/>
        <v/>
      </c>
      <c r="N253" s="62" t="str">
        <f t="shared" si="71"/>
        <v/>
      </c>
      <c r="O253" s="62" t="str">
        <f t="shared" si="72"/>
        <v/>
      </c>
      <c r="P253" s="107"/>
      <c r="Q253" s="107"/>
      <c r="R253" s="107"/>
      <c r="S253" s="107"/>
      <c r="T253" s="107"/>
      <c r="U253" s="107"/>
      <c r="V253" s="107"/>
      <c r="Y253" s="108" t="str">
        <f>IF('1st plate agonist &amp; batch'!AB246&lt;&gt;"",'1st plate agonist &amp; batch'!AB246,"")</f>
        <v/>
      </c>
      <c r="Z253" s="108" t="str">
        <f>IF('1st plate agonist &amp; batch'!AC246&lt;&gt;"",'1st plate agonist &amp; batch'!AC246,"")</f>
        <v/>
      </c>
      <c r="AA253" s="108" t="str">
        <f>IF('1st plate agonist &amp; batch'!AD246&lt;&gt;"",'1st plate agonist &amp; batch'!AD246,"")</f>
        <v/>
      </c>
      <c r="AB253" s="108" t="str">
        <f>IF('1st plate agonist &amp; batch'!AE246&lt;&gt;"",'1st plate agonist &amp; batch'!AE246,"")</f>
        <v/>
      </c>
      <c r="AC253" s="58" t="str">
        <f>IFERROR(IF(AND($Y253&lt;&gt;"Buffer",$Y253&lt;&gt;""),COUNTIFS('Dilutions 1st Plate'!$B$2:$Y$17,'Plate preparation Calculations'!$AD$2,'1st plate agonist &amp; batch'!$B$2:$Y$17,'Plate preparation Calculations'!$Y253),""),"")</f>
        <v/>
      </c>
      <c r="AD253" s="58" t="str">
        <f t="shared" si="73"/>
        <v/>
      </c>
      <c r="AE253" s="58" t="str">
        <f t="shared" si="74"/>
        <v/>
      </c>
      <c r="AF253" s="108" t="str">
        <f t="shared" si="75"/>
        <v/>
      </c>
      <c r="AG253" s="58" t="str">
        <f t="shared" si="76"/>
        <v/>
      </c>
      <c r="AH253" s="58" t="str">
        <f t="shared" si="77"/>
        <v/>
      </c>
      <c r="AI253" s="58" t="str">
        <f t="shared" si="78"/>
        <v/>
      </c>
      <c r="AJ253" s="82" t="str">
        <f t="shared" si="79"/>
        <v/>
      </c>
      <c r="AK253" s="82" t="str">
        <f t="shared" si="80"/>
        <v/>
      </c>
      <c r="AL253" s="82" t="str">
        <f t="shared" si="81"/>
        <v/>
      </c>
      <c r="AM253" s="58" t="str">
        <f t="shared" si="82"/>
        <v/>
      </c>
      <c r="AN253" s="58" t="str">
        <f t="shared" si="83"/>
        <v/>
      </c>
      <c r="AP253" s="58" t="str">
        <f>IF(AND('2nd plate agonist &amp; batch'!AB246&lt;&gt;"", '2nd plate agonist &amp; batch'!AB246&lt;&gt;"Buffer"),'2nd plate agonist &amp; batch'!AB246,"")</f>
        <v/>
      </c>
      <c r="AQ253" s="58" t="str">
        <f>IF('2nd plate agonist &amp; batch'!AC246&lt;&gt;"",'2nd plate agonist &amp; batch'!AC246,"")</f>
        <v/>
      </c>
      <c r="AR253" s="58" t="str">
        <f>IF('2nd plate agonist &amp; batch'!AD246&lt;&gt;"",'2nd plate agonist &amp; batch'!AD246,"")</f>
        <v/>
      </c>
      <c r="AS253" s="58"/>
      <c r="AT253" s="58" t="str">
        <f>IF(AND('2nd plate agonist &amp; batch'!AB246&lt;&gt;"", '2nd plate agonist &amp; batch'!AB246&lt;&gt;"Buffer"),'2nd plate agonist &amp; batch'!AE246,"")</f>
        <v/>
      </c>
      <c r="AU253" s="58" t="str">
        <f t="shared" si="84"/>
        <v/>
      </c>
      <c r="AV253" s="58" t="str">
        <f t="shared" si="85"/>
        <v/>
      </c>
      <c r="AW253" s="58" t="str">
        <f t="shared" si="87"/>
        <v/>
      </c>
      <c r="AX253" s="58" t="str">
        <f t="shared" si="86"/>
        <v/>
      </c>
      <c r="AY253" s="93"/>
      <c r="BB253" s="54"/>
    </row>
    <row r="254" spans="5:54" s="91" customFormat="1" ht="21" customHeight="1" x14ac:dyDescent="0.3">
      <c r="E254" s="61" t="str">
        <f>'Cell type &amp; nb'!AC247</f>
        <v/>
      </c>
      <c r="F254" s="61" t="str">
        <f>'Cell type &amp; nb'!AD247</f>
        <v/>
      </c>
      <c r="G254" s="61" t="str">
        <f>'Cell type &amp; nb'!AE247</f>
        <v/>
      </c>
      <c r="H254" s="61" t="str">
        <f>'Cell type &amp; nb'!AF247</f>
        <v/>
      </c>
      <c r="I254" s="64" t="str">
        <f t="shared" si="66"/>
        <v/>
      </c>
      <c r="J254" s="62" t="str">
        <f t="shared" si="67"/>
        <v/>
      </c>
      <c r="K254" s="62" t="str">
        <f t="shared" si="68"/>
        <v/>
      </c>
      <c r="L254" s="62" t="str">
        <f t="shared" si="69"/>
        <v/>
      </c>
      <c r="M254" s="62" t="str">
        <f t="shared" si="70"/>
        <v/>
      </c>
      <c r="N254" s="62" t="str">
        <f t="shared" si="71"/>
        <v/>
      </c>
      <c r="O254" s="62" t="str">
        <f t="shared" si="72"/>
        <v/>
      </c>
      <c r="P254" s="107"/>
      <c r="Q254" s="107"/>
      <c r="R254" s="107"/>
      <c r="S254" s="107"/>
      <c r="T254" s="107"/>
      <c r="U254" s="107"/>
      <c r="V254" s="107"/>
      <c r="Y254" s="108" t="str">
        <f>IF('1st plate agonist &amp; batch'!AB247&lt;&gt;"",'1st plate agonist &amp; batch'!AB247,"")</f>
        <v/>
      </c>
      <c r="Z254" s="108" t="str">
        <f>IF('1st plate agonist &amp; batch'!AC247&lt;&gt;"",'1st plate agonist &amp; batch'!AC247,"")</f>
        <v/>
      </c>
      <c r="AA254" s="108" t="str">
        <f>IF('1st plate agonist &amp; batch'!AD247&lt;&gt;"",'1st plate agonist &amp; batch'!AD247,"")</f>
        <v/>
      </c>
      <c r="AB254" s="108" t="str">
        <f>IF('1st plate agonist &amp; batch'!AE247&lt;&gt;"",'1st plate agonist &amp; batch'!AE247,"")</f>
        <v/>
      </c>
      <c r="AC254" s="58" t="str">
        <f>IFERROR(IF(AND($Y254&lt;&gt;"Buffer",$Y254&lt;&gt;""),COUNTIFS('Dilutions 1st Plate'!$B$2:$Y$17,'Plate preparation Calculations'!$AD$2,'1st plate agonist &amp; batch'!$B$2:$Y$17,'Plate preparation Calculations'!$Y254),""),"")</f>
        <v/>
      </c>
      <c r="AD254" s="58" t="str">
        <f t="shared" si="73"/>
        <v/>
      </c>
      <c r="AE254" s="58" t="str">
        <f t="shared" si="74"/>
        <v/>
      </c>
      <c r="AF254" s="108" t="str">
        <f t="shared" si="75"/>
        <v/>
      </c>
      <c r="AG254" s="58" t="str">
        <f t="shared" si="76"/>
        <v/>
      </c>
      <c r="AH254" s="58" t="str">
        <f t="shared" si="77"/>
        <v/>
      </c>
      <c r="AI254" s="58" t="str">
        <f t="shared" si="78"/>
        <v/>
      </c>
      <c r="AJ254" s="82" t="str">
        <f t="shared" si="79"/>
        <v/>
      </c>
      <c r="AK254" s="82" t="str">
        <f t="shared" si="80"/>
        <v/>
      </c>
      <c r="AL254" s="82" t="str">
        <f t="shared" si="81"/>
        <v/>
      </c>
      <c r="AM254" s="58" t="str">
        <f t="shared" si="82"/>
        <v/>
      </c>
      <c r="AN254" s="58" t="str">
        <f t="shared" si="83"/>
        <v/>
      </c>
      <c r="AP254" s="58" t="str">
        <f>IF(AND('2nd plate agonist &amp; batch'!AB247&lt;&gt;"", '2nd plate agonist &amp; batch'!AB247&lt;&gt;"Buffer"),'2nd plate agonist &amp; batch'!AB247,"")</f>
        <v/>
      </c>
      <c r="AQ254" s="58" t="str">
        <f>IF('2nd plate agonist &amp; batch'!AC247&lt;&gt;"",'2nd plate agonist &amp; batch'!AC247,"")</f>
        <v/>
      </c>
      <c r="AR254" s="58" t="str">
        <f>IF('2nd plate agonist &amp; batch'!AD247&lt;&gt;"",'2nd plate agonist &amp; batch'!AD247,"")</f>
        <v/>
      </c>
      <c r="AS254" s="58"/>
      <c r="AT254" s="58" t="str">
        <f>IF(AND('2nd plate agonist &amp; batch'!AB247&lt;&gt;"", '2nd plate agonist &amp; batch'!AB247&lt;&gt;"Buffer"),'2nd plate agonist &amp; batch'!AE247,"")</f>
        <v/>
      </c>
      <c r="AU254" s="58" t="str">
        <f t="shared" si="84"/>
        <v/>
      </c>
      <c r="AV254" s="58" t="str">
        <f t="shared" si="85"/>
        <v/>
      </c>
      <c r="AW254" s="58" t="str">
        <f t="shared" si="87"/>
        <v/>
      </c>
      <c r="AX254" s="58" t="str">
        <f t="shared" si="86"/>
        <v/>
      </c>
      <c r="AY254" s="93"/>
      <c r="BB254" s="54"/>
    </row>
    <row r="255" spans="5:54" s="91" customFormat="1" ht="21" customHeight="1" x14ac:dyDescent="0.3">
      <c r="E255" s="61" t="str">
        <f>'Cell type &amp; nb'!AC248</f>
        <v/>
      </c>
      <c r="F255" s="61" t="str">
        <f>'Cell type &amp; nb'!AD248</f>
        <v/>
      </c>
      <c r="G255" s="61" t="str">
        <f>'Cell type &amp; nb'!AE248</f>
        <v/>
      </c>
      <c r="H255" s="61" t="str">
        <f>'Cell type &amp; nb'!AF248</f>
        <v/>
      </c>
      <c r="I255" s="64" t="str">
        <f t="shared" si="66"/>
        <v/>
      </c>
      <c r="J255" s="62" t="str">
        <f t="shared" si="67"/>
        <v/>
      </c>
      <c r="K255" s="62" t="str">
        <f t="shared" si="68"/>
        <v/>
      </c>
      <c r="L255" s="62" t="str">
        <f t="shared" si="69"/>
        <v/>
      </c>
      <c r="M255" s="62" t="str">
        <f t="shared" si="70"/>
        <v/>
      </c>
      <c r="N255" s="62" t="str">
        <f t="shared" si="71"/>
        <v/>
      </c>
      <c r="O255" s="62" t="str">
        <f t="shared" si="72"/>
        <v/>
      </c>
      <c r="P255" s="107"/>
      <c r="Q255" s="107"/>
      <c r="R255" s="107"/>
      <c r="S255" s="107"/>
      <c r="T255" s="107"/>
      <c r="U255" s="107"/>
      <c r="V255" s="107"/>
      <c r="Y255" s="108" t="str">
        <f>IF('1st plate agonist &amp; batch'!AB248&lt;&gt;"",'1st plate agonist &amp; batch'!AB248,"")</f>
        <v/>
      </c>
      <c r="Z255" s="108" t="str">
        <f>IF('1st plate agonist &amp; batch'!AC248&lt;&gt;"",'1st plate agonist &amp; batch'!AC248,"")</f>
        <v/>
      </c>
      <c r="AA255" s="108" t="str">
        <f>IF('1st plate agonist &amp; batch'!AD248&lt;&gt;"",'1st plate agonist &amp; batch'!AD248,"")</f>
        <v/>
      </c>
      <c r="AB255" s="108" t="str">
        <f>IF('1st plate agonist &amp; batch'!AE248&lt;&gt;"",'1st plate agonist &amp; batch'!AE248,"")</f>
        <v/>
      </c>
      <c r="AC255" s="58" t="str">
        <f>IFERROR(IF(AND($Y255&lt;&gt;"Buffer",$Y255&lt;&gt;""),COUNTIFS('Dilutions 1st Plate'!$B$2:$Y$17,'Plate preparation Calculations'!$AD$2,'1st plate agonist &amp; batch'!$B$2:$Y$17,'Plate preparation Calculations'!$Y255),""),"")</f>
        <v/>
      </c>
      <c r="AD255" s="58" t="str">
        <f t="shared" si="73"/>
        <v/>
      </c>
      <c r="AE255" s="58" t="str">
        <f t="shared" si="74"/>
        <v/>
      </c>
      <c r="AF255" s="108" t="str">
        <f t="shared" si="75"/>
        <v/>
      </c>
      <c r="AG255" s="58" t="str">
        <f t="shared" si="76"/>
        <v/>
      </c>
      <c r="AH255" s="58" t="str">
        <f t="shared" si="77"/>
        <v/>
      </c>
      <c r="AI255" s="58" t="str">
        <f t="shared" si="78"/>
        <v/>
      </c>
      <c r="AJ255" s="82" t="str">
        <f t="shared" si="79"/>
        <v/>
      </c>
      <c r="AK255" s="82" t="str">
        <f t="shared" si="80"/>
        <v/>
      </c>
      <c r="AL255" s="82" t="str">
        <f t="shared" si="81"/>
        <v/>
      </c>
      <c r="AM255" s="58" t="str">
        <f t="shared" si="82"/>
        <v/>
      </c>
      <c r="AN255" s="58" t="str">
        <f t="shared" si="83"/>
        <v/>
      </c>
      <c r="AP255" s="58" t="str">
        <f>IF(AND('2nd plate agonist &amp; batch'!AB248&lt;&gt;"", '2nd plate agonist &amp; batch'!AB248&lt;&gt;"Buffer"),'2nd plate agonist &amp; batch'!AB248,"")</f>
        <v/>
      </c>
      <c r="AQ255" s="58" t="str">
        <f>IF('2nd plate agonist &amp; batch'!AC248&lt;&gt;"",'2nd plate agonist &amp; batch'!AC248,"")</f>
        <v/>
      </c>
      <c r="AR255" s="58" t="str">
        <f>IF('2nd plate agonist &amp; batch'!AD248&lt;&gt;"",'2nd plate agonist &amp; batch'!AD248,"")</f>
        <v/>
      </c>
      <c r="AS255" s="58"/>
      <c r="AT255" s="58" t="str">
        <f>IF(AND('2nd plate agonist &amp; batch'!AB248&lt;&gt;"", '2nd plate agonist &amp; batch'!AB248&lt;&gt;"Buffer"),'2nd plate agonist &amp; batch'!AE248,"")</f>
        <v/>
      </c>
      <c r="AU255" s="58" t="str">
        <f t="shared" si="84"/>
        <v/>
      </c>
      <c r="AV255" s="58" t="str">
        <f t="shared" si="85"/>
        <v/>
      </c>
      <c r="AW255" s="58" t="str">
        <f t="shared" si="87"/>
        <v/>
      </c>
      <c r="AX255" s="58" t="str">
        <f t="shared" si="86"/>
        <v/>
      </c>
      <c r="AY255" s="93"/>
      <c r="BB255" s="54"/>
    </row>
    <row r="256" spans="5:54" s="91" customFormat="1" ht="21" customHeight="1" x14ac:dyDescent="0.3">
      <c r="E256" s="61" t="str">
        <f>'Cell type &amp; nb'!AC249</f>
        <v/>
      </c>
      <c r="F256" s="61" t="str">
        <f>'Cell type &amp; nb'!AD249</f>
        <v/>
      </c>
      <c r="G256" s="61" t="str">
        <f>'Cell type &amp; nb'!AE249</f>
        <v/>
      </c>
      <c r="H256" s="61" t="str">
        <f>'Cell type &amp; nb'!AF249</f>
        <v/>
      </c>
      <c r="I256" s="64" t="str">
        <f t="shared" si="66"/>
        <v/>
      </c>
      <c r="J256" s="62" t="str">
        <f t="shared" si="67"/>
        <v/>
      </c>
      <c r="K256" s="62" t="str">
        <f t="shared" si="68"/>
        <v/>
      </c>
      <c r="L256" s="62" t="str">
        <f t="shared" si="69"/>
        <v/>
      </c>
      <c r="M256" s="62" t="str">
        <f t="shared" si="70"/>
        <v/>
      </c>
      <c r="N256" s="62" t="str">
        <f t="shared" si="71"/>
        <v/>
      </c>
      <c r="O256" s="62" t="str">
        <f t="shared" si="72"/>
        <v/>
      </c>
      <c r="P256" s="107"/>
      <c r="Q256" s="107"/>
      <c r="R256" s="107"/>
      <c r="S256" s="107"/>
      <c r="T256" s="107"/>
      <c r="U256" s="107"/>
      <c r="V256" s="107"/>
      <c r="Y256" s="108" t="str">
        <f>IF('1st plate agonist &amp; batch'!AB249&lt;&gt;"",'1st plate agonist &amp; batch'!AB249,"")</f>
        <v/>
      </c>
      <c r="Z256" s="108" t="str">
        <f>IF('1st plate agonist &amp; batch'!AC249&lt;&gt;"",'1st plate agonist &amp; batch'!AC249,"")</f>
        <v/>
      </c>
      <c r="AA256" s="108" t="str">
        <f>IF('1st plate agonist &amp; batch'!AD249&lt;&gt;"",'1st plate agonist &amp; batch'!AD249,"")</f>
        <v/>
      </c>
      <c r="AB256" s="108" t="str">
        <f>IF('1st plate agonist &amp; batch'!AE249&lt;&gt;"",'1st plate agonist &amp; batch'!AE249,"")</f>
        <v/>
      </c>
      <c r="AC256" s="58" t="str">
        <f>IFERROR(IF(AND($Y256&lt;&gt;"Buffer",$Y256&lt;&gt;""),COUNTIFS('Dilutions 1st Plate'!$B$2:$Y$17,'Plate preparation Calculations'!$AD$2,'1st plate agonist &amp; batch'!$B$2:$Y$17,'Plate preparation Calculations'!$Y256),""),"")</f>
        <v/>
      </c>
      <c r="AD256" s="58" t="str">
        <f t="shared" si="73"/>
        <v/>
      </c>
      <c r="AE256" s="58" t="str">
        <f t="shared" si="74"/>
        <v/>
      </c>
      <c r="AF256" s="108" t="str">
        <f t="shared" si="75"/>
        <v/>
      </c>
      <c r="AG256" s="58" t="str">
        <f t="shared" si="76"/>
        <v/>
      </c>
      <c r="AH256" s="58" t="str">
        <f t="shared" si="77"/>
        <v/>
      </c>
      <c r="AI256" s="58" t="str">
        <f t="shared" si="78"/>
        <v/>
      </c>
      <c r="AJ256" s="82" t="str">
        <f t="shared" si="79"/>
        <v/>
      </c>
      <c r="AK256" s="82" t="str">
        <f t="shared" si="80"/>
        <v/>
      </c>
      <c r="AL256" s="82" t="str">
        <f t="shared" si="81"/>
        <v/>
      </c>
      <c r="AM256" s="58" t="str">
        <f t="shared" si="82"/>
        <v/>
      </c>
      <c r="AN256" s="58" t="str">
        <f t="shared" si="83"/>
        <v/>
      </c>
      <c r="AP256" s="58" t="str">
        <f>IF(AND('2nd plate agonist &amp; batch'!AB249&lt;&gt;"", '2nd plate agonist &amp; batch'!AB249&lt;&gt;"Buffer"),'2nd plate agonist &amp; batch'!AB249,"")</f>
        <v/>
      </c>
      <c r="AQ256" s="58" t="str">
        <f>IF('2nd plate agonist &amp; batch'!AC249&lt;&gt;"",'2nd plate agonist &amp; batch'!AC249,"")</f>
        <v/>
      </c>
      <c r="AR256" s="58" t="str">
        <f>IF('2nd plate agonist &amp; batch'!AD249&lt;&gt;"",'2nd plate agonist &amp; batch'!AD249,"")</f>
        <v/>
      </c>
      <c r="AS256" s="58"/>
      <c r="AT256" s="58" t="str">
        <f>IF(AND('2nd plate agonist &amp; batch'!AB249&lt;&gt;"", '2nd plate agonist &amp; batch'!AB249&lt;&gt;"Buffer"),'2nd plate agonist &amp; batch'!AE249,"")</f>
        <v/>
      </c>
      <c r="AU256" s="58" t="str">
        <f t="shared" si="84"/>
        <v/>
      </c>
      <c r="AV256" s="58" t="str">
        <f t="shared" si="85"/>
        <v/>
      </c>
      <c r="AW256" s="58" t="str">
        <f t="shared" si="87"/>
        <v/>
      </c>
      <c r="AX256" s="58" t="str">
        <f t="shared" si="86"/>
        <v/>
      </c>
      <c r="AY256" s="93"/>
      <c r="BB256" s="54"/>
    </row>
    <row r="257" spans="5:54" s="91" customFormat="1" ht="21" customHeight="1" x14ac:dyDescent="0.3">
      <c r="E257" s="61" t="str">
        <f>'Cell type &amp; nb'!AC250</f>
        <v/>
      </c>
      <c r="F257" s="61" t="str">
        <f>'Cell type &amp; nb'!AD250</f>
        <v/>
      </c>
      <c r="G257" s="61" t="str">
        <f>'Cell type &amp; nb'!AE250</f>
        <v/>
      </c>
      <c r="H257" s="61" t="str">
        <f>'Cell type &amp; nb'!AF250</f>
        <v/>
      </c>
      <c r="I257" s="64" t="str">
        <f t="shared" si="66"/>
        <v/>
      </c>
      <c r="J257" s="62" t="str">
        <f t="shared" si="67"/>
        <v/>
      </c>
      <c r="K257" s="62" t="str">
        <f t="shared" si="68"/>
        <v/>
      </c>
      <c r="L257" s="62" t="str">
        <f t="shared" si="69"/>
        <v/>
      </c>
      <c r="M257" s="62" t="str">
        <f t="shared" si="70"/>
        <v/>
      </c>
      <c r="N257" s="62" t="str">
        <f t="shared" si="71"/>
        <v/>
      </c>
      <c r="O257" s="62" t="str">
        <f t="shared" si="72"/>
        <v/>
      </c>
      <c r="P257" s="107"/>
      <c r="Q257" s="107"/>
      <c r="R257" s="107"/>
      <c r="S257" s="107"/>
      <c r="T257" s="107"/>
      <c r="U257" s="107"/>
      <c r="V257" s="107"/>
      <c r="Y257" s="108" t="str">
        <f>IF('1st plate agonist &amp; batch'!AB250&lt;&gt;"",'1st plate agonist &amp; batch'!AB250,"")</f>
        <v/>
      </c>
      <c r="Z257" s="108" t="str">
        <f>IF('1st plate agonist &amp; batch'!AC250&lt;&gt;"",'1st plate agonist &amp; batch'!AC250,"")</f>
        <v/>
      </c>
      <c r="AA257" s="108" t="str">
        <f>IF('1st plate agonist &amp; batch'!AD250&lt;&gt;"",'1st plate agonist &amp; batch'!AD250,"")</f>
        <v/>
      </c>
      <c r="AB257" s="108" t="str">
        <f>IF('1st plate agonist &amp; batch'!AE250&lt;&gt;"",'1st plate agonist &amp; batch'!AE250,"")</f>
        <v/>
      </c>
      <c r="AC257" s="58" t="str">
        <f>IFERROR(IF(AND($Y257&lt;&gt;"Buffer",$Y257&lt;&gt;""),COUNTIFS('Dilutions 1st Plate'!$B$2:$Y$17,'Plate preparation Calculations'!$AD$2,'1st plate agonist &amp; batch'!$B$2:$Y$17,'Plate preparation Calculations'!$Y257),""),"")</f>
        <v/>
      </c>
      <c r="AD257" s="58" t="str">
        <f t="shared" si="73"/>
        <v/>
      </c>
      <c r="AE257" s="58" t="str">
        <f t="shared" si="74"/>
        <v/>
      </c>
      <c r="AF257" s="108" t="str">
        <f t="shared" si="75"/>
        <v/>
      </c>
      <c r="AG257" s="58" t="str">
        <f t="shared" si="76"/>
        <v/>
      </c>
      <c r="AH257" s="58" t="str">
        <f t="shared" si="77"/>
        <v/>
      </c>
      <c r="AI257" s="58" t="str">
        <f t="shared" si="78"/>
        <v/>
      </c>
      <c r="AJ257" s="82" t="str">
        <f t="shared" si="79"/>
        <v/>
      </c>
      <c r="AK257" s="82" t="str">
        <f t="shared" si="80"/>
        <v/>
      </c>
      <c r="AL257" s="82" t="str">
        <f t="shared" si="81"/>
        <v/>
      </c>
      <c r="AM257" s="58" t="str">
        <f t="shared" si="82"/>
        <v/>
      </c>
      <c r="AN257" s="58" t="str">
        <f t="shared" si="83"/>
        <v/>
      </c>
      <c r="AP257" s="58" t="str">
        <f>IF(AND('2nd plate agonist &amp; batch'!AB250&lt;&gt;"", '2nd plate agonist &amp; batch'!AB250&lt;&gt;"Buffer"),'2nd plate agonist &amp; batch'!AB250,"")</f>
        <v/>
      </c>
      <c r="AQ257" s="58" t="str">
        <f>IF('2nd plate agonist &amp; batch'!AC250&lt;&gt;"",'2nd plate agonist &amp; batch'!AC250,"")</f>
        <v/>
      </c>
      <c r="AR257" s="58" t="str">
        <f>IF('2nd plate agonist &amp; batch'!AD250&lt;&gt;"",'2nd plate agonist &amp; batch'!AD250,"")</f>
        <v/>
      </c>
      <c r="AS257" s="58"/>
      <c r="AT257" s="58" t="str">
        <f>IF(AND('2nd plate agonist &amp; batch'!AB250&lt;&gt;"", '2nd plate agonist &amp; batch'!AB250&lt;&gt;"Buffer"),'2nd plate agonist &amp; batch'!AE250,"")</f>
        <v/>
      </c>
      <c r="AU257" s="58" t="str">
        <f t="shared" si="84"/>
        <v/>
      </c>
      <c r="AV257" s="58" t="str">
        <f t="shared" si="85"/>
        <v/>
      </c>
      <c r="AW257" s="58" t="str">
        <f t="shared" si="87"/>
        <v/>
      </c>
      <c r="AX257" s="58" t="str">
        <f t="shared" si="86"/>
        <v/>
      </c>
      <c r="AY257" s="93"/>
      <c r="BB257" s="54"/>
    </row>
    <row r="258" spans="5:54" s="91" customFormat="1" ht="21" customHeight="1" x14ac:dyDescent="0.3">
      <c r="E258" s="61" t="str">
        <f>'Cell type &amp; nb'!AC251</f>
        <v/>
      </c>
      <c r="F258" s="61" t="str">
        <f>'Cell type &amp; nb'!AD251</f>
        <v/>
      </c>
      <c r="G258" s="61" t="str">
        <f>'Cell type &amp; nb'!AE251</f>
        <v/>
      </c>
      <c r="H258" s="61" t="str">
        <f>'Cell type &amp; nb'!AF251</f>
        <v/>
      </c>
      <c r="I258" s="64" t="str">
        <f t="shared" si="66"/>
        <v/>
      </c>
      <c r="J258" s="62" t="str">
        <f t="shared" si="67"/>
        <v/>
      </c>
      <c r="K258" s="62" t="str">
        <f t="shared" si="68"/>
        <v/>
      </c>
      <c r="L258" s="62" t="str">
        <f t="shared" si="69"/>
        <v/>
      </c>
      <c r="M258" s="62" t="str">
        <f t="shared" si="70"/>
        <v/>
      </c>
      <c r="N258" s="62" t="str">
        <f t="shared" si="71"/>
        <v/>
      </c>
      <c r="O258" s="62" t="str">
        <f t="shared" si="72"/>
        <v/>
      </c>
      <c r="P258" s="107"/>
      <c r="Q258" s="107"/>
      <c r="R258" s="107"/>
      <c r="S258" s="107"/>
      <c r="T258" s="107"/>
      <c r="U258" s="107"/>
      <c r="V258" s="107"/>
      <c r="Y258" s="108" t="str">
        <f>IF('1st plate agonist &amp; batch'!AB251&lt;&gt;"",'1st plate agonist &amp; batch'!AB251,"")</f>
        <v/>
      </c>
      <c r="Z258" s="108" t="str">
        <f>IF('1st plate agonist &amp; batch'!AC251&lt;&gt;"",'1st plate agonist &amp; batch'!AC251,"")</f>
        <v/>
      </c>
      <c r="AA258" s="108" t="str">
        <f>IF('1st plate agonist &amp; batch'!AD251&lt;&gt;"",'1st plate agonist &amp; batch'!AD251,"")</f>
        <v/>
      </c>
      <c r="AB258" s="108" t="str">
        <f>IF('1st plate agonist &amp; batch'!AE251&lt;&gt;"",'1st plate agonist &amp; batch'!AE251,"")</f>
        <v/>
      </c>
      <c r="AC258" s="58" t="str">
        <f>IFERROR(IF(AND($Y258&lt;&gt;"Buffer",$Y258&lt;&gt;""),COUNTIFS('Dilutions 1st Plate'!$B$2:$Y$17,'Plate preparation Calculations'!$AD$2,'1st plate agonist &amp; batch'!$B$2:$Y$17,'Plate preparation Calculations'!$Y258),""),"")</f>
        <v/>
      </c>
      <c r="AD258" s="58" t="str">
        <f t="shared" si="73"/>
        <v/>
      </c>
      <c r="AE258" s="58" t="str">
        <f t="shared" si="74"/>
        <v/>
      </c>
      <c r="AF258" s="108" t="str">
        <f t="shared" si="75"/>
        <v/>
      </c>
      <c r="AG258" s="58" t="str">
        <f t="shared" si="76"/>
        <v/>
      </c>
      <c r="AH258" s="58" t="str">
        <f t="shared" si="77"/>
        <v/>
      </c>
      <c r="AI258" s="58" t="str">
        <f t="shared" si="78"/>
        <v/>
      </c>
      <c r="AJ258" s="82" t="str">
        <f t="shared" si="79"/>
        <v/>
      </c>
      <c r="AK258" s="82" t="str">
        <f t="shared" si="80"/>
        <v/>
      </c>
      <c r="AL258" s="82" t="str">
        <f t="shared" si="81"/>
        <v/>
      </c>
      <c r="AM258" s="58" t="str">
        <f t="shared" si="82"/>
        <v/>
      </c>
      <c r="AN258" s="58" t="str">
        <f t="shared" si="83"/>
        <v/>
      </c>
      <c r="AP258" s="58" t="str">
        <f>IF(AND('2nd plate agonist &amp; batch'!AB251&lt;&gt;"", '2nd plate agonist &amp; batch'!AB251&lt;&gt;"Buffer"),'2nd plate agonist &amp; batch'!AB251,"")</f>
        <v/>
      </c>
      <c r="AQ258" s="58" t="str">
        <f>IF('2nd plate agonist &amp; batch'!AC251&lt;&gt;"",'2nd plate agonist &amp; batch'!AC251,"")</f>
        <v/>
      </c>
      <c r="AR258" s="58" t="str">
        <f>IF('2nd plate agonist &amp; batch'!AD251&lt;&gt;"",'2nd plate agonist &amp; batch'!AD251,"")</f>
        <v/>
      </c>
      <c r="AS258" s="58"/>
      <c r="AT258" s="58" t="str">
        <f>IF(AND('2nd plate agonist &amp; batch'!AB251&lt;&gt;"", '2nd plate agonist &amp; batch'!AB251&lt;&gt;"Buffer"),'2nd plate agonist &amp; batch'!AE251,"")</f>
        <v/>
      </c>
      <c r="AU258" s="58" t="str">
        <f t="shared" si="84"/>
        <v/>
      </c>
      <c r="AV258" s="58" t="str">
        <f t="shared" si="85"/>
        <v/>
      </c>
      <c r="AW258" s="58" t="str">
        <f t="shared" si="87"/>
        <v/>
      </c>
      <c r="AX258" s="58" t="str">
        <f t="shared" si="86"/>
        <v/>
      </c>
      <c r="AY258" s="93"/>
      <c r="BB258" s="54"/>
    </row>
    <row r="259" spans="5:54" s="91" customFormat="1" ht="21" customHeight="1" x14ac:dyDescent="0.3">
      <c r="E259" s="61" t="str">
        <f>'Cell type &amp; nb'!AC252</f>
        <v/>
      </c>
      <c r="F259" s="61" t="str">
        <f>'Cell type &amp; nb'!AD252</f>
        <v/>
      </c>
      <c r="G259" s="61" t="str">
        <f>'Cell type &amp; nb'!AE252</f>
        <v/>
      </c>
      <c r="H259" s="61" t="str">
        <f>'Cell type &amp; nb'!AF252</f>
        <v/>
      </c>
      <c r="I259" s="64" t="str">
        <f t="shared" si="66"/>
        <v/>
      </c>
      <c r="J259" s="62" t="str">
        <f t="shared" si="67"/>
        <v/>
      </c>
      <c r="K259" s="62" t="str">
        <f t="shared" si="68"/>
        <v/>
      </c>
      <c r="L259" s="62" t="str">
        <f t="shared" si="69"/>
        <v/>
      </c>
      <c r="M259" s="62" t="str">
        <f t="shared" si="70"/>
        <v/>
      </c>
      <c r="N259" s="62" t="str">
        <f t="shared" si="71"/>
        <v/>
      </c>
      <c r="O259" s="62" t="str">
        <f t="shared" si="72"/>
        <v/>
      </c>
      <c r="P259" s="107"/>
      <c r="Q259" s="107"/>
      <c r="R259" s="107"/>
      <c r="S259" s="107"/>
      <c r="T259" s="107"/>
      <c r="U259" s="107"/>
      <c r="V259" s="107"/>
      <c r="Y259" s="108" t="str">
        <f>IF('1st plate agonist &amp; batch'!AB252&lt;&gt;"",'1st plate agonist &amp; batch'!AB252,"")</f>
        <v/>
      </c>
      <c r="Z259" s="108" t="str">
        <f>IF('1st plate agonist &amp; batch'!AC252&lt;&gt;"",'1st plate agonist &amp; batch'!AC252,"")</f>
        <v/>
      </c>
      <c r="AA259" s="108" t="str">
        <f>IF('1st plate agonist &amp; batch'!AD252&lt;&gt;"",'1st plate agonist &amp; batch'!AD252,"")</f>
        <v/>
      </c>
      <c r="AB259" s="108" t="str">
        <f>IF('1st plate agonist &amp; batch'!AE252&lt;&gt;"",'1st plate agonist &amp; batch'!AE252,"")</f>
        <v/>
      </c>
      <c r="AC259" s="58" t="str">
        <f>IFERROR(IF(AND($Y259&lt;&gt;"Buffer",$Y259&lt;&gt;""),COUNTIFS('Dilutions 1st Plate'!$B$2:$Y$17,'Plate preparation Calculations'!$AD$2,'1st plate agonist &amp; batch'!$B$2:$Y$17,'Plate preparation Calculations'!$Y259),""),"")</f>
        <v/>
      </c>
      <c r="AD259" s="58" t="str">
        <f t="shared" si="73"/>
        <v/>
      </c>
      <c r="AE259" s="58" t="str">
        <f t="shared" si="74"/>
        <v/>
      </c>
      <c r="AF259" s="108" t="str">
        <f t="shared" si="75"/>
        <v/>
      </c>
      <c r="AG259" s="58" t="str">
        <f t="shared" si="76"/>
        <v/>
      </c>
      <c r="AH259" s="58" t="str">
        <f t="shared" si="77"/>
        <v/>
      </c>
      <c r="AI259" s="58" t="str">
        <f t="shared" si="78"/>
        <v/>
      </c>
      <c r="AJ259" s="82" t="str">
        <f t="shared" si="79"/>
        <v/>
      </c>
      <c r="AK259" s="82" t="str">
        <f t="shared" si="80"/>
        <v/>
      </c>
      <c r="AL259" s="82" t="str">
        <f t="shared" si="81"/>
        <v/>
      </c>
      <c r="AM259" s="58" t="str">
        <f t="shared" si="82"/>
        <v/>
      </c>
      <c r="AN259" s="58" t="str">
        <f t="shared" si="83"/>
        <v/>
      </c>
      <c r="AP259" s="58" t="str">
        <f>IF(AND('2nd plate agonist &amp; batch'!AB252&lt;&gt;"", '2nd plate agonist &amp; batch'!AB252&lt;&gt;"Buffer"),'2nd plate agonist &amp; batch'!AB252,"")</f>
        <v/>
      </c>
      <c r="AQ259" s="58" t="str">
        <f>IF('2nd plate agonist &amp; batch'!AC252&lt;&gt;"",'2nd plate agonist &amp; batch'!AC252,"")</f>
        <v/>
      </c>
      <c r="AR259" s="58" t="str">
        <f>IF('2nd plate agonist &amp; batch'!AD252&lt;&gt;"",'2nd plate agonist &amp; batch'!AD252,"")</f>
        <v/>
      </c>
      <c r="AS259" s="58"/>
      <c r="AT259" s="58" t="str">
        <f>IF(AND('2nd plate agonist &amp; batch'!AB252&lt;&gt;"", '2nd plate agonist &amp; batch'!AB252&lt;&gt;"Buffer"),'2nd plate agonist &amp; batch'!AE252,"")</f>
        <v/>
      </c>
      <c r="AU259" s="58" t="str">
        <f t="shared" si="84"/>
        <v/>
      </c>
      <c r="AV259" s="58" t="str">
        <f t="shared" si="85"/>
        <v/>
      </c>
      <c r="AW259" s="58" t="str">
        <f t="shared" si="87"/>
        <v/>
      </c>
      <c r="AX259" s="58" t="str">
        <f t="shared" si="86"/>
        <v/>
      </c>
      <c r="AY259" s="93"/>
      <c r="BB259" s="54"/>
    </row>
    <row r="260" spans="5:54" s="91" customFormat="1" ht="21" customHeight="1" x14ac:dyDescent="0.3">
      <c r="E260" s="61" t="str">
        <f>'Cell type &amp; nb'!AC253</f>
        <v/>
      </c>
      <c r="F260" s="61" t="str">
        <f>'Cell type &amp; nb'!AD253</f>
        <v/>
      </c>
      <c r="G260" s="61" t="str">
        <f>'Cell type &amp; nb'!AE253</f>
        <v/>
      </c>
      <c r="H260" s="61" t="str">
        <f>'Cell type &amp; nb'!AF253</f>
        <v/>
      </c>
      <c r="I260" s="64" t="str">
        <f t="shared" si="66"/>
        <v/>
      </c>
      <c r="J260" s="62" t="str">
        <f t="shared" si="67"/>
        <v/>
      </c>
      <c r="K260" s="62" t="str">
        <f t="shared" si="68"/>
        <v/>
      </c>
      <c r="L260" s="62" t="str">
        <f t="shared" si="69"/>
        <v/>
      </c>
      <c r="M260" s="62" t="str">
        <f t="shared" si="70"/>
        <v/>
      </c>
      <c r="N260" s="62" t="str">
        <f t="shared" si="71"/>
        <v/>
      </c>
      <c r="O260" s="62" t="str">
        <f t="shared" si="72"/>
        <v/>
      </c>
      <c r="P260" s="107"/>
      <c r="Q260" s="107"/>
      <c r="R260" s="107"/>
      <c r="S260" s="107"/>
      <c r="T260" s="107"/>
      <c r="U260" s="107"/>
      <c r="V260" s="107"/>
      <c r="Y260" s="108" t="str">
        <f>IF('1st plate agonist &amp; batch'!AB253&lt;&gt;"",'1st plate agonist &amp; batch'!AB253,"")</f>
        <v/>
      </c>
      <c r="Z260" s="108" t="str">
        <f>IF('1st plate agonist &amp; batch'!AC253&lt;&gt;"",'1st plate agonist &amp; batch'!AC253,"")</f>
        <v/>
      </c>
      <c r="AA260" s="108" t="str">
        <f>IF('1st plate agonist &amp; batch'!AD253&lt;&gt;"",'1st plate agonist &amp; batch'!AD253,"")</f>
        <v/>
      </c>
      <c r="AB260" s="108" t="str">
        <f>IF('1st plate agonist &amp; batch'!AE253&lt;&gt;"",'1st plate agonist &amp; batch'!AE253,"")</f>
        <v/>
      </c>
      <c r="AC260" s="58" t="str">
        <f>IFERROR(IF(AND($Y260&lt;&gt;"Buffer",$Y260&lt;&gt;""),COUNTIFS('Dilutions 1st Plate'!$B$2:$Y$17,'Plate preparation Calculations'!$AD$2,'1st plate agonist &amp; batch'!$B$2:$Y$17,'Plate preparation Calculations'!$Y260),""),"")</f>
        <v/>
      </c>
      <c r="AD260" s="58" t="str">
        <f t="shared" si="73"/>
        <v/>
      </c>
      <c r="AE260" s="58" t="str">
        <f t="shared" si="74"/>
        <v/>
      </c>
      <c r="AF260" s="108" t="str">
        <f t="shared" si="75"/>
        <v/>
      </c>
      <c r="AG260" s="58" t="str">
        <f t="shared" si="76"/>
        <v/>
      </c>
      <c r="AH260" s="58" t="str">
        <f t="shared" si="77"/>
        <v/>
      </c>
      <c r="AI260" s="58" t="str">
        <f t="shared" si="78"/>
        <v/>
      </c>
      <c r="AJ260" s="82" t="str">
        <f t="shared" si="79"/>
        <v/>
      </c>
      <c r="AK260" s="82" t="str">
        <f t="shared" si="80"/>
        <v/>
      </c>
      <c r="AL260" s="82" t="str">
        <f t="shared" si="81"/>
        <v/>
      </c>
      <c r="AM260" s="58" t="str">
        <f t="shared" si="82"/>
        <v/>
      </c>
      <c r="AN260" s="58" t="str">
        <f t="shared" si="83"/>
        <v/>
      </c>
      <c r="AP260" s="58" t="str">
        <f>IF(AND('2nd plate agonist &amp; batch'!AB253&lt;&gt;"", '2nd plate agonist &amp; batch'!AB253&lt;&gt;"Buffer"),'2nd plate agonist &amp; batch'!AB253,"")</f>
        <v/>
      </c>
      <c r="AQ260" s="58" t="str">
        <f>IF('2nd plate agonist &amp; batch'!AC253&lt;&gt;"",'2nd plate agonist &amp; batch'!AC253,"")</f>
        <v/>
      </c>
      <c r="AR260" s="58" t="str">
        <f>IF('2nd plate agonist &amp; batch'!AD253&lt;&gt;"",'2nd plate agonist &amp; batch'!AD253,"")</f>
        <v/>
      </c>
      <c r="AS260" s="58"/>
      <c r="AT260" s="58" t="str">
        <f>IF(AND('2nd plate agonist &amp; batch'!AB253&lt;&gt;"", '2nd plate agonist &amp; batch'!AB253&lt;&gt;"Buffer"),'2nd plate agonist &amp; batch'!AE253,"")</f>
        <v/>
      </c>
      <c r="AU260" s="58" t="str">
        <f t="shared" si="84"/>
        <v/>
      </c>
      <c r="AV260" s="58" t="str">
        <f t="shared" si="85"/>
        <v/>
      </c>
      <c r="AW260" s="58" t="str">
        <f t="shared" si="87"/>
        <v/>
      </c>
      <c r="AX260" s="58" t="str">
        <f t="shared" si="86"/>
        <v/>
      </c>
      <c r="AY260" s="93"/>
      <c r="BB260" s="54"/>
    </row>
    <row r="261" spans="5:54" s="91" customFormat="1" ht="21" customHeight="1" x14ac:dyDescent="0.3">
      <c r="E261" s="61" t="str">
        <f>'Cell type &amp; nb'!AC254</f>
        <v/>
      </c>
      <c r="F261" s="61" t="str">
        <f>'Cell type &amp; nb'!AD254</f>
        <v/>
      </c>
      <c r="G261" s="61" t="str">
        <f>'Cell type &amp; nb'!AE254</f>
        <v/>
      </c>
      <c r="H261" s="61" t="str">
        <f>'Cell type &amp; nb'!AF254</f>
        <v/>
      </c>
      <c r="I261" s="64" t="str">
        <f t="shared" si="66"/>
        <v/>
      </c>
      <c r="J261" s="62" t="str">
        <f t="shared" si="67"/>
        <v/>
      </c>
      <c r="K261" s="62" t="str">
        <f t="shared" si="68"/>
        <v/>
      </c>
      <c r="L261" s="62" t="str">
        <f t="shared" si="69"/>
        <v/>
      </c>
      <c r="M261" s="62" t="str">
        <f t="shared" si="70"/>
        <v/>
      </c>
      <c r="N261" s="62" t="str">
        <f t="shared" si="71"/>
        <v/>
      </c>
      <c r="O261" s="62" t="str">
        <f t="shared" si="72"/>
        <v/>
      </c>
      <c r="P261" s="107"/>
      <c r="Q261" s="107"/>
      <c r="R261" s="107"/>
      <c r="S261" s="107"/>
      <c r="T261" s="107"/>
      <c r="U261" s="107"/>
      <c r="V261" s="107"/>
      <c r="Y261" s="108" t="str">
        <f>IF('1st plate agonist &amp; batch'!AB254&lt;&gt;"",'1st plate agonist &amp; batch'!AB254,"")</f>
        <v/>
      </c>
      <c r="Z261" s="108" t="str">
        <f>IF('1st plate agonist &amp; batch'!AC254&lt;&gt;"",'1st plate agonist &amp; batch'!AC254,"")</f>
        <v/>
      </c>
      <c r="AA261" s="108" t="str">
        <f>IF('1st plate agonist &amp; batch'!AD254&lt;&gt;"",'1st plate agonist &amp; batch'!AD254,"")</f>
        <v/>
      </c>
      <c r="AB261" s="108" t="str">
        <f>IF('1st plate agonist &amp; batch'!AE254&lt;&gt;"",'1st plate agonist &amp; batch'!AE254,"")</f>
        <v/>
      </c>
      <c r="AC261" s="58" t="str">
        <f>IFERROR(IF(AND($Y261&lt;&gt;"Buffer",$Y261&lt;&gt;""),COUNTIFS('Dilutions 1st Plate'!$B$2:$Y$17,'Plate preparation Calculations'!$AD$2,'1st plate agonist &amp; batch'!$B$2:$Y$17,'Plate preparation Calculations'!$Y261),""),"")</f>
        <v/>
      </c>
      <c r="AD261" s="58" t="str">
        <f t="shared" si="73"/>
        <v/>
      </c>
      <c r="AE261" s="58" t="str">
        <f t="shared" si="74"/>
        <v/>
      </c>
      <c r="AF261" s="108" t="str">
        <f t="shared" si="75"/>
        <v/>
      </c>
      <c r="AG261" s="58" t="str">
        <f t="shared" si="76"/>
        <v/>
      </c>
      <c r="AH261" s="58" t="str">
        <f t="shared" si="77"/>
        <v/>
      </c>
      <c r="AI261" s="58" t="str">
        <f t="shared" si="78"/>
        <v/>
      </c>
      <c r="AJ261" s="82" t="str">
        <f t="shared" si="79"/>
        <v/>
      </c>
      <c r="AK261" s="82" t="str">
        <f t="shared" si="80"/>
        <v/>
      </c>
      <c r="AL261" s="82" t="str">
        <f t="shared" si="81"/>
        <v/>
      </c>
      <c r="AM261" s="58" t="str">
        <f t="shared" si="82"/>
        <v/>
      </c>
      <c r="AN261" s="58" t="str">
        <f t="shared" si="83"/>
        <v/>
      </c>
      <c r="AP261" s="58" t="str">
        <f>IF(AND('2nd plate agonist &amp; batch'!AB254&lt;&gt;"", '2nd plate agonist &amp; batch'!AB254&lt;&gt;"Buffer"),'2nd plate agonist &amp; batch'!AB254,"")</f>
        <v/>
      </c>
      <c r="AQ261" s="58" t="str">
        <f>IF('2nd plate agonist &amp; batch'!AC254&lt;&gt;"",'2nd plate agonist &amp; batch'!AC254,"")</f>
        <v/>
      </c>
      <c r="AR261" s="58" t="str">
        <f>IF('2nd plate agonist &amp; batch'!AD254&lt;&gt;"",'2nd plate agonist &amp; batch'!AD254,"")</f>
        <v/>
      </c>
      <c r="AS261" s="58"/>
      <c r="AT261" s="58" t="str">
        <f>IF(AND('2nd plate agonist &amp; batch'!AB254&lt;&gt;"", '2nd plate agonist &amp; batch'!AB254&lt;&gt;"Buffer"),'2nd plate agonist &amp; batch'!AE254,"")</f>
        <v/>
      </c>
      <c r="AU261" s="58" t="str">
        <f t="shared" si="84"/>
        <v/>
      </c>
      <c r="AV261" s="58" t="str">
        <f t="shared" si="85"/>
        <v/>
      </c>
      <c r="AW261" s="58" t="str">
        <f t="shared" si="87"/>
        <v/>
      </c>
      <c r="AX261" s="58" t="str">
        <f t="shared" si="86"/>
        <v/>
      </c>
      <c r="AY261" s="93"/>
      <c r="BB261" s="54"/>
    </row>
    <row r="262" spans="5:54" s="91" customFormat="1" ht="21" customHeight="1" x14ac:dyDescent="0.3">
      <c r="E262" s="61" t="str">
        <f>'Cell type &amp; nb'!AC255</f>
        <v/>
      </c>
      <c r="F262" s="61" t="str">
        <f>'Cell type &amp; nb'!AD255</f>
        <v/>
      </c>
      <c r="G262" s="61" t="str">
        <f>'Cell type &amp; nb'!AE255</f>
        <v/>
      </c>
      <c r="H262" s="61" t="str">
        <f>'Cell type &amp; nb'!AF255</f>
        <v/>
      </c>
      <c r="I262" s="64" t="str">
        <f t="shared" si="66"/>
        <v/>
      </c>
      <c r="J262" s="62" t="str">
        <f t="shared" si="67"/>
        <v/>
      </c>
      <c r="K262" s="62" t="str">
        <f t="shared" si="68"/>
        <v/>
      </c>
      <c r="L262" s="62" t="str">
        <f t="shared" si="69"/>
        <v/>
      </c>
      <c r="M262" s="62" t="str">
        <f t="shared" si="70"/>
        <v/>
      </c>
      <c r="N262" s="62" t="str">
        <f t="shared" si="71"/>
        <v/>
      </c>
      <c r="O262" s="62" t="str">
        <f t="shared" si="72"/>
        <v/>
      </c>
      <c r="P262" s="107"/>
      <c r="Q262" s="107"/>
      <c r="R262" s="107"/>
      <c r="S262" s="107"/>
      <c r="T262" s="107"/>
      <c r="U262" s="107"/>
      <c r="V262" s="107"/>
      <c r="Y262" s="108" t="str">
        <f>IF('1st plate agonist &amp; batch'!AB255&lt;&gt;"",'1st plate agonist &amp; batch'!AB255,"")</f>
        <v/>
      </c>
      <c r="Z262" s="108" t="str">
        <f>IF('1st plate agonist &amp; batch'!AC255&lt;&gt;"",'1st plate agonist &amp; batch'!AC255,"")</f>
        <v/>
      </c>
      <c r="AA262" s="108" t="str">
        <f>IF('1st plate agonist &amp; batch'!AD255&lt;&gt;"",'1st plate agonist &amp; batch'!AD255,"")</f>
        <v/>
      </c>
      <c r="AB262" s="108" t="str">
        <f>IF('1st plate agonist &amp; batch'!AE255&lt;&gt;"",'1st plate agonist &amp; batch'!AE255,"")</f>
        <v/>
      </c>
      <c r="AC262" s="58" t="str">
        <f>IFERROR(IF(AND($Y262&lt;&gt;"Buffer",$Y262&lt;&gt;""),COUNTIFS('Dilutions 1st Plate'!$B$2:$Y$17,'Plate preparation Calculations'!$AD$2,'1st plate agonist &amp; batch'!$B$2:$Y$17,'Plate preparation Calculations'!$Y262),""),"")</f>
        <v/>
      </c>
      <c r="AD262" s="58" t="str">
        <f t="shared" si="73"/>
        <v/>
      </c>
      <c r="AE262" s="58" t="str">
        <f t="shared" si="74"/>
        <v/>
      </c>
      <c r="AF262" s="108" t="str">
        <f t="shared" si="75"/>
        <v/>
      </c>
      <c r="AG262" s="58" t="str">
        <f t="shared" si="76"/>
        <v/>
      </c>
      <c r="AH262" s="58" t="str">
        <f t="shared" si="77"/>
        <v/>
      </c>
      <c r="AI262" s="58" t="str">
        <f t="shared" si="78"/>
        <v/>
      </c>
      <c r="AJ262" s="82" t="str">
        <f t="shared" si="79"/>
        <v/>
      </c>
      <c r="AK262" s="82" t="str">
        <f t="shared" si="80"/>
        <v/>
      </c>
      <c r="AL262" s="82" t="str">
        <f t="shared" si="81"/>
        <v/>
      </c>
      <c r="AM262" s="58" t="str">
        <f t="shared" si="82"/>
        <v/>
      </c>
      <c r="AN262" s="58" t="str">
        <f t="shared" si="83"/>
        <v/>
      </c>
      <c r="AP262" s="58" t="str">
        <f>IF(AND('2nd plate agonist &amp; batch'!AB255&lt;&gt;"", '2nd plate agonist &amp; batch'!AB255&lt;&gt;"Buffer"),'2nd plate agonist &amp; batch'!AB255,"")</f>
        <v/>
      </c>
      <c r="AQ262" s="58" t="str">
        <f>IF('2nd plate agonist &amp; batch'!AC255&lt;&gt;"",'2nd plate agonist &amp; batch'!AC255,"")</f>
        <v/>
      </c>
      <c r="AR262" s="58" t="str">
        <f>IF('2nd plate agonist &amp; batch'!AD255&lt;&gt;"",'2nd plate agonist &amp; batch'!AD255,"")</f>
        <v/>
      </c>
      <c r="AS262" s="58"/>
      <c r="AT262" s="58" t="str">
        <f>IF(AND('2nd plate agonist &amp; batch'!AB255&lt;&gt;"", '2nd plate agonist &amp; batch'!AB255&lt;&gt;"Buffer"),'2nd plate agonist &amp; batch'!AE255,"")</f>
        <v/>
      </c>
      <c r="AU262" s="58" t="str">
        <f t="shared" si="84"/>
        <v/>
      </c>
      <c r="AV262" s="58" t="str">
        <f t="shared" si="85"/>
        <v/>
      </c>
      <c r="AW262" s="58" t="str">
        <f t="shared" si="87"/>
        <v/>
      </c>
      <c r="AX262" s="58" t="str">
        <f t="shared" si="86"/>
        <v/>
      </c>
      <c r="AY262" s="93"/>
      <c r="BB262" s="54"/>
    </row>
    <row r="263" spans="5:54" s="91" customFormat="1" ht="21" customHeight="1" x14ac:dyDescent="0.3">
      <c r="E263" s="61" t="str">
        <f>'Cell type &amp; nb'!AC256</f>
        <v/>
      </c>
      <c r="F263" s="61" t="str">
        <f>'Cell type &amp; nb'!AD256</f>
        <v/>
      </c>
      <c r="G263" s="61" t="str">
        <f>'Cell type &amp; nb'!AE256</f>
        <v/>
      </c>
      <c r="H263" s="61" t="str">
        <f>'Cell type &amp; nb'!AF256</f>
        <v/>
      </c>
      <c r="I263" s="64" t="str">
        <f t="shared" si="66"/>
        <v/>
      </c>
      <c r="J263" s="62" t="str">
        <f t="shared" si="67"/>
        <v/>
      </c>
      <c r="K263" s="62" t="str">
        <f t="shared" si="68"/>
        <v/>
      </c>
      <c r="L263" s="62" t="str">
        <f t="shared" si="69"/>
        <v/>
      </c>
      <c r="M263" s="62" t="str">
        <f t="shared" si="70"/>
        <v/>
      </c>
      <c r="N263" s="62" t="str">
        <f t="shared" si="71"/>
        <v/>
      </c>
      <c r="O263" s="62" t="str">
        <f t="shared" si="72"/>
        <v/>
      </c>
      <c r="P263" s="107"/>
      <c r="Q263" s="107"/>
      <c r="R263" s="107"/>
      <c r="S263" s="107"/>
      <c r="T263" s="107"/>
      <c r="U263" s="107"/>
      <c r="V263" s="107"/>
      <c r="Y263" s="108" t="str">
        <f>IF('1st plate agonist &amp; batch'!AB256&lt;&gt;"",'1st plate agonist &amp; batch'!AB256,"")</f>
        <v/>
      </c>
      <c r="Z263" s="108" t="str">
        <f>IF('1st plate agonist &amp; batch'!AC256&lt;&gt;"",'1st plate agonist &amp; batch'!AC256,"")</f>
        <v/>
      </c>
      <c r="AA263" s="108" t="str">
        <f>IF('1st plate agonist &amp; batch'!AD256&lt;&gt;"",'1st plate agonist &amp; batch'!AD256,"")</f>
        <v/>
      </c>
      <c r="AB263" s="108" t="str">
        <f>IF('1st plate agonist &amp; batch'!AE256&lt;&gt;"",'1st plate agonist &amp; batch'!AE256,"")</f>
        <v/>
      </c>
      <c r="AC263" s="58" t="str">
        <f>IFERROR(IF(AND($Y263&lt;&gt;"Buffer",$Y263&lt;&gt;""),COUNTIFS('Dilutions 1st Plate'!$B$2:$Y$17,'Plate preparation Calculations'!$AD$2,'1st plate agonist &amp; batch'!$B$2:$Y$17,'Plate preparation Calculations'!$Y263),""),"")</f>
        <v/>
      </c>
      <c r="AD263" s="58" t="str">
        <f t="shared" si="73"/>
        <v/>
      </c>
      <c r="AE263" s="58" t="str">
        <f t="shared" si="74"/>
        <v/>
      </c>
      <c r="AF263" s="108" t="str">
        <f t="shared" si="75"/>
        <v/>
      </c>
      <c r="AG263" s="58" t="str">
        <f t="shared" si="76"/>
        <v/>
      </c>
      <c r="AH263" s="58" t="str">
        <f t="shared" si="77"/>
        <v/>
      </c>
      <c r="AI263" s="58" t="str">
        <f t="shared" si="78"/>
        <v/>
      </c>
      <c r="AJ263" s="82" t="str">
        <f t="shared" si="79"/>
        <v/>
      </c>
      <c r="AK263" s="82" t="str">
        <f t="shared" si="80"/>
        <v/>
      </c>
      <c r="AL263" s="82" t="str">
        <f t="shared" si="81"/>
        <v/>
      </c>
      <c r="AM263" s="58" t="str">
        <f t="shared" si="82"/>
        <v/>
      </c>
      <c r="AN263" s="58" t="str">
        <f t="shared" si="83"/>
        <v/>
      </c>
      <c r="AP263" s="58" t="str">
        <f>IF(AND('2nd plate agonist &amp; batch'!AB256&lt;&gt;"", '2nd plate agonist &amp; batch'!AB256&lt;&gt;"Buffer"),'2nd plate agonist &amp; batch'!AB256,"")</f>
        <v/>
      </c>
      <c r="AQ263" s="58" t="str">
        <f>IF('2nd plate agonist &amp; batch'!AC256&lt;&gt;"",'2nd plate agonist &amp; batch'!AC256,"")</f>
        <v/>
      </c>
      <c r="AR263" s="58" t="str">
        <f>IF('2nd plate agonist &amp; batch'!AD256&lt;&gt;"",'2nd plate agonist &amp; batch'!AD256,"")</f>
        <v/>
      </c>
      <c r="AS263" s="58"/>
      <c r="AT263" s="58" t="str">
        <f>IF(AND('2nd plate agonist &amp; batch'!AB256&lt;&gt;"", '2nd plate agonist &amp; batch'!AB256&lt;&gt;"Buffer"),'2nd plate agonist &amp; batch'!AE256,"")</f>
        <v/>
      </c>
      <c r="AU263" s="58" t="str">
        <f t="shared" si="84"/>
        <v/>
      </c>
      <c r="AV263" s="58" t="str">
        <f t="shared" si="85"/>
        <v/>
      </c>
      <c r="AW263" s="58" t="str">
        <f t="shared" si="87"/>
        <v/>
      </c>
      <c r="AX263" s="58" t="str">
        <f t="shared" si="86"/>
        <v/>
      </c>
      <c r="AY263" s="93"/>
      <c r="BB263" s="54"/>
    </row>
    <row r="264" spans="5:54" s="91" customFormat="1" ht="21" customHeight="1" x14ac:dyDescent="0.3">
      <c r="E264" s="61" t="str">
        <f>'Cell type &amp; nb'!AC257</f>
        <v/>
      </c>
      <c r="F264" s="61" t="str">
        <f>'Cell type &amp; nb'!AD257</f>
        <v/>
      </c>
      <c r="G264" s="61" t="str">
        <f>'Cell type &amp; nb'!AE257</f>
        <v/>
      </c>
      <c r="H264" s="61" t="str">
        <f>'Cell type &amp; nb'!AF257</f>
        <v/>
      </c>
      <c r="I264" s="64" t="str">
        <f t="shared" si="66"/>
        <v/>
      </c>
      <c r="J264" s="62" t="str">
        <f t="shared" si="67"/>
        <v/>
      </c>
      <c r="K264" s="62" t="str">
        <f t="shared" si="68"/>
        <v/>
      </c>
      <c r="L264" s="62" t="str">
        <f t="shared" si="69"/>
        <v/>
      </c>
      <c r="M264" s="62" t="str">
        <f t="shared" si="70"/>
        <v/>
      </c>
      <c r="N264" s="62" t="str">
        <f t="shared" si="71"/>
        <v/>
      </c>
      <c r="O264" s="62" t="str">
        <f t="shared" si="72"/>
        <v/>
      </c>
      <c r="P264" s="107"/>
      <c r="Q264" s="107"/>
      <c r="R264" s="107"/>
      <c r="S264" s="107"/>
      <c r="T264" s="107"/>
      <c r="U264" s="107"/>
      <c r="V264" s="107"/>
      <c r="Y264" s="108" t="str">
        <f>IF('1st plate agonist &amp; batch'!AB257&lt;&gt;"",'1st plate agonist &amp; batch'!AB257,"")</f>
        <v/>
      </c>
      <c r="Z264" s="108" t="str">
        <f>IF('1st plate agonist &amp; batch'!AC257&lt;&gt;"",'1st plate agonist &amp; batch'!AC257,"")</f>
        <v/>
      </c>
      <c r="AA264" s="108" t="str">
        <f>IF('1st plate agonist &amp; batch'!AD257&lt;&gt;"",'1st plate agonist &amp; batch'!AD257,"")</f>
        <v/>
      </c>
      <c r="AB264" s="108" t="str">
        <f>IF('1st plate agonist &amp; batch'!AE257&lt;&gt;"",'1st plate agonist &amp; batch'!AE257,"")</f>
        <v/>
      </c>
      <c r="AC264" s="58" t="str">
        <f>IFERROR(IF(AND($Y264&lt;&gt;"Buffer",$Y264&lt;&gt;""),COUNTIFS('Dilutions 1st Plate'!$B$2:$Y$17,'Plate preparation Calculations'!$AD$2,'1st plate agonist &amp; batch'!$B$2:$Y$17,'Plate preparation Calculations'!$Y264),""),"")</f>
        <v/>
      </c>
      <c r="AD264" s="58" t="str">
        <f t="shared" si="73"/>
        <v/>
      </c>
      <c r="AE264" s="58" t="str">
        <f t="shared" si="74"/>
        <v/>
      </c>
      <c r="AF264" s="108" t="str">
        <f t="shared" si="75"/>
        <v/>
      </c>
      <c r="AG264" s="58" t="str">
        <f t="shared" si="76"/>
        <v/>
      </c>
      <c r="AH264" s="58" t="str">
        <f t="shared" si="77"/>
        <v/>
      </c>
      <c r="AI264" s="58" t="str">
        <f t="shared" si="78"/>
        <v/>
      </c>
      <c r="AJ264" s="82" t="str">
        <f t="shared" si="79"/>
        <v/>
      </c>
      <c r="AK264" s="82" t="str">
        <f t="shared" si="80"/>
        <v/>
      </c>
      <c r="AL264" s="82" t="str">
        <f t="shared" si="81"/>
        <v/>
      </c>
      <c r="AM264" s="58" t="str">
        <f t="shared" si="82"/>
        <v/>
      </c>
      <c r="AN264" s="58" t="str">
        <f t="shared" si="83"/>
        <v/>
      </c>
      <c r="AP264" s="58" t="str">
        <f>IF(AND('2nd plate agonist &amp; batch'!AB257&lt;&gt;"", '2nd plate agonist &amp; batch'!AB257&lt;&gt;"Buffer"),'2nd plate agonist &amp; batch'!AB257,"")</f>
        <v/>
      </c>
      <c r="AQ264" s="58" t="str">
        <f>IF('2nd plate agonist &amp; batch'!AC257&lt;&gt;"",'2nd plate agonist &amp; batch'!AC257,"")</f>
        <v/>
      </c>
      <c r="AR264" s="58" t="str">
        <f>IF('2nd plate agonist &amp; batch'!AD257&lt;&gt;"",'2nd plate agonist &amp; batch'!AD257,"")</f>
        <v/>
      </c>
      <c r="AS264" s="58"/>
      <c r="AT264" s="58" t="str">
        <f>IF(AND('2nd plate agonist &amp; batch'!AB257&lt;&gt;"", '2nd plate agonist &amp; batch'!AB257&lt;&gt;"Buffer"),'2nd plate agonist &amp; batch'!AE257,"")</f>
        <v/>
      </c>
      <c r="AU264" s="58" t="str">
        <f t="shared" si="84"/>
        <v/>
      </c>
      <c r="AV264" s="58" t="str">
        <f t="shared" si="85"/>
        <v/>
      </c>
      <c r="AW264" s="58" t="str">
        <f t="shared" si="87"/>
        <v/>
      </c>
      <c r="AX264" s="58" t="str">
        <f t="shared" si="86"/>
        <v/>
      </c>
      <c r="AY264" s="93"/>
      <c r="BB264" s="54"/>
    </row>
    <row r="265" spans="5:54" s="91" customFormat="1" ht="21" customHeight="1" x14ac:dyDescent="0.3">
      <c r="E265" s="61" t="str">
        <f>'Cell type &amp; nb'!AC258</f>
        <v/>
      </c>
      <c r="F265" s="61" t="str">
        <f>'Cell type &amp; nb'!AD258</f>
        <v/>
      </c>
      <c r="G265" s="61" t="str">
        <f>'Cell type &amp; nb'!AE258</f>
        <v/>
      </c>
      <c r="H265" s="61" t="str">
        <f>'Cell type &amp; nb'!AF258</f>
        <v/>
      </c>
      <c r="I265" s="64" t="str">
        <f t="shared" si="66"/>
        <v/>
      </c>
      <c r="J265" s="62" t="str">
        <f t="shared" si="67"/>
        <v/>
      </c>
      <c r="K265" s="62" t="str">
        <f t="shared" si="68"/>
        <v/>
      </c>
      <c r="L265" s="62" t="str">
        <f t="shared" si="69"/>
        <v/>
      </c>
      <c r="M265" s="62" t="str">
        <f t="shared" si="70"/>
        <v/>
      </c>
      <c r="N265" s="62" t="str">
        <f t="shared" si="71"/>
        <v/>
      </c>
      <c r="O265" s="62" t="str">
        <f t="shared" si="72"/>
        <v/>
      </c>
      <c r="P265" s="107"/>
      <c r="Q265" s="107"/>
      <c r="R265" s="107"/>
      <c r="S265" s="107"/>
      <c r="T265" s="107"/>
      <c r="U265" s="107"/>
      <c r="V265" s="107"/>
      <c r="Y265" s="108" t="str">
        <f>IF('1st plate agonist &amp; batch'!AB258&lt;&gt;"",'1st plate agonist &amp; batch'!AB258,"")</f>
        <v/>
      </c>
      <c r="Z265" s="108" t="str">
        <f>IF('1st plate agonist &amp; batch'!AC258&lt;&gt;"",'1st plate agonist &amp; batch'!AC258,"")</f>
        <v/>
      </c>
      <c r="AA265" s="108" t="str">
        <f>IF('1st plate agonist &amp; batch'!AD258&lt;&gt;"",'1st plate agonist &amp; batch'!AD258,"")</f>
        <v/>
      </c>
      <c r="AB265" s="108" t="str">
        <f>IF('1st plate agonist &amp; batch'!AE258&lt;&gt;"",'1st plate agonist &amp; batch'!AE258,"")</f>
        <v/>
      </c>
      <c r="AC265" s="58" t="str">
        <f>IFERROR(IF(AND($Y265&lt;&gt;"Buffer",$Y265&lt;&gt;""),COUNTIFS('Dilutions 1st Plate'!$B$2:$Y$17,'Plate preparation Calculations'!$AD$2,'1st plate agonist &amp; batch'!$B$2:$Y$17,'Plate preparation Calculations'!$Y265),""),"")</f>
        <v/>
      </c>
      <c r="AD265" s="58" t="str">
        <f t="shared" si="73"/>
        <v/>
      </c>
      <c r="AE265" s="58" t="str">
        <f t="shared" si="74"/>
        <v/>
      </c>
      <c r="AF265" s="108" t="str">
        <f t="shared" si="75"/>
        <v/>
      </c>
      <c r="AG265" s="58" t="str">
        <f t="shared" si="76"/>
        <v/>
      </c>
      <c r="AH265" s="58" t="str">
        <f t="shared" si="77"/>
        <v/>
      </c>
      <c r="AI265" s="58" t="str">
        <f t="shared" si="78"/>
        <v/>
      </c>
      <c r="AJ265" s="82" t="str">
        <f t="shared" si="79"/>
        <v/>
      </c>
      <c r="AK265" s="82" t="str">
        <f t="shared" si="80"/>
        <v/>
      </c>
      <c r="AL265" s="82" t="str">
        <f t="shared" si="81"/>
        <v/>
      </c>
      <c r="AM265" s="58" t="str">
        <f t="shared" si="82"/>
        <v/>
      </c>
      <c r="AN265" s="58" t="str">
        <f t="shared" si="83"/>
        <v/>
      </c>
      <c r="AP265" s="58" t="str">
        <f>IF(AND('2nd plate agonist &amp; batch'!AB258&lt;&gt;"", '2nd plate agonist &amp; batch'!AB258&lt;&gt;"Buffer"),'2nd plate agonist &amp; batch'!AB258,"")</f>
        <v/>
      </c>
      <c r="AQ265" s="58" t="str">
        <f>IF('2nd plate agonist &amp; batch'!AC258&lt;&gt;"",'2nd plate agonist &amp; batch'!AC258,"")</f>
        <v/>
      </c>
      <c r="AR265" s="58" t="str">
        <f>IF('2nd plate agonist &amp; batch'!AD258&lt;&gt;"",'2nd plate agonist &amp; batch'!AD258,"")</f>
        <v/>
      </c>
      <c r="AS265" s="58"/>
      <c r="AT265" s="58" t="str">
        <f>IF(AND('2nd plate agonist &amp; batch'!AB258&lt;&gt;"", '2nd plate agonist &amp; batch'!AB258&lt;&gt;"Buffer"),'2nd plate agonist &amp; batch'!AE258,"")</f>
        <v/>
      </c>
      <c r="AU265" s="58" t="str">
        <f t="shared" si="84"/>
        <v/>
      </c>
      <c r="AV265" s="58" t="str">
        <f t="shared" si="85"/>
        <v/>
      </c>
      <c r="AW265" s="58" t="str">
        <f t="shared" si="87"/>
        <v/>
      </c>
      <c r="AX265" s="58" t="str">
        <f t="shared" si="86"/>
        <v/>
      </c>
      <c r="AY265" s="93"/>
      <c r="BB265" s="54"/>
    </row>
    <row r="266" spans="5:54" s="91" customFormat="1" ht="21" customHeight="1" x14ac:dyDescent="0.3">
      <c r="E266" s="61" t="str">
        <f>'Cell type &amp; nb'!AC259</f>
        <v/>
      </c>
      <c r="F266" s="61" t="str">
        <f>'Cell type &amp; nb'!AD259</f>
        <v/>
      </c>
      <c r="G266" s="61" t="str">
        <f>'Cell type &amp; nb'!AE259</f>
        <v/>
      </c>
      <c r="H266" s="61" t="str">
        <f>'Cell type &amp; nb'!AF259</f>
        <v/>
      </c>
      <c r="I266" s="64" t="str">
        <f t="shared" si="66"/>
        <v/>
      </c>
      <c r="J266" s="62" t="str">
        <f t="shared" si="67"/>
        <v/>
      </c>
      <c r="K266" s="62" t="str">
        <f t="shared" si="68"/>
        <v/>
      </c>
      <c r="L266" s="62" t="str">
        <f t="shared" si="69"/>
        <v/>
      </c>
      <c r="M266" s="62" t="str">
        <f t="shared" si="70"/>
        <v/>
      </c>
      <c r="N266" s="62" t="str">
        <f t="shared" si="71"/>
        <v/>
      </c>
      <c r="O266" s="62" t="str">
        <f t="shared" si="72"/>
        <v/>
      </c>
      <c r="P266" s="107"/>
      <c r="Q266" s="107"/>
      <c r="R266" s="107"/>
      <c r="S266" s="107"/>
      <c r="T266" s="107"/>
      <c r="U266" s="107"/>
      <c r="V266" s="107"/>
      <c r="Y266" s="108" t="str">
        <f>IF('1st plate agonist &amp; batch'!AB259&lt;&gt;"",'1st plate agonist &amp; batch'!AB259,"")</f>
        <v/>
      </c>
      <c r="Z266" s="108" t="str">
        <f>IF('1st plate agonist &amp; batch'!AC259&lt;&gt;"",'1st plate agonist &amp; batch'!AC259,"")</f>
        <v/>
      </c>
      <c r="AA266" s="108" t="str">
        <f>IF('1st plate agonist &amp; batch'!AD259&lt;&gt;"",'1st plate agonist &amp; batch'!AD259,"")</f>
        <v/>
      </c>
      <c r="AB266" s="108" t="str">
        <f>IF('1st plate agonist &amp; batch'!AE259&lt;&gt;"",'1st plate agonist &amp; batch'!AE259,"")</f>
        <v/>
      </c>
      <c r="AC266" s="58" t="str">
        <f>IFERROR(IF(AND($Y266&lt;&gt;"Buffer",$Y266&lt;&gt;""),COUNTIFS('Dilutions 1st Plate'!$B$2:$Y$17,'Plate preparation Calculations'!$AD$2,'1st plate agonist &amp; batch'!$B$2:$Y$17,'Plate preparation Calculations'!$Y266),""),"")</f>
        <v/>
      </c>
      <c r="AD266" s="58" t="str">
        <f t="shared" si="73"/>
        <v/>
      </c>
      <c r="AE266" s="58" t="str">
        <f t="shared" si="74"/>
        <v/>
      </c>
      <c r="AF266" s="108" t="str">
        <f t="shared" si="75"/>
        <v/>
      </c>
      <c r="AG266" s="58" t="str">
        <f t="shared" si="76"/>
        <v/>
      </c>
      <c r="AH266" s="58" t="str">
        <f t="shared" si="77"/>
        <v/>
      </c>
      <c r="AI266" s="58" t="str">
        <f t="shared" si="78"/>
        <v/>
      </c>
      <c r="AJ266" s="82" t="str">
        <f t="shared" si="79"/>
        <v/>
      </c>
      <c r="AK266" s="82" t="str">
        <f t="shared" si="80"/>
        <v/>
      </c>
      <c r="AL266" s="82" t="str">
        <f t="shared" si="81"/>
        <v/>
      </c>
      <c r="AM266" s="58" t="str">
        <f t="shared" si="82"/>
        <v/>
      </c>
      <c r="AN266" s="58" t="str">
        <f t="shared" si="83"/>
        <v/>
      </c>
      <c r="AP266" s="58" t="str">
        <f>IF(AND('2nd plate agonist &amp; batch'!AB259&lt;&gt;"", '2nd plate agonist &amp; batch'!AB259&lt;&gt;"Buffer"),'2nd plate agonist &amp; batch'!AB259,"")</f>
        <v/>
      </c>
      <c r="AQ266" s="58" t="str">
        <f>IF('2nd plate agonist &amp; batch'!AC259&lt;&gt;"",'2nd plate agonist &amp; batch'!AC259,"")</f>
        <v/>
      </c>
      <c r="AR266" s="58" t="str">
        <f>IF('2nd plate agonist &amp; batch'!AD259&lt;&gt;"",'2nd plate agonist &amp; batch'!AD259,"")</f>
        <v/>
      </c>
      <c r="AS266" s="58"/>
      <c r="AT266" s="58" t="str">
        <f>IF(AND('2nd plate agonist &amp; batch'!AB259&lt;&gt;"", '2nd plate agonist &amp; batch'!AB259&lt;&gt;"Buffer"),'2nd plate agonist &amp; batch'!AE259,"")</f>
        <v/>
      </c>
      <c r="AU266" s="58" t="str">
        <f t="shared" si="84"/>
        <v/>
      </c>
      <c r="AV266" s="58" t="str">
        <f t="shared" si="85"/>
        <v/>
      </c>
      <c r="AW266" s="58" t="str">
        <f t="shared" si="87"/>
        <v/>
      </c>
      <c r="AX266" s="58" t="str">
        <f t="shared" si="86"/>
        <v/>
      </c>
      <c r="AY266" s="93"/>
      <c r="BB266" s="54"/>
    </row>
    <row r="267" spans="5:54" s="91" customFormat="1" ht="21" customHeight="1" x14ac:dyDescent="0.3">
      <c r="E267" s="61" t="str">
        <f>'Cell type &amp; nb'!AC260</f>
        <v/>
      </c>
      <c r="F267" s="61" t="str">
        <f>'Cell type &amp; nb'!AD260</f>
        <v/>
      </c>
      <c r="G267" s="61" t="str">
        <f>'Cell type &amp; nb'!AE260</f>
        <v/>
      </c>
      <c r="H267" s="61" t="str">
        <f>'Cell type &amp; nb'!AF260</f>
        <v/>
      </c>
      <c r="I267" s="64" t="str">
        <f t="shared" si="66"/>
        <v/>
      </c>
      <c r="J267" s="62" t="str">
        <f t="shared" si="67"/>
        <v/>
      </c>
      <c r="K267" s="62" t="str">
        <f t="shared" si="68"/>
        <v/>
      </c>
      <c r="L267" s="62" t="str">
        <f t="shared" si="69"/>
        <v/>
      </c>
      <c r="M267" s="62" t="str">
        <f t="shared" si="70"/>
        <v/>
      </c>
      <c r="N267" s="62" t="str">
        <f t="shared" si="71"/>
        <v/>
      </c>
      <c r="O267" s="62" t="str">
        <f t="shared" si="72"/>
        <v/>
      </c>
      <c r="P267" s="107"/>
      <c r="Q267" s="107"/>
      <c r="R267" s="107"/>
      <c r="S267" s="107"/>
      <c r="T267" s="107"/>
      <c r="U267" s="107"/>
      <c r="V267" s="107"/>
      <c r="Y267" s="108" t="str">
        <f>IF('1st plate agonist &amp; batch'!AB260&lt;&gt;"",'1st plate agonist &amp; batch'!AB260,"")</f>
        <v/>
      </c>
      <c r="Z267" s="108" t="str">
        <f>IF('1st plate agonist &amp; batch'!AC260&lt;&gt;"",'1st plate agonist &amp; batch'!AC260,"")</f>
        <v/>
      </c>
      <c r="AA267" s="108" t="str">
        <f>IF('1st plate agonist &amp; batch'!AD260&lt;&gt;"",'1st plate agonist &amp; batch'!AD260,"")</f>
        <v/>
      </c>
      <c r="AB267" s="108" t="str">
        <f>IF('1st plate agonist &amp; batch'!AE260&lt;&gt;"",'1st plate agonist &amp; batch'!AE260,"")</f>
        <v/>
      </c>
      <c r="AC267" s="58" t="str">
        <f>IFERROR(IF(AND($Y267&lt;&gt;"Buffer",$Y267&lt;&gt;""),COUNTIFS('Dilutions 1st Plate'!$B$2:$Y$17,'Plate preparation Calculations'!$AD$2,'1st plate agonist &amp; batch'!$B$2:$Y$17,'Plate preparation Calculations'!$Y267),""),"")</f>
        <v/>
      </c>
      <c r="AD267" s="58" t="str">
        <f t="shared" si="73"/>
        <v/>
      </c>
      <c r="AE267" s="58" t="str">
        <f t="shared" si="74"/>
        <v/>
      </c>
      <c r="AF267" s="108" t="str">
        <f t="shared" si="75"/>
        <v/>
      </c>
      <c r="AG267" s="58" t="str">
        <f t="shared" si="76"/>
        <v/>
      </c>
      <c r="AH267" s="58" t="str">
        <f t="shared" si="77"/>
        <v/>
      </c>
      <c r="AI267" s="58" t="str">
        <f t="shared" si="78"/>
        <v/>
      </c>
      <c r="AJ267" s="82" t="str">
        <f t="shared" si="79"/>
        <v/>
      </c>
      <c r="AK267" s="82" t="str">
        <f t="shared" si="80"/>
        <v/>
      </c>
      <c r="AL267" s="82" t="str">
        <f t="shared" si="81"/>
        <v/>
      </c>
      <c r="AM267" s="58" t="str">
        <f t="shared" si="82"/>
        <v/>
      </c>
      <c r="AN267" s="58" t="str">
        <f t="shared" si="83"/>
        <v/>
      </c>
      <c r="AP267" s="58" t="str">
        <f>IF(AND('2nd plate agonist &amp; batch'!AB260&lt;&gt;"", '2nd plate agonist &amp; batch'!AB260&lt;&gt;"Buffer"),'2nd plate agonist &amp; batch'!AB260,"")</f>
        <v/>
      </c>
      <c r="AQ267" s="58" t="str">
        <f>IF('2nd plate agonist &amp; batch'!AC260&lt;&gt;"",'2nd plate agonist &amp; batch'!AC260,"")</f>
        <v/>
      </c>
      <c r="AR267" s="58" t="str">
        <f>IF('2nd plate agonist &amp; batch'!AD260&lt;&gt;"",'2nd plate agonist &amp; batch'!AD260,"")</f>
        <v/>
      </c>
      <c r="AS267" s="58"/>
      <c r="AT267" s="58" t="str">
        <f>IF(AND('2nd plate agonist &amp; batch'!AB260&lt;&gt;"", '2nd plate agonist &amp; batch'!AB260&lt;&gt;"Buffer"),'2nd plate agonist &amp; batch'!AE260,"")</f>
        <v/>
      </c>
      <c r="AU267" s="58" t="str">
        <f t="shared" si="84"/>
        <v/>
      </c>
      <c r="AV267" s="58" t="str">
        <f t="shared" si="85"/>
        <v/>
      </c>
      <c r="AW267" s="58" t="str">
        <f t="shared" si="87"/>
        <v/>
      </c>
      <c r="AX267" s="58" t="str">
        <f t="shared" si="86"/>
        <v/>
      </c>
      <c r="AY267" s="93"/>
      <c r="BB267" s="54"/>
    </row>
    <row r="268" spans="5:54" s="91" customFormat="1" ht="21" customHeight="1" x14ac:dyDescent="0.3">
      <c r="E268" s="61" t="str">
        <f>'Cell type &amp; nb'!AC261</f>
        <v/>
      </c>
      <c r="F268" s="61" t="str">
        <f>'Cell type &amp; nb'!AD261</f>
        <v/>
      </c>
      <c r="G268" s="61" t="str">
        <f>'Cell type &amp; nb'!AE261</f>
        <v/>
      </c>
      <c r="H268" s="61" t="str">
        <f>'Cell type &amp; nb'!AF261</f>
        <v/>
      </c>
      <c r="I268" s="64" t="str">
        <f t="shared" si="66"/>
        <v/>
      </c>
      <c r="J268" s="62" t="str">
        <f t="shared" si="67"/>
        <v/>
      </c>
      <c r="K268" s="62" t="str">
        <f t="shared" si="68"/>
        <v/>
      </c>
      <c r="L268" s="62" t="str">
        <f t="shared" si="69"/>
        <v/>
      </c>
      <c r="M268" s="62" t="str">
        <f t="shared" si="70"/>
        <v/>
      </c>
      <c r="N268" s="62" t="str">
        <f t="shared" si="71"/>
        <v/>
      </c>
      <c r="O268" s="62" t="str">
        <f t="shared" si="72"/>
        <v/>
      </c>
      <c r="P268" s="107"/>
      <c r="Q268" s="107"/>
      <c r="R268" s="107"/>
      <c r="S268" s="107"/>
      <c r="T268" s="107"/>
      <c r="U268" s="107"/>
      <c r="V268" s="107"/>
      <c r="Y268" s="108" t="str">
        <f>IF('1st plate agonist &amp; batch'!AB261&lt;&gt;"",'1st plate agonist &amp; batch'!AB261,"")</f>
        <v/>
      </c>
      <c r="Z268" s="108" t="str">
        <f>IF('1st plate agonist &amp; batch'!AC261&lt;&gt;"",'1st plate agonist &amp; batch'!AC261,"")</f>
        <v/>
      </c>
      <c r="AA268" s="108" t="str">
        <f>IF('1st plate agonist &amp; batch'!AD261&lt;&gt;"",'1st plate agonist &amp; batch'!AD261,"")</f>
        <v/>
      </c>
      <c r="AB268" s="108" t="str">
        <f>IF('1st plate agonist &amp; batch'!AE261&lt;&gt;"",'1st plate agonist &amp; batch'!AE261,"")</f>
        <v/>
      </c>
      <c r="AC268" s="58" t="str">
        <f>IFERROR(IF(AND($Y268&lt;&gt;"Buffer",$Y268&lt;&gt;""),COUNTIFS('Dilutions 1st Plate'!$B$2:$Y$17,'Plate preparation Calculations'!$AD$2,'1st plate agonist &amp; batch'!$B$2:$Y$17,'Plate preparation Calculations'!$Y268),""),"")</f>
        <v/>
      </c>
      <c r="AD268" s="58" t="str">
        <f t="shared" si="73"/>
        <v/>
      </c>
      <c r="AE268" s="58" t="str">
        <f t="shared" si="74"/>
        <v/>
      </c>
      <c r="AF268" s="108" t="str">
        <f t="shared" si="75"/>
        <v/>
      </c>
      <c r="AG268" s="58" t="str">
        <f t="shared" si="76"/>
        <v/>
      </c>
      <c r="AH268" s="58" t="str">
        <f t="shared" si="77"/>
        <v/>
      </c>
      <c r="AI268" s="58" t="str">
        <f t="shared" si="78"/>
        <v/>
      </c>
      <c r="AJ268" s="82" t="str">
        <f t="shared" si="79"/>
        <v/>
      </c>
      <c r="AK268" s="82" t="str">
        <f t="shared" si="80"/>
        <v/>
      </c>
      <c r="AL268" s="82" t="str">
        <f t="shared" si="81"/>
        <v/>
      </c>
      <c r="AM268" s="58" t="str">
        <f t="shared" si="82"/>
        <v/>
      </c>
      <c r="AN268" s="58" t="str">
        <f t="shared" si="83"/>
        <v/>
      </c>
      <c r="AP268" s="58" t="str">
        <f>IF(AND('2nd plate agonist &amp; batch'!AB261&lt;&gt;"", '2nd plate agonist &amp; batch'!AB261&lt;&gt;"Buffer"),'2nd plate agonist &amp; batch'!AB261,"")</f>
        <v/>
      </c>
      <c r="AQ268" s="58" t="str">
        <f>IF('2nd plate agonist &amp; batch'!AC261&lt;&gt;"",'2nd plate agonist &amp; batch'!AC261,"")</f>
        <v/>
      </c>
      <c r="AR268" s="58" t="str">
        <f>IF('2nd plate agonist &amp; batch'!AD261&lt;&gt;"",'2nd plate agonist &amp; batch'!AD261,"")</f>
        <v/>
      </c>
      <c r="AS268" s="58"/>
      <c r="AT268" s="58" t="str">
        <f>IF(AND('2nd plate agonist &amp; batch'!AB261&lt;&gt;"", '2nd plate agonist &amp; batch'!AB261&lt;&gt;"Buffer"),'2nd plate agonist &amp; batch'!AE261,"")</f>
        <v/>
      </c>
      <c r="AU268" s="58" t="str">
        <f t="shared" si="84"/>
        <v/>
      </c>
      <c r="AV268" s="58" t="str">
        <f t="shared" si="85"/>
        <v/>
      </c>
      <c r="AW268" s="58" t="str">
        <f t="shared" si="87"/>
        <v/>
      </c>
      <c r="AX268" s="58" t="str">
        <f t="shared" si="86"/>
        <v/>
      </c>
      <c r="AY268" s="93"/>
      <c r="BB268" s="54"/>
    </row>
    <row r="269" spans="5:54" s="91" customFormat="1" ht="21" customHeight="1" x14ac:dyDescent="0.3">
      <c r="E269" s="61" t="str">
        <f>'Cell type &amp; nb'!AC262</f>
        <v/>
      </c>
      <c r="F269" s="61" t="str">
        <f>'Cell type &amp; nb'!AD262</f>
        <v/>
      </c>
      <c r="G269" s="61" t="str">
        <f>'Cell type &amp; nb'!AE262</f>
        <v/>
      </c>
      <c r="H269" s="61" t="str">
        <f>'Cell type &amp; nb'!AF262</f>
        <v/>
      </c>
      <c r="I269" s="64" t="str">
        <f t="shared" si="66"/>
        <v/>
      </c>
      <c r="J269" s="62" t="str">
        <f t="shared" si="67"/>
        <v/>
      </c>
      <c r="K269" s="62" t="str">
        <f t="shared" si="68"/>
        <v/>
      </c>
      <c r="L269" s="62" t="str">
        <f t="shared" si="69"/>
        <v/>
      </c>
      <c r="M269" s="62" t="str">
        <f t="shared" si="70"/>
        <v/>
      </c>
      <c r="N269" s="62" t="str">
        <f t="shared" si="71"/>
        <v/>
      </c>
      <c r="O269" s="62" t="str">
        <f t="shared" si="72"/>
        <v/>
      </c>
      <c r="P269" s="107"/>
      <c r="Q269" s="107"/>
      <c r="R269" s="107"/>
      <c r="S269" s="107"/>
      <c r="T269" s="107"/>
      <c r="U269" s="107"/>
      <c r="V269" s="107"/>
      <c r="Y269" s="108" t="str">
        <f>IF('1st plate agonist &amp; batch'!AB262&lt;&gt;"",'1st plate agonist &amp; batch'!AB262,"")</f>
        <v/>
      </c>
      <c r="Z269" s="108" t="str">
        <f>IF('1st plate agonist &amp; batch'!AC262&lt;&gt;"",'1st plate agonist &amp; batch'!AC262,"")</f>
        <v/>
      </c>
      <c r="AA269" s="108" t="str">
        <f>IF('1st plate agonist &amp; batch'!AD262&lt;&gt;"",'1st plate agonist &amp; batch'!AD262,"")</f>
        <v/>
      </c>
      <c r="AB269" s="108" t="str">
        <f>IF('1st plate agonist &amp; batch'!AE262&lt;&gt;"",'1st plate agonist &amp; batch'!AE262,"")</f>
        <v/>
      </c>
      <c r="AC269" s="58" t="str">
        <f>IFERROR(IF(AND($Y269&lt;&gt;"Buffer",$Y269&lt;&gt;""),COUNTIFS('Dilutions 1st Plate'!$B$2:$Y$17,'Plate preparation Calculations'!$AD$2,'1st plate agonist &amp; batch'!$B$2:$Y$17,'Plate preparation Calculations'!$Y269),""),"")</f>
        <v/>
      </c>
      <c r="AD269" s="58" t="str">
        <f t="shared" si="73"/>
        <v/>
      </c>
      <c r="AE269" s="58" t="str">
        <f t="shared" si="74"/>
        <v/>
      </c>
      <c r="AF269" s="108" t="str">
        <f t="shared" si="75"/>
        <v/>
      </c>
      <c r="AG269" s="58" t="str">
        <f t="shared" si="76"/>
        <v/>
      </c>
      <c r="AH269" s="58" t="str">
        <f t="shared" si="77"/>
        <v/>
      </c>
      <c r="AI269" s="58" t="str">
        <f t="shared" si="78"/>
        <v/>
      </c>
      <c r="AJ269" s="82" t="str">
        <f t="shared" si="79"/>
        <v/>
      </c>
      <c r="AK269" s="82" t="str">
        <f t="shared" si="80"/>
        <v/>
      </c>
      <c r="AL269" s="82" t="str">
        <f t="shared" si="81"/>
        <v/>
      </c>
      <c r="AM269" s="58" t="str">
        <f t="shared" si="82"/>
        <v/>
      </c>
      <c r="AN269" s="58" t="str">
        <f t="shared" si="83"/>
        <v/>
      </c>
      <c r="AP269" s="58" t="str">
        <f>IF(AND('2nd plate agonist &amp; batch'!AB262&lt;&gt;"", '2nd plate agonist &amp; batch'!AB262&lt;&gt;"Buffer"),'2nd plate agonist &amp; batch'!AB262,"")</f>
        <v/>
      </c>
      <c r="AQ269" s="58" t="str">
        <f>IF('2nd plate agonist &amp; batch'!AC262&lt;&gt;"",'2nd plate agonist &amp; batch'!AC262,"")</f>
        <v/>
      </c>
      <c r="AR269" s="58" t="str">
        <f>IF('2nd plate agonist &amp; batch'!AD262&lt;&gt;"",'2nd plate agonist &amp; batch'!AD262,"")</f>
        <v/>
      </c>
      <c r="AS269" s="58"/>
      <c r="AT269" s="58" t="str">
        <f>IF(AND('2nd plate agonist &amp; batch'!AB262&lt;&gt;"", '2nd plate agonist &amp; batch'!AB262&lt;&gt;"Buffer"),'2nd plate agonist &amp; batch'!AE262,"")</f>
        <v/>
      </c>
      <c r="AU269" s="58" t="str">
        <f t="shared" si="84"/>
        <v/>
      </c>
      <c r="AV269" s="58" t="str">
        <f t="shared" si="85"/>
        <v/>
      </c>
      <c r="AW269" s="58" t="str">
        <f t="shared" si="87"/>
        <v/>
      </c>
      <c r="AX269" s="58" t="str">
        <f t="shared" si="86"/>
        <v/>
      </c>
      <c r="AY269" s="93"/>
      <c r="BB269" s="54"/>
    </row>
    <row r="270" spans="5:54" s="91" customFormat="1" ht="21" customHeight="1" x14ac:dyDescent="0.3">
      <c r="E270" s="61" t="str">
        <f>'Cell type &amp; nb'!AC263</f>
        <v/>
      </c>
      <c r="F270" s="61" t="str">
        <f>'Cell type &amp; nb'!AD263</f>
        <v/>
      </c>
      <c r="G270" s="61" t="str">
        <f>'Cell type &amp; nb'!AE263</f>
        <v/>
      </c>
      <c r="H270" s="61" t="str">
        <f>'Cell type &amp; nb'!AF263</f>
        <v/>
      </c>
      <c r="I270" s="64" t="str">
        <f t="shared" ref="I270:I333" si="88">IFERROR(G270*H270,"")</f>
        <v/>
      </c>
      <c r="J270" s="62" t="str">
        <f t="shared" ref="J270:J333" si="89">IFERROR(H270*$M$3,"")</f>
        <v/>
      </c>
      <c r="K270" s="62" t="str">
        <f t="shared" ref="K270:K333" si="90">IFERROR(1000*G270/$M$3,"")</f>
        <v/>
      </c>
      <c r="L270" s="62" t="str">
        <f t="shared" ref="L270:L333" si="91">IFERROR(I270*$J$11*$G$2,"")</f>
        <v/>
      </c>
      <c r="M270" s="62" t="str">
        <f t="shared" ref="M270:M333" si="92">IFERROR(J270*$J$11*$G$2,"")</f>
        <v/>
      </c>
      <c r="N270" s="62" t="str">
        <f t="shared" ref="N270:N333" si="93">IFERROR(AVERAGE(Q270:V270)*10000*P270,"")</f>
        <v/>
      </c>
      <c r="O270" s="62" t="str">
        <f t="shared" ref="O270:O333" si="94">IFERROR(1000*L270/N270,"")</f>
        <v/>
      </c>
      <c r="P270" s="107"/>
      <c r="Q270" s="107"/>
      <c r="R270" s="107"/>
      <c r="S270" s="107"/>
      <c r="T270" s="107"/>
      <c r="U270" s="107"/>
      <c r="V270" s="107"/>
      <c r="Y270" s="108" t="str">
        <f>IF('1st plate agonist &amp; batch'!AB263&lt;&gt;"",'1st plate agonist &amp; batch'!AB263,"")</f>
        <v/>
      </c>
      <c r="Z270" s="108" t="str">
        <f>IF('1st plate agonist &amp; batch'!AC263&lt;&gt;"",'1st plate agonist &amp; batch'!AC263,"")</f>
        <v/>
      </c>
      <c r="AA270" s="108" t="str">
        <f>IF('1st plate agonist &amp; batch'!AD263&lt;&gt;"",'1st plate agonist &amp; batch'!AD263,"")</f>
        <v/>
      </c>
      <c r="AB270" s="108" t="str">
        <f>IF('1st plate agonist &amp; batch'!AE263&lt;&gt;"",'1st plate agonist &amp; batch'!AE263,"")</f>
        <v/>
      </c>
      <c r="AC270" s="58" t="str">
        <f>IFERROR(IF(AND($Y270&lt;&gt;"Buffer",$Y270&lt;&gt;""),COUNTIFS('Dilutions 1st Plate'!$B$2:$Y$17,'Plate preparation Calculations'!$AD$2,'1st plate agonist &amp; batch'!$B$2:$Y$17,'Plate preparation Calculations'!$Y270),""),"")</f>
        <v/>
      </c>
      <c r="AD270" s="58" t="str">
        <f t="shared" ref="AD270:AD333" si="95">IFERROR($AF$3*AC270,"")</f>
        <v/>
      </c>
      <c r="AE270" s="58" t="str">
        <f t="shared" ref="AE270:AE333" si="96">IFERROR(AF270-AD270,"")</f>
        <v/>
      </c>
      <c r="AF270" s="108" t="str">
        <f t="shared" ref="AF270:AF333" si="97">IFERROR($AA$2*AC270,"")</f>
        <v/>
      </c>
      <c r="AG270" s="58" t="str">
        <f t="shared" ref="AG270:AG333" si="98">IF(AC270&lt;&gt;"",AI270*($AD$2*$M$1/$AA$1)/$AD$1,"")</f>
        <v/>
      </c>
      <c r="AH270" s="58" t="str">
        <f t="shared" ref="AH270:AH333" si="99">IF(AC270&lt;&gt;"",AI270-AG270,"")</f>
        <v/>
      </c>
      <c r="AI270" s="58" t="str">
        <f t="shared" ref="AI270:AI333" si="100">IF(AC270&lt;&gt;"",AB270*$AA$10,"")</f>
        <v/>
      </c>
      <c r="AJ270" s="82" t="str">
        <f t="shared" ref="AJ270:AJ333" si="101">IF(AC270&lt;&gt;"",$AA$8,"")</f>
        <v/>
      </c>
      <c r="AK270" s="82" t="str">
        <f t="shared" ref="AK270:AK333" si="102">IF(AC270&lt;&gt;"",$AA$9,"")</f>
        <v/>
      </c>
      <c r="AL270" s="82" t="str">
        <f t="shared" ref="AL270:AL333" si="103">IF(AC270&lt;&gt;"",$AC270*$AA$8,"")</f>
        <v/>
      </c>
      <c r="AM270" s="58" t="str">
        <f t="shared" ref="AM270:AM333" si="104">IF(AC270&lt;&gt;"",$AC270*$AA$9,"")</f>
        <v/>
      </c>
      <c r="AN270" s="58" t="str">
        <f t="shared" ref="AN270:AN333" si="105">IF(AC270&lt;&gt;"",$AA$10,"")</f>
        <v/>
      </c>
      <c r="AP270" s="58" t="str">
        <f>IF(AND('2nd plate agonist &amp; batch'!AB263&lt;&gt;"", '2nd plate agonist &amp; batch'!AB263&lt;&gt;"Buffer"),'2nd plate agonist &amp; batch'!AB263,"")</f>
        <v/>
      </c>
      <c r="AQ270" s="58" t="str">
        <f>IF('2nd plate agonist &amp; batch'!AC263&lt;&gt;"",'2nd plate agonist &amp; batch'!AC263,"")</f>
        <v/>
      </c>
      <c r="AR270" s="58" t="str">
        <f>IF('2nd plate agonist &amp; batch'!AD263&lt;&gt;"",'2nd plate agonist &amp; batch'!AD263,"")</f>
        <v/>
      </c>
      <c r="AS270" s="58"/>
      <c r="AT270" s="58" t="str">
        <f>IF(AND('2nd plate agonist &amp; batch'!AB263&lt;&gt;"", '2nd plate agonist &amp; batch'!AB263&lt;&gt;"Buffer"),'2nd plate agonist &amp; batch'!AE263,"")</f>
        <v/>
      </c>
      <c r="AU270" s="58" t="str">
        <f t="shared" ref="AU270:AU333" si="106">IFERROR(AT270*$G$1*($G$3+$G$2*$AQ$1),"")</f>
        <v/>
      </c>
      <c r="AV270" s="58" t="str">
        <f t="shared" ref="AV270:AV333" si="107">IFERROR(($M$2/$AQ$1)*AU270*$AS270/$AV$1,"")</f>
        <v/>
      </c>
      <c r="AW270" s="58" t="str">
        <f t="shared" si="87"/>
        <v/>
      </c>
      <c r="AX270" s="58" t="str">
        <f t="shared" ref="AX270:AX333" si="108">IFERROR(AU270-AV270-AW270,"")</f>
        <v/>
      </c>
      <c r="AY270" s="93"/>
      <c r="BB270" s="54"/>
    </row>
    <row r="271" spans="5:54" s="91" customFormat="1" ht="21" customHeight="1" x14ac:dyDescent="0.3">
      <c r="E271" s="61" t="str">
        <f>'Cell type &amp; nb'!AC264</f>
        <v/>
      </c>
      <c r="F271" s="61" t="str">
        <f>'Cell type &amp; nb'!AD264</f>
        <v/>
      </c>
      <c r="G271" s="61" t="str">
        <f>'Cell type &amp; nb'!AE264</f>
        <v/>
      </c>
      <c r="H271" s="61" t="str">
        <f>'Cell type &amp; nb'!AF264</f>
        <v/>
      </c>
      <c r="I271" s="64" t="str">
        <f t="shared" si="88"/>
        <v/>
      </c>
      <c r="J271" s="62" t="str">
        <f t="shared" si="89"/>
        <v/>
      </c>
      <c r="K271" s="62" t="str">
        <f t="shared" si="90"/>
        <v/>
      </c>
      <c r="L271" s="62" t="str">
        <f t="shared" si="91"/>
        <v/>
      </c>
      <c r="M271" s="62" t="str">
        <f t="shared" si="92"/>
        <v/>
      </c>
      <c r="N271" s="62" t="str">
        <f t="shared" si="93"/>
        <v/>
      </c>
      <c r="O271" s="62" t="str">
        <f t="shared" si="94"/>
        <v/>
      </c>
      <c r="P271" s="107"/>
      <c r="Q271" s="107"/>
      <c r="R271" s="107"/>
      <c r="S271" s="107"/>
      <c r="T271" s="107"/>
      <c r="U271" s="107"/>
      <c r="V271" s="107"/>
      <c r="Y271" s="108" t="str">
        <f>IF('1st plate agonist &amp; batch'!AB264&lt;&gt;"",'1st plate agonist &amp; batch'!AB264,"")</f>
        <v/>
      </c>
      <c r="Z271" s="108" t="str">
        <f>IF('1st plate agonist &amp; batch'!AC264&lt;&gt;"",'1st plate agonist &amp; batch'!AC264,"")</f>
        <v/>
      </c>
      <c r="AA271" s="108" t="str">
        <f>IF('1st plate agonist &amp; batch'!AD264&lt;&gt;"",'1st plate agonist &amp; batch'!AD264,"")</f>
        <v/>
      </c>
      <c r="AB271" s="108" t="str">
        <f>IF('1st plate agonist &amp; batch'!AE264&lt;&gt;"",'1st plate agonist &amp; batch'!AE264,"")</f>
        <v/>
      </c>
      <c r="AC271" s="58" t="str">
        <f>IFERROR(IF(AND($Y271&lt;&gt;"Buffer",$Y271&lt;&gt;""),COUNTIFS('Dilutions 1st Plate'!$B$2:$Y$17,'Plate preparation Calculations'!$AD$2,'1st plate agonist &amp; batch'!$B$2:$Y$17,'Plate preparation Calculations'!$Y271),""),"")</f>
        <v/>
      </c>
      <c r="AD271" s="58" t="str">
        <f t="shared" si="95"/>
        <v/>
      </c>
      <c r="AE271" s="58" t="str">
        <f t="shared" si="96"/>
        <v/>
      </c>
      <c r="AF271" s="108" t="str">
        <f t="shared" si="97"/>
        <v/>
      </c>
      <c r="AG271" s="58" t="str">
        <f t="shared" si="98"/>
        <v/>
      </c>
      <c r="AH271" s="58" t="str">
        <f t="shared" si="99"/>
        <v/>
      </c>
      <c r="AI271" s="58" t="str">
        <f t="shared" si="100"/>
        <v/>
      </c>
      <c r="AJ271" s="82" t="str">
        <f t="shared" si="101"/>
        <v/>
      </c>
      <c r="AK271" s="82" t="str">
        <f t="shared" si="102"/>
        <v/>
      </c>
      <c r="AL271" s="82" t="str">
        <f t="shared" si="103"/>
        <v/>
      </c>
      <c r="AM271" s="58" t="str">
        <f t="shared" si="104"/>
        <v/>
      </c>
      <c r="AN271" s="58" t="str">
        <f t="shared" si="105"/>
        <v/>
      </c>
      <c r="AP271" s="58" t="str">
        <f>IF(AND('2nd plate agonist &amp; batch'!AB264&lt;&gt;"", '2nd plate agonist &amp; batch'!AB264&lt;&gt;"Buffer"),'2nd plate agonist &amp; batch'!AB264,"")</f>
        <v/>
      </c>
      <c r="AQ271" s="58" t="str">
        <f>IF('2nd plate agonist &amp; batch'!AC264&lt;&gt;"",'2nd plate agonist &amp; batch'!AC264,"")</f>
        <v/>
      </c>
      <c r="AR271" s="58" t="str">
        <f>IF('2nd plate agonist &amp; batch'!AD264&lt;&gt;"",'2nd plate agonist &amp; batch'!AD264,"")</f>
        <v/>
      </c>
      <c r="AS271" s="58"/>
      <c r="AT271" s="58" t="str">
        <f>IF(AND('2nd plate agonist &amp; batch'!AB264&lt;&gt;"", '2nd plate agonist &amp; batch'!AB264&lt;&gt;"Buffer"),'2nd plate agonist &amp; batch'!AE264,"")</f>
        <v/>
      </c>
      <c r="AU271" s="58" t="str">
        <f t="shared" si="106"/>
        <v/>
      </c>
      <c r="AV271" s="58" t="str">
        <f t="shared" si="107"/>
        <v/>
      </c>
      <c r="AW271" s="58" t="str">
        <f t="shared" si="87"/>
        <v/>
      </c>
      <c r="AX271" s="58" t="str">
        <f t="shared" si="108"/>
        <v/>
      </c>
      <c r="AY271" s="93"/>
      <c r="BB271" s="54"/>
    </row>
    <row r="272" spans="5:54" s="91" customFormat="1" ht="21" customHeight="1" x14ac:dyDescent="0.3">
      <c r="E272" s="61" t="str">
        <f>'Cell type &amp; nb'!AC265</f>
        <v/>
      </c>
      <c r="F272" s="61" t="str">
        <f>'Cell type &amp; nb'!AD265</f>
        <v/>
      </c>
      <c r="G272" s="61" t="str">
        <f>'Cell type &amp; nb'!AE265</f>
        <v/>
      </c>
      <c r="H272" s="61" t="str">
        <f>'Cell type &amp; nb'!AF265</f>
        <v/>
      </c>
      <c r="I272" s="64" t="str">
        <f t="shared" si="88"/>
        <v/>
      </c>
      <c r="J272" s="62" t="str">
        <f t="shared" si="89"/>
        <v/>
      </c>
      <c r="K272" s="62" t="str">
        <f t="shared" si="90"/>
        <v/>
      </c>
      <c r="L272" s="62" t="str">
        <f t="shared" si="91"/>
        <v/>
      </c>
      <c r="M272" s="62" t="str">
        <f t="shared" si="92"/>
        <v/>
      </c>
      <c r="N272" s="62" t="str">
        <f t="shared" si="93"/>
        <v/>
      </c>
      <c r="O272" s="62" t="str">
        <f t="shared" si="94"/>
        <v/>
      </c>
      <c r="P272" s="107"/>
      <c r="Q272" s="107"/>
      <c r="R272" s="107"/>
      <c r="S272" s="107"/>
      <c r="T272" s="107"/>
      <c r="U272" s="107"/>
      <c r="V272" s="107"/>
      <c r="Y272" s="108" t="str">
        <f>IF('1st plate agonist &amp; batch'!AB265&lt;&gt;"",'1st plate agonist &amp; batch'!AB265,"")</f>
        <v/>
      </c>
      <c r="Z272" s="108" t="str">
        <f>IF('1st plate agonist &amp; batch'!AC265&lt;&gt;"",'1st plate agonist &amp; batch'!AC265,"")</f>
        <v/>
      </c>
      <c r="AA272" s="108" t="str">
        <f>IF('1st plate agonist &amp; batch'!AD265&lt;&gt;"",'1st plate agonist &amp; batch'!AD265,"")</f>
        <v/>
      </c>
      <c r="AB272" s="108" t="str">
        <f>IF('1st plate agonist &amp; batch'!AE265&lt;&gt;"",'1st plate agonist &amp; batch'!AE265,"")</f>
        <v/>
      </c>
      <c r="AC272" s="58" t="str">
        <f>IFERROR(IF(AND($Y272&lt;&gt;"Buffer",$Y272&lt;&gt;""),COUNTIFS('Dilutions 1st Plate'!$B$2:$Y$17,'Plate preparation Calculations'!$AD$2,'1st plate agonist &amp; batch'!$B$2:$Y$17,'Plate preparation Calculations'!$Y272),""),"")</f>
        <v/>
      </c>
      <c r="AD272" s="58" t="str">
        <f t="shared" si="95"/>
        <v/>
      </c>
      <c r="AE272" s="58" t="str">
        <f t="shared" si="96"/>
        <v/>
      </c>
      <c r="AF272" s="108" t="str">
        <f t="shared" si="97"/>
        <v/>
      </c>
      <c r="AG272" s="58" t="str">
        <f t="shared" si="98"/>
        <v/>
      </c>
      <c r="AH272" s="58" t="str">
        <f t="shared" si="99"/>
        <v/>
      </c>
      <c r="AI272" s="58" t="str">
        <f t="shared" si="100"/>
        <v/>
      </c>
      <c r="AJ272" s="82" t="str">
        <f t="shared" si="101"/>
        <v/>
      </c>
      <c r="AK272" s="82" t="str">
        <f t="shared" si="102"/>
        <v/>
      </c>
      <c r="AL272" s="82" t="str">
        <f t="shared" si="103"/>
        <v/>
      </c>
      <c r="AM272" s="58" t="str">
        <f t="shared" si="104"/>
        <v/>
      </c>
      <c r="AN272" s="58" t="str">
        <f t="shared" si="105"/>
        <v/>
      </c>
      <c r="AP272" s="58" t="str">
        <f>IF(AND('2nd plate agonist &amp; batch'!AB265&lt;&gt;"", '2nd plate agonist &amp; batch'!AB265&lt;&gt;"Buffer"),'2nd plate agonist &amp; batch'!AB265,"")</f>
        <v/>
      </c>
      <c r="AQ272" s="58" t="str">
        <f>IF('2nd plate agonist &amp; batch'!AC265&lt;&gt;"",'2nd plate agonist &amp; batch'!AC265,"")</f>
        <v/>
      </c>
      <c r="AR272" s="58" t="str">
        <f>IF('2nd plate agonist &amp; batch'!AD265&lt;&gt;"",'2nd plate agonist &amp; batch'!AD265,"")</f>
        <v/>
      </c>
      <c r="AS272" s="58"/>
      <c r="AT272" s="58" t="str">
        <f>IF(AND('2nd plate agonist &amp; batch'!AB265&lt;&gt;"", '2nd plate agonist &amp; batch'!AB265&lt;&gt;"Buffer"),'2nd plate agonist &amp; batch'!AE265,"")</f>
        <v/>
      </c>
      <c r="AU272" s="58" t="str">
        <f t="shared" si="106"/>
        <v/>
      </c>
      <c r="AV272" s="58" t="str">
        <f t="shared" si="107"/>
        <v/>
      </c>
      <c r="AW272" s="58" t="str">
        <f t="shared" si="87"/>
        <v/>
      </c>
      <c r="AX272" s="58" t="str">
        <f t="shared" si="108"/>
        <v/>
      </c>
      <c r="AY272" s="93"/>
      <c r="BB272" s="54"/>
    </row>
    <row r="273" spans="5:54" s="91" customFormat="1" ht="21" customHeight="1" x14ac:dyDescent="0.3">
      <c r="E273" s="61" t="str">
        <f>'Cell type &amp; nb'!AC266</f>
        <v/>
      </c>
      <c r="F273" s="61" t="str">
        <f>'Cell type &amp; nb'!AD266</f>
        <v/>
      </c>
      <c r="G273" s="61" t="str">
        <f>'Cell type &amp; nb'!AE266</f>
        <v/>
      </c>
      <c r="H273" s="61" t="str">
        <f>'Cell type &amp; nb'!AF266</f>
        <v/>
      </c>
      <c r="I273" s="64" t="str">
        <f t="shared" si="88"/>
        <v/>
      </c>
      <c r="J273" s="62" t="str">
        <f t="shared" si="89"/>
        <v/>
      </c>
      <c r="K273" s="62" t="str">
        <f t="shared" si="90"/>
        <v/>
      </c>
      <c r="L273" s="62" t="str">
        <f t="shared" si="91"/>
        <v/>
      </c>
      <c r="M273" s="62" t="str">
        <f t="shared" si="92"/>
        <v/>
      </c>
      <c r="N273" s="62" t="str">
        <f t="shared" si="93"/>
        <v/>
      </c>
      <c r="O273" s="62" t="str">
        <f t="shared" si="94"/>
        <v/>
      </c>
      <c r="P273" s="107"/>
      <c r="Q273" s="107"/>
      <c r="R273" s="107"/>
      <c r="S273" s="107"/>
      <c r="T273" s="107"/>
      <c r="U273" s="107"/>
      <c r="V273" s="107"/>
      <c r="Y273" s="108" t="str">
        <f>IF('1st plate agonist &amp; batch'!AB266&lt;&gt;"",'1st plate agonist &amp; batch'!AB266,"")</f>
        <v/>
      </c>
      <c r="Z273" s="108" t="str">
        <f>IF('1st plate agonist &amp; batch'!AC266&lt;&gt;"",'1st plate agonist &amp; batch'!AC266,"")</f>
        <v/>
      </c>
      <c r="AA273" s="108" t="str">
        <f>IF('1st plate agonist &amp; batch'!AD266&lt;&gt;"",'1st plate agonist &amp; batch'!AD266,"")</f>
        <v/>
      </c>
      <c r="AB273" s="108" t="str">
        <f>IF('1st plate agonist &amp; batch'!AE266&lt;&gt;"",'1st plate agonist &amp; batch'!AE266,"")</f>
        <v/>
      </c>
      <c r="AC273" s="58" t="str">
        <f>IFERROR(IF(AND($Y273&lt;&gt;"Buffer",$Y273&lt;&gt;""),COUNTIFS('Dilutions 1st Plate'!$B$2:$Y$17,'Plate preparation Calculations'!$AD$2,'1st plate agonist &amp; batch'!$B$2:$Y$17,'Plate preparation Calculations'!$Y273),""),"")</f>
        <v/>
      </c>
      <c r="AD273" s="58" t="str">
        <f t="shared" si="95"/>
        <v/>
      </c>
      <c r="AE273" s="58" t="str">
        <f t="shared" si="96"/>
        <v/>
      </c>
      <c r="AF273" s="108" t="str">
        <f t="shared" si="97"/>
        <v/>
      </c>
      <c r="AG273" s="58" t="str">
        <f t="shared" si="98"/>
        <v/>
      </c>
      <c r="AH273" s="58" t="str">
        <f t="shared" si="99"/>
        <v/>
      </c>
      <c r="AI273" s="58" t="str">
        <f t="shared" si="100"/>
        <v/>
      </c>
      <c r="AJ273" s="82" t="str">
        <f t="shared" si="101"/>
        <v/>
      </c>
      <c r="AK273" s="82" t="str">
        <f t="shared" si="102"/>
        <v/>
      </c>
      <c r="AL273" s="82" t="str">
        <f t="shared" si="103"/>
        <v/>
      </c>
      <c r="AM273" s="58" t="str">
        <f t="shared" si="104"/>
        <v/>
      </c>
      <c r="AN273" s="58" t="str">
        <f t="shared" si="105"/>
        <v/>
      </c>
      <c r="AP273" s="58" t="str">
        <f>IF(AND('2nd plate agonist &amp; batch'!AB266&lt;&gt;"", '2nd plate agonist &amp; batch'!AB266&lt;&gt;"Buffer"),'2nd plate agonist &amp; batch'!AB266,"")</f>
        <v/>
      </c>
      <c r="AQ273" s="58" t="str">
        <f>IF('2nd plate agonist &amp; batch'!AC266&lt;&gt;"",'2nd plate agonist &amp; batch'!AC266,"")</f>
        <v/>
      </c>
      <c r="AR273" s="58" t="str">
        <f>IF('2nd plate agonist &amp; batch'!AD266&lt;&gt;"",'2nd plate agonist &amp; batch'!AD266,"")</f>
        <v/>
      </c>
      <c r="AS273" s="58"/>
      <c r="AT273" s="58" t="str">
        <f>IF(AND('2nd plate agonist &amp; batch'!AB266&lt;&gt;"", '2nd plate agonist &amp; batch'!AB266&lt;&gt;"Buffer"),'2nd plate agonist &amp; batch'!AE266,"")</f>
        <v/>
      </c>
      <c r="AU273" s="58" t="str">
        <f t="shared" si="106"/>
        <v/>
      </c>
      <c r="AV273" s="58" t="str">
        <f t="shared" si="107"/>
        <v/>
      </c>
      <c r="AW273" s="58" t="str">
        <f t="shared" ref="AW273:AW336" si="109">IFERROR(AU273/5,"")</f>
        <v/>
      </c>
      <c r="AX273" s="58" t="str">
        <f t="shared" si="108"/>
        <v/>
      </c>
      <c r="AY273" s="93"/>
      <c r="BB273" s="54"/>
    </row>
    <row r="274" spans="5:54" s="91" customFormat="1" ht="21" customHeight="1" x14ac:dyDescent="0.3">
      <c r="E274" s="61" t="str">
        <f>'Cell type &amp; nb'!AC267</f>
        <v/>
      </c>
      <c r="F274" s="61" t="str">
        <f>'Cell type &amp; nb'!AD267</f>
        <v/>
      </c>
      <c r="G274" s="61" t="str">
        <f>'Cell type &amp; nb'!AE267</f>
        <v/>
      </c>
      <c r="H274" s="61" t="str">
        <f>'Cell type &amp; nb'!AF267</f>
        <v/>
      </c>
      <c r="I274" s="64" t="str">
        <f t="shared" si="88"/>
        <v/>
      </c>
      <c r="J274" s="62" t="str">
        <f t="shared" si="89"/>
        <v/>
      </c>
      <c r="K274" s="62" t="str">
        <f t="shared" si="90"/>
        <v/>
      </c>
      <c r="L274" s="62" t="str">
        <f t="shared" si="91"/>
        <v/>
      </c>
      <c r="M274" s="62" t="str">
        <f t="shared" si="92"/>
        <v/>
      </c>
      <c r="N274" s="62" t="str">
        <f t="shared" si="93"/>
        <v/>
      </c>
      <c r="O274" s="62" t="str">
        <f t="shared" si="94"/>
        <v/>
      </c>
      <c r="P274" s="107"/>
      <c r="Q274" s="107"/>
      <c r="R274" s="107"/>
      <c r="S274" s="107"/>
      <c r="T274" s="107"/>
      <c r="U274" s="107"/>
      <c r="V274" s="107"/>
      <c r="Y274" s="108" t="str">
        <f>IF('1st plate agonist &amp; batch'!AB267&lt;&gt;"",'1st plate agonist &amp; batch'!AB267,"")</f>
        <v/>
      </c>
      <c r="Z274" s="108" t="str">
        <f>IF('1st plate agonist &amp; batch'!AC267&lt;&gt;"",'1st plate agonist &amp; batch'!AC267,"")</f>
        <v/>
      </c>
      <c r="AA274" s="108" t="str">
        <f>IF('1st plate agonist &amp; batch'!AD267&lt;&gt;"",'1st plate agonist &amp; batch'!AD267,"")</f>
        <v/>
      </c>
      <c r="AB274" s="108" t="str">
        <f>IF('1st plate agonist &amp; batch'!AE267&lt;&gt;"",'1st plate agonist &amp; batch'!AE267,"")</f>
        <v/>
      </c>
      <c r="AC274" s="58" t="str">
        <f>IFERROR(IF(AND($Y274&lt;&gt;"Buffer",$Y274&lt;&gt;""),COUNTIFS('Dilutions 1st Plate'!$B$2:$Y$17,'Plate preparation Calculations'!$AD$2,'1st plate agonist &amp; batch'!$B$2:$Y$17,'Plate preparation Calculations'!$Y274),""),"")</f>
        <v/>
      </c>
      <c r="AD274" s="58" t="str">
        <f t="shared" si="95"/>
        <v/>
      </c>
      <c r="AE274" s="58" t="str">
        <f t="shared" si="96"/>
        <v/>
      </c>
      <c r="AF274" s="108" t="str">
        <f t="shared" si="97"/>
        <v/>
      </c>
      <c r="AG274" s="58" t="str">
        <f t="shared" si="98"/>
        <v/>
      </c>
      <c r="AH274" s="58" t="str">
        <f t="shared" si="99"/>
        <v/>
      </c>
      <c r="AI274" s="58" t="str">
        <f t="shared" si="100"/>
        <v/>
      </c>
      <c r="AJ274" s="82" t="str">
        <f t="shared" si="101"/>
        <v/>
      </c>
      <c r="AK274" s="82" t="str">
        <f t="shared" si="102"/>
        <v/>
      </c>
      <c r="AL274" s="82" t="str">
        <f t="shared" si="103"/>
        <v/>
      </c>
      <c r="AM274" s="58" t="str">
        <f t="shared" si="104"/>
        <v/>
      </c>
      <c r="AN274" s="58" t="str">
        <f t="shared" si="105"/>
        <v/>
      </c>
      <c r="AP274" s="58" t="str">
        <f>IF(AND('2nd plate agonist &amp; batch'!AB267&lt;&gt;"", '2nd plate agonist &amp; batch'!AB267&lt;&gt;"Buffer"),'2nd plate agonist &amp; batch'!AB267,"")</f>
        <v/>
      </c>
      <c r="AQ274" s="58" t="str">
        <f>IF('2nd plate agonist &amp; batch'!AC267&lt;&gt;"",'2nd plate agonist &amp; batch'!AC267,"")</f>
        <v/>
      </c>
      <c r="AR274" s="58" t="str">
        <f>IF('2nd plate agonist &amp; batch'!AD267&lt;&gt;"",'2nd plate agonist &amp; batch'!AD267,"")</f>
        <v/>
      </c>
      <c r="AS274" s="58"/>
      <c r="AT274" s="58" t="str">
        <f>IF(AND('2nd plate agonist &amp; batch'!AB267&lt;&gt;"", '2nd plate agonist &amp; batch'!AB267&lt;&gt;"Buffer"),'2nd plate agonist &amp; batch'!AE267,"")</f>
        <v/>
      </c>
      <c r="AU274" s="58" t="str">
        <f t="shared" si="106"/>
        <v/>
      </c>
      <c r="AV274" s="58" t="str">
        <f t="shared" si="107"/>
        <v/>
      </c>
      <c r="AW274" s="58" t="str">
        <f t="shared" si="109"/>
        <v/>
      </c>
      <c r="AX274" s="58" t="str">
        <f t="shared" si="108"/>
        <v/>
      </c>
      <c r="AY274" s="93"/>
      <c r="BB274" s="54"/>
    </row>
    <row r="275" spans="5:54" s="91" customFormat="1" ht="21" customHeight="1" x14ac:dyDescent="0.3">
      <c r="E275" s="61" t="str">
        <f>'Cell type &amp; nb'!AC268</f>
        <v/>
      </c>
      <c r="F275" s="61" t="str">
        <f>'Cell type &amp; nb'!AD268</f>
        <v/>
      </c>
      <c r="G275" s="61" t="str">
        <f>'Cell type &amp; nb'!AE268</f>
        <v/>
      </c>
      <c r="H275" s="61" t="str">
        <f>'Cell type &amp; nb'!AF268</f>
        <v/>
      </c>
      <c r="I275" s="64" t="str">
        <f t="shared" si="88"/>
        <v/>
      </c>
      <c r="J275" s="62" t="str">
        <f t="shared" si="89"/>
        <v/>
      </c>
      <c r="K275" s="62" t="str">
        <f t="shared" si="90"/>
        <v/>
      </c>
      <c r="L275" s="62" t="str">
        <f t="shared" si="91"/>
        <v/>
      </c>
      <c r="M275" s="62" t="str">
        <f t="shared" si="92"/>
        <v/>
      </c>
      <c r="N275" s="62" t="str">
        <f t="shared" si="93"/>
        <v/>
      </c>
      <c r="O275" s="62" t="str">
        <f t="shared" si="94"/>
        <v/>
      </c>
      <c r="P275" s="107"/>
      <c r="Q275" s="107"/>
      <c r="R275" s="107"/>
      <c r="S275" s="107"/>
      <c r="T275" s="107"/>
      <c r="U275" s="107"/>
      <c r="V275" s="107"/>
      <c r="Y275" s="108" t="str">
        <f>IF('1st plate agonist &amp; batch'!AB268&lt;&gt;"",'1st plate agonist &amp; batch'!AB268,"")</f>
        <v/>
      </c>
      <c r="Z275" s="108" t="str">
        <f>IF('1st plate agonist &amp; batch'!AC268&lt;&gt;"",'1st plate agonist &amp; batch'!AC268,"")</f>
        <v/>
      </c>
      <c r="AA275" s="108" t="str">
        <f>IF('1st plate agonist &amp; batch'!AD268&lt;&gt;"",'1st plate agonist &amp; batch'!AD268,"")</f>
        <v/>
      </c>
      <c r="AB275" s="108" t="str">
        <f>IF('1st plate agonist &amp; batch'!AE268&lt;&gt;"",'1st plate agonist &amp; batch'!AE268,"")</f>
        <v/>
      </c>
      <c r="AC275" s="58" t="str">
        <f>IFERROR(IF(AND($Y275&lt;&gt;"Buffer",$Y275&lt;&gt;""),COUNTIFS('Dilutions 1st Plate'!$B$2:$Y$17,'Plate preparation Calculations'!$AD$2,'1st plate agonist &amp; batch'!$B$2:$Y$17,'Plate preparation Calculations'!$Y275),""),"")</f>
        <v/>
      </c>
      <c r="AD275" s="58" t="str">
        <f t="shared" si="95"/>
        <v/>
      </c>
      <c r="AE275" s="58" t="str">
        <f t="shared" si="96"/>
        <v/>
      </c>
      <c r="AF275" s="108" t="str">
        <f t="shared" si="97"/>
        <v/>
      </c>
      <c r="AG275" s="58" t="str">
        <f t="shared" si="98"/>
        <v/>
      </c>
      <c r="AH275" s="58" t="str">
        <f t="shared" si="99"/>
        <v/>
      </c>
      <c r="AI275" s="58" t="str">
        <f t="shared" si="100"/>
        <v/>
      </c>
      <c r="AJ275" s="82" t="str">
        <f t="shared" si="101"/>
        <v/>
      </c>
      <c r="AK275" s="82" t="str">
        <f t="shared" si="102"/>
        <v/>
      </c>
      <c r="AL275" s="82" t="str">
        <f t="shared" si="103"/>
        <v/>
      </c>
      <c r="AM275" s="58" t="str">
        <f t="shared" si="104"/>
        <v/>
      </c>
      <c r="AN275" s="58" t="str">
        <f t="shared" si="105"/>
        <v/>
      </c>
      <c r="AP275" s="58" t="str">
        <f>IF(AND('2nd plate agonist &amp; batch'!AB268&lt;&gt;"", '2nd plate agonist &amp; batch'!AB268&lt;&gt;"Buffer"),'2nd plate agonist &amp; batch'!AB268,"")</f>
        <v/>
      </c>
      <c r="AQ275" s="58" t="str">
        <f>IF('2nd plate agonist &amp; batch'!AC268&lt;&gt;"",'2nd plate agonist &amp; batch'!AC268,"")</f>
        <v/>
      </c>
      <c r="AR275" s="58" t="str">
        <f>IF('2nd plate agonist &amp; batch'!AD268&lt;&gt;"",'2nd plate agonist &amp; batch'!AD268,"")</f>
        <v/>
      </c>
      <c r="AS275" s="58"/>
      <c r="AT275" s="58" t="str">
        <f>IF(AND('2nd plate agonist &amp; batch'!AB268&lt;&gt;"", '2nd plate agonist &amp; batch'!AB268&lt;&gt;"Buffer"),'2nd plate agonist &amp; batch'!AE268,"")</f>
        <v/>
      </c>
      <c r="AU275" s="58" t="str">
        <f t="shared" si="106"/>
        <v/>
      </c>
      <c r="AV275" s="58" t="str">
        <f t="shared" si="107"/>
        <v/>
      </c>
      <c r="AW275" s="58" t="str">
        <f t="shared" si="109"/>
        <v/>
      </c>
      <c r="AX275" s="58" t="str">
        <f t="shared" si="108"/>
        <v/>
      </c>
      <c r="AY275" s="93"/>
      <c r="BB275" s="54"/>
    </row>
    <row r="276" spans="5:54" s="91" customFormat="1" ht="21" customHeight="1" x14ac:dyDescent="0.3">
      <c r="E276" s="61" t="str">
        <f>'Cell type &amp; nb'!AC269</f>
        <v/>
      </c>
      <c r="F276" s="61" t="str">
        <f>'Cell type &amp; nb'!AD269</f>
        <v/>
      </c>
      <c r="G276" s="61" t="str">
        <f>'Cell type &amp; nb'!AE269</f>
        <v/>
      </c>
      <c r="H276" s="61" t="str">
        <f>'Cell type &amp; nb'!AF269</f>
        <v/>
      </c>
      <c r="I276" s="64" t="str">
        <f t="shared" si="88"/>
        <v/>
      </c>
      <c r="J276" s="62" t="str">
        <f t="shared" si="89"/>
        <v/>
      </c>
      <c r="K276" s="62" t="str">
        <f t="shared" si="90"/>
        <v/>
      </c>
      <c r="L276" s="62" t="str">
        <f t="shared" si="91"/>
        <v/>
      </c>
      <c r="M276" s="62" t="str">
        <f t="shared" si="92"/>
        <v/>
      </c>
      <c r="N276" s="62" t="str">
        <f t="shared" si="93"/>
        <v/>
      </c>
      <c r="O276" s="62" t="str">
        <f t="shared" si="94"/>
        <v/>
      </c>
      <c r="P276" s="107"/>
      <c r="Q276" s="107"/>
      <c r="R276" s="107"/>
      <c r="S276" s="107"/>
      <c r="T276" s="107"/>
      <c r="U276" s="107"/>
      <c r="V276" s="107"/>
      <c r="Y276" s="108" t="str">
        <f>IF('1st plate agonist &amp; batch'!AB269&lt;&gt;"",'1st plate agonist &amp; batch'!AB269,"")</f>
        <v/>
      </c>
      <c r="Z276" s="108" t="str">
        <f>IF('1st plate agonist &amp; batch'!AC269&lt;&gt;"",'1st plate agonist &amp; batch'!AC269,"")</f>
        <v/>
      </c>
      <c r="AA276" s="108" t="str">
        <f>IF('1st plate agonist &amp; batch'!AD269&lt;&gt;"",'1st plate agonist &amp; batch'!AD269,"")</f>
        <v/>
      </c>
      <c r="AB276" s="108" t="str">
        <f>IF('1st plate agonist &amp; batch'!AE269&lt;&gt;"",'1st plate agonist &amp; batch'!AE269,"")</f>
        <v/>
      </c>
      <c r="AC276" s="58" t="str">
        <f>IFERROR(IF(AND($Y276&lt;&gt;"Buffer",$Y276&lt;&gt;""),COUNTIFS('Dilutions 1st Plate'!$B$2:$Y$17,'Plate preparation Calculations'!$AD$2,'1st plate agonist &amp; batch'!$B$2:$Y$17,'Plate preparation Calculations'!$Y276),""),"")</f>
        <v/>
      </c>
      <c r="AD276" s="58" t="str">
        <f t="shared" si="95"/>
        <v/>
      </c>
      <c r="AE276" s="58" t="str">
        <f t="shared" si="96"/>
        <v/>
      </c>
      <c r="AF276" s="108" t="str">
        <f t="shared" si="97"/>
        <v/>
      </c>
      <c r="AG276" s="58" t="str">
        <f t="shared" si="98"/>
        <v/>
      </c>
      <c r="AH276" s="58" t="str">
        <f t="shared" si="99"/>
        <v/>
      </c>
      <c r="AI276" s="58" t="str">
        <f t="shared" si="100"/>
        <v/>
      </c>
      <c r="AJ276" s="82" t="str">
        <f t="shared" si="101"/>
        <v/>
      </c>
      <c r="AK276" s="82" t="str">
        <f t="shared" si="102"/>
        <v/>
      </c>
      <c r="AL276" s="82" t="str">
        <f t="shared" si="103"/>
        <v/>
      </c>
      <c r="AM276" s="58" t="str">
        <f t="shared" si="104"/>
        <v/>
      </c>
      <c r="AN276" s="58" t="str">
        <f t="shared" si="105"/>
        <v/>
      </c>
      <c r="AP276" s="58" t="str">
        <f>IF(AND('2nd plate agonist &amp; batch'!AB269&lt;&gt;"", '2nd plate agonist &amp; batch'!AB269&lt;&gt;"Buffer"),'2nd plate agonist &amp; batch'!AB269,"")</f>
        <v/>
      </c>
      <c r="AQ276" s="58" t="str">
        <f>IF('2nd plate agonist &amp; batch'!AC269&lt;&gt;"",'2nd plate agonist &amp; batch'!AC269,"")</f>
        <v/>
      </c>
      <c r="AR276" s="58" t="str">
        <f>IF('2nd plate agonist &amp; batch'!AD269&lt;&gt;"",'2nd plate agonist &amp; batch'!AD269,"")</f>
        <v/>
      </c>
      <c r="AS276" s="58"/>
      <c r="AT276" s="58" t="str">
        <f>IF(AND('2nd plate agonist &amp; batch'!AB269&lt;&gt;"", '2nd plate agonist &amp; batch'!AB269&lt;&gt;"Buffer"),'2nd plate agonist &amp; batch'!AE269,"")</f>
        <v/>
      </c>
      <c r="AU276" s="58" t="str">
        <f t="shared" si="106"/>
        <v/>
      </c>
      <c r="AV276" s="58" t="str">
        <f t="shared" si="107"/>
        <v/>
      </c>
      <c r="AW276" s="58" t="str">
        <f t="shared" si="109"/>
        <v/>
      </c>
      <c r="AX276" s="58" t="str">
        <f t="shared" si="108"/>
        <v/>
      </c>
      <c r="AY276" s="93"/>
      <c r="BB276" s="54"/>
    </row>
    <row r="277" spans="5:54" s="91" customFormat="1" ht="21" customHeight="1" x14ac:dyDescent="0.3">
      <c r="E277" s="61" t="str">
        <f>'Cell type &amp; nb'!AC270</f>
        <v/>
      </c>
      <c r="F277" s="61" t="str">
        <f>'Cell type &amp; nb'!AD270</f>
        <v/>
      </c>
      <c r="G277" s="61" t="str">
        <f>'Cell type &amp; nb'!AE270</f>
        <v/>
      </c>
      <c r="H277" s="61" t="str">
        <f>'Cell type &amp; nb'!AF270</f>
        <v/>
      </c>
      <c r="I277" s="64" t="str">
        <f t="shared" si="88"/>
        <v/>
      </c>
      <c r="J277" s="62" t="str">
        <f t="shared" si="89"/>
        <v/>
      </c>
      <c r="K277" s="62" t="str">
        <f t="shared" si="90"/>
        <v/>
      </c>
      <c r="L277" s="62" t="str">
        <f t="shared" si="91"/>
        <v/>
      </c>
      <c r="M277" s="62" t="str">
        <f t="shared" si="92"/>
        <v/>
      </c>
      <c r="N277" s="62" t="str">
        <f t="shared" si="93"/>
        <v/>
      </c>
      <c r="O277" s="62" t="str">
        <f t="shared" si="94"/>
        <v/>
      </c>
      <c r="P277" s="107"/>
      <c r="Q277" s="107"/>
      <c r="R277" s="107"/>
      <c r="S277" s="107"/>
      <c r="T277" s="107"/>
      <c r="U277" s="107"/>
      <c r="V277" s="107"/>
      <c r="Y277" s="108" t="str">
        <f>IF('1st plate agonist &amp; batch'!AB270&lt;&gt;"",'1st plate agonist &amp; batch'!AB270,"")</f>
        <v/>
      </c>
      <c r="Z277" s="108" t="str">
        <f>IF('1st plate agonist &amp; batch'!AC270&lt;&gt;"",'1st plate agonist &amp; batch'!AC270,"")</f>
        <v/>
      </c>
      <c r="AA277" s="108" t="str">
        <f>IF('1st plate agonist &amp; batch'!AD270&lt;&gt;"",'1st plate agonist &amp; batch'!AD270,"")</f>
        <v/>
      </c>
      <c r="AB277" s="108" t="str">
        <f>IF('1st plate agonist &amp; batch'!AE270&lt;&gt;"",'1st plate agonist &amp; batch'!AE270,"")</f>
        <v/>
      </c>
      <c r="AC277" s="58" t="str">
        <f>IFERROR(IF(AND($Y277&lt;&gt;"Buffer",$Y277&lt;&gt;""),COUNTIFS('Dilutions 1st Plate'!$B$2:$Y$17,'Plate preparation Calculations'!$AD$2,'1st plate agonist &amp; batch'!$B$2:$Y$17,'Plate preparation Calculations'!$Y277),""),"")</f>
        <v/>
      </c>
      <c r="AD277" s="58" t="str">
        <f t="shared" si="95"/>
        <v/>
      </c>
      <c r="AE277" s="58" t="str">
        <f t="shared" si="96"/>
        <v/>
      </c>
      <c r="AF277" s="108" t="str">
        <f t="shared" si="97"/>
        <v/>
      </c>
      <c r="AG277" s="58" t="str">
        <f t="shared" si="98"/>
        <v/>
      </c>
      <c r="AH277" s="58" t="str">
        <f t="shared" si="99"/>
        <v/>
      </c>
      <c r="AI277" s="58" t="str">
        <f t="shared" si="100"/>
        <v/>
      </c>
      <c r="AJ277" s="82" t="str">
        <f t="shared" si="101"/>
        <v/>
      </c>
      <c r="AK277" s="82" t="str">
        <f t="shared" si="102"/>
        <v/>
      </c>
      <c r="AL277" s="82" t="str">
        <f t="shared" si="103"/>
        <v/>
      </c>
      <c r="AM277" s="58" t="str">
        <f t="shared" si="104"/>
        <v/>
      </c>
      <c r="AN277" s="58" t="str">
        <f t="shared" si="105"/>
        <v/>
      </c>
      <c r="AP277" s="58" t="str">
        <f>IF(AND('2nd plate agonist &amp; batch'!AB270&lt;&gt;"", '2nd plate agonist &amp; batch'!AB270&lt;&gt;"Buffer"),'2nd plate agonist &amp; batch'!AB270,"")</f>
        <v/>
      </c>
      <c r="AQ277" s="58" t="str">
        <f>IF('2nd plate agonist &amp; batch'!AC270&lt;&gt;"",'2nd plate agonist &amp; batch'!AC270,"")</f>
        <v/>
      </c>
      <c r="AR277" s="58" t="str">
        <f>IF('2nd plate agonist &amp; batch'!AD270&lt;&gt;"",'2nd plate agonist &amp; batch'!AD270,"")</f>
        <v/>
      </c>
      <c r="AS277" s="58"/>
      <c r="AT277" s="58" t="str">
        <f>IF(AND('2nd plate agonist &amp; batch'!AB270&lt;&gt;"", '2nd plate agonist &amp; batch'!AB270&lt;&gt;"Buffer"),'2nd plate agonist &amp; batch'!AE270,"")</f>
        <v/>
      </c>
      <c r="AU277" s="58" t="str">
        <f t="shared" si="106"/>
        <v/>
      </c>
      <c r="AV277" s="58" t="str">
        <f t="shared" si="107"/>
        <v/>
      </c>
      <c r="AW277" s="58" t="str">
        <f t="shared" si="109"/>
        <v/>
      </c>
      <c r="AX277" s="58" t="str">
        <f t="shared" si="108"/>
        <v/>
      </c>
      <c r="AY277" s="93"/>
      <c r="BB277" s="54"/>
    </row>
    <row r="278" spans="5:54" s="91" customFormat="1" ht="21" customHeight="1" x14ac:dyDescent="0.3">
      <c r="E278" s="61" t="str">
        <f>'Cell type &amp; nb'!AC271</f>
        <v/>
      </c>
      <c r="F278" s="61" t="str">
        <f>'Cell type &amp; nb'!AD271</f>
        <v/>
      </c>
      <c r="G278" s="61" t="str">
        <f>'Cell type &amp; nb'!AE271</f>
        <v/>
      </c>
      <c r="H278" s="61" t="str">
        <f>'Cell type &amp; nb'!AF271</f>
        <v/>
      </c>
      <c r="I278" s="64" t="str">
        <f t="shared" si="88"/>
        <v/>
      </c>
      <c r="J278" s="62" t="str">
        <f t="shared" si="89"/>
        <v/>
      </c>
      <c r="K278" s="62" t="str">
        <f t="shared" si="90"/>
        <v/>
      </c>
      <c r="L278" s="62" t="str">
        <f t="shared" si="91"/>
        <v/>
      </c>
      <c r="M278" s="62" t="str">
        <f t="shared" si="92"/>
        <v/>
      </c>
      <c r="N278" s="62" t="str">
        <f t="shared" si="93"/>
        <v/>
      </c>
      <c r="O278" s="62" t="str">
        <f t="shared" si="94"/>
        <v/>
      </c>
      <c r="P278" s="107"/>
      <c r="Q278" s="107"/>
      <c r="R278" s="107"/>
      <c r="S278" s="107"/>
      <c r="T278" s="107"/>
      <c r="U278" s="107"/>
      <c r="V278" s="107"/>
      <c r="Y278" s="108" t="str">
        <f>IF('1st plate agonist &amp; batch'!AB271&lt;&gt;"",'1st plate agonist &amp; batch'!AB271,"")</f>
        <v/>
      </c>
      <c r="Z278" s="108" t="str">
        <f>IF('1st plate agonist &amp; batch'!AC271&lt;&gt;"",'1st plate agonist &amp; batch'!AC271,"")</f>
        <v/>
      </c>
      <c r="AA278" s="108" t="str">
        <f>IF('1st plate agonist &amp; batch'!AD271&lt;&gt;"",'1st plate agonist &amp; batch'!AD271,"")</f>
        <v/>
      </c>
      <c r="AB278" s="108" t="str">
        <f>IF('1st plate agonist &amp; batch'!AE271&lt;&gt;"",'1st plate agonist &amp; batch'!AE271,"")</f>
        <v/>
      </c>
      <c r="AC278" s="58" t="str">
        <f>IFERROR(IF(AND($Y278&lt;&gt;"Buffer",$Y278&lt;&gt;""),COUNTIFS('Dilutions 1st Plate'!$B$2:$Y$17,'Plate preparation Calculations'!$AD$2,'1st plate agonist &amp; batch'!$B$2:$Y$17,'Plate preparation Calculations'!$Y278),""),"")</f>
        <v/>
      </c>
      <c r="AD278" s="58" t="str">
        <f t="shared" si="95"/>
        <v/>
      </c>
      <c r="AE278" s="58" t="str">
        <f t="shared" si="96"/>
        <v/>
      </c>
      <c r="AF278" s="108" t="str">
        <f t="shared" si="97"/>
        <v/>
      </c>
      <c r="AG278" s="58" t="str">
        <f t="shared" si="98"/>
        <v/>
      </c>
      <c r="AH278" s="58" t="str">
        <f t="shared" si="99"/>
        <v/>
      </c>
      <c r="AI278" s="58" t="str">
        <f t="shared" si="100"/>
        <v/>
      </c>
      <c r="AJ278" s="82" t="str">
        <f t="shared" si="101"/>
        <v/>
      </c>
      <c r="AK278" s="82" t="str">
        <f t="shared" si="102"/>
        <v/>
      </c>
      <c r="AL278" s="82" t="str">
        <f t="shared" si="103"/>
        <v/>
      </c>
      <c r="AM278" s="58" t="str">
        <f t="shared" si="104"/>
        <v/>
      </c>
      <c r="AN278" s="58" t="str">
        <f t="shared" si="105"/>
        <v/>
      </c>
      <c r="AP278" s="58" t="str">
        <f>IF(AND('2nd plate agonist &amp; batch'!AB271&lt;&gt;"", '2nd plate agonist &amp; batch'!AB271&lt;&gt;"Buffer"),'2nd plate agonist &amp; batch'!AB271,"")</f>
        <v/>
      </c>
      <c r="AQ278" s="58" t="str">
        <f>IF('2nd plate agonist &amp; batch'!AC271&lt;&gt;"",'2nd plate agonist &amp; batch'!AC271,"")</f>
        <v/>
      </c>
      <c r="AR278" s="58" t="str">
        <f>IF('2nd plate agonist &amp; batch'!AD271&lt;&gt;"",'2nd plate agonist &amp; batch'!AD271,"")</f>
        <v/>
      </c>
      <c r="AS278" s="58"/>
      <c r="AT278" s="58" t="str">
        <f>IF(AND('2nd plate agonist &amp; batch'!AB271&lt;&gt;"", '2nd plate agonist &amp; batch'!AB271&lt;&gt;"Buffer"),'2nd plate agonist &amp; batch'!AE271,"")</f>
        <v/>
      </c>
      <c r="AU278" s="58" t="str">
        <f t="shared" si="106"/>
        <v/>
      </c>
      <c r="AV278" s="58" t="str">
        <f t="shared" si="107"/>
        <v/>
      </c>
      <c r="AW278" s="58" t="str">
        <f t="shared" si="109"/>
        <v/>
      </c>
      <c r="AX278" s="58" t="str">
        <f t="shared" si="108"/>
        <v/>
      </c>
      <c r="AY278" s="93"/>
      <c r="BB278" s="54"/>
    </row>
    <row r="279" spans="5:54" s="91" customFormat="1" ht="21" customHeight="1" x14ac:dyDescent="0.3">
      <c r="E279" s="61" t="str">
        <f>'Cell type &amp; nb'!AC272</f>
        <v/>
      </c>
      <c r="F279" s="61" t="str">
        <f>'Cell type &amp; nb'!AD272</f>
        <v/>
      </c>
      <c r="G279" s="61" t="str">
        <f>'Cell type &amp; nb'!AE272</f>
        <v/>
      </c>
      <c r="H279" s="61" t="str">
        <f>'Cell type &amp; nb'!AF272</f>
        <v/>
      </c>
      <c r="I279" s="64" t="str">
        <f t="shared" si="88"/>
        <v/>
      </c>
      <c r="J279" s="62" t="str">
        <f t="shared" si="89"/>
        <v/>
      </c>
      <c r="K279" s="62" t="str">
        <f t="shared" si="90"/>
        <v/>
      </c>
      <c r="L279" s="62" t="str">
        <f t="shared" si="91"/>
        <v/>
      </c>
      <c r="M279" s="62" t="str">
        <f t="shared" si="92"/>
        <v/>
      </c>
      <c r="N279" s="62" t="str">
        <f t="shared" si="93"/>
        <v/>
      </c>
      <c r="O279" s="62" t="str">
        <f t="shared" si="94"/>
        <v/>
      </c>
      <c r="P279" s="107"/>
      <c r="Q279" s="107"/>
      <c r="R279" s="107"/>
      <c r="S279" s="107"/>
      <c r="T279" s="107"/>
      <c r="U279" s="107"/>
      <c r="V279" s="107"/>
      <c r="Y279" s="108" t="str">
        <f>IF('1st plate agonist &amp; batch'!AB272&lt;&gt;"",'1st plate agonist &amp; batch'!AB272,"")</f>
        <v/>
      </c>
      <c r="Z279" s="108" t="str">
        <f>IF('1st plate agonist &amp; batch'!AC272&lt;&gt;"",'1st plate agonist &amp; batch'!AC272,"")</f>
        <v/>
      </c>
      <c r="AA279" s="108" t="str">
        <f>IF('1st plate agonist &amp; batch'!AD272&lt;&gt;"",'1st plate agonist &amp; batch'!AD272,"")</f>
        <v/>
      </c>
      <c r="AB279" s="108" t="str">
        <f>IF('1st plate agonist &amp; batch'!AE272&lt;&gt;"",'1st plate agonist &amp; batch'!AE272,"")</f>
        <v/>
      </c>
      <c r="AC279" s="58" t="str">
        <f>IFERROR(IF(AND($Y279&lt;&gt;"Buffer",$Y279&lt;&gt;""),COUNTIFS('Dilutions 1st Plate'!$B$2:$Y$17,'Plate preparation Calculations'!$AD$2,'1st plate agonist &amp; batch'!$B$2:$Y$17,'Plate preparation Calculations'!$Y279),""),"")</f>
        <v/>
      </c>
      <c r="AD279" s="58" t="str">
        <f t="shared" si="95"/>
        <v/>
      </c>
      <c r="AE279" s="58" t="str">
        <f t="shared" si="96"/>
        <v/>
      </c>
      <c r="AF279" s="108" t="str">
        <f t="shared" si="97"/>
        <v/>
      </c>
      <c r="AG279" s="58" t="str">
        <f t="shared" si="98"/>
        <v/>
      </c>
      <c r="AH279" s="58" t="str">
        <f t="shared" si="99"/>
        <v/>
      </c>
      <c r="AI279" s="58" t="str">
        <f t="shared" si="100"/>
        <v/>
      </c>
      <c r="AJ279" s="82" t="str">
        <f t="shared" si="101"/>
        <v/>
      </c>
      <c r="AK279" s="82" t="str">
        <f t="shared" si="102"/>
        <v/>
      </c>
      <c r="AL279" s="82" t="str">
        <f t="shared" si="103"/>
        <v/>
      </c>
      <c r="AM279" s="58" t="str">
        <f t="shared" si="104"/>
        <v/>
      </c>
      <c r="AN279" s="58" t="str">
        <f t="shared" si="105"/>
        <v/>
      </c>
      <c r="AP279" s="58" t="str">
        <f>IF(AND('2nd plate agonist &amp; batch'!AB272&lt;&gt;"", '2nd plate agonist &amp; batch'!AB272&lt;&gt;"Buffer"),'2nd plate agonist &amp; batch'!AB272,"")</f>
        <v/>
      </c>
      <c r="AQ279" s="58" t="str">
        <f>IF('2nd plate agonist &amp; batch'!AC272&lt;&gt;"",'2nd plate agonist &amp; batch'!AC272,"")</f>
        <v/>
      </c>
      <c r="AR279" s="58" t="str">
        <f>IF('2nd plate agonist &amp; batch'!AD272&lt;&gt;"",'2nd plate agonist &amp; batch'!AD272,"")</f>
        <v/>
      </c>
      <c r="AS279" s="58"/>
      <c r="AT279" s="58" t="str">
        <f>IF(AND('2nd plate agonist &amp; batch'!AB272&lt;&gt;"", '2nd plate agonist &amp; batch'!AB272&lt;&gt;"Buffer"),'2nd plate agonist &amp; batch'!AE272,"")</f>
        <v/>
      </c>
      <c r="AU279" s="58" t="str">
        <f t="shared" si="106"/>
        <v/>
      </c>
      <c r="AV279" s="58" t="str">
        <f t="shared" si="107"/>
        <v/>
      </c>
      <c r="AW279" s="58" t="str">
        <f t="shared" si="109"/>
        <v/>
      </c>
      <c r="AX279" s="58" t="str">
        <f t="shared" si="108"/>
        <v/>
      </c>
      <c r="AY279" s="93"/>
      <c r="BB279" s="54"/>
    </row>
    <row r="280" spans="5:54" s="91" customFormat="1" ht="21" customHeight="1" x14ac:dyDescent="0.3">
      <c r="E280" s="61" t="str">
        <f>'Cell type &amp; nb'!AC273</f>
        <v/>
      </c>
      <c r="F280" s="61" t="str">
        <f>'Cell type &amp; nb'!AD273</f>
        <v/>
      </c>
      <c r="G280" s="61" t="str">
        <f>'Cell type &amp; nb'!AE273</f>
        <v/>
      </c>
      <c r="H280" s="61" t="str">
        <f>'Cell type &amp; nb'!AF273</f>
        <v/>
      </c>
      <c r="I280" s="64" t="str">
        <f t="shared" si="88"/>
        <v/>
      </c>
      <c r="J280" s="62" t="str">
        <f t="shared" si="89"/>
        <v/>
      </c>
      <c r="K280" s="62" t="str">
        <f t="shared" si="90"/>
        <v/>
      </c>
      <c r="L280" s="62" t="str">
        <f t="shared" si="91"/>
        <v/>
      </c>
      <c r="M280" s="62" t="str">
        <f t="shared" si="92"/>
        <v/>
      </c>
      <c r="N280" s="62" t="str">
        <f t="shared" si="93"/>
        <v/>
      </c>
      <c r="O280" s="62" t="str">
        <f t="shared" si="94"/>
        <v/>
      </c>
      <c r="P280" s="107"/>
      <c r="Q280" s="107"/>
      <c r="R280" s="107"/>
      <c r="S280" s="107"/>
      <c r="T280" s="107"/>
      <c r="U280" s="107"/>
      <c r="V280" s="107"/>
      <c r="Y280" s="108" t="str">
        <f>IF('1st plate agonist &amp; batch'!AB273&lt;&gt;"",'1st plate agonist &amp; batch'!AB273,"")</f>
        <v/>
      </c>
      <c r="Z280" s="108" t="str">
        <f>IF('1st plate agonist &amp; batch'!AC273&lt;&gt;"",'1st plate agonist &amp; batch'!AC273,"")</f>
        <v/>
      </c>
      <c r="AA280" s="108" t="str">
        <f>IF('1st plate agonist &amp; batch'!AD273&lt;&gt;"",'1st plate agonist &amp; batch'!AD273,"")</f>
        <v/>
      </c>
      <c r="AB280" s="108" t="str">
        <f>IF('1st plate agonist &amp; batch'!AE273&lt;&gt;"",'1st plate agonist &amp; batch'!AE273,"")</f>
        <v/>
      </c>
      <c r="AC280" s="58" t="str">
        <f>IFERROR(IF(AND($Y280&lt;&gt;"Buffer",$Y280&lt;&gt;""),COUNTIFS('Dilutions 1st Plate'!$B$2:$Y$17,'Plate preparation Calculations'!$AD$2,'1st plate agonist &amp; batch'!$B$2:$Y$17,'Plate preparation Calculations'!$Y280),""),"")</f>
        <v/>
      </c>
      <c r="AD280" s="58" t="str">
        <f t="shared" si="95"/>
        <v/>
      </c>
      <c r="AE280" s="58" t="str">
        <f t="shared" si="96"/>
        <v/>
      </c>
      <c r="AF280" s="108" t="str">
        <f t="shared" si="97"/>
        <v/>
      </c>
      <c r="AG280" s="58" t="str">
        <f t="shared" si="98"/>
        <v/>
      </c>
      <c r="AH280" s="58" t="str">
        <f t="shared" si="99"/>
        <v/>
      </c>
      <c r="AI280" s="58" t="str">
        <f t="shared" si="100"/>
        <v/>
      </c>
      <c r="AJ280" s="82" t="str">
        <f t="shared" si="101"/>
        <v/>
      </c>
      <c r="AK280" s="82" t="str">
        <f t="shared" si="102"/>
        <v/>
      </c>
      <c r="AL280" s="82" t="str">
        <f t="shared" si="103"/>
        <v/>
      </c>
      <c r="AM280" s="58" t="str">
        <f t="shared" si="104"/>
        <v/>
      </c>
      <c r="AN280" s="58" t="str">
        <f t="shared" si="105"/>
        <v/>
      </c>
      <c r="AP280" s="58" t="str">
        <f>IF(AND('2nd plate agonist &amp; batch'!AB273&lt;&gt;"", '2nd plate agonist &amp; batch'!AB273&lt;&gt;"Buffer"),'2nd plate agonist &amp; batch'!AB273,"")</f>
        <v/>
      </c>
      <c r="AQ280" s="58" t="str">
        <f>IF('2nd plate agonist &amp; batch'!AC273&lt;&gt;"",'2nd plate agonist &amp; batch'!AC273,"")</f>
        <v/>
      </c>
      <c r="AR280" s="58" t="str">
        <f>IF('2nd plate agonist &amp; batch'!AD273&lt;&gt;"",'2nd plate agonist &amp; batch'!AD273,"")</f>
        <v/>
      </c>
      <c r="AS280" s="58"/>
      <c r="AT280" s="58" t="str">
        <f>IF(AND('2nd plate agonist &amp; batch'!AB273&lt;&gt;"", '2nd plate agonist &amp; batch'!AB273&lt;&gt;"Buffer"),'2nd plate agonist &amp; batch'!AE273,"")</f>
        <v/>
      </c>
      <c r="AU280" s="58" t="str">
        <f t="shared" si="106"/>
        <v/>
      </c>
      <c r="AV280" s="58" t="str">
        <f t="shared" si="107"/>
        <v/>
      </c>
      <c r="AW280" s="58" t="str">
        <f t="shared" si="109"/>
        <v/>
      </c>
      <c r="AX280" s="58" t="str">
        <f t="shared" si="108"/>
        <v/>
      </c>
      <c r="AY280" s="93"/>
      <c r="BB280" s="54"/>
    </row>
    <row r="281" spans="5:54" s="91" customFormat="1" ht="21" customHeight="1" x14ac:dyDescent="0.3">
      <c r="E281" s="61" t="str">
        <f>'Cell type &amp; nb'!AC274</f>
        <v/>
      </c>
      <c r="F281" s="61" t="str">
        <f>'Cell type &amp; nb'!AD274</f>
        <v/>
      </c>
      <c r="G281" s="61" t="str">
        <f>'Cell type &amp; nb'!AE274</f>
        <v/>
      </c>
      <c r="H281" s="61" t="str">
        <f>'Cell type &amp; nb'!AF274</f>
        <v/>
      </c>
      <c r="I281" s="64" t="str">
        <f t="shared" si="88"/>
        <v/>
      </c>
      <c r="J281" s="62" t="str">
        <f t="shared" si="89"/>
        <v/>
      </c>
      <c r="K281" s="62" t="str">
        <f t="shared" si="90"/>
        <v/>
      </c>
      <c r="L281" s="62" t="str">
        <f t="shared" si="91"/>
        <v/>
      </c>
      <c r="M281" s="62" t="str">
        <f t="shared" si="92"/>
        <v/>
      </c>
      <c r="N281" s="62" t="str">
        <f t="shared" si="93"/>
        <v/>
      </c>
      <c r="O281" s="62" t="str">
        <f t="shared" si="94"/>
        <v/>
      </c>
      <c r="P281" s="107"/>
      <c r="Q281" s="107"/>
      <c r="R281" s="107"/>
      <c r="S281" s="107"/>
      <c r="T281" s="107"/>
      <c r="U281" s="107"/>
      <c r="V281" s="107"/>
      <c r="Y281" s="108" t="str">
        <f>IF('1st plate agonist &amp; batch'!AB274&lt;&gt;"",'1st plate agonist &amp; batch'!AB274,"")</f>
        <v/>
      </c>
      <c r="Z281" s="108" t="str">
        <f>IF('1st plate agonist &amp; batch'!AC274&lt;&gt;"",'1st plate agonist &amp; batch'!AC274,"")</f>
        <v/>
      </c>
      <c r="AA281" s="108" t="str">
        <f>IF('1st plate agonist &amp; batch'!AD274&lt;&gt;"",'1st plate agonist &amp; batch'!AD274,"")</f>
        <v/>
      </c>
      <c r="AB281" s="108" t="str">
        <f>IF('1st plate agonist &amp; batch'!AE274&lt;&gt;"",'1st plate agonist &amp; batch'!AE274,"")</f>
        <v/>
      </c>
      <c r="AC281" s="58" t="str">
        <f>IFERROR(IF(AND($Y281&lt;&gt;"Buffer",$Y281&lt;&gt;""),COUNTIFS('Dilutions 1st Plate'!$B$2:$Y$17,'Plate preparation Calculations'!$AD$2,'1st plate agonist &amp; batch'!$B$2:$Y$17,'Plate preparation Calculations'!$Y281),""),"")</f>
        <v/>
      </c>
      <c r="AD281" s="58" t="str">
        <f t="shared" si="95"/>
        <v/>
      </c>
      <c r="AE281" s="58" t="str">
        <f t="shared" si="96"/>
        <v/>
      </c>
      <c r="AF281" s="108" t="str">
        <f t="shared" si="97"/>
        <v/>
      </c>
      <c r="AG281" s="58" t="str">
        <f t="shared" si="98"/>
        <v/>
      </c>
      <c r="AH281" s="58" t="str">
        <f t="shared" si="99"/>
        <v/>
      </c>
      <c r="AI281" s="58" t="str">
        <f t="shared" si="100"/>
        <v/>
      </c>
      <c r="AJ281" s="82" t="str">
        <f t="shared" si="101"/>
        <v/>
      </c>
      <c r="AK281" s="82" t="str">
        <f t="shared" si="102"/>
        <v/>
      </c>
      <c r="AL281" s="82" t="str">
        <f t="shared" si="103"/>
        <v/>
      </c>
      <c r="AM281" s="58" t="str">
        <f t="shared" si="104"/>
        <v/>
      </c>
      <c r="AN281" s="58" t="str">
        <f t="shared" si="105"/>
        <v/>
      </c>
      <c r="AP281" s="58" t="str">
        <f>IF(AND('2nd plate agonist &amp; batch'!AB274&lt;&gt;"", '2nd plate agonist &amp; batch'!AB274&lt;&gt;"Buffer"),'2nd plate agonist &amp; batch'!AB274,"")</f>
        <v/>
      </c>
      <c r="AQ281" s="58" t="str">
        <f>IF('2nd plate agonist &amp; batch'!AC274&lt;&gt;"",'2nd plate agonist &amp; batch'!AC274,"")</f>
        <v/>
      </c>
      <c r="AR281" s="58" t="str">
        <f>IF('2nd plate agonist &amp; batch'!AD274&lt;&gt;"",'2nd plate agonist &amp; batch'!AD274,"")</f>
        <v/>
      </c>
      <c r="AS281" s="58"/>
      <c r="AT281" s="58" t="str">
        <f>IF(AND('2nd plate agonist &amp; batch'!AB274&lt;&gt;"", '2nd plate agonist &amp; batch'!AB274&lt;&gt;"Buffer"),'2nd plate agonist &amp; batch'!AE274,"")</f>
        <v/>
      </c>
      <c r="AU281" s="58" t="str">
        <f t="shared" si="106"/>
        <v/>
      </c>
      <c r="AV281" s="58" t="str">
        <f t="shared" si="107"/>
        <v/>
      </c>
      <c r="AW281" s="58" t="str">
        <f t="shared" si="109"/>
        <v/>
      </c>
      <c r="AX281" s="58" t="str">
        <f t="shared" si="108"/>
        <v/>
      </c>
      <c r="AY281" s="93"/>
      <c r="BB281" s="54"/>
    </row>
    <row r="282" spans="5:54" s="91" customFormat="1" ht="21" customHeight="1" x14ac:dyDescent="0.3">
      <c r="E282" s="61" t="str">
        <f>'Cell type &amp; nb'!AC275</f>
        <v/>
      </c>
      <c r="F282" s="61" t="str">
        <f>'Cell type &amp; nb'!AD275</f>
        <v/>
      </c>
      <c r="G282" s="61" t="str">
        <f>'Cell type &amp; nb'!AE275</f>
        <v/>
      </c>
      <c r="H282" s="61" t="str">
        <f>'Cell type &amp; nb'!AF275</f>
        <v/>
      </c>
      <c r="I282" s="64" t="str">
        <f t="shared" si="88"/>
        <v/>
      </c>
      <c r="J282" s="62" t="str">
        <f t="shared" si="89"/>
        <v/>
      </c>
      <c r="K282" s="62" t="str">
        <f t="shared" si="90"/>
        <v/>
      </c>
      <c r="L282" s="62" t="str">
        <f t="shared" si="91"/>
        <v/>
      </c>
      <c r="M282" s="62" t="str">
        <f t="shared" si="92"/>
        <v/>
      </c>
      <c r="N282" s="62" t="str">
        <f t="shared" si="93"/>
        <v/>
      </c>
      <c r="O282" s="62" t="str">
        <f t="shared" si="94"/>
        <v/>
      </c>
      <c r="P282" s="107"/>
      <c r="Q282" s="107"/>
      <c r="R282" s="107"/>
      <c r="S282" s="107"/>
      <c r="T282" s="107"/>
      <c r="U282" s="107"/>
      <c r="V282" s="107"/>
      <c r="Y282" s="108" t="str">
        <f>IF('1st plate agonist &amp; batch'!AB275&lt;&gt;"",'1st plate agonist &amp; batch'!AB275,"")</f>
        <v/>
      </c>
      <c r="Z282" s="108" t="str">
        <f>IF('1st plate agonist &amp; batch'!AC275&lt;&gt;"",'1st plate agonist &amp; batch'!AC275,"")</f>
        <v/>
      </c>
      <c r="AA282" s="108" t="str">
        <f>IF('1st plate agonist &amp; batch'!AD275&lt;&gt;"",'1st plate agonist &amp; batch'!AD275,"")</f>
        <v/>
      </c>
      <c r="AB282" s="108" t="str">
        <f>IF('1st plate agonist &amp; batch'!AE275&lt;&gt;"",'1st plate agonist &amp; batch'!AE275,"")</f>
        <v/>
      </c>
      <c r="AC282" s="58" t="str">
        <f>IFERROR(IF(AND($Y282&lt;&gt;"Buffer",$Y282&lt;&gt;""),COUNTIFS('Dilutions 1st Plate'!$B$2:$Y$17,'Plate preparation Calculations'!$AD$2,'1st plate agonist &amp; batch'!$B$2:$Y$17,'Plate preparation Calculations'!$Y282),""),"")</f>
        <v/>
      </c>
      <c r="AD282" s="58" t="str">
        <f t="shared" si="95"/>
        <v/>
      </c>
      <c r="AE282" s="58" t="str">
        <f t="shared" si="96"/>
        <v/>
      </c>
      <c r="AF282" s="108" t="str">
        <f t="shared" si="97"/>
        <v/>
      </c>
      <c r="AG282" s="58" t="str">
        <f t="shared" si="98"/>
        <v/>
      </c>
      <c r="AH282" s="58" t="str">
        <f t="shared" si="99"/>
        <v/>
      </c>
      <c r="AI282" s="58" t="str">
        <f t="shared" si="100"/>
        <v/>
      </c>
      <c r="AJ282" s="82" t="str">
        <f t="shared" si="101"/>
        <v/>
      </c>
      <c r="AK282" s="82" t="str">
        <f t="shared" si="102"/>
        <v/>
      </c>
      <c r="AL282" s="82" t="str">
        <f t="shared" si="103"/>
        <v/>
      </c>
      <c r="AM282" s="58" t="str">
        <f t="shared" si="104"/>
        <v/>
      </c>
      <c r="AN282" s="58" t="str">
        <f t="shared" si="105"/>
        <v/>
      </c>
      <c r="AP282" s="58" t="str">
        <f>IF(AND('2nd plate agonist &amp; batch'!AB275&lt;&gt;"", '2nd plate agonist &amp; batch'!AB275&lt;&gt;"Buffer"),'2nd plate agonist &amp; batch'!AB275,"")</f>
        <v/>
      </c>
      <c r="AQ282" s="58" t="str">
        <f>IF('2nd plate agonist &amp; batch'!AC275&lt;&gt;"",'2nd plate agonist &amp; batch'!AC275,"")</f>
        <v/>
      </c>
      <c r="AR282" s="58" t="str">
        <f>IF('2nd plate agonist &amp; batch'!AD275&lt;&gt;"",'2nd plate agonist &amp; batch'!AD275,"")</f>
        <v/>
      </c>
      <c r="AS282" s="58"/>
      <c r="AT282" s="58" t="str">
        <f>IF(AND('2nd plate agonist &amp; batch'!AB275&lt;&gt;"", '2nd plate agonist &amp; batch'!AB275&lt;&gt;"Buffer"),'2nd plate agonist &amp; batch'!AE275,"")</f>
        <v/>
      </c>
      <c r="AU282" s="58" t="str">
        <f t="shared" si="106"/>
        <v/>
      </c>
      <c r="AV282" s="58" t="str">
        <f t="shared" si="107"/>
        <v/>
      </c>
      <c r="AW282" s="58" t="str">
        <f t="shared" si="109"/>
        <v/>
      </c>
      <c r="AX282" s="58" t="str">
        <f t="shared" si="108"/>
        <v/>
      </c>
      <c r="AY282" s="93"/>
      <c r="BB282" s="54"/>
    </row>
    <row r="283" spans="5:54" s="91" customFormat="1" ht="21" customHeight="1" x14ac:dyDescent="0.3">
      <c r="E283" s="61" t="str">
        <f>'Cell type &amp; nb'!AC276</f>
        <v/>
      </c>
      <c r="F283" s="61" t="str">
        <f>'Cell type &amp; nb'!AD276</f>
        <v/>
      </c>
      <c r="G283" s="61" t="str">
        <f>'Cell type &amp; nb'!AE276</f>
        <v/>
      </c>
      <c r="H283" s="61" t="str">
        <f>'Cell type &amp; nb'!AF276</f>
        <v/>
      </c>
      <c r="I283" s="64" t="str">
        <f t="shared" si="88"/>
        <v/>
      </c>
      <c r="J283" s="62" t="str">
        <f t="shared" si="89"/>
        <v/>
      </c>
      <c r="K283" s="62" t="str">
        <f t="shared" si="90"/>
        <v/>
      </c>
      <c r="L283" s="62" t="str">
        <f t="shared" si="91"/>
        <v/>
      </c>
      <c r="M283" s="62" t="str">
        <f t="shared" si="92"/>
        <v/>
      </c>
      <c r="N283" s="62" t="str">
        <f t="shared" si="93"/>
        <v/>
      </c>
      <c r="O283" s="62" t="str">
        <f t="shared" si="94"/>
        <v/>
      </c>
      <c r="P283" s="107"/>
      <c r="Q283" s="107"/>
      <c r="R283" s="107"/>
      <c r="S283" s="107"/>
      <c r="T283" s="107"/>
      <c r="U283" s="107"/>
      <c r="V283" s="107"/>
      <c r="Y283" s="108" t="str">
        <f>IF('1st plate agonist &amp; batch'!AB276&lt;&gt;"",'1st plate agonist &amp; batch'!AB276,"")</f>
        <v/>
      </c>
      <c r="Z283" s="108" t="str">
        <f>IF('1st plate agonist &amp; batch'!AC276&lt;&gt;"",'1st plate agonist &amp; batch'!AC276,"")</f>
        <v/>
      </c>
      <c r="AA283" s="108" t="str">
        <f>IF('1st plate agonist &amp; batch'!AD276&lt;&gt;"",'1st plate agonist &amp; batch'!AD276,"")</f>
        <v/>
      </c>
      <c r="AB283" s="108" t="str">
        <f>IF('1st plate agonist &amp; batch'!AE276&lt;&gt;"",'1st plate agonist &amp; batch'!AE276,"")</f>
        <v/>
      </c>
      <c r="AC283" s="58" t="str">
        <f>IFERROR(IF(AND($Y283&lt;&gt;"Buffer",$Y283&lt;&gt;""),COUNTIFS('Dilutions 1st Plate'!$B$2:$Y$17,'Plate preparation Calculations'!$AD$2,'1st plate agonist &amp; batch'!$B$2:$Y$17,'Plate preparation Calculations'!$Y283),""),"")</f>
        <v/>
      </c>
      <c r="AD283" s="58" t="str">
        <f t="shared" si="95"/>
        <v/>
      </c>
      <c r="AE283" s="58" t="str">
        <f t="shared" si="96"/>
        <v/>
      </c>
      <c r="AF283" s="108" t="str">
        <f t="shared" si="97"/>
        <v/>
      </c>
      <c r="AG283" s="58" t="str">
        <f t="shared" si="98"/>
        <v/>
      </c>
      <c r="AH283" s="58" t="str">
        <f t="shared" si="99"/>
        <v/>
      </c>
      <c r="AI283" s="58" t="str">
        <f t="shared" si="100"/>
        <v/>
      </c>
      <c r="AJ283" s="82" t="str">
        <f t="shared" si="101"/>
        <v/>
      </c>
      <c r="AK283" s="82" t="str">
        <f t="shared" si="102"/>
        <v/>
      </c>
      <c r="AL283" s="82" t="str">
        <f t="shared" si="103"/>
        <v/>
      </c>
      <c r="AM283" s="58" t="str">
        <f t="shared" si="104"/>
        <v/>
      </c>
      <c r="AN283" s="58" t="str">
        <f t="shared" si="105"/>
        <v/>
      </c>
      <c r="AP283" s="58" t="str">
        <f>IF(AND('2nd plate agonist &amp; batch'!AB276&lt;&gt;"", '2nd plate agonist &amp; batch'!AB276&lt;&gt;"Buffer"),'2nd plate agonist &amp; batch'!AB276,"")</f>
        <v/>
      </c>
      <c r="AQ283" s="58" t="str">
        <f>IF('2nd plate agonist &amp; batch'!AC276&lt;&gt;"",'2nd plate agonist &amp; batch'!AC276,"")</f>
        <v/>
      </c>
      <c r="AR283" s="58" t="str">
        <f>IF('2nd plate agonist &amp; batch'!AD276&lt;&gt;"",'2nd plate agonist &amp; batch'!AD276,"")</f>
        <v/>
      </c>
      <c r="AS283" s="58"/>
      <c r="AT283" s="58" t="str">
        <f>IF(AND('2nd plate agonist &amp; batch'!AB276&lt;&gt;"", '2nd plate agonist &amp; batch'!AB276&lt;&gt;"Buffer"),'2nd plate agonist &amp; batch'!AE276,"")</f>
        <v/>
      </c>
      <c r="AU283" s="58" t="str">
        <f t="shared" si="106"/>
        <v/>
      </c>
      <c r="AV283" s="58" t="str">
        <f t="shared" si="107"/>
        <v/>
      </c>
      <c r="AW283" s="58" t="str">
        <f t="shared" si="109"/>
        <v/>
      </c>
      <c r="AX283" s="58" t="str">
        <f t="shared" si="108"/>
        <v/>
      </c>
      <c r="AY283" s="93"/>
      <c r="BB283" s="54"/>
    </row>
    <row r="284" spans="5:54" s="91" customFormat="1" ht="21" customHeight="1" x14ac:dyDescent="0.3">
      <c r="E284" s="61" t="str">
        <f>'Cell type &amp; nb'!AC277</f>
        <v/>
      </c>
      <c r="F284" s="61" t="str">
        <f>'Cell type &amp; nb'!AD277</f>
        <v/>
      </c>
      <c r="G284" s="61" t="str">
        <f>'Cell type &amp; nb'!AE277</f>
        <v/>
      </c>
      <c r="H284" s="61" t="str">
        <f>'Cell type &amp; nb'!AF277</f>
        <v/>
      </c>
      <c r="I284" s="64" t="str">
        <f t="shared" si="88"/>
        <v/>
      </c>
      <c r="J284" s="62" t="str">
        <f t="shared" si="89"/>
        <v/>
      </c>
      <c r="K284" s="62" t="str">
        <f t="shared" si="90"/>
        <v/>
      </c>
      <c r="L284" s="62" t="str">
        <f t="shared" si="91"/>
        <v/>
      </c>
      <c r="M284" s="62" t="str">
        <f t="shared" si="92"/>
        <v/>
      </c>
      <c r="N284" s="62" t="str">
        <f t="shared" si="93"/>
        <v/>
      </c>
      <c r="O284" s="62" t="str">
        <f t="shared" si="94"/>
        <v/>
      </c>
      <c r="P284" s="107"/>
      <c r="Q284" s="107"/>
      <c r="R284" s="107"/>
      <c r="S284" s="107"/>
      <c r="T284" s="107"/>
      <c r="U284" s="107"/>
      <c r="V284" s="107"/>
      <c r="Y284" s="108" t="str">
        <f>IF('1st plate agonist &amp; batch'!AB277&lt;&gt;"",'1st plate agonist &amp; batch'!AB277,"")</f>
        <v/>
      </c>
      <c r="Z284" s="108" t="str">
        <f>IF('1st plate agonist &amp; batch'!AC277&lt;&gt;"",'1st plate agonist &amp; batch'!AC277,"")</f>
        <v/>
      </c>
      <c r="AA284" s="108" t="str">
        <f>IF('1st plate agonist &amp; batch'!AD277&lt;&gt;"",'1st plate agonist &amp; batch'!AD277,"")</f>
        <v/>
      </c>
      <c r="AB284" s="108" t="str">
        <f>IF('1st plate agonist &amp; batch'!AE277&lt;&gt;"",'1st plate agonist &amp; batch'!AE277,"")</f>
        <v/>
      </c>
      <c r="AC284" s="58" t="str">
        <f>IFERROR(IF(AND($Y284&lt;&gt;"Buffer",$Y284&lt;&gt;""),COUNTIFS('Dilutions 1st Plate'!$B$2:$Y$17,'Plate preparation Calculations'!$AD$2,'1st plate agonist &amp; batch'!$B$2:$Y$17,'Plate preparation Calculations'!$Y284),""),"")</f>
        <v/>
      </c>
      <c r="AD284" s="58" t="str">
        <f t="shared" si="95"/>
        <v/>
      </c>
      <c r="AE284" s="58" t="str">
        <f t="shared" si="96"/>
        <v/>
      </c>
      <c r="AF284" s="108" t="str">
        <f t="shared" si="97"/>
        <v/>
      </c>
      <c r="AG284" s="58" t="str">
        <f t="shared" si="98"/>
        <v/>
      </c>
      <c r="AH284" s="58" t="str">
        <f t="shared" si="99"/>
        <v/>
      </c>
      <c r="AI284" s="58" t="str">
        <f t="shared" si="100"/>
        <v/>
      </c>
      <c r="AJ284" s="82" t="str">
        <f t="shared" si="101"/>
        <v/>
      </c>
      <c r="AK284" s="82" t="str">
        <f t="shared" si="102"/>
        <v/>
      </c>
      <c r="AL284" s="82" t="str">
        <f t="shared" si="103"/>
        <v/>
      </c>
      <c r="AM284" s="58" t="str">
        <f t="shared" si="104"/>
        <v/>
      </c>
      <c r="AN284" s="58" t="str">
        <f t="shared" si="105"/>
        <v/>
      </c>
      <c r="AP284" s="58" t="str">
        <f>IF(AND('2nd plate agonist &amp; batch'!AB277&lt;&gt;"", '2nd plate agonist &amp; batch'!AB277&lt;&gt;"Buffer"),'2nd plate agonist &amp; batch'!AB277,"")</f>
        <v/>
      </c>
      <c r="AQ284" s="58" t="str">
        <f>IF('2nd plate agonist &amp; batch'!AC277&lt;&gt;"",'2nd plate agonist &amp; batch'!AC277,"")</f>
        <v/>
      </c>
      <c r="AR284" s="58" t="str">
        <f>IF('2nd plate agonist &amp; batch'!AD277&lt;&gt;"",'2nd plate agonist &amp; batch'!AD277,"")</f>
        <v/>
      </c>
      <c r="AS284" s="58"/>
      <c r="AT284" s="58" t="str">
        <f>IF(AND('2nd plate agonist &amp; batch'!AB277&lt;&gt;"", '2nd plate agonist &amp; batch'!AB277&lt;&gt;"Buffer"),'2nd plate agonist &amp; batch'!AE277,"")</f>
        <v/>
      </c>
      <c r="AU284" s="58" t="str">
        <f t="shared" si="106"/>
        <v/>
      </c>
      <c r="AV284" s="58" t="str">
        <f t="shared" si="107"/>
        <v/>
      </c>
      <c r="AW284" s="58" t="str">
        <f t="shared" si="109"/>
        <v/>
      </c>
      <c r="AX284" s="58" t="str">
        <f t="shared" si="108"/>
        <v/>
      </c>
      <c r="AY284" s="93"/>
      <c r="BB284" s="54"/>
    </row>
    <row r="285" spans="5:54" s="91" customFormat="1" ht="21" customHeight="1" x14ac:dyDescent="0.3">
      <c r="E285" s="61" t="str">
        <f>'Cell type &amp; nb'!AC278</f>
        <v/>
      </c>
      <c r="F285" s="61" t="str">
        <f>'Cell type &amp; nb'!AD278</f>
        <v/>
      </c>
      <c r="G285" s="61" t="str">
        <f>'Cell type &amp; nb'!AE278</f>
        <v/>
      </c>
      <c r="H285" s="61" t="str">
        <f>'Cell type &amp; nb'!AF278</f>
        <v/>
      </c>
      <c r="I285" s="64" t="str">
        <f t="shared" si="88"/>
        <v/>
      </c>
      <c r="J285" s="62" t="str">
        <f t="shared" si="89"/>
        <v/>
      </c>
      <c r="K285" s="62" t="str">
        <f t="shared" si="90"/>
        <v/>
      </c>
      <c r="L285" s="62" t="str">
        <f t="shared" si="91"/>
        <v/>
      </c>
      <c r="M285" s="62" t="str">
        <f t="shared" si="92"/>
        <v/>
      </c>
      <c r="N285" s="62" t="str">
        <f t="shared" si="93"/>
        <v/>
      </c>
      <c r="O285" s="62" t="str">
        <f t="shared" si="94"/>
        <v/>
      </c>
      <c r="P285" s="107"/>
      <c r="Q285" s="107"/>
      <c r="R285" s="107"/>
      <c r="S285" s="107"/>
      <c r="T285" s="107"/>
      <c r="U285" s="107"/>
      <c r="V285" s="107"/>
      <c r="Y285" s="108" t="str">
        <f>IF('1st plate agonist &amp; batch'!AB278&lt;&gt;"",'1st plate agonist &amp; batch'!AB278,"")</f>
        <v/>
      </c>
      <c r="Z285" s="108" t="str">
        <f>IF('1st plate agonist &amp; batch'!AC278&lt;&gt;"",'1st plate agonist &amp; batch'!AC278,"")</f>
        <v/>
      </c>
      <c r="AA285" s="108" t="str">
        <f>IF('1st plate agonist &amp; batch'!AD278&lt;&gt;"",'1st plate agonist &amp; batch'!AD278,"")</f>
        <v/>
      </c>
      <c r="AB285" s="108" t="str">
        <f>IF('1st plate agonist &amp; batch'!AE278&lt;&gt;"",'1st plate agonist &amp; batch'!AE278,"")</f>
        <v/>
      </c>
      <c r="AC285" s="58" t="str">
        <f>IFERROR(IF(AND($Y285&lt;&gt;"Buffer",$Y285&lt;&gt;""),COUNTIFS('Dilutions 1st Plate'!$B$2:$Y$17,'Plate preparation Calculations'!$AD$2,'1st plate agonist &amp; batch'!$B$2:$Y$17,'Plate preparation Calculations'!$Y285),""),"")</f>
        <v/>
      </c>
      <c r="AD285" s="58" t="str">
        <f t="shared" si="95"/>
        <v/>
      </c>
      <c r="AE285" s="58" t="str">
        <f t="shared" si="96"/>
        <v/>
      </c>
      <c r="AF285" s="108" t="str">
        <f t="shared" si="97"/>
        <v/>
      </c>
      <c r="AG285" s="58" t="str">
        <f t="shared" si="98"/>
        <v/>
      </c>
      <c r="AH285" s="58" t="str">
        <f t="shared" si="99"/>
        <v/>
      </c>
      <c r="AI285" s="58" t="str">
        <f t="shared" si="100"/>
        <v/>
      </c>
      <c r="AJ285" s="82" t="str">
        <f t="shared" si="101"/>
        <v/>
      </c>
      <c r="AK285" s="82" t="str">
        <f t="shared" si="102"/>
        <v/>
      </c>
      <c r="AL285" s="82" t="str">
        <f t="shared" si="103"/>
        <v/>
      </c>
      <c r="AM285" s="58" t="str">
        <f t="shared" si="104"/>
        <v/>
      </c>
      <c r="AN285" s="58" t="str">
        <f t="shared" si="105"/>
        <v/>
      </c>
      <c r="AP285" s="58" t="str">
        <f>IF(AND('2nd plate agonist &amp; batch'!AB278&lt;&gt;"", '2nd plate agonist &amp; batch'!AB278&lt;&gt;"Buffer"),'2nd plate agonist &amp; batch'!AB278,"")</f>
        <v/>
      </c>
      <c r="AQ285" s="58" t="str">
        <f>IF('2nd plate agonist &amp; batch'!AC278&lt;&gt;"",'2nd plate agonist &amp; batch'!AC278,"")</f>
        <v/>
      </c>
      <c r="AR285" s="58" t="str">
        <f>IF('2nd plate agonist &amp; batch'!AD278&lt;&gt;"",'2nd plate agonist &amp; batch'!AD278,"")</f>
        <v/>
      </c>
      <c r="AS285" s="58"/>
      <c r="AT285" s="58" t="str">
        <f>IF(AND('2nd plate agonist &amp; batch'!AB278&lt;&gt;"", '2nd plate agonist &amp; batch'!AB278&lt;&gt;"Buffer"),'2nd plate agonist &amp; batch'!AE278,"")</f>
        <v/>
      </c>
      <c r="AU285" s="58" t="str">
        <f t="shared" si="106"/>
        <v/>
      </c>
      <c r="AV285" s="58" t="str">
        <f t="shared" si="107"/>
        <v/>
      </c>
      <c r="AW285" s="58" t="str">
        <f t="shared" si="109"/>
        <v/>
      </c>
      <c r="AX285" s="58" t="str">
        <f t="shared" si="108"/>
        <v/>
      </c>
      <c r="AY285" s="93"/>
      <c r="BB285" s="54"/>
    </row>
    <row r="286" spans="5:54" s="91" customFormat="1" ht="21" customHeight="1" x14ac:dyDescent="0.3">
      <c r="E286" s="61" t="str">
        <f>'Cell type &amp; nb'!AC279</f>
        <v/>
      </c>
      <c r="F286" s="61" t="str">
        <f>'Cell type &amp; nb'!AD279</f>
        <v/>
      </c>
      <c r="G286" s="61" t="str">
        <f>'Cell type &amp; nb'!AE279</f>
        <v/>
      </c>
      <c r="H286" s="61" t="str">
        <f>'Cell type &amp; nb'!AF279</f>
        <v/>
      </c>
      <c r="I286" s="64" t="str">
        <f t="shared" si="88"/>
        <v/>
      </c>
      <c r="J286" s="62" t="str">
        <f t="shared" si="89"/>
        <v/>
      </c>
      <c r="K286" s="62" t="str">
        <f t="shared" si="90"/>
        <v/>
      </c>
      <c r="L286" s="62" t="str">
        <f t="shared" si="91"/>
        <v/>
      </c>
      <c r="M286" s="62" t="str">
        <f t="shared" si="92"/>
        <v/>
      </c>
      <c r="N286" s="62" t="str">
        <f t="shared" si="93"/>
        <v/>
      </c>
      <c r="O286" s="62" t="str">
        <f t="shared" si="94"/>
        <v/>
      </c>
      <c r="P286" s="107"/>
      <c r="Q286" s="107"/>
      <c r="R286" s="107"/>
      <c r="S286" s="107"/>
      <c r="T286" s="107"/>
      <c r="U286" s="107"/>
      <c r="V286" s="107"/>
      <c r="Y286" s="108" t="str">
        <f>IF('1st plate agonist &amp; batch'!AB279&lt;&gt;"",'1st plate agonist &amp; batch'!AB279,"")</f>
        <v/>
      </c>
      <c r="Z286" s="108" t="str">
        <f>IF('1st plate agonist &amp; batch'!AC279&lt;&gt;"",'1st plate agonist &amp; batch'!AC279,"")</f>
        <v/>
      </c>
      <c r="AA286" s="108" t="str">
        <f>IF('1st plate agonist &amp; batch'!AD279&lt;&gt;"",'1st plate agonist &amp; batch'!AD279,"")</f>
        <v/>
      </c>
      <c r="AB286" s="108" t="str">
        <f>IF('1st plate agonist &amp; batch'!AE279&lt;&gt;"",'1st plate agonist &amp; batch'!AE279,"")</f>
        <v/>
      </c>
      <c r="AC286" s="58" t="str">
        <f>IFERROR(IF(AND($Y286&lt;&gt;"Buffer",$Y286&lt;&gt;""),COUNTIFS('Dilutions 1st Plate'!$B$2:$Y$17,'Plate preparation Calculations'!$AD$2,'1st plate agonist &amp; batch'!$B$2:$Y$17,'Plate preparation Calculations'!$Y286),""),"")</f>
        <v/>
      </c>
      <c r="AD286" s="58" t="str">
        <f t="shared" si="95"/>
        <v/>
      </c>
      <c r="AE286" s="58" t="str">
        <f t="shared" si="96"/>
        <v/>
      </c>
      <c r="AF286" s="108" t="str">
        <f t="shared" si="97"/>
        <v/>
      </c>
      <c r="AG286" s="58" t="str">
        <f t="shared" si="98"/>
        <v/>
      </c>
      <c r="AH286" s="58" t="str">
        <f t="shared" si="99"/>
        <v/>
      </c>
      <c r="AI286" s="58" t="str">
        <f t="shared" si="100"/>
        <v/>
      </c>
      <c r="AJ286" s="82" t="str">
        <f t="shared" si="101"/>
        <v/>
      </c>
      <c r="AK286" s="82" t="str">
        <f t="shared" si="102"/>
        <v/>
      </c>
      <c r="AL286" s="82" t="str">
        <f t="shared" si="103"/>
        <v/>
      </c>
      <c r="AM286" s="58" t="str">
        <f t="shared" si="104"/>
        <v/>
      </c>
      <c r="AN286" s="58" t="str">
        <f t="shared" si="105"/>
        <v/>
      </c>
      <c r="AP286" s="58" t="str">
        <f>IF(AND('2nd plate agonist &amp; batch'!AB279&lt;&gt;"", '2nd plate agonist &amp; batch'!AB279&lt;&gt;"Buffer"),'2nd plate agonist &amp; batch'!AB279,"")</f>
        <v/>
      </c>
      <c r="AQ286" s="58" t="str">
        <f>IF('2nd plate agonist &amp; batch'!AC279&lt;&gt;"",'2nd plate agonist &amp; batch'!AC279,"")</f>
        <v/>
      </c>
      <c r="AR286" s="58" t="str">
        <f>IF('2nd plate agonist &amp; batch'!AD279&lt;&gt;"",'2nd plate agonist &amp; batch'!AD279,"")</f>
        <v/>
      </c>
      <c r="AS286" s="58"/>
      <c r="AT286" s="58" t="str">
        <f>IF(AND('2nd plate agonist &amp; batch'!AB279&lt;&gt;"", '2nd plate agonist &amp; batch'!AB279&lt;&gt;"Buffer"),'2nd plate agonist &amp; batch'!AE279,"")</f>
        <v/>
      </c>
      <c r="AU286" s="58" t="str">
        <f t="shared" si="106"/>
        <v/>
      </c>
      <c r="AV286" s="58" t="str">
        <f t="shared" si="107"/>
        <v/>
      </c>
      <c r="AW286" s="58" t="str">
        <f t="shared" si="109"/>
        <v/>
      </c>
      <c r="AX286" s="58" t="str">
        <f t="shared" si="108"/>
        <v/>
      </c>
      <c r="AY286" s="93"/>
      <c r="BB286" s="54"/>
    </row>
    <row r="287" spans="5:54" s="91" customFormat="1" ht="21" customHeight="1" x14ac:dyDescent="0.3">
      <c r="E287" s="61" t="str">
        <f>'Cell type &amp; nb'!AC280</f>
        <v/>
      </c>
      <c r="F287" s="61" t="str">
        <f>'Cell type &amp; nb'!AD280</f>
        <v/>
      </c>
      <c r="G287" s="61" t="str">
        <f>'Cell type &amp; nb'!AE280</f>
        <v/>
      </c>
      <c r="H287" s="61" t="str">
        <f>'Cell type &amp; nb'!AF280</f>
        <v/>
      </c>
      <c r="I287" s="64" t="str">
        <f t="shared" si="88"/>
        <v/>
      </c>
      <c r="J287" s="62" t="str">
        <f t="shared" si="89"/>
        <v/>
      </c>
      <c r="K287" s="62" t="str">
        <f t="shared" si="90"/>
        <v/>
      </c>
      <c r="L287" s="62" t="str">
        <f t="shared" si="91"/>
        <v/>
      </c>
      <c r="M287" s="62" t="str">
        <f t="shared" si="92"/>
        <v/>
      </c>
      <c r="N287" s="62" t="str">
        <f t="shared" si="93"/>
        <v/>
      </c>
      <c r="O287" s="62" t="str">
        <f t="shared" si="94"/>
        <v/>
      </c>
      <c r="P287" s="107"/>
      <c r="Q287" s="107"/>
      <c r="R287" s="107"/>
      <c r="S287" s="107"/>
      <c r="T287" s="107"/>
      <c r="U287" s="107"/>
      <c r="V287" s="107"/>
      <c r="Y287" s="108" t="str">
        <f>IF('1st plate agonist &amp; batch'!AB280&lt;&gt;"",'1st plate agonist &amp; batch'!AB280,"")</f>
        <v/>
      </c>
      <c r="Z287" s="108" t="str">
        <f>IF('1st plate agonist &amp; batch'!AC280&lt;&gt;"",'1st plate agonist &amp; batch'!AC280,"")</f>
        <v/>
      </c>
      <c r="AA287" s="108" t="str">
        <f>IF('1st plate agonist &amp; batch'!AD280&lt;&gt;"",'1st plate agonist &amp; batch'!AD280,"")</f>
        <v/>
      </c>
      <c r="AB287" s="108" t="str">
        <f>IF('1st plate agonist &amp; batch'!AE280&lt;&gt;"",'1st plate agonist &amp; batch'!AE280,"")</f>
        <v/>
      </c>
      <c r="AC287" s="58" t="str">
        <f>IFERROR(IF(AND($Y287&lt;&gt;"Buffer",$Y287&lt;&gt;""),COUNTIFS('Dilutions 1st Plate'!$B$2:$Y$17,'Plate preparation Calculations'!$AD$2,'1st plate agonist &amp; batch'!$B$2:$Y$17,'Plate preparation Calculations'!$Y287),""),"")</f>
        <v/>
      </c>
      <c r="AD287" s="58" t="str">
        <f t="shared" si="95"/>
        <v/>
      </c>
      <c r="AE287" s="58" t="str">
        <f t="shared" si="96"/>
        <v/>
      </c>
      <c r="AF287" s="108" t="str">
        <f t="shared" si="97"/>
        <v/>
      </c>
      <c r="AG287" s="58" t="str">
        <f t="shared" si="98"/>
        <v/>
      </c>
      <c r="AH287" s="58" t="str">
        <f t="shared" si="99"/>
        <v/>
      </c>
      <c r="AI287" s="58" t="str">
        <f t="shared" si="100"/>
        <v/>
      </c>
      <c r="AJ287" s="82" t="str">
        <f t="shared" si="101"/>
        <v/>
      </c>
      <c r="AK287" s="82" t="str">
        <f t="shared" si="102"/>
        <v/>
      </c>
      <c r="AL287" s="82" t="str">
        <f t="shared" si="103"/>
        <v/>
      </c>
      <c r="AM287" s="58" t="str">
        <f t="shared" si="104"/>
        <v/>
      </c>
      <c r="AN287" s="58" t="str">
        <f t="shared" si="105"/>
        <v/>
      </c>
      <c r="AP287" s="58" t="str">
        <f>IF(AND('2nd plate agonist &amp; batch'!AB280&lt;&gt;"", '2nd plate agonist &amp; batch'!AB280&lt;&gt;"Buffer"),'2nd plate agonist &amp; batch'!AB280,"")</f>
        <v/>
      </c>
      <c r="AQ287" s="58" t="str">
        <f>IF('2nd plate agonist &amp; batch'!AC280&lt;&gt;"",'2nd plate agonist &amp; batch'!AC280,"")</f>
        <v/>
      </c>
      <c r="AR287" s="58" t="str">
        <f>IF('2nd plate agonist &amp; batch'!AD280&lt;&gt;"",'2nd plate agonist &amp; batch'!AD280,"")</f>
        <v/>
      </c>
      <c r="AS287" s="58"/>
      <c r="AT287" s="58" t="str">
        <f>IF(AND('2nd plate agonist &amp; batch'!AB280&lt;&gt;"", '2nd plate agonist &amp; batch'!AB280&lt;&gt;"Buffer"),'2nd plate agonist &amp; batch'!AE280,"")</f>
        <v/>
      </c>
      <c r="AU287" s="58" t="str">
        <f t="shared" si="106"/>
        <v/>
      </c>
      <c r="AV287" s="58" t="str">
        <f t="shared" si="107"/>
        <v/>
      </c>
      <c r="AW287" s="58" t="str">
        <f t="shared" si="109"/>
        <v/>
      </c>
      <c r="AX287" s="58" t="str">
        <f t="shared" si="108"/>
        <v/>
      </c>
      <c r="AY287" s="93"/>
      <c r="BB287" s="54"/>
    </row>
    <row r="288" spans="5:54" s="91" customFormat="1" ht="21" customHeight="1" x14ac:dyDescent="0.3">
      <c r="E288" s="61" t="str">
        <f>'Cell type &amp; nb'!AC281</f>
        <v/>
      </c>
      <c r="F288" s="61" t="str">
        <f>'Cell type &amp; nb'!AD281</f>
        <v/>
      </c>
      <c r="G288" s="61" t="str">
        <f>'Cell type &amp; nb'!AE281</f>
        <v/>
      </c>
      <c r="H288" s="61" t="str">
        <f>'Cell type &amp; nb'!AF281</f>
        <v/>
      </c>
      <c r="I288" s="64" t="str">
        <f t="shared" si="88"/>
        <v/>
      </c>
      <c r="J288" s="62" t="str">
        <f t="shared" si="89"/>
        <v/>
      </c>
      <c r="K288" s="62" t="str">
        <f t="shared" si="90"/>
        <v/>
      </c>
      <c r="L288" s="62" t="str">
        <f t="shared" si="91"/>
        <v/>
      </c>
      <c r="M288" s="62" t="str">
        <f t="shared" si="92"/>
        <v/>
      </c>
      <c r="N288" s="62" t="str">
        <f t="shared" si="93"/>
        <v/>
      </c>
      <c r="O288" s="62" t="str">
        <f t="shared" si="94"/>
        <v/>
      </c>
      <c r="P288" s="107"/>
      <c r="Q288" s="107"/>
      <c r="R288" s="107"/>
      <c r="S288" s="107"/>
      <c r="T288" s="107"/>
      <c r="U288" s="107"/>
      <c r="V288" s="107"/>
      <c r="Y288" s="108" t="str">
        <f>IF('1st plate agonist &amp; batch'!AB281&lt;&gt;"",'1st plate agonist &amp; batch'!AB281,"")</f>
        <v/>
      </c>
      <c r="Z288" s="108" t="str">
        <f>IF('1st plate agonist &amp; batch'!AC281&lt;&gt;"",'1st plate agonist &amp; batch'!AC281,"")</f>
        <v/>
      </c>
      <c r="AA288" s="108" t="str">
        <f>IF('1st plate agonist &amp; batch'!AD281&lt;&gt;"",'1st plate agonist &amp; batch'!AD281,"")</f>
        <v/>
      </c>
      <c r="AB288" s="108" t="str">
        <f>IF('1st plate agonist &amp; batch'!AE281&lt;&gt;"",'1st plate agonist &amp; batch'!AE281,"")</f>
        <v/>
      </c>
      <c r="AC288" s="58" t="str">
        <f>IFERROR(IF(AND($Y288&lt;&gt;"Buffer",$Y288&lt;&gt;""),COUNTIFS('Dilutions 1st Plate'!$B$2:$Y$17,'Plate preparation Calculations'!$AD$2,'1st plate agonist &amp; batch'!$B$2:$Y$17,'Plate preparation Calculations'!$Y288),""),"")</f>
        <v/>
      </c>
      <c r="AD288" s="58" t="str">
        <f t="shared" si="95"/>
        <v/>
      </c>
      <c r="AE288" s="58" t="str">
        <f t="shared" si="96"/>
        <v/>
      </c>
      <c r="AF288" s="108" t="str">
        <f t="shared" si="97"/>
        <v/>
      </c>
      <c r="AG288" s="58" t="str">
        <f t="shared" si="98"/>
        <v/>
      </c>
      <c r="AH288" s="58" t="str">
        <f t="shared" si="99"/>
        <v/>
      </c>
      <c r="AI288" s="58" t="str">
        <f t="shared" si="100"/>
        <v/>
      </c>
      <c r="AJ288" s="82" t="str">
        <f t="shared" si="101"/>
        <v/>
      </c>
      <c r="AK288" s="82" t="str">
        <f t="shared" si="102"/>
        <v/>
      </c>
      <c r="AL288" s="82" t="str">
        <f t="shared" si="103"/>
        <v/>
      </c>
      <c r="AM288" s="58" t="str">
        <f t="shared" si="104"/>
        <v/>
      </c>
      <c r="AN288" s="58" t="str">
        <f t="shared" si="105"/>
        <v/>
      </c>
      <c r="AP288" s="58" t="str">
        <f>IF(AND('2nd plate agonist &amp; batch'!AB281&lt;&gt;"", '2nd plate agonist &amp; batch'!AB281&lt;&gt;"Buffer"),'2nd plate agonist &amp; batch'!AB281,"")</f>
        <v/>
      </c>
      <c r="AQ288" s="58" t="str">
        <f>IF('2nd plate agonist &amp; batch'!AC281&lt;&gt;"",'2nd plate agonist &amp; batch'!AC281,"")</f>
        <v/>
      </c>
      <c r="AR288" s="58" t="str">
        <f>IF('2nd plate agonist &amp; batch'!AD281&lt;&gt;"",'2nd plate agonist &amp; batch'!AD281,"")</f>
        <v/>
      </c>
      <c r="AS288" s="58"/>
      <c r="AT288" s="58" t="str">
        <f>IF(AND('2nd plate agonist &amp; batch'!AB281&lt;&gt;"", '2nd plate agonist &amp; batch'!AB281&lt;&gt;"Buffer"),'2nd plate agonist &amp; batch'!AE281,"")</f>
        <v/>
      </c>
      <c r="AU288" s="58" t="str">
        <f t="shared" si="106"/>
        <v/>
      </c>
      <c r="AV288" s="58" t="str">
        <f t="shared" si="107"/>
        <v/>
      </c>
      <c r="AW288" s="58" t="str">
        <f t="shared" si="109"/>
        <v/>
      </c>
      <c r="AX288" s="58" t="str">
        <f t="shared" si="108"/>
        <v/>
      </c>
      <c r="AY288" s="93"/>
      <c r="BB288" s="54"/>
    </row>
    <row r="289" spans="5:54" s="91" customFormat="1" ht="21" customHeight="1" x14ac:dyDescent="0.3">
      <c r="E289" s="61" t="str">
        <f>'Cell type &amp; nb'!AC282</f>
        <v/>
      </c>
      <c r="F289" s="61" t="str">
        <f>'Cell type &amp; nb'!AD282</f>
        <v/>
      </c>
      <c r="G289" s="61" t="str">
        <f>'Cell type &amp; nb'!AE282</f>
        <v/>
      </c>
      <c r="H289" s="61" t="str">
        <f>'Cell type &amp; nb'!AF282</f>
        <v/>
      </c>
      <c r="I289" s="64" t="str">
        <f t="shared" si="88"/>
        <v/>
      </c>
      <c r="J289" s="62" t="str">
        <f t="shared" si="89"/>
        <v/>
      </c>
      <c r="K289" s="62" t="str">
        <f t="shared" si="90"/>
        <v/>
      </c>
      <c r="L289" s="62" t="str">
        <f t="shared" si="91"/>
        <v/>
      </c>
      <c r="M289" s="62" t="str">
        <f t="shared" si="92"/>
        <v/>
      </c>
      <c r="N289" s="62" t="str">
        <f t="shared" si="93"/>
        <v/>
      </c>
      <c r="O289" s="62" t="str">
        <f t="shared" si="94"/>
        <v/>
      </c>
      <c r="P289" s="107"/>
      <c r="Q289" s="107"/>
      <c r="R289" s="107"/>
      <c r="S289" s="107"/>
      <c r="T289" s="107"/>
      <c r="U289" s="107"/>
      <c r="V289" s="107"/>
      <c r="Y289" s="108" t="str">
        <f>IF('1st plate agonist &amp; batch'!AB282&lt;&gt;"",'1st plate agonist &amp; batch'!AB282,"")</f>
        <v/>
      </c>
      <c r="Z289" s="108" t="str">
        <f>IF('1st plate agonist &amp; batch'!AC282&lt;&gt;"",'1st plate agonist &amp; batch'!AC282,"")</f>
        <v/>
      </c>
      <c r="AA289" s="108" t="str">
        <f>IF('1st plate agonist &amp; batch'!AD282&lt;&gt;"",'1st plate agonist &amp; batch'!AD282,"")</f>
        <v/>
      </c>
      <c r="AB289" s="108" t="str">
        <f>IF('1st plate agonist &amp; batch'!AE282&lt;&gt;"",'1st plate agonist &amp; batch'!AE282,"")</f>
        <v/>
      </c>
      <c r="AC289" s="58" t="str">
        <f>IFERROR(IF(AND($Y289&lt;&gt;"Buffer",$Y289&lt;&gt;""),COUNTIFS('Dilutions 1st Plate'!$B$2:$Y$17,'Plate preparation Calculations'!$AD$2,'1st plate agonist &amp; batch'!$B$2:$Y$17,'Plate preparation Calculations'!$Y289),""),"")</f>
        <v/>
      </c>
      <c r="AD289" s="58" t="str">
        <f t="shared" si="95"/>
        <v/>
      </c>
      <c r="AE289" s="58" t="str">
        <f t="shared" si="96"/>
        <v/>
      </c>
      <c r="AF289" s="108" t="str">
        <f t="shared" si="97"/>
        <v/>
      </c>
      <c r="AG289" s="58" t="str">
        <f t="shared" si="98"/>
        <v/>
      </c>
      <c r="AH289" s="58" t="str">
        <f t="shared" si="99"/>
        <v/>
      </c>
      <c r="AI289" s="58" t="str">
        <f t="shared" si="100"/>
        <v/>
      </c>
      <c r="AJ289" s="82" t="str">
        <f t="shared" si="101"/>
        <v/>
      </c>
      <c r="AK289" s="82" t="str">
        <f t="shared" si="102"/>
        <v/>
      </c>
      <c r="AL289" s="82" t="str">
        <f t="shared" si="103"/>
        <v/>
      </c>
      <c r="AM289" s="58" t="str">
        <f t="shared" si="104"/>
        <v/>
      </c>
      <c r="AN289" s="58" t="str">
        <f t="shared" si="105"/>
        <v/>
      </c>
      <c r="AP289" s="58" t="str">
        <f>IF(AND('2nd plate agonist &amp; batch'!AB282&lt;&gt;"", '2nd plate agonist &amp; batch'!AB282&lt;&gt;"Buffer"),'2nd plate agonist &amp; batch'!AB282,"")</f>
        <v/>
      </c>
      <c r="AQ289" s="58" t="str">
        <f>IF('2nd plate agonist &amp; batch'!AC282&lt;&gt;"",'2nd plate agonist &amp; batch'!AC282,"")</f>
        <v/>
      </c>
      <c r="AR289" s="58" t="str">
        <f>IF('2nd plate agonist &amp; batch'!AD282&lt;&gt;"",'2nd plate agonist &amp; batch'!AD282,"")</f>
        <v/>
      </c>
      <c r="AS289" s="58"/>
      <c r="AT289" s="58" t="str">
        <f>IF(AND('2nd plate agonist &amp; batch'!AB282&lt;&gt;"", '2nd plate agonist &amp; batch'!AB282&lt;&gt;"Buffer"),'2nd plate agonist &amp; batch'!AE282,"")</f>
        <v/>
      </c>
      <c r="AU289" s="58" t="str">
        <f t="shared" si="106"/>
        <v/>
      </c>
      <c r="AV289" s="58" t="str">
        <f t="shared" si="107"/>
        <v/>
      </c>
      <c r="AW289" s="58" t="str">
        <f t="shared" si="109"/>
        <v/>
      </c>
      <c r="AX289" s="58" t="str">
        <f t="shared" si="108"/>
        <v/>
      </c>
      <c r="AY289" s="93"/>
      <c r="BB289" s="54"/>
    </row>
    <row r="290" spans="5:54" s="91" customFormat="1" ht="21" customHeight="1" x14ac:dyDescent="0.3">
      <c r="E290" s="61" t="str">
        <f>'Cell type &amp; nb'!AC283</f>
        <v/>
      </c>
      <c r="F290" s="61" t="str">
        <f>'Cell type &amp; nb'!AD283</f>
        <v/>
      </c>
      <c r="G290" s="61" t="str">
        <f>'Cell type &amp; nb'!AE283</f>
        <v/>
      </c>
      <c r="H290" s="61" t="str">
        <f>'Cell type &amp; nb'!AF283</f>
        <v/>
      </c>
      <c r="I290" s="64" t="str">
        <f t="shared" si="88"/>
        <v/>
      </c>
      <c r="J290" s="62" t="str">
        <f t="shared" si="89"/>
        <v/>
      </c>
      <c r="K290" s="62" t="str">
        <f t="shared" si="90"/>
        <v/>
      </c>
      <c r="L290" s="62" t="str">
        <f t="shared" si="91"/>
        <v/>
      </c>
      <c r="M290" s="62" t="str">
        <f t="shared" si="92"/>
        <v/>
      </c>
      <c r="N290" s="62" t="str">
        <f t="shared" si="93"/>
        <v/>
      </c>
      <c r="O290" s="62" t="str">
        <f t="shared" si="94"/>
        <v/>
      </c>
      <c r="P290" s="107"/>
      <c r="Q290" s="107"/>
      <c r="R290" s="107"/>
      <c r="S290" s="107"/>
      <c r="T290" s="107"/>
      <c r="U290" s="107"/>
      <c r="V290" s="107"/>
      <c r="Y290" s="108" t="str">
        <f>IF('1st plate agonist &amp; batch'!AB283&lt;&gt;"",'1st plate agonist &amp; batch'!AB283,"")</f>
        <v/>
      </c>
      <c r="Z290" s="108" t="str">
        <f>IF('1st plate agonist &amp; batch'!AC283&lt;&gt;"",'1st plate agonist &amp; batch'!AC283,"")</f>
        <v/>
      </c>
      <c r="AA290" s="108" t="str">
        <f>IF('1st plate agonist &amp; batch'!AD283&lt;&gt;"",'1st plate agonist &amp; batch'!AD283,"")</f>
        <v/>
      </c>
      <c r="AB290" s="108" t="str">
        <f>IF('1st plate agonist &amp; batch'!AE283&lt;&gt;"",'1st plate agonist &amp; batch'!AE283,"")</f>
        <v/>
      </c>
      <c r="AC290" s="58" t="str">
        <f>IFERROR(IF(AND($Y290&lt;&gt;"Buffer",$Y290&lt;&gt;""),COUNTIFS('Dilutions 1st Plate'!$B$2:$Y$17,'Plate preparation Calculations'!$AD$2,'1st plate agonist &amp; batch'!$B$2:$Y$17,'Plate preparation Calculations'!$Y290),""),"")</f>
        <v/>
      </c>
      <c r="AD290" s="58" t="str">
        <f t="shared" si="95"/>
        <v/>
      </c>
      <c r="AE290" s="58" t="str">
        <f t="shared" si="96"/>
        <v/>
      </c>
      <c r="AF290" s="108" t="str">
        <f t="shared" si="97"/>
        <v/>
      </c>
      <c r="AG290" s="58" t="str">
        <f t="shared" si="98"/>
        <v/>
      </c>
      <c r="AH290" s="58" t="str">
        <f t="shared" si="99"/>
        <v/>
      </c>
      <c r="AI290" s="58" t="str">
        <f t="shared" si="100"/>
        <v/>
      </c>
      <c r="AJ290" s="82" t="str">
        <f t="shared" si="101"/>
        <v/>
      </c>
      <c r="AK290" s="82" t="str">
        <f t="shared" si="102"/>
        <v/>
      </c>
      <c r="AL290" s="82" t="str">
        <f t="shared" si="103"/>
        <v/>
      </c>
      <c r="AM290" s="58" t="str">
        <f t="shared" si="104"/>
        <v/>
      </c>
      <c r="AN290" s="58" t="str">
        <f t="shared" si="105"/>
        <v/>
      </c>
      <c r="AP290" s="58" t="str">
        <f>IF(AND('2nd plate agonist &amp; batch'!AB283&lt;&gt;"", '2nd plate agonist &amp; batch'!AB283&lt;&gt;"Buffer"),'2nd plate agonist &amp; batch'!AB283,"")</f>
        <v/>
      </c>
      <c r="AQ290" s="58" t="str">
        <f>IF('2nd plate agonist &amp; batch'!AC283&lt;&gt;"",'2nd plate agonist &amp; batch'!AC283,"")</f>
        <v/>
      </c>
      <c r="AR290" s="58" t="str">
        <f>IF('2nd plate agonist &amp; batch'!AD283&lt;&gt;"",'2nd plate agonist &amp; batch'!AD283,"")</f>
        <v/>
      </c>
      <c r="AS290" s="58"/>
      <c r="AT290" s="58" t="str">
        <f>IF(AND('2nd plate agonist &amp; batch'!AB283&lt;&gt;"", '2nd plate agonist &amp; batch'!AB283&lt;&gt;"Buffer"),'2nd plate agonist &amp; batch'!AE283,"")</f>
        <v/>
      </c>
      <c r="AU290" s="58" t="str">
        <f t="shared" si="106"/>
        <v/>
      </c>
      <c r="AV290" s="58" t="str">
        <f t="shared" si="107"/>
        <v/>
      </c>
      <c r="AW290" s="58" t="str">
        <f t="shared" si="109"/>
        <v/>
      </c>
      <c r="AX290" s="58" t="str">
        <f t="shared" si="108"/>
        <v/>
      </c>
      <c r="AY290" s="93"/>
      <c r="BB290" s="54"/>
    </row>
    <row r="291" spans="5:54" s="91" customFormat="1" ht="21" customHeight="1" x14ac:dyDescent="0.3">
      <c r="E291" s="61" t="str">
        <f>'Cell type &amp; nb'!AC284</f>
        <v/>
      </c>
      <c r="F291" s="61" t="str">
        <f>'Cell type &amp; nb'!AD284</f>
        <v/>
      </c>
      <c r="G291" s="61" t="str">
        <f>'Cell type &amp; nb'!AE284</f>
        <v/>
      </c>
      <c r="H291" s="61" t="str">
        <f>'Cell type &amp; nb'!AF284</f>
        <v/>
      </c>
      <c r="I291" s="64" t="str">
        <f t="shared" si="88"/>
        <v/>
      </c>
      <c r="J291" s="62" t="str">
        <f t="shared" si="89"/>
        <v/>
      </c>
      <c r="K291" s="62" t="str">
        <f t="shared" si="90"/>
        <v/>
      </c>
      <c r="L291" s="62" t="str">
        <f t="shared" si="91"/>
        <v/>
      </c>
      <c r="M291" s="62" t="str">
        <f t="shared" si="92"/>
        <v/>
      </c>
      <c r="N291" s="62" t="str">
        <f t="shared" si="93"/>
        <v/>
      </c>
      <c r="O291" s="62" t="str">
        <f t="shared" si="94"/>
        <v/>
      </c>
      <c r="P291" s="107"/>
      <c r="Q291" s="107"/>
      <c r="R291" s="107"/>
      <c r="S291" s="107"/>
      <c r="T291" s="107"/>
      <c r="U291" s="107"/>
      <c r="V291" s="107"/>
      <c r="Y291" s="108" t="str">
        <f>IF('1st plate agonist &amp; batch'!AB284&lt;&gt;"",'1st plate agonist &amp; batch'!AB284,"")</f>
        <v/>
      </c>
      <c r="Z291" s="108" t="str">
        <f>IF('1st plate agonist &amp; batch'!AC284&lt;&gt;"",'1st plate agonist &amp; batch'!AC284,"")</f>
        <v/>
      </c>
      <c r="AA291" s="108" t="str">
        <f>IF('1st plate agonist &amp; batch'!AD284&lt;&gt;"",'1st plate agonist &amp; batch'!AD284,"")</f>
        <v/>
      </c>
      <c r="AB291" s="108" t="str">
        <f>IF('1st plate agonist &amp; batch'!AE284&lt;&gt;"",'1st plate agonist &amp; batch'!AE284,"")</f>
        <v/>
      </c>
      <c r="AC291" s="58" t="str">
        <f>IFERROR(IF(AND($Y291&lt;&gt;"Buffer",$Y291&lt;&gt;""),COUNTIFS('Dilutions 1st Plate'!$B$2:$Y$17,'Plate preparation Calculations'!$AD$2,'1st plate agonist &amp; batch'!$B$2:$Y$17,'Plate preparation Calculations'!$Y291),""),"")</f>
        <v/>
      </c>
      <c r="AD291" s="58" t="str">
        <f t="shared" si="95"/>
        <v/>
      </c>
      <c r="AE291" s="58" t="str">
        <f t="shared" si="96"/>
        <v/>
      </c>
      <c r="AF291" s="108" t="str">
        <f t="shared" si="97"/>
        <v/>
      </c>
      <c r="AG291" s="58" t="str">
        <f t="shared" si="98"/>
        <v/>
      </c>
      <c r="AH291" s="58" t="str">
        <f t="shared" si="99"/>
        <v/>
      </c>
      <c r="AI291" s="58" t="str">
        <f t="shared" si="100"/>
        <v/>
      </c>
      <c r="AJ291" s="82" t="str">
        <f t="shared" si="101"/>
        <v/>
      </c>
      <c r="AK291" s="82" t="str">
        <f t="shared" si="102"/>
        <v/>
      </c>
      <c r="AL291" s="82" t="str">
        <f t="shared" si="103"/>
        <v/>
      </c>
      <c r="AM291" s="58" t="str">
        <f t="shared" si="104"/>
        <v/>
      </c>
      <c r="AN291" s="58" t="str">
        <f t="shared" si="105"/>
        <v/>
      </c>
      <c r="AP291" s="58" t="str">
        <f>IF(AND('2nd plate agonist &amp; batch'!AB284&lt;&gt;"", '2nd plate agonist &amp; batch'!AB284&lt;&gt;"Buffer"),'2nd plate agonist &amp; batch'!AB284,"")</f>
        <v/>
      </c>
      <c r="AQ291" s="58" t="str">
        <f>IF('2nd plate agonist &amp; batch'!AC284&lt;&gt;"",'2nd plate agonist &amp; batch'!AC284,"")</f>
        <v/>
      </c>
      <c r="AR291" s="58" t="str">
        <f>IF('2nd plate agonist &amp; batch'!AD284&lt;&gt;"",'2nd plate agonist &amp; batch'!AD284,"")</f>
        <v/>
      </c>
      <c r="AS291" s="58"/>
      <c r="AT291" s="58" t="str">
        <f>IF(AND('2nd plate agonist &amp; batch'!AB284&lt;&gt;"", '2nd plate agonist &amp; batch'!AB284&lt;&gt;"Buffer"),'2nd plate agonist &amp; batch'!AE284,"")</f>
        <v/>
      </c>
      <c r="AU291" s="58" t="str">
        <f t="shared" si="106"/>
        <v/>
      </c>
      <c r="AV291" s="58" t="str">
        <f t="shared" si="107"/>
        <v/>
      </c>
      <c r="AW291" s="58" t="str">
        <f t="shared" si="109"/>
        <v/>
      </c>
      <c r="AX291" s="58" t="str">
        <f t="shared" si="108"/>
        <v/>
      </c>
      <c r="AY291" s="93"/>
      <c r="BB291" s="54"/>
    </row>
    <row r="292" spans="5:54" s="91" customFormat="1" ht="21" customHeight="1" x14ac:dyDescent="0.3">
      <c r="E292" s="61" t="str">
        <f>'Cell type &amp; nb'!AC285</f>
        <v/>
      </c>
      <c r="F292" s="61" t="str">
        <f>'Cell type &amp; nb'!AD285</f>
        <v/>
      </c>
      <c r="G292" s="61" t="str">
        <f>'Cell type &amp; nb'!AE285</f>
        <v/>
      </c>
      <c r="H292" s="61" t="str">
        <f>'Cell type &amp; nb'!AF285</f>
        <v/>
      </c>
      <c r="I292" s="64" t="str">
        <f t="shared" si="88"/>
        <v/>
      </c>
      <c r="J292" s="62" t="str">
        <f t="shared" si="89"/>
        <v/>
      </c>
      <c r="K292" s="62" t="str">
        <f t="shared" si="90"/>
        <v/>
      </c>
      <c r="L292" s="62" t="str">
        <f t="shared" si="91"/>
        <v/>
      </c>
      <c r="M292" s="62" t="str">
        <f t="shared" si="92"/>
        <v/>
      </c>
      <c r="N292" s="62" t="str">
        <f t="shared" si="93"/>
        <v/>
      </c>
      <c r="O292" s="62" t="str">
        <f t="shared" si="94"/>
        <v/>
      </c>
      <c r="P292" s="107"/>
      <c r="Q292" s="107"/>
      <c r="R292" s="107"/>
      <c r="S292" s="107"/>
      <c r="T292" s="107"/>
      <c r="U292" s="107"/>
      <c r="V292" s="107"/>
      <c r="Y292" s="108" t="str">
        <f>IF('1st plate agonist &amp; batch'!AB285&lt;&gt;"",'1st plate agonist &amp; batch'!AB285,"")</f>
        <v/>
      </c>
      <c r="Z292" s="108" t="str">
        <f>IF('1st plate agonist &amp; batch'!AC285&lt;&gt;"",'1st plate agonist &amp; batch'!AC285,"")</f>
        <v/>
      </c>
      <c r="AA292" s="108" t="str">
        <f>IF('1st plate agonist &amp; batch'!AD285&lt;&gt;"",'1st plate agonist &amp; batch'!AD285,"")</f>
        <v/>
      </c>
      <c r="AB292" s="108" t="str">
        <f>IF('1st plate agonist &amp; batch'!AE285&lt;&gt;"",'1st plate agonist &amp; batch'!AE285,"")</f>
        <v/>
      </c>
      <c r="AC292" s="58" t="str">
        <f>IFERROR(IF(AND($Y292&lt;&gt;"Buffer",$Y292&lt;&gt;""),COUNTIFS('Dilutions 1st Plate'!$B$2:$Y$17,'Plate preparation Calculations'!$AD$2,'1st plate agonist &amp; batch'!$B$2:$Y$17,'Plate preparation Calculations'!$Y292),""),"")</f>
        <v/>
      </c>
      <c r="AD292" s="58" t="str">
        <f t="shared" si="95"/>
        <v/>
      </c>
      <c r="AE292" s="58" t="str">
        <f t="shared" si="96"/>
        <v/>
      </c>
      <c r="AF292" s="108" t="str">
        <f t="shared" si="97"/>
        <v/>
      </c>
      <c r="AG292" s="58" t="str">
        <f t="shared" si="98"/>
        <v/>
      </c>
      <c r="AH292" s="58" t="str">
        <f t="shared" si="99"/>
        <v/>
      </c>
      <c r="AI292" s="58" t="str">
        <f t="shared" si="100"/>
        <v/>
      </c>
      <c r="AJ292" s="82" t="str">
        <f t="shared" si="101"/>
        <v/>
      </c>
      <c r="AK292" s="82" t="str">
        <f t="shared" si="102"/>
        <v/>
      </c>
      <c r="AL292" s="82" t="str">
        <f t="shared" si="103"/>
        <v/>
      </c>
      <c r="AM292" s="58" t="str">
        <f t="shared" si="104"/>
        <v/>
      </c>
      <c r="AN292" s="58" t="str">
        <f t="shared" si="105"/>
        <v/>
      </c>
      <c r="AP292" s="58" t="str">
        <f>IF(AND('2nd plate agonist &amp; batch'!AB285&lt;&gt;"", '2nd plate agonist &amp; batch'!AB285&lt;&gt;"Buffer"),'2nd plate agonist &amp; batch'!AB285,"")</f>
        <v/>
      </c>
      <c r="AQ292" s="58" t="str">
        <f>IF('2nd plate agonist &amp; batch'!AC285&lt;&gt;"",'2nd plate agonist &amp; batch'!AC285,"")</f>
        <v/>
      </c>
      <c r="AR292" s="58" t="str">
        <f>IF('2nd plate agonist &amp; batch'!AD285&lt;&gt;"",'2nd plate agonist &amp; batch'!AD285,"")</f>
        <v/>
      </c>
      <c r="AS292" s="58"/>
      <c r="AT292" s="58" t="str">
        <f>IF(AND('2nd plate agonist &amp; batch'!AB285&lt;&gt;"", '2nd plate agonist &amp; batch'!AB285&lt;&gt;"Buffer"),'2nd plate agonist &amp; batch'!AE285,"")</f>
        <v/>
      </c>
      <c r="AU292" s="58" t="str">
        <f t="shared" si="106"/>
        <v/>
      </c>
      <c r="AV292" s="58" t="str">
        <f t="shared" si="107"/>
        <v/>
      </c>
      <c r="AW292" s="58" t="str">
        <f t="shared" si="109"/>
        <v/>
      </c>
      <c r="AX292" s="58" t="str">
        <f t="shared" si="108"/>
        <v/>
      </c>
      <c r="AY292" s="93"/>
      <c r="BB292" s="54"/>
    </row>
    <row r="293" spans="5:54" s="91" customFormat="1" ht="21" customHeight="1" x14ac:dyDescent="0.3">
      <c r="E293" s="61" t="str">
        <f>'Cell type &amp; nb'!AC286</f>
        <v/>
      </c>
      <c r="F293" s="61" t="str">
        <f>'Cell type &amp; nb'!AD286</f>
        <v/>
      </c>
      <c r="G293" s="61" t="str">
        <f>'Cell type &amp; nb'!AE286</f>
        <v/>
      </c>
      <c r="H293" s="61" t="str">
        <f>'Cell type &amp; nb'!AF286</f>
        <v/>
      </c>
      <c r="I293" s="64" t="str">
        <f t="shared" si="88"/>
        <v/>
      </c>
      <c r="J293" s="62" t="str">
        <f t="shared" si="89"/>
        <v/>
      </c>
      <c r="K293" s="62" t="str">
        <f t="shared" si="90"/>
        <v/>
      </c>
      <c r="L293" s="62" t="str">
        <f t="shared" si="91"/>
        <v/>
      </c>
      <c r="M293" s="62" t="str">
        <f t="shared" si="92"/>
        <v/>
      </c>
      <c r="N293" s="62" t="str">
        <f t="shared" si="93"/>
        <v/>
      </c>
      <c r="O293" s="62" t="str">
        <f t="shared" si="94"/>
        <v/>
      </c>
      <c r="P293" s="107"/>
      <c r="Q293" s="107"/>
      <c r="R293" s="107"/>
      <c r="S293" s="107"/>
      <c r="T293" s="107"/>
      <c r="U293" s="107"/>
      <c r="V293" s="107"/>
      <c r="Y293" s="108" t="str">
        <f>IF('1st plate agonist &amp; batch'!AB286&lt;&gt;"",'1st plate agonist &amp; batch'!AB286,"")</f>
        <v/>
      </c>
      <c r="Z293" s="108" t="str">
        <f>IF('1st plate agonist &amp; batch'!AC286&lt;&gt;"",'1st plate agonist &amp; batch'!AC286,"")</f>
        <v/>
      </c>
      <c r="AA293" s="108" t="str">
        <f>IF('1st plate agonist &amp; batch'!AD286&lt;&gt;"",'1st plate agonist &amp; batch'!AD286,"")</f>
        <v/>
      </c>
      <c r="AB293" s="108" t="str">
        <f>IF('1st plate agonist &amp; batch'!AE286&lt;&gt;"",'1st plate agonist &amp; batch'!AE286,"")</f>
        <v/>
      </c>
      <c r="AC293" s="58" t="str">
        <f>IFERROR(IF(AND($Y293&lt;&gt;"Buffer",$Y293&lt;&gt;""),COUNTIFS('Dilutions 1st Plate'!$B$2:$Y$17,'Plate preparation Calculations'!$AD$2,'1st plate agonist &amp; batch'!$B$2:$Y$17,'Plate preparation Calculations'!$Y293),""),"")</f>
        <v/>
      </c>
      <c r="AD293" s="58" t="str">
        <f t="shared" si="95"/>
        <v/>
      </c>
      <c r="AE293" s="58" t="str">
        <f t="shared" si="96"/>
        <v/>
      </c>
      <c r="AF293" s="108" t="str">
        <f t="shared" si="97"/>
        <v/>
      </c>
      <c r="AG293" s="58" t="str">
        <f t="shared" si="98"/>
        <v/>
      </c>
      <c r="AH293" s="58" t="str">
        <f t="shared" si="99"/>
        <v/>
      </c>
      <c r="AI293" s="58" t="str">
        <f t="shared" si="100"/>
        <v/>
      </c>
      <c r="AJ293" s="82" t="str">
        <f t="shared" si="101"/>
        <v/>
      </c>
      <c r="AK293" s="82" t="str">
        <f t="shared" si="102"/>
        <v/>
      </c>
      <c r="AL293" s="82" t="str">
        <f t="shared" si="103"/>
        <v/>
      </c>
      <c r="AM293" s="58" t="str">
        <f t="shared" si="104"/>
        <v/>
      </c>
      <c r="AN293" s="58" t="str">
        <f t="shared" si="105"/>
        <v/>
      </c>
      <c r="AP293" s="58" t="str">
        <f>IF(AND('2nd plate agonist &amp; batch'!AB286&lt;&gt;"", '2nd plate agonist &amp; batch'!AB286&lt;&gt;"Buffer"),'2nd plate agonist &amp; batch'!AB286,"")</f>
        <v/>
      </c>
      <c r="AQ293" s="58" t="str">
        <f>IF('2nd plate agonist &amp; batch'!AC286&lt;&gt;"",'2nd plate agonist &amp; batch'!AC286,"")</f>
        <v/>
      </c>
      <c r="AR293" s="58" t="str">
        <f>IF('2nd plate agonist &amp; batch'!AD286&lt;&gt;"",'2nd plate agonist &amp; batch'!AD286,"")</f>
        <v/>
      </c>
      <c r="AS293" s="58"/>
      <c r="AT293" s="58" t="str">
        <f>IF(AND('2nd plate agonist &amp; batch'!AB286&lt;&gt;"", '2nd plate agonist &amp; batch'!AB286&lt;&gt;"Buffer"),'2nd plate agonist &amp; batch'!AE286,"")</f>
        <v/>
      </c>
      <c r="AU293" s="58" t="str">
        <f t="shared" si="106"/>
        <v/>
      </c>
      <c r="AV293" s="58" t="str">
        <f t="shared" si="107"/>
        <v/>
      </c>
      <c r="AW293" s="58" t="str">
        <f t="shared" si="109"/>
        <v/>
      </c>
      <c r="AX293" s="58" t="str">
        <f t="shared" si="108"/>
        <v/>
      </c>
      <c r="AY293" s="93"/>
      <c r="BB293" s="54"/>
    </row>
    <row r="294" spans="5:54" s="91" customFormat="1" ht="21" customHeight="1" x14ac:dyDescent="0.3">
      <c r="E294" s="61" t="str">
        <f>'Cell type &amp; nb'!AC287</f>
        <v/>
      </c>
      <c r="F294" s="61" t="str">
        <f>'Cell type &amp; nb'!AD287</f>
        <v/>
      </c>
      <c r="G294" s="61" t="str">
        <f>'Cell type &amp; nb'!AE287</f>
        <v/>
      </c>
      <c r="H294" s="61" t="str">
        <f>'Cell type &amp; nb'!AF287</f>
        <v/>
      </c>
      <c r="I294" s="64" t="str">
        <f t="shared" si="88"/>
        <v/>
      </c>
      <c r="J294" s="62" t="str">
        <f t="shared" si="89"/>
        <v/>
      </c>
      <c r="K294" s="62" t="str">
        <f t="shared" si="90"/>
        <v/>
      </c>
      <c r="L294" s="62" t="str">
        <f t="shared" si="91"/>
        <v/>
      </c>
      <c r="M294" s="62" t="str">
        <f t="shared" si="92"/>
        <v/>
      </c>
      <c r="N294" s="62" t="str">
        <f t="shared" si="93"/>
        <v/>
      </c>
      <c r="O294" s="62" t="str">
        <f t="shared" si="94"/>
        <v/>
      </c>
      <c r="P294" s="107"/>
      <c r="Q294" s="107"/>
      <c r="R294" s="107"/>
      <c r="S294" s="107"/>
      <c r="T294" s="107"/>
      <c r="U294" s="107"/>
      <c r="V294" s="107"/>
      <c r="Y294" s="108" t="str">
        <f>IF('1st plate agonist &amp; batch'!AB287&lt;&gt;"",'1st plate agonist &amp; batch'!AB287,"")</f>
        <v/>
      </c>
      <c r="Z294" s="108" t="str">
        <f>IF('1st plate agonist &amp; batch'!AC287&lt;&gt;"",'1st plate agonist &amp; batch'!AC287,"")</f>
        <v/>
      </c>
      <c r="AA294" s="108" t="str">
        <f>IF('1st plate agonist &amp; batch'!AD287&lt;&gt;"",'1st plate agonist &amp; batch'!AD287,"")</f>
        <v/>
      </c>
      <c r="AB294" s="108" t="str">
        <f>IF('1st plate agonist &amp; batch'!AE287&lt;&gt;"",'1st plate agonist &amp; batch'!AE287,"")</f>
        <v/>
      </c>
      <c r="AC294" s="58" t="str">
        <f>IFERROR(IF(AND($Y294&lt;&gt;"Buffer",$Y294&lt;&gt;""),COUNTIFS('Dilutions 1st Plate'!$B$2:$Y$17,'Plate preparation Calculations'!$AD$2,'1st plate agonist &amp; batch'!$B$2:$Y$17,'Plate preparation Calculations'!$Y294),""),"")</f>
        <v/>
      </c>
      <c r="AD294" s="58" t="str">
        <f t="shared" si="95"/>
        <v/>
      </c>
      <c r="AE294" s="58" t="str">
        <f t="shared" si="96"/>
        <v/>
      </c>
      <c r="AF294" s="108" t="str">
        <f t="shared" si="97"/>
        <v/>
      </c>
      <c r="AG294" s="58" t="str">
        <f t="shared" si="98"/>
        <v/>
      </c>
      <c r="AH294" s="58" t="str">
        <f t="shared" si="99"/>
        <v/>
      </c>
      <c r="AI294" s="58" t="str">
        <f t="shared" si="100"/>
        <v/>
      </c>
      <c r="AJ294" s="82" t="str">
        <f t="shared" si="101"/>
        <v/>
      </c>
      <c r="AK294" s="82" t="str">
        <f t="shared" si="102"/>
        <v/>
      </c>
      <c r="AL294" s="82" t="str">
        <f t="shared" si="103"/>
        <v/>
      </c>
      <c r="AM294" s="58" t="str">
        <f t="shared" si="104"/>
        <v/>
      </c>
      <c r="AN294" s="58" t="str">
        <f t="shared" si="105"/>
        <v/>
      </c>
      <c r="AP294" s="58" t="str">
        <f>IF(AND('2nd plate agonist &amp; batch'!AB287&lt;&gt;"", '2nd plate agonist &amp; batch'!AB287&lt;&gt;"Buffer"),'2nd plate agonist &amp; batch'!AB287,"")</f>
        <v/>
      </c>
      <c r="AQ294" s="58" t="str">
        <f>IF('2nd plate agonist &amp; batch'!AC287&lt;&gt;"",'2nd plate agonist &amp; batch'!AC287,"")</f>
        <v/>
      </c>
      <c r="AR294" s="58" t="str">
        <f>IF('2nd plate agonist &amp; batch'!AD287&lt;&gt;"",'2nd plate agonist &amp; batch'!AD287,"")</f>
        <v/>
      </c>
      <c r="AS294" s="58"/>
      <c r="AT294" s="58" t="str">
        <f>IF(AND('2nd plate agonist &amp; batch'!AB287&lt;&gt;"", '2nd plate agonist &amp; batch'!AB287&lt;&gt;"Buffer"),'2nd plate agonist &amp; batch'!AE287,"")</f>
        <v/>
      </c>
      <c r="AU294" s="58" t="str">
        <f t="shared" si="106"/>
        <v/>
      </c>
      <c r="AV294" s="58" t="str">
        <f t="shared" si="107"/>
        <v/>
      </c>
      <c r="AW294" s="58" t="str">
        <f t="shared" si="109"/>
        <v/>
      </c>
      <c r="AX294" s="58" t="str">
        <f t="shared" si="108"/>
        <v/>
      </c>
      <c r="AY294" s="93"/>
      <c r="BB294" s="54"/>
    </row>
    <row r="295" spans="5:54" s="91" customFormat="1" ht="21" customHeight="1" x14ac:dyDescent="0.3">
      <c r="E295" s="61" t="str">
        <f>'Cell type &amp; nb'!AC288</f>
        <v/>
      </c>
      <c r="F295" s="61" t="str">
        <f>'Cell type &amp; nb'!AD288</f>
        <v/>
      </c>
      <c r="G295" s="61" t="str">
        <f>'Cell type &amp; nb'!AE288</f>
        <v/>
      </c>
      <c r="H295" s="61" t="str">
        <f>'Cell type &amp; nb'!AF288</f>
        <v/>
      </c>
      <c r="I295" s="64" t="str">
        <f t="shared" si="88"/>
        <v/>
      </c>
      <c r="J295" s="62" t="str">
        <f t="shared" si="89"/>
        <v/>
      </c>
      <c r="K295" s="62" t="str">
        <f t="shared" si="90"/>
        <v/>
      </c>
      <c r="L295" s="62" t="str">
        <f t="shared" si="91"/>
        <v/>
      </c>
      <c r="M295" s="62" t="str">
        <f t="shared" si="92"/>
        <v/>
      </c>
      <c r="N295" s="62" t="str">
        <f t="shared" si="93"/>
        <v/>
      </c>
      <c r="O295" s="62" t="str">
        <f t="shared" si="94"/>
        <v/>
      </c>
      <c r="P295" s="107"/>
      <c r="Q295" s="107"/>
      <c r="R295" s="107"/>
      <c r="S295" s="107"/>
      <c r="T295" s="107"/>
      <c r="U295" s="107"/>
      <c r="V295" s="107"/>
      <c r="Y295" s="108" t="str">
        <f>IF('1st plate agonist &amp; batch'!AB288&lt;&gt;"",'1st plate agonist &amp; batch'!AB288,"")</f>
        <v/>
      </c>
      <c r="Z295" s="108" t="str">
        <f>IF('1st plate agonist &amp; batch'!AC288&lt;&gt;"",'1st plate agonist &amp; batch'!AC288,"")</f>
        <v/>
      </c>
      <c r="AA295" s="108" t="str">
        <f>IF('1st plate agonist &amp; batch'!AD288&lt;&gt;"",'1st plate agonist &amp; batch'!AD288,"")</f>
        <v/>
      </c>
      <c r="AB295" s="108" t="str">
        <f>IF('1st plate agonist &amp; batch'!AE288&lt;&gt;"",'1st plate agonist &amp; batch'!AE288,"")</f>
        <v/>
      </c>
      <c r="AC295" s="58" t="str">
        <f>IFERROR(IF(AND($Y295&lt;&gt;"Buffer",$Y295&lt;&gt;""),COUNTIFS('Dilutions 1st Plate'!$B$2:$Y$17,'Plate preparation Calculations'!$AD$2,'1st plate agonist &amp; batch'!$B$2:$Y$17,'Plate preparation Calculations'!$Y295),""),"")</f>
        <v/>
      </c>
      <c r="AD295" s="58" t="str">
        <f t="shared" si="95"/>
        <v/>
      </c>
      <c r="AE295" s="58" t="str">
        <f t="shared" si="96"/>
        <v/>
      </c>
      <c r="AF295" s="108" t="str">
        <f t="shared" si="97"/>
        <v/>
      </c>
      <c r="AG295" s="58" t="str">
        <f t="shared" si="98"/>
        <v/>
      </c>
      <c r="AH295" s="58" t="str">
        <f t="shared" si="99"/>
        <v/>
      </c>
      <c r="AI295" s="58" t="str">
        <f t="shared" si="100"/>
        <v/>
      </c>
      <c r="AJ295" s="82" t="str">
        <f t="shared" si="101"/>
        <v/>
      </c>
      <c r="AK295" s="82" t="str">
        <f t="shared" si="102"/>
        <v/>
      </c>
      <c r="AL295" s="82" t="str">
        <f t="shared" si="103"/>
        <v/>
      </c>
      <c r="AM295" s="58" t="str">
        <f t="shared" si="104"/>
        <v/>
      </c>
      <c r="AN295" s="58" t="str">
        <f t="shared" si="105"/>
        <v/>
      </c>
      <c r="AP295" s="58" t="str">
        <f>IF(AND('2nd plate agonist &amp; batch'!AB288&lt;&gt;"", '2nd plate agonist &amp; batch'!AB288&lt;&gt;"Buffer"),'2nd plate agonist &amp; batch'!AB288,"")</f>
        <v/>
      </c>
      <c r="AQ295" s="58" t="str">
        <f>IF('2nd plate agonist &amp; batch'!AC288&lt;&gt;"",'2nd plate agonist &amp; batch'!AC288,"")</f>
        <v/>
      </c>
      <c r="AR295" s="58" t="str">
        <f>IF('2nd plate agonist &amp; batch'!AD288&lt;&gt;"",'2nd plate agonist &amp; batch'!AD288,"")</f>
        <v/>
      </c>
      <c r="AS295" s="58"/>
      <c r="AT295" s="58" t="str">
        <f>IF(AND('2nd plate agonist &amp; batch'!AB288&lt;&gt;"", '2nd plate agonist &amp; batch'!AB288&lt;&gt;"Buffer"),'2nd plate agonist &amp; batch'!AE288,"")</f>
        <v/>
      </c>
      <c r="AU295" s="58" t="str">
        <f t="shared" si="106"/>
        <v/>
      </c>
      <c r="AV295" s="58" t="str">
        <f t="shared" si="107"/>
        <v/>
      </c>
      <c r="AW295" s="58" t="str">
        <f t="shared" si="109"/>
        <v/>
      </c>
      <c r="AX295" s="58" t="str">
        <f t="shared" si="108"/>
        <v/>
      </c>
      <c r="AY295" s="93"/>
      <c r="BB295" s="54"/>
    </row>
    <row r="296" spans="5:54" s="91" customFormat="1" ht="21" customHeight="1" x14ac:dyDescent="0.3">
      <c r="E296" s="61" t="str">
        <f>'Cell type &amp; nb'!AC289</f>
        <v/>
      </c>
      <c r="F296" s="61" t="str">
        <f>'Cell type &amp; nb'!AD289</f>
        <v/>
      </c>
      <c r="G296" s="61" t="str">
        <f>'Cell type &amp; nb'!AE289</f>
        <v/>
      </c>
      <c r="H296" s="61" t="str">
        <f>'Cell type &amp; nb'!AF289</f>
        <v/>
      </c>
      <c r="I296" s="64" t="str">
        <f t="shared" si="88"/>
        <v/>
      </c>
      <c r="J296" s="62" t="str">
        <f t="shared" si="89"/>
        <v/>
      </c>
      <c r="K296" s="62" t="str">
        <f t="shared" si="90"/>
        <v/>
      </c>
      <c r="L296" s="62" t="str">
        <f t="shared" si="91"/>
        <v/>
      </c>
      <c r="M296" s="62" t="str">
        <f t="shared" si="92"/>
        <v/>
      </c>
      <c r="N296" s="62" t="str">
        <f t="shared" si="93"/>
        <v/>
      </c>
      <c r="O296" s="62" t="str">
        <f t="shared" si="94"/>
        <v/>
      </c>
      <c r="P296" s="107"/>
      <c r="Q296" s="107"/>
      <c r="R296" s="107"/>
      <c r="S296" s="107"/>
      <c r="T296" s="107"/>
      <c r="U296" s="107"/>
      <c r="V296" s="107"/>
      <c r="Y296" s="108" t="str">
        <f>IF('1st plate agonist &amp; batch'!AB289&lt;&gt;"",'1st plate agonist &amp; batch'!AB289,"")</f>
        <v/>
      </c>
      <c r="Z296" s="108" t="str">
        <f>IF('1st plate agonist &amp; batch'!AC289&lt;&gt;"",'1st plate agonist &amp; batch'!AC289,"")</f>
        <v/>
      </c>
      <c r="AA296" s="108" t="str">
        <f>IF('1st plate agonist &amp; batch'!AD289&lt;&gt;"",'1st plate agonist &amp; batch'!AD289,"")</f>
        <v/>
      </c>
      <c r="AB296" s="108" t="str">
        <f>IF('1st plate agonist &amp; batch'!AE289&lt;&gt;"",'1st plate agonist &amp; batch'!AE289,"")</f>
        <v/>
      </c>
      <c r="AC296" s="58" t="str">
        <f>IFERROR(IF(AND($Y296&lt;&gt;"Buffer",$Y296&lt;&gt;""),COUNTIFS('Dilutions 1st Plate'!$B$2:$Y$17,'Plate preparation Calculations'!$AD$2,'1st plate agonist &amp; batch'!$B$2:$Y$17,'Plate preparation Calculations'!$Y296),""),"")</f>
        <v/>
      </c>
      <c r="AD296" s="58" t="str">
        <f t="shared" si="95"/>
        <v/>
      </c>
      <c r="AE296" s="58" t="str">
        <f t="shared" si="96"/>
        <v/>
      </c>
      <c r="AF296" s="108" t="str">
        <f t="shared" si="97"/>
        <v/>
      </c>
      <c r="AG296" s="58" t="str">
        <f t="shared" si="98"/>
        <v/>
      </c>
      <c r="AH296" s="58" t="str">
        <f t="shared" si="99"/>
        <v/>
      </c>
      <c r="AI296" s="58" t="str">
        <f t="shared" si="100"/>
        <v/>
      </c>
      <c r="AJ296" s="82" t="str">
        <f t="shared" si="101"/>
        <v/>
      </c>
      <c r="AK296" s="82" t="str">
        <f t="shared" si="102"/>
        <v/>
      </c>
      <c r="AL296" s="82" t="str">
        <f t="shared" si="103"/>
        <v/>
      </c>
      <c r="AM296" s="58" t="str">
        <f t="shared" si="104"/>
        <v/>
      </c>
      <c r="AN296" s="58" t="str">
        <f t="shared" si="105"/>
        <v/>
      </c>
      <c r="AP296" s="58" t="str">
        <f>IF(AND('2nd plate agonist &amp; batch'!AB289&lt;&gt;"", '2nd plate agonist &amp; batch'!AB289&lt;&gt;"Buffer"),'2nd plate agonist &amp; batch'!AB289,"")</f>
        <v/>
      </c>
      <c r="AQ296" s="58" t="str">
        <f>IF('2nd plate agonist &amp; batch'!AC289&lt;&gt;"",'2nd plate agonist &amp; batch'!AC289,"")</f>
        <v/>
      </c>
      <c r="AR296" s="58" t="str">
        <f>IF('2nd plate agonist &amp; batch'!AD289&lt;&gt;"",'2nd plate agonist &amp; batch'!AD289,"")</f>
        <v/>
      </c>
      <c r="AS296" s="58"/>
      <c r="AT296" s="58" t="str">
        <f>IF(AND('2nd plate agonist &amp; batch'!AB289&lt;&gt;"", '2nd plate agonist &amp; batch'!AB289&lt;&gt;"Buffer"),'2nd plate agonist &amp; batch'!AE289,"")</f>
        <v/>
      </c>
      <c r="AU296" s="58" t="str">
        <f t="shared" si="106"/>
        <v/>
      </c>
      <c r="AV296" s="58" t="str">
        <f t="shared" si="107"/>
        <v/>
      </c>
      <c r="AW296" s="58" t="str">
        <f t="shared" si="109"/>
        <v/>
      </c>
      <c r="AX296" s="58" t="str">
        <f t="shared" si="108"/>
        <v/>
      </c>
      <c r="AY296" s="93"/>
      <c r="BB296" s="54"/>
    </row>
    <row r="297" spans="5:54" s="91" customFormat="1" ht="21" customHeight="1" x14ac:dyDescent="0.3">
      <c r="E297" s="61" t="str">
        <f>'Cell type &amp; nb'!AC290</f>
        <v/>
      </c>
      <c r="F297" s="61" t="str">
        <f>'Cell type &amp; nb'!AD290</f>
        <v/>
      </c>
      <c r="G297" s="61" t="str">
        <f>'Cell type &amp; nb'!AE290</f>
        <v/>
      </c>
      <c r="H297" s="61" t="str">
        <f>'Cell type &amp; nb'!AF290</f>
        <v/>
      </c>
      <c r="I297" s="64" t="str">
        <f t="shared" si="88"/>
        <v/>
      </c>
      <c r="J297" s="62" t="str">
        <f t="shared" si="89"/>
        <v/>
      </c>
      <c r="K297" s="62" t="str">
        <f t="shared" si="90"/>
        <v/>
      </c>
      <c r="L297" s="62" t="str">
        <f t="shared" si="91"/>
        <v/>
      </c>
      <c r="M297" s="62" t="str">
        <f t="shared" si="92"/>
        <v/>
      </c>
      <c r="N297" s="62" t="str">
        <f t="shared" si="93"/>
        <v/>
      </c>
      <c r="O297" s="62" t="str">
        <f t="shared" si="94"/>
        <v/>
      </c>
      <c r="P297" s="107"/>
      <c r="Q297" s="107"/>
      <c r="R297" s="107"/>
      <c r="S297" s="107"/>
      <c r="T297" s="107"/>
      <c r="U297" s="107"/>
      <c r="V297" s="107"/>
      <c r="Y297" s="108" t="str">
        <f>IF('1st plate agonist &amp; batch'!AB290&lt;&gt;"",'1st plate agonist &amp; batch'!AB290,"")</f>
        <v/>
      </c>
      <c r="Z297" s="108" t="str">
        <f>IF('1st plate agonist &amp; batch'!AC290&lt;&gt;"",'1st plate agonist &amp; batch'!AC290,"")</f>
        <v/>
      </c>
      <c r="AA297" s="108" t="str">
        <f>IF('1st plate agonist &amp; batch'!AD290&lt;&gt;"",'1st plate agonist &amp; batch'!AD290,"")</f>
        <v/>
      </c>
      <c r="AB297" s="108" t="str">
        <f>IF('1st plate agonist &amp; batch'!AE290&lt;&gt;"",'1st plate agonist &amp; batch'!AE290,"")</f>
        <v/>
      </c>
      <c r="AC297" s="58" t="str">
        <f>IFERROR(IF(AND($Y297&lt;&gt;"Buffer",$Y297&lt;&gt;""),COUNTIFS('Dilutions 1st Plate'!$B$2:$Y$17,'Plate preparation Calculations'!$AD$2,'1st plate agonist &amp; batch'!$B$2:$Y$17,'Plate preparation Calculations'!$Y297),""),"")</f>
        <v/>
      </c>
      <c r="AD297" s="58" t="str">
        <f t="shared" si="95"/>
        <v/>
      </c>
      <c r="AE297" s="58" t="str">
        <f t="shared" si="96"/>
        <v/>
      </c>
      <c r="AF297" s="108" t="str">
        <f t="shared" si="97"/>
        <v/>
      </c>
      <c r="AG297" s="58" t="str">
        <f t="shared" si="98"/>
        <v/>
      </c>
      <c r="AH297" s="58" t="str">
        <f t="shared" si="99"/>
        <v/>
      </c>
      <c r="AI297" s="58" t="str">
        <f t="shared" si="100"/>
        <v/>
      </c>
      <c r="AJ297" s="82" t="str">
        <f t="shared" si="101"/>
        <v/>
      </c>
      <c r="AK297" s="82" t="str">
        <f t="shared" si="102"/>
        <v/>
      </c>
      <c r="AL297" s="82" t="str">
        <f t="shared" si="103"/>
        <v/>
      </c>
      <c r="AM297" s="58" t="str">
        <f t="shared" si="104"/>
        <v/>
      </c>
      <c r="AN297" s="58" t="str">
        <f t="shared" si="105"/>
        <v/>
      </c>
      <c r="AP297" s="58" t="str">
        <f>IF(AND('2nd plate agonist &amp; batch'!AB290&lt;&gt;"", '2nd plate agonist &amp; batch'!AB290&lt;&gt;"Buffer"),'2nd plate agonist &amp; batch'!AB290,"")</f>
        <v/>
      </c>
      <c r="AQ297" s="58" t="str">
        <f>IF('2nd plate agonist &amp; batch'!AC290&lt;&gt;"",'2nd plate agonist &amp; batch'!AC290,"")</f>
        <v/>
      </c>
      <c r="AR297" s="58" t="str">
        <f>IF('2nd plate agonist &amp; batch'!AD290&lt;&gt;"",'2nd plate agonist &amp; batch'!AD290,"")</f>
        <v/>
      </c>
      <c r="AS297" s="58"/>
      <c r="AT297" s="58" t="str">
        <f>IF(AND('2nd plate agonist &amp; batch'!AB290&lt;&gt;"", '2nd plate agonist &amp; batch'!AB290&lt;&gt;"Buffer"),'2nd plate agonist &amp; batch'!AE290,"")</f>
        <v/>
      </c>
      <c r="AU297" s="58" t="str">
        <f t="shared" si="106"/>
        <v/>
      </c>
      <c r="AV297" s="58" t="str">
        <f t="shared" si="107"/>
        <v/>
      </c>
      <c r="AW297" s="58" t="str">
        <f t="shared" si="109"/>
        <v/>
      </c>
      <c r="AX297" s="58" t="str">
        <f t="shared" si="108"/>
        <v/>
      </c>
      <c r="AY297" s="93"/>
      <c r="BB297" s="54"/>
    </row>
    <row r="298" spans="5:54" s="91" customFormat="1" ht="21" customHeight="1" x14ac:dyDescent="0.3">
      <c r="E298" s="61" t="str">
        <f>'Cell type &amp; nb'!AC291</f>
        <v/>
      </c>
      <c r="F298" s="61" t="str">
        <f>'Cell type &amp; nb'!AD291</f>
        <v/>
      </c>
      <c r="G298" s="61" t="str">
        <f>'Cell type &amp; nb'!AE291</f>
        <v/>
      </c>
      <c r="H298" s="61" t="str">
        <f>'Cell type &amp; nb'!AF291</f>
        <v/>
      </c>
      <c r="I298" s="64" t="str">
        <f t="shared" si="88"/>
        <v/>
      </c>
      <c r="J298" s="62" t="str">
        <f t="shared" si="89"/>
        <v/>
      </c>
      <c r="K298" s="62" t="str">
        <f t="shared" si="90"/>
        <v/>
      </c>
      <c r="L298" s="62" t="str">
        <f t="shared" si="91"/>
        <v/>
      </c>
      <c r="M298" s="62" t="str">
        <f t="shared" si="92"/>
        <v/>
      </c>
      <c r="N298" s="62" t="str">
        <f t="shared" si="93"/>
        <v/>
      </c>
      <c r="O298" s="62" t="str">
        <f t="shared" si="94"/>
        <v/>
      </c>
      <c r="P298" s="107"/>
      <c r="Q298" s="107"/>
      <c r="R298" s="107"/>
      <c r="S298" s="107"/>
      <c r="T298" s="107"/>
      <c r="U298" s="107"/>
      <c r="V298" s="107"/>
      <c r="Y298" s="108" t="str">
        <f>IF('1st plate agonist &amp; batch'!AB291&lt;&gt;"",'1st plate agonist &amp; batch'!AB291,"")</f>
        <v/>
      </c>
      <c r="Z298" s="108" t="str">
        <f>IF('1st plate agonist &amp; batch'!AC291&lt;&gt;"",'1st plate agonist &amp; batch'!AC291,"")</f>
        <v/>
      </c>
      <c r="AA298" s="108" t="str">
        <f>IF('1st plate agonist &amp; batch'!AD291&lt;&gt;"",'1st plate agonist &amp; batch'!AD291,"")</f>
        <v/>
      </c>
      <c r="AB298" s="108" t="str">
        <f>IF('1st plate agonist &amp; batch'!AE291&lt;&gt;"",'1st plate agonist &amp; batch'!AE291,"")</f>
        <v/>
      </c>
      <c r="AC298" s="58" t="str">
        <f>IFERROR(IF(AND($Y298&lt;&gt;"Buffer",$Y298&lt;&gt;""),COUNTIFS('Dilutions 1st Plate'!$B$2:$Y$17,'Plate preparation Calculations'!$AD$2,'1st plate agonist &amp; batch'!$B$2:$Y$17,'Plate preparation Calculations'!$Y298),""),"")</f>
        <v/>
      </c>
      <c r="AD298" s="58" t="str">
        <f t="shared" si="95"/>
        <v/>
      </c>
      <c r="AE298" s="58" t="str">
        <f t="shared" si="96"/>
        <v/>
      </c>
      <c r="AF298" s="108" t="str">
        <f t="shared" si="97"/>
        <v/>
      </c>
      <c r="AG298" s="58" t="str">
        <f t="shared" si="98"/>
        <v/>
      </c>
      <c r="AH298" s="58" t="str">
        <f t="shared" si="99"/>
        <v/>
      </c>
      <c r="AI298" s="58" t="str">
        <f t="shared" si="100"/>
        <v/>
      </c>
      <c r="AJ298" s="82" t="str">
        <f t="shared" si="101"/>
        <v/>
      </c>
      <c r="AK298" s="82" t="str">
        <f t="shared" si="102"/>
        <v/>
      </c>
      <c r="AL298" s="82" t="str">
        <f t="shared" si="103"/>
        <v/>
      </c>
      <c r="AM298" s="58" t="str">
        <f t="shared" si="104"/>
        <v/>
      </c>
      <c r="AN298" s="58" t="str">
        <f t="shared" si="105"/>
        <v/>
      </c>
      <c r="AP298" s="58" t="str">
        <f>IF(AND('2nd plate agonist &amp; batch'!AB291&lt;&gt;"", '2nd plate agonist &amp; batch'!AB291&lt;&gt;"Buffer"),'2nd plate agonist &amp; batch'!AB291,"")</f>
        <v/>
      </c>
      <c r="AQ298" s="58" t="str">
        <f>IF('2nd plate agonist &amp; batch'!AC291&lt;&gt;"",'2nd plate agonist &amp; batch'!AC291,"")</f>
        <v/>
      </c>
      <c r="AR298" s="58" t="str">
        <f>IF('2nd plate agonist &amp; batch'!AD291&lt;&gt;"",'2nd plate agonist &amp; batch'!AD291,"")</f>
        <v/>
      </c>
      <c r="AS298" s="58"/>
      <c r="AT298" s="58" t="str">
        <f>IF(AND('2nd plate agonist &amp; batch'!AB291&lt;&gt;"", '2nd plate agonist &amp; batch'!AB291&lt;&gt;"Buffer"),'2nd plate agonist &amp; batch'!AE291,"")</f>
        <v/>
      </c>
      <c r="AU298" s="58" t="str">
        <f t="shared" si="106"/>
        <v/>
      </c>
      <c r="AV298" s="58" t="str">
        <f t="shared" si="107"/>
        <v/>
      </c>
      <c r="AW298" s="58" t="str">
        <f t="shared" si="109"/>
        <v/>
      </c>
      <c r="AX298" s="58" t="str">
        <f t="shared" si="108"/>
        <v/>
      </c>
      <c r="AY298" s="93"/>
      <c r="BB298" s="54"/>
    </row>
    <row r="299" spans="5:54" s="91" customFormat="1" ht="21" customHeight="1" x14ac:dyDescent="0.3">
      <c r="E299" s="61" t="str">
        <f>'Cell type &amp; nb'!AC292</f>
        <v/>
      </c>
      <c r="F299" s="61" t="str">
        <f>'Cell type &amp; nb'!AD292</f>
        <v/>
      </c>
      <c r="G299" s="61" t="str">
        <f>'Cell type &amp; nb'!AE292</f>
        <v/>
      </c>
      <c r="H299" s="61" t="str">
        <f>'Cell type &amp; nb'!AF292</f>
        <v/>
      </c>
      <c r="I299" s="64" t="str">
        <f t="shared" si="88"/>
        <v/>
      </c>
      <c r="J299" s="62" t="str">
        <f t="shared" si="89"/>
        <v/>
      </c>
      <c r="K299" s="62" t="str">
        <f t="shared" si="90"/>
        <v/>
      </c>
      <c r="L299" s="62" t="str">
        <f t="shared" si="91"/>
        <v/>
      </c>
      <c r="M299" s="62" t="str">
        <f t="shared" si="92"/>
        <v/>
      </c>
      <c r="N299" s="62" t="str">
        <f t="shared" si="93"/>
        <v/>
      </c>
      <c r="O299" s="62" t="str">
        <f t="shared" si="94"/>
        <v/>
      </c>
      <c r="P299" s="107"/>
      <c r="Q299" s="107"/>
      <c r="R299" s="107"/>
      <c r="S299" s="107"/>
      <c r="T299" s="107"/>
      <c r="U299" s="107"/>
      <c r="V299" s="107"/>
      <c r="Y299" s="108" t="str">
        <f>IF('1st plate agonist &amp; batch'!AB292&lt;&gt;"",'1st plate agonist &amp; batch'!AB292,"")</f>
        <v/>
      </c>
      <c r="Z299" s="108" t="str">
        <f>IF('1st plate agonist &amp; batch'!AC292&lt;&gt;"",'1st plate agonist &amp; batch'!AC292,"")</f>
        <v/>
      </c>
      <c r="AA299" s="108" t="str">
        <f>IF('1st plate agonist &amp; batch'!AD292&lt;&gt;"",'1st plate agonist &amp; batch'!AD292,"")</f>
        <v/>
      </c>
      <c r="AB299" s="108" t="str">
        <f>IF('1st plate agonist &amp; batch'!AE292&lt;&gt;"",'1st plate agonist &amp; batch'!AE292,"")</f>
        <v/>
      </c>
      <c r="AC299" s="58" t="str">
        <f>IFERROR(IF(AND($Y299&lt;&gt;"Buffer",$Y299&lt;&gt;""),COUNTIFS('Dilutions 1st Plate'!$B$2:$Y$17,'Plate preparation Calculations'!$AD$2,'1st plate agonist &amp; batch'!$B$2:$Y$17,'Plate preparation Calculations'!$Y299),""),"")</f>
        <v/>
      </c>
      <c r="AD299" s="58" t="str">
        <f t="shared" si="95"/>
        <v/>
      </c>
      <c r="AE299" s="58" t="str">
        <f t="shared" si="96"/>
        <v/>
      </c>
      <c r="AF299" s="108" t="str">
        <f t="shared" si="97"/>
        <v/>
      </c>
      <c r="AG299" s="58" t="str">
        <f t="shared" si="98"/>
        <v/>
      </c>
      <c r="AH299" s="58" t="str">
        <f t="shared" si="99"/>
        <v/>
      </c>
      <c r="AI299" s="58" t="str">
        <f t="shared" si="100"/>
        <v/>
      </c>
      <c r="AJ299" s="82" t="str">
        <f t="shared" si="101"/>
        <v/>
      </c>
      <c r="AK299" s="82" t="str">
        <f t="shared" si="102"/>
        <v/>
      </c>
      <c r="AL299" s="82" t="str">
        <f t="shared" si="103"/>
        <v/>
      </c>
      <c r="AM299" s="58" t="str">
        <f t="shared" si="104"/>
        <v/>
      </c>
      <c r="AN299" s="58" t="str">
        <f t="shared" si="105"/>
        <v/>
      </c>
      <c r="AP299" s="58" t="str">
        <f>IF(AND('2nd plate agonist &amp; batch'!AB292&lt;&gt;"", '2nd plate agonist &amp; batch'!AB292&lt;&gt;"Buffer"),'2nd plate agonist &amp; batch'!AB292,"")</f>
        <v/>
      </c>
      <c r="AQ299" s="58" t="str">
        <f>IF('2nd plate agonist &amp; batch'!AC292&lt;&gt;"",'2nd plate agonist &amp; batch'!AC292,"")</f>
        <v/>
      </c>
      <c r="AR299" s="58" t="str">
        <f>IF('2nd plate agonist &amp; batch'!AD292&lt;&gt;"",'2nd plate agonist &amp; batch'!AD292,"")</f>
        <v/>
      </c>
      <c r="AS299" s="58"/>
      <c r="AT299" s="58" t="str">
        <f>IF(AND('2nd plate agonist &amp; batch'!AB292&lt;&gt;"", '2nd plate agonist &amp; batch'!AB292&lt;&gt;"Buffer"),'2nd plate agonist &amp; batch'!AE292,"")</f>
        <v/>
      </c>
      <c r="AU299" s="58" t="str">
        <f t="shared" si="106"/>
        <v/>
      </c>
      <c r="AV299" s="58" t="str">
        <f t="shared" si="107"/>
        <v/>
      </c>
      <c r="AW299" s="58" t="str">
        <f t="shared" si="109"/>
        <v/>
      </c>
      <c r="AX299" s="58" t="str">
        <f t="shared" si="108"/>
        <v/>
      </c>
      <c r="AY299" s="93"/>
      <c r="BB299" s="54"/>
    </row>
    <row r="300" spans="5:54" s="91" customFormat="1" ht="21" customHeight="1" x14ac:dyDescent="0.3">
      <c r="E300" s="61" t="str">
        <f>'Cell type &amp; nb'!AC293</f>
        <v/>
      </c>
      <c r="F300" s="61" t="str">
        <f>'Cell type &amp; nb'!AD293</f>
        <v/>
      </c>
      <c r="G300" s="61" t="str">
        <f>'Cell type &amp; nb'!AE293</f>
        <v/>
      </c>
      <c r="H300" s="61" t="str">
        <f>'Cell type &amp; nb'!AF293</f>
        <v/>
      </c>
      <c r="I300" s="64" t="str">
        <f t="shared" si="88"/>
        <v/>
      </c>
      <c r="J300" s="62" t="str">
        <f t="shared" si="89"/>
        <v/>
      </c>
      <c r="K300" s="62" t="str">
        <f t="shared" si="90"/>
        <v/>
      </c>
      <c r="L300" s="62" t="str">
        <f t="shared" si="91"/>
        <v/>
      </c>
      <c r="M300" s="62" t="str">
        <f t="shared" si="92"/>
        <v/>
      </c>
      <c r="N300" s="62" t="str">
        <f t="shared" si="93"/>
        <v/>
      </c>
      <c r="O300" s="62" t="str">
        <f t="shared" si="94"/>
        <v/>
      </c>
      <c r="P300" s="107"/>
      <c r="Q300" s="107"/>
      <c r="R300" s="107"/>
      <c r="S300" s="107"/>
      <c r="T300" s="107"/>
      <c r="U300" s="107"/>
      <c r="V300" s="107"/>
      <c r="Y300" s="108" t="str">
        <f>IF('1st plate agonist &amp; batch'!AB293&lt;&gt;"",'1st plate agonist &amp; batch'!AB293,"")</f>
        <v/>
      </c>
      <c r="Z300" s="108" t="str">
        <f>IF('1st plate agonist &amp; batch'!AC293&lt;&gt;"",'1st plate agonist &amp; batch'!AC293,"")</f>
        <v/>
      </c>
      <c r="AA300" s="108" t="str">
        <f>IF('1st plate agonist &amp; batch'!AD293&lt;&gt;"",'1st plate agonist &amp; batch'!AD293,"")</f>
        <v/>
      </c>
      <c r="AB300" s="108" t="str">
        <f>IF('1st plate agonist &amp; batch'!AE293&lt;&gt;"",'1st plate agonist &amp; batch'!AE293,"")</f>
        <v/>
      </c>
      <c r="AC300" s="58" t="str">
        <f>IFERROR(IF(AND($Y300&lt;&gt;"Buffer",$Y300&lt;&gt;""),COUNTIFS('Dilutions 1st Plate'!$B$2:$Y$17,'Plate preparation Calculations'!$AD$2,'1st plate agonist &amp; batch'!$B$2:$Y$17,'Plate preparation Calculations'!$Y300),""),"")</f>
        <v/>
      </c>
      <c r="AD300" s="58" t="str">
        <f t="shared" si="95"/>
        <v/>
      </c>
      <c r="AE300" s="58" t="str">
        <f t="shared" si="96"/>
        <v/>
      </c>
      <c r="AF300" s="108" t="str">
        <f t="shared" si="97"/>
        <v/>
      </c>
      <c r="AG300" s="58" t="str">
        <f t="shared" si="98"/>
        <v/>
      </c>
      <c r="AH300" s="58" t="str">
        <f t="shared" si="99"/>
        <v/>
      </c>
      <c r="AI300" s="58" t="str">
        <f t="shared" si="100"/>
        <v/>
      </c>
      <c r="AJ300" s="82" t="str">
        <f t="shared" si="101"/>
        <v/>
      </c>
      <c r="AK300" s="82" t="str">
        <f t="shared" si="102"/>
        <v/>
      </c>
      <c r="AL300" s="82" t="str">
        <f t="shared" si="103"/>
        <v/>
      </c>
      <c r="AM300" s="58" t="str">
        <f t="shared" si="104"/>
        <v/>
      </c>
      <c r="AN300" s="58" t="str">
        <f t="shared" si="105"/>
        <v/>
      </c>
      <c r="AP300" s="58" t="str">
        <f>IF(AND('2nd plate agonist &amp; batch'!AB293&lt;&gt;"", '2nd plate agonist &amp; batch'!AB293&lt;&gt;"Buffer"),'2nd plate agonist &amp; batch'!AB293,"")</f>
        <v/>
      </c>
      <c r="AQ300" s="58" t="str">
        <f>IF('2nd plate agonist &amp; batch'!AC293&lt;&gt;"",'2nd plate agonist &amp; batch'!AC293,"")</f>
        <v/>
      </c>
      <c r="AR300" s="58" t="str">
        <f>IF('2nd plate agonist &amp; batch'!AD293&lt;&gt;"",'2nd plate agonist &amp; batch'!AD293,"")</f>
        <v/>
      </c>
      <c r="AS300" s="58"/>
      <c r="AT300" s="58" t="str">
        <f>IF(AND('2nd plate agonist &amp; batch'!AB293&lt;&gt;"", '2nd plate agonist &amp; batch'!AB293&lt;&gt;"Buffer"),'2nd plate agonist &amp; batch'!AE293,"")</f>
        <v/>
      </c>
      <c r="AU300" s="58" t="str">
        <f t="shared" si="106"/>
        <v/>
      </c>
      <c r="AV300" s="58" t="str">
        <f t="shared" si="107"/>
        <v/>
      </c>
      <c r="AW300" s="58" t="str">
        <f t="shared" si="109"/>
        <v/>
      </c>
      <c r="AX300" s="58" t="str">
        <f t="shared" si="108"/>
        <v/>
      </c>
      <c r="AY300" s="93"/>
      <c r="BB300" s="54"/>
    </row>
    <row r="301" spans="5:54" s="91" customFormat="1" ht="21" customHeight="1" x14ac:dyDescent="0.3">
      <c r="E301" s="61" t="str">
        <f>'Cell type &amp; nb'!AC294</f>
        <v/>
      </c>
      <c r="F301" s="61" t="str">
        <f>'Cell type &amp; nb'!AD294</f>
        <v/>
      </c>
      <c r="G301" s="61" t="str">
        <f>'Cell type &amp; nb'!AE294</f>
        <v/>
      </c>
      <c r="H301" s="61" t="str">
        <f>'Cell type &amp; nb'!AF294</f>
        <v/>
      </c>
      <c r="I301" s="64" t="str">
        <f t="shared" si="88"/>
        <v/>
      </c>
      <c r="J301" s="62" t="str">
        <f t="shared" si="89"/>
        <v/>
      </c>
      <c r="K301" s="62" t="str">
        <f t="shared" si="90"/>
        <v/>
      </c>
      <c r="L301" s="62" t="str">
        <f t="shared" si="91"/>
        <v/>
      </c>
      <c r="M301" s="62" t="str">
        <f t="shared" si="92"/>
        <v/>
      </c>
      <c r="N301" s="62" t="str">
        <f t="shared" si="93"/>
        <v/>
      </c>
      <c r="O301" s="62" t="str">
        <f t="shared" si="94"/>
        <v/>
      </c>
      <c r="P301" s="107"/>
      <c r="Q301" s="107"/>
      <c r="R301" s="107"/>
      <c r="S301" s="107"/>
      <c r="T301" s="107"/>
      <c r="U301" s="107"/>
      <c r="V301" s="107"/>
      <c r="Y301" s="108" t="str">
        <f>IF('1st plate agonist &amp; batch'!AB294&lt;&gt;"",'1st plate agonist &amp; batch'!AB294,"")</f>
        <v/>
      </c>
      <c r="Z301" s="108" t="str">
        <f>IF('1st plate agonist &amp; batch'!AC294&lt;&gt;"",'1st plate agonist &amp; batch'!AC294,"")</f>
        <v/>
      </c>
      <c r="AA301" s="108" t="str">
        <f>IF('1st plate agonist &amp; batch'!AD294&lt;&gt;"",'1st plate agonist &amp; batch'!AD294,"")</f>
        <v/>
      </c>
      <c r="AB301" s="108" t="str">
        <f>IF('1st plate agonist &amp; batch'!AE294&lt;&gt;"",'1st plate agonist &amp; batch'!AE294,"")</f>
        <v/>
      </c>
      <c r="AC301" s="58" t="str">
        <f>IFERROR(IF(AND($Y301&lt;&gt;"Buffer",$Y301&lt;&gt;""),COUNTIFS('Dilutions 1st Plate'!$B$2:$Y$17,'Plate preparation Calculations'!$AD$2,'1st plate agonist &amp; batch'!$B$2:$Y$17,'Plate preparation Calculations'!$Y301),""),"")</f>
        <v/>
      </c>
      <c r="AD301" s="58" t="str">
        <f t="shared" si="95"/>
        <v/>
      </c>
      <c r="AE301" s="58" t="str">
        <f t="shared" si="96"/>
        <v/>
      </c>
      <c r="AF301" s="108" t="str">
        <f t="shared" si="97"/>
        <v/>
      </c>
      <c r="AG301" s="58" t="str">
        <f t="shared" si="98"/>
        <v/>
      </c>
      <c r="AH301" s="58" t="str">
        <f t="shared" si="99"/>
        <v/>
      </c>
      <c r="AI301" s="58" t="str">
        <f t="shared" si="100"/>
        <v/>
      </c>
      <c r="AJ301" s="82" t="str">
        <f t="shared" si="101"/>
        <v/>
      </c>
      <c r="AK301" s="82" t="str">
        <f t="shared" si="102"/>
        <v/>
      </c>
      <c r="AL301" s="82" t="str">
        <f t="shared" si="103"/>
        <v/>
      </c>
      <c r="AM301" s="58" t="str">
        <f t="shared" si="104"/>
        <v/>
      </c>
      <c r="AN301" s="58" t="str">
        <f t="shared" si="105"/>
        <v/>
      </c>
      <c r="AP301" s="58" t="str">
        <f>IF(AND('2nd plate agonist &amp; batch'!AB294&lt;&gt;"", '2nd plate agonist &amp; batch'!AB294&lt;&gt;"Buffer"),'2nd plate agonist &amp; batch'!AB294,"")</f>
        <v/>
      </c>
      <c r="AQ301" s="58" t="str">
        <f>IF('2nd plate agonist &amp; batch'!AC294&lt;&gt;"",'2nd plate agonist &amp; batch'!AC294,"")</f>
        <v/>
      </c>
      <c r="AR301" s="58" t="str">
        <f>IF('2nd plate agonist &amp; batch'!AD294&lt;&gt;"",'2nd plate agonist &amp; batch'!AD294,"")</f>
        <v/>
      </c>
      <c r="AS301" s="58"/>
      <c r="AT301" s="58" t="str">
        <f>IF(AND('2nd plate agonist &amp; batch'!AB294&lt;&gt;"", '2nd plate agonist &amp; batch'!AB294&lt;&gt;"Buffer"),'2nd plate agonist &amp; batch'!AE294,"")</f>
        <v/>
      </c>
      <c r="AU301" s="58" t="str">
        <f t="shared" si="106"/>
        <v/>
      </c>
      <c r="AV301" s="58" t="str">
        <f t="shared" si="107"/>
        <v/>
      </c>
      <c r="AW301" s="58" t="str">
        <f t="shared" si="109"/>
        <v/>
      </c>
      <c r="AX301" s="58" t="str">
        <f t="shared" si="108"/>
        <v/>
      </c>
      <c r="AY301" s="93"/>
      <c r="BB301" s="54"/>
    </row>
    <row r="302" spans="5:54" s="91" customFormat="1" ht="21" customHeight="1" x14ac:dyDescent="0.3">
      <c r="E302" s="61" t="str">
        <f>'Cell type &amp; nb'!AC295</f>
        <v/>
      </c>
      <c r="F302" s="61" t="str">
        <f>'Cell type &amp; nb'!AD295</f>
        <v/>
      </c>
      <c r="G302" s="61" t="str">
        <f>'Cell type &amp; nb'!AE295</f>
        <v/>
      </c>
      <c r="H302" s="61" t="str">
        <f>'Cell type &amp; nb'!AF295</f>
        <v/>
      </c>
      <c r="I302" s="64" t="str">
        <f t="shared" si="88"/>
        <v/>
      </c>
      <c r="J302" s="62" t="str">
        <f t="shared" si="89"/>
        <v/>
      </c>
      <c r="K302" s="62" t="str">
        <f t="shared" si="90"/>
        <v/>
      </c>
      <c r="L302" s="62" t="str">
        <f t="shared" si="91"/>
        <v/>
      </c>
      <c r="M302" s="62" t="str">
        <f t="shared" si="92"/>
        <v/>
      </c>
      <c r="N302" s="62" t="str">
        <f t="shared" si="93"/>
        <v/>
      </c>
      <c r="O302" s="62" t="str">
        <f t="shared" si="94"/>
        <v/>
      </c>
      <c r="P302" s="107"/>
      <c r="Q302" s="107"/>
      <c r="R302" s="107"/>
      <c r="S302" s="107"/>
      <c r="T302" s="107"/>
      <c r="U302" s="107"/>
      <c r="V302" s="107"/>
      <c r="Y302" s="108" t="str">
        <f>IF('1st plate agonist &amp; batch'!AB295&lt;&gt;"",'1st plate agonist &amp; batch'!AB295,"")</f>
        <v/>
      </c>
      <c r="Z302" s="108" t="str">
        <f>IF('1st plate agonist &amp; batch'!AC295&lt;&gt;"",'1st plate agonist &amp; batch'!AC295,"")</f>
        <v/>
      </c>
      <c r="AA302" s="108" t="str">
        <f>IF('1st plate agonist &amp; batch'!AD295&lt;&gt;"",'1st plate agonist &amp; batch'!AD295,"")</f>
        <v/>
      </c>
      <c r="AB302" s="108" t="str">
        <f>IF('1st plate agonist &amp; batch'!AE295&lt;&gt;"",'1st plate agonist &amp; batch'!AE295,"")</f>
        <v/>
      </c>
      <c r="AC302" s="58" t="str">
        <f>IFERROR(IF(AND($Y302&lt;&gt;"Buffer",$Y302&lt;&gt;""),COUNTIFS('Dilutions 1st Plate'!$B$2:$Y$17,'Plate preparation Calculations'!$AD$2,'1st plate agonist &amp; batch'!$B$2:$Y$17,'Plate preparation Calculations'!$Y302),""),"")</f>
        <v/>
      </c>
      <c r="AD302" s="58" t="str">
        <f t="shared" si="95"/>
        <v/>
      </c>
      <c r="AE302" s="58" t="str">
        <f t="shared" si="96"/>
        <v/>
      </c>
      <c r="AF302" s="108" t="str">
        <f t="shared" si="97"/>
        <v/>
      </c>
      <c r="AG302" s="58" t="str">
        <f t="shared" si="98"/>
        <v/>
      </c>
      <c r="AH302" s="58" t="str">
        <f t="shared" si="99"/>
        <v/>
      </c>
      <c r="AI302" s="58" t="str">
        <f t="shared" si="100"/>
        <v/>
      </c>
      <c r="AJ302" s="82" t="str">
        <f t="shared" si="101"/>
        <v/>
      </c>
      <c r="AK302" s="82" t="str">
        <f t="shared" si="102"/>
        <v/>
      </c>
      <c r="AL302" s="82" t="str">
        <f t="shared" si="103"/>
        <v/>
      </c>
      <c r="AM302" s="58" t="str">
        <f t="shared" si="104"/>
        <v/>
      </c>
      <c r="AN302" s="58" t="str">
        <f t="shared" si="105"/>
        <v/>
      </c>
      <c r="AP302" s="58" t="str">
        <f>IF(AND('2nd plate agonist &amp; batch'!AB295&lt;&gt;"", '2nd plate agonist &amp; batch'!AB295&lt;&gt;"Buffer"),'2nd plate agonist &amp; batch'!AB295,"")</f>
        <v/>
      </c>
      <c r="AQ302" s="58" t="str">
        <f>IF('2nd plate agonist &amp; batch'!AC295&lt;&gt;"",'2nd plate agonist &amp; batch'!AC295,"")</f>
        <v/>
      </c>
      <c r="AR302" s="58" t="str">
        <f>IF('2nd plate agonist &amp; batch'!AD295&lt;&gt;"",'2nd plate agonist &amp; batch'!AD295,"")</f>
        <v/>
      </c>
      <c r="AS302" s="58"/>
      <c r="AT302" s="58" t="str">
        <f>IF(AND('2nd plate agonist &amp; batch'!AB295&lt;&gt;"", '2nd plate agonist &amp; batch'!AB295&lt;&gt;"Buffer"),'2nd plate agonist &amp; batch'!AE295,"")</f>
        <v/>
      </c>
      <c r="AU302" s="58" t="str">
        <f t="shared" si="106"/>
        <v/>
      </c>
      <c r="AV302" s="58" t="str">
        <f t="shared" si="107"/>
        <v/>
      </c>
      <c r="AW302" s="58" t="str">
        <f t="shared" si="109"/>
        <v/>
      </c>
      <c r="AX302" s="58" t="str">
        <f t="shared" si="108"/>
        <v/>
      </c>
      <c r="AY302" s="93"/>
      <c r="BB302" s="54"/>
    </row>
    <row r="303" spans="5:54" s="91" customFormat="1" ht="21" customHeight="1" x14ac:dyDescent="0.3">
      <c r="E303" s="61" t="str">
        <f>'Cell type &amp; nb'!AC296</f>
        <v/>
      </c>
      <c r="F303" s="61" t="str">
        <f>'Cell type &amp; nb'!AD296</f>
        <v/>
      </c>
      <c r="G303" s="61" t="str">
        <f>'Cell type &amp; nb'!AE296</f>
        <v/>
      </c>
      <c r="H303" s="61" t="str">
        <f>'Cell type &amp; nb'!AF296</f>
        <v/>
      </c>
      <c r="I303" s="64" t="str">
        <f t="shared" si="88"/>
        <v/>
      </c>
      <c r="J303" s="62" t="str">
        <f t="shared" si="89"/>
        <v/>
      </c>
      <c r="K303" s="62" t="str">
        <f t="shared" si="90"/>
        <v/>
      </c>
      <c r="L303" s="62" t="str">
        <f t="shared" si="91"/>
        <v/>
      </c>
      <c r="M303" s="62" t="str">
        <f t="shared" si="92"/>
        <v/>
      </c>
      <c r="N303" s="62" t="str">
        <f t="shared" si="93"/>
        <v/>
      </c>
      <c r="O303" s="62" t="str">
        <f t="shared" si="94"/>
        <v/>
      </c>
      <c r="P303" s="107"/>
      <c r="Q303" s="107"/>
      <c r="R303" s="107"/>
      <c r="S303" s="107"/>
      <c r="T303" s="107"/>
      <c r="U303" s="107"/>
      <c r="V303" s="107"/>
      <c r="Y303" s="108" t="str">
        <f>IF('1st plate agonist &amp; batch'!AB296&lt;&gt;"",'1st plate agonist &amp; batch'!AB296,"")</f>
        <v/>
      </c>
      <c r="Z303" s="108" t="str">
        <f>IF('1st plate agonist &amp; batch'!AC296&lt;&gt;"",'1st plate agonist &amp; batch'!AC296,"")</f>
        <v/>
      </c>
      <c r="AA303" s="108" t="str">
        <f>IF('1st plate agonist &amp; batch'!AD296&lt;&gt;"",'1st plate agonist &amp; batch'!AD296,"")</f>
        <v/>
      </c>
      <c r="AB303" s="108" t="str">
        <f>IF('1st plate agonist &amp; batch'!AE296&lt;&gt;"",'1st plate agonist &amp; batch'!AE296,"")</f>
        <v/>
      </c>
      <c r="AC303" s="58" t="str">
        <f>IFERROR(IF(AND($Y303&lt;&gt;"Buffer",$Y303&lt;&gt;""),COUNTIFS('Dilutions 1st Plate'!$B$2:$Y$17,'Plate preparation Calculations'!$AD$2,'1st plate agonist &amp; batch'!$B$2:$Y$17,'Plate preparation Calculations'!$Y303),""),"")</f>
        <v/>
      </c>
      <c r="AD303" s="58" t="str">
        <f t="shared" si="95"/>
        <v/>
      </c>
      <c r="AE303" s="58" t="str">
        <f t="shared" si="96"/>
        <v/>
      </c>
      <c r="AF303" s="108" t="str">
        <f t="shared" si="97"/>
        <v/>
      </c>
      <c r="AG303" s="58" t="str">
        <f t="shared" si="98"/>
        <v/>
      </c>
      <c r="AH303" s="58" t="str">
        <f t="shared" si="99"/>
        <v/>
      </c>
      <c r="AI303" s="58" t="str">
        <f t="shared" si="100"/>
        <v/>
      </c>
      <c r="AJ303" s="82" t="str">
        <f t="shared" si="101"/>
        <v/>
      </c>
      <c r="AK303" s="82" t="str">
        <f t="shared" si="102"/>
        <v/>
      </c>
      <c r="AL303" s="82" t="str">
        <f t="shared" si="103"/>
        <v/>
      </c>
      <c r="AM303" s="58" t="str">
        <f t="shared" si="104"/>
        <v/>
      </c>
      <c r="AN303" s="58" t="str">
        <f t="shared" si="105"/>
        <v/>
      </c>
      <c r="AP303" s="58" t="str">
        <f>IF(AND('2nd plate agonist &amp; batch'!AB296&lt;&gt;"", '2nd plate agonist &amp; batch'!AB296&lt;&gt;"Buffer"),'2nd plate agonist &amp; batch'!AB296,"")</f>
        <v/>
      </c>
      <c r="AQ303" s="58" t="str">
        <f>IF('2nd plate agonist &amp; batch'!AC296&lt;&gt;"",'2nd plate agonist &amp; batch'!AC296,"")</f>
        <v/>
      </c>
      <c r="AR303" s="58" t="str">
        <f>IF('2nd plate agonist &amp; batch'!AD296&lt;&gt;"",'2nd plate agonist &amp; batch'!AD296,"")</f>
        <v/>
      </c>
      <c r="AS303" s="58"/>
      <c r="AT303" s="58" t="str">
        <f>IF(AND('2nd plate agonist &amp; batch'!AB296&lt;&gt;"", '2nd plate agonist &amp; batch'!AB296&lt;&gt;"Buffer"),'2nd plate agonist &amp; batch'!AE296,"")</f>
        <v/>
      </c>
      <c r="AU303" s="58" t="str">
        <f t="shared" si="106"/>
        <v/>
      </c>
      <c r="AV303" s="58" t="str">
        <f t="shared" si="107"/>
        <v/>
      </c>
      <c r="AW303" s="58" t="str">
        <f t="shared" si="109"/>
        <v/>
      </c>
      <c r="AX303" s="58" t="str">
        <f t="shared" si="108"/>
        <v/>
      </c>
      <c r="AY303" s="93"/>
      <c r="BB303" s="54"/>
    </row>
    <row r="304" spans="5:54" s="91" customFormat="1" ht="21" customHeight="1" x14ac:dyDescent="0.3">
      <c r="E304" s="61" t="str">
        <f>'Cell type &amp; nb'!AC297</f>
        <v/>
      </c>
      <c r="F304" s="61" t="str">
        <f>'Cell type &amp; nb'!AD297</f>
        <v/>
      </c>
      <c r="G304" s="61" t="str">
        <f>'Cell type &amp; nb'!AE297</f>
        <v/>
      </c>
      <c r="H304" s="61" t="str">
        <f>'Cell type &amp; nb'!AF297</f>
        <v/>
      </c>
      <c r="I304" s="64" t="str">
        <f t="shared" si="88"/>
        <v/>
      </c>
      <c r="J304" s="62" t="str">
        <f t="shared" si="89"/>
        <v/>
      </c>
      <c r="K304" s="62" t="str">
        <f t="shared" si="90"/>
        <v/>
      </c>
      <c r="L304" s="62" t="str">
        <f t="shared" si="91"/>
        <v/>
      </c>
      <c r="M304" s="62" t="str">
        <f t="shared" si="92"/>
        <v/>
      </c>
      <c r="N304" s="62" t="str">
        <f t="shared" si="93"/>
        <v/>
      </c>
      <c r="O304" s="62" t="str">
        <f t="shared" si="94"/>
        <v/>
      </c>
      <c r="P304" s="107"/>
      <c r="Q304" s="107"/>
      <c r="R304" s="107"/>
      <c r="S304" s="107"/>
      <c r="T304" s="107"/>
      <c r="U304" s="107"/>
      <c r="V304" s="107"/>
      <c r="Y304" s="108" t="str">
        <f>IF('1st plate agonist &amp; batch'!AB297&lt;&gt;"",'1st plate agonist &amp; batch'!AB297,"")</f>
        <v/>
      </c>
      <c r="Z304" s="108" t="str">
        <f>IF('1st plate agonist &amp; batch'!AC297&lt;&gt;"",'1st plate agonist &amp; batch'!AC297,"")</f>
        <v/>
      </c>
      <c r="AA304" s="108" t="str">
        <f>IF('1st plate agonist &amp; batch'!AD297&lt;&gt;"",'1st plate agonist &amp; batch'!AD297,"")</f>
        <v/>
      </c>
      <c r="AB304" s="108" t="str">
        <f>IF('1st plate agonist &amp; batch'!AE297&lt;&gt;"",'1st plate agonist &amp; batch'!AE297,"")</f>
        <v/>
      </c>
      <c r="AC304" s="58" t="str">
        <f>IFERROR(IF(AND($Y304&lt;&gt;"Buffer",$Y304&lt;&gt;""),COUNTIFS('Dilutions 1st Plate'!$B$2:$Y$17,'Plate preparation Calculations'!$AD$2,'1st plate agonist &amp; batch'!$B$2:$Y$17,'Plate preparation Calculations'!$Y304),""),"")</f>
        <v/>
      </c>
      <c r="AD304" s="58" t="str">
        <f t="shared" si="95"/>
        <v/>
      </c>
      <c r="AE304" s="58" t="str">
        <f t="shared" si="96"/>
        <v/>
      </c>
      <c r="AF304" s="108" t="str">
        <f t="shared" si="97"/>
        <v/>
      </c>
      <c r="AG304" s="58" t="str">
        <f t="shared" si="98"/>
        <v/>
      </c>
      <c r="AH304" s="58" t="str">
        <f t="shared" si="99"/>
        <v/>
      </c>
      <c r="AI304" s="58" t="str">
        <f t="shared" si="100"/>
        <v/>
      </c>
      <c r="AJ304" s="82" t="str">
        <f t="shared" si="101"/>
        <v/>
      </c>
      <c r="AK304" s="82" t="str">
        <f t="shared" si="102"/>
        <v/>
      </c>
      <c r="AL304" s="82" t="str">
        <f t="shared" si="103"/>
        <v/>
      </c>
      <c r="AM304" s="58" t="str">
        <f t="shared" si="104"/>
        <v/>
      </c>
      <c r="AN304" s="58" t="str">
        <f t="shared" si="105"/>
        <v/>
      </c>
      <c r="AP304" s="58" t="str">
        <f>IF(AND('2nd plate agonist &amp; batch'!AB297&lt;&gt;"", '2nd plate agonist &amp; batch'!AB297&lt;&gt;"Buffer"),'2nd plate agonist &amp; batch'!AB297,"")</f>
        <v/>
      </c>
      <c r="AQ304" s="58" t="str">
        <f>IF('2nd plate agonist &amp; batch'!AC297&lt;&gt;"",'2nd plate agonist &amp; batch'!AC297,"")</f>
        <v/>
      </c>
      <c r="AR304" s="58" t="str">
        <f>IF('2nd plate agonist &amp; batch'!AD297&lt;&gt;"",'2nd plate agonist &amp; batch'!AD297,"")</f>
        <v/>
      </c>
      <c r="AS304" s="58"/>
      <c r="AT304" s="58" t="str">
        <f>IF(AND('2nd plate agonist &amp; batch'!AB297&lt;&gt;"", '2nd plate agonist &amp; batch'!AB297&lt;&gt;"Buffer"),'2nd plate agonist &amp; batch'!AE297,"")</f>
        <v/>
      </c>
      <c r="AU304" s="58" t="str">
        <f t="shared" si="106"/>
        <v/>
      </c>
      <c r="AV304" s="58" t="str">
        <f t="shared" si="107"/>
        <v/>
      </c>
      <c r="AW304" s="58" t="str">
        <f t="shared" si="109"/>
        <v/>
      </c>
      <c r="AX304" s="58" t="str">
        <f t="shared" si="108"/>
        <v/>
      </c>
      <c r="AY304" s="93"/>
      <c r="BB304" s="54"/>
    </row>
    <row r="305" spans="5:54" s="91" customFormat="1" ht="21" customHeight="1" x14ac:dyDescent="0.3">
      <c r="E305" s="61" t="str">
        <f>'Cell type &amp; nb'!AC298</f>
        <v/>
      </c>
      <c r="F305" s="61" t="str">
        <f>'Cell type &amp; nb'!AD298</f>
        <v/>
      </c>
      <c r="G305" s="61" t="str">
        <f>'Cell type &amp; nb'!AE298</f>
        <v/>
      </c>
      <c r="H305" s="61" t="str">
        <f>'Cell type &amp; nb'!AF298</f>
        <v/>
      </c>
      <c r="I305" s="64" t="str">
        <f t="shared" si="88"/>
        <v/>
      </c>
      <c r="J305" s="62" t="str">
        <f t="shared" si="89"/>
        <v/>
      </c>
      <c r="K305" s="62" t="str">
        <f t="shared" si="90"/>
        <v/>
      </c>
      <c r="L305" s="62" t="str">
        <f t="shared" si="91"/>
        <v/>
      </c>
      <c r="M305" s="62" t="str">
        <f t="shared" si="92"/>
        <v/>
      </c>
      <c r="N305" s="62" t="str">
        <f t="shared" si="93"/>
        <v/>
      </c>
      <c r="O305" s="62" t="str">
        <f t="shared" si="94"/>
        <v/>
      </c>
      <c r="P305" s="107"/>
      <c r="Q305" s="107"/>
      <c r="R305" s="107"/>
      <c r="S305" s="107"/>
      <c r="T305" s="107"/>
      <c r="U305" s="107"/>
      <c r="V305" s="107"/>
      <c r="Y305" s="108" t="str">
        <f>IF('1st plate agonist &amp; batch'!AB298&lt;&gt;"",'1st plate agonist &amp; batch'!AB298,"")</f>
        <v/>
      </c>
      <c r="Z305" s="108" t="str">
        <f>IF('1st plate agonist &amp; batch'!AC298&lt;&gt;"",'1st plate agonist &amp; batch'!AC298,"")</f>
        <v/>
      </c>
      <c r="AA305" s="108" t="str">
        <f>IF('1st plate agonist &amp; batch'!AD298&lt;&gt;"",'1st plate agonist &amp; batch'!AD298,"")</f>
        <v/>
      </c>
      <c r="AB305" s="108" t="str">
        <f>IF('1st plate agonist &amp; batch'!AE298&lt;&gt;"",'1st plate agonist &amp; batch'!AE298,"")</f>
        <v/>
      </c>
      <c r="AC305" s="58" t="str">
        <f>IFERROR(IF(AND($Y305&lt;&gt;"Buffer",$Y305&lt;&gt;""),COUNTIFS('Dilutions 1st Plate'!$B$2:$Y$17,'Plate preparation Calculations'!$AD$2,'1st plate agonist &amp; batch'!$B$2:$Y$17,'Plate preparation Calculations'!$Y305),""),"")</f>
        <v/>
      </c>
      <c r="AD305" s="58" t="str">
        <f t="shared" si="95"/>
        <v/>
      </c>
      <c r="AE305" s="58" t="str">
        <f t="shared" si="96"/>
        <v/>
      </c>
      <c r="AF305" s="108" t="str">
        <f t="shared" si="97"/>
        <v/>
      </c>
      <c r="AG305" s="58" t="str">
        <f t="shared" si="98"/>
        <v/>
      </c>
      <c r="AH305" s="58" t="str">
        <f t="shared" si="99"/>
        <v/>
      </c>
      <c r="AI305" s="58" t="str">
        <f t="shared" si="100"/>
        <v/>
      </c>
      <c r="AJ305" s="82" t="str">
        <f t="shared" si="101"/>
        <v/>
      </c>
      <c r="AK305" s="82" t="str">
        <f t="shared" si="102"/>
        <v/>
      </c>
      <c r="AL305" s="82" t="str">
        <f t="shared" si="103"/>
        <v/>
      </c>
      <c r="AM305" s="58" t="str">
        <f t="shared" si="104"/>
        <v/>
      </c>
      <c r="AN305" s="58" t="str">
        <f t="shared" si="105"/>
        <v/>
      </c>
      <c r="AP305" s="58" t="str">
        <f>IF(AND('2nd plate agonist &amp; batch'!AB298&lt;&gt;"", '2nd plate agonist &amp; batch'!AB298&lt;&gt;"Buffer"),'2nd plate agonist &amp; batch'!AB298,"")</f>
        <v/>
      </c>
      <c r="AQ305" s="58" t="str">
        <f>IF('2nd plate agonist &amp; batch'!AC298&lt;&gt;"",'2nd plate agonist &amp; batch'!AC298,"")</f>
        <v/>
      </c>
      <c r="AR305" s="58" t="str">
        <f>IF('2nd plate agonist &amp; batch'!AD298&lt;&gt;"",'2nd plate agonist &amp; batch'!AD298,"")</f>
        <v/>
      </c>
      <c r="AS305" s="58"/>
      <c r="AT305" s="58" t="str">
        <f>IF(AND('2nd plate agonist &amp; batch'!AB298&lt;&gt;"", '2nd plate agonist &amp; batch'!AB298&lt;&gt;"Buffer"),'2nd plate agonist &amp; batch'!AE298,"")</f>
        <v/>
      </c>
      <c r="AU305" s="58" t="str">
        <f t="shared" si="106"/>
        <v/>
      </c>
      <c r="AV305" s="58" t="str">
        <f t="shared" si="107"/>
        <v/>
      </c>
      <c r="AW305" s="58" t="str">
        <f t="shared" si="109"/>
        <v/>
      </c>
      <c r="AX305" s="58" t="str">
        <f t="shared" si="108"/>
        <v/>
      </c>
      <c r="AY305" s="93"/>
      <c r="BB305" s="54"/>
    </row>
    <row r="306" spans="5:54" s="91" customFormat="1" ht="21" customHeight="1" x14ac:dyDescent="0.3">
      <c r="E306" s="61" t="str">
        <f>'Cell type &amp; nb'!AC299</f>
        <v/>
      </c>
      <c r="F306" s="61" t="str">
        <f>'Cell type &amp; nb'!AD299</f>
        <v/>
      </c>
      <c r="G306" s="61" t="str">
        <f>'Cell type &amp; nb'!AE299</f>
        <v/>
      </c>
      <c r="H306" s="61" t="str">
        <f>'Cell type &amp; nb'!AF299</f>
        <v/>
      </c>
      <c r="I306" s="64" t="str">
        <f t="shared" si="88"/>
        <v/>
      </c>
      <c r="J306" s="62" t="str">
        <f t="shared" si="89"/>
        <v/>
      </c>
      <c r="K306" s="62" t="str">
        <f t="shared" si="90"/>
        <v/>
      </c>
      <c r="L306" s="62" t="str">
        <f t="shared" si="91"/>
        <v/>
      </c>
      <c r="M306" s="62" t="str">
        <f t="shared" si="92"/>
        <v/>
      </c>
      <c r="N306" s="62" t="str">
        <f t="shared" si="93"/>
        <v/>
      </c>
      <c r="O306" s="62" t="str">
        <f t="shared" si="94"/>
        <v/>
      </c>
      <c r="P306" s="107"/>
      <c r="Q306" s="107"/>
      <c r="R306" s="107"/>
      <c r="S306" s="107"/>
      <c r="T306" s="107"/>
      <c r="U306" s="107"/>
      <c r="V306" s="107"/>
      <c r="Y306" s="108" t="str">
        <f>IF('1st plate agonist &amp; batch'!AB299&lt;&gt;"",'1st plate agonist &amp; batch'!AB299,"")</f>
        <v/>
      </c>
      <c r="Z306" s="108" t="str">
        <f>IF('1st plate agonist &amp; batch'!AC299&lt;&gt;"",'1st plate agonist &amp; batch'!AC299,"")</f>
        <v/>
      </c>
      <c r="AA306" s="108" t="str">
        <f>IF('1st plate agonist &amp; batch'!AD299&lt;&gt;"",'1st plate agonist &amp; batch'!AD299,"")</f>
        <v/>
      </c>
      <c r="AB306" s="108" t="str">
        <f>IF('1st plate agonist &amp; batch'!AE299&lt;&gt;"",'1st plate agonist &amp; batch'!AE299,"")</f>
        <v/>
      </c>
      <c r="AC306" s="58" t="str">
        <f>IFERROR(IF(AND($Y306&lt;&gt;"Buffer",$Y306&lt;&gt;""),COUNTIFS('Dilutions 1st Plate'!$B$2:$Y$17,'Plate preparation Calculations'!$AD$2,'1st plate agonist &amp; batch'!$B$2:$Y$17,'Plate preparation Calculations'!$Y306),""),"")</f>
        <v/>
      </c>
      <c r="AD306" s="58" t="str">
        <f t="shared" si="95"/>
        <v/>
      </c>
      <c r="AE306" s="58" t="str">
        <f t="shared" si="96"/>
        <v/>
      </c>
      <c r="AF306" s="108" t="str">
        <f t="shared" si="97"/>
        <v/>
      </c>
      <c r="AG306" s="58" t="str">
        <f t="shared" si="98"/>
        <v/>
      </c>
      <c r="AH306" s="58" t="str">
        <f t="shared" si="99"/>
        <v/>
      </c>
      <c r="AI306" s="58" t="str">
        <f t="shared" si="100"/>
        <v/>
      </c>
      <c r="AJ306" s="82" t="str">
        <f t="shared" si="101"/>
        <v/>
      </c>
      <c r="AK306" s="82" t="str">
        <f t="shared" si="102"/>
        <v/>
      </c>
      <c r="AL306" s="82" t="str">
        <f t="shared" si="103"/>
        <v/>
      </c>
      <c r="AM306" s="58" t="str">
        <f t="shared" si="104"/>
        <v/>
      </c>
      <c r="AN306" s="58" t="str">
        <f t="shared" si="105"/>
        <v/>
      </c>
      <c r="AP306" s="58" t="str">
        <f>IF(AND('2nd plate agonist &amp; batch'!AB299&lt;&gt;"", '2nd plate agonist &amp; batch'!AB299&lt;&gt;"Buffer"),'2nd plate agonist &amp; batch'!AB299,"")</f>
        <v/>
      </c>
      <c r="AQ306" s="58" t="str">
        <f>IF('2nd plate agonist &amp; batch'!AC299&lt;&gt;"",'2nd plate agonist &amp; batch'!AC299,"")</f>
        <v/>
      </c>
      <c r="AR306" s="58" t="str">
        <f>IF('2nd plate agonist &amp; batch'!AD299&lt;&gt;"",'2nd plate agonist &amp; batch'!AD299,"")</f>
        <v/>
      </c>
      <c r="AS306" s="58"/>
      <c r="AT306" s="58" t="str">
        <f>IF(AND('2nd plate agonist &amp; batch'!AB299&lt;&gt;"", '2nd plate agonist &amp; batch'!AB299&lt;&gt;"Buffer"),'2nd plate agonist &amp; batch'!AE299,"")</f>
        <v/>
      </c>
      <c r="AU306" s="58" t="str">
        <f t="shared" si="106"/>
        <v/>
      </c>
      <c r="AV306" s="58" t="str">
        <f t="shared" si="107"/>
        <v/>
      </c>
      <c r="AW306" s="58" t="str">
        <f t="shared" si="109"/>
        <v/>
      </c>
      <c r="AX306" s="58" t="str">
        <f t="shared" si="108"/>
        <v/>
      </c>
      <c r="AY306" s="93"/>
      <c r="BB306" s="54"/>
    </row>
    <row r="307" spans="5:54" s="91" customFormat="1" ht="21" customHeight="1" x14ac:dyDescent="0.3">
      <c r="E307" s="61" t="str">
        <f>'Cell type &amp; nb'!AC300</f>
        <v/>
      </c>
      <c r="F307" s="61" t="str">
        <f>'Cell type &amp; nb'!AD300</f>
        <v/>
      </c>
      <c r="G307" s="61" t="str">
        <f>'Cell type &amp; nb'!AE300</f>
        <v/>
      </c>
      <c r="H307" s="61" t="str">
        <f>'Cell type &amp; nb'!AF300</f>
        <v/>
      </c>
      <c r="I307" s="64" t="str">
        <f t="shared" si="88"/>
        <v/>
      </c>
      <c r="J307" s="62" t="str">
        <f t="shared" si="89"/>
        <v/>
      </c>
      <c r="K307" s="62" t="str">
        <f t="shared" si="90"/>
        <v/>
      </c>
      <c r="L307" s="62" t="str">
        <f t="shared" si="91"/>
        <v/>
      </c>
      <c r="M307" s="62" t="str">
        <f t="shared" si="92"/>
        <v/>
      </c>
      <c r="N307" s="62" t="str">
        <f t="shared" si="93"/>
        <v/>
      </c>
      <c r="O307" s="62" t="str">
        <f t="shared" si="94"/>
        <v/>
      </c>
      <c r="P307" s="107"/>
      <c r="Q307" s="107"/>
      <c r="R307" s="107"/>
      <c r="S307" s="107"/>
      <c r="T307" s="107"/>
      <c r="U307" s="107"/>
      <c r="V307" s="107"/>
      <c r="Y307" s="108" t="str">
        <f>IF('1st plate agonist &amp; batch'!AB300&lt;&gt;"",'1st plate agonist &amp; batch'!AB300,"")</f>
        <v/>
      </c>
      <c r="Z307" s="108" t="str">
        <f>IF('1st plate agonist &amp; batch'!AC300&lt;&gt;"",'1st plate agonist &amp; batch'!AC300,"")</f>
        <v/>
      </c>
      <c r="AA307" s="108" t="str">
        <f>IF('1st plate agonist &amp; batch'!AD300&lt;&gt;"",'1st plate agonist &amp; batch'!AD300,"")</f>
        <v/>
      </c>
      <c r="AB307" s="108" t="str">
        <f>IF('1st plate agonist &amp; batch'!AE300&lt;&gt;"",'1st plate agonist &amp; batch'!AE300,"")</f>
        <v/>
      </c>
      <c r="AC307" s="58" t="str">
        <f>IFERROR(IF(AND($Y307&lt;&gt;"Buffer",$Y307&lt;&gt;""),COUNTIFS('Dilutions 1st Plate'!$B$2:$Y$17,'Plate preparation Calculations'!$AD$2,'1st plate agonist &amp; batch'!$B$2:$Y$17,'Plate preparation Calculations'!$Y307),""),"")</f>
        <v/>
      </c>
      <c r="AD307" s="58" t="str">
        <f t="shared" si="95"/>
        <v/>
      </c>
      <c r="AE307" s="58" t="str">
        <f t="shared" si="96"/>
        <v/>
      </c>
      <c r="AF307" s="108" t="str">
        <f t="shared" si="97"/>
        <v/>
      </c>
      <c r="AG307" s="58" t="str">
        <f t="shared" si="98"/>
        <v/>
      </c>
      <c r="AH307" s="58" t="str">
        <f t="shared" si="99"/>
        <v/>
      </c>
      <c r="AI307" s="58" t="str">
        <f t="shared" si="100"/>
        <v/>
      </c>
      <c r="AJ307" s="82" t="str">
        <f t="shared" si="101"/>
        <v/>
      </c>
      <c r="AK307" s="82" t="str">
        <f t="shared" si="102"/>
        <v/>
      </c>
      <c r="AL307" s="82" t="str">
        <f t="shared" si="103"/>
        <v/>
      </c>
      <c r="AM307" s="58" t="str">
        <f t="shared" si="104"/>
        <v/>
      </c>
      <c r="AN307" s="58" t="str">
        <f t="shared" si="105"/>
        <v/>
      </c>
      <c r="AP307" s="58" t="str">
        <f>IF(AND('2nd plate agonist &amp; batch'!AB300&lt;&gt;"", '2nd plate agonist &amp; batch'!AB300&lt;&gt;"Buffer"),'2nd plate agonist &amp; batch'!AB300,"")</f>
        <v/>
      </c>
      <c r="AQ307" s="58" t="str">
        <f>IF('2nd plate agonist &amp; batch'!AC300&lt;&gt;"",'2nd plate agonist &amp; batch'!AC300,"")</f>
        <v/>
      </c>
      <c r="AR307" s="58" t="str">
        <f>IF('2nd plate agonist &amp; batch'!AD300&lt;&gt;"",'2nd plate agonist &amp; batch'!AD300,"")</f>
        <v/>
      </c>
      <c r="AS307" s="58"/>
      <c r="AT307" s="58" t="str">
        <f>IF(AND('2nd plate agonist &amp; batch'!AB300&lt;&gt;"", '2nd plate agonist &amp; batch'!AB300&lt;&gt;"Buffer"),'2nd plate agonist &amp; batch'!AE300,"")</f>
        <v/>
      </c>
      <c r="AU307" s="58" t="str">
        <f t="shared" si="106"/>
        <v/>
      </c>
      <c r="AV307" s="58" t="str">
        <f t="shared" si="107"/>
        <v/>
      </c>
      <c r="AW307" s="58" t="str">
        <f t="shared" si="109"/>
        <v/>
      </c>
      <c r="AX307" s="58" t="str">
        <f t="shared" si="108"/>
        <v/>
      </c>
      <c r="AY307" s="93"/>
      <c r="BB307" s="54"/>
    </row>
    <row r="308" spans="5:54" s="91" customFormat="1" ht="21" customHeight="1" x14ac:dyDescent="0.3">
      <c r="E308" s="61" t="str">
        <f>'Cell type &amp; nb'!AC301</f>
        <v/>
      </c>
      <c r="F308" s="61" t="str">
        <f>'Cell type &amp; nb'!AD301</f>
        <v/>
      </c>
      <c r="G308" s="61" t="str">
        <f>'Cell type &amp; nb'!AE301</f>
        <v/>
      </c>
      <c r="H308" s="61" t="str">
        <f>'Cell type &amp; nb'!AF301</f>
        <v/>
      </c>
      <c r="I308" s="64" t="str">
        <f t="shared" si="88"/>
        <v/>
      </c>
      <c r="J308" s="62" t="str">
        <f t="shared" si="89"/>
        <v/>
      </c>
      <c r="K308" s="62" t="str">
        <f t="shared" si="90"/>
        <v/>
      </c>
      <c r="L308" s="62" t="str">
        <f t="shared" si="91"/>
        <v/>
      </c>
      <c r="M308" s="62" t="str">
        <f t="shared" si="92"/>
        <v/>
      </c>
      <c r="N308" s="62" t="str">
        <f t="shared" si="93"/>
        <v/>
      </c>
      <c r="O308" s="62" t="str">
        <f t="shared" si="94"/>
        <v/>
      </c>
      <c r="P308" s="107"/>
      <c r="Q308" s="107"/>
      <c r="R308" s="107"/>
      <c r="S308" s="107"/>
      <c r="T308" s="107"/>
      <c r="U308" s="107"/>
      <c r="V308" s="107"/>
      <c r="Y308" s="108" t="str">
        <f>IF('1st plate agonist &amp; batch'!AB301&lt;&gt;"",'1st plate agonist &amp; batch'!AB301,"")</f>
        <v/>
      </c>
      <c r="Z308" s="108" t="str">
        <f>IF('1st plate agonist &amp; batch'!AC301&lt;&gt;"",'1st plate agonist &amp; batch'!AC301,"")</f>
        <v/>
      </c>
      <c r="AA308" s="108" t="str">
        <f>IF('1st plate agonist &amp; batch'!AD301&lt;&gt;"",'1st plate agonist &amp; batch'!AD301,"")</f>
        <v/>
      </c>
      <c r="AB308" s="108" t="str">
        <f>IF('1st plate agonist &amp; batch'!AE301&lt;&gt;"",'1st plate agonist &amp; batch'!AE301,"")</f>
        <v/>
      </c>
      <c r="AC308" s="58" t="str">
        <f>IFERROR(IF(AND($Y308&lt;&gt;"Buffer",$Y308&lt;&gt;""),COUNTIFS('Dilutions 1st Plate'!$B$2:$Y$17,'Plate preparation Calculations'!$AD$2,'1st plate agonist &amp; batch'!$B$2:$Y$17,'Plate preparation Calculations'!$Y308),""),"")</f>
        <v/>
      </c>
      <c r="AD308" s="58" t="str">
        <f t="shared" si="95"/>
        <v/>
      </c>
      <c r="AE308" s="58" t="str">
        <f t="shared" si="96"/>
        <v/>
      </c>
      <c r="AF308" s="108" t="str">
        <f t="shared" si="97"/>
        <v/>
      </c>
      <c r="AG308" s="58" t="str">
        <f t="shared" si="98"/>
        <v/>
      </c>
      <c r="AH308" s="58" t="str">
        <f t="shared" si="99"/>
        <v/>
      </c>
      <c r="AI308" s="58" t="str">
        <f t="shared" si="100"/>
        <v/>
      </c>
      <c r="AJ308" s="82" t="str">
        <f t="shared" si="101"/>
        <v/>
      </c>
      <c r="AK308" s="82" t="str">
        <f t="shared" si="102"/>
        <v/>
      </c>
      <c r="AL308" s="82" t="str">
        <f t="shared" si="103"/>
        <v/>
      </c>
      <c r="AM308" s="58" t="str">
        <f t="shared" si="104"/>
        <v/>
      </c>
      <c r="AN308" s="58" t="str">
        <f t="shared" si="105"/>
        <v/>
      </c>
      <c r="AP308" s="58" t="str">
        <f>IF(AND('2nd plate agonist &amp; batch'!AB301&lt;&gt;"", '2nd plate agonist &amp; batch'!AB301&lt;&gt;"Buffer"),'2nd plate agonist &amp; batch'!AB301,"")</f>
        <v/>
      </c>
      <c r="AQ308" s="58" t="str">
        <f>IF('2nd plate agonist &amp; batch'!AC301&lt;&gt;"",'2nd plate agonist &amp; batch'!AC301,"")</f>
        <v/>
      </c>
      <c r="AR308" s="58" t="str">
        <f>IF('2nd plate agonist &amp; batch'!AD301&lt;&gt;"",'2nd plate agonist &amp; batch'!AD301,"")</f>
        <v/>
      </c>
      <c r="AS308" s="58"/>
      <c r="AT308" s="58" t="str">
        <f>IF(AND('2nd plate agonist &amp; batch'!AB301&lt;&gt;"", '2nd plate agonist &amp; batch'!AB301&lt;&gt;"Buffer"),'2nd plate agonist &amp; batch'!AE301,"")</f>
        <v/>
      </c>
      <c r="AU308" s="58" t="str">
        <f t="shared" si="106"/>
        <v/>
      </c>
      <c r="AV308" s="58" t="str">
        <f t="shared" si="107"/>
        <v/>
      </c>
      <c r="AW308" s="58" t="str">
        <f t="shared" si="109"/>
        <v/>
      </c>
      <c r="AX308" s="58" t="str">
        <f t="shared" si="108"/>
        <v/>
      </c>
      <c r="AY308" s="93"/>
      <c r="BB308" s="54"/>
    </row>
    <row r="309" spans="5:54" s="91" customFormat="1" ht="21" customHeight="1" x14ac:dyDescent="0.3">
      <c r="E309" s="61" t="str">
        <f>'Cell type &amp; nb'!AC302</f>
        <v/>
      </c>
      <c r="F309" s="61" t="str">
        <f>'Cell type &amp; nb'!AD302</f>
        <v/>
      </c>
      <c r="G309" s="61" t="str">
        <f>'Cell type &amp; nb'!AE302</f>
        <v/>
      </c>
      <c r="H309" s="61" t="str">
        <f>'Cell type &amp; nb'!AF302</f>
        <v/>
      </c>
      <c r="I309" s="64" t="str">
        <f t="shared" si="88"/>
        <v/>
      </c>
      <c r="J309" s="62" t="str">
        <f t="shared" si="89"/>
        <v/>
      </c>
      <c r="K309" s="62" t="str">
        <f t="shared" si="90"/>
        <v/>
      </c>
      <c r="L309" s="62" t="str">
        <f t="shared" si="91"/>
        <v/>
      </c>
      <c r="M309" s="62" t="str">
        <f t="shared" si="92"/>
        <v/>
      </c>
      <c r="N309" s="62" t="str">
        <f t="shared" si="93"/>
        <v/>
      </c>
      <c r="O309" s="62" t="str">
        <f t="shared" si="94"/>
        <v/>
      </c>
      <c r="P309" s="107"/>
      <c r="Q309" s="107"/>
      <c r="R309" s="107"/>
      <c r="S309" s="107"/>
      <c r="T309" s="107"/>
      <c r="U309" s="107"/>
      <c r="V309" s="107"/>
      <c r="Y309" s="108" t="str">
        <f>IF('1st plate agonist &amp; batch'!AB302&lt;&gt;"",'1st plate agonist &amp; batch'!AB302,"")</f>
        <v/>
      </c>
      <c r="Z309" s="108" t="str">
        <f>IF('1st plate agonist &amp; batch'!AC302&lt;&gt;"",'1st plate agonist &amp; batch'!AC302,"")</f>
        <v/>
      </c>
      <c r="AA309" s="108" t="str">
        <f>IF('1st plate agonist &amp; batch'!AD302&lt;&gt;"",'1st plate agonist &amp; batch'!AD302,"")</f>
        <v/>
      </c>
      <c r="AB309" s="108" t="str">
        <f>IF('1st plate agonist &amp; batch'!AE302&lt;&gt;"",'1st plate agonist &amp; batch'!AE302,"")</f>
        <v/>
      </c>
      <c r="AC309" s="58" t="str">
        <f>IFERROR(IF(AND($Y309&lt;&gt;"Buffer",$Y309&lt;&gt;""),COUNTIFS('Dilutions 1st Plate'!$B$2:$Y$17,'Plate preparation Calculations'!$AD$2,'1st plate agonist &amp; batch'!$B$2:$Y$17,'Plate preparation Calculations'!$Y309),""),"")</f>
        <v/>
      </c>
      <c r="AD309" s="58" t="str">
        <f t="shared" si="95"/>
        <v/>
      </c>
      <c r="AE309" s="58" t="str">
        <f t="shared" si="96"/>
        <v/>
      </c>
      <c r="AF309" s="108" t="str">
        <f t="shared" si="97"/>
        <v/>
      </c>
      <c r="AG309" s="58" t="str">
        <f t="shared" si="98"/>
        <v/>
      </c>
      <c r="AH309" s="58" t="str">
        <f t="shared" si="99"/>
        <v/>
      </c>
      <c r="AI309" s="58" t="str">
        <f t="shared" si="100"/>
        <v/>
      </c>
      <c r="AJ309" s="82" t="str">
        <f t="shared" si="101"/>
        <v/>
      </c>
      <c r="AK309" s="82" t="str">
        <f t="shared" si="102"/>
        <v/>
      </c>
      <c r="AL309" s="82" t="str">
        <f t="shared" si="103"/>
        <v/>
      </c>
      <c r="AM309" s="58" t="str">
        <f t="shared" si="104"/>
        <v/>
      </c>
      <c r="AN309" s="58" t="str">
        <f t="shared" si="105"/>
        <v/>
      </c>
      <c r="AP309" s="58" t="str">
        <f>IF(AND('2nd plate agonist &amp; batch'!AB302&lt;&gt;"", '2nd plate agonist &amp; batch'!AB302&lt;&gt;"Buffer"),'2nd plate agonist &amp; batch'!AB302,"")</f>
        <v/>
      </c>
      <c r="AQ309" s="58" t="str">
        <f>IF('2nd plate agonist &amp; batch'!AC302&lt;&gt;"",'2nd plate agonist &amp; batch'!AC302,"")</f>
        <v/>
      </c>
      <c r="AR309" s="58" t="str">
        <f>IF('2nd plate agonist &amp; batch'!AD302&lt;&gt;"",'2nd plate agonist &amp; batch'!AD302,"")</f>
        <v/>
      </c>
      <c r="AS309" s="58"/>
      <c r="AT309" s="58" t="str">
        <f>IF(AND('2nd plate agonist &amp; batch'!AB302&lt;&gt;"", '2nd plate agonist &amp; batch'!AB302&lt;&gt;"Buffer"),'2nd plate agonist &amp; batch'!AE302,"")</f>
        <v/>
      </c>
      <c r="AU309" s="58" t="str">
        <f t="shared" si="106"/>
        <v/>
      </c>
      <c r="AV309" s="58" t="str">
        <f t="shared" si="107"/>
        <v/>
      </c>
      <c r="AW309" s="58" t="str">
        <f t="shared" si="109"/>
        <v/>
      </c>
      <c r="AX309" s="58" t="str">
        <f t="shared" si="108"/>
        <v/>
      </c>
      <c r="AY309" s="93"/>
      <c r="BB309" s="54"/>
    </row>
    <row r="310" spans="5:54" s="91" customFormat="1" ht="21" customHeight="1" x14ac:dyDescent="0.3">
      <c r="E310" s="61" t="str">
        <f>'Cell type &amp; nb'!AC303</f>
        <v/>
      </c>
      <c r="F310" s="61" t="str">
        <f>'Cell type &amp; nb'!AD303</f>
        <v/>
      </c>
      <c r="G310" s="61" t="str">
        <f>'Cell type &amp; nb'!AE303</f>
        <v/>
      </c>
      <c r="H310" s="61" t="str">
        <f>'Cell type &amp; nb'!AF303</f>
        <v/>
      </c>
      <c r="I310" s="64" t="str">
        <f t="shared" si="88"/>
        <v/>
      </c>
      <c r="J310" s="62" t="str">
        <f t="shared" si="89"/>
        <v/>
      </c>
      <c r="K310" s="62" t="str">
        <f t="shared" si="90"/>
        <v/>
      </c>
      <c r="L310" s="62" t="str">
        <f t="shared" si="91"/>
        <v/>
      </c>
      <c r="M310" s="62" t="str">
        <f t="shared" si="92"/>
        <v/>
      </c>
      <c r="N310" s="62" t="str">
        <f t="shared" si="93"/>
        <v/>
      </c>
      <c r="O310" s="62" t="str">
        <f t="shared" si="94"/>
        <v/>
      </c>
      <c r="P310" s="107"/>
      <c r="Q310" s="107"/>
      <c r="R310" s="107"/>
      <c r="S310" s="107"/>
      <c r="T310" s="107"/>
      <c r="U310" s="107"/>
      <c r="V310" s="107"/>
      <c r="Y310" s="108" t="str">
        <f>IF('1st plate agonist &amp; batch'!AB303&lt;&gt;"",'1st plate agonist &amp; batch'!AB303,"")</f>
        <v/>
      </c>
      <c r="Z310" s="108" t="str">
        <f>IF('1st plate agonist &amp; batch'!AC303&lt;&gt;"",'1st plate agonist &amp; batch'!AC303,"")</f>
        <v/>
      </c>
      <c r="AA310" s="108" t="str">
        <f>IF('1st plate agonist &amp; batch'!AD303&lt;&gt;"",'1st plate agonist &amp; batch'!AD303,"")</f>
        <v/>
      </c>
      <c r="AB310" s="108" t="str">
        <f>IF('1st plate agonist &amp; batch'!AE303&lt;&gt;"",'1st plate agonist &amp; batch'!AE303,"")</f>
        <v/>
      </c>
      <c r="AC310" s="58" t="str">
        <f>IFERROR(IF(AND($Y310&lt;&gt;"Buffer",$Y310&lt;&gt;""),COUNTIFS('Dilutions 1st Plate'!$B$2:$Y$17,'Plate preparation Calculations'!$AD$2,'1st plate agonist &amp; batch'!$B$2:$Y$17,'Plate preparation Calculations'!$Y310),""),"")</f>
        <v/>
      </c>
      <c r="AD310" s="58" t="str">
        <f t="shared" si="95"/>
        <v/>
      </c>
      <c r="AE310" s="58" t="str">
        <f t="shared" si="96"/>
        <v/>
      </c>
      <c r="AF310" s="108" t="str">
        <f t="shared" si="97"/>
        <v/>
      </c>
      <c r="AG310" s="58" t="str">
        <f t="shared" si="98"/>
        <v/>
      </c>
      <c r="AH310" s="58" t="str">
        <f t="shared" si="99"/>
        <v/>
      </c>
      <c r="AI310" s="58" t="str">
        <f t="shared" si="100"/>
        <v/>
      </c>
      <c r="AJ310" s="82" t="str">
        <f t="shared" si="101"/>
        <v/>
      </c>
      <c r="AK310" s="82" t="str">
        <f t="shared" si="102"/>
        <v/>
      </c>
      <c r="AL310" s="82" t="str">
        <f t="shared" si="103"/>
        <v/>
      </c>
      <c r="AM310" s="58" t="str">
        <f t="shared" si="104"/>
        <v/>
      </c>
      <c r="AN310" s="58" t="str">
        <f t="shared" si="105"/>
        <v/>
      </c>
      <c r="AP310" s="58" t="str">
        <f>IF(AND('2nd plate agonist &amp; batch'!AB303&lt;&gt;"", '2nd plate agonist &amp; batch'!AB303&lt;&gt;"Buffer"),'2nd plate agonist &amp; batch'!AB303,"")</f>
        <v/>
      </c>
      <c r="AQ310" s="58" t="str">
        <f>IF('2nd plate agonist &amp; batch'!AC303&lt;&gt;"",'2nd plate agonist &amp; batch'!AC303,"")</f>
        <v/>
      </c>
      <c r="AR310" s="58" t="str">
        <f>IF('2nd plate agonist &amp; batch'!AD303&lt;&gt;"",'2nd plate agonist &amp; batch'!AD303,"")</f>
        <v/>
      </c>
      <c r="AS310" s="58"/>
      <c r="AT310" s="58" t="str">
        <f>IF(AND('2nd plate agonist &amp; batch'!AB303&lt;&gt;"", '2nd plate agonist &amp; batch'!AB303&lt;&gt;"Buffer"),'2nd plate agonist &amp; batch'!AE303,"")</f>
        <v/>
      </c>
      <c r="AU310" s="58" t="str">
        <f t="shared" si="106"/>
        <v/>
      </c>
      <c r="AV310" s="58" t="str">
        <f t="shared" si="107"/>
        <v/>
      </c>
      <c r="AW310" s="58" t="str">
        <f t="shared" si="109"/>
        <v/>
      </c>
      <c r="AX310" s="58" t="str">
        <f t="shared" si="108"/>
        <v/>
      </c>
      <c r="AY310" s="93"/>
      <c r="BB310" s="54"/>
    </row>
    <row r="311" spans="5:54" s="91" customFormat="1" ht="21" customHeight="1" x14ac:dyDescent="0.3">
      <c r="E311" s="61" t="str">
        <f>'Cell type &amp; nb'!AC304</f>
        <v/>
      </c>
      <c r="F311" s="61" t="str">
        <f>'Cell type &amp; nb'!AD304</f>
        <v/>
      </c>
      <c r="G311" s="61" t="str">
        <f>'Cell type &amp; nb'!AE304</f>
        <v/>
      </c>
      <c r="H311" s="61" t="str">
        <f>'Cell type &amp; nb'!AF304</f>
        <v/>
      </c>
      <c r="I311" s="64" t="str">
        <f t="shared" si="88"/>
        <v/>
      </c>
      <c r="J311" s="62" t="str">
        <f t="shared" si="89"/>
        <v/>
      </c>
      <c r="K311" s="62" t="str">
        <f t="shared" si="90"/>
        <v/>
      </c>
      <c r="L311" s="62" t="str">
        <f t="shared" si="91"/>
        <v/>
      </c>
      <c r="M311" s="62" t="str">
        <f t="shared" si="92"/>
        <v/>
      </c>
      <c r="N311" s="62" t="str">
        <f t="shared" si="93"/>
        <v/>
      </c>
      <c r="O311" s="62" t="str">
        <f t="shared" si="94"/>
        <v/>
      </c>
      <c r="P311" s="107"/>
      <c r="Q311" s="107"/>
      <c r="R311" s="107"/>
      <c r="S311" s="107"/>
      <c r="T311" s="107"/>
      <c r="U311" s="107"/>
      <c r="V311" s="107"/>
      <c r="Y311" s="108" t="str">
        <f>IF('1st plate agonist &amp; batch'!AB304&lt;&gt;"",'1st plate agonist &amp; batch'!AB304,"")</f>
        <v/>
      </c>
      <c r="Z311" s="108" t="str">
        <f>IF('1st plate agonist &amp; batch'!AC304&lt;&gt;"",'1st plate agonist &amp; batch'!AC304,"")</f>
        <v/>
      </c>
      <c r="AA311" s="108" t="str">
        <f>IF('1st plate agonist &amp; batch'!AD304&lt;&gt;"",'1st plate agonist &amp; batch'!AD304,"")</f>
        <v/>
      </c>
      <c r="AB311" s="108" t="str">
        <f>IF('1st plate agonist &amp; batch'!AE304&lt;&gt;"",'1st plate agonist &amp; batch'!AE304,"")</f>
        <v/>
      </c>
      <c r="AC311" s="58" t="str">
        <f>IFERROR(IF(AND($Y311&lt;&gt;"Buffer",$Y311&lt;&gt;""),COUNTIFS('Dilutions 1st Plate'!$B$2:$Y$17,'Plate preparation Calculations'!$AD$2,'1st plate agonist &amp; batch'!$B$2:$Y$17,'Plate preparation Calculations'!$Y311),""),"")</f>
        <v/>
      </c>
      <c r="AD311" s="58" t="str">
        <f t="shared" si="95"/>
        <v/>
      </c>
      <c r="AE311" s="58" t="str">
        <f t="shared" si="96"/>
        <v/>
      </c>
      <c r="AF311" s="108" t="str">
        <f t="shared" si="97"/>
        <v/>
      </c>
      <c r="AG311" s="58" t="str">
        <f t="shared" si="98"/>
        <v/>
      </c>
      <c r="AH311" s="58" t="str">
        <f t="shared" si="99"/>
        <v/>
      </c>
      <c r="AI311" s="58" t="str">
        <f t="shared" si="100"/>
        <v/>
      </c>
      <c r="AJ311" s="82" t="str">
        <f t="shared" si="101"/>
        <v/>
      </c>
      <c r="AK311" s="82" t="str">
        <f t="shared" si="102"/>
        <v/>
      </c>
      <c r="AL311" s="82" t="str">
        <f t="shared" si="103"/>
        <v/>
      </c>
      <c r="AM311" s="58" t="str">
        <f t="shared" si="104"/>
        <v/>
      </c>
      <c r="AN311" s="58" t="str">
        <f t="shared" si="105"/>
        <v/>
      </c>
      <c r="AP311" s="58" t="str">
        <f>IF(AND('2nd plate agonist &amp; batch'!AB304&lt;&gt;"", '2nd plate agonist &amp; batch'!AB304&lt;&gt;"Buffer"),'2nd plate agonist &amp; batch'!AB304,"")</f>
        <v/>
      </c>
      <c r="AQ311" s="58" t="str">
        <f>IF('2nd plate agonist &amp; batch'!AC304&lt;&gt;"",'2nd plate agonist &amp; batch'!AC304,"")</f>
        <v/>
      </c>
      <c r="AR311" s="58" t="str">
        <f>IF('2nd plate agonist &amp; batch'!AD304&lt;&gt;"",'2nd plate agonist &amp; batch'!AD304,"")</f>
        <v/>
      </c>
      <c r="AS311" s="58"/>
      <c r="AT311" s="58" t="str">
        <f>IF(AND('2nd plate agonist &amp; batch'!AB304&lt;&gt;"", '2nd plate agonist &amp; batch'!AB304&lt;&gt;"Buffer"),'2nd plate agonist &amp; batch'!AE304,"")</f>
        <v/>
      </c>
      <c r="AU311" s="58" t="str">
        <f t="shared" si="106"/>
        <v/>
      </c>
      <c r="AV311" s="58" t="str">
        <f t="shared" si="107"/>
        <v/>
      </c>
      <c r="AW311" s="58" t="str">
        <f t="shared" si="109"/>
        <v/>
      </c>
      <c r="AX311" s="58" t="str">
        <f t="shared" si="108"/>
        <v/>
      </c>
      <c r="AY311" s="93"/>
      <c r="BB311" s="54"/>
    </row>
    <row r="312" spans="5:54" s="91" customFormat="1" ht="21" customHeight="1" x14ac:dyDescent="0.3">
      <c r="E312" s="61" t="str">
        <f>'Cell type &amp; nb'!AC305</f>
        <v/>
      </c>
      <c r="F312" s="61" t="str">
        <f>'Cell type &amp; nb'!AD305</f>
        <v/>
      </c>
      <c r="G312" s="61" t="str">
        <f>'Cell type &amp; nb'!AE305</f>
        <v/>
      </c>
      <c r="H312" s="61" t="str">
        <f>'Cell type &amp; nb'!AF305</f>
        <v/>
      </c>
      <c r="I312" s="64" t="str">
        <f t="shared" si="88"/>
        <v/>
      </c>
      <c r="J312" s="62" t="str">
        <f t="shared" si="89"/>
        <v/>
      </c>
      <c r="K312" s="62" t="str">
        <f t="shared" si="90"/>
        <v/>
      </c>
      <c r="L312" s="62" t="str">
        <f t="shared" si="91"/>
        <v/>
      </c>
      <c r="M312" s="62" t="str">
        <f t="shared" si="92"/>
        <v/>
      </c>
      <c r="N312" s="62" t="str">
        <f t="shared" si="93"/>
        <v/>
      </c>
      <c r="O312" s="62" t="str">
        <f t="shared" si="94"/>
        <v/>
      </c>
      <c r="P312" s="107"/>
      <c r="Q312" s="107"/>
      <c r="R312" s="107"/>
      <c r="S312" s="107"/>
      <c r="T312" s="107"/>
      <c r="U312" s="107"/>
      <c r="V312" s="107"/>
      <c r="Y312" s="108" t="str">
        <f>IF('1st plate agonist &amp; batch'!AB305&lt;&gt;"",'1st plate agonist &amp; batch'!AB305,"")</f>
        <v/>
      </c>
      <c r="Z312" s="108" t="str">
        <f>IF('1st plate agonist &amp; batch'!AC305&lt;&gt;"",'1st plate agonist &amp; batch'!AC305,"")</f>
        <v/>
      </c>
      <c r="AA312" s="108" t="str">
        <f>IF('1st plate agonist &amp; batch'!AD305&lt;&gt;"",'1st plate agonist &amp; batch'!AD305,"")</f>
        <v/>
      </c>
      <c r="AB312" s="108" t="str">
        <f>IF('1st plate agonist &amp; batch'!AE305&lt;&gt;"",'1st plate agonist &amp; batch'!AE305,"")</f>
        <v/>
      </c>
      <c r="AC312" s="58" t="str">
        <f>IFERROR(IF(AND($Y312&lt;&gt;"Buffer",$Y312&lt;&gt;""),COUNTIFS('Dilutions 1st Plate'!$B$2:$Y$17,'Plate preparation Calculations'!$AD$2,'1st plate agonist &amp; batch'!$B$2:$Y$17,'Plate preparation Calculations'!$Y312),""),"")</f>
        <v/>
      </c>
      <c r="AD312" s="58" t="str">
        <f t="shared" si="95"/>
        <v/>
      </c>
      <c r="AE312" s="58" t="str">
        <f t="shared" si="96"/>
        <v/>
      </c>
      <c r="AF312" s="108" t="str">
        <f t="shared" si="97"/>
        <v/>
      </c>
      <c r="AG312" s="58" t="str">
        <f t="shared" si="98"/>
        <v/>
      </c>
      <c r="AH312" s="58" t="str">
        <f t="shared" si="99"/>
        <v/>
      </c>
      <c r="AI312" s="58" t="str">
        <f t="shared" si="100"/>
        <v/>
      </c>
      <c r="AJ312" s="82" t="str">
        <f t="shared" si="101"/>
        <v/>
      </c>
      <c r="AK312" s="82" t="str">
        <f t="shared" si="102"/>
        <v/>
      </c>
      <c r="AL312" s="82" t="str">
        <f t="shared" si="103"/>
        <v/>
      </c>
      <c r="AM312" s="58" t="str">
        <f t="shared" si="104"/>
        <v/>
      </c>
      <c r="AN312" s="58" t="str">
        <f t="shared" si="105"/>
        <v/>
      </c>
      <c r="AP312" s="58" t="str">
        <f>IF(AND('2nd plate agonist &amp; batch'!AB305&lt;&gt;"", '2nd plate agonist &amp; batch'!AB305&lt;&gt;"Buffer"),'2nd plate agonist &amp; batch'!AB305,"")</f>
        <v/>
      </c>
      <c r="AQ312" s="58" t="str">
        <f>IF('2nd plate agonist &amp; batch'!AC305&lt;&gt;"",'2nd plate agonist &amp; batch'!AC305,"")</f>
        <v/>
      </c>
      <c r="AR312" s="58" t="str">
        <f>IF('2nd plate agonist &amp; batch'!AD305&lt;&gt;"",'2nd plate agonist &amp; batch'!AD305,"")</f>
        <v/>
      </c>
      <c r="AS312" s="58"/>
      <c r="AT312" s="58" t="str">
        <f>IF(AND('2nd plate agonist &amp; batch'!AB305&lt;&gt;"", '2nd plate agonist &amp; batch'!AB305&lt;&gt;"Buffer"),'2nd plate agonist &amp; batch'!AE305,"")</f>
        <v/>
      </c>
      <c r="AU312" s="58" t="str">
        <f t="shared" si="106"/>
        <v/>
      </c>
      <c r="AV312" s="58" t="str">
        <f t="shared" si="107"/>
        <v/>
      </c>
      <c r="AW312" s="58" t="str">
        <f t="shared" si="109"/>
        <v/>
      </c>
      <c r="AX312" s="58" t="str">
        <f t="shared" si="108"/>
        <v/>
      </c>
      <c r="AY312" s="93"/>
      <c r="BB312" s="54"/>
    </row>
    <row r="313" spans="5:54" s="91" customFormat="1" ht="21" customHeight="1" x14ac:dyDescent="0.3">
      <c r="E313" s="61" t="str">
        <f>'Cell type &amp; nb'!AC306</f>
        <v/>
      </c>
      <c r="F313" s="61" t="str">
        <f>'Cell type &amp; nb'!AD306</f>
        <v/>
      </c>
      <c r="G313" s="61" t="str">
        <f>'Cell type &amp; nb'!AE306</f>
        <v/>
      </c>
      <c r="H313" s="61" t="str">
        <f>'Cell type &amp; nb'!AF306</f>
        <v/>
      </c>
      <c r="I313" s="64" t="str">
        <f t="shared" si="88"/>
        <v/>
      </c>
      <c r="J313" s="62" t="str">
        <f t="shared" si="89"/>
        <v/>
      </c>
      <c r="K313" s="62" t="str">
        <f t="shared" si="90"/>
        <v/>
      </c>
      <c r="L313" s="62" t="str">
        <f t="shared" si="91"/>
        <v/>
      </c>
      <c r="M313" s="62" t="str">
        <f t="shared" si="92"/>
        <v/>
      </c>
      <c r="N313" s="62" t="str">
        <f t="shared" si="93"/>
        <v/>
      </c>
      <c r="O313" s="62" t="str">
        <f t="shared" si="94"/>
        <v/>
      </c>
      <c r="P313" s="107"/>
      <c r="Q313" s="107"/>
      <c r="R313" s="107"/>
      <c r="S313" s="107"/>
      <c r="T313" s="107"/>
      <c r="U313" s="107"/>
      <c r="V313" s="107"/>
      <c r="Y313" s="108" t="str">
        <f>IF('1st plate agonist &amp; batch'!AB306&lt;&gt;"",'1st plate agonist &amp; batch'!AB306,"")</f>
        <v/>
      </c>
      <c r="Z313" s="108" t="str">
        <f>IF('1st plate agonist &amp; batch'!AC306&lt;&gt;"",'1st plate agonist &amp; batch'!AC306,"")</f>
        <v/>
      </c>
      <c r="AA313" s="108" t="str">
        <f>IF('1st plate agonist &amp; batch'!AD306&lt;&gt;"",'1st plate agonist &amp; batch'!AD306,"")</f>
        <v/>
      </c>
      <c r="AB313" s="108" t="str">
        <f>IF('1st plate agonist &amp; batch'!AE306&lt;&gt;"",'1st plate agonist &amp; batch'!AE306,"")</f>
        <v/>
      </c>
      <c r="AC313" s="58" t="str">
        <f>IFERROR(IF(AND($Y313&lt;&gt;"Buffer",$Y313&lt;&gt;""),COUNTIFS('Dilutions 1st Plate'!$B$2:$Y$17,'Plate preparation Calculations'!$AD$2,'1st plate agonist &amp; batch'!$B$2:$Y$17,'Plate preparation Calculations'!$Y313),""),"")</f>
        <v/>
      </c>
      <c r="AD313" s="58" t="str">
        <f t="shared" si="95"/>
        <v/>
      </c>
      <c r="AE313" s="58" t="str">
        <f t="shared" si="96"/>
        <v/>
      </c>
      <c r="AF313" s="108" t="str">
        <f t="shared" si="97"/>
        <v/>
      </c>
      <c r="AG313" s="58" t="str">
        <f t="shared" si="98"/>
        <v/>
      </c>
      <c r="AH313" s="58" t="str">
        <f t="shared" si="99"/>
        <v/>
      </c>
      <c r="AI313" s="58" t="str">
        <f t="shared" si="100"/>
        <v/>
      </c>
      <c r="AJ313" s="82" t="str">
        <f t="shared" si="101"/>
        <v/>
      </c>
      <c r="AK313" s="82" t="str">
        <f t="shared" si="102"/>
        <v/>
      </c>
      <c r="AL313" s="82" t="str">
        <f t="shared" si="103"/>
        <v/>
      </c>
      <c r="AM313" s="58" t="str">
        <f t="shared" si="104"/>
        <v/>
      </c>
      <c r="AN313" s="58" t="str">
        <f t="shared" si="105"/>
        <v/>
      </c>
      <c r="AP313" s="58" t="str">
        <f>IF(AND('2nd plate agonist &amp; batch'!AB306&lt;&gt;"", '2nd plate agonist &amp; batch'!AB306&lt;&gt;"Buffer"),'2nd plate agonist &amp; batch'!AB306,"")</f>
        <v/>
      </c>
      <c r="AQ313" s="58" t="str">
        <f>IF('2nd plate agonist &amp; batch'!AC306&lt;&gt;"",'2nd plate agonist &amp; batch'!AC306,"")</f>
        <v/>
      </c>
      <c r="AR313" s="58" t="str">
        <f>IF('2nd plate agonist &amp; batch'!AD306&lt;&gt;"",'2nd plate agonist &amp; batch'!AD306,"")</f>
        <v/>
      </c>
      <c r="AS313" s="58"/>
      <c r="AT313" s="58" t="str">
        <f>IF(AND('2nd plate agonist &amp; batch'!AB306&lt;&gt;"", '2nd plate agonist &amp; batch'!AB306&lt;&gt;"Buffer"),'2nd plate agonist &amp; batch'!AE306,"")</f>
        <v/>
      </c>
      <c r="AU313" s="58" t="str">
        <f t="shared" si="106"/>
        <v/>
      </c>
      <c r="AV313" s="58" t="str">
        <f t="shared" si="107"/>
        <v/>
      </c>
      <c r="AW313" s="58" t="str">
        <f t="shared" si="109"/>
        <v/>
      </c>
      <c r="AX313" s="58" t="str">
        <f t="shared" si="108"/>
        <v/>
      </c>
      <c r="AY313" s="93"/>
      <c r="BB313" s="54"/>
    </row>
    <row r="314" spans="5:54" s="91" customFormat="1" ht="21" customHeight="1" x14ac:dyDescent="0.3">
      <c r="E314" s="61" t="str">
        <f>'Cell type &amp; nb'!AC307</f>
        <v/>
      </c>
      <c r="F314" s="61" t="str">
        <f>'Cell type &amp; nb'!AD307</f>
        <v/>
      </c>
      <c r="G314" s="61" t="str">
        <f>'Cell type &amp; nb'!AE307</f>
        <v/>
      </c>
      <c r="H314" s="61" t="str">
        <f>'Cell type &amp; nb'!AF307</f>
        <v/>
      </c>
      <c r="I314" s="64" t="str">
        <f t="shared" si="88"/>
        <v/>
      </c>
      <c r="J314" s="62" t="str">
        <f t="shared" si="89"/>
        <v/>
      </c>
      <c r="K314" s="62" t="str">
        <f t="shared" si="90"/>
        <v/>
      </c>
      <c r="L314" s="62" t="str">
        <f t="shared" si="91"/>
        <v/>
      </c>
      <c r="M314" s="62" t="str">
        <f t="shared" si="92"/>
        <v/>
      </c>
      <c r="N314" s="62" t="str">
        <f t="shared" si="93"/>
        <v/>
      </c>
      <c r="O314" s="62" t="str">
        <f t="shared" si="94"/>
        <v/>
      </c>
      <c r="P314" s="107"/>
      <c r="Q314" s="107"/>
      <c r="R314" s="107"/>
      <c r="S314" s="107"/>
      <c r="T314" s="107"/>
      <c r="U314" s="107"/>
      <c r="V314" s="107"/>
      <c r="Y314" s="108" t="str">
        <f>IF('1st plate agonist &amp; batch'!AB307&lt;&gt;"",'1st plate agonist &amp; batch'!AB307,"")</f>
        <v/>
      </c>
      <c r="Z314" s="108" t="str">
        <f>IF('1st plate agonist &amp; batch'!AC307&lt;&gt;"",'1st plate agonist &amp; batch'!AC307,"")</f>
        <v/>
      </c>
      <c r="AA314" s="108" t="str">
        <f>IF('1st plate agonist &amp; batch'!AD307&lt;&gt;"",'1st plate agonist &amp; batch'!AD307,"")</f>
        <v/>
      </c>
      <c r="AB314" s="108" t="str">
        <f>IF('1st plate agonist &amp; batch'!AE307&lt;&gt;"",'1st plate agonist &amp; batch'!AE307,"")</f>
        <v/>
      </c>
      <c r="AC314" s="58" t="str">
        <f>IFERROR(IF(AND($Y314&lt;&gt;"Buffer",$Y314&lt;&gt;""),COUNTIFS('Dilutions 1st Plate'!$B$2:$Y$17,'Plate preparation Calculations'!$AD$2,'1st plate agonist &amp; batch'!$B$2:$Y$17,'Plate preparation Calculations'!$Y314),""),"")</f>
        <v/>
      </c>
      <c r="AD314" s="58" t="str">
        <f t="shared" si="95"/>
        <v/>
      </c>
      <c r="AE314" s="58" t="str">
        <f t="shared" si="96"/>
        <v/>
      </c>
      <c r="AF314" s="108" t="str">
        <f t="shared" si="97"/>
        <v/>
      </c>
      <c r="AG314" s="58" t="str">
        <f t="shared" si="98"/>
        <v/>
      </c>
      <c r="AH314" s="58" t="str">
        <f t="shared" si="99"/>
        <v/>
      </c>
      <c r="AI314" s="58" t="str">
        <f t="shared" si="100"/>
        <v/>
      </c>
      <c r="AJ314" s="82" t="str">
        <f t="shared" si="101"/>
        <v/>
      </c>
      <c r="AK314" s="82" t="str">
        <f t="shared" si="102"/>
        <v/>
      </c>
      <c r="AL314" s="82" t="str">
        <f t="shared" si="103"/>
        <v/>
      </c>
      <c r="AM314" s="58" t="str">
        <f t="shared" si="104"/>
        <v/>
      </c>
      <c r="AN314" s="58" t="str">
        <f t="shared" si="105"/>
        <v/>
      </c>
      <c r="AP314" s="58" t="str">
        <f>IF(AND('2nd plate agonist &amp; batch'!AB307&lt;&gt;"", '2nd plate agonist &amp; batch'!AB307&lt;&gt;"Buffer"),'2nd plate agonist &amp; batch'!AB307,"")</f>
        <v/>
      </c>
      <c r="AQ314" s="58" t="str">
        <f>IF('2nd plate agonist &amp; batch'!AC307&lt;&gt;"",'2nd plate agonist &amp; batch'!AC307,"")</f>
        <v/>
      </c>
      <c r="AR314" s="58" t="str">
        <f>IF('2nd plate agonist &amp; batch'!AD307&lt;&gt;"",'2nd plate agonist &amp; batch'!AD307,"")</f>
        <v/>
      </c>
      <c r="AS314" s="58"/>
      <c r="AT314" s="58" t="str">
        <f>IF(AND('2nd plate agonist &amp; batch'!AB307&lt;&gt;"", '2nd plate agonist &amp; batch'!AB307&lt;&gt;"Buffer"),'2nd plate agonist &amp; batch'!AE307,"")</f>
        <v/>
      </c>
      <c r="AU314" s="58" t="str">
        <f t="shared" si="106"/>
        <v/>
      </c>
      <c r="AV314" s="58" t="str">
        <f t="shared" si="107"/>
        <v/>
      </c>
      <c r="AW314" s="58" t="str">
        <f t="shared" si="109"/>
        <v/>
      </c>
      <c r="AX314" s="58" t="str">
        <f t="shared" si="108"/>
        <v/>
      </c>
      <c r="AY314" s="93"/>
      <c r="BB314" s="54"/>
    </row>
    <row r="315" spans="5:54" s="91" customFormat="1" ht="21" customHeight="1" x14ac:dyDescent="0.3">
      <c r="E315" s="61" t="str">
        <f>'Cell type &amp; nb'!AC308</f>
        <v/>
      </c>
      <c r="F315" s="61" t="str">
        <f>'Cell type &amp; nb'!AD308</f>
        <v/>
      </c>
      <c r="G315" s="61" t="str">
        <f>'Cell type &amp; nb'!AE308</f>
        <v/>
      </c>
      <c r="H315" s="61" t="str">
        <f>'Cell type &amp; nb'!AF308</f>
        <v/>
      </c>
      <c r="I315" s="64" t="str">
        <f t="shared" si="88"/>
        <v/>
      </c>
      <c r="J315" s="62" t="str">
        <f t="shared" si="89"/>
        <v/>
      </c>
      <c r="K315" s="62" t="str">
        <f t="shared" si="90"/>
        <v/>
      </c>
      <c r="L315" s="62" t="str">
        <f t="shared" si="91"/>
        <v/>
      </c>
      <c r="M315" s="62" t="str">
        <f t="shared" si="92"/>
        <v/>
      </c>
      <c r="N315" s="62" t="str">
        <f t="shared" si="93"/>
        <v/>
      </c>
      <c r="O315" s="62" t="str">
        <f t="shared" si="94"/>
        <v/>
      </c>
      <c r="P315" s="107"/>
      <c r="Q315" s="107"/>
      <c r="R315" s="107"/>
      <c r="S315" s="107"/>
      <c r="T315" s="107"/>
      <c r="U315" s="107"/>
      <c r="V315" s="107"/>
      <c r="Y315" s="108" t="str">
        <f>IF('1st plate agonist &amp; batch'!AB308&lt;&gt;"",'1st plate agonist &amp; batch'!AB308,"")</f>
        <v/>
      </c>
      <c r="Z315" s="108" t="str">
        <f>IF('1st plate agonist &amp; batch'!AC308&lt;&gt;"",'1st plate agonist &amp; batch'!AC308,"")</f>
        <v/>
      </c>
      <c r="AA315" s="108" t="str">
        <f>IF('1st plate agonist &amp; batch'!AD308&lt;&gt;"",'1st plate agonist &amp; batch'!AD308,"")</f>
        <v/>
      </c>
      <c r="AB315" s="108" t="str">
        <f>IF('1st plate agonist &amp; batch'!AE308&lt;&gt;"",'1st plate agonist &amp; batch'!AE308,"")</f>
        <v/>
      </c>
      <c r="AC315" s="58" t="str">
        <f>IFERROR(IF(AND($Y315&lt;&gt;"Buffer",$Y315&lt;&gt;""),COUNTIFS('Dilutions 1st Plate'!$B$2:$Y$17,'Plate preparation Calculations'!$AD$2,'1st plate agonist &amp; batch'!$B$2:$Y$17,'Plate preparation Calculations'!$Y315),""),"")</f>
        <v/>
      </c>
      <c r="AD315" s="58" t="str">
        <f t="shared" si="95"/>
        <v/>
      </c>
      <c r="AE315" s="58" t="str">
        <f t="shared" si="96"/>
        <v/>
      </c>
      <c r="AF315" s="108" t="str">
        <f t="shared" si="97"/>
        <v/>
      </c>
      <c r="AG315" s="58" t="str">
        <f t="shared" si="98"/>
        <v/>
      </c>
      <c r="AH315" s="58" t="str">
        <f t="shared" si="99"/>
        <v/>
      </c>
      <c r="AI315" s="58" t="str">
        <f t="shared" si="100"/>
        <v/>
      </c>
      <c r="AJ315" s="82" t="str">
        <f t="shared" si="101"/>
        <v/>
      </c>
      <c r="AK315" s="82" t="str">
        <f t="shared" si="102"/>
        <v/>
      </c>
      <c r="AL315" s="82" t="str">
        <f t="shared" si="103"/>
        <v/>
      </c>
      <c r="AM315" s="58" t="str">
        <f t="shared" si="104"/>
        <v/>
      </c>
      <c r="AN315" s="58" t="str">
        <f t="shared" si="105"/>
        <v/>
      </c>
      <c r="AP315" s="58" t="str">
        <f>IF(AND('2nd plate agonist &amp; batch'!AB308&lt;&gt;"", '2nd plate agonist &amp; batch'!AB308&lt;&gt;"Buffer"),'2nd plate agonist &amp; batch'!AB308,"")</f>
        <v/>
      </c>
      <c r="AQ315" s="58" t="str">
        <f>IF('2nd plate agonist &amp; batch'!AC308&lt;&gt;"",'2nd plate agonist &amp; batch'!AC308,"")</f>
        <v/>
      </c>
      <c r="AR315" s="58" t="str">
        <f>IF('2nd plate agonist &amp; batch'!AD308&lt;&gt;"",'2nd plate agonist &amp; batch'!AD308,"")</f>
        <v/>
      </c>
      <c r="AS315" s="58"/>
      <c r="AT315" s="58" t="str">
        <f>IF(AND('2nd plate agonist &amp; batch'!AB308&lt;&gt;"", '2nd plate agonist &amp; batch'!AB308&lt;&gt;"Buffer"),'2nd plate agonist &amp; batch'!AE308,"")</f>
        <v/>
      </c>
      <c r="AU315" s="58" t="str">
        <f t="shared" si="106"/>
        <v/>
      </c>
      <c r="AV315" s="58" t="str">
        <f t="shared" si="107"/>
        <v/>
      </c>
      <c r="AW315" s="58" t="str">
        <f t="shared" si="109"/>
        <v/>
      </c>
      <c r="AX315" s="58" t="str">
        <f t="shared" si="108"/>
        <v/>
      </c>
      <c r="AY315" s="93"/>
      <c r="BB315" s="54"/>
    </row>
    <row r="316" spans="5:54" s="91" customFormat="1" ht="21" customHeight="1" x14ac:dyDescent="0.3">
      <c r="E316" s="61" t="str">
        <f>'Cell type &amp; nb'!AC309</f>
        <v/>
      </c>
      <c r="F316" s="61" t="str">
        <f>'Cell type &amp; nb'!AD309</f>
        <v/>
      </c>
      <c r="G316" s="61" t="str">
        <f>'Cell type &amp; nb'!AE309</f>
        <v/>
      </c>
      <c r="H316" s="61" t="str">
        <f>'Cell type &amp; nb'!AF309</f>
        <v/>
      </c>
      <c r="I316" s="64" t="str">
        <f t="shared" si="88"/>
        <v/>
      </c>
      <c r="J316" s="62" t="str">
        <f t="shared" si="89"/>
        <v/>
      </c>
      <c r="K316" s="62" t="str">
        <f t="shared" si="90"/>
        <v/>
      </c>
      <c r="L316" s="62" t="str">
        <f t="shared" si="91"/>
        <v/>
      </c>
      <c r="M316" s="62" t="str">
        <f t="shared" si="92"/>
        <v/>
      </c>
      <c r="N316" s="62" t="str">
        <f t="shared" si="93"/>
        <v/>
      </c>
      <c r="O316" s="62" t="str">
        <f t="shared" si="94"/>
        <v/>
      </c>
      <c r="P316" s="107"/>
      <c r="Q316" s="107"/>
      <c r="R316" s="107"/>
      <c r="S316" s="107"/>
      <c r="T316" s="107"/>
      <c r="U316" s="107"/>
      <c r="V316" s="107"/>
      <c r="Y316" s="108" t="str">
        <f>IF('1st plate agonist &amp; batch'!AB309&lt;&gt;"",'1st plate agonist &amp; batch'!AB309,"")</f>
        <v/>
      </c>
      <c r="Z316" s="108" t="str">
        <f>IF('1st plate agonist &amp; batch'!AC309&lt;&gt;"",'1st plate agonist &amp; batch'!AC309,"")</f>
        <v/>
      </c>
      <c r="AA316" s="108" t="str">
        <f>IF('1st plate agonist &amp; batch'!AD309&lt;&gt;"",'1st plate agonist &amp; batch'!AD309,"")</f>
        <v/>
      </c>
      <c r="AB316" s="108" t="str">
        <f>IF('1st plate agonist &amp; batch'!AE309&lt;&gt;"",'1st plate agonist &amp; batch'!AE309,"")</f>
        <v/>
      </c>
      <c r="AC316" s="58" t="str">
        <f>IFERROR(IF(AND($Y316&lt;&gt;"Buffer",$Y316&lt;&gt;""),COUNTIFS('Dilutions 1st Plate'!$B$2:$Y$17,'Plate preparation Calculations'!$AD$2,'1st plate agonist &amp; batch'!$B$2:$Y$17,'Plate preparation Calculations'!$Y316),""),"")</f>
        <v/>
      </c>
      <c r="AD316" s="58" t="str">
        <f t="shared" si="95"/>
        <v/>
      </c>
      <c r="AE316" s="58" t="str">
        <f t="shared" si="96"/>
        <v/>
      </c>
      <c r="AF316" s="108" t="str">
        <f t="shared" si="97"/>
        <v/>
      </c>
      <c r="AG316" s="58" t="str">
        <f t="shared" si="98"/>
        <v/>
      </c>
      <c r="AH316" s="58" t="str">
        <f t="shared" si="99"/>
        <v/>
      </c>
      <c r="AI316" s="58" t="str">
        <f t="shared" si="100"/>
        <v/>
      </c>
      <c r="AJ316" s="82" t="str">
        <f t="shared" si="101"/>
        <v/>
      </c>
      <c r="AK316" s="82" t="str">
        <f t="shared" si="102"/>
        <v/>
      </c>
      <c r="AL316" s="82" t="str">
        <f t="shared" si="103"/>
        <v/>
      </c>
      <c r="AM316" s="58" t="str">
        <f t="shared" si="104"/>
        <v/>
      </c>
      <c r="AN316" s="58" t="str">
        <f t="shared" si="105"/>
        <v/>
      </c>
      <c r="AP316" s="58" t="str">
        <f>IF(AND('2nd plate agonist &amp; batch'!AB309&lt;&gt;"", '2nd plate agonist &amp; batch'!AB309&lt;&gt;"Buffer"),'2nd plate agonist &amp; batch'!AB309,"")</f>
        <v/>
      </c>
      <c r="AQ316" s="58" t="str">
        <f>IF('2nd plate agonist &amp; batch'!AC309&lt;&gt;"",'2nd plate agonist &amp; batch'!AC309,"")</f>
        <v/>
      </c>
      <c r="AR316" s="58" t="str">
        <f>IF('2nd plate agonist &amp; batch'!AD309&lt;&gt;"",'2nd plate agonist &amp; batch'!AD309,"")</f>
        <v/>
      </c>
      <c r="AS316" s="58"/>
      <c r="AT316" s="58" t="str">
        <f>IF(AND('2nd plate agonist &amp; batch'!AB309&lt;&gt;"", '2nd plate agonist &amp; batch'!AB309&lt;&gt;"Buffer"),'2nd plate agonist &amp; batch'!AE309,"")</f>
        <v/>
      </c>
      <c r="AU316" s="58" t="str">
        <f t="shared" si="106"/>
        <v/>
      </c>
      <c r="AV316" s="58" t="str">
        <f t="shared" si="107"/>
        <v/>
      </c>
      <c r="AW316" s="58" t="str">
        <f t="shared" si="109"/>
        <v/>
      </c>
      <c r="AX316" s="58" t="str">
        <f t="shared" si="108"/>
        <v/>
      </c>
      <c r="AY316" s="93"/>
      <c r="BB316" s="54"/>
    </row>
    <row r="317" spans="5:54" s="91" customFormat="1" ht="21" customHeight="1" x14ac:dyDescent="0.3">
      <c r="E317" s="61" t="str">
        <f>'Cell type &amp; nb'!AC310</f>
        <v/>
      </c>
      <c r="F317" s="61" t="str">
        <f>'Cell type &amp; nb'!AD310</f>
        <v/>
      </c>
      <c r="G317" s="61" t="str">
        <f>'Cell type &amp; nb'!AE310</f>
        <v/>
      </c>
      <c r="H317" s="61" t="str">
        <f>'Cell type &amp; nb'!AF310</f>
        <v/>
      </c>
      <c r="I317" s="64" t="str">
        <f t="shared" si="88"/>
        <v/>
      </c>
      <c r="J317" s="62" t="str">
        <f t="shared" si="89"/>
        <v/>
      </c>
      <c r="K317" s="62" t="str">
        <f t="shared" si="90"/>
        <v/>
      </c>
      <c r="L317" s="62" t="str">
        <f t="shared" si="91"/>
        <v/>
      </c>
      <c r="M317" s="62" t="str">
        <f t="shared" si="92"/>
        <v/>
      </c>
      <c r="N317" s="62" t="str">
        <f t="shared" si="93"/>
        <v/>
      </c>
      <c r="O317" s="62" t="str">
        <f t="shared" si="94"/>
        <v/>
      </c>
      <c r="P317" s="107"/>
      <c r="Q317" s="107"/>
      <c r="R317" s="107"/>
      <c r="S317" s="107"/>
      <c r="T317" s="107"/>
      <c r="U317" s="107"/>
      <c r="V317" s="107"/>
      <c r="Y317" s="108" t="str">
        <f>IF('1st plate agonist &amp; batch'!AB310&lt;&gt;"",'1st plate agonist &amp; batch'!AB310,"")</f>
        <v/>
      </c>
      <c r="Z317" s="108" t="str">
        <f>IF('1st plate agonist &amp; batch'!AC310&lt;&gt;"",'1st plate agonist &amp; batch'!AC310,"")</f>
        <v/>
      </c>
      <c r="AA317" s="108" t="str">
        <f>IF('1st plate agonist &amp; batch'!AD310&lt;&gt;"",'1st plate agonist &amp; batch'!AD310,"")</f>
        <v/>
      </c>
      <c r="AB317" s="108" t="str">
        <f>IF('1st plate agonist &amp; batch'!AE310&lt;&gt;"",'1st plate agonist &amp; batch'!AE310,"")</f>
        <v/>
      </c>
      <c r="AC317" s="58" t="str">
        <f>IFERROR(IF(AND($Y317&lt;&gt;"Buffer",$Y317&lt;&gt;""),COUNTIFS('Dilutions 1st Plate'!$B$2:$Y$17,'Plate preparation Calculations'!$AD$2,'1st plate agonist &amp; batch'!$B$2:$Y$17,'Plate preparation Calculations'!$Y317),""),"")</f>
        <v/>
      </c>
      <c r="AD317" s="58" t="str">
        <f t="shared" si="95"/>
        <v/>
      </c>
      <c r="AE317" s="58" t="str">
        <f t="shared" si="96"/>
        <v/>
      </c>
      <c r="AF317" s="108" t="str">
        <f t="shared" si="97"/>
        <v/>
      </c>
      <c r="AG317" s="58" t="str">
        <f t="shared" si="98"/>
        <v/>
      </c>
      <c r="AH317" s="58" t="str">
        <f t="shared" si="99"/>
        <v/>
      </c>
      <c r="AI317" s="58" t="str">
        <f t="shared" si="100"/>
        <v/>
      </c>
      <c r="AJ317" s="82" t="str">
        <f t="shared" si="101"/>
        <v/>
      </c>
      <c r="AK317" s="82" t="str">
        <f t="shared" si="102"/>
        <v/>
      </c>
      <c r="AL317" s="82" t="str">
        <f t="shared" si="103"/>
        <v/>
      </c>
      <c r="AM317" s="58" t="str">
        <f t="shared" si="104"/>
        <v/>
      </c>
      <c r="AN317" s="58" t="str">
        <f t="shared" si="105"/>
        <v/>
      </c>
      <c r="AP317" s="58" t="str">
        <f>IF(AND('2nd plate agonist &amp; batch'!AB310&lt;&gt;"", '2nd plate agonist &amp; batch'!AB310&lt;&gt;"Buffer"),'2nd plate agonist &amp; batch'!AB310,"")</f>
        <v/>
      </c>
      <c r="AQ317" s="58" t="str">
        <f>IF('2nd plate agonist &amp; batch'!AC310&lt;&gt;"",'2nd plate agonist &amp; batch'!AC310,"")</f>
        <v/>
      </c>
      <c r="AR317" s="58" t="str">
        <f>IF('2nd plate agonist &amp; batch'!AD310&lt;&gt;"",'2nd plate agonist &amp; batch'!AD310,"")</f>
        <v/>
      </c>
      <c r="AS317" s="58"/>
      <c r="AT317" s="58" t="str">
        <f>IF(AND('2nd plate agonist &amp; batch'!AB310&lt;&gt;"", '2nd plate agonist &amp; batch'!AB310&lt;&gt;"Buffer"),'2nd plate agonist &amp; batch'!AE310,"")</f>
        <v/>
      </c>
      <c r="AU317" s="58" t="str">
        <f t="shared" si="106"/>
        <v/>
      </c>
      <c r="AV317" s="58" t="str">
        <f t="shared" si="107"/>
        <v/>
      </c>
      <c r="AW317" s="58" t="str">
        <f t="shared" si="109"/>
        <v/>
      </c>
      <c r="AX317" s="58" t="str">
        <f t="shared" si="108"/>
        <v/>
      </c>
      <c r="AY317" s="93"/>
      <c r="BB317" s="54"/>
    </row>
    <row r="318" spans="5:54" s="91" customFormat="1" ht="21" customHeight="1" x14ac:dyDescent="0.3">
      <c r="E318" s="61" t="str">
        <f>'Cell type &amp; nb'!AC311</f>
        <v/>
      </c>
      <c r="F318" s="61" t="str">
        <f>'Cell type &amp; nb'!AD311</f>
        <v/>
      </c>
      <c r="G318" s="61" t="str">
        <f>'Cell type &amp; nb'!AE311</f>
        <v/>
      </c>
      <c r="H318" s="61" t="str">
        <f>'Cell type &amp; nb'!AF311</f>
        <v/>
      </c>
      <c r="I318" s="64" t="str">
        <f t="shared" si="88"/>
        <v/>
      </c>
      <c r="J318" s="62" t="str">
        <f t="shared" si="89"/>
        <v/>
      </c>
      <c r="K318" s="62" t="str">
        <f t="shared" si="90"/>
        <v/>
      </c>
      <c r="L318" s="62" t="str">
        <f t="shared" si="91"/>
        <v/>
      </c>
      <c r="M318" s="62" t="str">
        <f t="shared" si="92"/>
        <v/>
      </c>
      <c r="N318" s="62" t="str">
        <f t="shared" si="93"/>
        <v/>
      </c>
      <c r="O318" s="62" t="str">
        <f t="shared" si="94"/>
        <v/>
      </c>
      <c r="P318" s="107"/>
      <c r="Q318" s="107"/>
      <c r="R318" s="107"/>
      <c r="S318" s="107"/>
      <c r="T318" s="107"/>
      <c r="U318" s="107"/>
      <c r="V318" s="107"/>
      <c r="Y318" s="108" t="str">
        <f>IF('1st plate agonist &amp; batch'!AB311&lt;&gt;"",'1st plate agonist &amp; batch'!AB311,"")</f>
        <v/>
      </c>
      <c r="Z318" s="108" t="str">
        <f>IF('1st plate agonist &amp; batch'!AC311&lt;&gt;"",'1st plate agonist &amp; batch'!AC311,"")</f>
        <v/>
      </c>
      <c r="AA318" s="108" t="str">
        <f>IF('1st plate agonist &amp; batch'!AD311&lt;&gt;"",'1st plate agonist &amp; batch'!AD311,"")</f>
        <v/>
      </c>
      <c r="AB318" s="108" t="str">
        <f>IF('1st plate agonist &amp; batch'!AE311&lt;&gt;"",'1st plate agonist &amp; batch'!AE311,"")</f>
        <v/>
      </c>
      <c r="AC318" s="58" t="str">
        <f>IFERROR(IF(AND($Y318&lt;&gt;"Buffer",$Y318&lt;&gt;""),COUNTIFS('Dilutions 1st Plate'!$B$2:$Y$17,'Plate preparation Calculations'!$AD$2,'1st plate agonist &amp; batch'!$B$2:$Y$17,'Plate preparation Calculations'!$Y318),""),"")</f>
        <v/>
      </c>
      <c r="AD318" s="58" t="str">
        <f t="shared" si="95"/>
        <v/>
      </c>
      <c r="AE318" s="58" t="str">
        <f t="shared" si="96"/>
        <v/>
      </c>
      <c r="AF318" s="108" t="str">
        <f t="shared" si="97"/>
        <v/>
      </c>
      <c r="AG318" s="58" t="str">
        <f t="shared" si="98"/>
        <v/>
      </c>
      <c r="AH318" s="58" t="str">
        <f t="shared" si="99"/>
        <v/>
      </c>
      <c r="AI318" s="58" t="str">
        <f t="shared" si="100"/>
        <v/>
      </c>
      <c r="AJ318" s="58" t="str">
        <f t="shared" si="101"/>
        <v/>
      </c>
      <c r="AK318" s="58" t="str">
        <f t="shared" si="102"/>
        <v/>
      </c>
      <c r="AL318" s="58" t="str">
        <f t="shared" si="103"/>
        <v/>
      </c>
      <c r="AM318" s="58" t="str">
        <f t="shared" si="104"/>
        <v/>
      </c>
      <c r="AN318" s="58" t="str">
        <f t="shared" si="105"/>
        <v/>
      </c>
      <c r="AP318" s="58" t="str">
        <f>IF(AND('2nd plate agonist &amp; batch'!AB311&lt;&gt;"", '2nd plate agonist &amp; batch'!AB311&lt;&gt;"Buffer"),'2nd plate agonist &amp; batch'!AB311,"")</f>
        <v/>
      </c>
      <c r="AQ318" s="58" t="str">
        <f>IF('2nd plate agonist &amp; batch'!AC311&lt;&gt;"",'2nd plate agonist &amp; batch'!AC311,"")</f>
        <v/>
      </c>
      <c r="AR318" s="58" t="str">
        <f>IF('2nd plate agonist &amp; batch'!AD311&lt;&gt;"",'2nd plate agonist &amp; batch'!AD311,"")</f>
        <v/>
      </c>
      <c r="AS318" s="58"/>
      <c r="AT318" s="58" t="str">
        <f>IF(AND('2nd plate agonist &amp; batch'!AB311&lt;&gt;"", '2nd plate agonist &amp; batch'!AB311&lt;&gt;"Buffer"),'2nd plate agonist &amp; batch'!AE311,"")</f>
        <v/>
      </c>
      <c r="AU318" s="58" t="str">
        <f t="shared" si="106"/>
        <v/>
      </c>
      <c r="AV318" s="58" t="str">
        <f t="shared" si="107"/>
        <v/>
      </c>
      <c r="AW318" s="58" t="str">
        <f t="shared" si="109"/>
        <v/>
      </c>
      <c r="AX318" s="58" t="str">
        <f t="shared" si="108"/>
        <v/>
      </c>
      <c r="AY318" s="93"/>
      <c r="BB318" s="54"/>
    </row>
    <row r="319" spans="5:54" s="91" customFormat="1" ht="21" customHeight="1" x14ac:dyDescent="0.3">
      <c r="E319" s="61" t="str">
        <f>'Cell type &amp; nb'!AC312</f>
        <v/>
      </c>
      <c r="F319" s="61" t="str">
        <f>'Cell type &amp; nb'!AD312</f>
        <v/>
      </c>
      <c r="G319" s="61" t="str">
        <f>'Cell type &amp; nb'!AE312</f>
        <v/>
      </c>
      <c r="H319" s="61" t="str">
        <f>'Cell type &amp; nb'!AF312</f>
        <v/>
      </c>
      <c r="I319" s="64" t="str">
        <f t="shared" si="88"/>
        <v/>
      </c>
      <c r="J319" s="62" t="str">
        <f t="shared" si="89"/>
        <v/>
      </c>
      <c r="K319" s="62" t="str">
        <f t="shared" si="90"/>
        <v/>
      </c>
      <c r="L319" s="62" t="str">
        <f t="shared" si="91"/>
        <v/>
      </c>
      <c r="M319" s="62" t="str">
        <f t="shared" si="92"/>
        <v/>
      </c>
      <c r="N319" s="62" t="str">
        <f t="shared" si="93"/>
        <v/>
      </c>
      <c r="O319" s="62" t="str">
        <f t="shared" si="94"/>
        <v/>
      </c>
      <c r="P319" s="107"/>
      <c r="Q319" s="107"/>
      <c r="R319" s="107"/>
      <c r="S319" s="107"/>
      <c r="T319" s="107"/>
      <c r="U319" s="107"/>
      <c r="V319" s="107"/>
      <c r="Y319" s="108" t="str">
        <f>IF('1st plate agonist &amp; batch'!AB312&lt;&gt;"",'1st plate agonist &amp; batch'!AB312,"")</f>
        <v/>
      </c>
      <c r="Z319" s="108" t="str">
        <f>IF('1st plate agonist &amp; batch'!AC312&lt;&gt;"",'1st plate agonist &amp; batch'!AC312,"")</f>
        <v/>
      </c>
      <c r="AA319" s="108" t="str">
        <f>IF('1st plate agonist &amp; batch'!AD312&lt;&gt;"",'1st plate agonist &amp; batch'!AD312,"")</f>
        <v/>
      </c>
      <c r="AB319" s="108" t="str">
        <f>IF('1st plate agonist &amp; batch'!AE312&lt;&gt;"",'1st plate agonist &amp; batch'!AE312,"")</f>
        <v/>
      </c>
      <c r="AC319" s="58" t="str">
        <f>IFERROR(IF(AND($Y319&lt;&gt;"Buffer",$Y319&lt;&gt;""),COUNTIFS('Dilutions 1st Plate'!$B$2:$Y$17,'Plate preparation Calculations'!$AD$2,'1st plate agonist &amp; batch'!$B$2:$Y$17,'Plate preparation Calculations'!$Y319),""),"")</f>
        <v/>
      </c>
      <c r="AD319" s="58" t="str">
        <f t="shared" si="95"/>
        <v/>
      </c>
      <c r="AE319" s="58" t="str">
        <f t="shared" si="96"/>
        <v/>
      </c>
      <c r="AF319" s="108" t="str">
        <f t="shared" si="97"/>
        <v/>
      </c>
      <c r="AG319" s="58" t="str">
        <f t="shared" si="98"/>
        <v/>
      </c>
      <c r="AH319" s="58" t="str">
        <f t="shared" si="99"/>
        <v/>
      </c>
      <c r="AI319" s="58" t="str">
        <f t="shared" si="100"/>
        <v/>
      </c>
      <c r="AJ319" s="58" t="str">
        <f t="shared" si="101"/>
        <v/>
      </c>
      <c r="AK319" s="58" t="str">
        <f t="shared" si="102"/>
        <v/>
      </c>
      <c r="AL319" s="58" t="str">
        <f t="shared" si="103"/>
        <v/>
      </c>
      <c r="AM319" s="58" t="str">
        <f t="shared" si="104"/>
        <v/>
      </c>
      <c r="AN319" s="58" t="str">
        <f t="shared" si="105"/>
        <v/>
      </c>
      <c r="AP319" s="58" t="str">
        <f>IF(AND('2nd plate agonist &amp; batch'!AB312&lt;&gt;"", '2nd plate agonist &amp; batch'!AB312&lt;&gt;"Buffer"),'2nd plate agonist &amp; batch'!AB312,"")</f>
        <v/>
      </c>
      <c r="AQ319" s="58" t="str">
        <f>IF('2nd plate agonist &amp; batch'!AC312&lt;&gt;"",'2nd plate agonist &amp; batch'!AC312,"")</f>
        <v/>
      </c>
      <c r="AR319" s="58" t="str">
        <f>IF('2nd plate agonist &amp; batch'!AD312&lt;&gt;"",'2nd plate agonist &amp; batch'!AD312,"")</f>
        <v/>
      </c>
      <c r="AS319" s="58"/>
      <c r="AT319" s="58" t="str">
        <f>IF(AND('2nd plate agonist &amp; batch'!AB312&lt;&gt;"", '2nd plate agonist &amp; batch'!AB312&lt;&gt;"Buffer"),'2nd plate agonist &amp; batch'!AE312,"")</f>
        <v/>
      </c>
      <c r="AU319" s="58" t="str">
        <f t="shared" si="106"/>
        <v/>
      </c>
      <c r="AV319" s="58" t="str">
        <f t="shared" si="107"/>
        <v/>
      </c>
      <c r="AW319" s="58" t="str">
        <f t="shared" si="109"/>
        <v/>
      </c>
      <c r="AX319" s="58" t="str">
        <f t="shared" si="108"/>
        <v/>
      </c>
      <c r="AY319" s="93"/>
      <c r="BB319" s="54"/>
    </row>
    <row r="320" spans="5:54" s="91" customFormat="1" ht="21" customHeight="1" x14ac:dyDescent="0.3">
      <c r="E320" s="61" t="str">
        <f>'Cell type &amp; nb'!AC313</f>
        <v/>
      </c>
      <c r="F320" s="61" t="str">
        <f>'Cell type &amp; nb'!AD313</f>
        <v/>
      </c>
      <c r="G320" s="61" t="str">
        <f>'Cell type &amp; nb'!AE313</f>
        <v/>
      </c>
      <c r="H320" s="61" t="str">
        <f>'Cell type &amp; nb'!AF313</f>
        <v/>
      </c>
      <c r="I320" s="64" t="str">
        <f t="shared" si="88"/>
        <v/>
      </c>
      <c r="J320" s="62" t="str">
        <f t="shared" si="89"/>
        <v/>
      </c>
      <c r="K320" s="62" t="str">
        <f t="shared" si="90"/>
        <v/>
      </c>
      <c r="L320" s="62" t="str">
        <f t="shared" si="91"/>
        <v/>
      </c>
      <c r="M320" s="62" t="str">
        <f t="shared" si="92"/>
        <v/>
      </c>
      <c r="N320" s="62" t="str">
        <f t="shared" si="93"/>
        <v/>
      </c>
      <c r="O320" s="62" t="str">
        <f t="shared" si="94"/>
        <v/>
      </c>
      <c r="P320" s="107"/>
      <c r="Q320" s="107"/>
      <c r="R320" s="107"/>
      <c r="S320" s="107"/>
      <c r="T320" s="107"/>
      <c r="U320" s="107"/>
      <c r="V320" s="107"/>
      <c r="Y320" s="108" t="str">
        <f>IF('1st plate agonist &amp; batch'!AB313&lt;&gt;"",'1st plate agonist &amp; batch'!AB313,"")</f>
        <v/>
      </c>
      <c r="Z320" s="108" t="str">
        <f>IF('1st plate agonist &amp; batch'!AC313&lt;&gt;"",'1st plate agonist &amp; batch'!AC313,"")</f>
        <v/>
      </c>
      <c r="AA320" s="108" t="str">
        <f>IF('1st plate agonist &amp; batch'!AD313&lt;&gt;"",'1st plate agonist &amp; batch'!AD313,"")</f>
        <v/>
      </c>
      <c r="AB320" s="108" t="str">
        <f>IF('1st plate agonist &amp; batch'!AE313&lt;&gt;"",'1st plate agonist &amp; batch'!AE313,"")</f>
        <v/>
      </c>
      <c r="AC320" s="58" t="str">
        <f>IFERROR(IF(AND($Y320&lt;&gt;"Buffer",$Y320&lt;&gt;""),COUNTIFS('Dilutions 1st Plate'!$B$2:$Y$17,'Plate preparation Calculations'!$AD$2,'1st plate agonist &amp; batch'!$B$2:$Y$17,'Plate preparation Calculations'!$Y320),""),"")</f>
        <v/>
      </c>
      <c r="AD320" s="58" t="str">
        <f t="shared" si="95"/>
        <v/>
      </c>
      <c r="AE320" s="58" t="str">
        <f t="shared" si="96"/>
        <v/>
      </c>
      <c r="AF320" s="108" t="str">
        <f t="shared" si="97"/>
        <v/>
      </c>
      <c r="AG320" s="58" t="str">
        <f t="shared" si="98"/>
        <v/>
      </c>
      <c r="AH320" s="58" t="str">
        <f t="shared" si="99"/>
        <v/>
      </c>
      <c r="AI320" s="58" t="str">
        <f t="shared" si="100"/>
        <v/>
      </c>
      <c r="AJ320" s="58" t="str">
        <f t="shared" si="101"/>
        <v/>
      </c>
      <c r="AK320" s="58" t="str">
        <f t="shared" si="102"/>
        <v/>
      </c>
      <c r="AL320" s="58" t="str">
        <f t="shared" si="103"/>
        <v/>
      </c>
      <c r="AM320" s="58" t="str">
        <f t="shared" si="104"/>
        <v/>
      </c>
      <c r="AN320" s="58" t="str">
        <f t="shared" si="105"/>
        <v/>
      </c>
      <c r="AP320" s="58" t="str">
        <f>IF(AND('2nd plate agonist &amp; batch'!AB313&lt;&gt;"", '2nd plate agonist &amp; batch'!AB313&lt;&gt;"Buffer"),'2nd plate agonist &amp; batch'!AB313,"")</f>
        <v/>
      </c>
      <c r="AQ320" s="58" t="str">
        <f>IF('2nd plate agonist &amp; batch'!AC313&lt;&gt;"",'2nd plate agonist &amp; batch'!AC313,"")</f>
        <v/>
      </c>
      <c r="AR320" s="58" t="str">
        <f>IF('2nd plate agonist &amp; batch'!AD313&lt;&gt;"",'2nd plate agonist &amp; batch'!AD313,"")</f>
        <v/>
      </c>
      <c r="AS320" s="58"/>
      <c r="AT320" s="58" t="str">
        <f>IF(AND('2nd plate agonist &amp; batch'!AB313&lt;&gt;"", '2nd plate agonist &amp; batch'!AB313&lt;&gt;"Buffer"),'2nd plate agonist &amp; batch'!AE313,"")</f>
        <v/>
      </c>
      <c r="AU320" s="58" t="str">
        <f t="shared" si="106"/>
        <v/>
      </c>
      <c r="AV320" s="58" t="str">
        <f t="shared" si="107"/>
        <v/>
      </c>
      <c r="AW320" s="58" t="str">
        <f t="shared" si="109"/>
        <v/>
      </c>
      <c r="AX320" s="58" t="str">
        <f t="shared" si="108"/>
        <v/>
      </c>
      <c r="AY320" s="93"/>
      <c r="BB320" s="54"/>
    </row>
    <row r="321" spans="5:54" s="91" customFormat="1" ht="21" customHeight="1" x14ac:dyDescent="0.3">
      <c r="E321" s="61" t="str">
        <f>'Cell type &amp; nb'!AC314</f>
        <v/>
      </c>
      <c r="F321" s="61" t="str">
        <f>'Cell type &amp; nb'!AD314</f>
        <v/>
      </c>
      <c r="G321" s="61" t="str">
        <f>'Cell type &amp; nb'!AE314</f>
        <v/>
      </c>
      <c r="H321" s="61" t="str">
        <f>'Cell type &amp; nb'!AF314</f>
        <v/>
      </c>
      <c r="I321" s="64" t="str">
        <f t="shared" si="88"/>
        <v/>
      </c>
      <c r="J321" s="62" t="str">
        <f t="shared" si="89"/>
        <v/>
      </c>
      <c r="K321" s="62" t="str">
        <f t="shared" si="90"/>
        <v/>
      </c>
      <c r="L321" s="62" t="str">
        <f t="shared" si="91"/>
        <v/>
      </c>
      <c r="M321" s="62" t="str">
        <f t="shared" si="92"/>
        <v/>
      </c>
      <c r="N321" s="62" t="str">
        <f t="shared" si="93"/>
        <v/>
      </c>
      <c r="O321" s="62" t="str">
        <f t="shared" si="94"/>
        <v/>
      </c>
      <c r="P321" s="107"/>
      <c r="Q321" s="107"/>
      <c r="R321" s="107"/>
      <c r="S321" s="107"/>
      <c r="T321" s="107"/>
      <c r="U321" s="107"/>
      <c r="V321" s="107"/>
      <c r="Y321" s="108" t="str">
        <f>IF('1st plate agonist &amp; batch'!AB314&lt;&gt;"",'1st plate agonist &amp; batch'!AB314,"")</f>
        <v/>
      </c>
      <c r="Z321" s="108" t="str">
        <f>IF('1st plate agonist &amp; batch'!AC314&lt;&gt;"",'1st plate agonist &amp; batch'!AC314,"")</f>
        <v/>
      </c>
      <c r="AA321" s="108" t="str">
        <f>IF('1st plate agonist &amp; batch'!AD314&lt;&gt;"",'1st plate agonist &amp; batch'!AD314,"")</f>
        <v/>
      </c>
      <c r="AB321" s="108" t="str">
        <f>IF('1st plate agonist &amp; batch'!AE314&lt;&gt;"",'1st plate agonist &amp; batch'!AE314,"")</f>
        <v/>
      </c>
      <c r="AC321" s="58" t="str">
        <f>IFERROR(IF(AND($Y321&lt;&gt;"Buffer",$Y321&lt;&gt;""),COUNTIFS('Dilutions 1st Plate'!$B$2:$Y$17,'Plate preparation Calculations'!$AD$2,'1st plate agonist &amp; batch'!$B$2:$Y$17,'Plate preparation Calculations'!$Y321),""),"")</f>
        <v/>
      </c>
      <c r="AD321" s="58" t="str">
        <f t="shared" si="95"/>
        <v/>
      </c>
      <c r="AE321" s="58" t="str">
        <f t="shared" si="96"/>
        <v/>
      </c>
      <c r="AF321" s="108" t="str">
        <f t="shared" si="97"/>
        <v/>
      </c>
      <c r="AG321" s="58" t="str">
        <f t="shared" si="98"/>
        <v/>
      </c>
      <c r="AH321" s="58" t="str">
        <f t="shared" si="99"/>
        <v/>
      </c>
      <c r="AI321" s="58" t="str">
        <f t="shared" si="100"/>
        <v/>
      </c>
      <c r="AJ321" s="58" t="str">
        <f t="shared" si="101"/>
        <v/>
      </c>
      <c r="AK321" s="58" t="str">
        <f t="shared" si="102"/>
        <v/>
      </c>
      <c r="AL321" s="58" t="str">
        <f t="shared" si="103"/>
        <v/>
      </c>
      <c r="AM321" s="58" t="str">
        <f t="shared" si="104"/>
        <v/>
      </c>
      <c r="AN321" s="58" t="str">
        <f t="shared" si="105"/>
        <v/>
      </c>
      <c r="AP321" s="58" t="str">
        <f>IF(AND('2nd plate agonist &amp; batch'!AB314&lt;&gt;"", '2nd plate agonist &amp; batch'!AB314&lt;&gt;"Buffer"),'2nd plate agonist &amp; batch'!AB314,"")</f>
        <v/>
      </c>
      <c r="AQ321" s="58" t="str">
        <f>IF('2nd plate agonist &amp; batch'!AC314&lt;&gt;"",'2nd plate agonist &amp; batch'!AC314,"")</f>
        <v/>
      </c>
      <c r="AR321" s="58" t="str">
        <f>IF('2nd plate agonist &amp; batch'!AD314&lt;&gt;"",'2nd plate agonist &amp; batch'!AD314,"")</f>
        <v/>
      </c>
      <c r="AS321" s="58"/>
      <c r="AT321" s="58" t="str">
        <f>IF(AND('2nd plate agonist &amp; batch'!AB314&lt;&gt;"", '2nd plate agonist &amp; batch'!AB314&lt;&gt;"Buffer"),'2nd plate agonist &amp; batch'!AE314,"")</f>
        <v/>
      </c>
      <c r="AU321" s="58" t="str">
        <f t="shared" si="106"/>
        <v/>
      </c>
      <c r="AV321" s="58" t="str">
        <f t="shared" si="107"/>
        <v/>
      </c>
      <c r="AW321" s="58" t="str">
        <f t="shared" si="109"/>
        <v/>
      </c>
      <c r="AX321" s="58" t="str">
        <f t="shared" si="108"/>
        <v/>
      </c>
      <c r="AY321" s="93"/>
      <c r="BB321" s="54"/>
    </row>
    <row r="322" spans="5:54" s="91" customFormat="1" ht="21" customHeight="1" x14ac:dyDescent="0.3">
      <c r="E322" s="61" t="str">
        <f>'Cell type &amp; nb'!AC315</f>
        <v/>
      </c>
      <c r="F322" s="61" t="str">
        <f>'Cell type &amp; nb'!AD315</f>
        <v/>
      </c>
      <c r="G322" s="61" t="str">
        <f>'Cell type &amp; nb'!AE315</f>
        <v/>
      </c>
      <c r="H322" s="61" t="str">
        <f>'Cell type &amp; nb'!AF315</f>
        <v/>
      </c>
      <c r="I322" s="64" t="str">
        <f t="shared" si="88"/>
        <v/>
      </c>
      <c r="J322" s="62" t="str">
        <f t="shared" si="89"/>
        <v/>
      </c>
      <c r="K322" s="62" t="str">
        <f t="shared" si="90"/>
        <v/>
      </c>
      <c r="L322" s="62" t="str">
        <f t="shared" si="91"/>
        <v/>
      </c>
      <c r="M322" s="62" t="str">
        <f t="shared" si="92"/>
        <v/>
      </c>
      <c r="N322" s="62" t="str">
        <f t="shared" si="93"/>
        <v/>
      </c>
      <c r="O322" s="62" t="str">
        <f t="shared" si="94"/>
        <v/>
      </c>
      <c r="P322" s="107"/>
      <c r="Q322" s="107"/>
      <c r="R322" s="107"/>
      <c r="S322" s="107"/>
      <c r="T322" s="107"/>
      <c r="U322" s="107"/>
      <c r="V322" s="107"/>
      <c r="Y322" s="108" t="str">
        <f>IF('1st plate agonist &amp; batch'!AB315&lt;&gt;"",'1st plate agonist &amp; batch'!AB315,"")</f>
        <v/>
      </c>
      <c r="Z322" s="108" t="str">
        <f>IF('1st plate agonist &amp; batch'!AC315&lt;&gt;"",'1st plate agonist &amp; batch'!AC315,"")</f>
        <v/>
      </c>
      <c r="AA322" s="108" t="str">
        <f>IF('1st plate agonist &amp; batch'!AD315&lt;&gt;"",'1st plate agonist &amp; batch'!AD315,"")</f>
        <v/>
      </c>
      <c r="AB322" s="108" t="str">
        <f>IF('1st plate agonist &amp; batch'!AE315&lt;&gt;"",'1st plate agonist &amp; batch'!AE315,"")</f>
        <v/>
      </c>
      <c r="AC322" s="58" t="str">
        <f>IFERROR(IF(AND($Y322&lt;&gt;"Buffer",$Y322&lt;&gt;""),COUNTIFS('Dilutions 1st Plate'!$B$2:$Y$17,'Plate preparation Calculations'!$AD$2,'1st plate agonist &amp; batch'!$B$2:$Y$17,'Plate preparation Calculations'!$Y322),""),"")</f>
        <v/>
      </c>
      <c r="AD322" s="58" t="str">
        <f t="shared" si="95"/>
        <v/>
      </c>
      <c r="AE322" s="58" t="str">
        <f t="shared" si="96"/>
        <v/>
      </c>
      <c r="AF322" s="108" t="str">
        <f t="shared" si="97"/>
        <v/>
      </c>
      <c r="AG322" s="58" t="str">
        <f t="shared" si="98"/>
        <v/>
      </c>
      <c r="AH322" s="58" t="str">
        <f t="shared" si="99"/>
        <v/>
      </c>
      <c r="AI322" s="58" t="str">
        <f t="shared" si="100"/>
        <v/>
      </c>
      <c r="AJ322" s="58" t="str">
        <f t="shared" si="101"/>
        <v/>
      </c>
      <c r="AK322" s="58" t="str">
        <f t="shared" si="102"/>
        <v/>
      </c>
      <c r="AL322" s="58" t="str">
        <f t="shared" si="103"/>
        <v/>
      </c>
      <c r="AM322" s="58" t="str">
        <f t="shared" si="104"/>
        <v/>
      </c>
      <c r="AN322" s="58" t="str">
        <f t="shared" si="105"/>
        <v/>
      </c>
      <c r="AP322" s="58" t="str">
        <f>IF(AND('2nd plate agonist &amp; batch'!AB315&lt;&gt;"", '2nd plate agonist &amp; batch'!AB315&lt;&gt;"Buffer"),'2nd plate agonist &amp; batch'!AB315,"")</f>
        <v/>
      </c>
      <c r="AQ322" s="58" t="str">
        <f>IF('2nd plate agonist &amp; batch'!AC315&lt;&gt;"",'2nd plate agonist &amp; batch'!AC315,"")</f>
        <v/>
      </c>
      <c r="AR322" s="58" t="str">
        <f>IF('2nd plate agonist &amp; batch'!AD315&lt;&gt;"",'2nd plate agonist &amp; batch'!AD315,"")</f>
        <v/>
      </c>
      <c r="AS322" s="58"/>
      <c r="AT322" s="58" t="str">
        <f>IF(AND('2nd plate agonist &amp; batch'!AB315&lt;&gt;"", '2nd plate agonist &amp; batch'!AB315&lt;&gt;"Buffer"),'2nd plate agonist &amp; batch'!AE315,"")</f>
        <v/>
      </c>
      <c r="AU322" s="58" t="str">
        <f t="shared" si="106"/>
        <v/>
      </c>
      <c r="AV322" s="58" t="str">
        <f t="shared" si="107"/>
        <v/>
      </c>
      <c r="AW322" s="58" t="str">
        <f t="shared" si="109"/>
        <v/>
      </c>
      <c r="AX322" s="58" t="str">
        <f t="shared" si="108"/>
        <v/>
      </c>
      <c r="AY322" s="93"/>
      <c r="BB322" s="54"/>
    </row>
    <row r="323" spans="5:54" s="91" customFormat="1" ht="21" customHeight="1" x14ac:dyDescent="0.3">
      <c r="E323" s="61" t="str">
        <f>'Cell type &amp; nb'!AC316</f>
        <v/>
      </c>
      <c r="F323" s="61" t="str">
        <f>'Cell type &amp; nb'!AD316</f>
        <v/>
      </c>
      <c r="G323" s="61" t="str">
        <f>'Cell type &amp; nb'!AE316</f>
        <v/>
      </c>
      <c r="H323" s="61" t="str">
        <f>'Cell type &amp; nb'!AF316</f>
        <v/>
      </c>
      <c r="I323" s="64" t="str">
        <f t="shared" si="88"/>
        <v/>
      </c>
      <c r="J323" s="62" t="str">
        <f t="shared" si="89"/>
        <v/>
      </c>
      <c r="K323" s="62" t="str">
        <f t="shared" si="90"/>
        <v/>
      </c>
      <c r="L323" s="62" t="str">
        <f t="shared" si="91"/>
        <v/>
      </c>
      <c r="M323" s="62" t="str">
        <f t="shared" si="92"/>
        <v/>
      </c>
      <c r="N323" s="62" t="str">
        <f t="shared" si="93"/>
        <v/>
      </c>
      <c r="O323" s="62" t="str">
        <f t="shared" si="94"/>
        <v/>
      </c>
      <c r="P323" s="107"/>
      <c r="Q323" s="107"/>
      <c r="R323" s="107"/>
      <c r="S323" s="107"/>
      <c r="T323" s="107"/>
      <c r="U323" s="107"/>
      <c r="V323" s="107"/>
      <c r="Y323" s="108" t="str">
        <f>IF('1st plate agonist &amp; batch'!AB316&lt;&gt;"",'1st plate agonist &amp; batch'!AB316,"")</f>
        <v/>
      </c>
      <c r="Z323" s="108" t="str">
        <f>IF('1st plate agonist &amp; batch'!AC316&lt;&gt;"",'1st plate agonist &amp; batch'!AC316,"")</f>
        <v/>
      </c>
      <c r="AA323" s="108" t="str">
        <f>IF('1st plate agonist &amp; batch'!AD316&lt;&gt;"",'1st plate agonist &amp; batch'!AD316,"")</f>
        <v/>
      </c>
      <c r="AB323" s="108" t="str">
        <f>IF('1st plate agonist &amp; batch'!AE316&lt;&gt;"",'1st plate agonist &amp; batch'!AE316,"")</f>
        <v/>
      </c>
      <c r="AC323" s="58" t="str">
        <f>IFERROR(IF(AND($Y323&lt;&gt;"Buffer",$Y323&lt;&gt;""),COUNTIFS('Dilutions 1st Plate'!$B$2:$Y$17,'Plate preparation Calculations'!$AD$2,'1st plate agonist &amp; batch'!$B$2:$Y$17,'Plate preparation Calculations'!$Y323),""),"")</f>
        <v/>
      </c>
      <c r="AD323" s="58" t="str">
        <f t="shared" si="95"/>
        <v/>
      </c>
      <c r="AE323" s="58" t="str">
        <f t="shared" si="96"/>
        <v/>
      </c>
      <c r="AF323" s="108" t="str">
        <f t="shared" si="97"/>
        <v/>
      </c>
      <c r="AG323" s="58" t="str">
        <f t="shared" si="98"/>
        <v/>
      </c>
      <c r="AH323" s="58" t="str">
        <f t="shared" si="99"/>
        <v/>
      </c>
      <c r="AI323" s="58" t="str">
        <f t="shared" si="100"/>
        <v/>
      </c>
      <c r="AJ323" s="58" t="str">
        <f t="shared" si="101"/>
        <v/>
      </c>
      <c r="AK323" s="58" t="str">
        <f t="shared" si="102"/>
        <v/>
      </c>
      <c r="AL323" s="58" t="str">
        <f t="shared" si="103"/>
        <v/>
      </c>
      <c r="AM323" s="58" t="str">
        <f t="shared" si="104"/>
        <v/>
      </c>
      <c r="AN323" s="58" t="str">
        <f t="shared" si="105"/>
        <v/>
      </c>
      <c r="AP323" s="58" t="str">
        <f>IF(AND('2nd plate agonist &amp; batch'!AB316&lt;&gt;"", '2nd plate agonist &amp; batch'!AB316&lt;&gt;"Buffer"),'2nd plate agonist &amp; batch'!AB316,"")</f>
        <v/>
      </c>
      <c r="AQ323" s="58" t="str">
        <f>IF('2nd plate agonist &amp; batch'!AC316&lt;&gt;"",'2nd plate agonist &amp; batch'!AC316,"")</f>
        <v/>
      </c>
      <c r="AR323" s="58" t="str">
        <f>IF('2nd plate agonist &amp; batch'!AD316&lt;&gt;"",'2nd plate agonist &amp; batch'!AD316,"")</f>
        <v/>
      </c>
      <c r="AS323" s="58"/>
      <c r="AT323" s="58" t="str">
        <f>IF(AND('2nd plate agonist &amp; batch'!AB316&lt;&gt;"", '2nd plate agonist &amp; batch'!AB316&lt;&gt;"Buffer"),'2nd plate agonist &amp; batch'!AE316,"")</f>
        <v/>
      </c>
      <c r="AU323" s="58" t="str">
        <f t="shared" si="106"/>
        <v/>
      </c>
      <c r="AV323" s="58" t="str">
        <f t="shared" si="107"/>
        <v/>
      </c>
      <c r="AW323" s="58" t="str">
        <f t="shared" si="109"/>
        <v/>
      </c>
      <c r="AX323" s="58" t="str">
        <f t="shared" si="108"/>
        <v/>
      </c>
      <c r="AY323" s="93"/>
      <c r="BB323" s="54"/>
    </row>
    <row r="324" spans="5:54" s="91" customFormat="1" ht="21" customHeight="1" x14ac:dyDescent="0.3">
      <c r="E324" s="61" t="str">
        <f>'Cell type &amp; nb'!AC317</f>
        <v/>
      </c>
      <c r="F324" s="61" t="str">
        <f>'Cell type &amp; nb'!AD317</f>
        <v/>
      </c>
      <c r="G324" s="61" t="str">
        <f>'Cell type &amp; nb'!AE317</f>
        <v/>
      </c>
      <c r="H324" s="61" t="str">
        <f>'Cell type &amp; nb'!AF317</f>
        <v/>
      </c>
      <c r="I324" s="64" t="str">
        <f t="shared" si="88"/>
        <v/>
      </c>
      <c r="J324" s="62" t="str">
        <f t="shared" si="89"/>
        <v/>
      </c>
      <c r="K324" s="62" t="str">
        <f t="shared" si="90"/>
        <v/>
      </c>
      <c r="L324" s="62" t="str">
        <f t="shared" si="91"/>
        <v/>
      </c>
      <c r="M324" s="62" t="str">
        <f t="shared" si="92"/>
        <v/>
      </c>
      <c r="N324" s="62" t="str">
        <f t="shared" si="93"/>
        <v/>
      </c>
      <c r="O324" s="62" t="str">
        <f t="shared" si="94"/>
        <v/>
      </c>
      <c r="P324" s="107"/>
      <c r="Q324" s="107"/>
      <c r="R324" s="107"/>
      <c r="S324" s="107"/>
      <c r="T324" s="107"/>
      <c r="U324" s="107"/>
      <c r="V324" s="107"/>
      <c r="Y324" s="108" t="str">
        <f>IF('1st plate agonist &amp; batch'!AB317&lt;&gt;"",'1st plate agonist &amp; batch'!AB317,"")</f>
        <v/>
      </c>
      <c r="Z324" s="108" t="str">
        <f>IF('1st plate agonist &amp; batch'!AC317&lt;&gt;"",'1st plate agonist &amp; batch'!AC317,"")</f>
        <v/>
      </c>
      <c r="AA324" s="108" t="str">
        <f>IF('1st plate agonist &amp; batch'!AD317&lt;&gt;"",'1st plate agonist &amp; batch'!AD317,"")</f>
        <v/>
      </c>
      <c r="AB324" s="108" t="str">
        <f>IF('1st plate agonist &amp; batch'!AE317&lt;&gt;"",'1st plate agonist &amp; batch'!AE317,"")</f>
        <v/>
      </c>
      <c r="AC324" s="58" t="str">
        <f>IFERROR(IF(AND($Y324&lt;&gt;"Buffer",$Y324&lt;&gt;""),COUNTIFS('Dilutions 1st Plate'!$B$2:$Y$17,'Plate preparation Calculations'!$AD$2,'1st plate agonist &amp; batch'!$B$2:$Y$17,'Plate preparation Calculations'!$Y324),""),"")</f>
        <v/>
      </c>
      <c r="AD324" s="58" t="str">
        <f t="shared" si="95"/>
        <v/>
      </c>
      <c r="AE324" s="58" t="str">
        <f t="shared" si="96"/>
        <v/>
      </c>
      <c r="AF324" s="108" t="str">
        <f t="shared" si="97"/>
        <v/>
      </c>
      <c r="AG324" s="58" t="str">
        <f t="shared" si="98"/>
        <v/>
      </c>
      <c r="AH324" s="58" t="str">
        <f t="shared" si="99"/>
        <v/>
      </c>
      <c r="AI324" s="58" t="str">
        <f t="shared" si="100"/>
        <v/>
      </c>
      <c r="AJ324" s="58" t="str">
        <f t="shared" si="101"/>
        <v/>
      </c>
      <c r="AK324" s="58" t="str">
        <f t="shared" si="102"/>
        <v/>
      </c>
      <c r="AL324" s="58" t="str">
        <f t="shared" si="103"/>
        <v/>
      </c>
      <c r="AM324" s="58" t="str">
        <f t="shared" si="104"/>
        <v/>
      </c>
      <c r="AN324" s="58" t="str">
        <f t="shared" si="105"/>
        <v/>
      </c>
      <c r="AP324" s="58" t="str">
        <f>IF(AND('2nd plate agonist &amp; batch'!AB317&lt;&gt;"", '2nd plate agonist &amp; batch'!AB317&lt;&gt;"Buffer"),'2nd plate agonist &amp; batch'!AB317,"")</f>
        <v/>
      </c>
      <c r="AQ324" s="58" t="str">
        <f>IF('2nd plate agonist &amp; batch'!AC317&lt;&gt;"",'2nd plate agonist &amp; batch'!AC317,"")</f>
        <v/>
      </c>
      <c r="AR324" s="58" t="str">
        <f>IF('2nd plate agonist &amp; batch'!AD317&lt;&gt;"",'2nd plate agonist &amp; batch'!AD317,"")</f>
        <v/>
      </c>
      <c r="AS324" s="58"/>
      <c r="AT324" s="58" t="str">
        <f>IF(AND('2nd plate agonist &amp; batch'!AB317&lt;&gt;"", '2nd plate agonist &amp; batch'!AB317&lt;&gt;"Buffer"),'2nd plate agonist &amp; batch'!AE317,"")</f>
        <v/>
      </c>
      <c r="AU324" s="58" t="str">
        <f t="shared" si="106"/>
        <v/>
      </c>
      <c r="AV324" s="58" t="str">
        <f t="shared" si="107"/>
        <v/>
      </c>
      <c r="AW324" s="58" t="str">
        <f t="shared" si="109"/>
        <v/>
      </c>
      <c r="AX324" s="58" t="str">
        <f t="shared" si="108"/>
        <v/>
      </c>
      <c r="AY324" s="93"/>
      <c r="BB324" s="54"/>
    </row>
    <row r="325" spans="5:54" s="91" customFormat="1" ht="21" customHeight="1" x14ac:dyDescent="0.3">
      <c r="E325" s="61" t="str">
        <f>'Cell type &amp; nb'!AC318</f>
        <v/>
      </c>
      <c r="F325" s="61" t="str">
        <f>'Cell type &amp; nb'!AD318</f>
        <v/>
      </c>
      <c r="G325" s="61" t="str">
        <f>'Cell type &amp; nb'!AE318</f>
        <v/>
      </c>
      <c r="H325" s="61" t="str">
        <f>'Cell type &amp; nb'!AF318</f>
        <v/>
      </c>
      <c r="I325" s="64" t="str">
        <f t="shared" si="88"/>
        <v/>
      </c>
      <c r="J325" s="62" t="str">
        <f t="shared" si="89"/>
        <v/>
      </c>
      <c r="K325" s="62" t="str">
        <f t="shared" si="90"/>
        <v/>
      </c>
      <c r="L325" s="62" t="str">
        <f t="shared" si="91"/>
        <v/>
      </c>
      <c r="M325" s="62" t="str">
        <f t="shared" si="92"/>
        <v/>
      </c>
      <c r="N325" s="62" t="str">
        <f t="shared" si="93"/>
        <v/>
      </c>
      <c r="O325" s="62" t="str">
        <f t="shared" si="94"/>
        <v/>
      </c>
      <c r="P325" s="107"/>
      <c r="Q325" s="107"/>
      <c r="R325" s="107"/>
      <c r="S325" s="107"/>
      <c r="T325" s="107"/>
      <c r="U325" s="107"/>
      <c r="V325" s="107"/>
      <c r="Y325" s="108" t="str">
        <f>IF('1st plate agonist &amp; batch'!AB318&lt;&gt;"",'1st plate agonist &amp; batch'!AB318,"")</f>
        <v/>
      </c>
      <c r="Z325" s="108" t="str">
        <f>IF('1st plate agonist &amp; batch'!AC318&lt;&gt;"",'1st plate agonist &amp; batch'!AC318,"")</f>
        <v/>
      </c>
      <c r="AA325" s="108" t="str">
        <f>IF('1st plate agonist &amp; batch'!AD318&lt;&gt;"",'1st plate agonist &amp; batch'!AD318,"")</f>
        <v/>
      </c>
      <c r="AB325" s="108" t="str">
        <f>IF('1st plate agonist &amp; batch'!AE318&lt;&gt;"",'1st plate agonist &amp; batch'!AE318,"")</f>
        <v/>
      </c>
      <c r="AC325" s="58" t="str">
        <f>IFERROR(IF(AND($Y325&lt;&gt;"Buffer",$Y325&lt;&gt;""),COUNTIFS('Dilutions 1st Plate'!$B$2:$Y$17,'Plate preparation Calculations'!$AD$2,'1st plate agonist &amp; batch'!$B$2:$Y$17,'Plate preparation Calculations'!$Y325),""),"")</f>
        <v/>
      </c>
      <c r="AD325" s="58" t="str">
        <f t="shared" si="95"/>
        <v/>
      </c>
      <c r="AE325" s="58" t="str">
        <f t="shared" si="96"/>
        <v/>
      </c>
      <c r="AF325" s="108" t="str">
        <f t="shared" si="97"/>
        <v/>
      </c>
      <c r="AG325" s="58" t="str">
        <f t="shared" si="98"/>
        <v/>
      </c>
      <c r="AH325" s="58" t="str">
        <f t="shared" si="99"/>
        <v/>
      </c>
      <c r="AI325" s="58" t="str">
        <f t="shared" si="100"/>
        <v/>
      </c>
      <c r="AJ325" s="58" t="str">
        <f t="shared" si="101"/>
        <v/>
      </c>
      <c r="AK325" s="58" t="str">
        <f t="shared" si="102"/>
        <v/>
      </c>
      <c r="AL325" s="58" t="str">
        <f t="shared" si="103"/>
        <v/>
      </c>
      <c r="AM325" s="58" t="str">
        <f t="shared" si="104"/>
        <v/>
      </c>
      <c r="AN325" s="58" t="str">
        <f t="shared" si="105"/>
        <v/>
      </c>
      <c r="AP325" s="58" t="str">
        <f>IF(AND('2nd plate agonist &amp; batch'!AB318&lt;&gt;"", '2nd plate agonist &amp; batch'!AB318&lt;&gt;"Buffer"),'2nd plate agonist &amp; batch'!AB318,"")</f>
        <v/>
      </c>
      <c r="AQ325" s="58" t="str">
        <f>IF('2nd plate agonist &amp; batch'!AC318&lt;&gt;"",'2nd plate agonist &amp; batch'!AC318,"")</f>
        <v/>
      </c>
      <c r="AR325" s="58" t="str">
        <f>IF('2nd plate agonist &amp; batch'!AD318&lt;&gt;"",'2nd plate agonist &amp; batch'!AD318,"")</f>
        <v/>
      </c>
      <c r="AS325" s="58"/>
      <c r="AT325" s="58" t="str">
        <f>IF(AND('2nd plate agonist &amp; batch'!AB318&lt;&gt;"", '2nd plate agonist &amp; batch'!AB318&lt;&gt;"Buffer"),'2nd plate agonist &amp; batch'!AE318,"")</f>
        <v/>
      </c>
      <c r="AU325" s="58" t="str">
        <f t="shared" si="106"/>
        <v/>
      </c>
      <c r="AV325" s="58" t="str">
        <f t="shared" si="107"/>
        <v/>
      </c>
      <c r="AW325" s="58" t="str">
        <f t="shared" si="109"/>
        <v/>
      </c>
      <c r="AX325" s="58" t="str">
        <f t="shared" si="108"/>
        <v/>
      </c>
      <c r="AY325" s="93"/>
      <c r="BB325" s="54"/>
    </row>
    <row r="326" spans="5:54" s="91" customFormat="1" ht="21" customHeight="1" x14ac:dyDescent="0.3">
      <c r="E326" s="61" t="str">
        <f>'Cell type &amp; nb'!AC319</f>
        <v/>
      </c>
      <c r="F326" s="61" t="str">
        <f>'Cell type &amp; nb'!AD319</f>
        <v/>
      </c>
      <c r="G326" s="61" t="str">
        <f>'Cell type &amp; nb'!AE319</f>
        <v/>
      </c>
      <c r="H326" s="61" t="str">
        <f>'Cell type &amp; nb'!AF319</f>
        <v/>
      </c>
      <c r="I326" s="64" t="str">
        <f t="shared" si="88"/>
        <v/>
      </c>
      <c r="J326" s="62" t="str">
        <f t="shared" si="89"/>
        <v/>
      </c>
      <c r="K326" s="62" t="str">
        <f t="shared" si="90"/>
        <v/>
      </c>
      <c r="L326" s="62" t="str">
        <f t="shared" si="91"/>
        <v/>
      </c>
      <c r="M326" s="62" t="str">
        <f t="shared" si="92"/>
        <v/>
      </c>
      <c r="N326" s="62" t="str">
        <f t="shared" si="93"/>
        <v/>
      </c>
      <c r="O326" s="62" t="str">
        <f t="shared" si="94"/>
        <v/>
      </c>
      <c r="P326" s="107"/>
      <c r="Q326" s="107"/>
      <c r="R326" s="107"/>
      <c r="S326" s="107"/>
      <c r="T326" s="107"/>
      <c r="U326" s="107"/>
      <c r="V326" s="107"/>
      <c r="Y326" s="108" t="str">
        <f>IF('1st plate agonist &amp; batch'!AB319&lt;&gt;"",'1st plate agonist &amp; batch'!AB319,"")</f>
        <v/>
      </c>
      <c r="Z326" s="108" t="str">
        <f>IF('1st plate agonist &amp; batch'!AC319&lt;&gt;"",'1st plate agonist &amp; batch'!AC319,"")</f>
        <v/>
      </c>
      <c r="AA326" s="108" t="str">
        <f>IF('1st plate agonist &amp; batch'!AD319&lt;&gt;"",'1st plate agonist &amp; batch'!AD319,"")</f>
        <v/>
      </c>
      <c r="AB326" s="108" t="str">
        <f>IF('1st plate agonist &amp; batch'!AE319&lt;&gt;"",'1st plate agonist &amp; batch'!AE319,"")</f>
        <v/>
      </c>
      <c r="AC326" s="58" t="str">
        <f>IFERROR(IF(AND($Y326&lt;&gt;"Buffer",$Y326&lt;&gt;""),COUNTIFS('Dilutions 1st Plate'!$B$2:$Y$17,'Plate preparation Calculations'!$AD$2,'1st plate agonist &amp; batch'!$B$2:$Y$17,'Plate preparation Calculations'!$Y326),""),"")</f>
        <v/>
      </c>
      <c r="AD326" s="58" t="str">
        <f t="shared" si="95"/>
        <v/>
      </c>
      <c r="AE326" s="58" t="str">
        <f t="shared" si="96"/>
        <v/>
      </c>
      <c r="AF326" s="108" t="str">
        <f t="shared" si="97"/>
        <v/>
      </c>
      <c r="AG326" s="58" t="str">
        <f t="shared" si="98"/>
        <v/>
      </c>
      <c r="AH326" s="58" t="str">
        <f t="shared" si="99"/>
        <v/>
      </c>
      <c r="AI326" s="58" t="str">
        <f t="shared" si="100"/>
        <v/>
      </c>
      <c r="AJ326" s="58" t="str">
        <f t="shared" si="101"/>
        <v/>
      </c>
      <c r="AK326" s="58" t="str">
        <f t="shared" si="102"/>
        <v/>
      </c>
      <c r="AL326" s="58" t="str">
        <f t="shared" si="103"/>
        <v/>
      </c>
      <c r="AM326" s="58" t="str">
        <f t="shared" si="104"/>
        <v/>
      </c>
      <c r="AN326" s="58" t="str">
        <f t="shared" si="105"/>
        <v/>
      </c>
      <c r="AP326" s="58" t="str">
        <f>IF(AND('2nd plate agonist &amp; batch'!AB319&lt;&gt;"", '2nd plate agonist &amp; batch'!AB319&lt;&gt;"Buffer"),'2nd plate agonist &amp; batch'!AB319,"")</f>
        <v/>
      </c>
      <c r="AQ326" s="58" t="str">
        <f>IF('2nd plate agonist &amp; batch'!AC319&lt;&gt;"",'2nd plate agonist &amp; batch'!AC319,"")</f>
        <v/>
      </c>
      <c r="AR326" s="58" t="str">
        <f>IF('2nd plate agonist &amp; batch'!AD319&lt;&gt;"",'2nd plate agonist &amp; batch'!AD319,"")</f>
        <v/>
      </c>
      <c r="AS326" s="58"/>
      <c r="AT326" s="58" t="str">
        <f>IF(AND('2nd plate agonist &amp; batch'!AB319&lt;&gt;"", '2nd plate agonist &amp; batch'!AB319&lt;&gt;"Buffer"),'2nd plate agonist &amp; batch'!AE319,"")</f>
        <v/>
      </c>
      <c r="AU326" s="58" t="str">
        <f t="shared" si="106"/>
        <v/>
      </c>
      <c r="AV326" s="58" t="str">
        <f t="shared" si="107"/>
        <v/>
      </c>
      <c r="AW326" s="58" t="str">
        <f t="shared" si="109"/>
        <v/>
      </c>
      <c r="AX326" s="58" t="str">
        <f t="shared" si="108"/>
        <v/>
      </c>
      <c r="AY326" s="93"/>
      <c r="BB326" s="54"/>
    </row>
    <row r="327" spans="5:54" s="91" customFormat="1" ht="21" customHeight="1" x14ac:dyDescent="0.3">
      <c r="E327" s="61" t="str">
        <f>'Cell type &amp; nb'!AC320</f>
        <v/>
      </c>
      <c r="F327" s="61" t="str">
        <f>'Cell type &amp; nb'!AD320</f>
        <v/>
      </c>
      <c r="G327" s="61" t="str">
        <f>'Cell type &amp; nb'!AE320</f>
        <v/>
      </c>
      <c r="H327" s="61" t="str">
        <f>'Cell type &amp; nb'!AF320</f>
        <v/>
      </c>
      <c r="I327" s="64" t="str">
        <f t="shared" si="88"/>
        <v/>
      </c>
      <c r="J327" s="62" t="str">
        <f t="shared" si="89"/>
        <v/>
      </c>
      <c r="K327" s="62" t="str">
        <f t="shared" si="90"/>
        <v/>
      </c>
      <c r="L327" s="62" t="str">
        <f t="shared" si="91"/>
        <v/>
      </c>
      <c r="M327" s="62" t="str">
        <f t="shared" si="92"/>
        <v/>
      </c>
      <c r="N327" s="62" t="str">
        <f t="shared" si="93"/>
        <v/>
      </c>
      <c r="O327" s="62" t="str">
        <f t="shared" si="94"/>
        <v/>
      </c>
      <c r="P327" s="107"/>
      <c r="Q327" s="107"/>
      <c r="R327" s="107"/>
      <c r="S327" s="107"/>
      <c r="T327" s="107"/>
      <c r="U327" s="107"/>
      <c r="V327" s="107"/>
      <c r="Y327" s="108" t="str">
        <f>IF('1st plate agonist &amp; batch'!AB320&lt;&gt;"",'1st plate agonist &amp; batch'!AB320,"")</f>
        <v/>
      </c>
      <c r="Z327" s="108" t="str">
        <f>IF('1st plate agonist &amp; batch'!AC320&lt;&gt;"",'1st plate agonist &amp; batch'!AC320,"")</f>
        <v/>
      </c>
      <c r="AA327" s="108" t="str">
        <f>IF('1st plate agonist &amp; batch'!AD320&lt;&gt;"",'1st plate agonist &amp; batch'!AD320,"")</f>
        <v/>
      </c>
      <c r="AB327" s="108" t="str">
        <f>IF('1st plate agonist &amp; batch'!AE320&lt;&gt;"",'1st plate agonist &amp; batch'!AE320,"")</f>
        <v/>
      </c>
      <c r="AC327" s="58" t="str">
        <f>IFERROR(IF(AND($Y327&lt;&gt;"Buffer",$Y327&lt;&gt;""),COUNTIFS('Dilutions 1st Plate'!$B$2:$Y$17,'Plate preparation Calculations'!$AD$2,'1st plate agonist &amp; batch'!$B$2:$Y$17,'Plate preparation Calculations'!$Y327),""),"")</f>
        <v/>
      </c>
      <c r="AD327" s="58" t="str">
        <f t="shared" si="95"/>
        <v/>
      </c>
      <c r="AE327" s="58" t="str">
        <f t="shared" si="96"/>
        <v/>
      </c>
      <c r="AF327" s="108" t="str">
        <f t="shared" si="97"/>
        <v/>
      </c>
      <c r="AG327" s="58" t="str">
        <f t="shared" si="98"/>
        <v/>
      </c>
      <c r="AH327" s="58" t="str">
        <f t="shared" si="99"/>
        <v/>
      </c>
      <c r="AI327" s="58" t="str">
        <f t="shared" si="100"/>
        <v/>
      </c>
      <c r="AJ327" s="58" t="str">
        <f t="shared" si="101"/>
        <v/>
      </c>
      <c r="AK327" s="58" t="str">
        <f t="shared" si="102"/>
        <v/>
      </c>
      <c r="AL327" s="58" t="str">
        <f t="shared" si="103"/>
        <v/>
      </c>
      <c r="AM327" s="58" t="str">
        <f t="shared" si="104"/>
        <v/>
      </c>
      <c r="AN327" s="58" t="str">
        <f t="shared" si="105"/>
        <v/>
      </c>
      <c r="AP327" s="58" t="str">
        <f>IF(AND('2nd plate agonist &amp; batch'!AB320&lt;&gt;"", '2nd plate agonist &amp; batch'!AB320&lt;&gt;"Buffer"),'2nd plate agonist &amp; batch'!AB320,"")</f>
        <v/>
      </c>
      <c r="AQ327" s="58" t="str">
        <f>IF('2nd plate agonist &amp; batch'!AC320&lt;&gt;"",'2nd plate agonist &amp; batch'!AC320,"")</f>
        <v/>
      </c>
      <c r="AR327" s="58" t="str">
        <f>IF('2nd plate agonist &amp; batch'!AD320&lt;&gt;"",'2nd plate agonist &amp; batch'!AD320,"")</f>
        <v/>
      </c>
      <c r="AS327" s="58"/>
      <c r="AT327" s="58" t="str">
        <f>IF(AND('2nd plate agonist &amp; batch'!AB320&lt;&gt;"", '2nd plate agonist &amp; batch'!AB320&lt;&gt;"Buffer"),'2nd plate agonist &amp; batch'!AE320,"")</f>
        <v/>
      </c>
      <c r="AU327" s="58" t="str">
        <f t="shared" si="106"/>
        <v/>
      </c>
      <c r="AV327" s="58" t="str">
        <f t="shared" si="107"/>
        <v/>
      </c>
      <c r="AW327" s="58" t="str">
        <f t="shared" si="109"/>
        <v/>
      </c>
      <c r="AX327" s="58" t="str">
        <f t="shared" si="108"/>
        <v/>
      </c>
      <c r="AY327" s="93"/>
      <c r="BB327" s="54"/>
    </row>
    <row r="328" spans="5:54" s="91" customFormat="1" ht="21" customHeight="1" x14ac:dyDescent="0.3">
      <c r="E328" s="61" t="str">
        <f>'Cell type &amp; nb'!AC321</f>
        <v/>
      </c>
      <c r="F328" s="61" t="str">
        <f>'Cell type &amp; nb'!AD321</f>
        <v/>
      </c>
      <c r="G328" s="61" t="str">
        <f>'Cell type &amp; nb'!AE321</f>
        <v/>
      </c>
      <c r="H328" s="61" t="str">
        <f>'Cell type &amp; nb'!AF321</f>
        <v/>
      </c>
      <c r="I328" s="64" t="str">
        <f t="shared" si="88"/>
        <v/>
      </c>
      <c r="J328" s="62" t="str">
        <f t="shared" si="89"/>
        <v/>
      </c>
      <c r="K328" s="62" t="str">
        <f t="shared" si="90"/>
        <v/>
      </c>
      <c r="L328" s="62" t="str">
        <f t="shared" si="91"/>
        <v/>
      </c>
      <c r="M328" s="62" t="str">
        <f t="shared" si="92"/>
        <v/>
      </c>
      <c r="N328" s="62" t="str">
        <f t="shared" si="93"/>
        <v/>
      </c>
      <c r="O328" s="62" t="str">
        <f t="shared" si="94"/>
        <v/>
      </c>
      <c r="P328" s="107"/>
      <c r="Q328" s="107"/>
      <c r="R328" s="107"/>
      <c r="S328" s="107"/>
      <c r="T328" s="107"/>
      <c r="U328" s="107"/>
      <c r="V328" s="107"/>
      <c r="Y328" s="108" t="str">
        <f>IF('1st plate agonist &amp; batch'!AB321&lt;&gt;"",'1st plate agonist &amp; batch'!AB321,"")</f>
        <v/>
      </c>
      <c r="Z328" s="108" t="str">
        <f>IF('1st plate agonist &amp; batch'!AC321&lt;&gt;"",'1st plate agonist &amp; batch'!AC321,"")</f>
        <v/>
      </c>
      <c r="AA328" s="108" t="str">
        <f>IF('1st plate agonist &amp; batch'!AD321&lt;&gt;"",'1st plate agonist &amp; batch'!AD321,"")</f>
        <v/>
      </c>
      <c r="AB328" s="108" t="str">
        <f>IF('1st plate agonist &amp; batch'!AE321&lt;&gt;"",'1st plate agonist &amp; batch'!AE321,"")</f>
        <v/>
      </c>
      <c r="AC328" s="58" t="str">
        <f>IFERROR(IF(AND($Y328&lt;&gt;"Buffer",$Y328&lt;&gt;""),COUNTIFS('Dilutions 1st Plate'!$B$2:$Y$17,'Plate preparation Calculations'!$AD$2,'1st plate agonist &amp; batch'!$B$2:$Y$17,'Plate preparation Calculations'!$Y328),""),"")</f>
        <v/>
      </c>
      <c r="AD328" s="58" t="str">
        <f t="shared" si="95"/>
        <v/>
      </c>
      <c r="AE328" s="58" t="str">
        <f t="shared" si="96"/>
        <v/>
      </c>
      <c r="AF328" s="108" t="str">
        <f t="shared" si="97"/>
        <v/>
      </c>
      <c r="AG328" s="58" t="str">
        <f t="shared" si="98"/>
        <v/>
      </c>
      <c r="AH328" s="58" t="str">
        <f t="shared" si="99"/>
        <v/>
      </c>
      <c r="AI328" s="58" t="str">
        <f t="shared" si="100"/>
        <v/>
      </c>
      <c r="AJ328" s="58" t="str">
        <f t="shared" si="101"/>
        <v/>
      </c>
      <c r="AK328" s="58" t="str">
        <f t="shared" si="102"/>
        <v/>
      </c>
      <c r="AL328" s="58" t="str">
        <f t="shared" si="103"/>
        <v/>
      </c>
      <c r="AM328" s="58" t="str">
        <f t="shared" si="104"/>
        <v/>
      </c>
      <c r="AN328" s="58" t="str">
        <f t="shared" si="105"/>
        <v/>
      </c>
      <c r="AP328" s="58" t="str">
        <f>IF(AND('2nd plate agonist &amp; batch'!AB321&lt;&gt;"", '2nd plate agonist &amp; batch'!AB321&lt;&gt;"Buffer"),'2nd plate agonist &amp; batch'!AB321,"")</f>
        <v/>
      </c>
      <c r="AQ328" s="58" t="str">
        <f>IF('2nd plate agonist &amp; batch'!AC321&lt;&gt;"",'2nd plate agonist &amp; batch'!AC321,"")</f>
        <v/>
      </c>
      <c r="AR328" s="58" t="str">
        <f>IF('2nd plate agonist &amp; batch'!AD321&lt;&gt;"",'2nd plate agonist &amp; batch'!AD321,"")</f>
        <v/>
      </c>
      <c r="AS328" s="58"/>
      <c r="AT328" s="58" t="str">
        <f>IF(AND('2nd plate agonist &amp; batch'!AB321&lt;&gt;"", '2nd plate agonist &amp; batch'!AB321&lt;&gt;"Buffer"),'2nd plate agonist &amp; batch'!AE321,"")</f>
        <v/>
      </c>
      <c r="AU328" s="58" t="str">
        <f t="shared" si="106"/>
        <v/>
      </c>
      <c r="AV328" s="58" t="str">
        <f t="shared" si="107"/>
        <v/>
      </c>
      <c r="AW328" s="58" t="str">
        <f t="shared" si="109"/>
        <v/>
      </c>
      <c r="AX328" s="58" t="str">
        <f t="shared" si="108"/>
        <v/>
      </c>
      <c r="AY328" s="93"/>
      <c r="BB328" s="54"/>
    </row>
    <row r="329" spans="5:54" s="91" customFormat="1" ht="21" customHeight="1" x14ac:dyDescent="0.3">
      <c r="E329" s="61" t="str">
        <f>'Cell type &amp; nb'!AC322</f>
        <v/>
      </c>
      <c r="F329" s="61" t="str">
        <f>'Cell type &amp; nb'!AD322</f>
        <v/>
      </c>
      <c r="G329" s="61" t="str">
        <f>'Cell type &amp; nb'!AE322</f>
        <v/>
      </c>
      <c r="H329" s="61" t="str">
        <f>'Cell type &amp; nb'!AF322</f>
        <v/>
      </c>
      <c r="I329" s="64" t="str">
        <f t="shared" si="88"/>
        <v/>
      </c>
      <c r="J329" s="62" t="str">
        <f t="shared" si="89"/>
        <v/>
      </c>
      <c r="K329" s="62" t="str">
        <f t="shared" si="90"/>
        <v/>
      </c>
      <c r="L329" s="62" t="str">
        <f t="shared" si="91"/>
        <v/>
      </c>
      <c r="M329" s="62" t="str">
        <f t="shared" si="92"/>
        <v/>
      </c>
      <c r="N329" s="62" t="str">
        <f t="shared" si="93"/>
        <v/>
      </c>
      <c r="O329" s="62" t="str">
        <f t="shared" si="94"/>
        <v/>
      </c>
      <c r="P329" s="107"/>
      <c r="Q329" s="107"/>
      <c r="R329" s="107"/>
      <c r="S329" s="107"/>
      <c r="T329" s="107"/>
      <c r="U329" s="107"/>
      <c r="V329" s="107"/>
      <c r="Y329" s="108" t="str">
        <f>IF('1st plate agonist &amp; batch'!AB322&lt;&gt;"",'1st plate agonist &amp; batch'!AB322,"")</f>
        <v/>
      </c>
      <c r="Z329" s="108" t="str">
        <f>IF('1st plate agonist &amp; batch'!AC322&lt;&gt;"",'1st plate agonist &amp; batch'!AC322,"")</f>
        <v/>
      </c>
      <c r="AA329" s="108" t="str">
        <f>IF('1st plate agonist &amp; batch'!AD322&lt;&gt;"",'1st plate agonist &amp; batch'!AD322,"")</f>
        <v/>
      </c>
      <c r="AB329" s="108" t="str">
        <f>IF('1st plate agonist &amp; batch'!AE322&lt;&gt;"",'1st plate agonist &amp; batch'!AE322,"")</f>
        <v/>
      </c>
      <c r="AC329" s="58" t="str">
        <f>IFERROR(IF(AND($Y329&lt;&gt;"Buffer",$Y329&lt;&gt;""),COUNTIFS('Dilutions 1st Plate'!$B$2:$Y$17,'Plate preparation Calculations'!$AD$2,'1st plate agonist &amp; batch'!$B$2:$Y$17,'Plate preparation Calculations'!$Y329),""),"")</f>
        <v/>
      </c>
      <c r="AD329" s="58" t="str">
        <f t="shared" si="95"/>
        <v/>
      </c>
      <c r="AE329" s="58" t="str">
        <f t="shared" si="96"/>
        <v/>
      </c>
      <c r="AF329" s="108" t="str">
        <f t="shared" si="97"/>
        <v/>
      </c>
      <c r="AG329" s="58" t="str">
        <f t="shared" si="98"/>
        <v/>
      </c>
      <c r="AH329" s="58" t="str">
        <f t="shared" si="99"/>
        <v/>
      </c>
      <c r="AI329" s="58" t="str">
        <f t="shared" si="100"/>
        <v/>
      </c>
      <c r="AJ329" s="58" t="str">
        <f t="shared" si="101"/>
        <v/>
      </c>
      <c r="AK329" s="58" t="str">
        <f t="shared" si="102"/>
        <v/>
      </c>
      <c r="AL329" s="58" t="str">
        <f t="shared" si="103"/>
        <v/>
      </c>
      <c r="AM329" s="58" t="str">
        <f t="shared" si="104"/>
        <v/>
      </c>
      <c r="AN329" s="58" t="str">
        <f t="shared" si="105"/>
        <v/>
      </c>
      <c r="AP329" s="58" t="str">
        <f>IF(AND('2nd plate agonist &amp; batch'!AB322&lt;&gt;"", '2nd plate agonist &amp; batch'!AB322&lt;&gt;"Buffer"),'2nd plate agonist &amp; batch'!AB322,"")</f>
        <v/>
      </c>
      <c r="AQ329" s="58" t="str">
        <f>IF('2nd plate agonist &amp; batch'!AC322&lt;&gt;"",'2nd plate agonist &amp; batch'!AC322,"")</f>
        <v/>
      </c>
      <c r="AR329" s="58" t="str">
        <f>IF('2nd plate agonist &amp; batch'!AD322&lt;&gt;"",'2nd plate agonist &amp; batch'!AD322,"")</f>
        <v/>
      </c>
      <c r="AS329" s="58"/>
      <c r="AT329" s="58" t="str">
        <f>IF(AND('2nd plate agonist &amp; batch'!AB322&lt;&gt;"", '2nd plate agonist &amp; batch'!AB322&lt;&gt;"Buffer"),'2nd plate agonist &amp; batch'!AE322,"")</f>
        <v/>
      </c>
      <c r="AU329" s="58" t="str">
        <f t="shared" si="106"/>
        <v/>
      </c>
      <c r="AV329" s="58" t="str">
        <f t="shared" si="107"/>
        <v/>
      </c>
      <c r="AW329" s="58" t="str">
        <f t="shared" si="109"/>
        <v/>
      </c>
      <c r="AX329" s="58" t="str">
        <f t="shared" si="108"/>
        <v/>
      </c>
      <c r="AY329" s="93"/>
      <c r="BB329" s="54"/>
    </row>
    <row r="330" spans="5:54" s="91" customFormat="1" ht="21" customHeight="1" x14ac:dyDescent="0.3">
      <c r="E330" s="61" t="str">
        <f>'Cell type &amp; nb'!AC323</f>
        <v/>
      </c>
      <c r="F330" s="61" t="str">
        <f>'Cell type &amp; nb'!AD323</f>
        <v/>
      </c>
      <c r="G330" s="61" t="str">
        <f>'Cell type &amp; nb'!AE323</f>
        <v/>
      </c>
      <c r="H330" s="61" t="str">
        <f>'Cell type &amp; nb'!AF323</f>
        <v/>
      </c>
      <c r="I330" s="64" t="str">
        <f t="shared" si="88"/>
        <v/>
      </c>
      <c r="J330" s="62" t="str">
        <f t="shared" si="89"/>
        <v/>
      </c>
      <c r="K330" s="62" t="str">
        <f t="shared" si="90"/>
        <v/>
      </c>
      <c r="L330" s="62" t="str">
        <f t="shared" si="91"/>
        <v/>
      </c>
      <c r="M330" s="62" t="str">
        <f t="shared" si="92"/>
        <v/>
      </c>
      <c r="N330" s="62" t="str">
        <f t="shared" si="93"/>
        <v/>
      </c>
      <c r="O330" s="62" t="str">
        <f t="shared" si="94"/>
        <v/>
      </c>
      <c r="P330" s="107"/>
      <c r="Q330" s="107"/>
      <c r="R330" s="107"/>
      <c r="S330" s="107"/>
      <c r="T330" s="107"/>
      <c r="U330" s="107"/>
      <c r="V330" s="107"/>
      <c r="Y330" s="108" t="str">
        <f>IF('1st plate agonist &amp; batch'!AB323&lt;&gt;"",'1st plate agonist &amp; batch'!AB323,"")</f>
        <v/>
      </c>
      <c r="Z330" s="108" t="str">
        <f>IF('1st plate agonist &amp; batch'!AC323&lt;&gt;"",'1st plate agonist &amp; batch'!AC323,"")</f>
        <v/>
      </c>
      <c r="AA330" s="108" t="str">
        <f>IF('1st plate agonist &amp; batch'!AD323&lt;&gt;"",'1st plate agonist &amp; batch'!AD323,"")</f>
        <v/>
      </c>
      <c r="AB330" s="108" t="str">
        <f>IF('1st plate agonist &amp; batch'!AE323&lt;&gt;"",'1st plate agonist &amp; batch'!AE323,"")</f>
        <v/>
      </c>
      <c r="AC330" s="58" t="str">
        <f>IFERROR(IF(AND($Y330&lt;&gt;"Buffer",$Y330&lt;&gt;""),COUNTIFS('Dilutions 1st Plate'!$B$2:$Y$17,'Plate preparation Calculations'!$AD$2,'1st plate agonist &amp; batch'!$B$2:$Y$17,'Plate preparation Calculations'!$Y330),""),"")</f>
        <v/>
      </c>
      <c r="AD330" s="58" t="str">
        <f t="shared" si="95"/>
        <v/>
      </c>
      <c r="AE330" s="58" t="str">
        <f t="shared" si="96"/>
        <v/>
      </c>
      <c r="AF330" s="108" t="str">
        <f t="shared" si="97"/>
        <v/>
      </c>
      <c r="AG330" s="58" t="str">
        <f t="shared" si="98"/>
        <v/>
      </c>
      <c r="AH330" s="58" t="str">
        <f t="shared" si="99"/>
        <v/>
      </c>
      <c r="AI330" s="58" t="str">
        <f t="shared" si="100"/>
        <v/>
      </c>
      <c r="AJ330" s="58" t="str">
        <f t="shared" si="101"/>
        <v/>
      </c>
      <c r="AK330" s="58" t="str">
        <f t="shared" si="102"/>
        <v/>
      </c>
      <c r="AL330" s="58" t="str">
        <f t="shared" si="103"/>
        <v/>
      </c>
      <c r="AM330" s="58" t="str">
        <f t="shared" si="104"/>
        <v/>
      </c>
      <c r="AN330" s="58" t="str">
        <f t="shared" si="105"/>
        <v/>
      </c>
      <c r="AP330" s="58" t="str">
        <f>IF(AND('2nd plate agonist &amp; batch'!AB323&lt;&gt;"", '2nd plate agonist &amp; batch'!AB323&lt;&gt;"Buffer"),'2nd plate agonist &amp; batch'!AB323,"")</f>
        <v/>
      </c>
      <c r="AQ330" s="58" t="str">
        <f>IF('2nd plate agonist &amp; batch'!AC323&lt;&gt;"",'2nd plate agonist &amp; batch'!AC323,"")</f>
        <v/>
      </c>
      <c r="AR330" s="58" t="str">
        <f>IF('2nd plate agonist &amp; batch'!AD323&lt;&gt;"",'2nd plate agonist &amp; batch'!AD323,"")</f>
        <v/>
      </c>
      <c r="AS330" s="58"/>
      <c r="AT330" s="58" t="str">
        <f>IF(AND('2nd plate agonist &amp; batch'!AB323&lt;&gt;"", '2nd plate agonist &amp; batch'!AB323&lt;&gt;"Buffer"),'2nd plate agonist &amp; batch'!AE323,"")</f>
        <v/>
      </c>
      <c r="AU330" s="58" t="str">
        <f t="shared" si="106"/>
        <v/>
      </c>
      <c r="AV330" s="58" t="str">
        <f t="shared" si="107"/>
        <v/>
      </c>
      <c r="AW330" s="58" t="str">
        <f t="shared" si="109"/>
        <v/>
      </c>
      <c r="AX330" s="58" t="str">
        <f t="shared" si="108"/>
        <v/>
      </c>
      <c r="AY330" s="93"/>
      <c r="BB330" s="54"/>
    </row>
    <row r="331" spans="5:54" s="91" customFormat="1" ht="21" customHeight="1" x14ac:dyDescent="0.3">
      <c r="E331" s="61" t="str">
        <f>'Cell type &amp; nb'!AC324</f>
        <v/>
      </c>
      <c r="F331" s="61" t="str">
        <f>'Cell type &amp; nb'!AD324</f>
        <v/>
      </c>
      <c r="G331" s="61" t="str">
        <f>'Cell type &amp; nb'!AE324</f>
        <v/>
      </c>
      <c r="H331" s="61" t="str">
        <f>'Cell type &amp; nb'!AF324</f>
        <v/>
      </c>
      <c r="I331" s="64" t="str">
        <f t="shared" si="88"/>
        <v/>
      </c>
      <c r="J331" s="62" t="str">
        <f t="shared" si="89"/>
        <v/>
      </c>
      <c r="K331" s="62" t="str">
        <f t="shared" si="90"/>
        <v/>
      </c>
      <c r="L331" s="62" t="str">
        <f t="shared" si="91"/>
        <v/>
      </c>
      <c r="M331" s="62" t="str">
        <f t="shared" si="92"/>
        <v/>
      </c>
      <c r="N331" s="62" t="str">
        <f t="shared" si="93"/>
        <v/>
      </c>
      <c r="O331" s="62" t="str">
        <f t="shared" si="94"/>
        <v/>
      </c>
      <c r="P331" s="107"/>
      <c r="Q331" s="107"/>
      <c r="R331" s="107"/>
      <c r="S331" s="107"/>
      <c r="T331" s="107"/>
      <c r="U331" s="107"/>
      <c r="V331" s="107"/>
      <c r="Y331" s="108" t="str">
        <f>IF('1st plate agonist &amp; batch'!AB324&lt;&gt;"",'1st plate agonist &amp; batch'!AB324,"")</f>
        <v/>
      </c>
      <c r="Z331" s="108" t="str">
        <f>IF('1st plate agonist &amp; batch'!AC324&lt;&gt;"",'1st plate agonist &amp; batch'!AC324,"")</f>
        <v/>
      </c>
      <c r="AA331" s="108" t="str">
        <f>IF('1st plate agonist &amp; batch'!AD324&lt;&gt;"",'1st plate agonist &amp; batch'!AD324,"")</f>
        <v/>
      </c>
      <c r="AB331" s="108" t="str">
        <f>IF('1st plate agonist &amp; batch'!AE324&lt;&gt;"",'1st plate agonist &amp; batch'!AE324,"")</f>
        <v/>
      </c>
      <c r="AC331" s="58" t="str">
        <f>IFERROR(IF(AND($Y331&lt;&gt;"Buffer",$Y331&lt;&gt;""),COUNTIFS('Dilutions 1st Plate'!$B$2:$Y$17,'Plate preparation Calculations'!$AD$2,'1st plate agonist &amp; batch'!$B$2:$Y$17,'Plate preparation Calculations'!$Y331),""),"")</f>
        <v/>
      </c>
      <c r="AD331" s="58" t="str">
        <f t="shared" si="95"/>
        <v/>
      </c>
      <c r="AE331" s="58" t="str">
        <f t="shared" si="96"/>
        <v/>
      </c>
      <c r="AF331" s="108" t="str">
        <f t="shared" si="97"/>
        <v/>
      </c>
      <c r="AG331" s="58" t="str">
        <f t="shared" si="98"/>
        <v/>
      </c>
      <c r="AH331" s="58" t="str">
        <f t="shared" si="99"/>
        <v/>
      </c>
      <c r="AI331" s="58" t="str">
        <f t="shared" si="100"/>
        <v/>
      </c>
      <c r="AJ331" s="58" t="str">
        <f t="shared" si="101"/>
        <v/>
      </c>
      <c r="AK331" s="58" t="str">
        <f t="shared" si="102"/>
        <v/>
      </c>
      <c r="AL331" s="58" t="str">
        <f t="shared" si="103"/>
        <v/>
      </c>
      <c r="AM331" s="58" t="str">
        <f t="shared" si="104"/>
        <v/>
      </c>
      <c r="AN331" s="58" t="str">
        <f t="shared" si="105"/>
        <v/>
      </c>
      <c r="AP331" s="58" t="str">
        <f>IF(AND('2nd plate agonist &amp; batch'!AB324&lt;&gt;"", '2nd plate agonist &amp; batch'!AB324&lt;&gt;"Buffer"),'2nd plate agonist &amp; batch'!AB324,"")</f>
        <v/>
      </c>
      <c r="AQ331" s="58" t="str">
        <f>IF('2nd plate agonist &amp; batch'!AC324&lt;&gt;"",'2nd plate agonist &amp; batch'!AC324,"")</f>
        <v/>
      </c>
      <c r="AR331" s="58" t="str">
        <f>IF('2nd plate agonist &amp; batch'!AD324&lt;&gt;"",'2nd plate agonist &amp; batch'!AD324,"")</f>
        <v/>
      </c>
      <c r="AS331" s="58"/>
      <c r="AT331" s="58" t="str">
        <f>IF(AND('2nd plate agonist &amp; batch'!AB324&lt;&gt;"", '2nd plate agonist &amp; batch'!AB324&lt;&gt;"Buffer"),'2nd plate agonist &amp; batch'!AE324,"")</f>
        <v/>
      </c>
      <c r="AU331" s="58" t="str">
        <f t="shared" si="106"/>
        <v/>
      </c>
      <c r="AV331" s="58" t="str">
        <f t="shared" si="107"/>
        <v/>
      </c>
      <c r="AW331" s="58" t="str">
        <f t="shared" si="109"/>
        <v/>
      </c>
      <c r="AX331" s="58" t="str">
        <f t="shared" si="108"/>
        <v/>
      </c>
      <c r="AY331" s="93"/>
      <c r="BB331" s="54"/>
    </row>
    <row r="332" spans="5:54" s="91" customFormat="1" ht="21" customHeight="1" x14ac:dyDescent="0.3">
      <c r="E332" s="61" t="str">
        <f>'Cell type &amp; nb'!AC325</f>
        <v/>
      </c>
      <c r="F332" s="61" t="str">
        <f>'Cell type &amp; nb'!AD325</f>
        <v/>
      </c>
      <c r="G332" s="61" t="str">
        <f>'Cell type &amp; nb'!AE325</f>
        <v/>
      </c>
      <c r="H332" s="61" t="str">
        <f>'Cell type &amp; nb'!AF325</f>
        <v/>
      </c>
      <c r="I332" s="64" t="str">
        <f t="shared" si="88"/>
        <v/>
      </c>
      <c r="J332" s="62" t="str">
        <f t="shared" si="89"/>
        <v/>
      </c>
      <c r="K332" s="62" t="str">
        <f t="shared" si="90"/>
        <v/>
      </c>
      <c r="L332" s="62" t="str">
        <f t="shared" si="91"/>
        <v/>
      </c>
      <c r="M332" s="62" t="str">
        <f t="shared" si="92"/>
        <v/>
      </c>
      <c r="N332" s="62" t="str">
        <f t="shared" si="93"/>
        <v/>
      </c>
      <c r="O332" s="62" t="str">
        <f t="shared" si="94"/>
        <v/>
      </c>
      <c r="P332" s="107"/>
      <c r="Q332" s="107"/>
      <c r="R332" s="107"/>
      <c r="S332" s="107"/>
      <c r="T332" s="107"/>
      <c r="U332" s="107"/>
      <c r="V332" s="107"/>
      <c r="Y332" s="108" t="str">
        <f>IF('1st plate agonist &amp; batch'!AB325&lt;&gt;"",'1st plate agonist &amp; batch'!AB325,"")</f>
        <v/>
      </c>
      <c r="Z332" s="108" t="str">
        <f>IF('1st plate agonist &amp; batch'!AC325&lt;&gt;"",'1st plate agonist &amp; batch'!AC325,"")</f>
        <v/>
      </c>
      <c r="AA332" s="108" t="str">
        <f>IF('1st plate agonist &amp; batch'!AD325&lt;&gt;"",'1st plate agonist &amp; batch'!AD325,"")</f>
        <v/>
      </c>
      <c r="AB332" s="108" t="str">
        <f>IF('1st plate agonist &amp; batch'!AE325&lt;&gt;"",'1st plate agonist &amp; batch'!AE325,"")</f>
        <v/>
      </c>
      <c r="AC332" s="58" t="str">
        <f>IFERROR(IF(AND($Y332&lt;&gt;"Buffer",$Y332&lt;&gt;""),COUNTIFS('Dilutions 1st Plate'!$B$2:$Y$17,'Plate preparation Calculations'!$AD$2,'1st plate agonist &amp; batch'!$B$2:$Y$17,'Plate preparation Calculations'!$Y332),""),"")</f>
        <v/>
      </c>
      <c r="AD332" s="58" t="str">
        <f t="shared" si="95"/>
        <v/>
      </c>
      <c r="AE332" s="58" t="str">
        <f t="shared" si="96"/>
        <v/>
      </c>
      <c r="AF332" s="108" t="str">
        <f t="shared" si="97"/>
        <v/>
      </c>
      <c r="AG332" s="58" t="str">
        <f t="shared" si="98"/>
        <v/>
      </c>
      <c r="AH332" s="58" t="str">
        <f t="shared" si="99"/>
        <v/>
      </c>
      <c r="AI332" s="58" t="str">
        <f t="shared" si="100"/>
        <v/>
      </c>
      <c r="AJ332" s="58" t="str">
        <f t="shared" si="101"/>
        <v/>
      </c>
      <c r="AK332" s="58" t="str">
        <f t="shared" si="102"/>
        <v/>
      </c>
      <c r="AL332" s="58" t="str">
        <f t="shared" si="103"/>
        <v/>
      </c>
      <c r="AM332" s="58" t="str">
        <f t="shared" si="104"/>
        <v/>
      </c>
      <c r="AN332" s="58" t="str">
        <f t="shared" si="105"/>
        <v/>
      </c>
      <c r="AP332" s="58" t="str">
        <f>IF(AND('2nd plate agonist &amp; batch'!AB325&lt;&gt;"", '2nd plate agonist &amp; batch'!AB325&lt;&gt;"Buffer"),'2nd plate agonist &amp; batch'!AB325,"")</f>
        <v/>
      </c>
      <c r="AQ332" s="58" t="str">
        <f>IF('2nd plate agonist &amp; batch'!AC325&lt;&gt;"",'2nd plate agonist &amp; batch'!AC325,"")</f>
        <v/>
      </c>
      <c r="AR332" s="58" t="str">
        <f>IF('2nd plate agonist &amp; batch'!AD325&lt;&gt;"",'2nd plate agonist &amp; batch'!AD325,"")</f>
        <v/>
      </c>
      <c r="AS332" s="58"/>
      <c r="AT332" s="58" t="str">
        <f>IF(AND('2nd plate agonist &amp; batch'!AB325&lt;&gt;"", '2nd plate agonist &amp; batch'!AB325&lt;&gt;"Buffer"),'2nd plate agonist &amp; batch'!AE325,"")</f>
        <v/>
      </c>
      <c r="AU332" s="58" t="str">
        <f t="shared" si="106"/>
        <v/>
      </c>
      <c r="AV332" s="58" t="str">
        <f t="shared" si="107"/>
        <v/>
      </c>
      <c r="AW332" s="58" t="str">
        <f t="shared" si="109"/>
        <v/>
      </c>
      <c r="AX332" s="58" t="str">
        <f t="shared" si="108"/>
        <v/>
      </c>
      <c r="AY332" s="93"/>
      <c r="BB332" s="54"/>
    </row>
    <row r="333" spans="5:54" s="91" customFormat="1" ht="21" customHeight="1" x14ac:dyDescent="0.3">
      <c r="E333" s="61" t="str">
        <f>'Cell type &amp; nb'!AC326</f>
        <v/>
      </c>
      <c r="F333" s="61" t="str">
        <f>'Cell type &amp; nb'!AD326</f>
        <v/>
      </c>
      <c r="G333" s="61" t="str">
        <f>'Cell type &amp; nb'!AE326</f>
        <v/>
      </c>
      <c r="H333" s="61" t="str">
        <f>'Cell type &amp; nb'!AF326</f>
        <v/>
      </c>
      <c r="I333" s="64" t="str">
        <f t="shared" si="88"/>
        <v/>
      </c>
      <c r="J333" s="62" t="str">
        <f t="shared" si="89"/>
        <v/>
      </c>
      <c r="K333" s="62" t="str">
        <f t="shared" si="90"/>
        <v/>
      </c>
      <c r="L333" s="62" t="str">
        <f t="shared" si="91"/>
        <v/>
      </c>
      <c r="M333" s="62" t="str">
        <f t="shared" si="92"/>
        <v/>
      </c>
      <c r="N333" s="62" t="str">
        <f t="shared" si="93"/>
        <v/>
      </c>
      <c r="O333" s="62" t="str">
        <f t="shared" si="94"/>
        <v/>
      </c>
      <c r="P333" s="107"/>
      <c r="Q333" s="107"/>
      <c r="R333" s="107"/>
      <c r="S333" s="107"/>
      <c r="T333" s="107"/>
      <c r="U333" s="107"/>
      <c r="V333" s="107"/>
      <c r="Y333" s="108" t="str">
        <f>IF('1st plate agonist &amp; batch'!AB326&lt;&gt;"",'1st plate agonist &amp; batch'!AB326,"")</f>
        <v/>
      </c>
      <c r="Z333" s="108" t="str">
        <f>IF('1st plate agonist &amp; batch'!AC326&lt;&gt;"",'1st plate agonist &amp; batch'!AC326,"")</f>
        <v/>
      </c>
      <c r="AA333" s="108" t="str">
        <f>IF('1st plate agonist &amp; batch'!AD326&lt;&gt;"",'1st plate agonist &amp; batch'!AD326,"")</f>
        <v/>
      </c>
      <c r="AB333" s="108" t="str">
        <f>IF('1st plate agonist &amp; batch'!AE326&lt;&gt;"",'1st plate agonist &amp; batch'!AE326,"")</f>
        <v/>
      </c>
      <c r="AC333" s="58" t="str">
        <f>IFERROR(IF(AND($Y333&lt;&gt;"Buffer",$Y333&lt;&gt;""),COUNTIFS('Dilutions 1st Plate'!$B$2:$Y$17,'Plate preparation Calculations'!$AD$2,'1st plate agonist &amp; batch'!$B$2:$Y$17,'Plate preparation Calculations'!$Y333),""),"")</f>
        <v/>
      </c>
      <c r="AD333" s="58" t="str">
        <f t="shared" si="95"/>
        <v/>
      </c>
      <c r="AE333" s="58" t="str">
        <f t="shared" si="96"/>
        <v/>
      </c>
      <c r="AF333" s="108" t="str">
        <f t="shared" si="97"/>
        <v/>
      </c>
      <c r="AG333" s="58" t="str">
        <f t="shared" si="98"/>
        <v/>
      </c>
      <c r="AH333" s="58" t="str">
        <f t="shared" si="99"/>
        <v/>
      </c>
      <c r="AI333" s="58" t="str">
        <f t="shared" si="100"/>
        <v/>
      </c>
      <c r="AJ333" s="58" t="str">
        <f t="shared" si="101"/>
        <v/>
      </c>
      <c r="AK333" s="58" t="str">
        <f t="shared" si="102"/>
        <v/>
      </c>
      <c r="AL333" s="58" t="str">
        <f t="shared" si="103"/>
        <v/>
      </c>
      <c r="AM333" s="58" t="str">
        <f t="shared" si="104"/>
        <v/>
      </c>
      <c r="AN333" s="58" t="str">
        <f t="shared" si="105"/>
        <v/>
      </c>
      <c r="AP333" s="58" t="str">
        <f>IF(AND('2nd plate agonist &amp; batch'!AB326&lt;&gt;"", '2nd plate agonist &amp; batch'!AB326&lt;&gt;"Buffer"),'2nd plate agonist &amp; batch'!AB326,"")</f>
        <v/>
      </c>
      <c r="AQ333" s="58" t="str">
        <f>IF('2nd plate agonist &amp; batch'!AC326&lt;&gt;"",'2nd plate agonist &amp; batch'!AC326,"")</f>
        <v/>
      </c>
      <c r="AR333" s="58" t="str">
        <f>IF('2nd plate agonist &amp; batch'!AD326&lt;&gt;"",'2nd plate agonist &amp; batch'!AD326,"")</f>
        <v/>
      </c>
      <c r="AS333" s="58"/>
      <c r="AT333" s="58" t="str">
        <f>IF(AND('2nd plate agonist &amp; batch'!AB326&lt;&gt;"", '2nd plate agonist &amp; batch'!AB326&lt;&gt;"Buffer"),'2nd plate agonist &amp; batch'!AE326,"")</f>
        <v/>
      </c>
      <c r="AU333" s="58" t="str">
        <f t="shared" si="106"/>
        <v/>
      </c>
      <c r="AV333" s="58" t="str">
        <f t="shared" si="107"/>
        <v/>
      </c>
      <c r="AW333" s="58" t="str">
        <f t="shared" si="109"/>
        <v/>
      </c>
      <c r="AX333" s="58" t="str">
        <f t="shared" si="108"/>
        <v/>
      </c>
      <c r="AY333" s="93"/>
      <c r="BB333" s="54"/>
    </row>
    <row r="334" spans="5:54" s="91" customFormat="1" ht="21" customHeight="1" x14ac:dyDescent="0.3">
      <c r="E334" s="61" t="str">
        <f>'Cell type &amp; nb'!AC327</f>
        <v/>
      </c>
      <c r="F334" s="61" t="str">
        <f>'Cell type &amp; nb'!AD327</f>
        <v/>
      </c>
      <c r="G334" s="61" t="str">
        <f>'Cell type &amp; nb'!AE327</f>
        <v/>
      </c>
      <c r="H334" s="61" t="str">
        <f>'Cell type &amp; nb'!AF327</f>
        <v/>
      </c>
      <c r="I334" s="64" t="str">
        <f t="shared" ref="I334:I397" si="110">IFERROR(G334*H334,"")</f>
        <v/>
      </c>
      <c r="J334" s="62" t="str">
        <f t="shared" ref="J334:J397" si="111">IFERROR(H334*$M$3,"")</f>
        <v/>
      </c>
      <c r="K334" s="62" t="str">
        <f t="shared" ref="K334:K397" si="112">IFERROR(1000*G334/$M$3,"")</f>
        <v/>
      </c>
      <c r="L334" s="62" t="str">
        <f t="shared" ref="L334:L397" si="113">IFERROR(I334*$J$11*$G$2,"")</f>
        <v/>
      </c>
      <c r="M334" s="62" t="str">
        <f t="shared" ref="M334:M397" si="114">IFERROR(J334*$J$11*$G$2,"")</f>
        <v/>
      </c>
      <c r="N334" s="62" t="str">
        <f t="shared" ref="N334:N397" si="115">IFERROR(AVERAGE(Q334:V334)*10000*P334,"")</f>
        <v/>
      </c>
      <c r="O334" s="62" t="str">
        <f t="shared" ref="O334:O397" si="116">IFERROR(1000*L334/N334,"")</f>
        <v/>
      </c>
      <c r="P334" s="107"/>
      <c r="Q334" s="107"/>
      <c r="R334" s="107"/>
      <c r="S334" s="107"/>
      <c r="T334" s="107"/>
      <c r="U334" s="107"/>
      <c r="V334" s="107"/>
      <c r="Y334" s="108" t="str">
        <f>IF('1st plate agonist &amp; batch'!AB327&lt;&gt;"",'1st plate agonist &amp; batch'!AB327,"")</f>
        <v/>
      </c>
      <c r="Z334" s="108" t="str">
        <f>IF('1st plate agonist &amp; batch'!AC327&lt;&gt;"",'1st plate agonist &amp; batch'!AC327,"")</f>
        <v/>
      </c>
      <c r="AA334" s="108" t="str">
        <f>IF('1st plate agonist &amp; batch'!AD327&lt;&gt;"",'1st plate agonist &amp; batch'!AD327,"")</f>
        <v/>
      </c>
      <c r="AB334" s="108" t="str">
        <f>IF('1st plate agonist &amp; batch'!AE327&lt;&gt;"",'1st plate agonist &amp; batch'!AE327,"")</f>
        <v/>
      </c>
      <c r="AC334" s="58" t="str">
        <f>IFERROR(IF(AND($Y334&lt;&gt;"Buffer",$Y334&lt;&gt;""),COUNTIFS('Dilutions 1st Plate'!$B$2:$Y$17,'Plate preparation Calculations'!$AD$2,'1st plate agonist &amp; batch'!$B$2:$Y$17,'Plate preparation Calculations'!$Y334),""),"")</f>
        <v/>
      </c>
      <c r="AD334" s="58" t="str">
        <f t="shared" ref="AD334:AD397" si="117">IFERROR($AF$3*AC334,"")</f>
        <v/>
      </c>
      <c r="AE334" s="58" t="str">
        <f t="shared" ref="AE334:AE397" si="118">IFERROR(AF334-AD334,"")</f>
        <v/>
      </c>
      <c r="AF334" s="108" t="str">
        <f t="shared" ref="AF334:AF397" si="119">IFERROR($AA$2*AC334,"")</f>
        <v/>
      </c>
      <c r="AG334" s="58" t="str">
        <f t="shared" ref="AG334:AG397" si="120">IF(AC334&lt;&gt;"",AI334*($AD$2*$M$1/$AA$1)/$AD$1,"")</f>
        <v/>
      </c>
      <c r="AH334" s="58" t="str">
        <f t="shared" ref="AH334:AH397" si="121">IF(AC334&lt;&gt;"",AI334-AG334,"")</f>
        <v/>
      </c>
      <c r="AI334" s="58" t="str">
        <f t="shared" ref="AI334:AI397" si="122">IF(AC334&lt;&gt;"",AB334*$AA$10,"")</f>
        <v/>
      </c>
      <c r="AJ334" s="58" t="str">
        <f t="shared" ref="AJ334:AJ397" si="123">IF(AC334&lt;&gt;"",$AA$8,"")</f>
        <v/>
      </c>
      <c r="AK334" s="58" t="str">
        <f t="shared" ref="AK334:AK397" si="124">IF(AC334&lt;&gt;"",$AA$9,"")</f>
        <v/>
      </c>
      <c r="AL334" s="58" t="str">
        <f t="shared" ref="AL334:AL397" si="125">IF(AC334&lt;&gt;"",$AC334*$AA$8,"")</f>
        <v/>
      </c>
      <c r="AM334" s="58" t="str">
        <f t="shared" ref="AM334:AM397" si="126">IF(AC334&lt;&gt;"",$AC334*$AA$9,"")</f>
        <v/>
      </c>
      <c r="AN334" s="58" t="str">
        <f t="shared" ref="AN334:AN397" si="127">IF(AC334&lt;&gt;"",$AA$10,"")</f>
        <v/>
      </c>
      <c r="AP334" s="58" t="str">
        <f>IF(AND('2nd plate agonist &amp; batch'!AB327&lt;&gt;"", '2nd plate agonist &amp; batch'!AB327&lt;&gt;"Buffer"),'2nd plate agonist &amp; batch'!AB327,"")</f>
        <v/>
      </c>
      <c r="AQ334" s="58" t="str">
        <f>IF('2nd plate agonist &amp; batch'!AC327&lt;&gt;"",'2nd plate agonist &amp; batch'!AC327,"")</f>
        <v/>
      </c>
      <c r="AR334" s="58" t="str">
        <f>IF('2nd plate agonist &amp; batch'!AD327&lt;&gt;"",'2nd plate agonist &amp; batch'!AD327,"")</f>
        <v/>
      </c>
      <c r="AS334" s="58"/>
      <c r="AT334" s="58" t="str">
        <f>IF(AND('2nd plate agonist &amp; batch'!AB327&lt;&gt;"", '2nd plate agonist &amp; batch'!AB327&lt;&gt;"Buffer"),'2nd plate agonist &amp; batch'!AE327,"")</f>
        <v/>
      </c>
      <c r="AU334" s="58" t="str">
        <f t="shared" ref="AU334:AU397" si="128">IFERROR(AT334*$G$1*($G$3+$G$2*$AQ$1),"")</f>
        <v/>
      </c>
      <c r="AV334" s="58" t="str">
        <f t="shared" ref="AV334:AV397" si="129">IFERROR(($M$2/$AQ$1)*AU334*$AS334/$AV$1,"")</f>
        <v/>
      </c>
      <c r="AW334" s="58" t="str">
        <f t="shared" si="109"/>
        <v/>
      </c>
      <c r="AX334" s="58" t="str">
        <f t="shared" ref="AX334:AX397" si="130">IFERROR(AU334-AV334-AW334,"")</f>
        <v/>
      </c>
      <c r="AY334" s="93"/>
      <c r="BB334" s="54"/>
    </row>
    <row r="335" spans="5:54" s="91" customFormat="1" ht="21" customHeight="1" x14ac:dyDescent="0.3">
      <c r="E335" s="61" t="str">
        <f>'Cell type &amp; nb'!AC328</f>
        <v/>
      </c>
      <c r="F335" s="61" t="str">
        <f>'Cell type &amp; nb'!AD328</f>
        <v/>
      </c>
      <c r="G335" s="61" t="str">
        <f>'Cell type &amp; nb'!AE328</f>
        <v/>
      </c>
      <c r="H335" s="61" t="str">
        <f>'Cell type &amp; nb'!AF328</f>
        <v/>
      </c>
      <c r="I335" s="64" t="str">
        <f t="shared" si="110"/>
        <v/>
      </c>
      <c r="J335" s="62" t="str">
        <f t="shared" si="111"/>
        <v/>
      </c>
      <c r="K335" s="62" t="str">
        <f t="shared" si="112"/>
        <v/>
      </c>
      <c r="L335" s="62" t="str">
        <f t="shared" si="113"/>
        <v/>
      </c>
      <c r="M335" s="62" t="str">
        <f t="shared" si="114"/>
        <v/>
      </c>
      <c r="N335" s="62" t="str">
        <f t="shared" si="115"/>
        <v/>
      </c>
      <c r="O335" s="62" t="str">
        <f t="shared" si="116"/>
        <v/>
      </c>
      <c r="P335" s="107"/>
      <c r="Q335" s="107"/>
      <c r="R335" s="107"/>
      <c r="S335" s="107"/>
      <c r="T335" s="107"/>
      <c r="U335" s="107"/>
      <c r="V335" s="107"/>
      <c r="Y335" s="108" t="str">
        <f>IF('1st plate agonist &amp; batch'!AB328&lt;&gt;"",'1st plate agonist &amp; batch'!AB328,"")</f>
        <v/>
      </c>
      <c r="Z335" s="108" t="str">
        <f>IF('1st plate agonist &amp; batch'!AC328&lt;&gt;"",'1st plate agonist &amp; batch'!AC328,"")</f>
        <v/>
      </c>
      <c r="AA335" s="108" t="str">
        <f>IF('1st plate agonist &amp; batch'!AD328&lt;&gt;"",'1st plate agonist &amp; batch'!AD328,"")</f>
        <v/>
      </c>
      <c r="AB335" s="108" t="str">
        <f>IF('1st plate agonist &amp; batch'!AE328&lt;&gt;"",'1st plate agonist &amp; batch'!AE328,"")</f>
        <v/>
      </c>
      <c r="AC335" s="58" t="str">
        <f>IFERROR(IF(AND($Y335&lt;&gt;"Buffer",$Y335&lt;&gt;""),COUNTIFS('Dilutions 1st Plate'!$B$2:$Y$17,'Plate preparation Calculations'!$AD$2,'1st plate agonist &amp; batch'!$B$2:$Y$17,'Plate preparation Calculations'!$Y335),""),"")</f>
        <v/>
      </c>
      <c r="AD335" s="58" t="str">
        <f t="shared" si="117"/>
        <v/>
      </c>
      <c r="AE335" s="58" t="str">
        <f t="shared" si="118"/>
        <v/>
      </c>
      <c r="AF335" s="108" t="str">
        <f t="shared" si="119"/>
        <v/>
      </c>
      <c r="AG335" s="58" t="str">
        <f t="shared" si="120"/>
        <v/>
      </c>
      <c r="AH335" s="58" t="str">
        <f t="shared" si="121"/>
        <v/>
      </c>
      <c r="AI335" s="58" t="str">
        <f t="shared" si="122"/>
        <v/>
      </c>
      <c r="AJ335" s="58" t="str">
        <f t="shared" si="123"/>
        <v/>
      </c>
      <c r="AK335" s="58" t="str">
        <f t="shared" si="124"/>
        <v/>
      </c>
      <c r="AL335" s="58" t="str">
        <f t="shared" si="125"/>
        <v/>
      </c>
      <c r="AM335" s="58" t="str">
        <f t="shared" si="126"/>
        <v/>
      </c>
      <c r="AN335" s="58" t="str">
        <f t="shared" si="127"/>
        <v/>
      </c>
      <c r="AP335" s="58" t="str">
        <f>IF(AND('2nd plate agonist &amp; batch'!AB328&lt;&gt;"", '2nd plate agonist &amp; batch'!AB328&lt;&gt;"Buffer"),'2nd plate agonist &amp; batch'!AB328,"")</f>
        <v/>
      </c>
      <c r="AQ335" s="58" t="str">
        <f>IF('2nd plate agonist &amp; batch'!AC328&lt;&gt;"",'2nd plate agonist &amp; batch'!AC328,"")</f>
        <v/>
      </c>
      <c r="AR335" s="58" t="str">
        <f>IF('2nd plate agonist &amp; batch'!AD328&lt;&gt;"",'2nd plate agonist &amp; batch'!AD328,"")</f>
        <v/>
      </c>
      <c r="AS335" s="58"/>
      <c r="AT335" s="58" t="str">
        <f>IF(AND('2nd plate agonist &amp; batch'!AB328&lt;&gt;"", '2nd plate agonist &amp; batch'!AB328&lt;&gt;"Buffer"),'2nd plate agonist &amp; batch'!AE328,"")</f>
        <v/>
      </c>
      <c r="AU335" s="58" t="str">
        <f t="shared" si="128"/>
        <v/>
      </c>
      <c r="AV335" s="58" t="str">
        <f t="shared" si="129"/>
        <v/>
      </c>
      <c r="AW335" s="58" t="str">
        <f t="shared" si="109"/>
        <v/>
      </c>
      <c r="AX335" s="58" t="str">
        <f t="shared" si="130"/>
        <v/>
      </c>
      <c r="AY335" s="93"/>
      <c r="BB335" s="54"/>
    </row>
    <row r="336" spans="5:54" s="91" customFormat="1" ht="21" customHeight="1" x14ac:dyDescent="0.3">
      <c r="E336" s="61" t="str">
        <f>'Cell type &amp; nb'!AC329</f>
        <v/>
      </c>
      <c r="F336" s="61" t="str">
        <f>'Cell type &amp; nb'!AD329</f>
        <v/>
      </c>
      <c r="G336" s="61" t="str">
        <f>'Cell type &amp; nb'!AE329</f>
        <v/>
      </c>
      <c r="H336" s="61" t="str">
        <f>'Cell type &amp; nb'!AF329</f>
        <v/>
      </c>
      <c r="I336" s="64" t="str">
        <f t="shared" si="110"/>
        <v/>
      </c>
      <c r="J336" s="62" t="str">
        <f t="shared" si="111"/>
        <v/>
      </c>
      <c r="K336" s="62" t="str">
        <f t="shared" si="112"/>
        <v/>
      </c>
      <c r="L336" s="62" t="str">
        <f t="shared" si="113"/>
        <v/>
      </c>
      <c r="M336" s="62" t="str">
        <f t="shared" si="114"/>
        <v/>
      </c>
      <c r="N336" s="62" t="str">
        <f t="shared" si="115"/>
        <v/>
      </c>
      <c r="O336" s="62" t="str">
        <f t="shared" si="116"/>
        <v/>
      </c>
      <c r="P336" s="107"/>
      <c r="Q336" s="107"/>
      <c r="R336" s="107"/>
      <c r="S336" s="107"/>
      <c r="T336" s="107"/>
      <c r="U336" s="107"/>
      <c r="V336" s="107"/>
      <c r="Y336" s="108" t="str">
        <f>IF('1st plate agonist &amp; batch'!AB329&lt;&gt;"",'1st plate agonist &amp; batch'!AB329,"")</f>
        <v/>
      </c>
      <c r="Z336" s="108" t="str">
        <f>IF('1st plate agonist &amp; batch'!AC329&lt;&gt;"",'1st plate agonist &amp; batch'!AC329,"")</f>
        <v/>
      </c>
      <c r="AA336" s="108" t="str">
        <f>IF('1st plate agonist &amp; batch'!AD329&lt;&gt;"",'1st plate agonist &amp; batch'!AD329,"")</f>
        <v/>
      </c>
      <c r="AB336" s="108" t="str">
        <f>IF('1st plate agonist &amp; batch'!AE329&lt;&gt;"",'1st plate agonist &amp; batch'!AE329,"")</f>
        <v/>
      </c>
      <c r="AC336" s="58" t="str">
        <f>IFERROR(IF(AND($Y336&lt;&gt;"Buffer",$Y336&lt;&gt;""),COUNTIFS('Dilutions 1st Plate'!$B$2:$Y$17,'Plate preparation Calculations'!$AD$2,'1st plate agonist &amp; batch'!$B$2:$Y$17,'Plate preparation Calculations'!$Y336),""),"")</f>
        <v/>
      </c>
      <c r="AD336" s="58" t="str">
        <f t="shared" si="117"/>
        <v/>
      </c>
      <c r="AE336" s="58" t="str">
        <f t="shared" si="118"/>
        <v/>
      </c>
      <c r="AF336" s="108" t="str">
        <f t="shared" si="119"/>
        <v/>
      </c>
      <c r="AG336" s="58" t="str">
        <f t="shared" si="120"/>
        <v/>
      </c>
      <c r="AH336" s="58" t="str">
        <f t="shared" si="121"/>
        <v/>
      </c>
      <c r="AI336" s="58" t="str">
        <f t="shared" si="122"/>
        <v/>
      </c>
      <c r="AJ336" s="58" t="str">
        <f t="shared" si="123"/>
        <v/>
      </c>
      <c r="AK336" s="58" t="str">
        <f t="shared" si="124"/>
        <v/>
      </c>
      <c r="AL336" s="58" t="str">
        <f t="shared" si="125"/>
        <v/>
      </c>
      <c r="AM336" s="58" t="str">
        <f t="shared" si="126"/>
        <v/>
      </c>
      <c r="AN336" s="58" t="str">
        <f t="shared" si="127"/>
        <v/>
      </c>
      <c r="AP336" s="58" t="str">
        <f>IF(AND('2nd plate agonist &amp; batch'!AB329&lt;&gt;"", '2nd plate agonist &amp; batch'!AB329&lt;&gt;"Buffer"),'2nd plate agonist &amp; batch'!AB329,"")</f>
        <v/>
      </c>
      <c r="AQ336" s="58" t="str">
        <f>IF('2nd plate agonist &amp; batch'!AC329&lt;&gt;"",'2nd plate agonist &amp; batch'!AC329,"")</f>
        <v/>
      </c>
      <c r="AR336" s="58" t="str">
        <f>IF('2nd plate agonist &amp; batch'!AD329&lt;&gt;"",'2nd plate agonist &amp; batch'!AD329,"")</f>
        <v/>
      </c>
      <c r="AS336" s="58"/>
      <c r="AT336" s="58" t="str">
        <f>IF(AND('2nd plate agonist &amp; batch'!AB329&lt;&gt;"", '2nd plate agonist &amp; batch'!AB329&lt;&gt;"Buffer"),'2nd plate agonist &amp; batch'!AE329,"")</f>
        <v/>
      </c>
      <c r="AU336" s="58" t="str">
        <f t="shared" si="128"/>
        <v/>
      </c>
      <c r="AV336" s="58" t="str">
        <f t="shared" si="129"/>
        <v/>
      </c>
      <c r="AW336" s="58" t="str">
        <f t="shared" si="109"/>
        <v/>
      </c>
      <c r="AX336" s="58" t="str">
        <f t="shared" si="130"/>
        <v/>
      </c>
      <c r="AY336" s="93"/>
      <c r="BB336" s="54"/>
    </row>
    <row r="337" spans="5:54" s="91" customFormat="1" ht="21" customHeight="1" x14ac:dyDescent="0.3">
      <c r="E337" s="61" t="str">
        <f>'Cell type &amp; nb'!AC330</f>
        <v/>
      </c>
      <c r="F337" s="61" t="str">
        <f>'Cell type &amp; nb'!AD330</f>
        <v/>
      </c>
      <c r="G337" s="61" t="str">
        <f>'Cell type &amp; nb'!AE330</f>
        <v/>
      </c>
      <c r="H337" s="61" t="str">
        <f>'Cell type &amp; nb'!AF330</f>
        <v/>
      </c>
      <c r="I337" s="64" t="str">
        <f t="shared" si="110"/>
        <v/>
      </c>
      <c r="J337" s="62" t="str">
        <f t="shared" si="111"/>
        <v/>
      </c>
      <c r="K337" s="62" t="str">
        <f t="shared" si="112"/>
        <v/>
      </c>
      <c r="L337" s="62" t="str">
        <f t="shared" si="113"/>
        <v/>
      </c>
      <c r="M337" s="62" t="str">
        <f t="shared" si="114"/>
        <v/>
      </c>
      <c r="N337" s="62" t="str">
        <f t="shared" si="115"/>
        <v/>
      </c>
      <c r="O337" s="62" t="str">
        <f t="shared" si="116"/>
        <v/>
      </c>
      <c r="P337" s="107"/>
      <c r="Q337" s="107"/>
      <c r="R337" s="107"/>
      <c r="S337" s="107"/>
      <c r="T337" s="107"/>
      <c r="U337" s="107"/>
      <c r="V337" s="107"/>
      <c r="Y337" s="108" t="str">
        <f>IF('1st plate agonist &amp; batch'!AB330&lt;&gt;"",'1st plate agonist &amp; batch'!AB330,"")</f>
        <v/>
      </c>
      <c r="Z337" s="108" t="str">
        <f>IF('1st plate agonist &amp; batch'!AC330&lt;&gt;"",'1st plate agonist &amp; batch'!AC330,"")</f>
        <v/>
      </c>
      <c r="AA337" s="108" t="str">
        <f>IF('1st plate agonist &amp; batch'!AD330&lt;&gt;"",'1st plate agonist &amp; batch'!AD330,"")</f>
        <v/>
      </c>
      <c r="AB337" s="108" t="str">
        <f>IF('1st plate agonist &amp; batch'!AE330&lt;&gt;"",'1st plate agonist &amp; batch'!AE330,"")</f>
        <v/>
      </c>
      <c r="AC337" s="58" t="str">
        <f>IFERROR(IF(AND($Y337&lt;&gt;"Buffer",$Y337&lt;&gt;""),COUNTIFS('Dilutions 1st Plate'!$B$2:$Y$17,'Plate preparation Calculations'!$AD$2,'1st plate agonist &amp; batch'!$B$2:$Y$17,'Plate preparation Calculations'!$Y337),""),"")</f>
        <v/>
      </c>
      <c r="AD337" s="58" t="str">
        <f t="shared" si="117"/>
        <v/>
      </c>
      <c r="AE337" s="58" t="str">
        <f t="shared" si="118"/>
        <v/>
      </c>
      <c r="AF337" s="108" t="str">
        <f t="shared" si="119"/>
        <v/>
      </c>
      <c r="AG337" s="58" t="str">
        <f t="shared" si="120"/>
        <v/>
      </c>
      <c r="AH337" s="58" t="str">
        <f t="shared" si="121"/>
        <v/>
      </c>
      <c r="AI337" s="58" t="str">
        <f t="shared" si="122"/>
        <v/>
      </c>
      <c r="AJ337" s="58" t="str">
        <f t="shared" si="123"/>
        <v/>
      </c>
      <c r="AK337" s="58" t="str">
        <f t="shared" si="124"/>
        <v/>
      </c>
      <c r="AL337" s="58" t="str">
        <f t="shared" si="125"/>
        <v/>
      </c>
      <c r="AM337" s="58" t="str">
        <f t="shared" si="126"/>
        <v/>
      </c>
      <c r="AN337" s="58" t="str">
        <f t="shared" si="127"/>
        <v/>
      </c>
      <c r="AP337" s="58" t="str">
        <f>IF(AND('2nd plate agonist &amp; batch'!AB330&lt;&gt;"", '2nd plate agonist &amp; batch'!AB330&lt;&gt;"Buffer"),'2nd plate agonist &amp; batch'!AB330,"")</f>
        <v/>
      </c>
      <c r="AQ337" s="58" t="str">
        <f>IF('2nd plate agonist &amp; batch'!AC330&lt;&gt;"",'2nd plate agonist &amp; batch'!AC330,"")</f>
        <v/>
      </c>
      <c r="AR337" s="58" t="str">
        <f>IF('2nd plate agonist &amp; batch'!AD330&lt;&gt;"",'2nd plate agonist &amp; batch'!AD330,"")</f>
        <v/>
      </c>
      <c r="AS337" s="58"/>
      <c r="AT337" s="58" t="str">
        <f>IF(AND('2nd plate agonist &amp; batch'!AB330&lt;&gt;"", '2nd plate agonist &amp; batch'!AB330&lt;&gt;"Buffer"),'2nd plate agonist &amp; batch'!AE330,"")</f>
        <v/>
      </c>
      <c r="AU337" s="58" t="str">
        <f t="shared" si="128"/>
        <v/>
      </c>
      <c r="AV337" s="58" t="str">
        <f t="shared" si="129"/>
        <v/>
      </c>
      <c r="AW337" s="58" t="str">
        <f t="shared" ref="AW337:AW397" si="131">IFERROR(AU337/5,"")</f>
        <v/>
      </c>
      <c r="AX337" s="58" t="str">
        <f t="shared" si="130"/>
        <v/>
      </c>
      <c r="AY337" s="93"/>
      <c r="BB337" s="54"/>
    </row>
    <row r="338" spans="5:54" s="91" customFormat="1" ht="21" customHeight="1" x14ac:dyDescent="0.3">
      <c r="E338" s="61" t="str">
        <f>'Cell type &amp; nb'!AC331</f>
        <v/>
      </c>
      <c r="F338" s="61" t="str">
        <f>'Cell type &amp; nb'!AD331</f>
        <v/>
      </c>
      <c r="G338" s="61" t="str">
        <f>'Cell type &amp; nb'!AE331</f>
        <v/>
      </c>
      <c r="H338" s="61" t="str">
        <f>'Cell type &amp; nb'!AF331</f>
        <v/>
      </c>
      <c r="I338" s="64" t="str">
        <f t="shared" si="110"/>
        <v/>
      </c>
      <c r="J338" s="62" t="str">
        <f t="shared" si="111"/>
        <v/>
      </c>
      <c r="K338" s="62" t="str">
        <f t="shared" si="112"/>
        <v/>
      </c>
      <c r="L338" s="62" t="str">
        <f t="shared" si="113"/>
        <v/>
      </c>
      <c r="M338" s="62" t="str">
        <f t="shared" si="114"/>
        <v/>
      </c>
      <c r="N338" s="62" t="str">
        <f t="shared" si="115"/>
        <v/>
      </c>
      <c r="O338" s="62" t="str">
        <f t="shared" si="116"/>
        <v/>
      </c>
      <c r="P338" s="107"/>
      <c r="Q338" s="107"/>
      <c r="R338" s="107"/>
      <c r="S338" s="107"/>
      <c r="T338" s="107"/>
      <c r="U338" s="107"/>
      <c r="V338" s="107"/>
      <c r="Y338" s="108" t="str">
        <f>IF('1st plate agonist &amp; batch'!AB331&lt;&gt;"",'1st plate agonist &amp; batch'!AB331,"")</f>
        <v/>
      </c>
      <c r="Z338" s="108" t="str">
        <f>IF('1st plate agonist &amp; batch'!AC331&lt;&gt;"",'1st plate agonist &amp; batch'!AC331,"")</f>
        <v/>
      </c>
      <c r="AA338" s="108" t="str">
        <f>IF('1st plate agonist &amp; batch'!AD331&lt;&gt;"",'1st plate agonist &amp; batch'!AD331,"")</f>
        <v/>
      </c>
      <c r="AB338" s="108" t="str">
        <f>IF('1st plate agonist &amp; batch'!AE331&lt;&gt;"",'1st plate agonist &amp; batch'!AE331,"")</f>
        <v/>
      </c>
      <c r="AC338" s="58" t="str">
        <f>IFERROR(IF(AND($Y338&lt;&gt;"Buffer",$Y338&lt;&gt;""),COUNTIFS('Dilutions 1st Plate'!$B$2:$Y$17,'Plate preparation Calculations'!$AD$2,'1st plate agonist &amp; batch'!$B$2:$Y$17,'Plate preparation Calculations'!$Y338),""),"")</f>
        <v/>
      </c>
      <c r="AD338" s="58" t="str">
        <f t="shared" si="117"/>
        <v/>
      </c>
      <c r="AE338" s="58" t="str">
        <f t="shared" si="118"/>
        <v/>
      </c>
      <c r="AF338" s="108" t="str">
        <f t="shared" si="119"/>
        <v/>
      </c>
      <c r="AG338" s="58" t="str">
        <f t="shared" si="120"/>
        <v/>
      </c>
      <c r="AH338" s="58" t="str">
        <f t="shared" si="121"/>
        <v/>
      </c>
      <c r="AI338" s="58" t="str">
        <f t="shared" si="122"/>
        <v/>
      </c>
      <c r="AJ338" s="58" t="str">
        <f t="shared" si="123"/>
        <v/>
      </c>
      <c r="AK338" s="58" t="str">
        <f t="shared" si="124"/>
        <v/>
      </c>
      <c r="AL338" s="58" t="str">
        <f t="shared" si="125"/>
        <v/>
      </c>
      <c r="AM338" s="58" t="str">
        <f t="shared" si="126"/>
        <v/>
      </c>
      <c r="AN338" s="58" t="str">
        <f t="shared" si="127"/>
        <v/>
      </c>
      <c r="AP338" s="58" t="str">
        <f>IF(AND('2nd plate agonist &amp; batch'!AB331&lt;&gt;"", '2nd plate agonist &amp; batch'!AB331&lt;&gt;"Buffer"),'2nd plate agonist &amp; batch'!AB331,"")</f>
        <v/>
      </c>
      <c r="AQ338" s="58" t="str">
        <f>IF('2nd plate agonist &amp; batch'!AC331&lt;&gt;"",'2nd plate agonist &amp; batch'!AC331,"")</f>
        <v/>
      </c>
      <c r="AR338" s="58" t="str">
        <f>IF('2nd plate agonist &amp; batch'!AD331&lt;&gt;"",'2nd plate agonist &amp; batch'!AD331,"")</f>
        <v/>
      </c>
      <c r="AS338" s="58"/>
      <c r="AT338" s="58" t="str">
        <f>IF(AND('2nd plate agonist &amp; batch'!AB331&lt;&gt;"", '2nd plate agonist &amp; batch'!AB331&lt;&gt;"Buffer"),'2nd plate agonist &amp; batch'!AE331,"")</f>
        <v/>
      </c>
      <c r="AU338" s="58" t="str">
        <f t="shared" si="128"/>
        <v/>
      </c>
      <c r="AV338" s="58" t="str">
        <f t="shared" si="129"/>
        <v/>
      </c>
      <c r="AW338" s="58" t="str">
        <f t="shared" si="131"/>
        <v/>
      </c>
      <c r="AX338" s="58" t="str">
        <f t="shared" si="130"/>
        <v/>
      </c>
      <c r="AY338" s="93"/>
      <c r="BB338" s="54"/>
    </row>
    <row r="339" spans="5:54" s="91" customFormat="1" ht="21" customHeight="1" x14ac:dyDescent="0.3">
      <c r="E339" s="61" t="str">
        <f>'Cell type &amp; nb'!AC332</f>
        <v/>
      </c>
      <c r="F339" s="61" t="str">
        <f>'Cell type &amp; nb'!AD332</f>
        <v/>
      </c>
      <c r="G339" s="61" t="str">
        <f>'Cell type &amp; nb'!AE332</f>
        <v/>
      </c>
      <c r="H339" s="61" t="str">
        <f>'Cell type &amp; nb'!AF332</f>
        <v/>
      </c>
      <c r="I339" s="64" t="str">
        <f t="shared" si="110"/>
        <v/>
      </c>
      <c r="J339" s="62" t="str">
        <f t="shared" si="111"/>
        <v/>
      </c>
      <c r="K339" s="62" t="str">
        <f t="shared" si="112"/>
        <v/>
      </c>
      <c r="L339" s="62" t="str">
        <f t="shared" si="113"/>
        <v/>
      </c>
      <c r="M339" s="62" t="str">
        <f t="shared" si="114"/>
        <v/>
      </c>
      <c r="N339" s="62" t="str">
        <f t="shared" si="115"/>
        <v/>
      </c>
      <c r="O339" s="62" t="str">
        <f t="shared" si="116"/>
        <v/>
      </c>
      <c r="P339" s="107"/>
      <c r="Q339" s="107"/>
      <c r="R339" s="107"/>
      <c r="S339" s="107"/>
      <c r="T339" s="107"/>
      <c r="U339" s="107"/>
      <c r="V339" s="107"/>
      <c r="Y339" s="108" t="str">
        <f>IF('1st plate agonist &amp; batch'!AB332&lt;&gt;"",'1st plate agonist &amp; batch'!AB332,"")</f>
        <v/>
      </c>
      <c r="Z339" s="108" t="str">
        <f>IF('1st plate agonist &amp; batch'!AC332&lt;&gt;"",'1st plate agonist &amp; batch'!AC332,"")</f>
        <v/>
      </c>
      <c r="AA339" s="108" t="str">
        <f>IF('1st plate agonist &amp; batch'!AD332&lt;&gt;"",'1st plate agonist &amp; batch'!AD332,"")</f>
        <v/>
      </c>
      <c r="AB339" s="108" t="str">
        <f>IF('1st plate agonist &amp; batch'!AE332&lt;&gt;"",'1st plate agonist &amp; batch'!AE332,"")</f>
        <v/>
      </c>
      <c r="AC339" s="58" t="str">
        <f>IFERROR(IF(AND($Y339&lt;&gt;"Buffer",$Y339&lt;&gt;""),COUNTIFS('Dilutions 1st Plate'!$B$2:$Y$17,'Plate preparation Calculations'!$AD$2,'1st plate agonist &amp; batch'!$B$2:$Y$17,'Plate preparation Calculations'!$Y339),""),"")</f>
        <v/>
      </c>
      <c r="AD339" s="58" t="str">
        <f t="shared" si="117"/>
        <v/>
      </c>
      <c r="AE339" s="58" t="str">
        <f t="shared" si="118"/>
        <v/>
      </c>
      <c r="AF339" s="108" t="str">
        <f t="shared" si="119"/>
        <v/>
      </c>
      <c r="AG339" s="58" t="str">
        <f t="shared" si="120"/>
        <v/>
      </c>
      <c r="AH339" s="58" t="str">
        <f t="shared" si="121"/>
        <v/>
      </c>
      <c r="AI339" s="58" t="str">
        <f t="shared" si="122"/>
        <v/>
      </c>
      <c r="AJ339" s="58" t="str">
        <f t="shared" si="123"/>
        <v/>
      </c>
      <c r="AK339" s="58" t="str">
        <f t="shared" si="124"/>
        <v/>
      </c>
      <c r="AL339" s="58" t="str">
        <f t="shared" si="125"/>
        <v/>
      </c>
      <c r="AM339" s="58" t="str">
        <f t="shared" si="126"/>
        <v/>
      </c>
      <c r="AN339" s="58" t="str">
        <f t="shared" si="127"/>
        <v/>
      </c>
      <c r="AP339" s="58" t="str">
        <f>IF(AND('2nd plate agonist &amp; batch'!AB332&lt;&gt;"", '2nd plate agonist &amp; batch'!AB332&lt;&gt;"Buffer"),'2nd plate agonist &amp; batch'!AB332,"")</f>
        <v/>
      </c>
      <c r="AQ339" s="58" t="str">
        <f>IF('2nd plate agonist &amp; batch'!AC332&lt;&gt;"",'2nd plate agonist &amp; batch'!AC332,"")</f>
        <v/>
      </c>
      <c r="AR339" s="58" t="str">
        <f>IF('2nd plate agonist &amp; batch'!AD332&lt;&gt;"",'2nd plate agonist &amp; batch'!AD332,"")</f>
        <v/>
      </c>
      <c r="AS339" s="58"/>
      <c r="AT339" s="58" t="str">
        <f>IF(AND('2nd plate agonist &amp; batch'!AB332&lt;&gt;"", '2nd plate agonist &amp; batch'!AB332&lt;&gt;"Buffer"),'2nd plate agonist &amp; batch'!AE332,"")</f>
        <v/>
      </c>
      <c r="AU339" s="58" t="str">
        <f t="shared" si="128"/>
        <v/>
      </c>
      <c r="AV339" s="58" t="str">
        <f t="shared" si="129"/>
        <v/>
      </c>
      <c r="AW339" s="58" t="str">
        <f t="shared" si="131"/>
        <v/>
      </c>
      <c r="AX339" s="58" t="str">
        <f t="shared" si="130"/>
        <v/>
      </c>
      <c r="AY339" s="93"/>
      <c r="BB339" s="54"/>
    </row>
    <row r="340" spans="5:54" s="91" customFormat="1" ht="21" customHeight="1" x14ac:dyDescent="0.3">
      <c r="E340" s="61" t="str">
        <f>'Cell type &amp; nb'!AC333</f>
        <v/>
      </c>
      <c r="F340" s="61" t="str">
        <f>'Cell type &amp; nb'!AD333</f>
        <v/>
      </c>
      <c r="G340" s="61" t="str">
        <f>'Cell type &amp; nb'!AE333</f>
        <v/>
      </c>
      <c r="H340" s="61" t="str">
        <f>'Cell type &amp; nb'!AF333</f>
        <v/>
      </c>
      <c r="I340" s="64" t="str">
        <f t="shared" si="110"/>
        <v/>
      </c>
      <c r="J340" s="62" t="str">
        <f t="shared" si="111"/>
        <v/>
      </c>
      <c r="K340" s="62" t="str">
        <f t="shared" si="112"/>
        <v/>
      </c>
      <c r="L340" s="62" t="str">
        <f t="shared" si="113"/>
        <v/>
      </c>
      <c r="M340" s="62" t="str">
        <f t="shared" si="114"/>
        <v/>
      </c>
      <c r="N340" s="62" t="str">
        <f t="shared" si="115"/>
        <v/>
      </c>
      <c r="O340" s="62" t="str">
        <f t="shared" si="116"/>
        <v/>
      </c>
      <c r="P340" s="107"/>
      <c r="Q340" s="107"/>
      <c r="R340" s="107"/>
      <c r="S340" s="107"/>
      <c r="T340" s="107"/>
      <c r="U340" s="107"/>
      <c r="V340" s="107"/>
      <c r="Y340" s="108" t="str">
        <f>IF('1st plate agonist &amp; batch'!AB333&lt;&gt;"",'1st plate agonist &amp; batch'!AB333,"")</f>
        <v/>
      </c>
      <c r="Z340" s="108" t="str">
        <f>IF('1st plate agonist &amp; batch'!AC333&lt;&gt;"",'1st plate agonist &amp; batch'!AC333,"")</f>
        <v/>
      </c>
      <c r="AA340" s="108" t="str">
        <f>IF('1st plate agonist &amp; batch'!AD333&lt;&gt;"",'1st plate agonist &amp; batch'!AD333,"")</f>
        <v/>
      </c>
      <c r="AB340" s="108" t="str">
        <f>IF('1st plate agonist &amp; batch'!AE333&lt;&gt;"",'1st plate agonist &amp; batch'!AE333,"")</f>
        <v/>
      </c>
      <c r="AC340" s="58" t="str">
        <f>IFERROR(IF(AND($Y340&lt;&gt;"Buffer",$Y340&lt;&gt;""),COUNTIFS('Dilutions 1st Plate'!$B$2:$Y$17,'Plate preparation Calculations'!$AD$2,'1st plate agonist &amp; batch'!$B$2:$Y$17,'Plate preparation Calculations'!$Y340),""),"")</f>
        <v/>
      </c>
      <c r="AD340" s="58" t="str">
        <f t="shared" si="117"/>
        <v/>
      </c>
      <c r="AE340" s="58" t="str">
        <f t="shared" si="118"/>
        <v/>
      </c>
      <c r="AF340" s="108" t="str">
        <f t="shared" si="119"/>
        <v/>
      </c>
      <c r="AG340" s="58" t="str">
        <f t="shared" si="120"/>
        <v/>
      </c>
      <c r="AH340" s="58" t="str">
        <f t="shared" si="121"/>
        <v/>
      </c>
      <c r="AI340" s="58" t="str">
        <f t="shared" si="122"/>
        <v/>
      </c>
      <c r="AJ340" s="58" t="str">
        <f t="shared" si="123"/>
        <v/>
      </c>
      <c r="AK340" s="58" t="str">
        <f t="shared" si="124"/>
        <v/>
      </c>
      <c r="AL340" s="58" t="str">
        <f t="shared" si="125"/>
        <v/>
      </c>
      <c r="AM340" s="58" t="str">
        <f t="shared" si="126"/>
        <v/>
      </c>
      <c r="AN340" s="58" t="str">
        <f t="shared" si="127"/>
        <v/>
      </c>
      <c r="AP340" s="58" t="str">
        <f>IF(AND('2nd plate agonist &amp; batch'!AB333&lt;&gt;"", '2nd plate agonist &amp; batch'!AB333&lt;&gt;"Buffer"),'2nd plate agonist &amp; batch'!AB333,"")</f>
        <v/>
      </c>
      <c r="AQ340" s="58" t="str">
        <f>IF('2nd plate agonist &amp; batch'!AC333&lt;&gt;"",'2nd plate agonist &amp; batch'!AC333,"")</f>
        <v/>
      </c>
      <c r="AR340" s="58" t="str">
        <f>IF('2nd plate agonist &amp; batch'!AD333&lt;&gt;"",'2nd plate agonist &amp; batch'!AD333,"")</f>
        <v/>
      </c>
      <c r="AS340" s="58"/>
      <c r="AT340" s="58" t="str">
        <f>IF(AND('2nd plate agonist &amp; batch'!AB333&lt;&gt;"", '2nd plate agonist &amp; batch'!AB333&lt;&gt;"Buffer"),'2nd plate agonist &amp; batch'!AE333,"")</f>
        <v/>
      </c>
      <c r="AU340" s="58" t="str">
        <f t="shared" si="128"/>
        <v/>
      </c>
      <c r="AV340" s="58" t="str">
        <f t="shared" si="129"/>
        <v/>
      </c>
      <c r="AW340" s="58" t="str">
        <f t="shared" si="131"/>
        <v/>
      </c>
      <c r="AX340" s="58" t="str">
        <f t="shared" si="130"/>
        <v/>
      </c>
      <c r="AY340" s="93"/>
      <c r="BB340" s="54"/>
    </row>
    <row r="341" spans="5:54" s="91" customFormat="1" ht="21" customHeight="1" x14ac:dyDescent="0.3">
      <c r="E341" s="61" t="str">
        <f>'Cell type &amp; nb'!AC334</f>
        <v/>
      </c>
      <c r="F341" s="61" t="str">
        <f>'Cell type &amp; nb'!AD334</f>
        <v/>
      </c>
      <c r="G341" s="61" t="str">
        <f>'Cell type &amp; nb'!AE334</f>
        <v/>
      </c>
      <c r="H341" s="61" t="str">
        <f>'Cell type &amp; nb'!AF334</f>
        <v/>
      </c>
      <c r="I341" s="64" t="str">
        <f t="shared" si="110"/>
        <v/>
      </c>
      <c r="J341" s="62" t="str">
        <f t="shared" si="111"/>
        <v/>
      </c>
      <c r="K341" s="62" t="str">
        <f t="shared" si="112"/>
        <v/>
      </c>
      <c r="L341" s="62" t="str">
        <f t="shared" si="113"/>
        <v/>
      </c>
      <c r="M341" s="62" t="str">
        <f t="shared" si="114"/>
        <v/>
      </c>
      <c r="N341" s="62" t="str">
        <f t="shared" si="115"/>
        <v/>
      </c>
      <c r="O341" s="62" t="str">
        <f t="shared" si="116"/>
        <v/>
      </c>
      <c r="P341" s="107"/>
      <c r="Q341" s="107"/>
      <c r="R341" s="107"/>
      <c r="S341" s="107"/>
      <c r="T341" s="107"/>
      <c r="U341" s="107"/>
      <c r="V341" s="107"/>
      <c r="Y341" s="108" t="str">
        <f>IF('1st plate agonist &amp; batch'!AB334&lt;&gt;"",'1st plate agonist &amp; batch'!AB334,"")</f>
        <v/>
      </c>
      <c r="Z341" s="108" t="str">
        <f>IF('1st plate agonist &amp; batch'!AC334&lt;&gt;"",'1st plate agonist &amp; batch'!AC334,"")</f>
        <v/>
      </c>
      <c r="AA341" s="108" t="str">
        <f>IF('1st plate agonist &amp; batch'!AD334&lt;&gt;"",'1st plate agonist &amp; batch'!AD334,"")</f>
        <v/>
      </c>
      <c r="AB341" s="108" t="str">
        <f>IF('1st plate agonist &amp; batch'!AE334&lt;&gt;"",'1st plate agonist &amp; batch'!AE334,"")</f>
        <v/>
      </c>
      <c r="AC341" s="58" t="str">
        <f>IFERROR(IF(AND($Y341&lt;&gt;"Buffer",$Y341&lt;&gt;""),COUNTIFS('Dilutions 1st Plate'!$B$2:$Y$17,'Plate preparation Calculations'!$AD$2,'1st plate agonist &amp; batch'!$B$2:$Y$17,'Plate preparation Calculations'!$Y341),""),"")</f>
        <v/>
      </c>
      <c r="AD341" s="58" t="str">
        <f t="shared" si="117"/>
        <v/>
      </c>
      <c r="AE341" s="58" t="str">
        <f t="shared" si="118"/>
        <v/>
      </c>
      <c r="AF341" s="108" t="str">
        <f t="shared" si="119"/>
        <v/>
      </c>
      <c r="AG341" s="58" t="str">
        <f t="shared" si="120"/>
        <v/>
      </c>
      <c r="AH341" s="58" t="str">
        <f t="shared" si="121"/>
        <v/>
      </c>
      <c r="AI341" s="58" t="str">
        <f t="shared" si="122"/>
        <v/>
      </c>
      <c r="AJ341" s="58" t="str">
        <f t="shared" si="123"/>
        <v/>
      </c>
      <c r="AK341" s="58" t="str">
        <f t="shared" si="124"/>
        <v/>
      </c>
      <c r="AL341" s="58" t="str">
        <f t="shared" si="125"/>
        <v/>
      </c>
      <c r="AM341" s="58" t="str">
        <f t="shared" si="126"/>
        <v/>
      </c>
      <c r="AN341" s="58" t="str">
        <f t="shared" si="127"/>
        <v/>
      </c>
      <c r="AP341" s="58" t="str">
        <f>IF(AND('2nd plate agonist &amp; batch'!AB334&lt;&gt;"", '2nd plate agonist &amp; batch'!AB334&lt;&gt;"Buffer"),'2nd plate agonist &amp; batch'!AB334,"")</f>
        <v/>
      </c>
      <c r="AQ341" s="58" t="str">
        <f>IF('2nd plate agonist &amp; batch'!AC334&lt;&gt;"",'2nd plate agonist &amp; batch'!AC334,"")</f>
        <v/>
      </c>
      <c r="AR341" s="58" t="str">
        <f>IF('2nd plate agonist &amp; batch'!AD334&lt;&gt;"",'2nd plate agonist &amp; batch'!AD334,"")</f>
        <v/>
      </c>
      <c r="AS341" s="58"/>
      <c r="AT341" s="58" t="str">
        <f>IF(AND('2nd plate agonist &amp; batch'!AB334&lt;&gt;"", '2nd plate agonist &amp; batch'!AB334&lt;&gt;"Buffer"),'2nd plate agonist &amp; batch'!AE334,"")</f>
        <v/>
      </c>
      <c r="AU341" s="58" t="str">
        <f t="shared" si="128"/>
        <v/>
      </c>
      <c r="AV341" s="58" t="str">
        <f t="shared" si="129"/>
        <v/>
      </c>
      <c r="AW341" s="58" t="str">
        <f t="shared" si="131"/>
        <v/>
      </c>
      <c r="AX341" s="58" t="str">
        <f t="shared" si="130"/>
        <v/>
      </c>
      <c r="AY341" s="93"/>
      <c r="BB341" s="54"/>
    </row>
    <row r="342" spans="5:54" s="91" customFormat="1" ht="21" customHeight="1" x14ac:dyDescent="0.3">
      <c r="E342" s="61" t="str">
        <f>'Cell type &amp; nb'!AC335</f>
        <v/>
      </c>
      <c r="F342" s="61" t="str">
        <f>'Cell type &amp; nb'!AD335</f>
        <v/>
      </c>
      <c r="G342" s="61" t="str">
        <f>'Cell type &amp; nb'!AE335</f>
        <v/>
      </c>
      <c r="H342" s="61" t="str">
        <f>'Cell type &amp; nb'!AF335</f>
        <v/>
      </c>
      <c r="I342" s="64" t="str">
        <f t="shared" si="110"/>
        <v/>
      </c>
      <c r="J342" s="62" t="str">
        <f t="shared" si="111"/>
        <v/>
      </c>
      <c r="K342" s="62" t="str">
        <f t="shared" si="112"/>
        <v/>
      </c>
      <c r="L342" s="62" t="str">
        <f t="shared" si="113"/>
        <v/>
      </c>
      <c r="M342" s="62" t="str">
        <f t="shared" si="114"/>
        <v/>
      </c>
      <c r="N342" s="62" t="str">
        <f t="shared" si="115"/>
        <v/>
      </c>
      <c r="O342" s="62" t="str">
        <f t="shared" si="116"/>
        <v/>
      </c>
      <c r="P342" s="107"/>
      <c r="Q342" s="107"/>
      <c r="R342" s="107"/>
      <c r="S342" s="107"/>
      <c r="T342" s="107"/>
      <c r="U342" s="107"/>
      <c r="V342" s="107"/>
      <c r="Y342" s="108" t="str">
        <f>IF('1st plate agonist &amp; batch'!AB335&lt;&gt;"",'1st plate agonist &amp; batch'!AB335,"")</f>
        <v/>
      </c>
      <c r="Z342" s="108" t="str">
        <f>IF('1st plate agonist &amp; batch'!AC335&lt;&gt;"",'1st plate agonist &amp; batch'!AC335,"")</f>
        <v/>
      </c>
      <c r="AA342" s="108" t="str">
        <f>IF('1st plate agonist &amp; batch'!AD335&lt;&gt;"",'1st plate agonist &amp; batch'!AD335,"")</f>
        <v/>
      </c>
      <c r="AB342" s="108" t="str">
        <f>IF('1st plate agonist &amp; batch'!AE335&lt;&gt;"",'1st plate agonist &amp; batch'!AE335,"")</f>
        <v/>
      </c>
      <c r="AC342" s="58" t="str">
        <f>IFERROR(IF(AND($Y342&lt;&gt;"Buffer",$Y342&lt;&gt;""),COUNTIFS('Dilutions 1st Plate'!$B$2:$Y$17,'Plate preparation Calculations'!$AD$2,'1st plate agonist &amp; batch'!$B$2:$Y$17,'Plate preparation Calculations'!$Y342),""),"")</f>
        <v/>
      </c>
      <c r="AD342" s="58" t="str">
        <f t="shared" si="117"/>
        <v/>
      </c>
      <c r="AE342" s="58" t="str">
        <f t="shared" si="118"/>
        <v/>
      </c>
      <c r="AF342" s="108" t="str">
        <f t="shared" si="119"/>
        <v/>
      </c>
      <c r="AG342" s="58" t="str">
        <f t="shared" si="120"/>
        <v/>
      </c>
      <c r="AH342" s="58" t="str">
        <f t="shared" si="121"/>
        <v/>
      </c>
      <c r="AI342" s="58" t="str">
        <f t="shared" si="122"/>
        <v/>
      </c>
      <c r="AJ342" s="58" t="str">
        <f t="shared" si="123"/>
        <v/>
      </c>
      <c r="AK342" s="58" t="str">
        <f t="shared" si="124"/>
        <v/>
      </c>
      <c r="AL342" s="58" t="str">
        <f t="shared" si="125"/>
        <v/>
      </c>
      <c r="AM342" s="58" t="str">
        <f t="shared" si="126"/>
        <v/>
      </c>
      <c r="AN342" s="58" t="str">
        <f t="shared" si="127"/>
        <v/>
      </c>
      <c r="AP342" s="58" t="str">
        <f>IF(AND('2nd plate agonist &amp; batch'!AB335&lt;&gt;"", '2nd plate agonist &amp; batch'!AB335&lt;&gt;"Buffer"),'2nd plate agonist &amp; batch'!AB335,"")</f>
        <v/>
      </c>
      <c r="AQ342" s="58" t="str">
        <f>IF('2nd plate agonist &amp; batch'!AC335&lt;&gt;"",'2nd plate agonist &amp; batch'!AC335,"")</f>
        <v/>
      </c>
      <c r="AR342" s="58" t="str">
        <f>IF('2nd plate agonist &amp; batch'!AD335&lt;&gt;"",'2nd plate agonist &amp; batch'!AD335,"")</f>
        <v/>
      </c>
      <c r="AS342" s="58"/>
      <c r="AT342" s="58" t="str">
        <f>IF(AND('2nd plate agonist &amp; batch'!AB335&lt;&gt;"", '2nd plate agonist &amp; batch'!AB335&lt;&gt;"Buffer"),'2nd plate agonist &amp; batch'!AE335,"")</f>
        <v/>
      </c>
      <c r="AU342" s="58" t="str">
        <f t="shared" si="128"/>
        <v/>
      </c>
      <c r="AV342" s="58" t="str">
        <f t="shared" si="129"/>
        <v/>
      </c>
      <c r="AW342" s="58" t="str">
        <f t="shared" si="131"/>
        <v/>
      </c>
      <c r="AX342" s="58" t="str">
        <f t="shared" si="130"/>
        <v/>
      </c>
      <c r="AY342" s="93"/>
      <c r="BB342" s="54"/>
    </row>
    <row r="343" spans="5:54" s="91" customFormat="1" ht="21" customHeight="1" x14ac:dyDescent="0.3">
      <c r="E343" s="61" t="str">
        <f>'Cell type &amp; nb'!AC336</f>
        <v/>
      </c>
      <c r="F343" s="61" t="str">
        <f>'Cell type &amp; nb'!AD336</f>
        <v/>
      </c>
      <c r="G343" s="61" t="str">
        <f>'Cell type &amp; nb'!AE336</f>
        <v/>
      </c>
      <c r="H343" s="61" t="str">
        <f>'Cell type &amp; nb'!AF336</f>
        <v/>
      </c>
      <c r="I343" s="64" t="str">
        <f t="shared" si="110"/>
        <v/>
      </c>
      <c r="J343" s="62" t="str">
        <f t="shared" si="111"/>
        <v/>
      </c>
      <c r="K343" s="62" t="str">
        <f t="shared" si="112"/>
        <v/>
      </c>
      <c r="L343" s="62" t="str">
        <f t="shared" si="113"/>
        <v/>
      </c>
      <c r="M343" s="62" t="str">
        <f t="shared" si="114"/>
        <v/>
      </c>
      <c r="N343" s="62" t="str">
        <f t="shared" si="115"/>
        <v/>
      </c>
      <c r="O343" s="62" t="str">
        <f t="shared" si="116"/>
        <v/>
      </c>
      <c r="P343" s="107"/>
      <c r="Q343" s="107"/>
      <c r="R343" s="107"/>
      <c r="S343" s="107"/>
      <c r="T343" s="107"/>
      <c r="U343" s="107"/>
      <c r="V343" s="107"/>
      <c r="Y343" s="108" t="str">
        <f>IF('1st plate agonist &amp; batch'!AB336&lt;&gt;"",'1st plate agonist &amp; batch'!AB336,"")</f>
        <v/>
      </c>
      <c r="Z343" s="108" t="str">
        <f>IF('1st plate agonist &amp; batch'!AC336&lt;&gt;"",'1st plate agonist &amp; batch'!AC336,"")</f>
        <v/>
      </c>
      <c r="AA343" s="108" t="str">
        <f>IF('1st plate agonist &amp; batch'!AD336&lt;&gt;"",'1st plate agonist &amp; batch'!AD336,"")</f>
        <v/>
      </c>
      <c r="AB343" s="108" t="str">
        <f>IF('1st plate agonist &amp; batch'!AE336&lt;&gt;"",'1st plate agonist &amp; batch'!AE336,"")</f>
        <v/>
      </c>
      <c r="AC343" s="58" t="str">
        <f>IFERROR(IF(AND($Y343&lt;&gt;"Buffer",$Y343&lt;&gt;""),COUNTIFS('Dilutions 1st Plate'!$B$2:$Y$17,'Plate preparation Calculations'!$AD$2,'1st plate agonist &amp; batch'!$B$2:$Y$17,'Plate preparation Calculations'!$Y343),""),"")</f>
        <v/>
      </c>
      <c r="AD343" s="58" t="str">
        <f t="shared" si="117"/>
        <v/>
      </c>
      <c r="AE343" s="58" t="str">
        <f t="shared" si="118"/>
        <v/>
      </c>
      <c r="AF343" s="108" t="str">
        <f t="shared" si="119"/>
        <v/>
      </c>
      <c r="AG343" s="58" t="str">
        <f t="shared" si="120"/>
        <v/>
      </c>
      <c r="AH343" s="58" t="str">
        <f t="shared" si="121"/>
        <v/>
      </c>
      <c r="AI343" s="58" t="str">
        <f t="shared" si="122"/>
        <v/>
      </c>
      <c r="AJ343" s="58" t="str">
        <f t="shared" si="123"/>
        <v/>
      </c>
      <c r="AK343" s="58" t="str">
        <f t="shared" si="124"/>
        <v/>
      </c>
      <c r="AL343" s="58" t="str">
        <f t="shared" si="125"/>
        <v/>
      </c>
      <c r="AM343" s="58" t="str">
        <f t="shared" si="126"/>
        <v/>
      </c>
      <c r="AN343" s="58" t="str">
        <f t="shared" si="127"/>
        <v/>
      </c>
      <c r="AP343" s="58" t="str">
        <f>IF(AND('2nd plate agonist &amp; batch'!AB336&lt;&gt;"", '2nd plate agonist &amp; batch'!AB336&lt;&gt;"Buffer"),'2nd plate agonist &amp; batch'!AB336,"")</f>
        <v/>
      </c>
      <c r="AQ343" s="58" t="str">
        <f>IF('2nd plate agonist &amp; batch'!AC336&lt;&gt;"",'2nd plate agonist &amp; batch'!AC336,"")</f>
        <v/>
      </c>
      <c r="AR343" s="58" t="str">
        <f>IF('2nd plate agonist &amp; batch'!AD336&lt;&gt;"",'2nd plate agonist &amp; batch'!AD336,"")</f>
        <v/>
      </c>
      <c r="AS343" s="58"/>
      <c r="AT343" s="58" t="str">
        <f>IF(AND('2nd plate agonist &amp; batch'!AB336&lt;&gt;"", '2nd plate agonist &amp; batch'!AB336&lt;&gt;"Buffer"),'2nd plate agonist &amp; batch'!AE336,"")</f>
        <v/>
      </c>
      <c r="AU343" s="58" t="str">
        <f t="shared" si="128"/>
        <v/>
      </c>
      <c r="AV343" s="58" t="str">
        <f t="shared" si="129"/>
        <v/>
      </c>
      <c r="AW343" s="58" t="str">
        <f t="shared" si="131"/>
        <v/>
      </c>
      <c r="AX343" s="58" t="str">
        <f t="shared" si="130"/>
        <v/>
      </c>
      <c r="AY343" s="93"/>
      <c r="BB343" s="54"/>
    </row>
    <row r="344" spans="5:54" s="91" customFormat="1" ht="21" customHeight="1" x14ac:dyDescent="0.3">
      <c r="E344" s="61" t="str">
        <f>'Cell type &amp; nb'!AC337</f>
        <v/>
      </c>
      <c r="F344" s="61" t="str">
        <f>'Cell type &amp; nb'!AD337</f>
        <v/>
      </c>
      <c r="G344" s="61" t="str">
        <f>'Cell type &amp; nb'!AE337</f>
        <v/>
      </c>
      <c r="H344" s="61" t="str">
        <f>'Cell type &amp; nb'!AF337</f>
        <v/>
      </c>
      <c r="I344" s="64" t="str">
        <f t="shared" si="110"/>
        <v/>
      </c>
      <c r="J344" s="62" t="str">
        <f t="shared" si="111"/>
        <v/>
      </c>
      <c r="K344" s="62" t="str">
        <f t="shared" si="112"/>
        <v/>
      </c>
      <c r="L344" s="62" t="str">
        <f t="shared" si="113"/>
        <v/>
      </c>
      <c r="M344" s="62" t="str">
        <f t="shared" si="114"/>
        <v/>
      </c>
      <c r="N344" s="62" t="str">
        <f t="shared" si="115"/>
        <v/>
      </c>
      <c r="O344" s="62" t="str">
        <f t="shared" si="116"/>
        <v/>
      </c>
      <c r="P344" s="107"/>
      <c r="Q344" s="107"/>
      <c r="R344" s="107"/>
      <c r="S344" s="107"/>
      <c r="T344" s="107"/>
      <c r="U344" s="107"/>
      <c r="V344" s="107"/>
      <c r="Y344" s="108" t="str">
        <f>IF('1st plate agonist &amp; batch'!AB337&lt;&gt;"",'1st plate agonist &amp; batch'!AB337,"")</f>
        <v/>
      </c>
      <c r="Z344" s="108" t="str">
        <f>IF('1st plate agonist &amp; batch'!AC337&lt;&gt;"",'1st plate agonist &amp; batch'!AC337,"")</f>
        <v/>
      </c>
      <c r="AA344" s="108" t="str">
        <f>IF('1st plate agonist &amp; batch'!AD337&lt;&gt;"",'1st plate agonist &amp; batch'!AD337,"")</f>
        <v/>
      </c>
      <c r="AB344" s="108" t="str">
        <f>IF('1st plate agonist &amp; batch'!AE337&lt;&gt;"",'1st plate agonist &amp; batch'!AE337,"")</f>
        <v/>
      </c>
      <c r="AC344" s="58" t="str">
        <f>IFERROR(IF(AND($Y344&lt;&gt;"Buffer",$Y344&lt;&gt;""),COUNTIFS('Dilutions 1st Plate'!$B$2:$Y$17,'Plate preparation Calculations'!$AD$2,'1st plate agonist &amp; batch'!$B$2:$Y$17,'Plate preparation Calculations'!$Y344),""),"")</f>
        <v/>
      </c>
      <c r="AD344" s="58" t="str">
        <f t="shared" si="117"/>
        <v/>
      </c>
      <c r="AE344" s="58" t="str">
        <f t="shared" si="118"/>
        <v/>
      </c>
      <c r="AF344" s="108" t="str">
        <f t="shared" si="119"/>
        <v/>
      </c>
      <c r="AG344" s="58" t="str">
        <f t="shared" si="120"/>
        <v/>
      </c>
      <c r="AH344" s="58" t="str">
        <f t="shared" si="121"/>
        <v/>
      </c>
      <c r="AI344" s="58" t="str">
        <f t="shared" si="122"/>
        <v/>
      </c>
      <c r="AJ344" s="58" t="str">
        <f t="shared" si="123"/>
        <v/>
      </c>
      <c r="AK344" s="58" t="str">
        <f t="shared" si="124"/>
        <v/>
      </c>
      <c r="AL344" s="58" t="str">
        <f t="shared" si="125"/>
        <v/>
      </c>
      <c r="AM344" s="58" t="str">
        <f t="shared" si="126"/>
        <v/>
      </c>
      <c r="AN344" s="58" t="str">
        <f t="shared" si="127"/>
        <v/>
      </c>
      <c r="AP344" s="58" t="str">
        <f>IF(AND('2nd plate agonist &amp; batch'!AB337&lt;&gt;"", '2nd plate agonist &amp; batch'!AB337&lt;&gt;"Buffer"),'2nd plate agonist &amp; batch'!AB337,"")</f>
        <v/>
      </c>
      <c r="AQ344" s="58" t="str">
        <f>IF('2nd plate agonist &amp; batch'!AC337&lt;&gt;"",'2nd plate agonist &amp; batch'!AC337,"")</f>
        <v/>
      </c>
      <c r="AR344" s="58" t="str">
        <f>IF('2nd plate agonist &amp; batch'!AD337&lt;&gt;"",'2nd plate agonist &amp; batch'!AD337,"")</f>
        <v/>
      </c>
      <c r="AS344" s="58"/>
      <c r="AT344" s="58" t="str">
        <f>IF(AND('2nd plate agonist &amp; batch'!AB337&lt;&gt;"", '2nd plate agonist &amp; batch'!AB337&lt;&gt;"Buffer"),'2nd plate agonist &amp; batch'!AE337,"")</f>
        <v/>
      </c>
      <c r="AU344" s="58" t="str">
        <f t="shared" si="128"/>
        <v/>
      </c>
      <c r="AV344" s="58" t="str">
        <f t="shared" si="129"/>
        <v/>
      </c>
      <c r="AW344" s="58" t="str">
        <f t="shared" si="131"/>
        <v/>
      </c>
      <c r="AX344" s="58" t="str">
        <f t="shared" si="130"/>
        <v/>
      </c>
      <c r="AY344" s="93"/>
      <c r="BB344" s="54"/>
    </row>
    <row r="345" spans="5:54" s="91" customFormat="1" ht="21" customHeight="1" x14ac:dyDescent="0.3">
      <c r="E345" s="61" t="str">
        <f>'Cell type &amp; nb'!AC338</f>
        <v/>
      </c>
      <c r="F345" s="61" t="str">
        <f>'Cell type &amp; nb'!AD338</f>
        <v/>
      </c>
      <c r="G345" s="61" t="str">
        <f>'Cell type &amp; nb'!AE338</f>
        <v/>
      </c>
      <c r="H345" s="61" t="str">
        <f>'Cell type &amp; nb'!AF338</f>
        <v/>
      </c>
      <c r="I345" s="64" t="str">
        <f t="shared" si="110"/>
        <v/>
      </c>
      <c r="J345" s="62" t="str">
        <f t="shared" si="111"/>
        <v/>
      </c>
      <c r="K345" s="62" t="str">
        <f t="shared" si="112"/>
        <v/>
      </c>
      <c r="L345" s="62" t="str">
        <f t="shared" si="113"/>
        <v/>
      </c>
      <c r="M345" s="62" t="str">
        <f t="shared" si="114"/>
        <v/>
      </c>
      <c r="N345" s="62" t="str">
        <f t="shared" si="115"/>
        <v/>
      </c>
      <c r="O345" s="62" t="str">
        <f t="shared" si="116"/>
        <v/>
      </c>
      <c r="P345" s="107"/>
      <c r="Q345" s="107"/>
      <c r="R345" s="107"/>
      <c r="S345" s="107"/>
      <c r="T345" s="107"/>
      <c r="U345" s="107"/>
      <c r="V345" s="107"/>
      <c r="Y345" s="108" t="str">
        <f>IF('1st plate agonist &amp; batch'!AB338&lt;&gt;"",'1st plate agonist &amp; batch'!AB338,"")</f>
        <v/>
      </c>
      <c r="Z345" s="108" t="str">
        <f>IF('1st plate agonist &amp; batch'!AC338&lt;&gt;"",'1st plate agonist &amp; batch'!AC338,"")</f>
        <v/>
      </c>
      <c r="AA345" s="108" t="str">
        <f>IF('1st plate agonist &amp; batch'!AD338&lt;&gt;"",'1st plate agonist &amp; batch'!AD338,"")</f>
        <v/>
      </c>
      <c r="AB345" s="108" t="str">
        <f>IF('1st plate agonist &amp; batch'!AE338&lt;&gt;"",'1st plate agonist &amp; batch'!AE338,"")</f>
        <v/>
      </c>
      <c r="AC345" s="58" t="str">
        <f>IFERROR(IF(AND($Y345&lt;&gt;"Buffer",$Y345&lt;&gt;""),COUNTIFS('Dilutions 1st Plate'!$B$2:$Y$17,'Plate preparation Calculations'!$AD$2,'1st plate agonist &amp; batch'!$B$2:$Y$17,'Plate preparation Calculations'!$Y345),""),"")</f>
        <v/>
      </c>
      <c r="AD345" s="58" t="str">
        <f t="shared" si="117"/>
        <v/>
      </c>
      <c r="AE345" s="58" t="str">
        <f t="shared" si="118"/>
        <v/>
      </c>
      <c r="AF345" s="108" t="str">
        <f t="shared" si="119"/>
        <v/>
      </c>
      <c r="AG345" s="58" t="str">
        <f t="shared" si="120"/>
        <v/>
      </c>
      <c r="AH345" s="58" t="str">
        <f t="shared" si="121"/>
        <v/>
      </c>
      <c r="AI345" s="58" t="str">
        <f t="shared" si="122"/>
        <v/>
      </c>
      <c r="AJ345" s="58" t="str">
        <f t="shared" si="123"/>
        <v/>
      </c>
      <c r="AK345" s="58" t="str">
        <f t="shared" si="124"/>
        <v/>
      </c>
      <c r="AL345" s="58" t="str">
        <f t="shared" si="125"/>
        <v/>
      </c>
      <c r="AM345" s="58" t="str">
        <f t="shared" si="126"/>
        <v/>
      </c>
      <c r="AN345" s="58" t="str">
        <f t="shared" si="127"/>
        <v/>
      </c>
      <c r="AP345" s="58" t="str">
        <f>IF(AND('2nd plate agonist &amp; batch'!AB338&lt;&gt;"", '2nd plate agonist &amp; batch'!AB338&lt;&gt;"Buffer"),'2nd plate agonist &amp; batch'!AB338,"")</f>
        <v/>
      </c>
      <c r="AQ345" s="58" t="str">
        <f>IF('2nd plate agonist &amp; batch'!AC338&lt;&gt;"",'2nd plate agonist &amp; batch'!AC338,"")</f>
        <v/>
      </c>
      <c r="AR345" s="58" t="str">
        <f>IF('2nd plate agonist &amp; batch'!AD338&lt;&gt;"",'2nd plate agonist &amp; batch'!AD338,"")</f>
        <v/>
      </c>
      <c r="AS345" s="58"/>
      <c r="AT345" s="58" t="str">
        <f>IF(AND('2nd plate agonist &amp; batch'!AB338&lt;&gt;"", '2nd plate agonist &amp; batch'!AB338&lt;&gt;"Buffer"),'2nd plate agonist &amp; batch'!AE338,"")</f>
        <v/>
      </c>
      <c r="AU345" s="58" t="str">
        <f t="shared" si="128"/>
        <v/>
      </c>
      <c r="AV345" s="58" t="str">
        <f t="shared" si="129"/>
        <v/>
      </c>
      <c r="AW345" s="58" t="str">
        <f t="shared" si="131"/>
        <v/>
      </c>
      <c r="AX345" s="58" t="str">
        <f t="shared" si="130"/>
        <v/>
      </c>
      <c r="AY345" s="93"/>
      <c r="BB345" s="54"/>
    </row>
    <row r="346" spans="5:54" s="91" customFormat="1" ht="21" customHeight="1" x14ac:dyDescent="0.3">
      <c r="E346" s="61" t="str">
        <f>'Cell type &amp; nb'!AC339</f>
        <v/>
      </c>
      <c r="F346" s="61" t="str">
        <f>'Cell type &amp; nb'!AD339</f>
        <v/>
      </c>
      <c r="G346" s="61" t="str">
        <f>'Cell type &amp; nb'!AE339</f>
        <v/>
      </c>
      <c r="H346" s="61" t="str">
        <f>'Cell type &amp; nb'!AF339</f>
        <v/>
      </c>
      <c r="I346" s="64" t="str">
        <f t="shared" si="110"/>
        <v/>
      </c>
      <c r="J346" s="62" t="str">
        <f t="shared" si="111"/>
        <v/>
      </c>
      <c r="K346" s="62" t="str">
        <f t="shared" si="112"/>
        <v/>
      </c>
      <c r="L346" s="62" t="str">
        <f t="shared" si="113"/>
        <v/>
      </c>
      <c r="M346" s="62" t="str">
        <f t="shared" si="114"/>
        <v/>
      </c>
      <c r="N346" s="62" t="str">
        <f t="shared" si="115"/>
        <v/>
      </c>
      <c r="O346" s="62" t="str">
        <f t="shared" si="116"/>
        <v/>
      </c>
      <c r="P346" s="107"/>
      <c r="Q346" s="107"/>
      <c r="R346" s="107"/>
      <c r="S346" s="107"/>
      <c r="T346" s="107"/>
      <c r="U346" s="107"/>
      <c r="V346" s="107"/>
      <c r="Y346" s="108" t="str">
        <f>IF('1st plate agonist &amp; batch'!AB339&lt;&gt;"",'1st plate agonist &amp; batch'!AB339,"")</f>
        <v/>
      </c>
      <c r="Z346" s="108" t="str">
        <f>IF('1st plate agonist &amp; batch'!AC339&lt;&gt;"",'1st plate agonist &amp; batch'!AC339,"")</f>
        <v/>
      </c>
      <c r="AA346" s="108" t="str">
        <f>IF('1st plate agonist &amp; batch'!AD339&lt;&gt;"",'1st plate agonist &amp; batch'!AD339,"")</f>
        <v/>
      </c>
      <c r="AB346" s="108" t="str">
        <f>IF('1st plate agonist &amp; batch'!AE339&lt;&gt;"",'1st plate agonist &amp; batch'!AE339,"")</f>
        <v/>
      </c>
      <c r="AC346" s="58" t="str">
        <f>IFERROR(IF(AND($Y346&lt;&gt;"Buffer",$Y346&lt;&gt;""),COUNTIFS('Dilutions 1st Plate'!$B$2:$Y$17,'Plate preparation Calculations'!$AD$2,'1st plate agonist &amp; batch'!$B$2:$Y$17,'Plate preparation Calculations'!$Y346),""),"")</f>
        <v/>
      </c>
      <c r="AD346" s="58" t="str">
        <f t="shared" si="117"/>
        <v/>
      </c>
      <c r="AE346" s="58" t="str">
        <f t="shared" si="118"/>
        <v/>
      </c>
      <c r="AF346" s="108" t="str">
        <f t="shared" si="119"/>
        <v/>
      </c>
      <c r="AG346" s="58" t="str">
        <f t="shared" si="120"/>
        <v/>
      </c>
      <c r="AH346" s="58" t="str">
        <f t="shared" si="121"/>
        <v/>
      </c>
      <c r="AI346" s="58" t="str">
        <f t="shared" si="122"/>
        <v/>
      </c>
      <c r="AJ346" s="58" t="str">
        <f t="shared" si="123"/>
        <v/>
      </c>
      <c r="AK346" s="58" t="str">
        <f t="shared" si="124"/>
        <v/>
      </c>
      <c r="AL346" s="58" t="str">
        <f t="shared" si="125"/>
        <v/>
      </c>
      <c r="AM346" s="58" t="str">
        <f t="shared" si="126"/>
        <v/>
      </c>
      <c r="AN346" s="58" t="str">
        <f t="shared" si="127"/>
        <v/>
      </c>
      <c r="AP346" s="58" t="str">
        <f>IF(AND('2nd plate agonist &amp; batch'!AB339&lt;&gt;"", '2nd plate agonist &amp; batch'!AB339&lt;&gt;"Buffer"),'2nd plate agonist &amp; batch'!AB339,"")</f>
        <v/>
      </c>
      <c r="AQ346" s="58" t="str">
        <f>IF('2nd plate agonist &amp; batch'!AC339&lt;&gt;"",'2nd plate agonist &amp; batch'!AC339,"")</f>
        <v/>
      </c>
      <c r="AR346" s="58" t="str">
        <f>IF('2nd plate agonist &amp; batch'!AD339&lt;&gt;"",'2nd plate agonist &amp; batch'!AD339,"")</f>
        <v/>
      </c>
      <c r="AS346" s="58"/>
      <c r="AT346" s="58" t="str">
        <f>IF(AND('2nd plate agonist &amp; batch'!AB339&lt;&gt;"", '2nd plate agonist &amp; batch'!AB339&lt;&gt;"Buffer"),'2nd plate agonist &amp; batch'!AE339,"")</f>
        <v/>
      </c>
      <c r="AU346" s="58" t="str">
        <f t="shared" si="128"/>
        <v/>
      </c>
      <c r="AV346" s="58" t="str">
        <f t="shared" si="129"/>
        <v/>
      </c>
      <c r="AW346" s="58" t="str">
        <f t="shared" si="131"/>
        <v/>
      </c>
      <c r="AX346" s="58" t="str">
        <f t="shared" si="130"/>
        <v/>
      </c>
      <c r="AY346" s="93"/>
      <c r="BB346" s="54"/>
    </row>
    <row r="347" spans="5:54" s="91" customFormat="1" ht="21" customHeight="1" x14ac:dyDescent="0.3">
      <c r="E347" s="61" t="str">
        <f>'Cell type &amp; nb'!AC340</f>
        <v/>
      </c>
      <c r="F347" s="61" t="str">
        <f>'Cell type &amp; nb'!AD340</f>
        <v/>
      </c>
      <c r="G347" s="61" t="str">
        <f>'Cell type &amp; nb'!AE340</f>
        <v/>
      </c>
      <c r="H347" s="61" t="str">
        <f>'Cell type &amp; nb'!AF340</f>
        <v/>
      </c>
      <c r="I347" s="64" t="str">
        <f t="shared" si="110"/>
        <v/>
      </c>
      <c r="J347" s="62" t="str">
        <f t="shared" si="111"/>
        <v/>
      </c>
      <c r="K347" s="62" t="str">
        <f t="shared" si="112"/>
        <v/>
      </c>
      <c r="L347" s="62" t="str">
        <f t="shared" si="113"/>
        <v/>
      </c>
      <c r="M347" s="62" t="str">
        <f t="shared" si="114"/>
        <v/>
      </c>
      <c r="N347" s="62" t="str">
        <f t="shared" si="115"/>
        <v/>
      </c>
      <c r="O347" s="62" t="str">
        <f t="shared" si="116"/>
        <v/>
      </c>
      <c r="P347" s="107"/>
      <c r="Q347" s="107"/>
      <c r="R347" s="107"/>
      <c r="S347" s="107"/>
      <c r="T347" s="107"/>
      <c r="U347" s="107"/>
      <c r="V347" s="107"/>
      <c r="Y347" s="108" t="str">
        <f>IF('1st plate agonist &amp; batch'!AB340&lt;&gt;"",'1st plate agonist &amp; batch'!AB340,"")</f>
        <v/>
      </c>
      <c r="Z347" s="108" t="str">
        <f>IF('1st plate agonist &amp; batch'!AC340&lt;&gt;"",'1st plate agonist &amp; batch'!AC340,"")</f>
        <v/>
      </c>
      <c r="AA347" s="108" t="str">
        <f>IF('1st plate agonist &amp; batch'!AD340&lt;&gt;"",'1st plate agonist &amp; batch'!AD340,"")</f>
        <v/>
      </c>
      <c r="AB347" s="108" t="str">
        <f>IF('1st plate agonist &amp; batch'!AE340&lt;&gt;"",'1st plate agonist &amp; batch'!AE340,"")</f>
        <v/>
      </c>
      <c r="AC347" s="58" t="str">
        <f>IFERROR(IF(AND($Y347&lt;&gt;"Buffer",$Y347&lt;&gt;""),COUNTIFS('Dilutions 1st Plate'!$B$2:$Y$17,'Plate preparation Calculations'!$AD$2,'1st plate agonist &amp; batch'!$B$2:$Y$17,'Plate preparation Calculations'!$Y347),""),"")</f>
        <v/>
      </c>
      <c r="AD347" s="58" t="str">
        <f t="shared" si="117"/>
        <v/>
      </c>
      <c r="AE347" s="58" t="str">
        <f t="shared" si="118"/>
        <v/>
      </c>
      <c r="AF347" s="108" t="str">
        <f t="shared" si="119"/>
        <v/>
      </c>
      <c r="AG347" s="58" t="str">
        <f t="shared" si="120"/>
        <v/>
      </c>
      <c r="AH347" s="58" t="str">
        <f t="shared" si="121"/>
        <v/>
      </c>
      <c r="AI347" s="58" t="str">
        <f t="shared" si="122"/>
        <v/>
      </c>
      <c r="AJ347" s="58" t="str">
        <f t="shared" si="123"/>
        <v/>
      </c>
      <c r="AK347" s="58" t="str">
        <f t="shared" si="124"/>
        <v/>
      </c>
      <c r="AL347" s="58" t="str">
        <f t="shared" si="125"/>
        <v/>
      </c>
      <c r="AM347" s="58" t="str">
        <f t="shared" si="126"/>
        <v/>
      </c>
      <c r="AN347" s="58" t="str">
        <f t="shared" si="127"/>
        <v/>
      </c>
      <c r="AP347" s="58" t="str">
        <f>IF(AND('2nd plate agonist &amp; batch'!AB340&lt;&gt;"", '2nd plate agonist &amp; batch'!AB340&lt;&gt;"Buffer"),'2nd plate agonist &amp; batch'!AB340,"")</f>
        <v/>
      </c>
      <c r="AQ347" s="58" t="str">
        <f>IF('2nd plate agonist &amp; batch'!AC340&lt;&gt;"",'2nd plate agonist &amp; batch'!AC340,"")</f>
        <v/>
      </c>
      <c r="AR347" s="58" t="str">
        <f>IF('2nd plate agonist &amp; batch'!AD340&lt;&gt;"",'2nd plate agonist &amp; batch'!AD340,"")</f>
        <v/>
      </c>
      <c r="AS347" s="58"/>
      <c r="AT347" s="58" t="str">
        <f>IF(AND('2nd plate agonist &amp; batch'!AB340&lt;&gt;"", '2nd plate agonist &amp; batch'!AB340&lt;&gt;"Buffer"),'2nd plate agonist &amp; batch'!AE340,"")</f>
        <v/>
      </c>
      <c r="AU347" s="58" t="str">
        <f t="shared" si="128"/>
        <v/>
      </c>
      <c r="AV347" s="58" t="str">
        <f t="shared" si="129"/>
        <v/>
      </c>
      <c r="AW347" s="58" t="str">
        <f t="shared" si="131"/>
        <v/>
      </c>
      <c r="AX347" s="58" t="str">
        <f t="shared" si="130"/>
        <v/>
      </c>
      <c r="AY347" s="93"/>
      <c r="BB347" s="54"/>
    </row>
    <row r="348" spans="5:54" s="91" customFormat="1" ht="21" customHeight="1" x14ac:dyDescent="0.3">
      <c r="E348" s="61" t="str">
        <f>'Cell type &amp; nb'!AC341</f>
        <v/>
      </c>
      <c r="F348" s="61" t="str">
        <f>'Cell type &amp; nb'!AD341</f>
        <v/>
      </c>
      <c r="G348" s="61" t="str">
        <f>'Cell type &amp; nb'!AE341</f>
        <v/>
      </c>
      <c r="H348" s="61" t="str">
        <f>'Cell type &amp; nb'!AF341</f>
        <v/>
      </c>
      <c r="I348" s="64" t="str">
        <f t="shared" si="110"/>
        <v/>
      </c>
      <c r="J348" s="62" t="str">
        <f t="shared" si="111"/>
        <v/>
      </c>
      <c r="K348" s="62" t="str">
        <f t="shared" si="112"/>
        <v/>
      </c>
      <c r="L348" s="62" t="str">
        <f t="shared" si="113"/>
        <v/>
      </c>
      <c r="M348" s="62" t="str">
        <f t="shared" si="114"/>
        <v/>
      </c>
      <c r="N348" s="62" t="str">
        <f t="shared" si="115"/>
        <v/>
      </c>
      <c r="O348" s="62" t="str">
        <f t="shared" si="116"/>
        <v/>
      </c>
      <c r="P348" s="107"/>
      <c r="Q348" s="107"/>
      <c r="R348" s="107"/>
      <c r="S348" s="107"/>
      <c r="T348" s="107"/>
      <c r="U348" s="107"/>
      <c r="V348" s="107"/>
      <c r="Y348" s="108" t="str">
        <f>IF('1st plate agonist &amp; batch'!AB341&lt;&gt;"",'1st plate agonist &amp; batch'!AB341,"")</f>
        <v/>
      </c>
      <c r="Z348" s="108" t="str">
        <f>IF('1st plate agonist &amp; batch'!AC341&lt;&gt;"",'1st plate agonist &amp; batch'!AC341,"")</f>
        <v/>
      </c>
      <c r="AA348" s="108" t="str">
        <f>IF('1st plate agonist &amp; batch'!AD341&lt;&gt;"",'1st plate agonist &amp; batch'!AD341,"")</f>
        <v/>
      </c>
      <c r="AB348" s="108" t="str">
        <f>IF('1st plate agonist &amp; batch'!AE341&lt;&gt;"",'1st plate agonist &amp; batch'!AE341,"")</f>
        <v/>
      </c>
      <c r="AC348" s="58" t="str">
        <f>IFERROR(IF(AND($Y348&lt;&gt;"Buffer",$Y348&lt;&gt;""),COUNTIFS('Dilutions 1st Plate'!$B$2:$Y$17,'Plate preparation Calculations'!$AD$2,'1st plate agonist &amp; batch'!$B$2:$Y$17,'Plate preparation Calculations'!$Y348),""),"")</f>
        <v/>
      </c>
      <c r="AD348" s="58" t="str">
        <f t="shared" si="117"/>
        <v/>
      </c>
      <c r="AE348" s="58" t="str">
        <f t="shared" si="118"/>
        <v/>
      </c>
      <c r="AF348" s="108" t="str">
        <f t="shared" si="119"/>
        <v/>
      </c>
      <c r="AG348" s="58" t="str">
        <f t="shared" si="120"/>
        <v/>
      </c>
      <c r="AH348" s="58" t="str">
        <f t="shared" si="121"/>
        <v/>
      </c>
      <c r="AI348" s="58" t="str">
        <f t="shared" si="122"/>
        <v/>
      </c>
      <c r="AJ348" s="58" t="str">
        <f t="shared" si="123"/>
        <v/>
      </c>
      <c r="AK348" s="58" t="str">
        <f t="shared" si="124"/>
        <v/>
      </c>
      <c r="AL348" s="58" t="str">
        <f t="shared" si="125"/>
        <v/>
      </c>
      <c r="AM348" s="58" t="str">
        <f t="shared" si="126"/>
        <v/>
      </c>
      <c r="AN348" s="58" t="str">
        <f t="shared" si="127"/>
        <v/>
      </c>
      <c r="AP348" s="58" t="str">
        <f>IF(AND('2nd plate agonist &amp; batch'!AB341&lt;&gt;"", '2nd plate agonist &amp; batch'!AB341&lt;&gt;"Buffer"),'2nd plate agonist &amp; batch'!AB341,"")</f>
        <v/>
      </c>
      <c r="AQ348" s="58" t="str">
        <f>IF('2nd plate agonist &amp; batch'!AC341&lt;&gt;"",'2nd plate agonist &amp; batch'!AC341,"")</f>
        <v/>
      </c>
      <c r="AR348" s="58" t="str">
        <f>IF('2nd plate agonist &amp; batch'!AD341&lt;&gt;"",'2nd plate agonist &amp; batch'!AD341,"")</f>
        <v/>
      </c>
      <c r="AS348" s="58"/>
      <c r="AT348" s="58" t="str">
        <f>IF(AND('2nd plate agonist &amp; batch'!AB341&lt;&gt;"", '2nd plate agonist &amp; batch'!AB341&lt;&gt;"Buffer"),'2nd plate agonist &amp; batch'!AE341,"")</f>
        <v/>
      </c>
      <c r="AU348" s="58" t="str">
        <f t="shared" si="128"/>
        <v/>
      </c>
      <c r="AV348" s="58" t="str">
        <f t="shared" si="129"/>
        <v/>
      </c>
      <c r="AW348" s="58" t="str">
        <f t="shared" si="131"/>
        <v/>
      </c>
      <c r="AX348" s="58" t="str">
        <f t="shared" si="130"/>
        <v/>
      </c>
      <c r="AY348" s="93"/>
      <c r="BB348" s="54"/>
    </row>
    <row r="349" spans="5:54" s="91" customFormat="1" ht="21" customHeight="1" x14ac:dyDescent="0.3">
      <c r="E349" s="61" t="str">
        <f>'Cell type &amp; nb'!AC342</f>
        <v/>
      </c>
      <c r="F349" s="61" t="str">
        <f>'Cell type &amp; nb'!AD342</f>
        <v/>
      </c>
      <c r="G349" s="61" t="str">
        <f>'Cell type &amp; nb'!AE342</f>
        <v/>
      </c>
      <c r="H349" s="61" t="str">
        <f>'Cell type &amp; nb'!AF342</f>
        <v/>
      </c>
      <c r="I349" s="64" t="str">
        <f t="shared" si="110"/>
        <v/>
      </c>
      <c r="J349" s="62" t="str">
        <f t="shared" si="111"/>
        <v/>
      </c>
      <c r="K349" s="62" t="str">
        <f t="shared" si="112"/>
        <v/>
      </c>
      <c r="L349" s="62" t="str">
        <f t="shared" si="113"/>
        <v/>
      </c>
      <c r="M349" s="62" t="str">
        <f t="shared" si="114"/>
        <v/>
      </c>
      <c r="N349" s="62" t="str">
        <f t="shared" si="115"/>
        <v/>
      </c>
      <c r="O349" s="62" t="str">
        <f t="shared" si="116"/>
        <v/>
      </c>
      <c r="P349" s="107"/>
      <c r="Q349" s="107"/>
      <c r="R349" s="107"/>
      <c r="S349" s="107"/>
      <c r="T349" s="107"/>
      <c r="U349" s="107"/>
      <c r="V349" s="107"/>
      <c r="Y349" s="108" t="str">
        <f>IF('1st plate agonist &amp; batch'!AB342&lt;&gt;"",'1st plate agonist &amp; batch'!AB342,"")</f>
        <v/>
      </c>
      <c r="Z349" s="108" t="str">
        <f>IF('1st plate agonist &amp; batch'!AC342&lt;&gt;"",'1st plate agonist &amp; batch'!AC342,"")</f>
        <v/>
      </c>
      <c r="AA349" s="108" t="str">
        <f>IF('1st plate agonist &amp; batch'!AD342&lt;&gt;"",'1st plate agonist &amp; batch'!AD342,"")</f>
        <v/>
      </c>
      <c r="AB349" s="108" t="str">
        <f>IF('1st plate agonist &amp; batch'!AE342&lt;&gt;"",'1st plate agonist &amp; batch'!AE342,"")</f>
        <v/>
      </c>
      <c r="AC349" s="58" t="str">
        <f>IFERROR(IF(AND($Y349&lt;&gt;"Buffer",$Y349&lt;&gt;""),COUNTIFS('Dilutions 1st Plate'!$B$2:$Y$17,'Plate preparation Calculations'!$AD$2,'1st plate agonist &amp; batch'!$B$2:$Y$17,'Plate preparation Calculations'!$Y349),""),"")</f>
        <v/>
      </c>
      <c r="AD349" s="58" t="str">
        <f t="shared" si="117"/>
        <v/>
      </c>
      <c r="AE349" s="58" t="str">
        <f t="shared" si="118"/>
        <v/>
      </c>
      <c r="AF349" s="108" t="str">
        <f t="shared" si="119"/>
        <v/>
      </c>
      <c r="AG349" s="58" t="str">
        <f t="shared" si="120"/>
        <v/>
      </c>
      <c r="AH349" s="58" t="str">
        <f t="shared" si="121"/>
        <v/>
      </c>
      <c r="AI349" s="58" t="str">
        <f t="shared" si="122"/>
        <v/>
      </c>
      <c r="AJ349" s="58" t="str">
        <f t="shared" si="123"/>
        <v/>
      </c>
      <c r="AK349" s="58" t="str">
        <f t="shared" si="124"/>
        <v/>
      </c>
      <c r="AL349" s="58" t="str">
        <f t="shared" si="125"/>
        <v/>
      </c>
      <c r="AM349" s="58" t="str">
        <f t="shared" si="126"/>
        <v/>
      </c>
      <c r="AN349" s="58" t="str">
        <f t="shared" si="127"/>
        <v/>
      </c>
      <c r="AP349" s="58" t="str">
        <f>IF(AND('2nd plate agonist &amp; batch'!AB342&lt;&gt;"", '2nd plate agonist &amp; batch'!AB342&lt;&gt;"Buffer"),'2nd plate agonist &amp; batch'!AB342,"")</f>
        <v/>
      </c>
      <c r="AQ349" s="58" t="str">
        <f>IF('2nd plate agonist &amp; batch'!AC342&lt;&gt;"",'2nd plate agonist &amp; batch'!AC342,"")</f>
        <v/>
      </c>
      <c r="AR349" s="58" t="str">
        <f>IF('2nd plate agonist &amp; batch'!AD342&lt;&gt;"",'2nd plate agonist &amp; batch'!AD342,"")</f>
        <v/>
      </c>
      <c r="AS349" s="58"/>
      <c r="AT349" s="58" t="str">
        <f>IF(AND('2nd plate agonist &amp; batch'!AB342&lt;&gt;"", '2nd plate agonist &amp; batch'!AB342&lt;&gt;"Buffer"),'2nd plate agonist &amp; batch'!AE342,"")</f>
        <v/>
      </c>
      <c r="AU349" s="58" t="str">
        <f t="shared" si="128"/>
        <v/>
      </c>
      <c r="AV349" s="58" t="str">
        <f t="shared" si="129"/>
        <v/>
      </c>
      <c r="AW349" s="58" t="str">
        <f t="shared" si="131"/>
        <v/>
      </c>
      <c r="AX349" s="58" t="str">
        <f t="shared" si="130"/>
        <v/>
      </c>
      <c r="AY349" s="93"/>
      <c r="BB349" s="54"/>
    </row>
    <row r="350" spans="5:54" s="91" customFormat="1" ht="21" customHeight="1" x14ac:dyDescent="0.3">
      <c r="E350" s="61" t="str">
        <f>'Cell type &amp; nb'!AC343</f>
        <v/>
      </c>
      <c r="F350" s="61" t="str">
        <f>'Cell type &amp; nb'!AD343</f>
        <v/>
      </c>
      <c r="G350" s="61" t="str">
        <f>'Cell type &amp; nb'!AE343</f>
        <v/>
      </c>
      <c r="H350" s="61" t="str">
        <f>'Cell type &amp; nb'!AF343</f>
        <v/>
      </c>
      <c r="I350" s="64" t="str">
        <f t="shared" si="110"/>
        <v/>
      </c>
      <c r="J350" s="62" t="str">
        <f t="shared" si="111"/>
        <v/>
      </c>
      <c r="K350" s="62" t="str">
        <f t="shared" si="112"/>
        <v/>
      </c>
      <c r="L350" s="62" t="str">
        <f t="shared" si="113"/>
        <v/>
      </c>
      <c r="M350" s="62" t="str">
        <f t="shared" si="114"/>
        <v/>
      </c>
      <c r="N350" s="62" t="str">
        <f t="shared" si="115"/>
        <v/>
      </c>
      <c r="O350" s="62" t="str">
        <f t="shared" si="116"/>
        <v/>
      </c>
      <c r="P350" s="107"/>
      <c r="Q350" s="107"/>
      <c r="R350" s="107"/>
      <c r="S350" s="107"/>
      <c r="T350" s="107"/>
      <c r="U350" s="107"/>
      <c r="V350" s="107"/>
      <c r="Y350" s="108" t="str">
        <f>IF('1st plate agonist &amp; batch'!AB343&lt;&gt;"",'1st plate agonist &amp; batch'!AB343,"")</f>
        <v/>
      </c>
      <c r="Z350" s="108" t="str">
        <f>IF('1st plate agonist &amp; batch'!AC343&lt;&gt;"",'1st plate agonist &amp; batch'!AC343,"")</f>
        <v/>
      </c>
      <c r="AA350" s="108" t="str">
        <f>IF('1st plate agonist &amp; batch'!AD343&lt;&gt;"",'1st plate agonist &amp; batch'!AD343,"")</f>
        <v/>
      </c>
      <c r="AB350" s="108" t="str">
        <f>IF('1st plate agonist &amp; batch'!AE343&lt;&gt;"",'1st plate agonist &amp; batch'!AE343,"")</f>
        <v/>
      </c>
      <c r="AC350" s="58" t="str">
        <f>IFERROR(IF(AND($Y350&lt;&gt;"Buffer",$Y350&lt;&gt;""),COUNTIFS('Dilutions 1st Plate'!$B$2:$Y$17,'Plate preparation Calculations'!$AD$2,'1st plate agonist &amp; batch'!$B$2:$Y$17,'Plate preparation Calculations'!$Y350),""),"")</f>
        <v/>
      </c>
      <c r="AD350" s="58" t="str">
        <f t="shared" si="117"/>
        <v/>
      </c>
      <c r="AE350" s="58" t="str">
        <f t="shared" si="118"/>
        <v/>
      </c>
      <c r="AF350" s="108" t="str">
        <f t="shared" si="119"/>
        <v/>
      </c>
      <c r="AG350" s="58" t="str">
        <f t="shared" si="120"/>
        <v/>
      </c>
      <c r="AH350" s="58" t="str">
        <f t="shared" si="121"/>
        <v/>
      </c>
      <c r="AI350" s="58" t="str">
        <f t="shared" si="122"/>
        <v/>
      </c>
      <c r="AJ350" s="58" t="str">
        <f t="shared" si="123"/>
        <v/>
      </c>
      <c r="AK350" s="58" t="str">
        <f t="shared" si="124"/>
        <v/>
      </c>
      <c r="AL350" s="58" t="str">
        <f t="shared" si="125"/>
        <v/>
      </c>
      <c r="AM350" s="58" t="str">
        <f t="shared" si="126"/>
        <v/>
      </c>
      <c r="AN350" s="58" t="str">
        <f t="shared" si="127"/>
        <v/>
      </c>
      <c r="AP350" s="58" t="str">
        <f>IF(AND('2nd plate agonist &amp; batch'!AB343&lt;&gt;"", '2nd plate agonist &amp; batch'!AB343&lt;&gt;"Buffer"),'2nd plate agonist &amp; batch'!AB343,"")</f>
        <v/>
      </c>
      <c r="AQ350" s="58" t="str">
        <f>IF('2nd plate agonist &amp; batch'!AC343&lt;&gt;"",'2nd plate agonist &amp; batch'!AC343,"")</f>
        <v/>
      </c>
      <c r="AR350" s="58" t="str">
        <f>IF('2nd plate agonist &amp; batch'!AD343&lt;&gt;"",'2nd plate agonist &amp; batch'!AD343,"")</f>
        <v/>
      </c>
      <c r="AS350" s="58"/>
      <c r="AT350" s="58" t="str">
        <f>IF(AND('2nd plate agonist &amp; batch'!AB343&lt;&gt;"", '2nd plate agonist &amp; batch'!AB343&lt;&gt;"Buffer"),'2nd plate agonist &amp; batch'!AE343,"")</f>
        <v/>
      </c>
      <c r="AU350" s="58" t="str">
        <f t="shared" si="128"/>
        <v/>
      </c>
      <c r="AV350" s="58" t="str">
        <f t="shared" si="129"/>
        <v/>
      </c>
      <c r="AW350" s="58" t="str">
        <f t="shared" si="131"/>
        <v/>
      </c>
      <c r="AX350" s="58" t="str">
        <f t="shared" si="130"/>
        <v/>
      </c>
      <c r="AY350" s="93"/>
      <c r="BB350" s="54"/>
    </row>
    <row r="351" spans="5:54" s="91" customFormat="1" ht="21" customHeight="1" x14ac:dyDescent="0.3">
      <c r="E351" s="61" t="str">
        <f>'Cell type &amp; nb'!AC344</f>
        <v/>
      </c>
      <c r="F351" s="61" t="str">
        <f>'Cell type &amp; nb'!AD344</f>
        <v/>
      </c>
      <c r="G351" s="61" t="str">
        <f>'Cell type &amp; nb'!AE344</f>
        <v/>
      </c>
      <c r="H351" s="61" t="str">
        <f>'Cell type &amp; nb'!AF344</f>
        <v/>
      </c>
      <c r="I351" s="64" t="str">
        <f t="shared" si="110"/>
        <v/>
      </c>
      <c r="J351" s="62" t="str">
        <f t="shared" si="111"/>
        <v/>
      </c>
      <c r="K351" s="62" t="str">
        <f t="shared" si="112"/>
        <v/>
      </c>
      <c r="L351" s="62" t="str">
        <f t="shared" si="113"/>
        <v/>
      </c>
      <c r="M351" s="62" t="str">
        <f t="shared" si="114"/>
        <v/>
      </c>
      <c r="N351" s="62" t="str">
        <f t="shared" si="115"/>
        <v/>
      </c>
      <c r="O351" s="62" t="str">
        <f t="shared" si="116"/>
        <v/>
      </c>
      <c r="P351" s="107"/>
      <c r="Q351" s="107"/>
      <c r="R351" s="107"/>
      <c r="S351" s="107"/>
      <c r="T351" s="107"/>
      <c r="U351" s="107"/>
      <c r="V351" s="107"/>
      <c r="Y351" s="108" t="str">
        <f>IF('1st plate agonist &amp; batch'!AB344&lt;&gt;"",'1st plate agonist &amp; batch'!AB344,"")</f>
        <v/>
      </c>
      <c r="Z351" s="108" t="str">
        <f>IF('1st plate agonist &amp; batch'!AC344&lt;&gt;"",'1st plate agonist &amp; batch'!AC344,"")</f>
        <v/>
      </c>
      <c r="AA351" s="108" t="str">
        <f>IF('1st plate agonist &amp; batch'!AD344&lt;&gt;"",'1st plate agonist &amp; batch'!AD344,"")</f>
        <v/>
      </c>
      <c r="AB351" s="108" t="str">
        <f>IF('1st plate agonist &amp; batch'!AE344&lt;&gt;"",'1st plate agonist &amp; batch'!AE344,"")</f>
        <v/>
      </c>
      <c r="AC351" s="58" t="str">
        <f>IFERROR(IF(AND($Y351&lt;&gt;"Buffer",$Y351&lt;&gt;""),COUNTIFS('Dilutions 1st Plate'!$B$2:$Y$17,'Plate preparation Calculations'!$AD$2,'1st plate agonist &amp; batch'!$B$2:$Y$17,'Plate preparation Calculations'!$Y351),""),"")</f>
        <v/>
      </c>
      <c r="AD351" s="58" t="str">
        <f t="shared" si="117"/>
        <v/>
      </c>
      <c r="AE351" s="58" t="str">
        <f t="shared" si="118"/>
        <v/>
      </c>
      <c r="AF351" s="108" t="str">
        <f t="shared" si="119"/>
        <v/>
      </c>
      <c r="AG351" s="58" t="str">
        <f t="shared" si="120"/>
        <v/>
      </c>
      <c r="AH351" s="58" t="str">
        <f t="shared" si="121"/>
        <v/>
      </c>
      <c r="AI351" s="58" t="str">
        <f t="shared" si="122"/>
        <v/>
      </c>
      <c r="AJ351" s="58" t="str">
        <f t="shared" si="123"/>
        <v/>
      </c>
      <c r="AK351" s="58" t="str">
        <f t="shared" si="124"/>
        <v/>
      </c>
      <c r="AL351" s="58" t="str">
        <f t="shared" si="125"/>
        <v/>
      </c>
      <c r="AM351" s="58" t="str">
        <f t="shared" si="126"/>
        <v/>
      </c>
      <c r="AN351" s="58" t="str">
        <f t="shared" si="127"/>
        <v/>
      </c>
      <c r="AP351" s="58" t="str">
        <f>IF(AND('2nd plate agonist &amp; batch'!AB344&lt;&gt;"", '2nd plate agonist &amp; batch'!AB344&lt;&gt;"Buffer"),'2nd plate agonist &amp; batch'!AB344,"")</f>
        <v/>
      </c>
      <c r="AQ351" s="58" t="str">
        <f>IF('2nd plate agonist &amp; batch'!AC344&lt;&gt;"",'2nd plate agonist &amp; batch'!AC344,"")</f>
        <v/>
      </c>
      <c r="AR351" s="58" t="str">
        <f>IF('2nd plate agonist &amp; batch'!AD344&lt;&gt;"",'2nd plate agonist &amp; batch'!AD344,"")</f>
        <v/>
      </c>
      <c r="AS351" s="58"/>
      <c r="AT351" s="58" t="str">
        <f>IF(AND('2nd plate agonist &amp; batch'!AB344&lt;&gt;"", '2nd plate agonist &amp; batch'!AB344&lt;&gt;"Buffer"),'2nd plate agonist &amp; batch'!AE344,"")</f>
        <v/>
      </c>
      <c r="AU351" s="58" t="str">
        <f t="shared" si="128"/>
        <v/>
      </c>
      <c r="AV351" s="58" t="str">
        <f t="shared" si="129"/>
        <v/>
      </c>
      <c r="AW351" s="58" t="str">
        <f t="shared" si="131"/>
        <v/>
      </c>
      <c r="AX351" s="58" t="str">
        <f t="shared" si="130"/>
        <v/>
      </c>
      <c r="AY351" s="93"/>
      <c r="BB351" s="54"/>
    </row>
    <row r="352" spans="5:54" s="91" customFormat="1" ht="21" customHeight="1" x14ac:dyDescent="0.3">
      <c r="E352" s="61" t="str">
        <f>'Cell type &amp; nb'!AC345</f>
        <v/>
      </c>
      <c r="F352" s="61" t="str">
        <f>'Cell type &amp; nb'!AD345</f>
        <v/>
      </c>
      <c r="G352" s="61" t="str">
        <f>'Cell type &amp; nb'!AE345</f>
        <v/>
      </c>
      <c r="H352" s="61" t="str">
        <f>'Cell type &amp; nb'!AF345</f>
        <v/>
      </c>
      <c r="I352" s="64" t="str">
        <f t="shared" si="110"/>
        <v/>
      </c>
      <c r="J352" s="62" t="str">
        <f t="shared" si="111"/>
        <v/>
      </c>
      <c r="K352" s="62" t="str">
        <f t="shared" si="112"/>
        <v/>
      </c>
      <c r="L352" s="62" t="str">
        <f t="shared" si="113"/>
        <v/>
      </c>
      <c r="M352" s="62" t="str">
        <f t="shared" si="114"/>
        <v/>
      </c>
      <c r="N352" s="62" t="str">
        <f t="shared" si="115"/>
        <v/>
      </c>
      <c r="O352" s="62" t="str">
        <f t="shared" si="116"/>
        <v/>
      </c>
      <c r="P352" s="107"/>
      <c r="Q352" s="107"/>
      <c r="R352" s="107"/>
      <c r="S352" s="107"/>
      <c r="T352" s="107"/>
      <c r="U352" s="107"/>
      <c r="V352" s="107"/>
      <c r="Y352" s="108" t="str">
        <f>IF('1st plate agonist &amp; batch'!AB345&lt;&gt;"",'1st plate agonist &amp; batch'!AB345,"")</f>
        <v/>
      </c>
      <c r="Z352" s="108" t="str">
        <f>IF('1st plate agonist &amp; batch'!AC345&lt;&gt;"",'1st plate agonist &amp; batch'!AC345,"")</f>
        <v/>
      </c>
      <c r="AA352" s="108" t="str">
        <f>IF('1st plate agonist &amp; batch'!AD345&lt;&gt;"",'1st plate agonist &amp; batch'!AD345,"")</f>
        <v/>
      </c>
      <c r="AB352" s="108" t="str">
        <f>IF('1st plate agonist &amp; batch'!AE345&lt;&gt;"",'1st plate agonist &amp; batch'!AE345,"")</f>
        <v/>
      </c>
      <c r="AC352" s="58" t="str">
        <f>IFERROR(IF(AND($Y352&lt;&gt;"Buffer",$Y352&lt;&gt;""),COUNTIFS('Dilutions 1st Plate'!$B$2:$Y$17,'Plate preparation Calculations'!$AD$2,'1st plate agonist &amp; batch'!$B$2:$Y$17,'Plate preparation Calculations'!$Y352),""),"")</f>
        <v/>
      </c>
      <c r="AD352" s="58" t="str">
        <f t="shared" si="117"/>
        <v/>
      </c>
      <c r="AE352" s="58" t="str">
        <f t="shared" si="118"/>
        <v/>
      </c>
      <c r="AF352" s="108" t="str">
        <f t="shared" si="119"/>
        <v/>
      </c>
      <c r="AG352" s="58" t="str">
        <f t="shared" si="120"/>
        <v/>
      </c>
      <c r="AH352" s="58" t="str">
        <f t="shared" si="121"/>
        <v/>
      </c>
      <c r="AI352" s="58" t="str">
        <f t="shared" si="122"/>
        <v/>
      </c>
      <c r="AJ352" s="58" t="str">
        <f t="shared" si="123"/>
        <v/>
      </c>
      <c r="AK352" s="58" t="str">
        <f t="shared" si="124"/>
        <v/>
      </c>
      <c r="AL352" s="58" t="str">
        <f t="shared" si="125"/>
        <v/>
      </c>
      <c r="AM352" s="58" t="str">
        <f t="shared" si="126"/>
        <v/>
      </c>
      <c r="AN352" s="58" t="str">
        <f t="shared" si="127"/>
        <v/>
      </c>
      <c r="AP352" s="58" t="str">
        <f>IF(AND('2nd plate agonist &amp; batch'!AB345&lt;&gt;"", '2nd plate agonist &amp; batch'!AB345&lt;&gt;"Buffer"),'2nd plate agonist &amp; batch'!AB345,"")</f>
        <v/>
      </c>
      <c r="AQ352" s="58" t="str">
        <f>IF('2nd plate agonist &amp; batch'!AC345&lt;&gt;"",'2nd plate agonist &amp; batch'!AC345,"")</f>
        <v/>
      </c>
      <c r="AR352" s="58" t="str">
        <f>IF('2nd plate agonist &amp; batch'!AD345&lt;&gt;"",'2nd plate agonist &amp; batch'!AD345,"")</f>
        <v/>
      </c>
      <c r="AS352" s="58"/>
      <c r="AT352" s="58" t="str">
        <f>IF(AND('2nd plate agonist &amp; batch'!AB345&lt;&gt;"", '2nd plate agonist &amp; batch'!AB345&lt;&gt;"Buffer"),'2nd plate agonist &amp; batch'!AE345,"")</f>
        <v/>
      </c>
      <c r="AU352" s="58" t="str">
        <f t="shared" si="128"/>
        <v/>
      </c>
      <c r="AV352" s="58" t="str">
        <f t="shared" si="129"/>
        <v/>
      </c>
      <c r="AW352" s="58" t="str">
        <f t="shared" si="131"/>
        <v/>
      </c>
      <c r="AX352" s="58" t="str">
        <f t="shared" si="130"/>
        <v/>
      </c>
      <c r="AY352" s="93"/>
      <c r="BB352" s="54"/>
    </row>
    <row r="353" spans="5:54" s="91" customFormat="1" ht="21" customHeight="1" x14ac:dyDescent="0.3">
      <c r="E353" s="61" t="str">
        <f>'Cell type &amp; nb'!AC346</f>
        <v/>
      </c>
      <c r="F353" s="61" t="str">
        <f>'Cell type &amp; nb'!AD346</f>
        <v/>
      </c>
      <c r="G353" s="61" t="str">
        <f>'Cell type &amp; nb'!AE346</f>
        <v/>
      </c>
      <c r="H353" s="61" t="str">
        <f>'Cell type &amp; nb'!AF346</f>
        <v/>
      </c>
      <c r="I353" s="64" t="str">
        <f t="shared" si="110"/>
        <v/>
      </c>
      <c r="J353" s="62" t="str">
        <f t="shared" si="111"/>
        <v/>
      </c>
      <c r="K353" s="62" t="str">
        <f t="shared" si="112"/>
        <v/>
      </c>
      <c r="L353" s="62" t="str">
        <f t="shared" si="113"/>
        <v/>
      </c>
      <c r="M353" s="62" t="str">
        <f t="shared" si="114"/>
        <v/>
      </c>
      <c r="N353" s="62" t="str">
        <f t="shared" si="115"/>
        <v/>
      </c>
      <c r="O353" s="62" t="str">
        <f t="shared" si="116"/>
        <v/>
      </c>
      <c r="P353" s="107"/>
      <c r="Q353" s="107"/>
      <c r="R353" s="107"/>
      <c r="S353" s="107"/>
      <c r="T353" s="107"/>
      <c r="U353" s="107"/>
      <c r="V353" s="107"/>
      <c r="Y353" s="108" t="str">
        <f>IF('1st plate agonist &amp; batch'!AB346&lt;&gt;"",'1st plate agonist &amp; batch'!AB346,"")</f>
        <v/>
      </c>
      <c r="Z353" s="108" t="str">
        <f>IF('1st plate agonist &amp; batch'!AC346&lt;&gt;"",'1st plate agonist &amp; batch'!AC346,"")</f>
        <v/>
      </c>
      <c r="AA353" s="108" t="str">
        <f>IF('1st plate agonist &amp; batch'!AD346&lt;&gt;"",'1st plate agonist &amp; batch'!AD346,"")</f>
        <v/>
      </c>
      <c r="AB353" s="108" t="str">
        <f>IF('1st plate agonist &amp; batch'!AE346&lt;&gt;"",'1st plate agonist &amp; batch'!AE346,"")</f>
        <v/>
      </c>
      <c r="AC353" s="58" t="str">
        <f>IFERROR(IF(AND($Y353&lt;&gt;"Buffer",$Y353&lt;&gt;""),COUNTIFS('Dilutions 1st Plate'!$B$2:$Y$17,'Plate preparation Calculations'!$AD$2,'1st plate agonist &amp; batch'!$B$2:$Y$17,'Plate preparation Calculations'!$Y353),""),"")</f>
        <v/>
      </c>
      <c r="AD353" s="58" t="str">
        <f t="shared" si="117"/>
        <v/>
      </c>
      <c r="AE353" s="58" t="str">
        <f t="shared" si="118"/>
        <v/>
      </c>
      <c r="AF353" s="108" t="str">
        <f t="shared" si="119"/>
        <v/>
      </c>
      <c r="AG353" s="58" t="str">
        <f t="shared" si="120"/>
        <v/>
      </c>
      <c r="AH353" s="58" t="str">
        <f t="shared" si="121"/>
        <v/>
      </c>
      <c r="AI353" s="58" t="str">
        <f t="shared" si="122"/>
        <v/>
      </c>
      <c r="AJ353" s="58" t="str">
        <f t="shared" si="123"/>
        <v/>
      </c>
      <c r="AK353" s="58" t="str">
        <f t="shared" si="124"/>
        <v/>
      </c>
      <c r="AL353" s="58" t="str">
        <f t="shared" si="125"/>
        <v/>
      </c>
      <c r="AM353" s="58" t="str">
        <f t="shared" si="126"/>
        <v/>
      </c>
      <c r="AN353" s="58" t="str">
        <f t="shared" si="127"/>
        <v/>
      </c>
      <c r="AP353" s="58" t="str">
        <f>IF(AND('2nd plate agonist &amp; batch'!AB346&lt;&gt;"", '2nd plate agonist &amp; batch'!AB346&lt;&gt;"Buffer"),'2nd plate agonist &amp; batch'!AB346,"")</f>
        <v/>
      </c>
      <c r="AQ353" s="58" t="str">
        <f>IF('2nd plate agonist &amp; batch'!AC346&lt;&gt;"",'2nd plate agonist &amp; batch'!AC346,"")</f>
        <v/>
      </c>
      <c r="AR353" s="58" t="str">
        <f>IF('2nd plate agonist &amp; batch'!AD346&lt;&gt;"",'2nd plate agonist &amp; batch'!AD346,"")</f>
        <v/>
      </c>
      <c r="AS353" s="58"/>
      <c r="AT353" s="58" t="str">
        <f>IF(AND('2nd plate agonist &amp; batch'!AB346&lt;&gt;"", '2nd plate agonist &amp; batch'!AB346&lt;&gt;"Buffer"),'2nd plate agonist &amp; batch'!AE346,"")</f>
        <v/>
      </c>
      <c r="AU353" s="58" t="str">
        <f t="shared" si="128"/>
        <v/>
      </c>
      <c r="AV353" s="58" t="str">
        <f t="shared" si="129"/>
        <v/>
      </c>
      <c r="AW353" s="58" t="str">
        <f t="shared" si="131"/>
        <v/>
      </c>
      <c r="AX353" s="58" t="str">
        <f t="shared" si="130"/>
        <v/>
      </c>
      <c r="AY353" s="93"/>
      <c r="BB353" s="54"/>
    </row>
    <row r="354" spans="5:54" s="91" customFormat="1" ht="21" customHeight="1" x14ac:dyDescent="0.3">
      <c r="E354" s="61" t="str">
        <f>'Cell type &amp; nb'!AC347</f>
        <v/>
      </c>
      <c r="F354" s="61" t="str">
        <f>'Cell type &amp; nb'!AD347</f>
        <v/>
      </c>
      <c r="G354" s="61" t="str">
        <f>'Cell type &amp; nb'!AE347</f>
        <v/>
      </c>
      <c r="H354" s="61" t="str">
        <f>'Cell type &amp; nb'!AF347</f>
        <v/>
      </c>
      <c r="I354" s="64" t="str">
        <f t="shared" si="110"/>
        <v/>
      </c>
      <c r="J354" s="62" t="str">
        <f t="shared" si="111"/>
        <v/>
      </c>
      <c r="K354" s="62" t="str">
        <f t="shared" si="112"/>
        <v/>
      </c>
      <c r="L354" s="62" t="str">
        <f t="shared" si="113"/>
        <v/>
      </c>
      <c r="M354" s="62" t="str">
        <f t="shared" si="114"/>
        <v/>
      </c>
      <c r="N354" s="62" t="str">
        <f t="shared" si="115"/>
        <v/>
      </c>
      <c r="O354" s="62" t="str">
        <f t="shared" si="116"/>
        <v/>
      </c>
      <c r="P354" s="107"/>
      <c r="Q354" s="107"/>
      <c r="R354" s="107"/>
      <c r="S354" s="107"/>
      <c r="T354" s="107"/>
      <c r="U354" s="107"/>
      <c r="V354" s="107"/>
      <c r="Y354" s="108" t="str">
        <f>IF('1st plate agonist &amp; batch'!AB347&lt;&gt;"",'1st plate agonist &amp; batch'!AB347,"")</f>
        <v/>
      </c>
      <c r="Z354" s="108" t="str">
        <f>IF('1st plate agonist &amp; batch'!AC347&lt;&gt;"",'1st plate agonist &amp; batch'!AC347,"")</f>
        <v/>
      </c>
      <c r="AA354" s="108" t="str">
        <f>IF('1st plate agonist &amp; batch'!AD347&lt;&gt;"",'1st plate agonist &amp; batch'!AD347,"")</f>
        <v/>
      </c>
      <c r="AB354" s="108" t="str">
        <f>IF('1st plate agonist &amp; batch'!AE347&lt;&gt;"",'1st plate agonist &amp; batch'!AE347,"")</f>
        <v/>
      </c>
      <c r="AC354" s="58" t="str">
        <f>IFERROR(IF(AND($Y354&lt;&gt;"Buffer",$Y354&lt;&gt;""),COUNTIFS('Dilutions 1st Plate'!$B$2:$Y$17,'Plate preparation Calculations'!$AD$2,'1st plate agonist &amp; batch'!$B$2:$Y$17,'Plate preparation Calculations'!$Y354),""),"")</f>
        <v/>
      </c>
      <c r="AD354" s="58" t="str">
        <f t="shared" si="117"/>
        <v/>
      </c>
      <c r="AE354" s="58" t="str">
        <f t="shared" si="118"/>
        <v/>
      </c>
      <c r="AF354" s="108" t="str">
        <f t="shared" si="119"/>
        <v/>
      </c>
      <c r="AG354" s="58" t="str">
        <f t="shared" si="120"/>
        <v/>
      </c>
      <c r="AH354" s="58" t="str">
        <f t="shared" si="121"/>
        <v/>
      </c>
      <c r="AI354" s="58" t="str">
        <f t="shared" si="122"/>
        <v/>
      </c>
      <c r="AJ354" s="58" t="str">
        <f t="shared" si="123"/>
        <v/>
      </c>
      <c r="AK354" s="58" t="str">
        <f t="shared" si="124"/>
        <v/>
      </c>
      <c r="AL354" s="58" t="str">
        <f t="shared" si="125"/>
        <v/>
      </c>
      <c r="AM354" s="58" t="str">
        <f t="shared" si="126"/>
        <v/>
      </c>
      <c r="AN354" s="58" t="str">
        <f t="shared" si="127"/>
        <v/>
      </c>
      <c r="AP354" s="58" t="str">
        <f>IF(AND('2nd plate agonist &amp; batch'!AB347&lt;&gt;"", '2nd plate agonist &amp; batch'!AB347&lt;&gt;"Buffer"),'2nd plate agonist &amp; batch'!AB347,"")</f>
        <v/>
      </c>
      <c r="AQ354" s="58" t="str">
        <f>IF('2nd plate agonist &amp; batch'!AC347&lt;&gt;"",'2nd plate agonist &amp; batch'!AC347,"")</f>
        <v/>
      </c>
      <c r="AR354" s="58" t="str">
        <f>IF('2nd plate agonist &amp; batch'!AD347&lt;&gt;"",'2nd plate agonist &amp; batch'!AD347,"")</f>
        <v/>
      </c>
      <c r="AS354" s="58"/>
      <c r="AT354" s="58" t="str">
        <f>IF(AND('2nd plate agonist &amp; batch'!AB347&lt;&gt;"", '2nd plate agonist &amp; batch'!AB347&lt;&gt;"Buffer"),'2nd plate agonist &amp; batch'!AE347,"")</f>
        <v/>
      </c>
      <c r="AU354" s="58" t="str">
        <f t="shared" si="128"/>
        <v/>
      </c>
      <c r="AV354" s="58" t="str">
        <f t="shared" si="129"/>
        <v/>
      </c>
      <c r="AW354" s="58" t="str">
        <f t="shared" si="131"/>
        <v/>
      </c>
      <c r="AX354" s="58" t="str">
        <f t="shared" si="130"/>
        <v/>
      </c>
      <c r="AY354" s="93"/>
      <c r="BB354" s="54"/>
    </row>
    <row r="355" spans="5:54" s="91" customFormat="1" ht="21" customHeight="1" x14ac:dyDescent="0.3">
      <c r="E355" s="61" t="str">
        <f>'Cell type &amp; nb'!AC348</f>
        <v/>
      </c>
      <c r="F355" s="61" t="str">
        <f>'Cell type &amp; nb'!AD348</f>
        <v/>
      </c>
      <c r="G355" s="61" t="str">
        <f>'Cell type &amp; nb'!AE348</f>
        <v/>
      </c>
      <c r="H355" s="61" t="str">
        <f>'Cell type &amp; nb'!AF348</f>
        <v/>
      </c>
      <c r="I355" s="64" t="str">
        <f t="shared" si="110"/>
        <v/>
      </c>
      <c r="J355" s="62" t="str">
        <f t="shared" si="111"/>
        <v/>
      </c>
      <c r="K355" s="62" t="str">
        <f t="shared" si="112"/>
        <v/>
      </c>
      <c r="L355" s="62" t="str">
        <f t="shared" si="113"/>
        <v/>
      </c>
      <c r="M355" s="62" t="str">
        <f t="shared" si="114"/>
        <v/>
      </c>
      <c r="N355" s="62" t="str">
        <f t="shared" si="115"/>
        <v/>
      </c>
      <c r="O355" s="62" t="str">
        <f t="shared" si="116"/>
        <v/>
      </c>
      <c r="P355" s="107"/>
      <c r="Q355" s="107"/>
      <c r="R355" s="107"/>
      <c r="S355" s="107"/>
      <c r="T355" s="107"/>
      <c r="U355" s="107"/>
      <c r="V355" s="107"/>
      <c r="Y355" s="108" t="str">
        <f>IF('1st plate agonist &amp; batch'!AB348&lt;&gt;"",'1st plate agonist &amp; batch'!AB348,"")</f>
        <v/>
      </c>
      <c r="Z355" s="108" t="str">
        <f>IF('1st plate agonist &amp; batch'!AC348&lt;&gt;"",'1st plate agonist &amp; batch'!AC348,"")</f>
        <v/>
      </c>
      <c r="AA355" s="108" t="str">
        <f>IF('1st plate agonist &amp; batch'!AD348&lt;&gt;"",'1st plate agonist &amp; batch'!AD348,"")</f>
        <v/>
      </c>
      <c r="AB355" s="108" t="str">
        <f>IF('1st plate agonist &amp; batch'!AE348&lt;&gt;"",'1st plate agonist &amp; batch'!AE348,"")</f>
        <v/>
      </c>
      <c r="AC355" s="58" t="str">
        <f>IFERROR(IF(AND($Y355&lt;&gt;"Buffer",$Y355&lt;&gt;""),COUNTIFS('Dilutions 1st Plate'!$B$2:$Y$17,'Plate preparation Calculations'!$AD$2,'1st plate agonist &amp; batch'!$B$2:$Y$17,'Plate preparation Calculations'!$Y355),""),"")</f>
        <v/>
      </c>
      <c r="AD355" s="58" t="str">
        <f t="shared" si="117"/>
        <v/>
      </c>
      <c r="AE355" s="58" t="str">
        <f t="shared" si="118"/>
        <v/>
      </c>
      <c r="AF355" s="108" t="str">
        <f t="shared" si="119"/>
        <v/>
      </c>
      <c r="AG355" s="58" t="str">
        <f t="shared" si="120"/>
        <v/>
      </c>
      <c r="AH355" s="58" t="str">
        <f t="shared" si="121"/>
        <v/>
      </c>
      <c r="AI355" s="58" t="str">
        <f t="shared" si="122"/>
        <v/>
      </c>
      <c r="AJ355" s="58" t="str">
        <f t="shared" si="123"/>
        <v/>
      </c>
      <c r="AK355" s="58" t="str">
        <f t="shared" si="124"/>
        <v/>
      </c>
      <c r="AL355" s="58" t="str">
        <f t="shared" si="125"/>
        <v/>
      </c>
      <c r="AM355" s="58" t="str">
        <f t="shared" si="126"/>
        <v/>
      </c>
      <c r="AN355" s="58" t="str">
        <f t="shared" si="127"/>
        <v/>
      </c>
      <c r="AP355" s="58" t="str">
        <f>IF(AND('2nd plate agonist &amp; batch'!AB348&lt;&gt;"", '2nd plate agonist &amp; batch'!AB348&lt;&gt;"Buffer"),'2nd plate agonist &amp; batch'!AB348,"")</f>
        <v/>
      </c>
      <c r="AQ355" s="58" t="str">
        <f>IF('2nd plate agonist &amp; batch'!AC348&lt;&gt;"",'2nd plate agonist &amp; batch'!AC348,"")</f>
        <v/>
      </c>
      <c r="AR355" s="58" t="str">
        <f>IF('2nd plate agonist &amp; batch'!AD348&lt;&gt;"",'2nd plate agonist &amp; batch'!AD348,"")</f>
        <v/>
      </c>
      <c r="AS355" s="58"/>
      <c r="AT355" s="58" t="str">
        <f>IF(AND('2nd plate agonist &amp; batch'!AB348&lt;&gt;"", '2nd plate agonist &amp; batch'!AB348&lt;&gt;"Buffer"),'2nd plate agonist &amp; batch'!AE348,"")</f>
        <v/>
      </c>
      <c r="AU355" s="58" t="str">
        <f t="shared" si="128"/>
        <v/>
      </c>
      <c r="AV355" s="58" t="str">
        <f t="shared" si="129"/>
        <v/>
      </c>
      <c r="AW355" s="58" t="str">
        <f t="shared" si="131"/>
        <v/>
      </c>
      <c r="AX355" s="58" t="str">
        <f t="shared" si="130"/>
        <v/>
      </c>
      <c r="AY355" s="93"/>
      <c r="BB355" s="54"/>
    </row>
    <row r="356" spans="5:54" s="91" customFormat="1" ht="21" customHeight="1" x14ac:dyDescent="0.3">
      <c r="E356" s="61" t="str">
        <f>'Cell type &amp; nb'!AC349</f>
        <v/>
      </c>
      <c r="F356" s="61" t="str">
        <f>'Cell type &amp; nb'!AD349</f>
        <v/>
      </c>
      <c r="G356" s="61" t="str">
        <f>'Cell type &amp; nb'!AE349</f>
        <v/>
      </c>
      <c r="H356" s="61" t="str">
        <f>'Cell type &amp; nb'!AF349</f>
        <v/>
      </c>
      <c r="I356" s="64" t="str">
        <f t="shared" si="110"/>
        <v/>
      </c>
      <c r="J356" s="62" t="str">
        <f t="shared" si="111"/>
        <v/>
      </c>
      <c r="K356" s="62" t="str">
        <f t="shared" si="112"/>
        <v/>
      </c>
      <c r="L356" s="62" t="str">
        <f t="shared" si="113"/>
        <v/>
      </c>
      <c r="M356" s="62" t="str">
        <f t="shared" si="114"/>
        <v/>
      </c>
      <c r="N356" s="62" t="str">
        <f t="shared" si="115"/>
        <v/>
      </c>
      <c r="O356" s="62" t="str">
        <f t="shared" si="116"/>
        <v/>
      </c>
      <c r="P356" s="107"/>
      <c r="Q356" s="107"/>
      <c r="R356" s="107"/>
      <c r="S356" s="107"/>
      <c r="T356" s="107"/>
      <c r="U356" s="107"/>
      <c r="V356" s="107"/>
      <c r="Y356" s="108" t="str">
        <f>IF('1st plate agonist &amp; batch'!AB349&lt;&gt;"",'1st plate agonist &amp; batch'!AB349,"")</f>
        <v/>
      </c>
      <c r="Z356" s="108" t="str">
        <f>IF('1st plate agonist &amp; batch'!AC349&lt;&gt;"",'1st plate agonist &amp; batch'!AC349,"")</f>
        <v/>
      </c>
      <c r="AA356" s="108" t="str">
        <f>IF('1st plate agonist &amp; batch'!AD349&lt;&gt;"",'1st plate agonist &amp; batch'!AD349,"")</f>
        <v/>
      </c>
      <c r="AB356" s="108" t="str">
        <f>IF('1st plate agonist &amp; batch'!AE349&lt;&gt;"",'1st plate agonist &amp; batch'!AE349,"")</f>
        <v/>
      </c>
      <c r="AC356" s="58" t="str">
        <f>IFERROR(IF(AND($Y356&lt;&gt;"Buffer",$Y356&lt;&gt;""),COUNTIFS('Dilutions 1st Plate'!$B$2:$Y$17,'Plate preparation Calculations'!$AD$2,'1st plate agonist &amp; batch'!$B$2:$Y$17,'Plate preparation Calculations'!$Y356),""),"")</f>
        <v/>
      </c>
      <c r="AD356" s="58" t="str">
        <f t="shared" si="117"/>
        <v/>
      </c>
      <c r="AE356" s="58" t="str">
        <f t="shared" si="118"/>
        <v/>
      </c>
      <c r="AF356" s="108" t="str">
        <f t="shared" si="119"/>
        <v/>
      </c>
      <c r="AG356" s="58" t="str">
        <f t="shared" si="120"/>
        <v/>
      </c>
      <c r="AH356" s="58" t="str">
        <f t="shared" si="121"/>
        <v/>
      </c>
      <c r="AI356" s="58" t="str">
        <f t="shared" si="122"/>
        <v/>
      </c>
      <c r="AJ356" s="58" t="str">
        <f t="shared" si="123"/>
        <v/>
      </c>
      <c r="AK356" s="58" t="str">
        <f t="shared" si="124"/>
        <v/>
      </c>
      <c r="AL356" s="58" t="str">
        <f t="shared" si="125"/>
        <v/>
      </c>
      <c r="AM356" s="58" t="str">
        <f t="shared" si="126"/>
        <v/>
      </c>
      <c r="AN356" s="58" t="str">
        <f t="shared" si="127"/>
        <v/>
      </c>
      <c r="AP356" s="58" t="str">
        <f>IF(AND('2nd plate agonist &amp; batch'!AB349&lt;&gt;"", '2nd plate agonist &amp; batch'!AB349&lt;&gt;"Buffer"),'2nd plate agonist &amp; batch'!AB349,"")</f>
        <v/>
      </c>
      <c r="AQ356" s="58" t="str">
        <f>IF('2nd plate agonist &amp; batch'!AC349&lt;&gt;"",'2nd plate agonist &amp; batch'!AC349,"")</f>
        <v/>
      </c>
      <c r="AR356" s="58" t="str">
        <f>IF('2nd plate agonist &amp; batch'!AD349&lt;&gt;"",'2nd plate agonist &amp; batch'!AD349,"")</f>
        <v/>
      </c>
      <c r="AS356" s="58"/>
      <c r="AT356" s="58" t="str">
        <f>IF(AND('2nd plate agonist &amp; batch'!AB349&lt;&gt;"", '2nd plate agonist &amp; batch'!AB349&lt;&gt;"Buffer"),'2nd plate agonist &amp; batch'!AE349,"")</f>
        <v/>
      </c>
      <c r="AU356" s="58" t="str">
        <f t="shared" si="128"/>
        <v/>
      </c>
      <c r="AV356" s="58" t="str">
        <f t="shared" si="129"/>
        <v/>
      </c>
      <c r="AW356" s="58" t="str">
        <f t="shared" si="131"/>
        <v/>
      </c>
      <c r="AX356" s="58" t="str">
        <f t="shared" si="130"/>
        <v/>
      </c>
      <c r="AY356" s="93"/>
      <c r="BB356" s="54"/>
    </row>
    <row r="357" spans="5:54" s="91" customFormat="1" ht="21" customHeight="1" x14ac:dyDescent="0.3">
      <c r="E357" s="61" t="str">
        <f>'Cell type &amp; nb'!AC350</f>
        <v/>
      </c>
      <c r="F357" s="61" t="str">
        <f>'Cell type &amp; nb'!AD350</f>
        <v/>
      </c>
      <c r="G357" s="61" t="str">
        <f>'Cell type &amp; nb'!AE350</f>
        <v/>
      </c>
      <c r="H357" s="61" t="str">
        <f>'Cell type &amp; nb'!AF350</f>
        <v/>
      </c>
      <c r="I357" s="64" t="str">
        <f t="shared" si="110"/>
        <v/>
      </c>
      <c r="J357" s="62" t="str">
        <f t="shared" si="111"/>
        <v/>
      </c>
      <c r="K357" s="62" t="str">
        <f t="shared" si="112"/>
        <v/>
      </c>
      <c r="L357" s="62" t="str">
        <f t="shared" si="113"/>
        <v/>
      </c>
      <c r="M357" s="62" t="str">
        <f t="shared" si="114"/>
        <v/>
      </c>
      <c r="N357" s="62" t="str">
        <f t="shared" si="115"/>
        <v/>
      </c>
      <c r="O357" s="62" t="str">
        <f t="shared" si="116"/>
        <v/>
      </c>
      <c r="P357" s="107"/>
      <c r="Q357" s="107"/>
      <c r="R357" s="107"/>
      <c r="S357" s="107"/>
      <c r="T357" s="107"/>
      <c r="U357" s="107"/>
      <c r="V357" s="107"/>
      <c r="Y357" s="108" t="str">
        <f>IF('1st plate agonist &amp; batch'!AB350&lt;&gt;"",'1st plate agonist &amp; batch'!AB350,"")</f>
        <v/>
      </c>
      <c r="Z357" s="108" t="str">
        <f>IF('1st plate agonist &amp; batch'!AC350&lt;&gt;"",'1st plate agonist &amp; batch'!AC350,"")</f>
        <v/>
      </c>
      <c r="AA357" s="108" t="str">
        <f>IF('1st plate agonist &amp; batch'!AD350&lt;&gt;"",'1st plate agonist &amp; batch'!AD350,"")</f>
        <v/>
      </c>
      <c r="AB357" s="108" t="str">
        <f>IF('1st plate agonist &amp; batch'!AE350&lt;&gt;"",'1st plate agonist &amp; batch'!AE350,"")</f>
        <v/>
      </c>
      <c r="AC357" s="58" t="str">
        <f>IFERROR(IF(AND($Y357&lt;&gt;"Buffer",$Y357&lt;&gt;""),COUNTIFS('Dilutions 1st Plate'!$B$2:$Y$17,'Plate preparation Calculations'!$AD$2,'1st plate agonist &amp; batch'!$B$2:$Y$17,'Plate preparation Calculations'!$Y357),""),"")</f>
        <v/>
      </c>
      <c r="AD357" s="58" t="str">
        <f t="shared" si="117"/>
        <v/>
      </c>
      <c r="AE357" s="58" t="str">
        <f t="shared" si="118"/>
        <v/>
      </c>
      <c r="AF357" s="108" t="str">
        <f t="shared" si="119"/>
        <v/>
      </c>
      <c r="AG357" s="58" t="str">
        <f t="shared" si="120"/>
        <v/>
      </c>
      <c r="AH357" s="58" t="str">
        <f t="shared" si="121"/>
        <v/>
      </c>
      <c r="AI357" s="58" t="str">
        <f t="shared" si="122"/>
        <v/>
      </c>
      <c r="AJ357" s="58" t="str">
        <f t="shared" si="123"/>
        <v/>
      </c>
      <c r="AK357" s="58" t="str">
        <f t="shared" si="124"/>
        <v/>
      </c>
      <c r="AL357" s="58" t="str">
        <f t="shared" si="125"/>
        <v/>
      </c>
      <c r="AM357" s="58" t="str">
        <f t="shared" si="126"/>
        <v/>
      </c>
      <c r="AN357" s="58" t="str">
        <f t="shared" si="127"/>
        <v/>
      </c>
      <c r="AP357" s="58" t="str">
        <f>IF(AND('2nd plate agonist &amp; batch'!AB350&lt;&gt;"", '2nd plate agonist &amp; batch'!AB350&lt;&gt;"Buffer"),'2nd plate agonist &amp; batch'!AB350,"")</f>
        <v/>
      </c>
      <c r="AQ357" s="58" t="str">
        <f>IF('2nd plate agonist &amp; batch'!AC350&lt;&gt;"",'2nd plate agonist &amp; batch'!AC350,"")</f>
        <v/>
      </c>
      <c r="AR357" s="58" t="str">
        <f>IF('2nd plate agonist &amp; batch'!AD350&lt;&gt;"",'2nd plate agonist &amp; batch'!AD350,"")</f>
        <v/>
      </c>
      <c r="AS357" s="58"/>
      <c r="AT357" s="58" t="str">
        <f>IF(AND('2nd plate agonist &amp; batch'!AB350&lt;&gt;"", '2nd plate agonist &amp; batch'!AB350&lt;&gt;"Buffer"),'2nd plate agonist &amp; batch'!AE350,"")</f>
        <v/>
      </c>
      <c r="AU357" s="58" t="str">
        <f t="shared" si="128"/>
        <v/>
      </c>
      <c r="AV357" s="58" t="str">
        <f t="shared" si="129"/>
        <v/>
      </c>
      <c r="AW357" s="58" t="str">
        <f t="shared" si="131"/>
        <v/>
      </c>
      <c r="AX357" s="58" t="str">
        <f t="shared" si="130"/>
        <v/>
      </c>
      <c r="AY357" s="93"/>
      <c r="BB357" s="54"/>
    </row>
    <row r="358" spans="5:54" s="91" customFormat="1" ht="21" customHeight="1" x14ac:dyDescent="0.3">
      <c r="E358" s="61" t="str">
        <f>'Cell type &amp; nb'!AC351</f>
        <v/>
      </c>
      <c r="F358" s="61" t="str">
        <f>'Cell type &amp; nb'!AD351</f>
        <v/>
      </c>
      <c r="G358" s="61" t="str">
        <f>'Cell type &amp; nb'!AE351</f>
        <v/>
      </c>
      <c r="H358" s="61" t="str">
        <f>'Cell type &amp; nb'!AF351</f>
        <v/>
      </c>
      <c r="I358" s="64" t="str">
        <f t="shared" si="110"/>
        <v/>
      </c>
      <c r="J358" s="62" t="str">
        <f t="shared" si="111"/>
        <v/>
      </c>
      <c r="K358" s="62" t="str">
        <f t="shared" si="112"/>
        <v/>
      </c>
      <c r="L358" s="62" t="str">
        <f t="shared" si="113"/>
        <v/>
      </c>
      <c r="M358" s="62" t="str">
        <f t="shared" si="114"/>
        <v/>
      </c>
      <c r="N358" s="62" t="str">
        <f t="shared" si="115"/>
        <v/>
      </c>
      <c r="O358" s="62" t="str">
        <f t="shared" si="116"/>
        <v/>
      </c>
      <c r="P358" s="107"/>
      <c r="Q358" s="107"/>
      <c r="R358" s="107"/>
      <c r="S358" s="107"/>
      <c r="T358" s="107"/>
      <c r="U358" s="107"/>
      <c r="V358" s="107"/>
      <c r="Y358" s="108" t="str">
        <f>IF('1st plate agonist &amp; batch'!AB351&lt;&gt;"",'1st plate agonist &amp; batch'!AB351,"")</f>
        <v/>
      </c>
      <c r="Z358" s="108" t="str">
        <f>IF('1st plate agonist &amp; batch'!AC351&lt;&gt;"",'1st plate agonist &amp; batch'!AC351,"")</f>
        <v/>
      </c>
      <c r="AA358" s="108" t="str">
        <f>IF('1st plate agonist &amp; batch'!AD351&lt;&gt;"",'1st plate agonist &amp; batch'!AD351,"")</f>
        <v/>
      </c>
      <c r="AB358" s="108" t="str">
        <f>IF('1st plate agonist &amp; batch'!AE351&lt;&gt;"",'1st plate agonist &amp; batch'!AE351,"")</f>
        <v/>
      </c>
      <c r="AC358" s="58" t="str">
        <f>IFERROR(IF(AND($Y358&lt;&gt;"Buffer",$Y358&lt;&gt;""),COUNTIFS('Dilutions 1st Plate'!$B$2:$Y$17,'Plate preparation Calculations'!$AD$2,'1st plate agonist &amp; batch'!$B$2:$Y$17,'Plate preparation Calculations'!$Y358),""),"")</f>
        <v/>
      </c>
      <c r="AD358" s="58" t="str">
        <f t="shared" si="117"/>
        <v/>
      </c>
      <c r="AE358" s="58" t="str">
        <f t="shared" si="118"/>
        <v/>
      </c>
      <c r="AF358" s="108" t="str">
        <f t="shared" si="119"/>
        <v/>
      </c>
      <c r="AG358" s="58" t="str">
        <f t="shared" si="120"/>
        <v/>
      </c>
      <c r="AH358" s="58" t="str">
        <f t="shared" si="121"/>
        <v/>
      </c>
      <c r="AI358" s="58" t="str">
        <f t="shared" si="122"/>
        <v/>
      </c>
      <c r="AJ358" s="58" t="str">
        <f t="shared" si="123"/>
        <v/>
      </c>
      <c r="AK358" s="58" t="str">
        <f t="shared" si="124"/>
        <v/>
      </c>
      <c r="AL358" s="58" t="str">
        <f t="shared" si="125"/>
        <v/>
      </c>
      <c r="AM358" s="58" t="str">
        <f t="shared" si="126"/>
        <v/>
      </c>
      <c r="AN358" s="58" t="str">
        <f t="shared" si="127"/>
        <v/>
      </c>
      <c r="AP358" s="58" t="str">
        <f>IF(AND('2nd plate agonist &amp; batch'!AB351&lt;&gt;"", '2nd plate agonist &amp; batch'!AB351&lt;&gt;"Buffer"),'2nd plate agonist &amp; batch'!AB351,"")</f>
        <v/>
      </c>
      <c r="AQ358" s="58" t="str">
        <f>IF('2nd plate agonist &amp; batch'!AC351&lt;&gt;"",'2nd plate agonist &amp; batch'!AC351,"")</f>
        <v/>
      </c>
      <c r="AR358" s="58" t="str">
        <f>IF('2nd plate agonist &amp; batch'!AD351&lt;&gt;"",'2nd plate agonist &amp; batch'!AD351,"")</f>
        <v/>
      </c>
      <c r="AS358" s="58"/>
      <c r="AT358" s="58" t="str">
        <f>IF(AND('2nd plate agonist &amp; batch'!AB351&lt;&gt;"", '2nd plate agonist &amp; batch'!AB351&lt;&gt;"Buffer"),'2nd plate agonist &amp; batch'!AE351,"")</f>
        <v/>
      </c>
      <c r="AU358" s="58" t="str">
        <f t="shared" si="128"/>
        <v/>
      </c>
      <c r="AV358" s="58" t="str">
        <f t="shared" si="129"/>
        <v/>
      </c>
      <c r="AW358" s="58" t="str">
        <f t="shared" si="131"/>
        <v/>
      </c>
      <c r="AX358" s="58" t="str">
        <f t="shared" si="130"/>
        <v/>
      </c>
      <c r="AY358" s="93"/>
      <c r="BB358" s="54"/>
    </row>
    <row r="359" spans="5:54" s="91" customFormat="1" ht="21" customHeight="1" x14ac:dyDescent="0.3">
      <c r="E359" s="61" t="str">
        <f>'Cell type &amp; nb'!AC352</f>
        <v/>
      </c>
      <c r="F359" s="61" t="str">
        <f>'Cell type &amp; nb'!AD352</f>
        <v/>
      </c>
      <c r="G359" s="61" t="str">
        <f>'Cell type &amp; nb'!AE352</f>
        <v/>
      </c>
      <c r="H359" s="61" t="str">
        <f>'Cell type &amp; nb'!AF352</f>
        <v/>
      </c>
      <c r="I359" s="64" t="str">
        <f t="shared" si="110"/>
        <v/>
      </c>
      <c r="J359" s="62" t="str">
        <f t="shared" si="111"/>
        <v/>
      </c>
      <c r="K359" s="62" t="str">
        <f t="shared" si="112"/>
        <v/>
      </c>
      <c r="L359" s="62" t="str">
        <f t="shared" si="113"/>
        <v/>
      </c>
      <c r="M359" s="62" t="str">
        <f t="shared" si="114"/>
        <v/>
      </c>
      <c r="N359" s="62" t="str">
        <f t="shared" si="115"/>
        <v/>
      </c>
      <c r="O359" s="62" t="str">
        <f t="shared" si="116"/>
        <v/>
      </c>
      <c r="P359" s="107"/>
      <c r="Q359" s="107"/>
      <c r="R359" s="107"/>
      <c r="S359" s="107"/>
      <c r="T359" s="107"/>
      <c r="U359" s="107"/>
      <c r="V359" s="107"/>
      <c r="Y359" s="108" t="str">
        <f>IF('1st plate agonist &amp; batch'!AB352&lt;&gt;"",'1st plate agonist &amp; batch'!AB352,"")</f>
        <v/>
      </c>
      <c r="Z359" s="108" t="str">
        <f>IF('1st plate agonist &amp; batch'!AC352&lt;&gt;"",'1st plate agonist &amp; batch'!AC352,"")</f>
        <v/>
      </c>
      <c r="AA359" s="108" t="str">
        <f>IF('1st plate agonist &amp; batch'!AD352&lt;&gt;"",'1st plate agonist &amp; batch'!AD352,"")</f>
        <v/>
      </c>
      <c r="AB359" s="108" t="str">
        <f>IF('1st plate agonist &amp; batch'!AE352&lt;&gt;"",'1st plate agonist &amp; batch'!AE352,"")</f>
        <v/>
      </c>
      <c r="AC359" s="58" t="str">
        <f>IFERROR(IF(AND($Y359&lt;&gt;"Buffer",$Y359&lt;&gt;""),COUNTIFS('Dilutions 1st Plate'!$B$2:$Y$17,'Plate preparation Calculations'!$AD$2,'1st plate agonist &amp; batch'!$B$2:$Y$17,'Plate preparation Calculations'!$Y359),""),"")</f>
        <v/>
      </c>
      <c r="AD359" s="58" t="str">
        <f t="shared" si="117"/>
        <v/>
      </c>
      <c r="AE359" s="58" t="str">
        <f t="shared" si="118"/>
        <v/>
      </c>
      <c r="AF359" s="108" t="str">
        <f t="shared" si="119"/>
        <v/>
      </c>
      <c r="AG359" s="58" t="str">
        <f t="shared" si="120"/>
        <v/>
      </c>
      <c r="AH359" s="58" t="str">
        <f t="shared" si="121"/>
        <v/>
      </c>
      <c r="AI359" s="58" t="str">
        <f t="shared" si="122"/>
        <v/>
      </c>
      <c r="AJ359" s="58" t="str">
        <f t="shared" si="123"/>
        <v/>
      </c>
      <c r="AK359" s="58" t="str">
        <f t="shared" si="124"/>
        <v/>
      </c>
      <c r="AL359" s="58" t="str">
        <f t="shared" si="125"/>
        <v/>
      </c>
      <c r="AM359" s="58" t="str">
        <f t="shared" si="126"/>
        <v/>
      </c>
      <c r="AN359" s="58" t="str">
        <f t="shared" si="127"/>
        <v/>
      </c>
      <c r="AP359" s="58" t="str">
        <f>IF(AND('2nd plate agonist &amp; batch'!AB352&lt;&gt;"", '2nd plate agonist &amp; batch'!AB352&lt;&gt;"Buffer"),'2nd plate agonist &amp; batch'!AB352,"")</f>
        <v/>
      </c>
      <c r="AQ359" s="58" t="str">
        <f>IF('2nd plate agonist &amp; batch'!AC352&lt;&gt;"",'2nd plate agonist &amp; batch'!AC352,"")</f>
        <v/>
      </c>
      <c r="AR359" s="58" t="str">
        <f>IF('2nd plate agonist &amp; batch'!AD352&lt;&gt;"",'2nd plate agonist &amp; batch'!AD352,"")</f>
        <v/>
      </c>
      <c r="AS359" s="58"/>
      <c r="AT359" s="58" t="str">
        <f>IF(AND('2nd plate agonist &amp; batch'!AB352&lt;&gt;"", '2nd plate agonist &amp; batch'!AB352&lt;&gt;"Buffer"),'2nd plate agonist &amp; batch'!AE352,"")</f>
        <v/>
      </c>
      <c r="AU359" s="58" t="str">
        <f t="shared" si="128"/>
        <v/>
      </c>
      <c r="AV359" s="58" t="str">
        <f t="shared" si="129"/>
        <v/>
      </c>
      <c r="AW359" s="58" t="str">
        <f t="shared" si="131"/>
        <v/>
      </c>
      <c r="AX359" s="58" t="str">
        <f t="shared" si="130"/>
        <v/>
      </c>
      <c r="AY359" s="93"/>
      <c r="BB359" s="54"/>
    </row>
    <row r="360" spans="5:54" s="91" customFormat="1" ht="21" customHeight="1" x14ac:dyDescent="0.3">
      <c r="E360" s="61" t="str">
        <f>'Cell type &amp; nb'!AC353</f>
        <v/>
      </c>
      <c r="F360" s="61" t="str">
        <f>'Cell type &amp; nb'!AD353</f>
        <v/>
      </c>
      <c r="G360" s="61" t="str">
        <f>'Cell type &amp; nb'!AE353</f>
        <v/>
      </c>
      <c r="H360" s="61" t="str">
        <f>'Cell type &amp; nb'!AF353</f>
        <v/>
      </c>
      <c r="I360" s="64" t="str">
        <f t="shared" si="110"/>
        <v/>
      </c>
      <c r="J360" s="62" t="str">
        <f t="shared" si="111"/>
        <v/>
      </c>
      <c r="K360" s="62" t="str">
        <f t="shared" si="112"/>
        <v/>
      </c>
      <c r="L360" s="62" t="str">
        <f t="shared" si="113"/>
        <v/>
      </c>
      <c r="M360" s="62" t="str">
        <f t="shared" si="114"/>
        <v/>
      </c>
      <c r="N360" s="62" t="str">
        <f t="shared" si="115"/>
        <v/>
      </c>
      <c r="O360" s="62" t="str">
        <f t="shared" si="116"/>
        <v/>
      </c>
      <c r="P360" s="107"/>
      <c r="Q360" s="107"/>
      <c r="R360" s="107"/>
      <c r="S360" s="107"/>
      <c r="T360" s="107"/>
      <c r="U360" s="107"/>
      <c r="V360" s="107"/>
      <c r="Y360" s="108" t="str">
        <f>IF('1st plate agonist &amp; batch'!AB353&lt;&gt;"",'1st plate agonist &amp; batch'!AB353,"")</f>
        <v/>
      </c>
      <c r="Z360" s="108" t="str">
        <f>IF('1st plate agonist &amp; batch'!AC353&lt;&gt;"",'1st plate agonist &amp; batch'!AC353,"")</f>
        <v/>
      </c>
      <c r="AA360" s="108" t="str">
        <f>IF('1st plate agonist &amp; batch'!AD353&lt;&gt;"",'1st plate agonist &amp; batch'!AD353,"")</f>
        <v/>
      </c>
      <c r="AB360" s="108" t="str">
        <f>IF('1st plate agonist &amp; batch'!AE353&lt;&gt;"",'1st plate agonist &amp; batch'!AE353,"")</f>
        <v/>
      </c>
      <c r="AC360" s="58" t="str">
        <f>IFERROR(IF(AND($Y360&lt;&gt;"Buffer",$Y360&lt;&gt;""),COUNTIFS('Dilutions 1st Plate'!$B$2:$Y$17,'Plate preparation Calculations'!$AD$2,'1st plate agonist &amp; batch'!$B$2:$Y$17,'Plate preparation Calculations'!$Y360),""),"")</f>
        <v/>
      </c>
      <c r="AD360" s="58" t="str">
        <f t="shared" si="117"/>
        <v/>
      </c>
      <c r="AE360" s="58" t="str">
        <f t="shared" si="118"/>
        <v/>
      </c>
      <c r="AF360" s="108" t="str">
        <f t="shared" si="119"/>
        <v/>
      </c>
      <c r="AG360" s="58" t="str">
        <f t="shared" si="120"/>
        <v/>
      </c>
      <c r="AH360" s="58" t="str">
        <f t="shared" si="121"/>
        <v/>
      </c>
      <c r="AI360" s="58" t="str">
        <f t="shared" si="122"/>
        <v/>
      </c>
      <c r="AJ360" s="58" t="str">
        <f t="shared" si="123"/>
        <v/>
      </c>
      <c r="AK360" s="58" t="str">
        <f t="shared" si="124"/>
        <v/>
      </c>
      <c r="AL360" s="58" t="str">
        <f t="shared" si="125"/>
        <v/>
      </c>
      <c r="AM360" s="58" t="str">
        <f t="shared" si="126"/>
        <v/>
      </c>
      <c r="AN360" s="58" t="str">
        <f t="shared" si="127"/>
        <v/>
      </c>
      <c r="AP360" s="58" t="str">
        <f>IF(AND('2nd plate agonist &amp; batch'!AB353&lt;&gt;"", '2nd plate agonist &amp; batch'!AB353&lt;&gt;"Buffer"),'2nd plate agonist &amp; batch'!AB353,"")</f>
        <v/>
      </c>
      <c r="AQ360" s="58" t="str">
        <f>IF('2nd plate agonist &amp; batch'!AC353&lt;&gt;"",'2nd plate agonist &amp; batch'!AC353,"")</f>
        <v/>
      </c>
      <c r="AR360" s="58" t="str">
        <f>IF('2nd plate agonist &amp; batch'!AD353&lt;&gt;"",'2nd plate agonist &amp; batch'!AD353,"")</f>
        <v/>
      </c>
      <c r="AS360" s="58"/>
      <c r="AT360" s="58" t="str">
        <f>IF(AND('2nd plate agonist &amp; batch'!AB353&lt;&gt;"", '2nd plate agonist &amp; batch'!AB353&lt;&gt;"Buffer"),'2nd plate agonist &amp; batch'!AE353,"")</f>
        <v/>
      </c>
      <c r="AU360" s="58" t="str">
        <f t="shared" si="128"/>
        <v/>
      </c>
      <c r="AV360" s="58" t="str">
        <f t="shared" si="129"/>
        <v/>
      </c>
      <c r="AW360" s="58" t="str">
        <f t="shared" si="131"/>
        <v/>
      </c>
      <c r="AX360" s="58" t="str">
        <f t="shared" si="130"/>
        <v/>
      </c>
      <c r="AY360" s="93"/>
      <c r="BB360" s="54"/>
    </row>
    <row r="361" spans="5:54" s="91" customFormat="1" ht="21" customHeight="1" x14ac:dyDescent="0.3">
      <c r="E361" s="61" t="str">
        <f>'Cell type &amp; nb'!AC354</f>
        <v/>
      </c>
      <c r="F361" s="61" t="str">
        <f>'Cell type &amp; nb'!AD354</f>
        <v/>
      </c>
      <c r="G361" s="61" t="str">
        <f>'Cell type &amp; nb'!AE354</f>
        <v/>
      </c>
      <c r="H361" s="61" t="str">
        <f>'Cell type &amp; nb'!AF354</f>
        <v/>
      </c>
      <c r="I361" s="64" t="str">
        <f t="shared" si="110"/>
        <v/>
      </c>
      <c r="J361" s="62" t="str">
        <f t="shared" si="111"/>
        <v/>
      </c>
      <c r="K361" s="62" t="str">
        <f t="shared" si="112"/>
        <v/>
      </c>
      <c r="L361" s="62" t="str">
        <f t="shared" si="113"/>
        <v/>
      </c>
      <c r="M361" s="62" t="str">
        <f t="shared" si="114"/>
        <v/>
      </c>
      <c r="N361" s="62" t="str">
        <f t="shared" si="115"/>
        <v/>
      </c>
      <c r="O361" s="62" t="str">
        <f t="shared" si="116"/>
        <v/>
      </c>
      <c r="P361" s="107"/>
      <c r="Q361" s="107"/>
      <c r="R361" s="107"/>
      <c r="S361" s="107"/>
      <c r="T361" s="107"/>
      <c r="U361" s="107"/>
      <c r="V361" s="107"/>
      <c r="Y361" s="108" t="str">
        <f>IF('1st plate agonist &amp; batch'!AB354&lt;&gt;"",'1st plate agonist &amp; batch'!AB354,"")</f>
        <v/>
      </c>
      <c r="Z361" s="108" t="str">
        <f>IF('1st plate agonist &amp; batch'!AC354&lt;&gt;"",'1st plate agonist &amp; batch'!AC354,"")</f>
        <v/>
      </c>
      <c r="AA361" s="108" t="str">
        <f>IF('1st plate agonist &amp; batch'!AD354&lt;&gt;"",'1st plate agonist &amp; batch'!AD354,"")</f>
        <v/>
      </c>
      <c r="AB361" s="108" t="str">
        <f>IF('1st plate agonist &amp; batch'!AE354&lt;&gt;"",'1st plate agonist &amp; batch'!AE354,"")</f>
        <v/>
      </c>
      <c r="AC361" s="58" t="str">
        <f>IFERROR(IF(AND($Y361&lt;&gt;"Buffer",$Y361&lt;&gt;""),COUNTIFS('Dilutions 1st Plate'!$B$2:$Y$17,'Plate preparation Calculations'!$AD$2,'1st plate agonist &amp; batch'!$B$2:$Y$17,'Plate preparation Calculations'!$Y361),""),"")</f>
        <v/>
      </c>
      <c r="AD361" s="58" t="str">
        <f t="shared" si="117"/>
        <v/>
      </c>
      <c r="AE361" s="58" t="str">
        <f t="shared" si="118"/>
        <v/>
      </c>
      <c r="AF361" s="108" t="str">
        <f t="shared" si="119"/>
        <v/>
      </c>
      <c r="AG361" s="58" t="str">
        <f t="shared" si="120"/>
        <v/>
      </c>
      <c r="AH361" s="58" t="str">
        <f t="shared" si="121"/>
        <v/>
      </c>
      <c r="AI361" s="58" t="str">
        <f t="shared" si="122"/>
        <v/>
      </c>
      <c r="AJ361" s="58" t="str">
        <f t="shared" si="123"/>
        <v/>
      </c>
      <c r="AK361" s="58" t="str">
        <f t="shared" si="124"/>
        <v/>
      </c>
      <c r="AL361" s="58" t="str">
        <f t="shared" si="125"/>
        <v/>
      </c>
      <c r="AM361" s="58" t="str">
        <f t="shared" si="126"/>
        <v/>
      </c>
      <c r="AN361" s="58" t="str">
        <f t="shared" si="127"/>
        <v/>
      </c>
      <c r="AP361" s="58" t="str">
        <f>IF(AND('2nd plate agonist &amp; batch'!AB354&lt;&gt;"", '2nd plate agonist &amp; batch'!AB354&lt;&gt;"Buffer"),'2nd plate agonist &amp; batch'!AB354,"")</f>
        <v/>
      </c>
      <c r="AQ361" s="58" t="str">
        <f>IF('2nd plate agonist &amp; batch'!AC354&lt;&gt;"",'2nd plate agonist &amp; batch'!AC354,"")</f>
        <v/>
      </c>
      <c r="AR361" s="58" t="str">
        <f>IF('2nd plate agonist &amp; batch'!AD354&lt;&gt;"",'2nd plate agonist &amp; batch'!AD354,"")</f>
        <v/>
      </c>
      <c r="AS361" s="58"/>
      <c r="AT361" s="58" t="str">
        <f>IF(AND('2nd plate agonist &amp; batch'!AB354&lt;&gt;"", '2nd plate agonist &amp; batch'!AB354&lt;&gt;"Buffer"),'2nd plate agonist &amp; batch'!AE354,"")</f>
        <v/>
      </c>
      <c r="AU361" s="58" t="str">
        <f t="shared" si="128"/>
        <v/>
      </c>
      <c r="AV361" s="58" t="str">
        <f t="shared" si="129"/>
        <v/>
      </c>
      <c r="AW361" s="58" t="str">
        <f t="shared" si="131"/>
        <v/>
      </c>
      <c r="AX361" s="58" t="str">
        <f t="shared" si="130"/>
        <v/>
      </c>
      <c r="AY361" s="93"/>
      <c r="BB361" s="54"/>
    </row>
    <row r="362" spans="5:54" s="91" customFormat="1" ht="21" customHeight="1" x14ac:dyDescent="0.3">
      <c r="E362" s="61" t="str">
        <f>'Cell type &amp; nb'!AC355</f>
        <v/>
      </c>
      <c r="F362" s="61" t="str">
        <f>'Cell type &amp; nb'!AD355</f>
        <v/>
      </c>
      <c r="G362" s="61" t="str">
        <f>'Cell type &amp; nb'!AE355</f>
        <v/>
      </c>
      <c r="H362" s="61" t="str">
        <f>'Cell type &amp; nb'!AF355</f>
        <v/>
      </c>
      <c r="I362" s="64" t="str">
        <f t="shared" si="110"/>
        <v/>
      </c>
      <c r="J362" s="62" t="str">
        <f t="shared" si="111"/>
        <v/>
      </c>
      <c r="K362" s="62" t="str">
        <f t="shared" si="112"/>
        <v/>
      </c>
      <c r="L362" s="62" t="str">
        <f t="shared" si="113"/>
        <v/>
      </c>
      <c r="M362" s="62" t="str">
        <f t="shared" si="114"/>
        <v/>
      </c>
      <c r="N362" s="62" t="str">
        <f t="shared" si="115"/>
        <v/>
      </c>
      <c r="O362" s="62" t="str">
        <f t="shared" si="116"/>
        <v/>
      </c>
      <c r="P362" s="107"/>
      <c r="Q362" s="107"/>
      <c r="R362" s="107"/>
      <c r="S362" s="107"/>
      <c r="T362" s="107"/>
      <c r="U362" s="107"/>
      <c r="V362" s="107"/>
      <c r="Y362" s="108" t="str">
        <f>IF('1st plate agonist &amp; batch'!AB355&lt;&gt;"",'1st plate agonist &amp; batch'!AB355,"")</f>
        <v/>
      </c>
      <c r="Z362" s="108" t="str">
        <f>IF('1st plate agonist &amp; batch'!AC355&lt;&gt;"",'1st plate agonist &amp; batch'!AC355,"")</f>
        <v/>
      </c>
      <c r="AA362" s="108" t="str">
        <f>IF('1st plate agonist &amp; batch'!AD355&lt;&gt;"",'1st plate agonist &amp; batch'!AD355,"")</f>
        <v/>
      </c>
      <c r="AB362" s="108" t="str">
        <f>IF('1st plate agonist &amp; batch'!AE355&lt;&gt;"",'1st plate agonist &amp; batch'!AE355,"")</f>
        <v/>
      </c>
      <c r="AC362" s="58" t="str">
        <f>IFERROR(IF(AND($Y362&lt;&gt;"Buffer",$Y362&lt;&gt;""),COUNTIFS('Dilutions 1st Plate'!$B$2:$Y$17,'Plate preparation Calculations'!$AD$2,'1st plate agonist &amp; batch'!$B$2:$Y$17,'Plate preparation Calculations'!$Y362),""),"")</f>
        <v/>
      </c>
      <c r="AD362" s="58" t="str">
        <f t="shared" si="117"/>
        <v/>
      </c>
      <c r="AE362" s="58" t="str">
        <f t="shared" si="118"/>
        <v/>
      </c>
      <c r="AF362" s="108" t="str">
        <f t="shared" si="119"/>
        <v/>
      </c>
      <c r="AG362" s="58" t="str">
        <f t="shared" si="120"/>
        <v/>
      </c>
      <c r="AH362" s="58" t="str">
        <f t="shared" si="121"/>
        <v/>
      </c>
      <c r="AI362" s="58" t="str">
        <f t="shared" si="122"/>
        <v/>
      </c>
      <c r="AJ362" s="58" t="str">
        <f t="shared" si="123"/>
        <v/>
      </c>
      <c r="AK362" s="58" t="str">
        <f t="shared" si="124"/>
        <v/>
      </c>
      <c r="AL362" s="58" t="str">
        <f t="shared" si="125"/>
        <v/>
      </c>
      <c r="AM362" s="58" t="str">
        <f t="shared" si="126"/>
        <v/>
      </c>
      <c r="AN362" s="58" t="str">
        <f t="shared" si="127"/>
        <v/>
      </c>
      <c r="AP362" s="58" t="str">
        <f>IF(AND('2nd plate agonist &amp; batch'!AB355&lt;&gt;"", '2nd plate agonist &amp; batch'!AB355&lt;&gt;"Buffer"),'2nd plate agonist &amp; batch'!AB355,"")</f>
        <v/>
      </c>
      <c r="AQ362" s="58" t="str">
        <f>IF('2nd plate agonist &amp; batch'!AC355&lt;&gt;"",'2nd plate agonist &amp; batch'!AC355,"")</f>
        <v/>
      </c>
      <c r="AR362" s="58" t="str">
        <f>IF('2nd plate agonist &amp; batch'!AD355&lt;&gt;"",'2nd plate agonist &amp; batch'!AD355,"")</f>
        <v/>
      </c>
      <c r="AS362" s="58"/>
      <c r="AT362" s="58" t="str">
        <f>IF(AND('2nd plate agonist &amp; batch'!AB355&lt;&gt;"", '2nd plate agonist &amp; batch'!AB355&lt;&gt;"Buffer"),'2nd plate agonist &amp; batch'!AE355,"")</f>
        <v/>
      </c>
      <c r="AU362" s="58" t="str">
        <f t="shared" si="128"/>
        <v/>
      </c>
      <c r="AV362" s="58" t="str">
        <f t="shared" si="129"/>
        <v/>
      </c>
      <c r="AW362" s="58" t="str">
        <f t="shared" si="131"/>
        <v/>
      </c>
      <c r="AX362" s="58" t="str">
        <f t="shared" si="130"/>
        <v/>
      </c>
      <c r="AY362" s="93"/>
      <c r="BB362" s="54"/>
    </row>
    <row r="363" spans="5:54" s="91" customFormat="1" ht="21" customHeight="1" x14ac:dyDescent="0.3">
      <c r="E363" s="61" t="str">
        <f>'Cell type &amp; nb'!AC356</f>
        <v/>
      </c>
      <c r="F363" s="61" t="str">
        <f>'Cell type &amp; nb'!AD356</f>
        <v/>
      </c>
      <c r="G363" s="61" t="str">
        <f>'Cell type &amp; nb'!AE356</f>
        <v/>
      </c>
      <c r="H363" s="61" t="str">
        <f>'Cell type &amp; nb'!AF356</f>
        <v/>
      </c>
      <c r="I363" s="64" t="str">
        <f t="shared" si="110"/>
        <v/>
      </c>
      <c r="J363" s="62" t="str">
        <f t="shared" si="111"/>
        <v/>
      </c>
      <c r="K363" s="62" t="str">
        <f t="shared" si="112"/>
        <v/>
      </c>
      <c r="L363" s="62" t="str">
        <f t="shared" si="113"/>
        <v/>
      </c>
      <c r="M363" s="62" t="str">
        <f t="shared" si="114"/>
        <v/>
      </c>
      <c r="N363" s="62" t="str">
        <f t="shared" si="115"/>
        <v/>
      </c>
      <c r="O363" s="62" t="str">
        <f t="shared" si="116"/>
        <v/>
      </c>
      <c r="P363" s="107"/>
      <c r="Q363" s="107"/>
      <c r="R363" s="107"/>
      <c r="S363" s="107"/>
      <c r="T363" s="107"/>
      <c r="U363" s="107"/>
      <c r="V363" s="107"/>
      <c r="Y363" s="108" t="str">
        <f>IF('1st plate agonist &amp; batch'!AB356&lt;&gt;"",'1st plate agonist &amp; batch'!AB356,"")</f>
        <v/>
      </c>
      <c r="Z363" s="108" t="str">
        <f>IF('1st plate agonist &amp; batch'!AC356&lt;&gt;"",'1st plate agonist &amp; batch'!AC356,"")</f>
        <v/>
      </c>
      <c r="AA363" s="108" t="str">
        <f>IF('1st plate agonist &amp; batch'!AD356&lt;&gt;"",'1st plate agonist &amp; batch'!AD356,"")</f>
        <v/>
      </c>
      <c r="AB363" s="108" t="str">
        <f>IF('1st plate agonist &amp; batch'!AE356&lt;&gt;"",'1st plate agonist &amp; batch'!AE356,"")</f>
        <v/>
      </c>
      <c r="AC363" s="58" t="str">
        <f>IFERROR(IF(AND($Y363&lt;&gt;"Buffer",$Y363&lt;&gt;""),COUNTIFS('Dilutions 1st Plate'!$B$2:$Y$17,'Plate preparation Calculations'!$AD$2,'1st plate agonist &amp; batch'!$B$2:$Y$17,'Plate preparation Calculations'!$Y363),""),"")</f>
        <v/>
      </c>
      <c r="AD363" s="58" t="str">
        <f t="shared" si="117"/>
        <v/>
      </c>
      <c r="AE363" s="58" t="str">
        <f t="shared" si="118"/>
        <v/>
      </c>
      <c r="AF363" s="108" t="str">
        <f t="shared" si="119"/>
        <v/>
      </c>
      <c r="AG363" s="58" t="str">
        <f t="shared" si="120"/>
        <v/>
      </c>
      <c r="AH363" s="58" t="str">
        <f t="shared" si="121"/>
        <v/>
      </c>
      <c r="AI363" s="58" t="str">
        <f t="shared" si="122"/>
        <v/>
      </c>
      <c r="AJ363" s="58" t="str">
        <f t="shared" si="123"/>
        <v/>
      </c>
      <c r="AK363" s="58" t="str">
        <f t="shared" si="124"/>
        <v/>
      </c>
      <c r="AL363" s="58" t="str">
        <f t="shared" si="125"/>
        <v/>
      </c>
      <c r="AM363" s="58" t="str">
        <f t="shared" si="126"/>
        <v/>
      </c>
      <c r="AN363" s="58" t="str">
        <f t="shared" si="127"/>
        <v/>
      </c>
      <c r="AP363" s="58" t="str">
        <f>IF(AND('2nd plate agonist &amp; batch'!AB356&lt;&gt;"", '2nd plate agonist &amp; batch'!AB356&lt;&gt;"Buffer"),'2nd plate agonist &amp; batch'!AB356,"")</f>
        <v/>
      </c>
      <c r="AQ363" s="58" t="str">
        <f>IF('2nd plate agonist &amp; batch'!AC356&lt;&gt;"",'2nd plate agonist &amp; batch'!AC356,"")</f>
        <v/>
      </c>
      <c r="AR363" s="58" t="str">
        <f>IF('2nd plate agonist &amp; batch'!AD356&lt;&gt;"",'2nd plate agonist &amp; batch'!AD356,"")</f>
        <v/>
      </c>
      <c r="AS363" s="58"/>
      <c r="AT363" s="58" t="str">
        <f>IF(AND('2nd plate agonist &amp; batch'!AB356&lt;&gt;"", '2nd plate agonist &amp; batch'!AB356&lt;&gt;"Buffer"),'2nd plate agonist &amp; batch'!AE356,"")</f>
        <v/>
      </c>
      <c r="AU363" s="58" t="str">
        <f t="shared" si="128"/>
        <v/>
      </c>
      <c r="AV363" s="58" t="str">
        <f t="shared" si="129"/>
        <v/>
      </c>
      <c r="AW363" s="58" t="str">
        <f t="shared" si="131"/>
        <v/>
      </c>
      <c r="AX363" s="58" t="str">
        <f t="shared" si="130"/>
        <v/>
      </c>
      <c r="AY363" s="93"/>
      <c r="BB363" s="54"/>
    </row>
    <row r="364" spans="5:54" s="91" customFormat="1" ht="21" customHeight="1" x14ac:dyDescent="0.3">
      <c r="E364" s="61" t="str">
        <f>'Cell type &amp; nb'!AC357</f>
        <v/>
      </c>
      <c r="F364" s="61" t="str">
        <f>'Cell type &amp; nb'!AD357</f>
        <v/>
      </c>
      <c r="G364" s="61" t="str">
        <f>'Cell type &amp; nb'!AE357</f>
        <v/>
      </c>
      <c r="H364" s="61" t="str">
        <f>'Cell type &amp; nb'!AF357</f>
        <v/>
      </c>
      <c r="I364" s="64" t="str">
        <f t="shared" si="110"/>
        <v/>
      </c>
      <c r="J364" s="62" t="str">
        <f t="shared" si="111"/>
        <v/>
      </c>
      <c r="K364" s="62" t="str">
        <f t="shared" si="112"/>
        <v/>
      </c>
      <c r="L364" s="62" t="str">
        <f t="shared" si="113"/>
        <v/>
      </c>
      <c r="M364" s="62" t="str">
        <f t="shared" si="114"/>
        <v/>
      </c>
      <c r="N364" s="62" t="str">
        <f t="shared" si="115"/>
        <v/>
      </c>
      <c r="O364" s="62" t="str">
        <f t="shared" si="116"/>
        <v/>
      </c>
      <c r="P364" s="107"/>
      <c r="Q364" s="107"/>
      <c r="R364" s="107"/>
      <c r="S364" s="107"/>
      <c r="T364" s="107"/>
      <c r="U364" s="107"/>
      <c r="V364" s="107"/>
      <c r="Y364" s="108" t="str">
        <f>IF('1st plate agonist &amp; batch'!AB357&lt;&gt;"",'1st plate agonist &amp; batch'!AB357,"")</f>
        <v/>
      </c>
      <c r="Z364" s="108" t="str">
        <f>IF('1st plate agonist &amp; batch'!AC357&lt;&gt;"",'1st plate agonist &amp; batch'!AC357,"")</f>
        <v/>
      </c>
      <c r="AA364" s="108" t="str">
        <f>IF('1st plate agonist &amp; batch'!AD357&lt;&gt;"",'1st plate agonist &amp; batch'!AD357,"")</f>
        <v/>
      </c>
      <c r="AB364" s="108" t="str">
        <f>IF('1st plate agonist &amp; batch'!AE357&lt;&gt;"",'1st plate agonist &amp; batch'!AE357,"")</f>
        <v/>
      </c>
      <c r="AC364" s="58" t="str">
        <f>IFERROR(IF(AND($Y364&lt;&gt;"Buffer",$Y364&lt;&gt;""),COUNTIFS('Dilutions 1st Plate'!$B$2:$Y$17,'Plate preparation Calculations'!$AD$2,'1st plate agonist &amp; batch'!$B$2:$Y$17,'Plate preparation Calculations'!$Y364),""),"")</f>
        <v/>
      </c>
      <c r="AD364" s="58" t="str">
        <f t="shared" si="117"/>
        <v/>
      </c>
      <c r="AE364" s="58" t="str">
        <f t="shared" si="118"/>
        <v/>
      </c>
      <c r="AF364" s="108" t="str">
        <f t="shared" si="119"/>
        <v/>
      </c>
      <c r="AG364" s="58" t="str">
        <f t="shared" si="120"/>
        <v/>
      </c>
      <c r="AH364" s="58" t="str">
        <f t="shared" si="121"/>
        <v/>
      </c>
      <c r="AI364" s="58" t="str">
        <f t="shared" si="122"/>
        <v/>
      </c>
      <c r="AJ364" s="58" t="str">
        <f t="shared" si="123"/>
        <v/>
      </c>
      <c r="AK364" s="58" t="str">
        <f t="shared" si="124"/>
        <v/>
      </c>
      <c r="AL364" s="58" t="str">
        <f t="shared" si="125"/>
        <v/>
      </c>
      <c r="AM364" s="58" t="str">
        <f t="shared" si="126"/>
        <v/>
      </c>
      <c r="AN364" s="58" t="str">
        <f t="shared" si="127"/>
        <v/>
      </c>
      <c r="AP364" s="58" t="str">
        <f>IF(AND('2nd plate agonist &amp; batch'!AB357&lt;&gt;"", '2nd plate agonist &amp; batch'!AB357&lt;&gt;"Buffer"),'2nd plate agonist &amp; batch'!AB357,"")</f>
        <v/>
      </c>
      <c r="AQ364" s="58" t="str">
        <f>IF('2nd plate agonist &amp; batch'!AC357&lt;&gt;"",'2nd plate agonist &amp; batch'!AC357,"")</f>
        <v/>
      </c>
      <c r="AR364" s="58" t="str">
        <f>IF('2nd plate agonist &amp; batch'!AD357&lt;&gt;"",'2nd plate agonist &amp; batch'!AD357,"")</f>
        <v/>
      </c>
      <c r="AS364" s="58"/>
      <c r="AT364" s="58" t="str">
        <f>IF(AND('2nd plate agonist &amp; batch'!AB357&lt;&gt;"", '2nd plate agonist &amp; batch'!AB357&lt;&gt;"Buffer"),'2nd plate agonist &amp; batch'!AE357,"")</f>
        <v/>
      </c>
      <c r="AU364" s="58" t="str">
        <f t="shared" si="128"/>
        <v/>
      </c>
      <c r="AV364" s="58" t="str">
        <f t="shared" si="129"/>
        <v/>
      </c>
      <c r="AW364" s="58" t="str">
        <f t="shared" si="131"/>
        <v/>
      </c>
      <c r="AX364" s="58" t="str">
        <f t="shared" si="130"/>
        <v/>
      </c>
      <c r="AY364" s="93"/>
      <c r="BB364" s="54"/>
    </row>
    <row r="365" spans="5:54" s="91" customFormat="1" ht="21" customHeight="1" x14ac:dyDescent="0.3">
      <c r="E365" s="61" t="str">
        <f>'Cell type &amp; nb'!AC358</f>
        <v/>
      </c>
      <c r="F365" s="61" t="str">
        <f>'Cell type &amp; nb'!AD358</f>
        <v/>
      </c>
      <c r="G365" s="61" t="str">
        <f>'Cell type &amp; nb'!AE358</f>
        <v/>
      </c>
      <c r="H365" s="61" t="str">
        <f>'Cell type &amp; nb'!AF358</f>
        <v/>
      </c>
      <c r="I365" s="64" t="str">
        <f t="shared" si="110"/>
        <v/>
      </c>
      <c r="J365" s="62" t="str">
        <f t="shared" si="111"/>
        <v/>
      </c>
      <c r="K365" s="62" t="str">
        <f t="shared" si="112"/>
        <v/>
      </c>
      <c r="L365" s="62" t="str">
        <f t="shared" si="113"/>
        <v/>
      </c>
      <c r="M365" s="62" t="str">
        <f t="shared" si="114"/>
        <v/>
      </c>
      <c r="N365" s="62" t="str">
        <f t="shared" si="115"/>
        <v/>
      </c>
      <c r="O365" s="62" t="str">
        <f t="shared" si="116"/>
        <v/>
      </c>
      <c r="P365" s="107"/>
      <c r="Q365" s="107"/>
      <c r="R365" s="107"/>
      <c r="S365" s="107"/>
      <c r="T365" s="107"/>
      <c r="U365" s="107"/>
      <c r="V365" s="107"/>
      <c r="Y365" s="108" t="str">
        <f>IF('1st plate agonist &amp; batch'!AB358&lt;&gt;"",'1st plate agonist &amp; batch'!AB358,"")</f>
        <v/>
      </c>
      <c r="Z365" s="108" t="str">
        <f>IF('1st plate agonist &amp; batch'!AC358&lt;&gt;"",'1st plate agonist &amp; batch'!AC358,"")</f>
        <v/>
      </c>
      <c r="AA365" s="108" t="str">
        <f>IF('1st plate agonist &amp; batch'!AD358&lt;&gt;"",'1st plate agonist &amp; batch'!AD358,"")</f>
        <v/>
      </c>
      <c r="AB365" s="108" t="str">
        <f>IF('1st plate agonist &amp; batch'!AE358&lt;&gt;"",'1st plate agonist &amp; batch'!AE358,"")</f>
        <v/>
      </c>
      <c r="AC365" s="58" t="str">
        <f>IFERROR(IF(AND($Y365&lt;&gt;"Buffer",$Y365&lt;&gt;""),COUNTIFS('Dilutions 1st Plate'!$B$2:$Y$17,'Plate preparation Calculations'!$AD$2,'1st plate agonist &amp; batch'!$B$2:$Y$17,'Plate preparation Calculations'!$Y365),""),"")</f>
        <v/>
      </c>
      <c r="AD365" s="58" t="str">
        <f t="shared" si="117"/>
        <v/>
      </c>
      <c r="AE365" s="58" t="str">
        <f t="shared" si="118"/>
        <v/>
      </c>
      <c r="AF365" s="108" t="str">
        <f t="shared" si="119"/>
        <v/>
      </c>
      <c r="AG365" s="58" t="str">
        <f t="shared" si="120"/>
        <v/>
      </c>
      <c r="AH365" s="58" t="str">
        <f t="shared" si="121"/>
        <v/>
      </c>
      <c r="AI365" s="58" t="str">
        <f t="shared" si="122"/>
        <v/>
      </c>
      <c r="AJ365" s="58" t="str">
        <f t="shared" si="123"/>
        <v/>
      </c>
      <c r="AK365" s="58" t="str">
        <f t="shared" si="124"/>
        <v/>
      </c>
      <c r="AL365" s="58" t="str">
        <f t="shared" si="125"/>
        <v/>
      </c>
      <c r="AM365" s="58" t="str">
        <f t="shared" si="126"/>
        <v/>
      </c>
      <c r="AN365" s="58" t="str">
        <f t="shared" si="127"/>
        <v/>
      </c>
      <c r="AP365" s="58" t="str">
        <f>IF(AND('2nd plate agonist &amp; batch'!AB358&lt;&gt;"", '2nd plate agonist &amp; batch'!AB358&lt;&gt;"Buffer"),'2nd plate agonist &amp; batch'!AB358,"")</f>
        <v/>
      </c>
      <c r="AQ365" s="58" t="str">
        <f>IF('2nd plate agonist &amp; batch'!AC358&lt;&gt;"",'2nd plate agonist &amp; batch'!AC358,"")</f>
        <v/>
      </c>
      <c r="AR365" s="58" t="str">
        <f>IF('2nd plate agonist &amp; batch'!AD358&lt;&gt;"",'2nd plate agonist &amp; batch'!AD358,"")</f>
        <v/>
      </c>
      <c r="AS365" s="58"/>
      <c r="AT365" s="58" t="str">
        <f>IF(AND('2nd plate agonist &amp; batch'!AB358&lt;&gt;"", '2nd plate agonist &amp; batch'!AB358&lt;&gt;"Buffer"),'2nd plate agonist &amp; batch'!AE358,"")</f>
        <v/>
      </c>
      <c r="AU365" s="58" t="str">
        <f t="shared" si="128"/>
        <v/>
      </c>
      <c r="AV365" s="58" t="str">
        <f t="shared" si="129"/>
        <v/>
      </c>
      <c r="AW365" s="58" t="str">
        <f t="shared" si="131"/>
        <v/>
      </c>
      <c r="AX365" s="58" t="str">
        <f t="shared" si="130"/>
        <v/>
      </c>
      <c r="AY365" s="93"/>
      <c r="BB365" s="54"/>
    </row>
    <row r="366" spans="5:54" s="91" customFormat="1" ht="21" customHeight="1" x14ac:dyDescent="0.3">
      <c r="E366" s="61" t="str">
        <f>'Cell type &amp; nb'!AC359</f>
        <v/>
      </c>
      <c r="F366" s="61" t="str">
        <f>'Cell type &amp; nb'!AD359</f>
        <v/>
      </c>
      <c r="G366" s="61" t="str">
        <f>'Cell type &amp; nb'!AE359</f>
        <v/>
      </c>
      <c r="H366" s="61" t="str">
        <f>'Cell type &amp; nb'!AF359</f>
        <v/>
      </c>
      <c r="I366" s="64" t="str">
        <f t="shared" si="110"/>
        <v/>
      </c>
      <c r="J366" s="62" t="str">
        <f t="shared" si="111"/>
        <v/>
      </c>
      <c r="K366" s="62" t="str">
        <f t="shared" si="112"/>
        <v/>
      </c>
      <c r="L366" s="62" t="str">
        <f t="shared" si="113"/>
        <v/>
      </c>
      <c r="M366" s="62" t="str">
        <f t="shared" si="114"/>
        <v/>
      </c>
      <c r="N366" s="62" t="str">
        <f t="shared" si="115"/>
        <v/>
      </c>
      <c r="O366" s="62" t="str">
        <f t="shared" si="116"/>
        <v/>
      </c>
      <c r="P366" s="107"/>
      <c r="Q366" s="107"/>
      <c r="R366" s="107"/>
      <c r="S366" s="107"/>
      <c r="T366" s="107"/>
      <c r="U366" s="107"/>
      <c r="V366" s="107"/>
      <c r="Y366" s="108" t="str">
        <f>IF('1st plate agonist &amp; batch'!AB359&lt;&gt;"",'1st plate agonist &amp; batch'!AB359,"")</f>
        <v/>
      </c>
      <c r="Z366" s="108" t="str">
        <f>IF('1st plate agonist &amp; batch'!AC359&lt;&gt;"",'1st plate agonist &amp; batch'!AC359,"")</f>
        <v/>
      </c>
      <c r="AA366" s="108" t="str">
        <f>IF('1st plate agonist &amp; batch'!AD359&lt;&gt;"",'1st plate agonist &amp; batch'!AD359,"")</f>
        <v/>
      </c>
      <c r="AB366" s="108" t="str">
        <f>IF('1st plate agonist &amp; batch'!AE359&lt;&gt;"",'1st plate agonist &amp; batch'!AE359,"")</f>
        <v/>
      </c>
      <c r="AC366" s="58" t="str">
        <f>IFERROR(IF(AND($Y366&lt;&gt;"Buffer",$Y366&lt;&gt;""),COUNTIFS('Dilutions 1st Plate'!$B$2:$Y$17,'Plate preparation Calculations'!$AD$2,'1st plate agonist &amp; batch'!$B$2:$Y$17,'Plate preparation Calculations'!$Y366),""),"")</f>
        <v/>
      </c>
      <c r="AD366" s="58" t="str">
        <f t="shared" si="117"/>
        <v/>
      </c>
      <c r="AE366" s="58" t="str">
        <f t="shared" si="118"/>
        <v/>
      </c>
      <c r="AF366" s="108" t="str">
        <f t="shared" si="119"/>
        <v/>
      </c>
      <c r="AG366" s="58" t="str">
        <f t="shared" si="120"/>
        <v/>
      </c>
      <c r="AH366" s="58" t="str">
        <f t="shared" si="121"/>
        <v/>
      </c>
      <c r="AI366" s="58" t="str">
        <f t="shared" si="122"/>
        <v/>
      </c>
      <c r="AJ366" s="58" t="str">
        <f t="shared" si="123"/>
        <v/>
      </c>
      <c r="AK366" s="58" t="str">
        <f t="shared" si="124"/>
        <v/>
      </c>
      <c r="AL366" s="58" t="str">
        <f t="shared" si="125"/>
        <v/>
      </c>
      <c r="AM366" s="58" t="str">
        <f t="shared" si="126"/>
        <v/>
      </c>
      <c r="AN366" s="58" t="str">
        <f t="shared" si="127"/>
        <v/>
      </c>
      <c r="AP366" s="58" t="str">
        <f>IF(AND('2nd plate agonist &amp; batch'!AB359&lt;&gt;"", '2nd plate agonist &amp; batch'!AB359&lt;&gt;"Buffer"),'2nd plate agonist &amp; batch'!AB359,"")</f>
        <v/>
      </c>
      <c r="AQ366" s="58" t="str">
        <f>IF('2nd plate agonist &amp; batch'!AC359&lt;&gt;"",'2nd plate agonist &amp; batch'!AC359,"")</f>
        <v/>
      </c>
      <c r="AR366" s="58" t="str">
        <f>IF('2nd plate agonist &amp; batch'!AD359&lt;&gt;"",'2nd plate agonist &amp; batch'!AD359,"")</f>
        <v/>
      </c>
      <c r="AS366" s="58"/>
      <c r="AT366" s="58" t="str">
        <f>IF(AND('2nd plate agonist &amp; batch'!AB359&lt;&gt;"", '2nd plate agonist &amp; batch'!AB359&lt;&gt;"Buffer"),'2nd plate agonist &amp; batch'!AE359,"")</f>
        <v/>
      </c>
      <c r="AU366" s="58" t="str">
        <f t="shared" si="128"/>
        <v/>
      </c>
      <c r="AV366" s="58" t="str">
        <f t="shared" si="129"/>
        <v/>
      </c>
      <c r="AW366" s="58" t="str">
        <f t="shared" si="131"/>
        <v/>
      </c>
      <c r="AX366" s="58" t="str">
        <f t="shared" si="130"/>
        <v/>
      </c>
      <c r="AY366" s="93"/>
      <c r="BB366" s="54"/>
    </row>
    <row r="367" spans="5:54" s="91" customFormat="1" ht="21" customHeight="1" x14ac:dyDescent="0.3">
      <c r="E367" s="61" t="str">
        <f>'Cell type &amp; nb'!AC360</f>
        <v/>
      </c>
      <c r="F367" s="61" t="str">
        <f>'Cell type &amp; nb'!AD360</f>
        <v/>
      </c>
      <c r="G367" s="61" t="str">
        <f>'Cell type &amp; nb'!AE360</f>
        <v/>
      </c>
      <c r="H367" s="61" t="str">
        <f>'Cell type &amp; nb'!AF360</f>
        <v/>
      </c>
      <c r="I367" s="64" t="str">
        <f t="shared" si="110"/>
        <v/>
      </c>
      <c r="J367" s="62" t="str">
        <f t="shared" si="111"/>
        <v/>
      </c>
      <c r="K367" s="62" t="str">
        <f t="shared" si="112"/>
        <v/>
      </c>
      <c r="L367" s="62" t="str">
        <f t="shared" si="113"/>
        <v/>
      </c>
      <c r="M367" s="62" t="str">
        <f t="shared" si="114"/>
        <v/>
      </c>
      <c r="N367" s="62" t="str">
        <f t="shared" si="115"/>
        <v/>
      </c>
      <c r="O367" s="62" t="str">
        <f t="shared" si="116"/>
        <v/>
      </c>
      <c r="P367" s="107"/>
      <c r="Q367" s="107"/>
      <c r="R367" s="107"/>
      <c r="S367" s="107"/>
      <c r="T367" s="107"/>
      <c r="U367" s="107"/>
      <c r="V367" s="107"/>
      <c r="Y367" s="108" t="str">
        <f>IF('1st plate agonist &amp; batch'!AB360&lt;&gt;"",'1st plate agonist &amp; batch'!AB360,"")</f>
        <v/>
      </c>
      <c r="Z367" s="108" t="str">
        <f>IF('1st plate agonist &amp; batch'!AC360&lt;&gt;"",'1st plate agonist &amp; batch'!AC360,"")</f>
        <v/>
      </c>
      <c r="AA367" s="108" t="str">
        <f>IF('1st plate agonist &amp; batch'!AD360&lt;&gt;"",'1st plate agonist &amp; batch'!AD360,"")</f>
        <v/>
      </c>
      <c r="AB367" s="108" t="str">
        <f>IF('1st plate agonist &amp; batch'!AE360&lt;&gt;"",'1st plate agonist &amp; batch'!AE360,"")</f>
        <v/>
      </c>
      <c r="AC367" s="58" t="str">
        <f>IFERROR(IF(AND($Y367&lt;&gt;"Buffer",$Y367&lt;&gt;""),COUNTIFS('Dilutions 1st Plate'!$B$2:$Y$17,'Plate preparation Calculations'!$AD$2,'1st plate agonist &amp; batch'!$B$2:$Y$17,'Plate preparation Calculations'!$Y367),""),"")</f>
        <v/>
      </c>
      <c r="AD367" s="58" t="str">
        <f t="shared" si="117"/>
        <v/>
      </c>
      <c r="AE367" s="58" t="str">
        <f t="shared" si="118"/>
        <v/>
      </c>
      <c r="AF367" s="108" t="str">
        <f t="shared" si="119"/>
        <v/>
      </c>
      <c r="AG367" s="58" t="str">
        <f t="shared" si="120"/>
        <v/>
      </c>
      <c r="AH367" s="58" t="str">
        <f t="shared" si="121"/>
        <v/>
      </c>
      <c r="AI367" s="58" t="str">
        <f t="shared" si="122"/>
        <v/>
      </c>
      <c r="AJ367" s="58" t="str">
        <f t="shared" si="123"/>
        <v/>
      </c>
      <c r="AK367" s="58" t="str">
        <f t="shared" si="124"/>
        <v/>
      </c>
      <c r="AL367" s="58" t="str">
        <f t="shared" si="125"/>
        <v/>
      </c>
      <c r="AM367" s="58" t="str">
        <f t="shared" si="126"/>
        <v/>
      </c>
      <c r="AN367" s="58" t="str">
        <f t="shared" si="127"/>
        <v/>
      </c>
      <c r="AP367" s="58" t="str">
        <f>IF(AND('2nd plate agonist &amp; batch'!AB360&lt;&gt;"", '2nd plate agonist &amp; batch'!AB360&lt;&gt;"Buffer"),'2nd plate agonist &amp; batch'!AB360,"")</f>
        <v/>
      </c>
      <c r="AQ367" s="58" t="str">
        <f>IF('2nd plate agonist &amp; batch'!AC360&lt;&gt;"",'2nd plate agonist &amp; batch'!AC360,"")</f>
        <v/>
      </c>
      <c r="AR367" s="58" t="str">
        <f>IF('2nd plate agonist &amp; batch'!AD360&lt;&gt;"",'2nd plate agonist &amp; batch'!AD360,"")</f>
        <v/>
      </c>
      <c r="AS367" s="58"/>
      <c r="AT367" s="58" t="str">
        <f>IF(AND('2nd plate agonist &amp; batch'!AB360&lt;&gt;"", '2nd plate agonist &amp; batch'!AB360&lt;&gt;"Buffer"),'2nd plate agonist &amp; batch'!AE360,"")</f>
        <v/>
      </c>
      <c r="AU367" s="58" t="str">
        <f t="shared" si="128"/>
        <v/>
      </c>
      <c r="AV367" s="58" t="str">
        <f t="shared" si="129"/>
        <v/>
      </c>
      <c r="AW367" s="58" t="str">
        <f t="shared" si="131"/>
        <v/>
      </c>
      <c r="AX367" s="58" t="str">
        <f t="shared" si="130"/>
        <v/>
      </c>
      <c r="AY367" s="93"/>
      <c r="BB367" s="54"/>
    </row>
    <row r="368" spans="5:54" s="91" customFormat="1" ht="21" customHeight="1" x14ac:dyDescent="0.3">
      <c r="E368" s="61" t="str">
        <f>'Cell type &amp; nb'!AC361</f>
        <v/>
      </c>
      <c r="F368" s="61" t="str">
        <f>'Cell type &amp; nb'!AD361</f>
        <v/>
      </c>
      <c r="G368" s="61" t="str">
        <f>'Cell type &amp; nb'!AE361</f>
        <v/>
      </c>
      <c r="H368" s="61" t="str">
        <f>'Cell type &amp; nb'!AF361</f>
        <v/>
      </c>
      <c r="I368" s="64" t="str">
        <f t="shared" si="110"/>
        <v/>
      </c>
      <c r="J368" s="62" t="str">
        <f t="shared" si="111"/>
        <v/>
      </c>
      <c r="K368" s="62" t="str">
        <f t="shared" si="112"/>
        <v/>
      </c>
      <c r="L368" s="62" t="str">
        <f t="shared" si="113"/>
        <v/>
      </c>
      <c r="M368" s="62" t="str">
        <f t="shared" si="114"/>
        <v/>
      </c>
      <c r="N368" s="62" t="str">
        <f t="shared" si="115"/>
        <v/>
      </c>
      <c r="O368" s="62" t="str">
        <f t="shared" si="116"/>
        <v/>
      </c>
      <c r="P368" s="107"/>
      <c r="Q368" s="107"/>
      <c r="R368" s="107"/>
      <c r="S368" s="107"/>
      <c r="T368" s="107"/>
      <c r="U368" s="107"/>
      <c r="V368" s="107"/>
      <c r="Y368" s="108" t="str">
        <f>IF('1st plate agonist &amp; batch'!AB361&lt;&gt;"",'1st plate agonist &amp; batch'!AB361,"")</f>
        <v/>
      </c>
      <c r="Z368" s="108" t="str">
        <f>IF('1st plate agonist &amp; batch'!AC361&lt;&gt;"",'1st plate agonist &amp; batch'!AC361,"")</f>
        <v/>
      </c>
      <c r="AA368" s="108" t="str">
        <f>IF('1st plate agonist &amp; batch'!AD361&lt;&gt;"",'1st plate agonist &amp; batch'!AD361,"")</f>
        <v/>
      </c>
      <c r="AB368" s="108" t="str">
        <f>IF('1st plate agonist &amp; batch'!AE361&lt;&gt;"",'1st plate agonist &amp; batch'!AE361,"")</f>
        <v/>
      </c>
      <c r="AC368" s="58" t="str">
        <f>IFERROR(IF(AND($Y368&lt;&gt;"Buffer",$Y368&lt;&gt;""),COUNTIFS('Dilutions 1st Plate'!$B$2:$Y$17,'Plate preparation Calculations'!$AD$2,'1st plate agonist &amp; batch'!$B$2:$Y$17,'Plate preparation Calculations'!$Y368),""),"")</f>
        <v/>
      </c>
      <c r="AD368" s="58" t="str">
        <f t="shared" si="117"/>
        <v/>
      </c>
      <c r="AE368" s="58" t="str">
        <f t="shared" si="118"/>
        <v/>
      </c>
      <c r="AF368" s="108" t="str">
        <f t="shared" si="119"/>
        <v/>
      </c>
      <c r="AG368" s="58" t="str">
        <f t="shared" si="120"/>
        <v/>
      </c>
      <c r="AH368" s="58" t="str">
        <f t="shared" si="121"/>
        <v/>
      </c>
      <c r="AI368" s="58" t="str">
        <f t="shared" si="122"/>
        <v/>
      </c>
      <c r="AJ368" s="58" t="str">
        <f t="shared" si="123"/>
        <v/>
      </c>
      <c r="AK368" s="58" t="str">
        <f t="shared" si="124"/>
        <v/>
      </c>
      <c r="AL368" s="58" t="str">
        <f t="shared" si="125"/>
        <v/>
      </c>
      <c r="AM368" s="58" t="str">
        <f t="shared" si="126"/>
        <v/>
      </c>
      <c r="AN368" s="58" t="str">
        <f t="shared" si="127"/>
        <v/>
      </c>
      <c r="AP368" s="58" t="str">
        <f>IF(AND('2nd plate agonist &amp; batch'!AB361&lt;&gt;"", '2nd plate agonist &amp; batch'!AB361&lt;&gt;"Buffer"),'2nd plate agonist &amp; batch'!AB361,"")</f>
        <v/>
      </c>
      <c r="AQ368" s="58" t="str">
        <f>IF('2nd plate agonist &amp; batch'!AC361&lt;&gt;"",'2nd plate agonist &amp; batch'!AC361,"")</f>
        <v/>
      </c>
      <c r="AR368" s="58" t="str">
        <f>IF('2nd plate agonist &amp; batch'!AD361&lt;&gt;"",'2nd plate agonist &amp; batch'!AD361,"")</f>
        <v/>
      </c>
      <c r="AS368" s="58"/>
      <c r="AT368" s="58" t="str">
        <f>IF(AND('2nd plate agonist &amp; batch'!AB361&lt;&gt;"", '2nd plate agonist &amp; batch'!AB361&lt;&gt;"Buffer"),'2nd plate agonist &amp; batch'!AE361,"")</f>
        <v/>
      </c>
      <c r="AU368" s="58" t="str">
        <f t="shared" si="128"/>
        <v/>
      </c>
      <c r="AV368" s="58" t="str">
        <f t="shared" si="129"/>
        <v/>
      </c>
      <c r="AW368" s="58" t="str">
        <f t="shared" si="131"/>
        <v/>
      </c>
      <c r="AX368" s="58" t="str">
        <f t="shared" si="130"/>
        <v/>
      </c>
      <c r="AY368" s="93"/>
      <c r="BB368" s="54"/>
    </row>
    <row r="369" spans="5:54" s="91" customFormat="1" ht="21" customHeight="1" x14ac:dyDescent="0.3">
      <c r="E369" s="61" t="str">
        <f>'Cell type &amp; nb'!AC362</f>
        <v/>
      </c>
      <c r="F369" s="61" t="str">
        <f>'Cell type &amp; nb'!AD362</f>
        <v/>
      </c>
      <c r="G369" s="61" t="str">
        <f>'Cell type &amp; nb'!AE362</f>
        <v/>
      </c>
      <c r="H369" s="61" t="str">
        <f>'Cell type &amp; nb'!AF362</f>
        <v/>
      </c>
      <c r="I369" s="64" t="str">
        <f t="shared" si="110"/>
        <v/>
      </c>
      <c r="J369" s="62" t="str">
        <f t="shared" si="111"/>
        <v/>
      </c>
      <c r="K369" s="62" t="str">
        <f t="shared" si="112"/>
        <v/>
      </c>
      <c r="L369" s="62" t="str">
        <f t="shared" si="113"/>
        <v/>
      </c>
      <c r="M369" s="62" t="str">
        <f t="shared" si="114"/>
        <v/>
      </c>
      <c r="N369" s="62" t="str">
        <f t="shared" si="115"/>
        <v/>
      </c>
      <c r="O369" s="62" t="str">
        <f t="shared" si="116"/>
        <v/>
      </c>
      <c r="P369" s="107"/>
      <c r="Q369" s="107"/>
      <c r="R369" s="107"/>
      <c r="S369" s="107"/>
      <c r="T369" s="107"/>
      <c r="U369" s="107"/>
      <c r="V369" s="107"/>
      <c r="Y369" s="108" t="str">
        <f>IF('1st plate agonist &amp; batch'!AB362&lt;&gt;"",'1st plate agonist &amp; batch'!AB362,"")</f>
        <v/>
      </c>
      <c r="Z369" s="108" t="str">
        <f>IF('1st plate agonist &amp; batch'!AC362&lt;&gt;"",'1st plate agonist &amp; batch'!AC362,"")</f>
        <v/>
      </c>
      <c r="AA369" s="108" t="str">
        <f>IF('1st plate agonist &amp; batch'!AD362&lt;&gt;"",'1st plate agonist &amp; batch'!AD362,"")</f>
        <v/>
      </c>
      <c r="AB369" s="108" t="str">
        <f>IF('1st plate agonist &amp; batch'!AE362&lt;&gt;"",'1st plate agonist &amp; batch'!AE362,"")</f>
        <v/>
      </c>
      <c r="AC369" s="58" t="str">
        <f>IFERROR(IF(AND($Y369&lt;&gt;"Buffer",$Y369&lt;&gt;""),COUNTIFS('Dilutions 1st Plate'!$B$2:$Y$17,'Plate preparation Calculations'!$AD$2,'1st plate agonist &amp; batch'!$B$2:$Y$17,'Plate preparation Calculations'!$Y369),""),"")</f>
        <v/>
      </c>
      <c r="AD369" s="58" t="str">
        <f t="shared" si="117"/>
        <v/>
      </c>
      <c r="AE369" s="58" t="str">
        <f t="shared" si="118"/>
        <v/>
      </c>
      <c r="AF369" s="108" t="str">
        <f t="shared" si="119"/>
        <v/>
      </c>
      <c r="AG369" s="58" t="str">
        <f t="shared" si="120"/>
        <v/>
      </c>
      <c r="AH369" s="58" t="str">
        <f t="shared" si="121"/>
        <v/>
      </c>
      <c r="AI369" s="58" t="str">
        <f t="shared" si="122"/>
        <v/>
      </c>
      <c r="AJ369" s="58" t="str">
        <f t="shared" si="123"/>
        <v/>
      </c>
      <c r="AK369" s="58" t="str">
        <f t="shared" si="124"/>
        <v/>
      </c>
      <c r="AL369" s="58" t="str">
        <f t="shared" si="125"/>
        <v/>
      </c>
      <c r="AM369" s="58" t="str">
        <f t="shared" si="126"/>
        <v/>
      </c>
      <c r="AN369" s="58" t="str">
        <f t="shared" si="127"/>
        <v/>
      </c>
      <c r="AP369" s="58" t="str">
        <f>IF(AND('2nd plate agonist &amp; batch'!AB362&lt;&gt;"", '2nd plate agonist &amp; batch'!AB362&lt;&gt;"Buffer"),'2nd plate agonist &amp; batch'!AB362,"")</f>
        <v/>
      </c>
      <c r="AQ369" s="58" t="str">
        <f>IF('2nd plate agonist &amp; batch'!AC362&lt;&gt;"",'2nd plate agonist &amp; batch'!AC362,"")</f>
        <v/>
      </c>
      <c r="AR369" s="58" t="str">
        <f>IF('2nd plate agonist &amp; batch'!AD362&lt;&gt;"",'2nd plate agonist &amp; batch'!AD362,"")</f>
        <v/>
      </c>
      <c r="AS369" s="58"/>
      <c r="AT369" s="58" t="str">
        <f>IF(AND('2nd plate agonist &amp; batch'!AB362&lt;&gt;"", '2nd plate agonist &amp; batch'!AB362&lt;&gt;"Buffer"),'2nd plate agonist &amp; batch'!AE362,"")</f>
        <v/>
      </c>
      <c r="AU369" s="58" t="str">
        <f t="shared" si="128"/>
        <v/>
      </c>
      <c r="AV369" s="58" t="str">
        <f t="shared" si="129"/>
        <v/>
      </c>
      <c r="AW369" s="58" t="str">
        <f t="shared" si="131"/>
        <v/>
      </c>
      <c r="AX369" s="58" t="str">
        <f t="shared" si="130"/>
        <v/>
      </c>
      <c r="AY369" s="93"/>
      <c r="BB369" s="54"/>
    </row>
    <row r="370" spans="5:54" s="91" customFormat="1" ht="21" customHeight="1" x14ac:dyDescent="0.3">
      <c r="E370" s="61" t="str">
        <f>'Cell type &amp; nb'!AC363</f>
        <v/>
      </c>
      <c r="F370" s="61" t="str">
        <f>'Cell type &amp; nb'!AD363</f>
        <v/>
      </c>
      <c r="G370" s="61" t="str">
        <f>'Cell type &amp; nb'!AE363</f>
        <v/>
      </c>
      <c r="H370" s="61" t="str">
        <f>'Cell type &amp; nb'!AF363</f>
        <v/>
      </c>
      <c r="I370" s="64" t="str">
        <f t="shared" si="110"/>
        <v/>
      </c>
      <c r="J370" s="62" t="str">
        <f t="shared" si="111"/>
        <v/>
      </c>
      <c r="K370" s="62" t="str">
        <f t="shared" si="112"/>
        <v/>
      </c>
      <c r="L370" s="62" t="str">
        <f t="shared" si="113"/>
        <v/>
      </c>
      <c r="M370" s="62" t="str">
        <f t="shared" si="114"/>
        <v/>
      </c>
      <c r="N370" s="62" t="str">
        <f t="shared" si="115"/>
        <v/>
      </c>
      <c r="O370" s="62" t="str">
        <f t="shared" si="116"/>
        <v/>
      </c>
      <c r="P370" s="107"/>
      <c r="Q370" s="107"/>
      <c r="R370" s="107"/>
      <c r="S370" s="107"/>
      <c r="T370" s="107"/>
      <c r="U370" s="107"/>
      <c r="V370" s="107"/>
      <c r="Y370" s="108" t="str">
        <f>IF('1st plate agonist &amp; batch'!AB363&lt;&gt;"",'1st plate agonist &amp; batch'!AB363,"")</f>
        <v/>
      </c>
      <c r="Z370" s="108" t="str">
        <f>IF('1st plate agonist &amp; batch'!AC363&lt;&gt;"",'1st plate agonist &amp; batch'!AC363,"")</f>
        <v/>
      </c>
      <c r="AA370" s="108" t="str">
        <f>IF('1st plate agonist &amp; batch'!AD363&lt;&gt;"",'1st plate agonist &amp; batch'!AD363,"")</f>
        <v/>
      </c>
      <c r="AB370" s="108" t="str">
        <f>IF('1st plate agonist &amp; batch'!AE363&lt;&gt;"",'1st plate agonist &amp; batch'!AE363,"")</f>
        <v/>
      </c>
      <c r="AC370" s="58" t="str">
        <f>IFERROR(IF(AND($Y370&lt;&gt;"Buffer",$Y370&lt;&gt;""),COUNTIFS('Dilutions 1st Plate'!$B$2:$Y$17,'Plate preparation Calculations'!$AD$2,'1st plate agonist &amp; batch'!$B$2:$Y$17,'Plate preparation Calculations'!$Y370),""),"")</f>
        <v/>
      </c>
      <c r="AD370" s="58" t="str">
        <f t="shared" si="117"/>
        <v/>
      </c>
      <c r="AE370" s="58" t="str">
        <f t="shared" si="118"/>
        <v/>
      </c>
      <c r="AF370" s="108" t="str">
        <f t="shared" si="119"/>
        <v/>
      </c>
      <c r="AG370" s="58" t="str">
        <f t="shared" si="120"/>
        <v/>
      </c>
      <c r="AH370" s="58" t="str">
        <f t="shared" si="121"/>
        <v/>
      </c>
      <c r="AI370" s="58" t="str">
        <f t="shared" si="122"/>
        <v/>
      </c>
      <c r="AJ370" s="58" t="str">
        <f t="shared" si="123"/>
        <v/>
      </c>
      <c r="AK370" s="58" t="str">
        <f t="shared" si="124"/>
        <v/>
      </c>
      <c r="AL370" s="58" t="str">
        <f t="shared" si="125"/>
        <v/>
      </c>
      <c r="AM370" s="58" t="str">
        <f t="shared" si="126"/>
        <v/>
      </c>
      <c r="AN370" s="58" t="str">
        <f t="shared" si="127"/>
        <v/>
      </c>
      <c r="AP370" s="58" t="str">
        <f>IF(AND('2nd plate agonist &amp; batch'!AB363&lt;&gt;"", '2nd plate agonist &amp; batch'!AB363&lt;&gt;"Buffer"),'2nd plate agonist &amp; batch'!AB363,"")</f>
        <v/>
      </c>
      <c r="AQ370" s="58" t="str">
        <f>IF('2nd plate agonist &amp; batch'!AC363&lt;&gt;"",'2nd plate agonist &amp; batch'!AC363,"")</f>
        <v/>
      </c>
      <c r="AR370" s="58" t="str">
        <f>IF('2nd plate agonist &amp; batch'!AD363&lt;&gt;"",'2nd plate agonist &amp; batch'!AD363,"")</f>
        <v/>
      </c>
      <c r="AS370" s="58"/>
      <c r="AT370" s="58" t="str">
        <f>IF(AND('2nd plate agonist &amp; batch'!AB363&lt;&gt;"", '2nd plate agonist &amp; batch'!AB363&lt;&gt;"Buffer"),'2nd plate agonist &amp; batch'!AE363,"")</f>
        <v/>
      </c>
      <c r="AU370" s="58" t="str">
        <f t="shared" si="128"/>
        <v/>
      </c>
      <c r="AV370" s="58" t="str">
        <f t="shared" si="129"/>
        <v/>
      </c>
      <c r="AW370" s="58" t="str">
        <f t="shared" si="131"/>
        <v/>
      </c>
      <c r="AX370" s="58" t="str">
        <f t="shared" si="130"/>
        <v/>
      </c>
      <c r="AY370" s="93"/>
      <c r="BB370" s="54"/>
    </row>
    <row r="371" spans="5:54" s="91" customFormat="1" ht="21" customHeight="1" x14ac:dyDescent="0.3">
      <c r="E371" s="61" t="str">
        <f>'Cell type &amp; nb'!AC364</f>
        <v/>
      </c>
      <c r="F371" s="61" t="str">
        <f>'Cell type &amp; nb'!AD364</f>
        <v/>
      </c>
      <c r="G371" s="61" t="str">
        <f>'Cell type &amp; nb'!AE364</f>
        <v/>
      </c>
      <c r="H371" s="61" t="str">
        <f>'Cell type &amp; nb'!AF364</f>
        <v/>
      </c>
      <c r="I371" s="64" t="str">
        <f t="shared" si="110"/>
        <v/>
      </c>
      <c r="J371" s="62" t="str">
        <f t="shared" si="111"/>
        <v/>
      </c>
      <c r="K371" s="62" t="str">
        <f t="shared" si="112"/>
        <v/>
      </c>
      <c r="L371" s="62" t="str">
        <f t="shared" si="113"/>
        <v/>
      </c>
      <c r="M371" s="62" t="str">
        <f t="shared" si="114"/>
        <v/>
      </c>
      <c r="N371" s="62" t="str">
        <f t="shared" si="115"/>
        <v/>
      </c>
      <c r="O371" s="62" t="str">
        <f t="shared" si="116"/>
        <v/>
      </c>
      <c r="P371" s="107"/>
      <c r="Q371" s="107"/>
      <c r="R371" s="107"/>
      <c r="S371" s="107"/>
      <c r="T371" s="107"/>
      <c r="U371" s="107"/>
      <c r="V371" s="107"/>
      <c r="Y371" s="108" t="str">
        <f>IF('1st plate agonist &amp; batch'!AB364&lt;&gt;"",'1st plate agonist &amp; batch'!AB364,"")</f>
        <v/>
      </c>
      <c r="Z371" s="108" t="str">
        <f>IF('1st plate agonist &amp; batch'!AC364&lt;&gt;"",'1st plate agonist &amp; batch'!AC364,"")</f>
        <v/>
      </c>
      <c r="AA371" s="108" t="str">
        <f>IF('1st plate agonist &amp; batch'!AD364&lt;&gt;"",'1st plate agonist &amp; batch'!AD364,"")</f>
        <v/>
      </c>
      <c r="AB371" s="108" t="str">
        <f>IF('1st plate agonist &amp; batch'!AE364&lt;&gt;"",'1st plate agonist &amp; batch'!AE364,"")</f>
        <v/>
      </c>
      <c r="AC371" s="58" t="str">
        <f>IFERROR(IF(AND($Y371&lt;&gt;"Buffer",$Y371&lt;&gt;""),COUNTIFS('Dilutions 1st Plate'!$B$2:$Y$17,'Plate preparation Calculations'!$AD$2,'1st plate agonist &amp; batch'!$B$2:$Y$17,'Plate preparation Calculations'!$Y371),""),"")</f>
        <v/>
      </c>
      <c r="AD371" s="58" t="str">
        <f t="shared" si="117"/>
        <v/>
      </c>
      <c r="AE371" s="58" t="str">
        <f t="shared" si="118"/>
        <v/>
      </c>
      <c r="AF371" s="108" t="str">
        <f t="shared" si="119"/>
        <v/>
      </c>
      <c r="AG371" s="58" t="str">
        <f t="shared" si="120"/>
        <v/>
      </c>
      <c r="AH371" s="58" t="str">
        <f t="shared" si="121"/>
        <v/>
      </c>
      <c r="AI371" s="58" t="str">
        <f t="shared" si="122"/>
        <v/>
      </c>
      <c r="AJ371" s="58" t="str">
        <f t="shared" si="123"/>
        <v/>
      </c>
      <c r="AK371" s="58" t="str">
        <f t="shared" si="124"/>
        <v/>
      </c>
      <c r="AL371" s="58" t="str">
        <f t="shared" si="125"/>
        <v/>
      </c>
      <c r="AM371" s="58" t="str">
        <f t="shared" si="126"/>
        <v/>
      </c>
      <c r="AN371" s="58" t="str">
        <f t="shared" si="127"/>
        <v/>
      </c>
      <c r="AP371" s="58" t="str">
        <f>IF(AND('2nd plate agonist &amp; batch'!AB364&lt;&gt;"", '2nd plate agonist &amp; batch'!AB364&lt;&gt;"Buffer"),'2nd plate agonist &amp; batch'!AB364,"")</f>
        <v/>
      </c>
      <c r="AQ371" s="58" t="str">
        <f>IF('2nd plate agonist &amp; batch'!AC364&lt;&gt;"",'2nd plate agonist &amp; batch'!AC364,"")</f>
        <v/>
      </c>
      <c r="AR371" s="58" t="str">
        <f>IF('2nd plate agonist &amp; batch'!AD364&lt;&gt;"",'2nd plate agonist &amp; batch'!AD364,"")</f>
        <v/>
      </c>
      <c r="AS371" s="58"/>
      <c r="AT371" s="58" t="str">
        <f>IF(AND('2nd plate agonist &amp; batch'!AB364&lt;&gt;"", '2nd plate agonist &amp; batch'!AB364&lt;&gt;"Buffer"),'2nd plate agonist &amp; batch'!AE364,"")</f>
        <v/>
      </c>
      <c r="AU371" s="58" t="str">
        <f t="shared" si="128"/>
        <v/>
      </c>
      <c r="AV371" s="58" t="str">
        <f t="shared" si="129"/>
        <v/>
      </c>
      <c r="AW371" s="58" t="str">
        <f t="shared" si="131"/>
        <v/>
      </c>
      <c r="AX371" s="58" t="str">
        <f t="shared" si="130"/>
        <v/>
      </c>
      <c r="AY371" s="93"/>
      <c r="BB371" s="54"/>
    </row>
    <row r="372" spans="5:54" s="91" customFormat="1" ht="21" customHeight="1" x14ac:dyDescent="0.3">
      <c r="E372" s="61" t="str">
        <f>'Cell type &amp; nb'!AC365</f>
        <v/>
      </c>
      <c r="F372" s="61" t="str">
        <f>'Cell type &amp; nb'!AD365</f>
        <v/>
      </c>
      <c r="G372" s="61" t="str">
        <f>'Cell type &amp; nb'!AE365</f>
        <v/>
      </c>
      <c r="H372" s="61" t="str">
        <f>'Cell type &amp; nb'!AF365</f>
        <v/>
      </c>
      <c r="I372" s="64" t="str">
        <f t="shared" si="110"/>
        <v/>
      </c>
      <c r="J372" s="62" t="str">
        <f t="shared" si="111"/>
        <v/>
      </c>
      <c r="K372" s="62" t="str">
        <f t="shared" si="112"/>
        <v/>
      </c>
      <c r="L372" s="62" t="str">
        <f t="shared" si="113"/>
        <v/>
      </c>
      <c r="M372" s="62" t="str">
        <f t="shared" si="114"/>
        <v/>
      </c>
      <c r="N372" s="62" t="str">
        <f t="shared" si="115"/>
        <v/>
      </c>
      <c r="O372" s="62" t="str">
        <f t="shared" si="116"/>
        <v/>
      </c>
      <c r="P372" s="107"/>
      <c r="Q372" s="107"/>
      <c r="R372" s="107"/>
      <c r="S372" s="107"/>
      <c r="T372" s="107"/>
      <c r="U372" s="107"/>
      <c r="V372" s="107"/>
      <c r="Y372" s="108" t="str">
        <f>IF('1st plate agonist &amp; batch'!AB365&lt;&gt;"",'1st plate agonist &amp; batch'!AB365,"")</f>
        <v/>
      </c>
      <c r="Z372" s="108" t="str">
        <f>IF('1st plate agonist &amp; batch'!AC365&lt;&gt;"",'1st plate agonist &amp; batch'!AC365,"")</f>
        <v/>
      </c>
      <c r="AA372" s="108" t="str">
        <f>IF('1st plate agonist &amp; batch'!AD365&lt;&gt;"",'1st plate agonist &amp; batch'!AD365,"")</f>
        <v/>
      </c>
      <c r="AB372" s="108" t="str">
        <f>IF('1st plate agonist &amp; batch'!AE365&lt;&gt;"",'1st plate agonist &amp; batch'!AE365,"")</f>
        <v/>
      </c>
      <c r="AC372" s="58" t="str">
        <f>IFERROR(IF(AND($Y372&lt;&gt;"Buffer",$Y372&lt;&gt;""),COUNTIFS('Dilutions 1st Plate'!$B$2:$Y$17,'Plate preparation Calculations'!$AD$2,'1st plate agonist &amp; batch'!$B$2:$Y$17,'Plate preparation Calculations'!$Y372),""),"")</f>
        <v/>
      </c>
      <c r="AD372" s="58" t="str">
        <f t="shared" si="117"/>
        <v/>
      </c>
      <c r="AE372" s="58" t="str">
        <f t="shared" si="118"/>
        <v/>
      </c>
      <c r="AF372" s="108" t="str">
        <f t="shared" si="119"/>
        <v/>
      </c>
      <c r="AG372" s="58" t="str">
        <f t="shared" si="120"/>
        <v/>
      </c>
      <c r="AH372" s="58" t="str">
        <f t="shared" si="121"/>
        <v/>
      </c>
      <c r="AI372" s="58" t="str">
        <f t="shared" si="122"/>
        <v/>
      </c>
      <c r="AJ372" s="58" t="str">
        <f t="shared" si="123"/>
        <v/>
      </c>
      <c r="AK372" s="58" t="str">
        <f t="shared" si="124"/>
        <v/>
      </c>
      <c r="AL372" s="58" t="str">
        <f t="shared" si="125"/>
        <v/>
      </c>
      <c r="AM372" s="58" t="str">
        <f t="shared" si="126"/>
        <v/>
      </c>
      <c r="AN372" s="58" t="str">
        <f t="shared" si="127"/>
        <v/>
      </c>
      <c r="AP372" s="58" t="str">
        <f>IF(AND('2nd plate agonist &amp; batch'!AB365&lt;&gt;"", '2nd plate agonist &amp; batch'!AB365&lt;&gt;"Buffer"),'2nd plate agonist &amp; batch'!AB365,"")</f>
        <v/>
      </c>
      <c r="AQ372" s="58" t="str">
        <f>IF('2nd plate agonist &amp; batch'!AC365&lt;&gt;"",'2nd plate agonist &amp; batch'!AC365,"")</f>
        <v/>
      </c>
      <c r="AR372" s="58" t="str">
        <f>IF('2nd plate agonist &amp; batch'!AD365&lt;&gt;"",'2nd plate agonist &amp; batch'!AD365,"")</f>
        <v/>
      </c>
      <c r="AS372" s="58"/>
      <c r="AT372" s="58" t="str">
        <f>IF(AND('2nd plate agonist &amp; batch'!AB365&lt;&gt;"", '2nd plate agonist &amp; batch'!AB365&lt;&gt;"Buffer"),'2nd plate agonist &amp; batch'!AE365,"")</f>
        <v/>
      </c>
      <c r="AU372" s="58" t="str">
        <f t="shared" si="128"/>
        <v/>
      </c>
      <c r="AV372" s="58" t="str">
        <f t="shared" si="129"/>
        <v/>
      </c>
      <c r="AW372" s="58" t="str">
        <f t="shared" si="131"/>
        <v/>
      </c>
      <c r="AX372" s="58" t="str">
        <f t="shared" si="130"/>
        <v/>
      </c>
      <c r="AY372" s="93"/>
      <c r="BB372" s="54"/>
    </row>
    <row r="373" spans="5:54" s="91" customFormat="1" ht="21" customHeight="1" x14ac:dyDescent="0.3">
      <c r="E373" s="61" t="str">
        <f>'Cell type &amp; nb'!AC366</f>
        <v/>
      </c>
      <c r="F373" s="61" t="str">
        <f>'Cell type &amp; nb'!AD366</f>
        <v/>
      </c>
      <c r="G373" s="61" t="str">
        <f>'Cell type &amp; nb'!AE366</f>
        <v/>
      </c>
      <c r="H373" s="61" t="str">
        <f>'Cell type &amp; nb'!AF366</f>
        <v/>
      </c>
      <c r="I373" s="64" t="str">
        <f t="shared" si="110"/>
        <v/>
      </c>
      <c r="J373" s="62" t="str">
        <f t="shared" si="111"/>
        <v/>
      </c>
      <c r="K373" s="62" t="str">
        <f t="shared" si="112"/>
        <v/>
      </c>
      <c r="L373" s="62" t="str">
        <f t="shared" si="113"/>
        <v/>
      </c>
      <c r="M373" s="62" t="str">
        <f t="shared" si="114"/>
        <v/>
      </c>
      <c r="N373" s="62" t="str">
        <f t="shared" si="115"/>
        <v/>
      </c>
      <c r="O373" s="62" t="str">
        <f t="shared" si="116"/>
        <v/>
      </c>
      <c r="P373" s="107"/>
      <c r="Q373" s="107"/>
      <c r="R373" s="107"/>
      <c r="S373" s="107"/>
      <c r="T373" s="107"/>
      <c r="U373" s="107"/>
      <c r="V373" s="107"/>
      <c r="Y373" s="108" t="str">
        <f>IF('1st plate agonist &amp; batch'!AB366&lt;&gt;"",'1st plate agonist &amp; batch'!AB366,"")</f>
        <v/>
      </c>
      <c r="Z373" s="108" t="str">
        <f>IF('1st plate agonist &amp; batch'!AC366&lt;&gt;"",'1st plate agonist &amp; batch'!AC366,"")</f>
        <v/>
      </c>
      <c r="AA373" s="108" t="str">
        <f>IF('1st plate agonist &amp; batch'!AD366&lt;&gt;"",'1st plate agonist &amp; batch'!AD366,"")</f>
        <v/>
      </c>
      <c r="AB373" s="108" t="str">
        <f>IF('1st plate agonist &amp; batch'!AE366&lt;&gt;"",'1st plate agonist &amp; batch'!AE366,"")</f>
        <v/>
      </c>
      <c r="AC373" s="58" t="str">
        <f>IFERROR(IF(AND($Y373&lt;&gt;"Buffer",$Y373&lt;&gt;""),COUNTIFS('Dilutions 1st Plate'!$B$2:$Y$17,'Plate preparation Calculations'!$AD$2,'1st plate agonist &amp; batch'!$B$2:$Y$17,'Plate preparation Calculations'!$Y373),""),"")</f>
        <v/>
      </c>
      <c r="AD373" s="58" t="str">
        <f t="shared" si="117"/>
        <v/>
      </c>
      <c r="AE373" s="58" t="str">
        <f t="shared" si="118"/>
        <v/>
      </c>
      <c r="AF373" s="108" t="str">
        <f t="shared" si="119"/>
        <v/>
      </c>
      <c r="AG373" s="58" t="str">
        <f t="shared" si="120"/>
        <v/>
      </c>
      <c r="AH373" s="58" t="str">
        <f t="shared" si="121"/>
        <v/>
      </c>
      <c r="AI373" s="58" t="str">
        <f t="shared" si="122"/>
        <v/>
      </c>
      <c r="AJ373" s="58" t="str">
        <f t="shared" si="123"/>
        <v/>
      </c>
      <c r="AK373" s="58" t="str">
        <f t="shared" si="124"/>
        <v/>
      </c>
      <c r="AL373" s="58" t="str">
        <f t="shared" si="125"/>
        <v/>
      </c>
      <c r="AM373" s="58" t="str">
        <f t="shared" si="126"/>
        <v/>
      </c>
      <c r="AN373" s="58" t="str">
        <f t="shared" si="127"/>
        <v/>
      </c>
      <c r="AP373" s="58" t="str">
        <f>IF(AND('2nd plate agonist &amp; batch'!AB366&lt;&gt;"", '2nd plate agonist &amp; batch'!AB366&lt;&gt;"Buffer"),'2nd plate agonist &amp; batch'!AB366,"")</f>
        <v/>
      </c>
      <c r="AQ373" s="58" t="str">
        <f>IF('2nd plate agonist &amp; batch'!AC366&lt;&gt;"",'2nd plate agonist &amp; batch'!AC366,"")</f>
        <v/>
      </c>
      <c r="AR373" s="58" t="str">
        <f>IF('2nd plate agonist &amp; batch'!AD366&lt;&gt;"",'2nd plate agonist &amp; batch'!AD366,"")</f>
        <v/>
      </c>
      <c r="AS373" s="58"/>
      <c r="AT373" s="58" t="str">
        <f>IF(AND('2nd plate agonist &amp; batch'!AB366&lt;&gt;"", '2nd plate agonist &amp; batch'!AB366&lt;&gt;"Buffer"),'2nd plate agonist &amp; batch'!AE366,"")</f>
        <v/>
      </c>
      <c r="AU373" s="58" t="str">
        <f t="shared" si="128"/>
        <v/>
      </c>
      <c r="AV373" s="58" t="str">
        <f t="shared" si="129"/>
        <v/>
      </c>
      <c r="AW373" s="58" t="str">
        <f t="shared" si="131"/>
        <v/>
      </c>
      <c r="AX373" s="58" t="str">
        <f t="shared" si="130"/>
        <v/>
      </c>
      <c r="AY373" s="93"/>
      <c r="BB373" s="54"/>
    </row>
    <row r="374" spans="5:54" s="91" customFormat="1" ht="21" customHeight="1" x14ac:dyDescent="0.3">
      <c r="E374" s="61" t="str">
        <f>'Cell type &amp; nb'!AC367</f>
        <v/>
      </c>
      <c r="F374" s="61" t="str">
        <f>'Cell type &amp; nb'!AD367</f>
        <v/>
      </c>
      <c r="G374" s="61" t="str">
        <f>'Cell type &amp; nb'!AE367</f>
        <v/>
      </c>
      <c r="H374" s="61" t="str">
        <f>'Cell type &amp; nb'!AF367</f>
        <v/>
      </c>
      <c r="I374" s="64" t="str">
        <f t="shared" si="110"/>
        <v/>
      </c>
      <c r="J374" s="62" t="str">
        <f t="shared" si="111"/>
        <v/>
      </c>
      <c r="K374" s="62" t="str">
        <f t="shared" si="112"/>
        <v/>
      </c>
      <c r="L374" s="62" t="str">
        <f t="shared" si="113"/>
        <v/>
      </c>
      <c r="M374" s="62" t="str">
        <f t="shared" si="114"/>
        <v/>
      </c>
      <c r="N374" s="62" t="str">
        <f t="shared" si="115"/>
        <v/>
      </c>
      <c r="O374" s="62" t="str">
        <f t="shared" si="116"/>
        <v/>
      </c>
      <c r="P374" s="107"/>
      <c r="Q374" s="107"/>
      <c r="R374" s="107"/>
      <c r="S374" s="107"/>
      <c r="T374" s="107"/>
      <c r="U374" s="107"/>
      <c r="V374" s="107"/>
      <c r="Y374" s="108" t="str">
        <f>IF('1st plate agonist &amp; batch'!AB367&lt;&gt;"",'1st plate agonist &amp; batch'!AB367,"")</f>
        <v/>
      </c>
      <c r="Z374" s="108" t="str">
        <f>IF('1st plate agonist &amp; batch'!AC367&lt;&gt;"",'1st plate agonist &amp; batch'!AC367,"")</f>
        <v/>
      </c>
      <c r="AA374" s="108" t="str">
        <f>IF('1st plate agonist &amp; batch'!AD367&lt;&gt;"",'1st plate agonist &amp; batch'!AD367,"")</f>
        <v/>
      </c>
      <c r="AB374" s="108" t="str">
        <f>IF('1st plate agonist &amp; batch'!AE367&lt;&gt;"",'1st plate agonist &amp; batch'!AE367,"")</f>
        <v/>
      </c>
      <c r="AC374" s="58" t="str">
        <f>IFERROR(IF(AND($Y374&lt;&gt;"Buffer",$Y374&lt;&gt;""),COUNTIFS('Dilutions 1st Plate'!$B$2:$Y$17,'Plate preparation Calculations'!$AD$2,'1st plate agonist &amp; batch'!$B$2:$Y$17,'Plate preparation Calculations'!$Y374),""),"")</f>
        <v/>
      </c>
      <c r="AD374" s="58" t="str">
        <f t="shared" si="117"/>
        <v/>
      </c>
      <c r="AE374" s="58" t="str">
        <f t="shared" si="118"/>
        <v/>
      </c>
      <c r="AF374" s="108" t="str">
        <f t="shared" si="119"/>
        <v/>
      </c>
      <c r="AG374" s="58" t="str">
        <f t="shared" si="120"/>
        <v/>
      </c>
      <c r="AH374" s="58" t="str">
        <f t="shared" si="121"/>
        <v/>
      </c>
      <c r="AI374" s="58" t="str">
        <f t="shared" si="122"/>
        <v/>
      </c>
      <c r="AJ374" s="58" t="str">
        <f t="shared" si="123"/>
        <v/>
      </c>
      <c r="AK374" s="58" t="str">
        <f t="shared" si="124"/>
        <v/>
      </c>
      <c r="AL374" s="58" t="str">
        <f t="shared" si="125"/>
        <v/>
      </c>
      <c r="AM374" s="58" t="str">
        <f t="shared" si="126"/>
        <v/>
      </c>
      <c r="AN374" s="58" t="str">
        <f t="shared" si="127"/>
        <v/>
      </c>
      <c r="AP374" s="58" t="str">
        <f>IF(AND('2nd plate agonist &amp; batch'!AB367&lt;&gt;"", '2nd plate agonist &amp; batch'!AB367&lt;&gt;"Buffer"),'2nd plate agonist &amp; batch'!AB367,"")</f>
        <v/>
      </c>
      <c r="AQ374" s="58" t="str">
        <f>IF('2nd plate agonist &amp; batch'!AC367&lt;&gt;"",'2nd plate agonist &amp; batch'!AC367,"")</f>
        <v/>
      </c>
      <c r="AR374" s="58" t="str">
        <f>IF('2nd plate agonist &amp; batch'!AD367&lt;&gt;"",'2nd plate agonist &amp; batch'!AD367,"")</f>
        <v/>
      </c>
      <c r="AS374" s="58"/>
      <c r="AT374" s="58" t="str">
        <f>IF(AND('2nd plate agonist &amp; batch'!AB367&lt;&gt;"", '2nd plate agonist &amp; batch'!AB367&lt;&gt;"Buffer"),'2nd plate agonist &amp; batch'!AE367,"")</f>
        <v/>
      </c>
      <c r="AU374" s="58" t="str">
        <f t="shared" si="128"/>
        <v/>
      </c>
      <c r="AV374" s="58" t="str">
        <f t="shared" si="129"/>
        <v/>
      </c>
      <c r="AW374" s="58" t="str">
        <f t="shared" si="131"/>
        <v/>
      </c>
      <c r="AX374" s="58" t="str">
        <f t="shared" si="130"/>
        <v/>
      </c>
      <c r="AY374" s="93"/>
      <c r="BB374" s="54"/>
    </row>
    <row r="375" spans="5:54" s="91" customFormat="1" ht="21" customHeight="1" x14ac:dyDescent="0.3">
      <c r="E375" s="61" t="str">
        <f>'Cell type &amp; nb'!AC368</f>
        <v/>
      </c>
      <c r="F375" s="61" t="str">
        <f>'Cell type &amp; nb'!AD368</f>
        <v/>
      </c>
      <c r="G375" s="61" t="str">
        <f>'Cell type &amp; nb'!AE368</f>
        <v/>
      </c>
      <c r="H375" s="61" t="str">
        <f>'Cell type &amp; nb'!AF368</f>
        <v/>
      </c>
      <c r="I375" s="64" t="str">
        <f t="shared" si="110"/>
        <v/>
      </c>
      <c r="J375" s="62" t="str">
        <f t="shared" si="111"/>
        <v/>
      </c>
      <c r="K375" s="62" t="str">
        <f t="shared" si="112"/>
        <v/>
      </c>
      <c r="L375" s="62" t="str">
        <f t="shared" si="113"/>
        <v/>
      </c>
      <c r="M375" s="62" t="str">
        <f t="shared" si="114"/>
        <v/>
      </c>
      <c r="N375" s="62" t="str">
        <f t="shared" si="115"/>
        <v/>
      </c>
      <c r="O375" s="62" t="str">
        <f t="shared" si="116"/>
        <v/>
      </c>
      <c r="P375" s="107"/>
      <c r="Q375" s="107"/>
      <c r="R375" s="107"/>
      <c r="S375" s="107"/>
      <c r="T375" s="107"/>
      <c r="U375" s="107"/>
      <c r="V375" s="107"/>
      <c r="Y375" s="108" t="str">
        <f>IF('1st plate agonist &amp; batch'!AB368&lt;&gt;"",'1st plate agonist &amp; batch'!AB368,"")</f>
        <v/>
      </c>
      <c r="Z375" s="108" t="str">
        <f>IF('1st plate agonist &amp; batch'!AC368&lt;&gt;"",'1st plate agonist &amp; batch'!AC368,"")</f>
        <v/>
      </c>
      <c r="AA375" s="108" t="str">
        <f>IF('1st plate agonist &amp; batch'!AD368&lt;&gt;"",'1st plate agonist &amp; batch'!AD368,"")</f>
        <v/>
      </c>
      <c r="AB375" s="108" t="str">
        <f>IF('1st plate agonist &amp; batch'!AE368&lt;&gt;"",'1st plate agonist &amp; batch'!AE368,"")</f>
        <v/>
      </c>
      <c r="AC375" s="58" t="str">
        <f>IFERROR(IF(AND($Y375&lt;&gt;"Buffer",$Y375&lt;&gt;""),COUNTIFS('Dilutions 1st Plate'!$B$2:$Y$17,'Plate preparation Calculations'!$AD$2,'1st plate agonist &amp; batch'!$B$2:$Y$17,'Plate preparation Calculations'!$Y375),""),"")</f>
        <v/>
      </c>
      <c r="AD375" s="58" t="str">
        <f t="shared" si="117"/>
        <v/>
      </c>
      <c r="AE375" s="58" t="str">
        <f t="shared" si="118"/>
        <v/>
      </c>
      <c r="AF375" s="108" t="str">
        <f t="shared" si="119"/>
        <v/>
      </c>
      <c r="AG375" s="58" t="str">
        <f t="shared" si="120"/>
        <v/>
      </c>
      <c r="AH375" s="58" t="str">
        <f t="shared" si="121"/>
        <v/>
      </c>
      <c r="AI375" s="58" t="str">
        <f t="shared" si="122"/>
        <v/>
      </c>
      <c r="AJ375" s="58" t="str">
        <f t="shared" si="123"/>
        <v/>
      </c>
      <c r="AK375" s="58" t="str">
        <f t="shared" si="124"/>
        <v/>
      </c>
      <c r="AL375" s="58" t="str">
        <f t="shared" si="125"/>
        <v/>
      </c>
      <c r="AM375" s="58" t="str">
        <f t="shared" si="126"/>
        <v/>
      </c>
      <c r="AN375" s="58" t="str">
        <f t="shared" si="127"/>
        <v/>
      </c>
      <c r="AP375" s="58" t="str">
        <f>IF(AND('2nd plate agonist &amp; batch'!AB368&lt;&gt;"", '2nd plate agonist &amp; batch'!AB368&lt;&gt;"Buffer"),'2nd plate agonist &amp; batch'!AB368,"")</f>
        <v/>
      </c>
      <c r="AQ375" s="58" t="str">
        <f>IF('2nd plate agonist &amp; batch'!AC368&lt;&gt;"",'2nd plate agonist &amp; batch'!AC368,"")</f>
        <v/>
      </c>
      <c r="AR375" s="58" t="str">
        <f>IF('2nd plate agonist &amp; batch'!AD368&lt;&gt;"",'2nd plate agonist &amp; batch'!AD368,"")</f>
        <v/>
      </c>
      <c r="AS375" s="58"/>
      <c r="AT375" s="58" t="str">
        <f>IF(AND('2nd plate agonist &amp; batch'!AB368&lt;&gt;"", '2nd plate agonist &amp; batch'!AB368&lt;&gt;"Buffer"),'2nd plate agonist &amp; batch'!AE368,"")</f>
        <v/>
      </c>
      <c r="AU375" s="58" t="str">
        <f t="shared" si="128"/>
        <v/>
      </c>
      <c r="AV375" s="58" t="str">
        <f t="shared" si="129"/>
        <v/>
      </c>
      <c r="AW375" s="58" t="str">
        <f t="shared" si="131"/>
        <v/>
      </c>
      <c r="AX375" s="58" t="str">
        <f t="shared" si="130"/>
        <v/>
      </c>
      <c r="AY375" s="93"/>
      <c r="BB375" s="54"/>
    </row>
    <row r="376" spans="5:54" s="91" customFormat="1" ht="21" customHeight="1" x14ac:dyDescent="0.3">
      <c r="E376" s="61" t="str">
        <f>'Cell type &amp; nb'!AC369</f>
        <v/>
      </c>
      <c r="F376" s="61" t="str">
        <f>'Cell type &amp; nb'!AD369</f>
        <v/>
      </c>
      <c r="G376" s="61" t="str">
        <f>'Cell type &amp; nb'!AE369</f>
        <v/>
      </c>
      <c r="H376" s="61" t="str">
        <f>'Cell type &amp; nb'!AF369</f>
        <v/>
      </c>
      <c r="I376" s="64" t="str">
        <f t="shared" si="110"/>
        <v/>
      </c>
      <c r="J376" s="62" t="str">
        <f t="shared" si="111"/>
        <v/>
      </c>
      <c r="K376" s="62" t="str">
        <f t="shared" si="112"/>
        <v/>
      </c>
      <c r="L376" s="62" t="str">
        <f t="shared" si="113"/>
        <v/>
      </c>
      <c r="M376" s="62" t="str">
        <f t="shared" si="114"/>
        <v/>
      </c>
      <c r="N376" s="62" t="str">
        <f t="shared" si="115"/>
        <v/>
      </c>
      <c r="O376" s="62" t="str">
        <f t="shared" si="116"/>
        <v/>
      </c>
      <c r="P376" s="107"/>
      <c r="Q376" s="107"/>
      <c r="R376" s="107"/>
      <c r="S376" s="107"/>
      <c r="T376" s="107"/>
      <c r="U376" s="107"/>
      <c r="V376" s="107"/>
      <c r="Y376" s="108" t="str">
        <f>IF('1st plate agonist &amp; batch'!AB369&lt;&gt;"",'1st plate agonist &amp; batch'!AB369,"")</f>
        <v/>
      </c>
      <c r="Z376" s="108" t="str">
        <f>IF('1st plate agonist &amp; batch'!AC369&lt;&gt;"",'1st plate agonist &amp; batch'!AC369,"")</f>
        <v/>
      </c>
      <c r="AA376" s="108" t="str">
        <f>IF('1st plate agonist &amp; batch'!AD369&lt;&gt;"",'1st plate agonist &amp; batch'!AD369,"")</f>
        <v/>
      </c>
      <c r="AB376" s="108" t="str">
        <f>IF('1st plate agonist &amp; batch'!AE369&lt;&gt;"",'1st plate agonist &amp; batch'!AE369,"")</f>
        <v/>
      </c>
      <c r="AC376" s="58" t="str">
        <f>IFERROR(IF(AND($Y376&lt;&gt;"Buffer",$Y376&lt;&gt;""),COUNTIFS('Dilutions 1st Plate'!$B$2:$Y$17,'Plate preparation Calculations'!$AD$2,'1st plate agonist &amp; batch'!$B$2:$Y$17,'Plate preparation Calculations'!$Y376),""),"")</f>
        <v/>
      </c>
      <c r="AD376" s="58" t="str">
        <f t="shared" si="117"/>
        <v/>
      </c>
      <c r="AE376" s="58" t="str">
        <f t="shared" si="118"/>
        <v/>
      </c>
      <c r="AF376" s="108" t="str">
        <f t="shared" si="119"/>
        <v/>
      </c>
      <c r="AG376" s="58" t="str">
        <f t="shared" si="120"/>
        <v/>
      </c>
      <c r="AH376" s="58" t="str">
        <f t="shared" si="121"/>
        <v/>
      </c>
      <c r="AI376" s="58" t="str">
        <f t="shared" si="122"/>
        <v/>
      </c>
      <c r="AJ376" s="58" t="str">
        <f t="shared" si="123"/>
        <v/>
      </c>
      <c r="AK376" s="58" t="str">
        <f t="shared" si="124"/>
        <v/>
      </c>
      <c r="AL376" s="58" t="str">
        <f t="shared" si="125"/>
        <v/>
      </c>
      <c r="AM376" s="58" t="str">
        <f t="shared" si="126"/>
        <v/>
      </c>
      <c r="AN376" s="58" t="str">
        <f t="shared" si="127"/>
        <v/>
      </c>
      <c r="AP376" s="58" t="str">
        <f>IF(AND('2nd plate agonist &amp; batch'!AB369&lt;&gt;"", '2nd plate agonist &amp; batch'!AB369&lt;&gt;"Buffer"),'2nd plate agonist &amp; batch'!AB369,"")</f>
        <v/>
      </c>
      <c r="AQ376" s="58" t="str">
        <f>IF('2nd plate agonist &amp; batch'!AC369&lt;&gt;"",'2nd plate agonist &amp; batch'!AC369,"")</f>
        <v/>
      </c>
      <c r="AR376" s="58" t="str">
        <f>IF('2nd plate agonist &amp; batch'!AD369&lt;&gt;"",'2nd plate agonist &amp; batch'!AD369,"")</f>
        <v/>
      </c>
      <c r="AS376" s="58"/>
      <c r="AT376" s="58" t="str">
        <f>IF(AND('2nd plate agonist &amp; batch'!AB369&lt;&gt;"", '2nd plate agonist &amp; batch'!AB369&lt;&gt;"Buffer"),'2nd plate agonist &amp; batch'!AE369,"")</f>
        <v/>
      </c>
      <c r="AU376" s="58" t="str">
        <f t="shared" si="128"/>
        <v/>
      </c>
      <c r="AV376" s="58" t="str">
        <f t="shared" si="129"/>
        <v/>
      </c>
      <c r="AW376" s="58" t="str">
        <f t="shared" si="131"/>
        <v/>
      </c>
      <c r="AX376" s="58" t="str">
        <f t="shared" si="130"/>
        <v/>
      </c>
      <c r="AY376" s="93"/>
      <c r="BB376" s="54"/>
    </row>
    <row r="377" spans="5:54" s="91" customFormat="1" ht="21" customHeight="1" x14ac:dyDescent="0.3">
      <c r="E377" s="61" t="str">
        <f>'Cell type &amp; nb'!AC370</f>
        <v/>
      </c>
      <c r="F377" s="61" t="str">
        <f>'Cell type &amp; nb'!AD370</f>
        <v/>
      </c>
      <c r="G377" s="61" t="str">
        <f>'Cell type &amp; nb'!AE370</f>
        <v/>
      </c>
      <c r="H377" s="61" t="str">
        <f>'Cell type &amp; nb'!AF370</f>
        <v/>
      </c>
      <c r="I377" s="64" t="str">
        <f t="shared" si="110"/>
        <v/>
      </c>
      <c r="J377" s="62" t="str">
        <f t="shared" si="111"/>
        <v/>
      </c>
      <c r="K377" s="62" t="str">
        <f t="shared" si="112"/>
        <v/>
      </c>
      <c r="L377" s="62" t="str">
        <f t="shared" si="113"/>
        <v/>
      </c>
      <c r="M377" s="62" t="str">
        <f t="shared" si="114"/>
        <v/>
      </c>
      <c r="N377" s="62" t="str">
        <f t="shared" si="115"/>
        <v/>
      </c>
      <c r="O377" s="62" t="str">
        <f t="shared" si="116"/>
        <v/>
      </c>
      <c r="P377" s="107"/>
      <c r="Q377" s="107"/>
      <c r="R377" s="107"/>
      <c r="S377" s="107"/>
      <c r="T377" s="107"/>
      <c r="U377" s="107"/>
      <c r="V377" s="107"/>
      <c r="Y377" s="108" t="str">
        <f>IF('1st plate agonist &amp; batch'!AB370&lt;&gt;"",'1st plate agonist &amp; batch'!AB370,"")</f>
        <v/>
      </c>
      <c r="Z377" s="108" t="str">
        <f>IF('1st plate agonist &amp; batch'!AC370&lt;&gt;"",'1st plate agonist &amp; batch'!AC370,"")</f>
        <v/>
      </c>
      <c r="AA377" s="108" t="str">
        <f>IF('1st plate agonist &amp; batch'!AD370&lt;&gt;"",'1st plate agonist &amp; batch'!AD370,"")</f>
        <v/>
      </c>
      <c r="AB377" s="108" t="str">
        <f>IF('1st plate agonist &amp; batch'!AE370&lt;&gt;"",'1st plate agonist &amp; batch'!AE370,"")</f>
        <v/>
      </c>
      <c r="AC377" s="58" t="str">
        <f>IFERROR(IF(AND($Y377&lt;&gt;"Buffer",$Y377&lt;&gt;""),COUNTIFS('Dilutions 1st Plate'!$B$2:$Y$17,'Plate preparation Calculations'!$AD$2,'1st plate agonist &amp; batch'!$B$2:$Y$17,'Plate preparation Calculations'!$Y377),""),"")</f>
        <v/>
      </c>
      <c r="AD377" s="58" t="str">
        <f t="shared" si="117"/>
        <v/>
      </c>
      <c r="AE377" s="58" t="str">
        <f t="shared" si="118"/>
        <v/>
      </c>
      <c r="AF377" s="108" t="str">
        <f t="shared" si="119"/>
        <v/>
      </c>
      <c r="AG377" s="58" t="str">
        <f t="shared" si="120"/>
        <v/>
      </c>
      <c r="AH377" s="58" t="str">
        <f t="shared" si="121"/>
        <v/>
      </c>
      <c r="AI377" s="58" t="str">
        <f t="shared" si="122"/>
        <v/>
      </c>
      <c r="AJ377" s="58" t="str">
        <f t="shared" si="123"/>
        <v/>
      </c>
      <c r="AK377" s="58" t="str">
        <f t="shared" si="124"/>
        <v/>
      </c>
      <c r="AL377" s="58" t="str">
        <f t="shared" si="125"/>
        <v/>
      </c>
      <c r="AM377" s="58" t="str">
        <f t="shared" si="126"/>
        <v/>
      </c>
      <c r="AN377" s="58" t="str">
        <f t="shared" si="127"/>
        <v/>
      </c>
      <c r="AP377" s="58" t="str">
        <f>IF(AND('2nd plate agonist &amp; batch'!AB370&lt;&gt;"", '2nd plate agonist &amp; batch'!AB370&lt;&gt;"Buffer"),'2nd plate agonist &amp; batch'!AB370,"")</f>
        <v/>
      </c>
      <c r="AQ377" s="58" t="str">
        <f>IF('2nd plate agonist &amp; batch'!AC370&lt;&gt;"",'2nd plate agonist &amp; batch'!AC370,"")</f>
        <v/>
      </c>
      <c r="AR377" s="58" t="str">
        <f>IF('2nd plate agonist &amp; batch'!AD370&lt;&gt;"",'2nd plate agonist &amp; batch'!AD370,"")</f>
        <v/>
      </c>
      <c r="AS377" s="58"/>
      <c r="AT377" s="58" t="str">
        <f>IF(AND('2nd plate agonist &amp; batch'!AB370&lt;&gt;"", '2nd plate agonist &amp; batch'!AB370&lt;&gt;"Buffer"),'2nd plate agonist &amp; batch'!AE370,"")</f>
        <v/>
      </c>
      <c r="AU377" s="58" t="str">
        <f t="shared" si="128"/>
        <v/>
      </c>
      <c r="AV377" s="58" t="str">
        <f t="shared" si="129"/>
        <v/>
      </c>
      <c r="AW377" s="58" t="str">
        <f t="shared" si="131"/>
        <v/>
      </c>
      <c r="AX377" s="58" t="str">
        <f t="shared" si="130"/>
        <v/>
      </c>
      <c r="AY377" s="93"/>
      <c r="BB377" s="54"/>
    </row>
    <row r="378" spans="5:54" s="91" customFormat="1" ht="21" customHeight="1" x14ac:dyDescent="0.3">
      <c r="E378" s="61" t="str">
        <f>'Cell type &amp; nb'!AC371</f>
        <v/>
      </c>
      <c r="F378" s="61" t="str">
        <f>'Cell type &amp; nb'!AD371</f>
        <v/>
      </c>
      <c r="G378" s="61" t="str">
        <f>'Cell type &amp; nb'!AE371</f>
        <v/>
      </c>
      <c r="H378" s="61" t="str">
        <f>'Cell type &amp; nb'!AF371</f>
        <v/>
      </c>
      <c r="I378" s="64" t="str">
        <f t="shared" si="110"/>
        <v/>
      </c>
      <c r="J378" s="62" t="str">
        <f t="shared" si="111"/>
        <v/>
      </c>
      <c r="K378" s="62" t="str">
        <f t="shared" si="112"/>
        <v/>
      </c>
      <c r="L378" s="62" t="str">
        <f t="shared" si="113"/>
        <v/>
      </c>
      <c r="M378" s="62" t="str">
        <f t="shared" si="114"/>
        <v/>
      </c>
      <c r="N378" s="62" t="str">
        <f t="shared" si="115"/>
        <v/>
      </c>
      <c r="O378" s="62" t="str">
        <f t="shared" si="116"/>
        <v/>
      </c>
      <c r="P378" s="107"/>
      <c r="Q378" s="107"/>
      <c r="R378" s="107"/>
      <c r="S378" s="107"/>
      <c r="T378" s="107"/>
      <c r="U378" s="107"/>
      <c r="V378" s="107"/>
      <c r="Y378" s="108" t="str">
        <f>IF('1st plate agonist &amp; batch'!AB371&lt;&gt;"",'1st plate agonist &amp; batch'!AB371,"")</f>
        <v/>
      </c>
      <c r="Z378" s="108" t="str">
        <f>IF('1st plate agonist &amp; batch'!AC371&lt;&gt;"",'1st plate agonist &amp; batch'!AC371,"")</f>
        <v/>
      </c>
      <c r="AA378" s="108" t="str">
        <f>IF('1st plate agonist &amp; batch'!AD371&lt;&gt;"",'1st plate agonist &amp; batch'!AD371,"")</f>
        <v/>
      </c>
      <c r="AB378" s="108" t="str">
        <f>IF('1st plate agonist &amp; batch'!AE371&lt;&gt;"",'1st plate agonist &amp; batch'!AE371,"")</f>
        <v/>
      </c>
      <c r="AC378" s="58" t="str">
        <f>IFERROR(IF(AND($Y378&lt;&gt;"Buffer",$Y378&lt;&gt;""),COUNTIFS('Dilutions 1st Plate'!$B$2:$Y$17,'Plate preparation Calculations'!$AD$2,'1st plate agonist &amp; batch'!$B$2:$Y$17,'Plate preparation Calculations'!$Y378),""),"")</f>
        <v/>
      </c>
      <c r="AD378" s="58" t="str">
        <f t="shared" si="117"/>
        <v/>
      </c>
      <c r="AE378" s="58" t="str">
        <f t="shared" si="118"/>
        <v/>
      </c>
      <c r="AF378" s="108" t="str">
        <f t="shared" si="119"/>
        <v/>
      </c>
      <c r="AG378" s="58" t="str">
        <f t="shared" si="120"/>
        <v/>
      </c>
      <c r="AH378" s="58" t="str">
        <f t="shared" si="121"/>
        <v/>
      </c>
      <c r="AI378" s="58" t="str">
        <f t="shared" si="122"/>
        <v/>
      </c>
      <c r="AJ378" s="58" t="str">
        <f t="shared" si="123"/>
        <v/>
      </c>
      <c r="AK378" s="58" t="str">
        <f t="shared" si="124"/>
        <v/>
      </c>
      <c r="AL378" s="58" t="str">
        <f t="shared" si="125"/>
        <v/>
      </c>
      <c r="AM378" s="58" t="str">
        <f t="shared" si="126"/>
        <v/>
      </c>
      <c r="AN378" s="58" t="str">
        <f t="shared" si="127"/>
        <v/>
      </c>
      <c r="AP378" s="58" t="str">
        <f>IF(AND('2nd plate agonist &amp; batch'!AB371&lt;&gt;"", '2nd plate agonist &amp; batch'!AB371&lt;&gt;"Buffer"),'2nd plate agonist &amp; batch'!AB371,"")</f>
        <v/>
      </c>
      <c r="AQ378" s="58" t="str">
        <f>IF('2nd plate agonist &amp; batch'!AC371&lt;&gt;"",'2nd plate agonist &amp; batch'!AC371,"")</f>
        <v/>
      </c>
      <c r="AR378" s="58" t="str">
        <f>IF('2nd plate agonist &amp; batch'!AD371&lt;&gt;"",'2nd plate agonist &amp; batch'!AD371,"")</f>
        <v/>
      </c>
      <c r="AS378" s="58"/>
      <c r="AT378" s="58" t="str">
        <f>IF(AND('2nd plate agonist &amp; batch'!AB371&lt;&gt;"", '2nd plate agonist &amp; batch'!AB371&lt;&gt;"Buffer"),'2nd plate agonist &amp; batch'!AE371,"")</f>
        <v/>
      </c>
      <c r="AU378" s="58" t="str">
        <f t="shared" si="128"/>
        <v/>
      </c>
      <c r="AV378" s="58" t="str">
        <f t="shared" si="129"/>
        <v/>
      </c>
      <c r="AW378" s="58" t="str">
        <f t="shared" si="131"/>
        <v/>
      </c>
      <c r="AX378" s="58" t="str">
        <f t="shared" si="130"/>
        <v/>
      </c>
      <c r="AY378" s="93"/>
      <c r="BB378" s="54"/>
    </row>
    <row r="379" spans="5:54" s="91" customFormat="1" ht="21" customHeight="1" x14ac:dyDescent="0.3">
      <c r="E379" s="61" t="str">
        <f>'Cell type &amp; nb'!AC372</f>
        <v/>
      </c>
      <c r="F379" s="61" t="str">
        <f>'Cell type &amp; nb'!AD372</f>
        <v/>
      </c>
      <c r="G379" s="61" t="str">
        <f>'Cell type &amp; nb'!AE372</f>
        <v/>
      </c>
      <c r="H379" s="61" t="str">
        <f>'Cell type &amp; nb'!AF372</f>
        <v/>
      </c>
      <c r="I379" s="64" t="str">
        <f t="shared" si="110"/>
        <v/>
      </c>
      <c r="J379" s="62" t="str">
        <f t="shared" si="111"/>
        <v/>
      </c>
      <c r="K379" s="62" t="str">
        <f t="shared" si="112"/>
        <v/>
      </c>
      <c r="L379" s="62" t="str">
        <f t="shared" si="113"/>
        <v/>
      </c>
      <c r="M379" s="62" t="str">
        <f t="shared" si="114"/>
        <v/>
      </c>
      <c r="N379" s="62" t="str">
        <f t="shared" si="115"/>
        <v/>
      </c>
      <c r="O379" s="62" t="str">
        <f t="shared" si="116"/>
        <v/>
      </c>
      <c r="P379" s="107"/>
      <c r="Q379" s="107"/>
      <c r="R379" s="107"/>
      <c r="S379" s="107"/>
      <c r="T379" s="107"/>
      <c r="U379" s="107"/>
      <c r="V379" s="107"/>
      <c r="Y379" s="108" t="str">
        <f>IF('1st plate agonist &amp; batch'!AB372&lt;&gt;"",'1st plate agonist &amp; batch'!AB372,"")</f>
        <v/>
      </c>
      <c r="Z379" s="108" t="str">
        <f>IF('1st plate agonist &amp; batch'!AC372&lt;&gt;"",'1st plate agonist &amp; batch'!AC372,"")</f>
        <v/>
      </c>
      <c r="AA379" s="108" t="str">
        <f>IF('1st plate agonist &amp; batch'!AD372&lt;&gt;"",'1st plate agonist &amp; batch'!AD372,"")</f>
        <v/>
      </c>
      <c r="AB379" s="108" t="str">
        <f>IF('1st plate agonist &amp; batch'!AE372&lt;&gt;"",'1st plate agonist &amp; batch'!AE372,"")</f>
        <v/>
      </c>
      <c r="AC379" s="58" t="str">
        <f>IFERROR(IF(AND($Y379&lt;&gt;"Buffer",$Y379&lt;&gt;""),COUNTIFS('Dilutions 1st Plate'!$B$2:$Y$17,'Plate preparation Calculations'!$AD$2,'1st plate agonist &amp; batch'!$B$2:$Y$17,'Plate preparation Calculations'!$Y379),""),"")</f>
        <v/>
      </c>
      <c r="AD379" s="58" t="str">
        <f t="shared" si="117"/>
        <v/>
      </c>
      <c r="AE379" s="58" t="str">
        <f t="shared" si="118"/>
        <v/>
      </c>
      <c r="AF379" s="108" t="str">
        <f t="shared" si="119"/>
        <v/>
      </c>
      <c r="AG379" s="58" t="str">
        <f t="shared" si="120"/>
        <v/>
      </c>
      <c r="AH379" s="58" t="str">
        <f t="shared" si="121"/>
        <v/>
      </c>
      <c r="AI379" s="58" t="str">
        <f t="shared" si="122"/>
        <v/>
      </c>
      <c r="AJ379" s="58" t="str">
        <f t="shared" si="123"/>
        <v/>
      </c>
      <c r="AK379" s="58" t="str">
        <f t="shared" si="124"/>
        <v/>
      </c>
      <c r="AL379" s="58" t="str">
        <f t="shared" si="125"/>
        <v/>
      </c>
      <c r="AM379" s="58" t="str">
        <f t="shared" si="126"/>
        <v/>
      </c>
      <c r="AN379" s="58" t="str">
        <f t="shared" si="127"/>
        <v/>
      </c>
      <c r="AP379" s="58" t="str">
        <f>IF(AND('2nd plate agonist &amp; batch'!AB372&lt;&gt;"", '2nd plate agonist &amp; batch'!AB372&lt;&gt;"Buffer"),'2nd plate agonist &amp; batch'!AB372,"")</f>
        <v/>
      </c>
      <c r="AQ379" s="58" t="str">
        <f>IF('2nd plate agonist &amp; batch'!AC372&lt;&gt;"",'2nd plate agonist &amp; batch'!AC372,"")</f>
        <v/>
      </c>
      <c r="AR379" s="58" t="str">
        <f>IF('2nd plate agonist &amp; batch'!AD372&lt;&gt;"",'2nd plate agonist &amp; batch'!AD372,"")</f>
        <v/>
      </c>
      <c r="AS379" s="58"/>
      <c r="AT379" s="58" t="str">
        <f>IF(AND('2nd plate agonist &amp; batch'!AB372&lt;&gt;"", '2nd plate agonist &amp; batch'!AB372&lt;&gt;"Buffer"),'2nd plate agonist &amp; batch'!AE372,"")</f>
        <v/>
      </c>
      <c r="AU379" s="58" t="str">
        <f t="shared" si="128"/>
        <v/>
      </c>
      <c r="AV379" s="58" t="str">
        <f t="shared" si="129"/>
        <v/>
      </c>
      <c r="AW379" s="58" t="str">
        <f t="shared" si="131"/>
        <v/>
      </c>
      <c r="AX379" s="58" t="str">
        <f t="shared" si="130"/>
        <v/>
      </c>
      <c r="AY379" s="93"/>
      <c r="BB379" s="54"/>
    </row>
    <row r="380" spans="5:54" s="91" customFormat="1" ht="21" customHeight="1" x14ac:dyDescent="0.3">
      <c r="E380" s="61" t="str">
        <f>'Cell type &amp; nb'!AC373</f>
        <v/>
      </c>
      <c r="F380" s="61" t="str">
        <f>'Cell type &amp; nb'!AD373</f>
        <v/>
      </c>
      <c r="G380" s="61" t="str">
        <f>'Cell type &amp; nb'!AE373</f>
        <v/>
      </c>
      <c r="H380" s="61" t="str">
        <f>'Cell type &amp; nb'!AF373</f>
        <v/>
      </c>
      <c r="I380" s="64" t="str">
        <f t="shared" si="110"/>
        <v/>
      </c>
      <c r="J380" s="62" t="str">
        <f t="shared" si="111"/>
        <v/>
      </c>
      <c r="K380" s="62" t="str">
        <f t="shared" si="112"/>
        <v/>
      </c>
      <c r="L380" s="62" t="str">
        <f t="shared" si="113"/>
        <v/>
      </c>
      <c r="M380" s="62" t="str">
        <f t="shared" si="114"/>
        <v/>
      </c>
      <c r="N380" s="62" t="str">
        <f t="shared" si="115"/>
        <v/>
      </c>
      <c r="O380" s="62" t="str">
        <f t="shared" si="116"/>
        <v/>
      </c>
      <c r="P380" s="107"/>
      <c r="Q380" s="107"/>
      <c r="R380" s="107"/>
      <c r="S380" s="107"/>
      <c r="T380" s="107"/>
      <c r="U380" s="107"/>
      <c r="V380" s="107"/>
      <c r="Y380" s="108" t="str">
        <f>IF('1st plate agonist &amp; batch'!AB373&lt;&gt;"",'1st plate agonist &amp; batch'!AB373,"")</f>
        <v/>
      </c>
      <c r="Z380" s="108" t="str">
        <f>IF('1st plate agonist &amp; batch'!AC373&lt;&gt;"",'1st plate agonist &amp; batch'!AC373,"")</f>
        <v/>
      </c>
      <c r="AA380" s="108" t="str">
        <f>IF('1st plate agonist &amp; batch'!AD373&lt;&gt;"",'1st plate agonist &amp; batch'!AD373,"")</f>
        <v/>
      </c>
      <c r="AB380" s="108" t="str">
        <f>IF('1st plate agonist &amp; batch'!AE373&lt;&gt;"",'1st plate agonist &amp; batch'!AE373,"")</f>
        <v/>
      </c>
      <c r="AC380" s="58" t="str">
        <f>IFERROR(IF(AND($Y380&lt;&gt;"Buffer",$Y380&lt;&gt;""),COUNTIFS('Dilutions 1st Plate'!$B$2:$Y$17,'Plate preparation Calculations'!$AD$2,'1st plate agonist &amp; batch'!$B$2:$Y$17,'Plate preparation Calculations'!$Y380),""),"")</f>
        <v/>
      </c>
      <c r="AD380" s="58" t="str">
        <f t="shared" si="117"/>
        <v/>
      </c>
      <c r="AE380" s="58" t="str">
        <f t="shared" si="118"/>
        <v/>
      </c>
      <c r="AF380" s="108" t="str">
        <f t="shared" si="119"/>
        <v/>
      </c>
      <c r="AG380" s="58" t="str">
        <f t="shared" si="120"/>
        <v/>
      </c>
      <c r="AH380" s="58" t="str">
        <f t="shared" si="121"/>
        <v/>
      </c>
      <c r="AI380" s="58" t="str">
        <f t="shared" si="122"/>
        <v/>
      </c>
      <c r="AJ380" s="58" t="str">
        <f t="shared" si="123"/>
        <v/>
      </c>
      <c r="AK380" s="58" t="str">
        <f t="shared" si="124"/>
        <v/>
      </c>
      <c r="AL380" s="58" t="str">
        <f t="shared" si="125"/>
        <v/>
      </c>
      <c r="AM380" s="58" t="str">
        <f t="shared" si="126"/>
        <v/>
      </c>
      <c r="AN380" s="58" t="str">
        <f t="shared" si="127"/>
        <v/>
      </c>
      <c r="AP380" s="58" t="str">
        <f>IF(AND('2nd plate agonist &amp; batch'!AB373&lt;&gt;"", '2nd plate agonist &amp; batch'!AB373&lt;&gt;"Buffer"),'2nd plate agonist &amp; batch'!AB373,"")</f>
        <v/>
      </c>
      <c r="AQ380" s="58" t="str">
        <f>IF('2nd plate agonist &amp; batch'!AC373&lt;&gt;"",'2nd plate agonist &amp; batch'!AC373,"")</f>
        <v/>
      </c>
      <c r="AR380" s="58" t="str">
        <f>IF('2nd plate agonist &amp; batch'!AD373&lt;&gt;"",'2nd plate agonist &amp; batch'!AD373,"")</f>
        <v/>
      </c>
      <c r="AS380" s="58"/>
      <c r="AT380" s="58" t="str">
        <f>IF(AND('2nd plate agonist &amp; batch'!AB373&lt;&gt;"", '2nd plate agonist &amp; batch'!AB373&lt;&gt;"Buffer"),'2nd plate agonist &amp; batch'!AE373,"")</f>
        <v/>
      </c>
      <c r="AU380" s="58" t="str">
        <f t="shared" si="128"/>
        <v/>
      </c>
      <c r="AV380" s="58" t="str">
        <f t="shared" si="129"/>
        <v/>
      </c>
      <c r="AW380" s="58" t="str">
        <f t="shared" si="131"/>
        <v/>
      </c>
      <c r="AX380" s="58" t="str">
        <f t="shared" si="130"/>
        <v/>
      </c>
      <c r="AY380" s="93"/>
      <c r="BB380" s="54"/>
    </row>
    <row r="381" spans="5:54" s="91" customFormat="1" ht="21" customHeight="1" x14ac:dyDescent="0.3">
      <c r="E381" s="61" t="str">
        <f>'Cell type &amp; nb'!AC374</f>
        <v/>
      </c>
      <c r="F381" s="61" t="str">
        <f>'Cell type &amp; nb'!AD374</f>
        <v/>
      </c>
      <c r="G381" s="61" t="str">
        <f>'Cell type &amp; nb'!AE374</f>
        <v/>
      </c>
      <c r="H381" s="61" t="str">
        <f>'Cell type &amp; nb'!AF374</f>
        <v/>
      </c>
      <c r="I381" s="64" t="str">
        <f t="shared" si="110"/>
        <v/>
      </c>
      <c r="J381" s="62" t="str">
        <f t="shared" si="111"/>
        <v/>
      </c>
      <c r="K381" s="62" t="str">
        <f t="shared" si="112"/>
        <v/>
      </c>
      <c r="L381" s="62" t="str">
        <f t="shared" si="113"/>
        <v/>
      </c>
      <c r="M381" s="62" t="str">
        <f t="shared" si="114"/>
        <v/>
      </c>
      <c r="N381" s="62" t="str">
        <f t="shared" si="115"/>
        <v/>
      </c>
      <c r="O381" s="62" t="str">
        <f t="shared" si="116"/>
        <v/>
      </c>
      <c r="P381" s="107"/>
      <c r="Q381" s="107"/>
      <c r="R381" s="107"/>
      <c r="S381" s="107"/>
      <c r="T381" s="107"/>
      <c r="U381" s="107"/>
      <c r="V381" s="107"/>
      <c r="Y381" s="108" t="str">
        <f>IF('1st plate agonist &amp; batch'!AB374&lt;&gt;"",'1st plate agonist &amp; batch'!AB374,"")</f>
        <v/>
      </c>
      <c r="Z381" s="108" t="str">
        <f>IF('1st plate agonist &amp; batch'!AC374&lt;&gt;"",'1st plate agonist &amp; batch'!AC374,"")</f>
        <v/>
      </c>
      <c r="AA381" s="108" t="str">
        <f>IF('1st plate agonist &amp; batch'!AD374&lt;&gt;"",'1st plate agonist &amp; batch'!AD374,"")</f>
        <v/>
      </c>
      <c r="AB381" s="108" t="str">
        <f>IF('1st plate agonist &amp; batch'!AE374&lt;&gt;"",'1st plate agonist &amp; batch'!AE374,"")</f>
        <v/>
      </c>
      <c r="AC381" s="58" t="str">
        <f>IFERROR(IF(AND($Y381&lt;&gt;"Buffer",$Y381&lt;&gt;""),COUNTIFS('Dilutions 1st Plate'!$B$2:$Y$17,'Plate preparation Calculations'!$AD$2,'1st plate agonist &amp; batch'!$B$2:$Y$17,'Plate preparation Calculations'!$Y381),""),"")</f>
        <v/>
      </c>
      <c r="AD381" s="58" t="str">
        <f t="shared" si="117"/>
        <v/>
      </c>
      <c r="AE381" s="58" t="str">
        <f t="shared" si="118"/>
        <v/>
      </c>
      <c r="AF381" s="108" t="str">
        <f t="shared" si="119"/>
        <v/>
      </c>
      <c r="AG381" s="58" t="str">
        <f t="shared" si="120"/>
        <v/>
      </c>
      <c r="AH381" s="58" t="str">
        <f t="shared" si="121"/>
        <v/>
      </c>
      <c r="AI381" s="58" t="str">
        <f t="shared" si="122"/>
        <v/>
      </c>
      <c r="AJ381" s="58" t="str">
        <f t="shared" si="123"/>
        <v/>
      </c>
      <c r="AK381" s="58" t="str">
        <f t="shared" si="124"/>
        <v/>
      </c>
      <c r="AL381" s="58" t="str">
        <f t="shared" si="125"/>
        <v/>
      </c>
      <c r="AM381" s="58" t="str">
        <f t="shared" si="126"/>
        <v/>
      </c>
      <c r="AN381" s="58" t="str">
        <f t="shared" si="127"/>
        <v/>
      </c>
      <c r="AP381" s="58" t="str">
        <f>IF(AND('2nd plate agonist &amp; batch'!AB374&lt;&gt;"", '2nd plate agonist &amp; batch'!AB374&lt;&gt;"Buffer"),'2nd plate agonist &amp; batch'!AB374,"")</f>
        <v/>
      </c>
      <c r="AQ381" s="58" t="str">
        <f>IF('2nd plate agonist &amp; batch'!AC374&lt;&gt;"",'2nd plate agonist &amp; batch'!AC374,"")</f>
        <v/>
      </c>
      <c r="AR381" s="58" t="str">
        <f>IF('2nd plate agonist &amp; batch'!AD374&lt;&gt;"",'2nd plate agonist &amp; batch'!AD374,"")</f>
        <v/>
      </c>
      <c r="AS381" s="58"/>
      <c r="AT381" s="58" t="str">
        <f>IF(AND('2nd plate agonist &amp; batch'!AB374&lt;&gt;"", '2nd plate agonist &amp; batch'!AB374&lt;&gt;"Buffer"),'2nd plate agonist &amp; batch'!AE374,"")</f>
        <v/>
      </c>
      <c r="AU381" s="58" t="str">
        <f t="shared" si="128"/>
        <v/>
      </c>
      <c r="AV381" s="58" t="str">
        <f t="shared" si="129"/>
        <v/>
      </c>
      <c r="AW381" s="58" t="str">
        <f t="shared" si="131"/>
        <v/>
      </c>
      <c r="AX381" s="58" t="str">
        <f t="shared" si="130"/>
        <v/>
      </c>
      <c r="AY381" s="93"/>
      <c r="BB381" s="54"/>
    </row>
    <row r="382" spans="5:54" s="91" customFormat="1" ht="21" customHeight="1" x14ac:dyDescent="0.3">
      <c r="E382" s="61" t="str">
        <f>'Cell type &amp; nb'!AC375</f>
        <v/>
      </c>
      <c r="F382" s="61" t="str">
        <f>'Cell type &amp; nb'!AD375</f>
        <v/>
      </c>
      <c r="G382" s="61" t="str">
        <f>'Cell type &amp; nb'!AE375</f>
        <v/>
      </c>
      <c r="H382" s="61" t="str">
        <f>'Cell type &amp; nb'!AF375</f>
        <v/>
      </c>
      <c r="I382" s="64" t="str">
        <f t="shared" si="110"/>
        <v/>
      </c>
      <c r="J382" s="62" t="str">
        <f t="shared" si="111"/>
        <v/>
      </c>
      <c r="K382" s="62" t="str">
        <f t="shared" si="112"/>
        <v/>
      </c>
      <c r="L382" s="62" t="str">
        <f t="shared" si="113"/>
        <v/>
      </c>
      <c r="M382" s="62" t="str">
        <f t="shared" si="114"/>
        <v/>
      </c>
      <c r="N382" s="62" t="str">
        <f t="shared" si="115"/>
        <v/>
      </c>
      <c r="O382" s="62" t="str">
        <f t="shared" si="116"/>
        <v/>
      </c>
      <c r="P382" s="107"/>
      <c r="Q382" s="107"/>
      <c r="R382" s="107"/>
      <c r="S382" s="107"/>
      <c r="T382" s="107"/>
      <c r="U382" s="107"/>
      <c r="V382" s="107"/>
      <c r="Y382" s="108" t="str">
        <f>IF('1st plate agonist &amp; batch'!AB375&lt;&gt;"",'1st plate agonist &amp; batch'!AB375,"")</f>
        <v/>
      </c>
      <c r="Z382" s="108" t="str">
        <f>IF('1st plate agonist &amp; batch'!AC375&lt;&gt;"",'1st plate agonist &amp; batch'!AC375,"")</f>
        <v/>
      </c>
      <c r="AA382" s="108" t="str">
        <f>IF('1st plate agonist &amp; batch'!AD375&lt;&gt;"",'1st plate agonist &amp; batch'!AD375,"")</f>
        <v/>
      </c>
      <c r="AB382" s="108" t="str">
        <f>IF('1st plate agonist &amp; batch'!AE375&lt;&gt;"",'1st plate agonist &amp; batch'!AE375,"")</f>
        <v/>
      </c>
      <c r="AC382" s="58" t="str">
        <f>IFERROR(IF(AND($Y382&lt;&gt;"Buffer",$Y382&lt;&gt;""),COUNTIFS('Dilutions 1st Plate'!$B$2:$Y$17,'Plate preparation Calculations'!$AD$2,'1st plate agonist &amp; batch'!$B$2:$Y$17,'Plate preparation Calculations'!$Y382),""),"")</f>
        <v/>
      </c>
      <c r="AD382" s="58" t="str">
        <f t="shared" si="117"/>
        <v/>
      </c>
      <c r="AE382" s="58" t="str">
        <f t="shared" si="118"/>
        <v/>
      </c>
      <c r="AF382" s="108" t="str">
        <f t="shared" si="119"/>
        <v/>
      </c>
      <c r="AG382" s="58" t="str">
        <f t="shared" si="120"/>
        <v/>
      </c>
      <c r="AH382" s="58" t="str">
        <f t="shared" si="121"/>
        <v/>
      </c>
      <c r="AI382" s="58" t="str">
        <f t="shared" si="122"/>
        <v/>
      </c>
      <c r="AJ382" s="58" t="str">
        <f t="shared" si="123"/>
        <v/>
      </c>
      <c r="AK382" s="58" t="str">
        <f t="shared" si="124"/>
        <v/>
      </c>
      <c r="AL382" s="58" t="str">
        <f t="shared" si="125"/>
        <v/>
      </c>
      <c r="AM382" s="58" t="str">
        <f t="shared" si="126"/>
        <v/>
      </c>
      <c r="AN382" s="58" t="str">
        <f t="shared" si="127"/>
        <v/>
      </c>
      <c r="AP382" s="58" t="str">
        <f>IF(AND('2nd plate agonist &amp; batch'!AB375&lt;&gt;"", '2nd plate agonist &amp; batch'!AB375&lt;&gt;"Buffer"),'2nd plate agonist &amp; batch'!AB375,"")</f>
        <v/>
      </c>
      <c r="AQ382" s="58" t="str">
        <f>IF('2nd plate agonist &amp; batch'!AC375&lt;&gt;"",'2nd plate agonist &amp; batch'!AC375,"")</f>
        <v/>
      </c>
      <c r="AR382" s="58" t="str">
        <f>IF('2nd plate agonist &amp; batch'!AD375&lt;&gt;"",'2nd plate agonist &amp; batch'!AD375,"")</f>
        <v/>
      </c>
      <c r="AS382" s="58"/>
      <c r="AT382" s="58" t="str">
        <f>IF(AND('2nd plate agonist &amp; batch'!AB375&lt;&gt;"", '2nd plate agonist &amp; batch'!AB375&lt;&gt;"Buffer"),'2nd plate agonist &amp; batch'!AE375,"")</f>
        <v/>
      </c>
      <c r="AU382" s="58" t="str">
        <f t="shared" si="128"/>
        <v/>
      </c>
      <c r="AV382" s="58" t="str">
        <f t="shared" si="129"/>
        <v/>
      </c>
      <c r="AW382" s="58" t="str">
        <f t="shared" si="131"/>
        <v/>
      </c>
      <c r="AX382" s="58" t="str">
        <f t="shared" si="130"/>
        <v/>
      </c>
      <c r="AY382" s="93"/>
      <c r="BB382" s="54"/>
    </row>
    <row r="383" spans="5:54" s="91" customFormat="1" ht="21" customHeight="1" x14ac:dyDescent="0.3">
      <c r="E383" s="61" t="str">
        <f>'Cell type &amp; nb'!AC376</f>
        <v/>
      </c>
      <c r="F383" s="61" t="str">
        <f>'Cell type &amp; nb'!AD376</f>
        <v/>
      </c>
      <c r="G383" s="61" t="str">
        <f>'Cell type &amp; nb'!AE376</f>
        <v/>
      </c>
      <c r="H383" s="61" t="str">
        <f>'Cell type &amp; nb'!AF376</f>
        <v/>
      </c>
      <c r="I383" s="64" t="str">
        <f t="shared" si="110"/>
        <v/>
      </c>
      <c r="J383" s="62" t="str">
        <f t="shared" si="111"/>
        <v/>
      </c>
      <c r="K383" s="62" t="str">
        <f t="shared" si="112"/>
        <v/>
      </c>
      <c r="L383" s="62" t="str">
        <f t="shared" si="113"/>
        <v/>
      </c>
      <c r="M383" s="62" t="str">
        <f t="shared" si="114"/>
        <v/>
      </c>
      <c r="N383" s="62" t="str">
        <f t="shared" si="115"/>
        <v/>
      </c>
      <c r="O383" s="62" t="str">
        <f t="shared" si="116"/>
        <v/>
      </c>
      <c r="P383" s="107"/>
      <c r="Q383" s="107"/>
      <c r="R383" s="107"/>
      <c r="S383" s="107"/>
      <c r="T383" s="107"/>
      <c r="U383" s="107"/>
      <c r="V383" s="107"/>
      <c r="Y383" s="108" t="str">
        <f>IF('1st plate agonist &amp; batch'!AB376&lt;&gt;"",'1st plate agonist &amp; batch'!AB376,"")</f>
        <v/>
      </c>
      <c r="Z383" s="108" t="str">
        <f>IF('1st plate agonist &amp; batch'!AC376&lt;&gt;"",'1st plate agonist &amp; batch'!AC376,"")</f>
        <v/>
      </c>
      <c r="AA383" s="108" t="str">
        <f>IF('1st plate agonist &amp; batch'!AD376&lt;&gt;"",'1st plate agonist &amp; batch'!AD376,"")</f>
        <v/>
      </c>
      <c r="AB383" s="108" t="str">
        <f>IF('1st plate agonist &amp; batch'!AE376&lt;&gt;"",'1st plate agonist &amp; batch'!AE376,"")</f>
        <v/>
      </c>
      <c r="AC383" s="58" t="str">
        <f>IFERROR(IF(AND($Y383&lt;&gt;"Buffer",$Y383&lt;&gt;""),COUNTIFS('Dilutions 1st Plate'!$B$2:$Y$17,'Plate preparation Calculations'!$AD$2,'1st plate agonist &amp; batch'!$B$2:$Y$17,'Plate preparation Calculations'!$Y383),""),"")</f>
        <v/>
      </c>
      <c r="AD383" s="58" t="str">
        <f t="shared" si="117"/>
        <v/>
      </c>
      <c r="AE383" s="58" t="str">
        <f t="shared" si="118"/>
        <v/>
      </c>
      <c r="AF383" s="108" t="str">
        <f t="shared" si="119"/>
        <v/>
      </c>
      <c r="AG383" s="58" t="str">
        <f t="shared" si="120"/>
        <v/>
      </c>
      <c r="AH383" s="58" t="str">
        <f t="shared" si="121"/>
        <v/>
      </c>
      <c r="AI383" s="58" t="str">
        <f t="shared" si="122"/>
        <v/>
      </c>
      <c r="AJ383" s="58" t="str">
        <f t="shared" si="123"/>
        <v/>
      </c>
      <c r="AK383" s="58" t="str">
        <f t="shared" si="124"/>
        <v/>
      </c>
      <c r="AL383" s="58" t="str">
        <f t="shared" si="125"/>
        <v/>
      </c>
      <c r="AM383" s="58" t="str">
        <f t="shared" si="126"/>
        <v/>
      </c>
      <c r="AN383" s="58" t="str">
        <f t="shared" si="127"/>
        <v/>
      </c>
      <c r="AP383" s="58" t="str">
        <f>IF(AND('2nd plate agonist &amp; batch'!AB376&lt;&gt;"", '2nd plate agonist &amp; batch'!AB376&lt;&gt;"Buffer"),'2nd plate agonist &amp; batch'!AB376,"")</f>
        <v/>
      </c>
      <c r="AQ383" s="58" t="str">
        <f>IF('2nd plate agonist &amp; batch'!AC376&lt;&gt;"",'2nd plate agonist &amp; batch'!AC376,"")</f>
        <v/>
      </c>
      <c r="AR383" s="58" t="str">
        <f>IF('2nd plate agonist &amp; batch'!AD376&lt;&gt;"",'2nd plate agonist &amp; batch'!AD376,"")</f>
        <v/>
      </c>
      <c r="AS383" s="58"/>
      <c r="AT383" s="58" t="str">
        <f>IF(AND('2nd plate agonist &amp; batch'!AB376&lt;&gt;"", '2nd plate agonist &amp; batch'!AB376&lt;&gt;"Buffer"),'2nd plate agonist &amp; batch'!AE376,"")</f>
        <v/>
      </c>
      <c r="AU383" s="58" t="str">
        <f t="shared" si="128"/>
        <v/>
      </c>
      <c r="AV383" s="58" t="str">
        <f t="shared" si="129"/>
        <v/>
      </c>
      <c r="AW383" s="58" t="str">
        <f t="shared" si="131"/>
        <v/>
      </c>
      <c r="AX383" s="58" t="str">
        <f t="shared" si="130"/>
        <v/>
      </c>
      <c r="AY383" s="93"/>
      <c r="BB383" s="54"/>
    </row>
    <row r="384" spans="5:54" s="91" customFormat="1" ht="21" customHeight="1" x14ac:dyDescent="0.3">
      <c r="E384" s="61" t="str">
        <f>'Cell type &amp; nb'!AC377</f>
        <v/>
      </c>
      <c r="F384" s="61" t="str">
        <f>'Cell type &amp; nb'!AD377</f>
        <v/>
      </c>
      <c r="G384" s="61" t="str">
        <f>'Cell type &amp; nb'!AE377</f>
        <v/>
      </c>
      <c r="H384" s="61" t="str">
        <f>'Cell type &amp; nb'!AF377</f>
        <v/>
      </c>
      <c r="I384" s="64" t="str">
        <f t="shared" si="110"/>
        <v/>
      </c>
      <c r="J384" s="62" t="str">
        <f t="shared" si="111"/>
        <v/>
      </c>
      <c r="K384" s="62" t="str">
        <f t="shared" si="112"/>
        <v/>
      </c>
      <c r="L384" s="62" t="str">
        <f t="shared" si="113"/>
        <v/>
      </c>
      <c r="M384" s="62" t="str">
        <f t="shared" si="114"/>
        <v/>
      </c>
      <c r="N384" s="62" t="str">
        <f t="shared" si="115"/>
        <v/>
      </c>
      <c r="O384" s="62" t="str">
        <f t="shared" si="116"/>
        <v/>
      </c>
      <c r="P384" s="107"/>
      <c r="Q384" s="107"/>
      <c r="R384" s="107"/>
      <c r="S384" s="107"/>
      <c r="T384" s="107"/>
      <c r="U384" s="107"/>
      <c r="V384" s="107"/>
      <c r="Y384" s="108" t="str">
        <f>IF('1st plate agonist &amp; batch'!AB377&lt;&gt;"",'1st plate agonist &amp; batch'!AB377,"")</f>
        <v/>
      </c>
      <c r="Z384" s="108" t="str">
        <f>IF('1st plate agonist &amp; batch'!AC377&lt;&gt;"",'1st plate agonist &amp; batch'!AC377,"")</f>
        <v/>
      </c>
      <c r="AA384" s="108" t="str">
        <f>IF('1st plate agonist &amp; batch'!AD377&lt;&gt;"",'1st plate agonist &amp; batch'!AD377,"")</f>
        <v/>
      </c>
      <c r="AB384" s="108" t="str">
        <f>IF('1st plate agonist &amp; batch'!AE377&lt;&gt;"",'1st plate agonist &amp; batch'!AE377,"")</f>
        <v/>
      </c>
      <c r="AC384" s="58" t="str">
        <f>IFERROR(IF(AND($Y384&lt;&gt;"Buffer",$Y384&lt;&gt;""),COUNTIFS('Dilutions 1st Plate'!$B$2:$Y$17,'Plate preparation Calculations'!$AD$2,'1st plate agonist &amp; batch'!$B$2:$Y$17,'Plate preparation Calculations'!$Y384),""),"")</f>
        <v/>
      </c>
      <c r="AD384" s="58" t="str">
        <f t="shared" si="117"/>
        <v/>
      </c>
      <c r="AE384" s="58" t="str">
        <f t="shared" si="118"/>
        <v/>
      </c>
      <c r="AF384" s="108" t="str">
        <f t="shared" si="119"/>
        <v/>
      </c>
      <c r="AG384" s="58" t="str">
        <f t="shared" si="120"/>
        <v/>
      </c>
      <c r="AH384" s="58" t="str">
        <f t="shared" si="121"/>
        <v/>
      </c>
      <c r="AI384" s="58" t="str">
        <f t="shared" si="122"/>
        <v/>
      </c>
      <c r="AJ384" s="58" t="str">
        <f t="shared" si="123"/>
        <v/>
      </c>
      <c r="AK384" s="58" t="str">
        <f t="shared" si="124"/>
        <v/>
      </c>
      <c r="AL384" s="58" t="str">
        <f t="shared" si="125"/>
        <v/>
      </c>
      <c r="AM384" s="58" t="str">
        <f t="shared" si="126"/>
        <v/>
      </c>
      <c r="AN384" s="58" t="str">
        <f t="shared" si="127"/>
        <v/>
      </c>
      <c r="AP384" s="58" t="str">
        <f>IF(AND('2nd plate agonist &amp; batch'!AB377&lt;&gt;"", '2nd plate agonist &amp; batch'!AB377&lt;&gt;"Buffer"),'2nd plate agonist &amp; batch'!AB377,"")</f>
        <v/>
      </c>
      <c r="AQ384" s="58" t="str">
        <f>IF('2nd plate agonist &amp; batch'!AC377&lt;&gt;"",'2nd plate agonist &amp; batch'!AC377,"")</f>
        <v/>
      </c>
      <c r="AR384" s="58" t="str">
        <f>IF('2nd plate agonist &amp; batch'!AD377&lt;&gt;"",'2nd plate agonist &amp; batch'!AD377,"")</f>
        <v/>
      </c>
      <c r="AS384" s="58"/>
      <c r="AT384" s="58" t="str">
        <f>IF(AND('2nd plate agonist &amp; batch'!AB377&lt;&gt;"", '2nd plate agonist &amp; batch'!AB377&lt;&gt;"Buffer"),'2nd plate agonist &amp; batch'!AE377,"")</f>
        <v/>
      </c>
      <c r="AU384" s="58" t="str">
        <f t="shared" si="128"/>
        <v/>
      </c>
      <c r="AV384" s="58" t="str">
        <f t="shared" si="129"/>
        <v/>
      </c>
      <c r="AW384" s="58" t="str">
        <f t="shared" si="131"/>
        <v/>
      </c>
      <c r="AX384" s="58" t="str">
        <f t="shared" si="130"/>
        <v/>
      </c>
      <c r="AY384" s="93"/>
      <c r="BB384" s="54"/>
    </row>
    <row r="385" spans="5:16379" s="91" customFormat="1" ht="21" customHeight="1" x14ac:dyDescent="0.3">
      <c r="E385" s="61" t="str">
        <f>'Cell type &amp; nb'!AC378</f>
        <v/>
      </c>
      <c r="F385" s="61" t="str">
        <f>'Cell type &amp; nb'!AD378</f>
        <v/>
      </c>
      <c r="G385" s="61" t="str">
        <f>'Cell type &amp; nb'!AE378</f>
        <v/>
      </c>
      <c r="H385" s="61" t="str">
        <f>'Cell type &amp; nb'!AF378</f>
        <v/>
      </c>
      <c r="I385" s="64" t="str">
        <f t="shared" si="110"/>
        <v/>
      </c>
      <c r="J385" s="62" t="str">
        <f t="shared" si="111"/>
        <v/>
      </c>
      <c r="K385" s="62" t="str">
        <f t="shared" si="112"/>
        <v/>
      </c>
      <c r="L385" s="62" t="str">
        <f t="shared" si="113"/>
        <v/>
      </c>
      <c r="M385" s="62" t="str">
        <f t="shared" si="114"/>
        <v/>
      </c>
      <c r="N385" s="62" t="str">
        <f t="shared" si="115"/>
        <v/>
      </c>
      <c r="O385" s="62" t="str">
        <f t="shared" si="116"/>
        <v/>
      </c>
      <c r="P385" s="107"/>
      <c r="Q385" s="107"/>
      <c r="R385" s="107"/>
      <c r="S385" s="107"/>
      <c r="T385" s="107"/>
      <c r="U385" s="107"/>
      <c r="V385" s="107"/>
      <c r="Y385" s="108" t="str">
        <f>IF('1st plate agonist &amp; batch'!AB378&lt;&gt;"",'1st plate agonist &amp; batch'!AB378,"")</f>
        <v/>
      </c>
      <c r="Z385" s="108" t="str">
        <f>IF('1st plate agonist &amp; batch'!AC378&lt;&gt;"",'1st plate agonist &amp; batch'!AC378,"")</f>
        <v/>
      </c>
      <c r="AA385" s="108" t="str">
        <f>IF('1st plate agonist &amp; batch'!AD378&lt;&gt;"",'1st plate agonist &amp; batch'!AD378,"")</f>
        <v/>
      </c>
      <c r="AB385" s="108" t="str">
        <f>IF('1st plate agonist &amp; batch'!AE378&lt;&gt;"",'1st plate agonist &amp; batch'!AE378,"")</f>
        <v/>
      </c>
      <c r="AC385" s="58" t="str">
        <f>IFERROR(IF(AND($Y385&lt;&gt;"Buffer",$Y385&lt;&gt;""),COUNTIFS('Dilutions 1st Plate'!$B$2:$Y$17,'Plate preparation Calculations'!$AD$2,'1st plate agonist &amp; batch'!$B$2:$Y$17,'Plate preparation Calculations'!$Y385),""),"")</f>
        <v/>
      </c>
      <c r="AD385" s="58" t="str">
        <f t="shared" si="117"/>
        <v/>
      </c>
      <c r="AE385" s="58" t="str">
        <f t="shared" si="118"/>
        <v/>
      </c>
      <c r="AF385" s="108" t="str">
        <f t="shared" si="119"/>
        <v/>
      </c>
      <c r="AG385" s="58" t="str">
        <f t="shared" si="120"/>
        <v/>
      </c>
      <c r="AH385" s="58" t="str">
        <f t="shared" si="121"/>
        <v/>
      </c>
      <c r="AI385" s="58" t="str">
        <f t="shared" si="122"/>
        <v/>
      </c>
      <c r="AJ385" s="58" t="str">
        <f t="shared" si="123"/>
        <v/>
      </c>
      <c r="AK385" s="58" t="str">
        <f t="shared" si="124"/>
        <v/>
      </c>
      <c r="AL385" s="58" t="str">
        <f t="shared" si="125"/>
        <v/>
      </c>
      <c r="AM385" s="58" t="str">
        <f t="shared" si="126"/>
        <v/>
      </c>
      <c r="AN385" s="58" t="str">
        <f t="shared" si="127"/>
        <v/>
      </c>
      <c r="AP385" s="58" t="str">
        <f>IF(AND('2nd plate agonist &amp; batch'!AB378&lt;&gt;"", '2nd plate agonist &amp; batch'!AB378&lt;&gt;"Buffer"),'2nd plate agonist &amp; batch'!AB378,"")</f>
        <v/>
      </c>
      <c r="AQ385" s="58" t="str">
        <f>IF('2nd plate agonist &amp; batch'!AC378&lt;&gt;"",'2nd plate agonist &amp; batch'!AC378,"")</f>
        <v/>
      </c>
      <c r="AR385" s="58" t="str">
        <f>IF('2nd plate agonist &amp; batch'!AD378&lt;&gt;"",'2nd plate agonist &amp; batch'!AD378,"")</f>
        <v/>
      </c>
      <c r="AS385" s="58"/>
      <c r="AT385" s="58" t="str">
        <f>IF(AND('2nd plate agonist &amp; batch'!AB378&lt;&gt;"", '2nd plate agonist &amp; batch'!AB378&lt;&gt;"Buffer"),'2nd plate agonist &amp; batch'!AE378,"")</f>
        <v/>
      </c>
      <c r="AU385" s="58" t="str">
        <f t="shared" si="128"/>
        <v/>
      </c>
      <c r="AV385" s="58" t="str">
        <f t="shared" si="129"/>
        <v/>
      </c>
      <c r="AW385" s="58" t="str">
        <f t="shared" si="131"/>
        <v/>
      </c>
      <c r="AX385" s="58" t="str">
        <f t="shared" si="130"/>
        <v/>
      </c>
      <c r="AY385" s="93"/>
      <c r="BB385" s="54"/>
    </row>
    <row r="386" spans="5:16379" s="91" customFormat="1" ht="21" customHeight="1" x14ac:dyDescent="0.3">
      <c r="E386" s="61" t="str">
        <f>'Cell type &amp; nb'!AC379</f>
        <v/>
      </c>
      <c r="F386" s="61" t="str">
        <f>'Cell type &amp; nb'!AD379</f>
        <v/>
      </c>
      <c r="G386" s="61" t="str">
        <f>'Cell type &amp; nb'!AE379</f>
        <v/>
      </c>
      <c r="H386" s="61" t="str">
        <f>'Cell type &amp; nb'!AF379</f>
        <v/>
      </c>
      <c r="I386" s="64" t="str">
        <f t="shared" si="110"/>
        <v/>
      </c>
      <c r="J386" s="62" t="str">
        <f t="shared" si="111"/>
        <v/>
      </c>
      <c r="K386" s="62" t="str">
        <f t="shared" si="112"/>
        <v/>
      </c>
      <c r="L386" s="62" t="str">
        <f t="shared" si="113"/>
        <v/>
      </c>
      <c r="M386" s="62" t="str">
        <f t="shared" si="114"/>
        <v/>
      </c>
      <c r="N386" s="62" t="str">
        <f t="shared" si="115"/>
        <v/>
      </c>
      <c r="O386" s="62" t="str">
        <f t="shared" si="116"/>
        <v/>
      </c>
      <c r="P386" s="107"/>
      <c r="Q386" s="107"/>
      <c r="R386" s="107"/>
      <c r="S386" s="107"/>
      <c r="T386" s="107"/>
      <c r="U386" s="107"/>
      <c r="V386" s="107"/>
      <c r="Y386" s="108" t="str">
        <f>IF('1st plate agonist &amp; batch'!AB379&lt;&gt;"",'1st plate agonist &amp; batch'!AB379,"")</f>
        <v/>
      </c>
      <c r="Z386" s="108" t="str">
        <f>IF('1st plate agonist &amp; batch'!AC379&lt;&gt;"",'1st plate agonist &amp; batch'!AC379,"")</f>
        <v/>
      </c>
      <c r="AA386" s="108" t="str">
        <f>IF('1st plate agonist &amp; batch'!AD379&lt;&gt;"",'1st plate agonist &amp; batch'!AD379,"")</f>
        <v/>
      </c>
      <c r="AB386" s="108" t="str">
        <f>IF('1st plate agonist &amp; batch'!AE379&lt;&gt;"",'1st plate agonist &amp; batch'!AE379,"")</f>
        <v/>
      </c>
      <c r="AC386" s="58" t="str">
        <f>IFERROR(IF(AND($Y386&lt;&gt;"Buffer",$Y386&lt;&gt;""),COUNTIFS('Dilutions 1st Plate'!$B$2:$Y$17,'Plate preparation Calculations'!$AD$2,'1st plate agonist &amp; batch'!$B$2:$Y$17,'Plate preparation Calculations'!$Y386),""),"")</f>
        <v/>
      </c>
      <c r="AD386" s="58" t="str">
        <f t="shared" si="117"/>
        <v/>
      </c>
      <c r="AE386" s="58" t="str">
        <f t="shared" si="118"/>
        <v/>
      </c>
      <c r="AF386" s="108" t="str">
        <f t="shared" si="119"/>
        <v/>
      </c>
      <c r="AG386" s="58" t="str">
        <f t="shared" si="120"/>
        <v/>
      </c>
      <c r="AH386" s="58" t="str">
        <f t="shared" si="121"/>
        <v/>
      </c>
      <c r="AI386" s="58" t="str">
        <f t="shared" si="122"/>
        <v/>
      </c>
      <c r="AJ386" s="58" t="str">
        <f t="shared" si="123"/>
        <v/>
      </c>
      <c r="AK386" s="58" t="str">
        <f t="shared" si="124"/>
        <v/>
      </c>
      <c r="AL386" s="58" t="str">
        <f t="shared" si="125"/>
        <v/>
      </c>
      <c r="AM386" s="58" t="str">
        <f t="shared" si="126"/>
        <v/>
      </c>
      <c r="AN386" s="58" t="str">
        <f t="shared" si="127"/>
        <v/>
      </c>
      <c r="AP386" s="58" t="str">
        <f>IF(AND('2nd plate agonist &amp; batch'!AB379&lt;&gt;"", '2nd plate agonist &amp; batch'!AB379&lt;&gt;"Buffer"),'2nd plate agonist &amp; batch'!AB379,"")</f>
        <v/>
      </c>
      <c r="AQ386" s="58" t="str">
        <f>IF('2nd plate agonist &amp; batch'!AC379&lt;&gt;"",'2nd plate agonist &amp; batch'!AC379,"")</f>
        <v/>
      </c>
      <c r="AR386" s="58" t="str">
        <f>IF('2nd plate agonist &amp; batch'!AD379&lt;&gt;"",'2nd plate agonist &amp; batch'!AD379,"")</f>
        <v/>
      </c>
      <c r="AS386" s="58"/>
      <c r="AT386" s="58" t="str">
        <f>IF(AND('2nd plate agonist &amp; batch'!AB379&lt;&gt;"", '2nd plate agonist &amp; batch'!AB379&lt;&gt;"Buffer"),'2nd plate agonist &amp; batch'!AE379,"")</f>
        <v/>
      </c>
      <c r="AU386" s="58" t="str">
        <f t="shared" si="128"/>
        <v/>
      </c>
      <c r="AV386" s="58" t="str">
        <f t="shared" si="129"/>
        <v/>
      </c>
      <c r="AW386" s="58" t="str">
        <f t="shared" si="131"/>
        <v/>
      </c>
      <c r="AX386" s="58" t="str">
        <f t="shared" si="130"/>
        <v/>
      </c>
      <c r="AY386" s="93"/>
      <c r="BB386" s="54"/>
    </row>
    <row r="387" spans="5:16379" s="91" customFormat="1" ht="21" customHeight="1" x14ac:dyDescent="0.3">
      <c r="E387" s="61" t="str">
        <f>'Cell type &amp; nb'!AC380</f>
        <v/>
      </c>
      <c r="F387" s="61" t="str">
        <f>'Cell type &amp; nb'!AD380</f>
        <v/>
      </c>
      <c r="G387" s="61" t="str">
        <f>'Cell type &amp; nb'!AE380</f>
        <v/>
      </c>
      <c r="H387" s="61" t="str">
        <f>'Cell type &amp; nb'!AF380</f>
        <v/>
      </c>
      <c r="I387" s="64" t="str">
        <f t="shared" si="110"/>
        <v/>
      </c>
      <c r="J387" s="62" t="str">
        <f t="shared" si="111"/>
        <v/>
      </c>
      <c r="K387" s="62" t="str">
        <f t="shared" si="112"/>
        <v/>
      </c>
      <c r="L387" s="62" t="str">
        <f t="shared" si="113"/>
        <v/>
      </c>
      <c r="M387" s="62" t="str">
        <f t="shared" si="114"/>
        <v/>
      </c>
      <c r="N387" s="62" t="str">
        <f t="shared" si="115"/>
        <v/>
      </c>
      <c r="O387" s="62" t="str">
        <f t="shared" si="116"/>
        <v/>
      </c>
      <c r="P387" s="107"/>
      <c r="Q387" s="107"/>
      <c r="R387" s="107"/>
      <c r="S387" s="107"/>
      <c r="T387" s="107"/>
      <c r="U387" s="107"/>
      <c r="V387" s="107"/>
      <c r="Y387" s="108" t="str">
        <f>IF('1st plate agonist &amp; batch'!AB380&lt;&gt;"",'1st plate agonist &amp; batch'!AB380,"")</f>
        <v/>
      </c>
      <c r="Z387" s="108" t="str">
        <f>IF('1st plate agonist &amp; batch'!AC380&lt;&gt;"",'1st plate agonist &amp; batch'!AC380,"")</f>
        <v/>
      </c>
      <c r="AA387" s="108" t="str">
        <f>IF('1st plate agonist &amp; batch'!AD380&lt;&gt;"",'1st plate agonist &amp; batch'!AD380,"")</f>
        <v/>
      </c>
      <c r="AB387" s="108" t="str">
        <f>IF('1st plate agonist &amp; batch'!AE380&lt;&gt;"",'1st plate agonist &amp; batch'!AE380,"")</f>
        <v/>
      </c>
      <c r="AC387" s="58" t="str">
        <f>IFERROR(IF(AND($Y387&lt;&gt;"Buffer",$Y387&lt;&gt;""),COUNTIFS('Dilutions 1st Plate'!$B$2:$Y$17,'Plate preparation Calculations'!$AD$2,'1st plate agonist &amp; batch'!$B$2:$Y$17,'Plate preparation Calculations'!$Y387),""),"")</f>
        <v/>
      </c>
      <c r="AD387" s="58" t="str">
        <f t="shared" si="117"/>
        <v/>
      </c>
      <c r="AE387" s="58" t="str">
        <f t="shared" si="118"/>
        <v/>
      </c>
      <c r="AF387" s="108" t="str">
        <f t="shared" si="119"/>
        <v/>
      </c>
      <c r="AG387" s="58" t="str">
        <f t="shared" si="120"/>
        <v/>
      </c>
      <c r="AH387" s="58" t="str">
        <f t="shared" si="121"/>
        <v/>
      </c>
      <c r="AI387" s="58" t="str">
        <f t="shared" si="122"/>
        <v/>
      </c>
      <c r="AJ387" s="58" t="str">
        <f t="shared" si="123"/>
        <v/>
      </c>
      <c r="AK387" s="58" t="str">
        <f t="shared" si="124"/>
        <v/>
      </c>
      <c r="AL387" s="58" t="str">
        <f t="shared" si="125"/>
        <v/>
      </c>
      <c r="AM387" s="58" t="str">
        <f t="shared" si="126"/>
        <v/>
      </c>
      <c r="AN387" s="58" t="str">
        <f t="shared" si="127"/>
        <v/>
      </c>
      <c r="AP387" s="58" t="str">
        <f>IF(AND('2nd plate agonist &amp; batch'!AB380&lt;&gt;"", '2nd plate agonist &amp; batch'!AB380&lt;&gt;"Buffer"),'2nd plate agonist &amp; batch'!AB380,"")</f>
        <v/>
      </c>
      <c r="AQ387" s="58" t="str">
        <f>IF('2nd plate agonist &amp; batch'!AC380&lt;&gt;"",'2nd plate agonist &amp; batch'!AC380,"")</f>
        <v/>
      </c>
      <c r="AR387" s="58" t="str">
        <f>IF('2nd plate agonist &amp; batch'!AD380&lt;&gt;"",'2nd plate agonist &amp; batch'!AD380,"")</f>
        <v/>
      </c>
      <c r="AS387" s="58"/>
      <c r="AT387" s="58" t="str">
        <f>IF(AND('2nd plate agonist &amp; batch'!AB380&lt;&gt;"", '2nd plate agonist &amp; batch'!AB380&lt;&gt;"Buffer"),'2nd plate agonist &amp; batch'!AE380,"")</f>
        <v/>
      </c>
      <c r="AU387" s="58" t="str">
        <f t="shared" si="128"/>
        <v/>
      </c>
      <c r="AV387" s="58" t="str">
        <f t="shared" si="129"/>
        <v/>
      </c>
      <c r="AW387" s="58" t="str">
        <f t="shared" si="131"/>
        <v/>
      </c>
      <c r="AX387" s="58" t="str">
        <f t="shared" si="130"/>
        <v/>
      </c>
      <c r="AY387" s="93"/>
      <c r="BB387" s="54"/>
    </row>
    <row r="388" spans="5:16379" s="91" customFormat="1" ht="21" customHeight="1" x14ac:dyDescent="0.3">
      <c r="E388" s="61" t="str">
        <f>'Cell type &amp; nb'!AC381</f>
        <v/>
      </c>
      <c r="F388" s="61" t="str">
        <f>'Cell type &amp; nb'!AD381</f>
        <v/>
      </c>
      <c r="G388" s="61" t="str">
        <f>'Cell type &amp; nb'!AE381</f>
        <v/>
      </c>
      <c r="H388" s="61" t="str">
        <f>'Cell type &amp; nb'!AF381</f>
        <v/>
      </c>
      <c r="I388" s="64" t="str">
        <f t="shared" si="110"/>
        <v/>
      </c>
      <c r="J388" s="62" t="str">
        <f t="shared" si="111"/>
        <v/>
      </c>
      <c r="K388" s="62" t="str">
        <f t="shared" si="112"/>
        <v/>
      </c>
      <c r="L388" s="62" t="str">
        <f t="shared" si="113"/>
        <v/>
      </c>
      <c r="M388" s="62" t="str">
        <f t="shared" si="114"/>
        <v/>
      </c>
      <c r="N388" s="62" t="str">
        <f t="shared" si="115"/>
        <v/>
      </c>
      <c r="O388" s="62" t="str">
        <f t="shared" si="116"/>
        <v/>
      </c>
      <c r="P388" s="107"/>
      <c r="Q388" s="107"/>
      <c r="R388" s="107"/>
      <c r="S388" s="107"/>
      <c r="T388" s="107"/>
      <c r="U388" s="107"/>
      <c r="V388" s="107"/>
      <c r="Y388" s="108" t="str">
        <f>IF('1st plate agonist &amp; batch'!AB381&lt;&gt;"",'1st plate agonist &amp; batch'!AB381,"")</f>
        <v/>
      </c>
      <c r="Z388" s="108" t="str">
        <f>IF('1st plate agonist &amp; batch'!AC381&lt;&gt;"",'1st plate agonist &amp; batch'!AC381,"")</f>
        <v/>
      </c>
      <c r="AA388" s="108" t="str">
        <f>IF('1st plate agonist &amp; batch'!AD381&lt;&gt;"",'1st plate agonist &amp; batch'!AD381,"")</f>
        <v/>
      </c>
      <c r="AB388" s="108" t="str">
        <f>IF('1st plate agonist &amp; batch'!AE381&lt;&gt;"",'1st plate agonist &amp; batch'!AE381,"")</f>
        <v/>
      </c>
      <c r="AC388" s="58" t="str">
        <f>IFERROR(IF(AND($Y388&lt;&gt;"Buffer",$Y388&lt;&gt;""),COUNTIFS('Dilutions 1st Plate'!$B$2:$Y$17,'Plate preparation Calculations'!$AD$2,'1st plate agonist &amp; batch'!$B$2:$Y$17,'Plate preparation Calculations'!$Y388),""),"")</f>
        <v/>
      </c>
      <c r="AD388" s="58" t="str">
        <f t="shared" si="117"/>
        <v/>
      </c>
      <c r="AE388" s="58" t="str">
        <f t="shared" si="118"/>
        <v/>
      </c>
      <c r="AF388" s="108" t="str">
        <f t="shared" si="119"/>
        <v/>
      </c>
      <c r="AG388" s="58" t="str">
        <f t="shared" si="120"/>
        <v/>
      </c>
      <c r="AH388" s="58" t="str">
        <f t="shared" si="121"/>
        <v/>
      </c>
      <c r="AI388" s="58" t="str">
        <f t="shared" si="122"/>
        <v/>
      </c>
      <c r="AJ388" s="58" t="str">
        <f t="shared" si="123"/>
        <v/>
      </c>
      <c r="AK388" s="58" t="str">
        <f t="shared" si="124"/>
        <v/>
      </c>
      <c r="AL388" s="58" t="str">
        <f t="shared" si="125"/>
        <v/>
      </c>
      <c r="AM388" s="58" t="str">
        <f t="shared" si="126"/>
        <v/>
      </c>
      <c r="AN388" s="58" t="str">
        <f t="shared" si="127"/>
        <v/>
      </c>
      <c r="AP388" s="58" t="str">
        <f>IF(AND('2nd plate agonist &amp; batch'!AB381&lt;&gt;"", '2nd plate agonist &amp; batch'!AB381&lt;&gt;"Buffer"),'2nd plate agonist &amp; batch'!AB381,"")</f>
        <v/>
      </c>
      <c r="AQ388" s="58" t="str">
        <f>IF('2nd plate agonist &amp; batch'!AC381&lt;&gt;"",'2nd plate agonist &amp; batch'!AC381,"")</f>
        <v/>
      </c>
      <c r="AR388" s="58" t="str">
        <f>IF('2nd plate agonist &amp; batch'!AD381&lt;&gt;"",'2nd plate agonist &amp; batch'!AD381,"")</f>
        <v/>
      </c>
      <c r="AS388" s="58"/>
      <c r="AT388" s="58" t="str">
        <f>IF(AND('2nd plate agonist &amp; batch'!AB381&lt;&gt;"", '2nd plate agonist &amp; batch'!AB381&lt;&gt;"Buffer"),'2nd plate agonist &amp; batch'!AE381,"")</f>
        <v/>
      </c>
      <c r="AU388" s="58" t="str">
        <f t="shared" si="128"/>
        <v/>
      </c>
      <c r="AV388" s="58" t="str">
        <f t="shared" si="129"/>
        <v/>
      </c>
      <c r="AW388" s="58" t="str">
        <f t="shared" si="131"/>
        <v/>
      </c>
      <c r="AX388" s="58" t="str">
        <f t="shared" si="130"/>
        <v/>
      </c>
      <c r="AY388" s="93"/>
      <c r="BB388" s="54"/>
    </row>
    <row r="389" spans="5:16379" s="91" customFormat="1" ht="21" customHeight="1" x14ac:dyDescent="0.3">
      <c r="E389" s="61" t="str">
        <f>'Cell type &amp; nb'!AC382</f>
        <v/>
      </c>
      <c r="F389" s="61" t="str">
        <f>'Cell type &amp; nb'!AD382</f>
        <v/>
      </c>
      <c r="G389" s="61" t="str">
        <f>'Cell type &amp; nb'!AE382</f>
        <v/>
      </c>
      <c r="H389" s="61" t="str">
        <f>'Cell type &amp; nb'!AF382</f>
        <v/>
      </c>
      <c r="I389" s="64" t="str">
        <f t="shared" si="110"/>
        <v/>
      </c>
      <c r="J389" s="62" t="str">
        <f t="shared" si="111"/>
        <v/>
      </c>
      <c r="K389" s="62" t="str">
        <f t="shared" si="112"/>
        <v/>
      </c>
      <c r="L389" s="62" t="str">
        <f t="shared" si="113"/>
        <v/>
      </c>
      <c r="M389" s="62" t="str">
        <f t="shared" si="114"/>
        <v/>
      </c>
      <c r="N389" s="62" t="str">
        <f t="shared" si="115"/>
        <v/>
      </c>
      <c r="O389" s="62" t="str">
        <f t="shared" si="116"/>
        <v/>
      </c>
      <c r="P389" s="107"/>
      <c r="Q389" s="107"/>
      <c r="R389" s="107"/>
      <c r="S389" s="107"/>
      <c r="T389" s="107"/>
      <c r="U389" s="107"/>
      <c r="V389" s="107"/>
      <c r="Y389" s="108" t="str">
        <f>IF('1st plate agonist &amp; batch'!AB382&lt;&gt;"",'1st plate agonist &amp; batch'!AB382,"")</f>
        <v/>
      </c>
      <c r="Z389" s="108" t="str">
        <f>IF('1st plate agonist &amp; batch'!AC382&lt;&gt;"",'1st plate agonist &amp; batch'!AC382,"")</f>
        <v/>
      </c>
      <c r="AA389" s="108" t="str">
        <f>IF('1st plate agonist &amp; batch'!AD382&lt;&gt;"",'1st plate agonist &amp; batch'!AD382,"")</f>
        <v/>
      </c>
      <c r="AB389" s="108" t="str">
        <f>IF('1st plate agonist &amp; batch'!AE382&lt;&gt;"",'1st plate agonist &amp; batch'!AE382,"")</f>
        <v/>
      </c>
      <c r="AC389" s="58" t="str">
        <f>IFERROR(IF(AND($Y389&lt;&gt;"Buffer",$Y389&lt;&gt;""),COUNTIFS('Dilutions 1st Plate'!$B$2:$Y$17,'Plate preparation Calculations'!$AD$2,'1st plate agonist &amp; batch'!$B$2:$Y$17,'Plate preparation Calculations'!$Y389),""),"")</f>
        <v/>
      </c>
      <c r="AD389" s="58" t="str">
        <f t="shared" si="117"/>
        <v/>
      </c>
      <c r="AE389" s="58" t="str">
        <f t="shared" si="118"/>
        <v/>
      </c>
      <c r="AF389" s="108" t="str">
        <f t="shared" si="119"/>
        <v/>
      </c>
      <c r="AG389" s="58" t="str">
        <f t="shared" si="120"/>
        <v/>
      </c>
      <c r="AH389" s="58" t="str">
        <f t="shared" si="121"/>
        <v/>
      </c>
      <c r="AI389" s="58" t="str">
        <f t="shared" si="122"/>
        <v/>
      </c>
      <c r="AJ389" s="58" t="str">
        <f t="shared" si="123"/>
        <v/>
      </c>
      <c r="AK389" s="58" t="str">
        <f t="shared" si="124"/>
        <v/>
      </c>
      <c r="AL389" s="58" t="str">
        <f t="shared" si="125"/>
        <v/>
      </c>
      <c r="AM389" s="58" t="str">
        <f t="shared" si="126"/>
        <v/>
      </c>
      <c r="AN389" s="58" t="str">
        <f t="shared" si="127"/>
        <v/>
      </c>
      <c r="AP389" s="58" t="str">
        <f>IF(AND('2nd plate agonist &amp; batch'!AB382&lt;&gt;"", '2nd plate agonist &amp; batch'!AB382&lt;&gt;"Buffer"),'2nd plate agonist &amp; batch'!AB382,"")</f>
        <v/>
      </c>
      <c r="AQ389" s="58" t="str">
        <f>IF('2nd plate agonist &amp; batch'!AC382&lt;&gt;"",'2nd plate agonist &amp; batch'!AC382,"")</f>
        <v/>
      </c>
      <c r="AR389" s="58" t="str">
        <f>IF('2nd plate agonist &amp; batch'!AD382&lt;&gt;"",'2nd plate agonist &amp; batch'!AD382,"")</f>
        <v/>
      </c>
      <c r="AS389" s="58"/>
      <c r="AT389" s="58" t="str">
        <f>IF(AND('2nd plate agonist &amp; batch'!AB382&lt;&gt;"", '2nd plate agonist &amp; batch'!AB382&lt;&gt;"Buffer"),'2nd plate agonist &amp; batch'!AE382,"")</f>
        <v/>
      </c>
      <c r="AU389" s="58" t="str">
        <f t="shared" si="128"/>
        <v/>
      </c>
      <c r="AV389" s="58" t="str">
        <f t="shared" si="129"/>
        <v/>
      </c>
      <c r="AW389" s="58" t="str">
        <f t="shared" si="131"/>
        <v/>
      </c>
      <c r="AX389" s="58" t="str">
        <f t="shared" si="130"/>
        <v/>
      </c>
      <c r="AY389" s="93"/>
      <c r="BB389" s="54"/>
    </row>
    <row r="390" spans="5:16379" s="91" customFormat="1" ht="21" customHeight="1" x14ac:dyDescent="0.3">
      <c r="E390" s="61" t="str">
        <f>'Cell type &amp; nb'!AC383</f>
        <v/>
      </c>
      <c r="F390" s="61" t="str">
        <f>'Cell type &amp; nb'!AD383</f>
        <v/>
      </c>
      <c r="G390" s="61" t="str">
        <f>'Cell type &amp; nb'!AE383</f>
        <v/>
      </c>
      <c r="H390" s="61" t="str">
        <f>'Cell type &amp; nb'!AF383</f>
        <v/>
      </c>
      <c r="I390" s="64" t="str">
        <f t="shared" si="110"/>
        <v/>
      </c>
      <c r="J390" s="62" t="str">
        <f t="shared" si="111"/>
        <v/>
      </c>
      <c r="K390" s="62" t="str">
        <f t="shared" si="112"/>
        <v/>
      </c>
      <c r="L390" s="62" t="str">
        <f t="shared" si="113"/>
        <v/>
      </c>
      <c r="M390" s="62" t="str">
        <f t="shared" si="114"/>
        <v/>
      </c>
      <c r="N390" s="62" t="str">
        <f t="shared" si="115"/>
        <v/>
      </c>
      <c r="O390" s="62" t="str">
        <f t="shared" si="116"/>
        <v/>
      </c>
      <c r="P390" s="107"/>
      <c r="Q390" s="107"/>
      <c r="R390" s="107"/>
      <c r="S390" s="107"/>
      <c r="T390" s="107"/>
      <c r="U390" s="107"/>
      <c r="V390" s="107"/>
      <c r="Y390" s="108" t="str">
        <f>IF('1st plate agonist &amp; batch'!AB383&lt;&gt;"",'1st plate agonist &amp; batch'!AB383,"")</f>
        <v/>
      </c>
      <c r="Z390" s="108" t="str">
        <f>IF('1st plate agonist &amp; batch'!AC383&lt;&gt;"",'1st plate agonist &amp; batch'!AC383,"")</f>
        <v/>
      </c>
      <c r="AA390" s="108" t="str">
        <f>IF('1st plate agonist &amp; batch'!AD383&lt;&gt;"",'1st plate agonist &amp; batch'!AD383,"")</f>
        <v/>
      </c>
      <c r="AB390" s="108" t="str">
        <f>IF('1st plate agonist &amp; batch'!AE383&lt;&gt;"",'1st plate agonist &amp; batch'!AE383,"")</f>
        <v/>
      </c>
      <c r="AC390" s="58" t="str">
        <f>IFERROR(IF(AND($Y390&lt;&gt;"Buffer",$Y390&lt;&gt;""),COUNTIFS('Dilutions 1st Plate'!$B$2:$Y$17,'Plate preparation Calculations'!$AD$2,'1st plate agonist &amp; batch'!$B$2:$Y$17,'Plate preparation Calculations'!$Y390),""),"")</f>
        <v/>
      </c>
      <c r="AD390" s="58" t="str">
        <f t="shared" si="117"/>
        <v/>
      </c>
      <c r="AE390" s="58" t="str">
        <f t="shared" si="118"/>
        <v/>
      </c>
      <c r="AF390" s="108" t="str">
        <f t="shared" si="119"/>
        <v/>
      </c>
      <c r="AG390" s="58" t="str">
        <f t="shared" si="120"/>
        <v/>
      </c>
      <c r="AH390" s="58" t="str">
        <f t="shared" si="121"/>
        <v/>
      </c>
      <c r="AI390" s="58" t="str">
        <f t="shared" si="122"/>
        <v/>
      </c>
      <c r="AJ390" s="58" t="str">
        <f t="shared" si="123"/>
        <v/>
      </c>
      <c r="AK390" s="58" t="str">
        <f t="shared" si="124"/>
        <v/>
      </c>
      <c r="AL390" s="58" t="str">
        <f t="shared" si="125"/>
        <v/>
      </c>
      <c r="AM390" s="58" t="str">
        <f t="shared" si="126"/>
        <v/>
      </c>
      <c r="AN390" s="58" t="str">
        <f t="shared" si="127"/>
        <v/>
      </c>
      <c r="AP390" s="58" t="str">
        <f>IF(AND('2nd plate agonist &amp; batch'!AB383&lt;&gt;"", '2nd plate agonist &amp; batch'!AB383&lt;&gt;"Buffer"),'2nd plate agonist &amp; batch'!AB383,"")</f>
        <v/>
      </c>
      <c r="AQ390" s="58" t="str">
        <f>IF('2nd plate agonist &amp; batch'!AC383&lt;&gt;"",'2nd plate agonist &amp; batch'!AC383,"")</f>
        <v/>
      </c>
      <c r="AR390" s="58" t="str">
        <f>IF('2nd plate agonist &amp; batch'!AD383&lt;&gt;"",'2nd plate agonist &amp; batch'!AD383,"")</f>
        <v/>
      </c>
      <c r="AS390" s="58"/>
      <c r="AT390" s="58" t="str">
        <f>IF(AND('2nd plate agonist &amp; batch'!AB383&lt;&gt;"", '2nd plate agonist &amp; batch'!AB383&lt;&gt;"Buffer"),'2nd plate agonist &amp; batch'!AE383,"")</f>
        <v/>
      </c>
      <c r="AU390" s="58" t="str">
        <f t="shared" si="128"/>
        <v/>
      </c>
      <c r="AV390" s="58" t="str">
        <f t="shared" si="129"/>
        <v/>
      </c>
      <c r="AW390" s="58" t="str">
        <f t="shared" si="131"/>
        <v/>
      </c>
      <c r="AX390" s="58" t="str">
        <f t="shared" si="130"/>
        <v/>
      </c>
      <c r="AY390" s="93"/>
      <c r="BB390" s="54"/>
    </row>
    <row r="391" spans="5:16379" s="91" customFormat="1" ht="21" customHeight="1" x14ac:dyDescent="0.3">
      <c r="E391" s="61" t="str">
        <f>'Cell type &amp; nb'!AC384</f>
        <v/>
      </c>
      <c r="F391" s="61" t="str">
        <f>'Cell type &amp; nb'!AD384</f>
        <v/>
      </c>
      <c r="G391" s="61" t="str">
        <f>'Cell type &amp; nb'!AE384</f>
        <v/>
      </c>
      <c r="H391" s="61" t="str">
        <f>'Cell type &amp; nb'!AF384</f>
        <v/>
      </c>
      <c r="I391" s="64" t="str">
        <f t="shared" si="110"/>
        <v/>
      </c>
      <c r="J391" s="62" t="str">
        <f t="shared" si="111"/>
        <v/>
      </c>
      <c r="K391" s="62" t="str">
        <f t="shared" si="112"/>
        <v/>
      </c>
      <c r="L391" s="62" t="str">
        <f t="shared" si="113"/>
        <v/>
      </c>
      <c r="M391" s="62" t="str">
        <f t="shared" si="114"/>
        <v/>
      </c>
      <c r="N391" s="62" t="str">
        <f t="shared" si="115"/>
        <v/>
      </c>
      <c r="O391" s="62" t="str">
        <f t="shared" si="116"/>
        <v/>
      </c>
      <c r="P391" s="107"/>
      <c r="Q391" s="107"/>
      <c r="R391" s="107"/>
      <c r="S391" s="107"/>
      <c r="T391" s="107"/>
      <c r="U391" s="107"/>
      <c r="V391" s="107"/>
      <c r="Y391" s="108" t="str">
        <f>IF('1st plate agonist &amp; batch'!AB384&lt;&gt;"",'1st plate agonist &amp; batch'!AB384,"")</f>
        <v/>
      </c>
      <c r="Z391" s="108" t="str">
        <f>IF('1st plate agonist &amp; batch'!AC384&lt;&gt;"",'1st plate agonist &amp; batch'!AC384,"")</f>
        <v/>
      </c>
      <c r="AA391" s="108" t="str">
        <f>IF('1st plate agonist &amp; batch'!AD384&lt;&gt;"",'1st plate agonist &amp; batch'!AD384,"")</f>
        <v/>
      </c>
      <c r="AB391" s="108" t="str">
        <f>IF('1st plate agonist &amp; batch'!AE384&lt;&gt;"",'1st plate agonist &amp; batch'!AE384,"")</f>
        <v/>
      </c>
      <c r="AC391" s="58" t="str">
        <f>IFERROR(IF(AND($Y391&lt;&gt;"Buffer",$Y391&lt;&gt;""),COUNTIFS('Dilutions 1st Plate'!$B$2:$Y$17,'Plate preparation Calculations'!$AD$2,'1st plate agonist &amp; batch'!$B$2:$Y$17,'Plate preparation Calculations'!$Y391),""),"")</f>
        <v/>
      </c>
      <c r="AD391" s="58" t="str">
        <f t="shared" si="117"/>
        <v/>
      </c>
      <c r="AE391" s="58" t="str">
        <f t="shared" si="118"/>
        <v/>
      </c>
      <c r="AF391" s="108" t="str">
        <f t="shared" si="119"/>
        <v/>
      </c>
      <c r="AG391" s="58" t="str">
        <f t="shared" si="120"/>
        <v/>
      </c>
      <c r="AH391" s="58" t="str">
        <f t="shared" si="121"/>
        <v/>
      </c>
      <c r="AI391" s="58" t="str">
        <f t="shared" si="122"/>
        <v/>
      </c>
      <c r="AJ391" s="58" t="str">
        <f t="shared" si="123"/>
        <v/>
      </c>
      <c r="AK391" s="58" t="str">
        <f t="shared" si="124"/>
        <v/>
      </c>
      <c r="AL391" s="58" t="str">
        <f t="shared" si="125"/>
        <v/>
      </c>
      <c r="AM391" s="58" t="str">
        <f t="shared" si="126"/>
        <v/>
      </c>
      <c r="AN391" s="58" t="str">
        <f t="shared" si="127"/>
        <v/>
      </c>
      <c r="AP391" s="58" t="str">
        <f>IF(AND('2nd plate agonist &amp; batch'!AB384&lt;&gt;"", '2nd plate agonist &amp; batch'!AB384&lt;&gt;"Buffer"),'2nd plate agonist &amp; batch'!AB384,"")</f>
        <v/>
      </c>
      <c r="AQ391" s="58" t="str">
        <f>IF('2nd plate agonist &amp; batch'!AC384&lt;&gt;"",'2nd plate agonist &amp; batch'!AC384,"")</f>
        <v/>
      </c>
      <c r="AR391" s="58" t="str">
        <f>IF('2nd plate agonist &amp; batch'!AD384&lt;&gt;"",'2nd plate agonist &amp; batch'!AD384,"")</f>
        <v/>
      </c>
      <c r="AS391" s="58"/>
      <c r="AT391" s="58" t="str">
        <f>IF(AND('2nd plate agonist &amp; batch'!AB384&lt;&gt;"", '2nd plate agonist &amp; batch'!AB384&lt;&gt;"Buffer"),'2nd plate agonist &amp; batch'!AE384,"")</f>
        <v/>
      </c>
      <c r="AU391" s="58" t="str">
        <f t="shared" si="128"/>
        <v/>
      </c>
      <c r="AV391" s="58" t="str">
        <f t="shared" si="129"/>
        <v/>
      </c>
      <c r="AW391" s="58" t="str">
        <f t="shared" si="131"/>
        <v/>
      </c>
      <c r="AX391" s="58" t="str">
        <f t="shared" si="130"/>
        <v/>
      </c>
      <c r="AY391" s="93"/>
      <c r="BB391" s="54"/>
    </row>
    <row r="392" spans="5:16379" s="91" customFormat="1" ht="21" customHeight="1" x14ac:dyDescent="0.3">
      <c r="E392" s="61" t="str">
        <f>'Cell type &amp; nb'!AC385</f>
        <v/>
      </c>
      <c r="F392" s="61" t="str">
        <f>'Cell type &amp; nb'!AD385</f>
        <v/>
      </c>
      <c r="G392" s="61" t="str">
        <f>'Cell type &amp; nb'!AE385</f>
        <v/>
      </c>
      <c r="H392" s="61" t="str">
        <f>'Cell type &amp; nb'!AF385</f>
        <v/>
      </c>
      <c r="I392" s="64" t="str">
        <f t="shared" si="110"/>
        <v/>
      </c>
      <c r="J392" s="62" t="str">
        <f t="shared" si="111"/>
        <v/>
      </c>
      <c r="K392" s="62" t="str">
        <f t="shared" si="112"/>
        <v/>
      </c>
      <c r="L392" s="62" t="str">
        <f t="shared" si="113"/>
        <v/>
      </c>
      <c r="M392" s="62" t="str">
        <f t="shared" si="114"/>
        <v/>
      </c>
      <c r="N392" s="62" t="str">
        <f t="shared" si="115"/>
        <v/>
      </c>
      <c r="O392" s="62" t="str">
        <f t="shared" si="116"/>
        <v/>
      </c>
      <c r="P392" s="107"/>
      <c r="Q392" s="107"/>
      <c r="R392" s="107"/>
      <c r="S392" s="107"/>
      <c r="T392" s="107"/>
      <c r="U392" s="107"/>
      <c r="V392" s="107"/>
      <c r="Y392" s="108" t="str">
        <f>IF('1st plate agonist &amp; batch'!AB385&lt;&gt;"",'1st plate agonist &amp; batch'!AB385,"")</f>
        <v/>
      </c>
      <c r="Z392" s="108" t="str">
        <f>IF('1st plate agonist &amp; batch'!AC385&lt;&gt;"",'1st plate agonist &amp; batch'!AC385,"")</f>
        <v/>
      </c>
      <c r="AA392" s="108" t="str">
        <f>IF('1st plate agonist &amp; batch'!AD385&lt;&gt;"",'1st plate agonist &amp; batch'!AD385,"")</f>
        <v/>
      </c>
      <c r="AB392" s="108" t="str">
        <f>IF('1st plate agonist &amp; batch'!AE385&lt;&gt;"",'1st plate agonist &amp; batch'!AE385,"")</f>
        <v/>
      </c>
      <c r="AC392" s="58" t="str">
        <f>IFERROR(IF(AND($Y392&lt;&gt;"Buffer",$Y392&lt;&gt;""),COUNTIFS('Dilutions 1st Plate'!$B$2:$Y$17,'Plate preparation Calculations'!$AD$2,'1st plate agonist &amp; batch'!$B$2:$Y$17,'Plate preparation Calculations'!$Y392),""),"")</f>
        <v/>
      </c>
      <c r="AD392" s="58" t="str">
        <f t="shared" si="117"/>
        <v/>
      </c>
      <c r="AE392" s="58" t="str">
        <f t="shared" si="118"/>
        <v/>
      </c>
      <c r="AF392" s="108" t="str">
        <f t="shared" si="119"/>
        <v/>
      </c>
      <c r="AG392" s="58" t="str">
        <f t="shared" si="120"/>
        <v/>
      </c>
      <c r="AH392" s="58" t="str">
        <f t="shared" si="121"/>
        <v/>
      </c>
      <c r="AI392" s="58" t="str">
        <f t="shared" si="122"/>
        <v/>
      </c>
      <c r="AJ392" s="58" t="str">
        <f t="shared" si="123"/>
        <v/>
      </c>
      <c r="AK392" s="58" t="str">
        <f t="shared" si="124"/>
        <v/>
      </c>
      <c r="AL392" s="58" t="str">
        <f t="shared" si="125"/>
        <v/>
      </c>
      <c r="AM392" s="58" t="str">
        <f t="shared" si="126"/>
        <v/>
      </c>
      <c r="AN392" s="58" t="str">
        <f t="shared" si="127"/>
        <v/>
      </c>
      <c r="AP392" s="58" t="str">
        <f>IF(AND('2nd plate agonist &amp; batch'!AB385&lt;&gt;"", '2nd plate agonist &amp; batch'!AB385&lt;&gt;"Buffer"),'2nd plate agonist &amp; batch'!AB385,"")</f>
        <v/>
      </c>
      <c r="AQ392" s="58" t="str">
        <f>IF('2nd plate agonist &amp; batch'!AC385&lt;&gt;"",'2nd plate agonist &amp; batch'!AC385,"")</f>
        <v/>
      </c>
      <c r="AR392" s="58" t="str">
        <f>IF('2nd plate agonist &amp; batch'!AD385&lt;&gt;"",'2nd plate agonist &amp; batch'!AD385,"")</f>
        <v/>
      </c>
      <c r="AS392" s="58"/>
      <c r="AT392" s="58" t="str">
        <f>IF(AND('2nd plate agonist &amp; batch'!AB385&lt;&gt;"", '2nd plate agonist &amp; batch'!AB385&lt;&gt;"Buffer"),'2nd plate agonist &amp; batch'!AE385,"")</f>
        <v/>
      </c>
      <c r="AU392" s="58" t="str">
        <f t="shared" si="128"/>
        <v/>
      </c>
      <c r="AV392" s="58" t="str">
        <f t="shared" si="129"/>
        <v/>
      </c>
      <c r="AW392" s="58" t="str">
        <f t="shared" si="131"/>
        <v/>
      </c>
      <c r="AX392" s="58" t="str">
        <f t="shared" si="130"/>
        <v/>
      </c>
      <c r="AY392" s="93"/>
      <c r="BB392" s="54"/>
    </row>
    <row r="393" spans="5:16379" s="91" customFormat="1" ht="21" customHeight="1" x14ac:dyDescent="0.3">
      <c r="E393" s="61" t="str">
        <f>'Cell type &amp; nb'!AC386</f>
        <v/>
      </c>
      <c r="F393" s="61" t="str">
        <f>'Cell type &amp; nb'!AD386</f>
        <v/>
      </c>
      <c r="G393" s="61" t="str">
        <f>'Cell type &amp; nb'!AE386</f>
        <v/>
      </c>
      <c r="H393" s="61" t="str">
        <f>'Cell type &amp; nb'!AF386</f>
        <v/>
      </c>
      <c r="I393" s="64" t="str">
        <f t="shared" si="110"/>
        <v/>
      </c>
      <c r="J393" s="62" t="str">
        <f t="shared" si="111"/>
        <v/>
      </c>
      <c r="K393" s="62" t="str">
        <f t="shared" si="112"/>
        <v/>
      </c>
      <c r="L393" s="62" t="str">
        <f t="shared" si="113"/>
        <v/>
      </c>
      <c r="M393" s="62" t="str">
        <f t="shared" si="114"/>
        <v/>
      </c>
      <c r="N393" s="62" t="str">
        <f t="shared" si="115"/>
        <v/>
      </c>
      <c r="O393" s="62" t="str">
        <f t="shared" si="116"/>
        <v/>
      </c>
      <c r="P393" s="107"/>
      <c r="Q393" s="107"/>
      <c r="R393" s="107"/>
      <c r="S393" s="107"/>
      <c r="T393" s="107"/>
      <c r="U393" s="107"/>
      <c r="V393" s="107"/>
      <c r="Y393" s="108" t="str">
        <f>IF('1st plate agonist &amp; batch'!AB386&lt;&gt;"",'1st plate agonist &amp; batch'!AB386,"")</f>
        <v/>
      </c>
      <c r="Z393" s="108" t="str">
        <f>IF('1st plate agonist &amp; batch'!AC386&lt;&gt;"",'1st plate agonist &amp; batch'!AC386,"")</f>
        <v/>
      </c>
      <c r="AA393" s="108" t="str">
        <f>IF('1st plate agonist &amp; batch'!AD386&lt;&gt;"",'1st plate agonist &amp; batch'!AD386,"")</f>
        <v/>
      </c>
      <c r="AB393" s="108" t="str">
        <f>IF('1st plate agonist &amp; batch'!AE386&lt;&gt;"",'1st plate agonist &amp; batch'!AE386,"")</f>
        <v/>
      </c>
      <c r="AC393" s="58" t="str">
        <f>IFERROR(IF(AND($Y393&lt;&gt;"Buffer",$Y393&lt;&gt;""),COUNTIFS('Dilutions 1st Plate'!$B$2:$Y$17,'Plate preparation Calculations'!$AD$2,'1st plate agonist &amp; batch'!$B$2:$Y$17,'Plate preparation Calculations'!$Y393),""),"")</f>
        <v/>
      </c>
      <c r="AD393" s="58" t="str">
        <f t="shared" si="117"/>
        <v/>
      </c>
      <c r="AE393" s="58" t="str">
        <f t="shared" si="118"/>
        <v/>
      </c>
      <c r="AF393" s="108" t="str">
        <f t="shared" si="119"/>
        <v/>
      </c>
      <c r="AG393" s="58" t="str">
        <f t="shared" si="120"/>
        <v/>
      </c>
      <c r="AH393" s="58" t="str">
        <f t="shared" si="121"/>
        <v/>
      </c>
      <c r="AI393" s="58" t="str">
        <f t="shared" si="122"/>
        <v/>
      </c>
      <c r="AJ393" s="58" t="str">
        <f t="shared" si="123"/>
        <v/>
      </c>
      <c r="AK393" s="58" t="str">
        <f t="shared" si="124"/>
        <v/>
      </c>
      <c r="AL393" s="58" t="str">
        <f t="shared" si="125"/>
        <v/>
      </c>
      <c r="AM393" s="58" t="str">
        <f t="shared" si="126"/>
        <v/>
      </c>
      <c r="AN393" s="58" t="str">
        <f t="shared" si="127"/>
        <v/>
      </c>
      <c r="AP393" s="58" t="str">
        <f>IF(AND('2nd plate agonist &amp; batch'!AB386&lt;&gt;"", '2nd plate agonist &amp; batch'!AB386&lt;&gt;"Buffer"),'2nd plate agonist &amp; batch'!AB386,"")</f>
        <v/>
      </c>
      <c r="AQ393" s="58" t="str">
        <f>IF('2nd plate agonist &amp; batch'!AC386&lt;&gt;"",'2nd plate agonist &amp; batch'!AC386,"")</f>
        <v/>
      </c>
      <c r="AR393" s="58" t="str">
        <f>IF('2nd plate agonist &amp; batch'!AD386&lt;&gt;"",'2nd plate agonist &amp; batch'!AD386,"")</f>
        <v/>
      </c>
      <c r="AS393" s="58"/>
      <c r="AT393" s="58" t="str">
        <f>IF(AND('2nd plate agonist &amp; batch'!AB386&lt;&gt;"", '2nd plate agonist &amp; batch'!AB386&lt;&gt;"Buffer"),'2nd plate agonist &amp; batch'!AE386,"")</f>
        <v/>
      </c>
      <c r="AU393" s="58" t="str">
        <f t="shared" si="128"/>
        <v/>
      </c>
      <c r="AV393" s="58" t="str">
        <f t="shared" si="129"/>
        <v/>
      </c>
      <c r="AW393" s="58" t="str">
        <f t="shared" si="131"/>
        <v/>
      </c>
      <c r="AX393" s="58" t="str">
        <f t="shared" si="130"/>
        <v/>
      </c>
      <c r="AY393" s="93"/>
      <c r="BB393" s="54"/>
    </row>
    <row r="394" spans="5:16379" s="91" customFormat="1" ht="21" customHeight="1" x14ac:dyDescent="0.3">
      <c r="E394" s="61" t="str">
        <f>'Cell type &amp; nb'!AC387</f>
        <v/>
      </c>
      <c r="F394" s="61" t="str">
        <f>'Cell type &amp; nb'!AD387</f>
        <v/>
      </c>
      <c r="G394" s="61" t="str">
        <f>'Cell type &amp; nb'!AE387</f>
        <v/>
      </c>
      <c r="H394" s="61" t="str">
        <f>'Cell type &amp; nb'!AF387</f>
        <v/>
      </c>
      <c r="I394" s="64" t="str">
        <f t="shared" si="110"/>
        <v/>
      </c>
      <c r="J394" s="62" t="str">
        <f t="shared" si="111"/>
        <v/>
      </c>
      <c r="K394" s="62" t="str">
        <f t="shared" si="112"/>
        <v/>
      </c>
      <c r="L394" s="62" t="str">
        <f t="shared" si="113"/>
        <v/>
      </c>
      <c r="M394" s="62" t="str">
        <f t="shared" si="114"/>
        <v/>
      </c>
      <c r="N394" s="62" t="str">
        <f t="shared" si="115"/>
        <v/>
      </c>
      <c r="O394" s="62" t="str">
        <f t="shared" si="116"/>
        <v/>
      </c>
      <c r="P394" s="107"/>
      <c r="Q394" s="107"/>
      <c r="R394" s="107"/>
      <c r="S394" s="107"/>
      <c r="T394" s="107"/>
      <c r="U394" s="107"/>
      <c r="V394" s="107"/>
      <c r="Y394" s="108" t="str">
        <f>IF('1st plate agonist &amp; batch'!AB387&lt;&gt;"",'1st plate agonist &amp; batch'!AB387,"")</f>
        <v/>
      </c>
      <c r="Z394" s="108" t="str">
        <f>IF('1st plate agonist &amp; batch'!AC387&lt;&gt;"",'1st plate agonist &amp; batch'!AC387,"")</f>
        <v/>
      </c>
      <c r="AA394" s="108" t="str">
        <f>IF('1st plate agonist &amp; batch'!AD387&lt;&gt;"",'1st plate agonist &amp; batch'!AD387,"")</f>
        <v/>
      </c>
      <c r="AB394" s="108" t="str">
        <f>IF('1st plate agonist &amp; batch'!AE387&lt;&gt;"",'1st plate agonist &amp; batch'!AE387,"")</f>
        <v/>
      </c>
      <c r="AC394" s="58" t="str">
        <f>IFERROR(IF(AND($Y394&lt;&gt;"Buffer",$Y394&lt;&gt;""),COUNTIFS('Dilutions 1st Plate'!$B$2:$Y$17,'Plate preparation Calculations'!$AD$2,'1st plate agonist &amp; batch'!$B$2:$Y$17,'Plate preparation Calculations'!$Y394),""),"")</f>
        <v/>
      </c>
      <c r="AD394" s="58" t="str">
        <f t="shared" si="117"/>
        <v/>
      </c>
      <c r="AE394" s="58" t="str">
        <f t="shared" si="118"/>
        <v/>
      </c>
      <c r="AF394" s="108" t="str">
        <f t="shared" si="119"/>
        <v/>
      </c>
      <c r="AG394" s="58" t="str">
        <f t="shared" si="120"/>
        <v/>
      </c>
      <c r="AH394" s="58" t="str">
        <f t="shared" si="121"/>
        <v/>
      </c>
      <c r="AI394" s="58" t="str">
        <f t="shared" si="122"/>
        <v/>
      </c>
      <c r="AJ394" s="58" t="str">
        <f t="shared" si="123"/>
        <v/>
      </c>
      <c r="AK394" s="58" t="str">
        <f t="shared" si="124"/>
        <v/>
      </c>
      <c r="AL394" s="58" t="str">
        <f t="shared" si="125"/>
        <v/>
      </c>
      <c r="AM394" s="58" t="str">
        <f t="shared" si="126"/>
        <v/>
      </c>
      <c r="AN394" s="58" t="str">
        <f t="shared" si="127"/>
        <v/>
      </c>
      <c r="AP394" s="58" t="str">
        <f>IF(AND('2nd plate agonist &amp; batch'!AB387&lt;&gt;"", '2nd plate agonist &amp; batch'!AB387&lt;&gt;"Buffer"),'2nd plate agonist &amp; batch'!AB387,"")</f>
        <v/>
      </c>
      <c r="AQ394" s="58" t="str">
        <f>IF('2nd plate agonist &amp; batch'!AC387&lt;&gt;"",'2nd plate agonist &amp; batch'!AC387,"")</f>
        <v/>
      </c>
      <c r="AR394" s="58" t="str">
        <f>IF('2nd plate agonist &amp; batch'!AD387&lt;&gt;"",'2nd plate agonist &amp; batch'!AD387,"")</f>
        <v/>
      </c>
      <c r="AS394" s="58"/>
      <c r="AT394" s="58" t="str">
        <f>IF(AND('2nd plate agonist &amp; batch'!AB387&lt;&gt;"", '2nd plate agonist &amp; batch'!AB387&lt;&gt;"Buffer"),'2nd plate agonist &amp; batch'!AE387,"")</f>
        <v/>
      </c>
      <c r="AU394" s="58" t="str">
        <f t="shared" si="128"/>
        <v/>
      </c>
      <c r="AV394" s="58" t="str">
        <f t="shared" si="129"/>
        <v/>
      </c>
      <c r="AW394" s="58" t="str">
        <f t="shared" si="131"/>
        <v/>
      </c>
      <c r="AX394" s="58" t="str">
        <f t="shared" si="130"/>
        <v/>
      </c>
      <c r="AY394" s="93"/>
      <c r="BB394" s="54"/>
    </row>
    <row r="395" spans="5:16379" s="91" customFormat="1" ht="21" customHeight="1" x14ac:dyDescent="0.3">
      <c r="E395" s="61" t="str">
        <f>'Cell type &amp; nb'!AC388</f>
        <v/>
      </c>
      <c r="F395" s="61" t="str">
        <f>'Cell type &amp; nb'!AD388</f>
        <v/>
      </c>
      <c r="G395" s="61" t="str">
        <f>'Cell type &amp; nb'!AE388</f>
        <v/>
      </c>
      <c r="H395" s="61" t="str">
        <f>'Cell type &amp; nb'!AF388</f>
        <v/>
      </c>
      <c r="I395" s="64" t="str">
        <f t="shared" si="110"/>
        <v/>
      </c>
      <c r="J395" s="62" t="str">
        <f t="shared" si="111"/>
        <v/>
      </c>
      <c r="K395" s="62" t="str">
        <f t="shared" si="112"/>
        <v/>
      </c>
      <c r="L395" s="62" t="str">
        <f t="shared" si="113"/>
        <v/>
      </c>
      <c r="M395" s="62" t="str">
        <f t="shared" si="114"/>
        <v/>
      </c>
      <c r="N395" s="62" t="str">
        <f t="shared" si="115"/>
        <v/>
      </c>
      <c r="O395" s="62" t="str">
        <f t="shared" si="116"/>
        <v/>
      </c>
      <c r="P395" s="107"/>
      <c r="Q395" s="107"/>
      <c r="R395" s="107"/>
      <c r="S395" s="107"/>
      <c r="T395" s="107"/>
      <c r="U395" s="107"/>
      <c r="V395" s="107"/>
      <c r="Y395" s="108" t="str">
        <f>IF('1st plate agonist &amp; batch'!AB388&lt;&gt;"",'1st plate agonist &amp; batch'!AB388,"")</f>
        <v/>
      </c>
      <c r="Z395" s="108" t="str">
        <f>IF('1st plate agonist &amp; batch'!AC388&lt;&gt;"",'1st plate agonist &amp; batch'!AC388,"")</f>
        <v/>
      </c>
      <c r="AA395" s="108" t="str">
        <f>IF('1st plate agonist &amp; batch'!AD388&lt;&gt;"",'1st plate agonist &amp; batch'!AD388,"")</f>
        <v/>
      </c>
      <c r="AB395" s="108" t="str">
        <f>IF('1st plate agonist &amp; batch'!AE388&lt;&gt;"",'1st plate agonist &amp; batch'!AE388,"")</f>
        <v/>
      </c>
      <c r="AC395" s="58" t="str">
        <f>IFERROR(IF(AND($Y395&lt;&gt;"Buffer",$Y395&lt;&gt;""),COUNTIFS('Dilutions 1st Plate'!$B$2:$Y$17,'Plate preparation Calculations'!$AD$2,'1st plate agonist &amp; batch'!$B$2:$Y$17,'Plate preparation Calculations'!$Y395),""),"")</f>
        <v/>
      </c>
      <c r="AD395" s="58" t="str">
        <f t="shared" si="117"/>
        <v/>
      </c>
      <c r="AE395" s="58" t="str">
        <f t="shared" si="118"/>
        <v/>
      </c>
      <c r="AF395" s="108" t="str">
        <f t="shared" si="119"/>
        <v/>
      </c>
      <c r="AG395" s="58" t="str">
        <f t="shared" si="120"/>
        <v/>
      </c>
      <c r="AH395" s="58" t="str">
        <f t="shared" si="121"/>
        <v/>
      </c>
      <c r="AI395" s="58" t="str">
        <f t="shared" si="122"/>
        <v/>
      </c>
      <c r="AJ395" s="58" t="str">
        <f t="shared" si="123"/>
        <v/>
      </c>
      <c r="AK395" s="58" t="str">
        <f t="shared" si="124"/>
        <v/>
      </c>
      <c r="AL395" s="58" t="str">
        <f t="shared" si="125"/>
        <v/>
      </c>
      <c r="AM395" s="58" t="str">
        <f t="shared" si="126"/>
        <v/>
      </c>
      <c r="AN395" s="58" t="str">
        <f t="shared" si="127"/>
        <v/>
      </c>
      <c r="AP395" s="58" t="str">
        <f>IF(AND('2nd plate agonist &amp; batch'!AB388&lt;&gt;"", '2nd plate agonist &amp; batch'!AB388&lt;&gt;"Buffer"),'2nd plate agonist &amp; batch'!AB388,"")</f>
        <v/>
      </c>
      <c r="AQ395" s="58" t="str">
        <f>IF('2nd plate agonist &amp; batch'!AC388&lt;&gt;"",'2nd plate agonist &amp; batch'!AC388,"")</f>
        <v/>
      </c>
      <c r="AR395" s="58" t="str">
        <f>IF('2nd plate agonist &amp; batch'!AD388&lt;&gt;"",'2nd plate agonist &amp; batch'!AD388,"")</f>
        <v/>
      </c>
      <c r="AS395" s="58"/>
      <c r="AT395" s="58" t="str">
        <f>IF(AND('2nd plate agonist &amp; batch'!AB388&lt;&gt;"", '2nd plate agonist &amp; batch'!AB388&lt;&gt;"Buffer"),'2nd plate agonist &amp; batch'!AE388,"")</f>
        <v/>
      </c>
      <c r="AU395" s="58" t="str">
        <f t="shared" si="128"/>
        <v/>
      </c>
      <c r="AV395" s="58" t="str">
        <f t="shared" si="129"/>
        <v/>
      </c>
      <c r="AW395" s="58" t="str">
        <f t="shared" si="131"/>
        <v/>
      </c>
      <c r="AX395" s="58" t="str">
        <f t="shared" si="130"/>
        <v/>
      </c>
      <c r="AY395" s="93"/>
      <c r="BB395" s="54"/>
    </row>
    <row r="396" spans="5:16379" s="91" customFormat="1" ht="21" customHeight="1" x14ac:dyDescent="0.3">
      <c r="E396" s="61" t="str">
        <f>'Cell type &amp; nb'!AC389</f>
        <v/>
      </c>
      <c r="F396" s="61" t="str">
        <f>'Cell type &amp; nb'!AD389</f>
        <v/>
      </c>
      <c r="G396" s="61" t="str">
        <f>'Cell type &amp; nb'!AE389</f>
        <v/>
      </c>
      <c r="H396" s="61" t="str">
        <f>'Cell type &amp; nb'!AF389</f>
        <v/>
      </c>
      <c r="I396" s="64" t="str">
        <f t="shared" si="110"/>
        <v/>
      </c>
      <c r="J396" s="62" t="str">
        <f t="shared" si="111"/>
        <v/>
      </c>
      <c r="K396" s="62" t="str">
        <f t="shared" si="112"/>
        <v/>
      </c>
      <c r="L396" s="62" t="str">
        <f t="shared" si="113"/>
        <v/>
      </c>
      <c r="M396" s="62" t="str">
        <f t="shared" si="114"/>
        <v/>
      </c>
      <c r="N396" s="62" t="str">
        <f t="shared" si="115"/>
        <v/>
      </c>
      <c r="O396" s="62" t="str">
        <f t="shared" si="116"/>
        <v/>
      </c>
      <c r="P396" s="107"/>
      <c r="Q396" s="107"/>
      <c r="R396" s="107"/>
      <c r="S396" s="107"/>
      <c r="T396" s="107"/>
      <c r="U396" s="107"/>
      <c r="V396" s="107"/>
      <c r="Y396" s="108" t="str">
        <f>IF('1st plate agonist &amp; batch'!AB389&lt;&gt;"",'1st plate agonist &amp; batch'!AB389,"")</f>
        <v/>
      </c>
      <c r="Z396" s="108" t="str">
        <f>IF('1st plate agonist &amp; batch'!AC389&lt;&gt;"",'1st plate agonist &amp; batch'!AC389,"")</f>
        <v/>
      </c>
      <c r="AA396" s="108" t="str">
        <f>IF('1st plate agonist &amp; batch'!AD389&lt;&gt;"",'1st plate agonist &amp; batch'!AD389,"")</f>
        <v/>
      </c>
      <c r="AB396" s="108" t="str">
        <f>IF('1st plate agonist &amp; batch'!AE389&lt;&gt;"",'1st plate agonist &amp; batch'!AE389,"")</f>
        <v/>
      </c>
      <c r="AC396" s="58" t="str">
        <f>IFERROR(IF(AND($Y396&lt;&gt;"Buffer",$Y396&lt;&gt;""),COUNTIFS('Dilutions 1st Plate'!$B$2:$Y$17,'Plate preparation Calculations'!$AD$2,'1st plate agonist &amp; batch'!$B$2:$Y$17,'Plate preparation Calculations'!$Y396),""),"")</f>
        <v/>
      </c>
      <c r="AD396" s="58" t="str">
        <f t="shared" si="117"/>
        <v/>
      </c>
      <c r="AE396" s="58" t="str">
        <f t="shared" si="118"/>
        <v/>
      </c>
      <c r="AF396" s="108" t="str">
        <f t="shared" si="119"/>
        <v/>
      </c>
      <c r="AG396" s="58" t="str">
        <f t="shared" si="120"/>
        <v/>
      </c>
      <c r="AH396" s="58" t="str">
        <f t="shared" si="121"/>
        <v/>
      </c>
      <c r="AI396" s="58" t="str">
        <f t="shared" si="122"/>
        <v/>
      </c>
      <c r="AJ396" s="58" t="str">
        <f t="shared" si="123"/>
        <v/>
      </c>
      <c r="AK396" s="58" t="str">
        <f t="shared" si="124"/>
        <v/>
      </c>
      <c r="AL396" s="58" t="str">
        <f t="shared" si="125"/>
        <v/>
      </c>
      <c r="AM396" s="58" t="str">
        <f t="shared" si="126"/>
        <v/>
      </c>
      <c r="AN396" s="58" t="str">
        <f t="shared" si="127"/>
        <v/>
      </c>
      <c r="AP396" s="58" t="str">
        <f>IF(AND('2nd plate agonist &amp; batch'!AB389&lt;&gt;"", '2nd plate agonist &amp; batch'!AB389&lt;&gt;"Buffer"),'2nd plate agonist &amp; batch'!AB389,"")</f>
        <v/>
      </c>
      <c r="AQ396" s="58" t="str">
        <f>IF('2nd plate agonist &amp; batch'!AC389&lt;&gt;"",'2nd plate agonist &amp; batch'!AC389,"")</f>
        <v/>
      </c>
      <c r="AR396" s="58" t="str">
        <f>IF('2nd plate agonist &amp; batch'!AD389&lt;&gt;"",'2nd plate agonist &amp; batch'!AD389,"")</f>
        <v/>
      </c>
      <c r="AS396" s="58"/>
      <c r="AT396" s="58" t="str">
        <f>IF(AND('2nd plate agonist &amp; batch'!AB389&lt;&gt;"", '2nd plate agonist &amp; batch'!AB389&lt;&gt;"Buffer"),'2nd plate agonist &amp; batch'!AE389,"")</f>
        <v/>
      </c>
      <c r="AU396" s="58" t="str">
        <f t="shared" si="128"/>
        <v/>
      </c>
      <c r="AV396" s="58" t="str">
        <f t="shared" si="129"/>
        <v/>
      </c>
      <c r="AW396" s="58" t="str">
        <f t="shared" si="131"/>
        <v/>
      </c>
      <c r="AX396" s="58" t="str">
        <f t="shared" si="130"/>
        <v/>
      </c>
      <c r="AY396" s="93"/>
      <c r="BB396" s="54"/>
    </row>
    <row r="397" spans="5:16379" s="91" customFormat="1" ht="21" customHeight="1" x14ac:dyDescent="0.3">
      <c r="E397" s="61" t="str">
        <f>'Cell type &amp; nb'!AC390</f>
        <v/>
      </c>
      <c r="F397" s="61" t="str">
        <f>'Cell type &amp; nb'!AD390</f>
        <v/>
      </c>
      <c r="G397" s="61" t="str">
        <f>'Cell type &amp; nb'!AE390</f>
        <v/>
      </c>
      <c r="H397" s="61" t="str">
        <f>'Cell type &amp; nb'!AF390</f>
        <v/>
      </c>
      <c r="I397" s="64" t="str">
        <f t="shared" si="110"/>
        <v/>
      </c>
      <c r="J397" s="62" t="str">
        <f t="shared" si="111"/>
        <v/>
      </c>
      <c r="K397" s="62" t="str">
        <f t="shared" si="112"/>
        <v/>
      </c>
      <c r="L397" s="62" t="str">
        <f t="shared" si="113"/>
        <v/>
      </c>
      <c r="M397" s="62" t="str">
        <f t="shared" si="114"/>
        <v/>
      </c>
      <c r="N397" s="62" t="str">
        <f t="shared" si="115"/>
        <v/>
      </c>
      <c r="O397" s="62" t="str">
        <f t="shared" si="116"/>
        <v/>
      </c>
      <c r="P397" s="107"/>
      <c r="Q397" s="107"/>
      <c r="R397" s="107"/>
      <c r="S397" s="107"/>
      <c r="T397" s="107"/>
      <c r="U397" s="107"/>
      <c r="V397" s="107"/>
      <c r="Y397" s="108" t="str">
        <f>IF('1st plate agonist &amp; batch'!AB390&lt;&gt;"",'1st plate agonist &amp; batch'!AB390,"")</f>
        <v/>
      </c>
      <c r="Z397" s="108" t="str">
        <f>IF('1st plate agonist &amp; batch'!AC390&lt;&gt;"",'1st plate agonist &amp; batch'!AC390,"")</f>
        <v/>
      </c>
      <c r="AA397" s="108" t="str">
        <f>IF('1st plate agonist &amp; batch'!AD390&lt;&gt;"",'1st plate agonist &amp; batch'!AD390,"")</f>
        <v/>
      </c>
      <c r="AB397" s="108" t="str">
        <f>IF('1st plate agonist &amp; batch'!AE390&lt;&gt;"",'1st plate agonist &amp; batch'!AE390,"")</f>
        <v/>
      </c>
      <c r="AC397" s="58" t="str">
        <f>IFERROR(IF(AND($Y397&lt;&gt;"Buffer",$Y397&lt;&gt;""),COUNTIFS('Dilutions 1st Plate'!$B$2:$Y$17,'Plate preparation Calculations'!$AD$2,'1st plate agonist &amp; batch'!$B$2:$Y$17,'Plate preparation Calculations'!$Y397),""),"")</f>
        <v/>
      </c>
      <c r="AD397" s="58" t="str">
        <f t="shared" si="117"/>
        <v/>
      </c>
      <c r="AE397" s="58" t="str">
        <f t="shared" si="118"/>
        <v/>
      </c>
      <c r="AF397" s="108" t="str">
        <f t="shared" si="119"/>
        <v/>
      </c>
      <c r="AG397" s="58" t="str">
        <f t="shared" si="120"/>
        <v/>
      </c>
      <c r="AH397" s="58" t="str">
        <f t="shared" si="121"/>
        <v/>
      </c>
      <c r="AI397" s="58" t="str">
        <f t="shared" si="122"/>
        <v/>
      </c>
      <c r="AJ397" s="58" t="str">
        <f t="shared" si="123"/>
        <v/>
      </c>
      <c r="AK397" s="58" t="str">
        <f t="shared" si="124"/>
        <v/>
      </c>
      <c r="AL397" s="58" t="str">
        <f t="shared" si="125"/>
        <v/>
      </c>
      <c r="AM397" s="58" t="str">
        <f t="shared" si="126"/>
        <v/>
      </c>
      <c r="AN397" s="58" t="str">
        <f t="shared" si="127"/>
        <v/>
      </c>
      <c r="AP397" s="58" t="str">
        <f>IF(AND('2nd plate agonist &amp; batch'!AB390&lt;&gt;"", '2nd plate agonist &amp; batch'!AB390&lt;&gt;"Buffer"),'2nd plate agonist &amp; batch'!AB390,"")</f>
        <v/>
      </c>
      <c r="AQ397" s="58" t="str">
        <f>IF('2nd plate agonist &amp; batch'!AC390&lt;&gt;"",'2nd plate agonist &amp; batch'!AC390,"")</f>
        <v/>
      </c>
      <c r="AR397" s="58" t="str">
        <f>IF('2nd plate agonist &amp; batch'!AD390&lt;&gt;"",'2nd plate agonist &amp; batch'!AD390,"")</f>
        <v/>
      </c>
      <c r="AS397" s="58"/>
      <c r="AT397" s="58" t="str">
        <f>IF(AND('2nd plate agonist &amp; batch'!AB390&lt;&gt;"", '2nd plate agonist &amp; batch'!AB390&lt;&gt;"Buffer"),'2nd plate agonist &amp; batch'!AE390,"")</f>
        <v/>
      </c>
      <c r="AU397" s="58" t="str">
        <f t="shared" si="128"/>
        <v/>
      </c>
      <c r="AV397" s="58" t="str">
        <f t="shared" si="129"/>
        <v/>
      </c>
      <c r="AW397" s="58" t="str">
        <f t="shared" si="131"/>
        <v/>
      </c>
      <c r="AX397" s="58" t="str">
        <f t="shared" si="130"/>
        <v/>
      </c>
      <c r="AY397" s="93"/>
      <c r="BB397" s="54"/>
    </row>
    <row r="398" spans="5:16379" s="91" customFormat="1" x14ac:dyDescent="0.3">
      <c r="E398" s="93"/>
      <c r="F398" s="93"/>
      <c r="G398" s="93"/>
      <c r="H398" s="93"/>
      <c r="I398" s="93"/>
      <c r="J398" s="93"/>
      <c r="K398" s="93"/>
      <c r="L398" s="93"/>
      <c r="M398" s="93"/>
      <c r="N398" s="93"/>
      <c r="O398" s="93"/>
      <c r="P398" s="93"/>
      <c r="Q398" s="93"/>
      <c r="R398" s="93"/>
      <c r="S398" s="93"/>
      <c r="T398" s="93"/>
      <c r="U398" s="93"/>
      <c r="V398" s="93"/>
      <c r="X398" s="93"/>
      <c r="Y398" s="93"/>
      <c r="Z398" s="93"/>
      <c r="AA398" s="93"/>
      <c r="AB398" s="93"/>
      <c r="AC398" s="93"/>
      <c r="AD398" s="93"/>
      <c r="AE398" s="93"/>
      <c r="AF398" s="93"/>
      <c r="AG398" s="93"/>
      <c r="AH398" s="93"/>
      <c r="AI398" s="93"/>
      <c r="AJ398" s="93"/>
      <c r="AK398" s="93"/>
      <c r="AL398" s="93"/>
      <c r="AM398" s="93"/>
      <c r="AN398" s="93"/>
      <c r="AP398" s="93"/>
      <c r="AQ398" s="93"/>
      <c r="AR398" s="93"/>
      <c r="AS398" s="93"/>
      <c r="AT398" s="93"/>
      <c r="AU398" s="93"/>
      <c r="AV398" s="93"/>
      <c r="AW398" s="93"/>
      <c r="AX398" s="93"/>
      <c r="AY398" s="93"/>
      <c r="AZ398" s="93"/>
      <c r="BA398" s="93"/>
      <c r="BB398" s="93"/>
      <c r="BC398" s="93"/>
      <c r="BD398" s="93"/>
      <c r="BE398" s="93"/>
      <c r="BF398" s="93"/>
      <c r="BG398" s="93"/>
      <c r="BH398" s="93"/>
      <c r="BI398" s="93"/>
      <c r="BJ398" s="93"/>
      <c r="BK398" s="93"/>
      <c r="BL398" s="93"/>
      <c r="BM398" s="93"/>
      <c r="BN398" s="93"/>
      <c r="BO398" s="93"/>
      <c r="BP398" s="93"/>
      <c r="BQ398" s="93"/>
      <c r="BR398" s="93"/>
      <c r="BS398" s="93"/>
      <c r="BT398" s="93"/>
      <c r="BU398" s="93"/>
      <c r="BV398" s="93"/>
      <c r="BW398" s="93"/>
      <c r="BX398" s="93"/>
      <c r="BY398" s="93"/>
      <c r="BZ398" s="93"/>
      <c r="CA398" s="93"/>
      <c r="CB398" s="93"/>
      <c r="CC398" s="93"/>
      <c r="CD398" s="93"/>
      <c r="CE398" s="93"/>
      <c r="CF398" s="93"/>
      <c r="CG398" s="93"/>
      <c r="CH398" s="93"/>
      <c r="CI398" s="93"/>
      <c r="CJ398" s="93"/>
      <c r="CK398" s="93"/>
      <c r="CL398" s="93"/>
      <c r="CM398" s="93"/>
      <c r="CN398" s="93"/>
      <c r="CO398" s="93"/>
      <c r="CP398" s="93"/>
      <c r="CQ398" s="93"/>
      <c r="CR398" s="93"/>
      <c r="CS398" s="93"/>
      <c r="CT398" s="93"/>
      <c r="CU398" s="93"/>
      <c r="CV398" s="93"/>
      <c r="CW398" s="93"/>
      <c r="CX398" s="93"/>
      <c r="CY398" s="93"/>
      <c r="CZ398" s="93"/>
      <c r="DA398" s="93"/>
      <c r="DB398" s="93"/>
      <c r="DC398" s="93"/>
      <c r="DD398" s="93"/>
      <c r="DE398" s="93"/>
      <c r="DF398" s="93"/>
      <c r="DG398" s="93"/>
      <c r="DH398" s="93"/>
      <c r="DI398" s="93"/>
      <c r="DJ398" s="93"/>
      <c r="DK398" s="93"/>
      <c r="DL398" s="93"/>
      <c r="DM398" s="93"/>
      <c r="DN398" s="93"/>
      <c r="DO398" s="93"/>
      <c r="DP398" s="93"/>
      <c r="DQ398" s="93"/>
      <c r="DR398" s="93"/>
      <c r="DS398" s="93"/>
      <c r="DT398" s="93"/>
      <c r="DU398" s="93"/>
      <c r="DV398" s="93"/>
      <c r="DW398" s="93"/>
      <c r="DX398" s="93"/>
      <c r="DY398" s="93"/>
      <c r="DZ398" s="93"/>
      <c r="EA398" s="93"/>
      <c r="EB398" s="93"/>
      <c r="EC398" s="93"/>
      <c r="ED398" s="93"/>
      <c r="EE398" s="93"/>
      <c r="EF398" s="93"/>
      <c r="EG398" s="93"/>
      <c r="EH398" s="93"/>
      <c r="EI398" s="93"/>
      <c r="EJ398" s="93"/>
      <c r="EK398" s="93"/>
      <c r="EL398" s="93"/>
      <c r="EM398" s="93"/>
      <c r="EN398" s="93"/>
      <c r="EO398" s="93"/>
      <c r="EP398" s="93"/>
      <c r="EQ398" s="93"/>
      <c r="ER398" s="93"/>
      <c r="ES398" s="93"/>
      <c r="ET398" s="93"/>
      <c r="EU398" s="93"/>
      <c r="EV398" s="93"/>
      <c r="EW398" s="93"/>
      <c r="EX398" s="93"/>
      <c r="EY398" s="93"/>
      <c r="EZ398" s="93"/>
      <c r="FA398" s="93"/>
      <c r="FB398" s="93"/>
      <c r="FC398" s="93"/>
      <c r="FD398" s="93"/>
      <c r="FE398" s="93"/>
      <c r="FF398" s="93"/>
      <c r="FG398" s="93"/>
      <c r="FH398" s="93"/>
      <c r="FI398" s="93"/>
      <c r="FJ398" s="93"/>
      <c r="FK398" s="93"/>
      <c r="FL398" s="93"/>
      <c r="FM398" s="93"/>
      <c r="FN398" s="93"/>
      <c r="FO398" s="93"/>
      <c r="FP398" s="93"/>
      <c r="FQ398" s="93"/>
      <c r="FR398" s="93"/>
      <c r="FS398" s="93"/>
      <c r="FT398" s="93"/>
      <c r="FU398" s="93"/>
      <c r="FV398" s="93"/>
      <c r="FW398" s="93"/>
      <c r="FX398" s="93"/>
      <c r="FY398" s="93"/>
      <c r="FZ398" s="93"/>
      <c r="GA398" s="93"/>
      <c r="GB398" s="93"/>
      <c r="GC398" s="93"/>
      <c r="GD398" s="93"/>
      <c r="GE398" s="93"/>
      <c r="GF398" s="93"/>
      <c r="GG398" s="93"/>
      <c r="GH398" s="93"/>
      <c r="GI398" s="93"/>
      <c r="GJ398" s="93"/>
      <c r="GK398" s="93"/>
      <c r="GL398" s="93"/>
      <c r="GM398" s="93"/>
      <c r="GN398" s="93"/>
      <c r="GO398" s="93"/>
      <c r="GP398" s="93"/>
      <c r="GQ398" s="93"/>
      <c r="GR398" s="93"/>
      <c r="GS398" s="93"/>
      <c r="GT398" s="93"/>
      <c r="GU398" s="93"/>
      <c r="GV398" s="93"/>
      <c r="GW398" s="93"/>
      <c r="GX398" s="93"/>
      <c r="GY398" s="93"/>
      <c r="GZ398" s="93"/>
      <c r="HA398" s="93"/>
      <c r="HB398" s="93"/>
      <c r="HC398" s="93"/>
      <c r="HD398" s="93"/>
      <c r="HE398" s="93"/>
      <c r="HF398" s="93"/>
      <c r="HG398" s="93"/>
      <c r="HH398" s="93"/>
      <c r="HI398" s="93"/>
      <c r="HJ398" s="93"/>
      <c r="HK398" s="93"/>
      <c r="HL398" s="93"/>
      <c r="HM398" s="93"/>
      <c r="HN398" s="93"/>
      <c r="HO398" s="93"/>
      <c r="HP398" s="93"/>
      <c r="HQ398" s="93"/>
      <c r="HR398" s="93"/>
      <c r="HS398" s="93"/>
      <c r="HT398" s="93"/>
      <c r="HU398" s="93"/>
      <c r="HV398" s="93"/>
      <c r="HW398" s="93"/>
      <c r="HX398" s="93"/>
      <c r="HY398" s="93"/>
      <c r="HZ398" s="93"/>
      <c r="IA398" s="93"/>
      <c r="IB398" s="93"/>
      <c r="IC398" s="93"/>
      <c r="ID398" s="93"/>
      <c r="IE398" s="93"/>
      <c r="IF398" s="93"/>
      <c r="IG398" s="93"/>
      <c r="IH398" s="93"/>
      <c r="II398" s="93"/>
      <c r="IJ398" s="93"/>
      <c r="IK398" s="93"/>
      <c r="IL398" s="93"/>
      <c r="IM398" s="93"/>
      <c r="IN398" s="93"/>
      <c r="IO398" s="93"/>
      <c r="IP398" s="93"/>
      <c r="IQ398" s="93"/>
      <c r="IR398" s="93"/>
      <c r="IS398" s="93"/>
      <c r="IT398" s="93"/>
      <c r="IU398" s="93"/>
      <c r="IV398" s="93"/>
      <c r="IW398" s="93"/>
      <c r="IX398" s="93"/>
      <c r="IY398" s="93"/>
      <c r="IZ398" s="93"/>
      <c r="JA398" s="93"/>
      <c r="JB398" s="93"/>
      <c r="JC398" s="93"/>
      <c r="JD398" s="93"/>
      <c r="JE398" s="93"/>
      <c r="JF398" s="93"/>
      <c r="JG398" s="93"/>
      <c r="JH398" s="93"/>
      <c r="JI398" s="93"/>
      <c r="JJ398" s="93"/>
      <c r="JK398" s="93"/>
      <c r="JL398" s="93"/>
      <c r="JM398" s="93"/>
      <c r="JN398" s="93"/>
      <c r="JO398" s="93"/>
      <c r="JP398" s="93"/>
      <c r="JQ398" s="93"/>
      <c r="JR398" s="93"/>
      <c r="JS398" s="93"/>
      <c r="JT398" s="93"/>
      <c r="JU398" s="93"/>
      <c r="JV398" s="93"/>
      <c r="JW398" s="93"/>
      <c r="JX398" s="93"/>
      <c r="JY398" s="93"/>
      <c r="JZ398" s="93"/>
      <c r="KA398" s="93"/>
      <c r="KB398" s="93"/>
      <c r="KC398" s="93"/>
      <c r="KD398" s="93"/>
      <c r="KE398" s="93"/>
      <c r="KF398" s="93"/>
      <c r="KG398" s="93"/>
      <c r="KH398" s="93"/>
      <c r="KI398" s="93"/>
      <c r="KJ398" s="93"/>
      <c r="KK398" s="93"/>
      <c r="KL398" s="93"/>
      <c r="KM398" s="93"/>
      <c r="KN398" s="93"/>
      <c r="KO398" s="93"/>
      <c r="KP398" s="93"/>
      <c r="KQ398" s="93"/>
      <c r="KR398" s="93"/>
      <c r="KS398" s="93"/>
      <c r="KT398" s="93"/>
      <c r="KU398" s="93"/>
      <c r="KV398" s="93"/>
      <c r="KW398" s="93"/>
      <c r="KX398" s="93"/>
      <c r="KY398" s="93"/>
      <c r="KZ398" s="93"/>
      <c r="LA398" s="93"/>
      <c r="LB398" s="93"/>
      <c r="LC398" s="93"/>
      <c r="LD398" s="93"/>
      <c r="LE398" s="93"/>
      <c r="LF398" s="93"/>
      <c r="LG398" s="93"/>
      <c r="LH398" s="93"/>
      <c r="LI398" s="93"/>
      <c r="LJ398" s="93"/>
      <c r="LK398" s="93"/>
      <c r="LL398" s="93"/>
      <c r="LM398" s="93"/>
      <c r="LN398" s="93"/>
      <c r="LO398" s="93"/>
      <c r="LP398" s="93"/>
      <c r="LQ398" s="93"/>
      <c r="LR398" s="93"/>
      <c r="LS398" s="93"/>
      <c r="LT398" s="93"/>
      <c r="LU398" s="93"/>
      <c r="LV398" s="93"/>
      <c r="LW398" s="93"/>
      <c r="LX398" s="93"/>
      <c r="LY398" s="93"/>
      <c r="LZ398" s="93"/>
      <c r="MA398" s="93"/>
      <c r="MB398" s="93"/>
      <c r="MC398" s="93"/>
      <c r="MD398" s="93"/>
      <c r="ME398" s="93"/>
      <c r="MF398" s="93"/>
      <c r="MG398" s="93"/>
      <c r="MH398" s="93"/>
      <c r="MI398" s="93"/>
      <c r="MJ398" s="93"/>
      <c r="MK398" s="93"/>
      <c r="ML398" s="93"/>
      <c r="MM398" s="93"/>
      <c r="MN398" s="93"/>
      <c r="MO398" s="93"/>
      <c r="MP398" s="93"/>
      <c r="MQ398" s="93"/>
      <c r="MR398" s="93"/>
      <c r="MS398" s="93"/>
      <c r="MT398" s="93"/>
      <c r="MU398" s="93"/>
      <c r="MV398" s="93"/>
      <c r="MW398" s="93"/>
      <c r="MX398" s="93"/>
      <c r="MY398" s="93"/>
      <c r="MZ398" s="93"/>
      <c r="NA398" s="93"/>
      <c r="NB398" s="93"/>
      <c r="NC398" s="93"/>
      <c r="ND398" s="93"/>
      <c r="NE398" s="93"/>
      <c r="NF398" s="93"/>
      <c r="NG398" s="93"/>
      <c r="NH398" s="93"/>
      <c r="NI398" s="93"/>
      <c r="NJ398" s="93"/>
      <c r="NK398" s="93"/>
      <c r="NL398" s="93"/>
      <c r="NM398" s="93"/>
      <c r="NN398" s="93"/>
      <c r="NO398" s="93"/>
      <c r="NP398" s="93"/>
      <c r="NQ398" s="93"/>
      <c r="NR398" s="93"/>
      <c r="NS398" s="93"/>
      <c r="NT398" s="93"/>
      <c r="NU398" s="93"/>
      <c r="NV398" s="93"/>
      <c r="NW398" s="93"/>
      <c r="NX398" s="93"/>
      <c r="NY398" s="93"/>
      <c r="NZ398" s="93"/>
      <c r="OA398" s="93"/>
      <c r="OB398" s="93"/>
      <c r="OC398" s="93"/>
      <c r="OD398" s="93"/>
      <c r="OE398" s="93"/>
      <c r="OF398" s="93"/>
      <c r="OG398" s="93"/>
      <c r="OH398" s="93"/>
      <c r="OI398" s="93"/>
      <c r="OJ398" s="93"/>
      <c r="OK398" s="93"/>
      <c r="OL398" s="93"/>
      <c r="OM398" s="93"/>
      <c r="ON398" s="93"/>
      <c r="OO398" s="93"/>
      <c r="OP398" s="93"/>
      <c r="OQ398" s="93"/>
      <c r="OR398" s="93"/>
      <c r="OS398" s="93"/>
      <c r="OT398" s="93"/>
      <c r="OU398" s="93"/>
      <c r="OV398" s="93"/>
      <c r="OW398" s="93"/>
      <c r="OX398" s="93"/>
      <c r="OY398" s="93"/>
      <c r="OZ398" s="93"/>
      <c r="PA398" s="93"/>
      <c r="PB398" s="93"/>
      <c r="PC398" s="93"/>
      <c r="PD398" s="93"/>
      <c r="PE398" s="93"/>
      <c r="PF398" s="93"/>
      <c r="PG398" s="93"/>
      <c r="PH398" s="93"/>
      <c r="PI398" s="93"/>
      <c r="PJ398" s="93"/>
      <c r="PK398" s="93"/>
      <c r="PL398" s="93"/>
      <c r="PM398" s="93"/>
      <c r="PN398" s="93"/>
      <c r="PO398" s="93"/>
      <c r="PP398" s="93"/>
      <c r="PQ398" s="93"/>
      <c r="PR398" s="93"/>
      <c r="PS398" s="93"/>
      <c r="PT398" s="93"/>
      <c r="PU398" s="93"/>
      <c r="PV398" s="93"/>
      <c r="PW398" s="93"/>
      <c r="PX398" s="93"/>
      <c r="PY398" s="93"/>
      <c r="PZ398" s="93"/>
      <c r="QA398" s="93"/>
      <c r="QB398" s="93"/>
      <c r="QC398" s="93"/>
      <c r="QD398" s="93"/>
      <c r="QE398" s="93"/>
      <c r="QF398" s="93"/>
      <c r="QG398" s="93"/>
      <c r="QH398" s="93"/>
      <c r="QI398" s="93"/>
      <c r="QJ398" s="93"/>
      <c r="QK398" s="93"/>
      <c r="QL398" s="93"/>
      <c r="QM398" s="93"/>
      <c r="QN398" s="93"/>
      <c r="QO398" s="93"/>
      <c r="QP398" s="93"/>
      <c r="QQ398" s="93"/>
      <c r="QR398" s="93"/>
      <c r="QS398" s="93"/>
      <c r="QT398" s="93"/>
      <c r="QU398" s="93"/>
      <c r="QV398" s="93"/>
      <c r="QW398" s="93"/>
      <c r="QX398" s="93"/>
      <c r="QY398" s="93"/>
      <c r="QZ398" s="93"/>
      <c r="RA398" s="93"/>
      <c r="RB398" s="93"/>
      <c r="RC398" s="93"/>
      <c r="RD398" s="93"/>
      <c r="RE398" s="93"/>
      <c r="RF398" s="93"/>
      <c r="RG398" s="93"/>
      <c r="RH398" s="93"/>
      <c r="RI398" s="93"/>
      <c r="RJ398" s="93"/>
      <c r="RK398" s="93"/>
      <c r="RL398" s="93"/>
      <c r="RM398" s="93"/>
      <c r="RN398" s="93"/>
      <c r="RO398" s="93"/>
      <c r="RP398" s="93"/>
      <c r="RQ398" s="93"/>
      <c r="RR398" s="93"/>
      <c r="RS398" s="93"/>
      <c r="RT398" s="93"/>
      <c r="RU398" s="93"/>
      <c r="RV398" s="93"/>
      <c r="RW398" s="93"/>
      <c r="RX398" s="93"/>
      <c r="RY398" s="93"/>
      <c r="RZ398" s="93"/>
      <c r="SA398" s="93"/>
      <c r="SB398" s="93"/>
      <c r="SC398" s="93"/>
      <c r="SD398" s="93"/>
      <c r="SE398" s="93"/>
      <c r="SF398" s="93"/>
      <c r="SG398" s="93"/>
      <c r="SH398" s="93"/>
      <c r="SI398" s="93"/>
      <c r="SJ398" s="93"/>
      <c r="SK398" s="93"/>
      <c r="SL398" s="93"/>
      <c r="SM398" s="93"/>
      <c r="SN398" s="93"/>
      <c r="SO398" s="93"/>
      <c r="SP398" s="93"/>
      <c r="SQ398" s="93"/>
      <c r="SR398" s="93"/>
      <c r="SS398" s="93"/>
      <c r="ST398" s="93"/>
      <c r="SU398" s="93"/>
      <c r="SV398" s="93"/>
      <c r="SW398" s="93"/>
      <c r="SX398" s="93"/>
      <c r="SY398" s="93"/>
      <c r="SZ398" s="93"/>
      <c r="TA398" s="93"/>
      <c r="TB398" s="93"/>
      <c r="TC398" s="93"/>
      <c r="TD398" s="93"/>
      <c r="TE398" s="93"/>
      <c r="TF398" s="93"/>
      <c r="TG398" s="93"/>
      <c r="TH398" s="93"/>
      <c r="TI398" s="93"/>
      <c r="TJ398" s="93"/>
      <c r="TK398" s="93"/>
      <c r="TL398" s="93"/>
      <c r="TM398" s="93"/>
      <c r="TN398" s="93"/>
      <c r="TO398" s="93"/>
      <c r="TP398" s="93"/>
      <c r="TQ398" s="93"/>
      <c r="TR398" s="93"/>
      <c r="TS398" s="93"/>
      <c r="TT398" s="93"/>
      <c r="TU398" s="93"/>
      <c r="TV398" s="93"/>
      <c r="TW398" s="93"/>
      <c r="TX398" s="93"/>
      <c r="TY398" s="93"/>
      <c r="TZ398" s="93"/>
      <c r="UA398" s="93"/>
      <c r="UB398" s="93"/>
      <c r="UC398" s="93"/>
      <c r="UD398" s="93"/>
      <c r="UE398" s="93"/>
      <c r="UF398" s="93"/>
      <c r="UG398" s="93"/>
      <c r="UH398" s="93"/>
      <c r="UI398" s="93"/>
      <c r="UJ398" s="93"/>
      <c r="UK398" s="93"/>
      <c r="UL398" s="93"/>
      <c r="UM398" s="93"/>
      <c r="UN398" s="93"/>
      <c r="UO398" s="93"/>
      <c r="UP398" s="93"/>
      <c r="UQ398" s="93"/>
      <c r="UR398" s="93"/>
      <c r="US398" s="93"/>
      <c r="UT398" s="93"/>
      <c r="UU398" s="93"/>
      <c r="UV398" s="93"/>
      <c r="UW398" s="93"/>
      <c r="UX398" s="93"/>
      <c r="UY398" s="93"/>
      <c r="UZ398" s="93"/>
      <c r="VA398" s="93"/>
      <c r="VB398" s="93"/>
      <c r="VC398" s="93"/>
      <c r="VD398" s="93"/>
      <c r="VE398" s="93"/>
      <c r="VF398" s="93"/>
      <c r="VG398" s="93"/>
      <c r="VH398" s="93"/>
      <c r="VI398" s="93"/>
      <c r="VJ398" s="93"/>
      <c r="VK398" s="93"/>
      <c r="VL398" s="93"/>
      <c r="VM398" s="93"/>
      <c r="VN398" s="93"/>
      <c r="VO398" s="93"/>
      <c r="VP398" s="93"/>
      <c r="VQ398" s="93"/>
      <c r="VR398" s="93"/>
      <c r="VS398" s="93"/>
      <c r="VT398" s="93"/>
      <c r="VU398" s="93"/>
      <c r="VV398" s="93"/>
      <c r="VW398" s="93"/>
      <c r="VX398" s="93"/>
      <c r="VY398" s="93"/>
      <c r="VZ398" s="93"/>
      <c r="WA398" s="93"/>
      <c r="WB398" s="93"/>
      <c r="WC398" s="93"/>
      <c r="WD398" s="93"/>
      <c r="WE398" s="93"/>
      <c r="WF398" s="93"/>
      <c r="WG398" s="93"/>
      <c r="WH398" s="93"/>
      <c r="WI398" s="93"/>
      <c r="WJ398" s="93"/>
      <c r="WK398" s="93"/>
      <c r="WL398" s="93"/>
      <c r="WM398" s="93"/>
      <c r="WN398" s="93"/>
      <c r="WO398" s="93"/>
      <c r="WP398" s="93"/>
      <c r="WQ398" s="93"/>
      <c r="WR398" s="93"/>
      <c r="WS398" s="93"/>
      <c r="WT398" s="93"/>
      <c r="WU398" s="93"/>
      <c r="WV398" s="93"/>
      <c r="WW398" s="93"/>
      <c r="WX398" s="93"/>
      <c r="WY398" s="93"/>
      <c r="WZ398" s="93"/>
      <c r="XA398" s="93"/>
      <c r="XB398" s="93"/>
      <c r="XC398" s="93"/>
      <c r="XD398" s="93"/>
      <c r="XE398" s="93"/>
      <c r="XF398" s="93"/>
      <c r="XG398" s="93"/>
      <c r="XH398" s="93"/>
      <c r="XI398" s="93"/>
      <c r="XJ398" s="93"/>
      <c r="XK398" s="93"/>
      <c r="XL398" s="93"/>
      <c r="XM398" s="93"/>
      <c r="XN398" s="93"/>
      <c r="XO398" s="93"/>
      <c r="XP398" s="93"/>
      <c r="XQ398" s="93"/>
      <c r="XR398" s="93"/>
      <c r="XS398" s="93"/>
      <c r="XT398" s="93"/>
      <c r="XU398" s="93"/>
      <c r="XV398" s="93"/>
      <c r="XW398" s="93"/>
      <c r="XX398" s="93"/>
      <c r="XY398" s="93"/>
      <c r="XZ398" s="93"/>
      <c r="YA398" s="93"/>
      <c r="YB398" s="93"/>
      <c r="YC398" s="93"/>
      <c r="YD398" s="93"/>
      <c r="YE398" s="93"/>
      <c r="YF398" s="93"/>
      <c r="YG398" s="93"/>
      <c r="YH398" s="93"/>
      <c r="YI398" s="93"/>
      <c r="YJ398" s="93"/>
      <c r="YK398" s="93"/>
      <c r="YL398" s="93"/>
      <c r="YM398" s="93"/>
      <c r="YN398" s="93"/>
      <c r="YO398" s="93"/>
      <c r="YP398" s="93"/>
      <c r="YQ398" s="93"/>
      <c r="YR398" s="93"/>
      <c r="YS398" s="93"/>
      <c r="YT398" s="93"/>
      <c r="YU398" s="93"/>
      <c r="YV398" s="93"/>
      <c r="YW398" s="93"/>
      <c r="YX398" s="93"/>
      <c r="YY398" s="93"/>
      <c r="YZ398" s="93"/>
      <c r="ZA398" s="93"/>
      <c r="ZB398" s="93"/>
      <c r="ZC398" s="93"/>
      <c r="ZD398" s="93"/>
      <c r="ZE398" s="93"/>
      <c r="ZF398" s="93"/>
      <c r="ZG398" s="93"/>
      <c r="ZH398" s="93"/>
      <c r="ZI398" s="93"/>
      <c r="ZJ398" s="93"/>
      <c r="ZK398" s="93"/>
      <c r="ZL398" s="93"/>
      <c r="ZM398" s="93"/>
      <c r="ZN398" s="93"/>
      <c r="ZO398" s="93"/>
      <c r="ZP398" s="93"/>
      <c r="ZQ398" s="93"/>
      <c r="ZR398" s="93"/>
      <c r="ZS398" s="93"/>
      <c r="ZT398" s="93"/>
      <c r="ZU398" s="93"/>
      <c r="ZV398" s="93"/>
      <c r="ZW398" s="93"/>
      <c r="ZX398" s="93"/>
      <c r="ZY398" s="93"/>
      <c r="ZZ398" s="93"/>
      <c r="AAA398" s="93"/>
      <c r="AAB398" s="93"/>
      <c r="AAC398" s="93"/>
      <c r="AAD398" s="93"/>
      <c r="AAE398" s="93"/>
      <c r="AAF398" s="93"/>
      <c r="AAG398" s="93"/>
      <c r="AAH398" s="93"/>
      <c r="AAI398" s="93"/>
      <c r="AAJ398" s="93"/>
      <c r="AAK398" s="93"/>
      <c r="AAL398" s="93"/>
      <c r="AAM398" s="93"/>
      <c r="AAN398" s="93"/>
      <c r="AAO398" s="93"/>
      <c r="AAP398" s="93"/>
      <c r="AAQ398" s="93"/>
      <c r="AAR398" s="93"/>
      <c r="AAS398" s="93"/>
      <c r="AAT398" s="93"/>
      <c r="AAU398" s="93"/>
      <c r="AAV398" s="93"/>
      <c r="AAW398" s="93"/>
      <c r="AAX398" s="93"/>
      <c r="AAY398" s="93"/>
      <c r="AAZ398" s="93"/>
      <c r="ABA398" s="93"/>
      <c r="ABB398" s="93"/>
      <c r="ABC398" s="93"/>
      <c r="ABD398" s="93"/>
      <c r="ABE398" s="93"/>
      <c r="ABF398" s="93"/>
      <c r="ABG398" s="93"/>
      <c r="ABH398" s="93"/>
      <c r="ABI398" s="93"/>
      <c r="ABJ398" s="93"/>
      <c r="ABK398" s="93"/>
      <c r="ABL398" s="93"/>
      <c r="ABM398" s="93"/>
      <c r="ABN398" s="93"/>
      <c r="ABO398" s="93"/>
      <c r="ABP398" s="93"/>
      <c r="ABQ398" s="93"/>
      <c r="ABR398" s="93"/>
      <c r="ABS398" s="93"/>
      <c r="ABT398" s="93"/>
      <c r="ABU398" s="93"/>
      <c r="ABV398" s="93"/>
      <c r="ABW398" s="93"/>
      <c r="ABX398" s="93"/>
      <c r="ABY398" s="93"/>
      <c r="ABZ398" s="93"/>
      <c r="ACA398" s="93"/>
      <c r="ACB398" s="93"/>
      <c r="ACC398" s="93"/>
      <c r="ACD398" s="93"/>
      <c r="ACE398" s="93"/>
      <c r="ACF398" s="93"/>
      <c r="ACG398" s="93"/>
      <c r="ACH398" s="93"/>
      <c r="ACI398" s="93"/>
      <c r="ACJ398" s="93"/>
      <c r="ACK398" s="93"/>
      <c r="ACL398" s="93"/>
      <c r="ACM398" s="93"/>
      <c r="ACN398" s="93"/>
      <c r="ACO398" s="93"/>
      <c r="ACP398" s="93"/>
      <c r="ACQ398" s="93"/>
      <c r="ACR398" s="93"/>
      <c r="ACS398" s="93"/>
      <c r="ACT398" s="93"/>
      <c r="ACU398" s="93"/>
      <c r="ACV398" s="93"/>
      <c r="ACW398" s="93"/>
      <c r="ACX398" s="93"/>
      <c r="ACY398" s="93"/>
      <c r="ACZ398" s="93"/>
      <c r="ADA398" s="93"/>
      <c r="ADB398" s="93"/>
      <c r="ADC398" s="93"/>
      <c r="ADD398" s="93"/>
      <c r="ADE398" s="93"/>
      <c r="ADF398" s="93"/>
      <c r="ADG398" s="93"/>
      <c r="ADH398" s="93"/>
      <c r="ADI398" s="93"/>
      <c r="ADJ398" s="93"/>
      <c r="ADK398" s="93"/>
      <c r="ADL398" s="93"/>
      <c r="ADM398" s="93"/>
      <c r="ADN398" s="93"/>
      <c r="ADO398" s="93"/>
      <c r="ADP398" s="93"/>
      <c r="ADQ398" s="93"/>
      <c r="ADR398" s="93"/>
      <c r="ADS398" s="93"/>
      <c r="ADT398" s="93"/>
      <c r="ADU398" s="93"/>
      <c r="ADV398" s="93"/>
      <c r="ADW398" s="93"/>
      <c r="ADX398" s="93"/>
      <c r="ADY398" s="93"/>
      <c r="ADZ398" s="93"/>
      <c r="AEA398" s="93"/>
      <c r="AEB398" s="93"/>
      <c r="AEC398" s="93"/>
      <c r="AED398" s="93"/>
      <c r="AEE398" s="93"/>
      <c r="AEF398" s="93"/>
      <c r="AEG398" s="93"/>
      <c r="AEH398" s="93"/>
      <c r="AEI398" s="93"/>
      <c r="AEJ398" s="93"/>
      <c r="AEK398" s="93"/>
      <c r="AEL398" s="93"/>
      <c r="AEM398" s="93"/>
      <c r="AEN398" s="93"/>
      <c r="AEO398" s="93"/>
      <c r="AEP398" s="93"/>
      <c r="AEQ398" s="93"/>
      <c r="AER398" s="93"/>
      <c r="AES398" s="93"/>
      <c r="AET398" s="93"/>
      <c r="AEU398" s="93"/>
      <c r="AEV398" s="93"/>
      <c r="AEW398" s="93"/>
      <c r="AEX398" s="93"/>
      <c r="AEY398" s="93"/>
      <c r="AEZ398" s="93"/>
      <c r="AFA398" s="93"/>
      <c r="AFB398" s="93"/>
      <c r="AFC398" s="93"/>
      <c r="AFD398" s="93"/>
      <c r="AFE398" s="93"/>
      <c r="AFF398" s="93"/>
      <c r="AFG398" s="93"/>
      <c r="AFH398" s="93"/>
      <c r="AFI398" s="93"/>
      <c r="AFJ398" s="93"/>
      <c r="AFK398" s="93"/>
      <c r="AFL398" s="93"/>
      <c r="AFM398" s="93"/>
      <c r="AFN398" s="93"/>
      <c r="AFO398" s="93"/>
      <c r="AFP398" s="93"/>
      <c r="AFQ398" s="93"/>
      <c r="AFR398" s="93"/>
      <c r="AFS398" s="93"/>
      <c r="AFT398" s="93"/>
      <c r="AFU398" s="93"/>
      <c r="AFV398" s="93"/>
      <c r="AFW398" s="93"/>
      <c r="AFX398" s="93"/>
      <c r="AFY398" s="93"/>
      <c r="AFZ398" s="93"/>
      <c r="AGA398" s="93"/>
      <c r="AGB398" s="93"/>
      <c r="AGC398" s="93"/>
      <c r="AGD398" s="93"/>
      <c r="AGE398" s="93"/>
      <c r="AGF398" s="93"/>
      <c r="AGG398" s="93"/>
      <c r="AGH398" s="93"/>
      <c r="AGI398" s="93"/>
      <c r="AGJ398" s="93"/>
      <c r="AGK398" s="93"/>
      <c r="AGL398" s="93"/>
      <c r="AGM398" s="93"/>
      <c r="AGN398" s="93"/>
      <c r="AGO398" s="93"/>
      <c r="AGP398" s="93"/>
      <c r="AGQ398" s="93"/>
      <c r="AGR398" s="93"/>
      <c r="AGS398" s="93"/>
      <c r="AGT398" s="93"/>
      <c r="AGU398" s="93"/>
      <c r="AGV398" s="93"/>
      <c r="AGW398" s="93"/>
      <c r="AGX398" s="93"/>
      <c r="AGY398" s="93"/>
      <c r="AGZ398" s="93"/>
      <c r="AHA398" s="93"/>
      <c r="AHB398" s="93"/>
      <c r="AHC398" s="93"/>
      <c r="AHD398" s="93"/>
      <c r="AHE398" s="93"/>
      <c r="AHF398" s="93"/>
      <c r="AHG398" s="93"/>
      <c r="AHH398" s="93"/>
      <c r="AHI398" s="93"/>
      <c r="AHJ398" s="93"/>
      <c r="AHK398" s="93"/>
      <c r="AHL398" s="93"/>
      <c r="AHM398" s="93"/>
      <c r="AHN398" s="93"/>
      <c r="AHO398" s="93"/>
      <c r="AHP398" s="93"/>
      <c r="AHQ398" s="93"/>
      <c r="AHR398" s="93"/>
      <c r="AHS398" s="93"/>
      <c r="AHT398" s="93"/>
      <c r="AHU398" s="93"/>
      <c r="AHV398" s="93"/>
      <c r="AHW398" s="93"/>
      <c r="AHX398" s="93"/>
      <c r="AHY398" s="93"/>
      <c r="AHZ398" s="93"/>
      <c r="AIA398" s="93"/>
      <c r="AIB398" s="93"/>
      <c r="AIC398" s="93"/>
      <c r="AID398" s="93"/>
      <c r="AIE398" s="93"/>
      <c r="AIF398" s="93"/>
      <c r="AIG398" s="93"/>
      <c r="AIH398" s="93"/>
      <c r="AII398" s="93"/>
      <c r="AIJ398" s="93"/>
      <c r="AIK398" s="93"/>
      <c r="AIL398" s="93"/>
      <c r="AIM398" s="93"/>
      <c r="AIN398" s="93"/>
      <c r="AIO398" s="93"/>
      <c r="AIP398" s="93"/>
      <c r="AIQ398" s="93"/>
      <c r="AIR398" s="93"/>
      <c r="AIS398" s="93"/>
      <c r="AIT398" s="93"/>
      <c r="AIU398" s="93"/>
      <c r="AIV398" s="93"/>
      <c r="AIW398" s="93"/>
      <c r="AIX398" s="93"/>
      <c r="AIY398" s="93"/>
      <c r="AIZ398" s="93"/>
      <c r="AJA398" s="93"/>
      <c r="AJB398" s="93"/>
      <c r="AJC398" s="93"/>
      <c r="AJD398" s="93"/>
      <c r="AJE398" s="93"/>
      <c r="AJF398" s="93"/>
      <c r="AJG398" s="93"/>
      <c r="AJH398" s="93"/>
      <c r="AJI398" s="93"/>
      <c r="AJJ398" s="93"/>
      <c r="AJK398" s="93"/>
      <c r="AJL398" s="93"/>
      <c r="AJM398" s="93"/>
      <c r="AJN398" s="93"/>
      <c r="AJO398" s="93"/>
      <c r="AJP398" s="93"/>
      <c r="AJQ398" s="93"/>
      <c r="AJR398" s="93"/>
      <c r="AJS398" s="93"/>
      <c r="AJT398" s="93"/>
      <c r="AJU398" s="93"/>
      <c r="AJV398" s="93"/>
      <c r="AJW398" s="93"/>
      <c r="AJX398" s="93"/>
      <c r="AJY398" s="93"/>
      <c r="AJZ398" s="93"/>
      <c r="AKA398" s="93"/>
      <c r="AKB398" s="93"/>
      <c r="AKC398" s="93"/>
      <c r="AKD398" s="93"/>
      <c r="AKE398" s="93"/>
      <c r="AKF398" s="93"/>
      <c r="AKG398" s="93"/>
      <c r="AKH398" s="93"/>
      <c r="AKI398" s="93"/>
      <c r="AKJ398" s="93"/>
      <c r="AKK398" s="93"/>
      <c r="AKL398" s="93"/>
      <c r="AKM398" s="93"/>
      <c r="AKN398" s="93"/>
      <c r="AKO398" s="93"/>
      <c r="AKP398" s="93"/>
      <c r="AKQ398" s="93"/>
      <c r="AKR398" s="93"/>
      <c r="AKS398" s="93"/>
      <c r="AKT398" s="93"/>
      <c r="AKU398" s="93"/>
      <c r="AKV398" s="93"/>
      <c r="AKW398" s="93"/>
      <c r="AKX398" s="93"/>
      <c r="AKY398" s="93"/>
      <c r="AKZ398" s="93"/>
      <c r="ALA398" s="93"/>
      <c r="ALB398" s="93"/>
      <c r="ALC398" s="93"/>
      <c r="ALD398" s="93"/>
      <c r="ALE398" s="93"/>
      <c r="ALF398" s="93"/>
      <c r="ALG398" s="93"/>
      <c r="ALH398" s="93"/>
      <c r="ALI398" s="93"/>
      <c r="ALJ398" s="93"/>
      <c r="ALK398" s="93"/>
      <c r="ALL398" s="93"/>
      <c r="ALM398" s="93"/>
      <c r="ALN398" s="93"/>
      <c r="ALO398" s="93"/>
      <c r="ALP398" s="93"/>
      <c r="ALQ398" s="93"/>
      <c r="ALR398" s="93"/>
      <c r="ALS398" s="93"/>
      <c r="ALT398" s="93"/>
      <c r="ALU398" s="93"/>
      <c r="ALV398" s="93"/>
      <c r="ALW398" s="93"/>
      <c r="ALX398" s="93"/>
      <c r="ALY398" s="93"/>
      <c r="ALZ398" s="93"/>
      <c r="AMA398" s="93"/>
      <c r="AMB398" s="93"/>
      <c r="AMC398" s="93"/>
      <c r="AMD398" s="93"/>
      <c r="AME398" s="93"/>
      <c r="AMF398" s="93"/>
      <c r="AMG398" s="93"/>
      <c r="AMH398" s="93"/>
      <c r="AMI398" s="93"/>
      <c r="AMJ398" s="93"/>
      <c r="AMK398" s="93"/>
      <c r="AML398" s="93"/>
      <c r="AMM398" s="93"/>
      <c r="AMN398" s="93"/>
      <c r="AMO398" s="93"/>
      <c r="AMP398" s="93"/>
      <c r="AMQ398" s="93"/>
      <c r="AMR398" s="93"/>
      <c r="AMS398" s="93"/>
      <c r="AMT398" s="93"/>
      <c r="AMU398" s="93"/>
      <c r="AMV398" s="93"/>
      <c r="AMW398" s="93"/>
      <c r="AMX398" s="93"/>
      <c r="AMY398" s="93"/>
      <c r="AMZ398" s="93"/>
      <c r="ANA398" s="93"/>
      <c r="ANB398" s="93"/>
      <c r="ANC398" s="93"/>
      <c r="AND398" s="93"/>
      <c r="ANE398" s="93"/>
      <c r="ANF398" s="93"/>
      <c r="ANG398" s="93"/>
      <c r="ANH398" s="93"/>
      <c r="ANI398" s="93"/>
      <c r="ANJ398" s="93"/>
      <c r="ANK398" s="93"/>
      <c r="ANL398" s="93"/>
      <c r="ANM398" s="93"/>
      <c r="ANN398" s="93"/>
      <c r="ANO398" s="93"/>
      <c r="ANP398" s="93"/>
      <c r="ANQ398" s="93"/>
      <c r="ANR398" s="93"/>
      <c r="ANS398" s="93"/>
      <c r="ANT398" s="93"/>
      <c r="ANU398" s="93"/>
      <c r="ANV398" s="93"/>
      <c r="ANW398" s="93"/>
      <c r="ANX398" s="93"/>
      <c r="ANY398" s="93"/>
      <c r="ANZ398" s="93"/>
      <c r="AOA398" s="93"/>
      <c r="AOB398" s="93"/>
      <c r="AOC398" s="93"/>
      <c r="AOD398" s="93"/>
      <c r="AOE398" s="93"/>
      <c r="AOF398" s="93"/>
      <c r="AOG398" s="93"/>
      <c r="AOH398" s="93"/>
      <c r="AOI398" s="93"/>
      <c r="AOJ398" s="93"/>
      <c r="AOK398" s="93"/>
      <c r="AOL398" s="93"/>
      <c r="AOM398" s="93"/>
      <c r="AON398" s="93"/>
      <c r="AOO398" s="93"/>
      <c r="AOP398" s="93"/>
      <c r="AOQ398" s="93"/>
      <c r="AOR398" s="93"/>
      <c r="AOS398" s="93"/>
      <c r="AOT398" s="93"/>
      <c r="AOU398" s="93"/>
      <c r="AOV398" s="93"/>
      <c r="AOW398" s="93"/>
      <c r="AOX398" s="93"/>
      <c r="AOY398" s="93"/>
      <c r="AOZ398" s="93"/>
      <c r="APA398" s="93"/>
      <c r="APB398" s="93"/>
      <c r="APC398" s="93"/>
      <c r="APD398" s="93"/>
      <c r="APE398" s="93"/>
      <c r="APF398" s="93"/>
      <c r="APG398" s="93"/>
      <c r="APH398" s="93"/>
      <c r="API398" s="93"/>
      <c r="APJ398" s="93"/>
      <c r="APK398" s="93"/>
      <c r="APL398" s="93"/>
      <c r="APM398" s="93"/>
      <c r="APN398" s="93"/>
      <c r="APO398" s="93"/>
      <c r="APP398" s="93"/>
      <c r="APQ398" s="93"/>
      <c r="APR398" s="93"/>
      <c r="APS398" s="93"/>
      <c r="APT398" s="93"/>
      <c r="APU398" s="93"/>
      <c r="APV398" s="93"/>
      <c r="APW398" s="93"/>
      <c r="APX398" s="93"/>
      <c r="APY398" s="93"/>
      <c r="APZ398" s="93"/>
      <c r="AQA398" s="93"/>
      <c r="AQB398" s="93"/>
      <c r="AQC398" s="93"/>
      <c r="AQD398" s="93"/>
      <c r="AQE398" s="93"/>
      <c r="AQF398" s="93"/>
      <c r="AQG398" s="93"/>
      <c r="AQH398" s="93"/>
      <c r="AQI398" s="93"/>
      <c r="AQJ398" s="93"/>
      <c r="AQK398" s="93"/>
      <c r="AQL398" s="93"/>
      <c r="AQM398" s="93"/>
      <c r="AQN398" s="93"/>
      <c r="AQO398" s="93"/>
      <c r="AQP398" s="93"/>
      <c r="AQQ398" s="93"/>
      <c r="AQR398" s="93"/>
      <c r="AQS398" s="93"/>
      <c r="AQT398" s="93"/>
      <c r="AQU398" s="93"/>
      <c r="AQV398" s="93"/>
      <c r="AQW398" s="93"/>
      <c r="AQX398" s="93"/>
      <c r="AQY398" s="93"/>
      <c r="AQZ398" s="93"/>
      <c r="ARA398" s="93"/>
      <c r="ARB398" s="93"/>
      <c r="ARC398" s="93"/>
      <c r="ARD398" s="93"/>
      <c r="ARE398" s="93"/>
      <c r="ARF398" s="93"/>
      <c r="ARG398" s="93"/>
      <c r="ARH398" s="93"/>
      <c r="ARI398" s="93"/>
      <c r="ARJ398" s="93"/>
      <c r="ARK398" s="93"/>
      <c r="ARL398" s="93"/>
      <c r="ARM398" s="93"/>
      <c r="ARN398" s="93"/>
      <c r="ARO398" s="93"/>
      <c r="ARP398" s="93"/>
      <c r="ARQ398" s="93"/>
      <c r="ARR398" s="93"/>
      <c r="ARS398" s="93"/>
      <c r="ART398" s="93"/>
      <c r="ARU398" s="93"/>
      <c r="ARV398" s="93"/>
      <c r="ARW398" s="93"/>
      <c r="ARX398" s="93"/>
      <c r="ARY398" s="93"/>
      <c r="ARZ398" s="93"/>
      <c r="ASA398" s="93"/>
      <c r="ASB398" s="93"/>
      <c r="ASC398" s="93"/>
      <c r="ASD398" s="93"/>
      <c r="ASE398" s="93"/>
      <c r="ASF398" s="93"/>
      <c r="ASG398" s="93"/>
      <c r="ASH398" s="93"/>
      <c r="ASI398" s="93"/>
      <c r="ASJ398" s="93"/>
      <c r="ASK398" s="93"/>
      <c r="ASL398" s="93"/>
      <c r="ASM398" s="93"/>
      <c r="ASN398" s="93"/>
      <c r="ASO398" s="93"/>
      <c r="ASP398" s="93"/>
      <c r="ASQ398" s="93"/>
      <c r="ASR398" s="93"/>
      <c r="ASS398" s="93"/>
      <c r="AST398" s="93"/>
      <c r="ASU398" s="93"/>
      <c r="ASV398" s="93"/>
      <c r="ASW398" s="93"/>
      <c r="ASX398" s="93"/>
      <c r="ASY398" s="93"/>
      <c r="ASZ398" s="93"/>
      <c r="ATA398" s="93"/>
      <c r="ATB398" s="93"/>
      <c r="ATC398" s="93"/>
      <c r="ATD398" s="93"/>
      <c r="ATE398" s="93"/>
      <c r="ATF398" s="93"/>
      <c r="ATG398" s="93"/>
      <c r="ATH398" s="93"/>
      <c r="ATI398" s="93"/>
      <c r="ATJ398" s="93"/>
      <c r="ATK398" s="93"/>
      <c r="ATL398" s="93"/>
      <c r="ATM398" s="93"/>
      <c r="ATN398" s="93"/>
      <c r="ATO398" s="93"/>
      <c r="ATP398" s="93"/>
      <c r="ATQ398" s="93"/>
      <c r="ATR398" s="93"/>
      <c r="ATS398" s="93"/>
      <c r="ATT398" s="93"/>
      <c r="ATU398" s="93"/>
      <c r="ATV398" s="93"/>
      <c r="ATW398" s="93"/>
      <c r="ATX398" s="93"/>
      <c r="ATY398" s="93"/>
      <c r="ATZ398" s="93"/>
      <c r="AUA398" s="93"/>
      <c r="AUB398" s="93"/>
      <c r="AUC398" s="93"/>
      <c r="AUD398" s="93"/>
      <c r="AUE398" s="93"/>
      <c r="AUF398" s="93"/>
      <c r="AUG398" s="93"/>
      <c r="AUH398" s="93"/>
      <c r="AUI398" s="93"/>
      <c r="AUJ398" s="93"/>
      <c r="AUK398" s="93"/>
      <c r="AUL398" s="93"/>
      <c r="AUM398" s="93"/>
      <c r="AUN398" s="93"/>
      <c r="AUO398" s="93"/>
      <c r="AUP398" s="93"/>
      <c r="AUQ398" s="93"/>
      <c r="AUR398" s="93"/>
      <c r="AUS398" s="93"/>
      <c r="AUT398" s="93"/>
      <c r="AUU398" s="93"/>
      <c r="AUV398" s="93"/>
      <c r="AUW398" s="93"/>
      <c r="AUX398" s="93"/>
      <c r="AUY398" s="93"/>
      <c r="AUZ398" s="93"/>
      <c r="AVA398" s="93"/>
      <c r="AVB398" s="93"/>
      <c r="AVC398" s="93"/>
      <c r="AVD398" s="93"/>
      <c r="AVE398" s="93"/>
      <c r="AVF398" s="93"/>
      <c r="AVG398" s="93"/>
      <c r="AVH398" s="93"/>
      <c r="AVI398" s="93"/>
      <c r="AVJ398" s="93"/>
      <c r="AVK398" s="93"/>
      <c r="AVL398" s="93"/>
      <c r="AVM398" s="93"/>
      <c r="AVN398" s="93"/>
      <c r="AVO398" s="93"/>
      <c r="AVP398" s="93"/>
      <c r="AVQ398" s="93"/>
      <c r="AVR398" s="93"/>
      <c r="AVS398" s="93"/>
      <c r="AVT398" s="93"/>
      <c r="AVU398" s="93"/>
      <c r="AVV398" s="93"/>
      <c r="AVW398" s="93"/>
      <c r="AVX398" s="93"/>
      <c r="AVY398" s="93"/>
      <c r="AVZ398" s="93"/>
      <c r="AWA398" s="93"/>
      <c r="AWB398" s="93"/>
      <c r="AWC398" s="93"/>
      <c r="AWD398" s="93"/>
      <c r="AWE398" s="93"/>
      <c r="AWF398" s="93"/>
      <c r="AWG398" s="93"/>
      <c r="AWH398" s="93"/>
      <c r="AWI398" s="93"/>
      <c r="AWJ398" s="93"/>
      <c r="AWK398" s="93"/>
      <c r="AWL398" s="93"/>
      <c r="AWM398" s="93"/>
      <c r="AWN398" s="93"/>
      <c r="AWO398" s="93"/>
      <c r="AWP398" s="93"/>
      <c r="AWQ398" s="93"/>
      <c r="AWR398" s="93"/>
      <c r="AWS398" s="93"/>
      <c r="AWT398" s="93"/>
      <c r="AWU398" s="93"/>
      <c r="AWV398" s="93"/>
      <c r="AWW398" s="93"/>
      <c r="AWX398" s="93"/>
      <c r="AWY398" s="93"/>
      <c r="AWZ398" s="93"/>
      <c r="AXA398" s="93"/>
      <c r="AXB398" s="93"/>
      <c r="AXC398" s="93"/>
      <c r="AXD398" s="93"/>
      <c r="AXE398" s="93"/>
      <c r="AXF398" s="93"/>
      <c r="AXG398" s="93"/>
      <c r="AXH398" s="93"/>
      <c r="AXI398" s="93"/>
      <c r="AXJ398" s="93"/>
      <c r="AXK398" s="93"/>
      <c r="AXL398" s="93"/>
      <c r="AXM398" s="93"/>
      <c r="AXN398" s="93"/>
      <c r="AXO398" s="93"/>
      <c r="AXP398" s="93"/>
      <c r="AXQ398" s="93"/>
      <c r="AXR398" s="93"/>
      <c r="AXS398" s="93"/>
      <c r="AXT398" s="93"/>
      <c r="AXU398" s="93"/>
      <c r="AXV398" s="93"/>
      <c r="AXW398" s="93"/>
      <c r="AXX398" s="93"/>
      <c r="AXY398" s="93"/>
      <c r="AXZ398" s="93"/>
      <c r="AYA398" s="93"/>
      <c r="AYB398" s="93"/>
      <c r="AYC398" s="93"/>
      <c r="AYD398" s="93"/>
      <c r="AYE398" s="93"/>
      <c r="AYF398" s="93"/>
      <c r="AYG398" s="93"/>
      <c r="AYH398" s="93"/>
      <c r="AYI398" s="93"/>
      <c r="AYJ398" s="93"/>
      <c r="AYK398" s="93"/>
      <c r="AYL398" s="93"/>
      <c r="AYM398" s="93"/>
      <c r="AYN398" s="93"/>
      <c r="AYO398" s="93"/>
      <c r="AYP398" s="93"/>
      <c r="AYQ398" s="93"/>
      <c r="AYR398" s="93"/>
      <c r="AYS398" s="93"/>
      <c r="AYT398" s="93"/>
      <c r="AYU398" s="93"/>
      <c r="AYV398" s="93"/>
      <c r="AYW398" s="93"/>
      <c r="AYX398" s="93"/>
      <c r="AYY398" s="93"/>
      <c r="AYZ398" s="93"/>
      <c r="AZA398" s="93"/>
      <c r="AZB398" s="93"/>
      <c r="AZC398" s="93"/>
      <c r="AZD398" s="93"/>
      <c r="AZE398" s="93"/>
      <c r="AZF398" s="93"/>
      <c r="AZG398" s="93"/>
      <c r="AZH398" s="93"/>
      <c r="AZI398" s="93"/>
      <c r="AZJ398" s="93"/>
      <c r="AZK398" s="93"/>
      <c r="AZL398" s="93"/>
      <c r="AZM398" s="93"/>
      <c r="AZN398" s="93"/>
      <c r="AZO398" s="93"/>
      <c r="AZP398" s="93"/>
      <c r="AZQ398" s="93"/>
      <c r="AZR398" s="93"/>
      <c r="AZS398" s="93"/>
      <c r="AZT398" s="93"/>
      <c r="AZU398" s="93"/>
      <c r="AZV398" s="93"/>
      <c r="AZW398" s="93"/>
      <c r="AZX398" s="93"/>
      <c r="AZY398" s="93"/>
      <c r="AZZ398" s="93"/>
      <c r="BAA398" s="93"/>
      <c r="BAB398" s="93"/>
      <c r="BAC398" s="93"/>
      <c r="BAD398" s="93"/>
      <c r="BAE398" s="93"/>
      <c r="BAF398" s="93"/>
      <c r="BAG398" s="93"/>
      <c r="BAH398" s="93"/>
      <c r="BAI398" s="93"/>
      <c r="BAJ398" s="93"/>
      <c r="BAK398" s="93"/>
      <c r="BAL398" s="93"/>
      <c r="BAM398" s="93"/>
      <c r="BAN398" s="93"/>
      <c r="BAO398" s="93"/>
      <c r="BAP398" s="93"/>
      <c r="BAQ398" s="93"/>
      <c r="BAR398" s="93"/>
      <c r="BAS398" s="93"/>
      <c r="BAT398" s="93"/>
      <c r="BAU398" s="93"/>
      <c r="BAV398" s="93"/>
      <c r="BAW398" s="93"/>
      <c r="BAX398" s="93"/>
      <c r="BAY398" s="93"/>
      <c r="BAZ398" s="93"/>
      <c r="BBA398" s="93"/>
      <c r="BBB398" s="93"/>
      <c r="BBC398" s="93"/>
      <c r="BBD398" s="93"/>
      <c r="BBE398" s="93"/>
      <c r="BBF398" s="93"/>
      <c r="BBG398" s="93"/>
      <c r="BBH398" s="93"/>
      <c r="BBI398" s="93"/>
      <c r="BBJ398" s="93"/>
      <c r="BBK398" s="93"/>
      <c r="BBL398" s="93"/>
      <c r="BBM398" s="93"/>
      <c r="BBN398" s="93"/>
      <c r="BBO398" s="93"/>
      <c r="BBP398" s="93"/>
      <c r="BBQ398" s="93"/>
      <c r="BBR398" s="93"/>
      <c r="BBS398" s="93"/>
      <c r="BBT398" s="93"/>
      <c r="BBU398" s="93"/>
      <c r="BBV398" s="93"/>
      <c r="BBW398" s="93"/>
      <c r="BBX398" s="93"/>
      <c r="BBY398" s="93"/>
      <c r="BBZ398" s="93"/>
      <c r="BCA398" s="93"/>
      <c r="BCB398" s="93"/>
      <c r="BCC398" s="93"/>
      <c r="BCD398" s="93"/>
      <c r="BCE398" s="93"/>
      <c r="BCF398" s="93"/>
      <c r="BCG398" s="93"/>
      <c r="BCH398" s="93"/>
      <c r="BCI398" s="93"/>
      <c r="BCJ398" s="93"/>
      <c r="BCK398" s="93"/>
      <c r="BCL398" s="93"/>
      <c r="BCM398" s="93"/>
      <c r="BCN398" s="93"/>
      <c r="BCO398" s="93"/>
      <c r="BCP398" s="93"/>
      <c r="BCQ398" s="93"/>
      <c r="BCR398" s="93"/>
      <c r="BCS398" s="93"/>
      <c r="BCT398" s="93"/>
      <c r="BCU398" s="93"/>
      <c r="BCV398" s="93"/>
      <c r="BCW398" s="93"/>
      <c r="BCX398" s="93"/>
      <c r="BCY398" s="93"/>
      <c r="BCZ398" s="93"/>
      <c r="BDA398" s="93"/>
      <c r="BDB398" s="93"/>
      <c r="BDC398" s="93"/>
      <c r="BDD398" s="93"/>
      <c r="BDE398" s="93"/>
      <c r="BDF398" s="93"/>
      <c r="BDG398" s="93"/>
      <c r="BDH398" s="93"/>
      <c r="BDI398" s="93"/>
      <c r="BDJ398" s="93"/>
      <c r="BDK398" s="93"/>
      <c r="BDL398" s="93"/>
      <c r="BDM398" s="93"/>
      <c r="BDN398" s="93"/>
      <c r="BDO398" s="93"/>
      <c r="BDP398" s="93"/>
      <c r="BDQ398" s="93"/>
      <c r="BDR398" s="93"/>
      <c r="BDS398" s="93"/>
      <c r="BDT398" s="93"/>
      <c r="BDU398" s="93"/>
      <c r="BDV398" s="93"/>
      <c r="BDW398" s="93"/>
      <c r="BDX398" s="93"/>
      <c r="BDY398" s="93"/>
      <c r="BDZ398" s="93"/>
      <c r="BEA398" s="93"/>
      <c r="BEB398" s="93"/>
      <c r="BEC398" s="93"/>
      <c r="BED398" s="93"/>
      <c r="BEE398" s="93"/>
      <c r="BEF398" s="93"/>
      <c r="BEG398" s="93"/>
      <c r="BEH398" s="93"/>
      <c r="BEI398" s="93"/>
      <c r="BEJ398" s="93"/>
      <c r="BEK398" s="93"/>
      <c r="BEL398" s="93"/>
      <c r="BEM398" s="93"/>
      <c r="BEN398" s="93"/>
      <c r="BEO398" s="93"/>
      <c r="BEP398" s="93"/>
      <c r="BEQ398" s="93"/>
      <c r="BER398" s="93"/>
      <c r="BES398" s="93"/>
      <c r="BET398" s="93"/>
      <c r="BEU398" s="93"/>
      <c r="BEV398" s="93"/>
      <c r="BEW398" s="93"/>
      <c r="BEX398" s="93"/>
      <c r="BEY398" s="93"/>
      <c r="BEZ398" s="93"/>
      <c r="BFA398" s="93"/>
      <c r="BFB398" s="93"/>
      <c r="BFC398" s="93"/>
      <c r="BFD398" s="93"/>
      <c r="BFE398" s="93"/>
      <c r="BFF398" s="93"/>
      <c r="BFG398" s="93"/>
      <c r="BFH398" s="93"/>
      <c r="BFI398" s="93"/>
      <c r="BFJ398" s="93"/>
      <c r="BFK398" s="93"/>
      <c r="BFL398" s="93"/>
      <c r="BFM398" s="93"/>
      <c r="BFN398" s="93"/>
      <c r="BFO398" s="93"/>
      <c r="BFP398" s="93"/>
      <c r="BFQ398" s="93"/>
      <c r="BFR398" s="93"/>
      <c r="BFS398" s="93"/>
      <c r="BFT398" s="93"/>
      <c r="BFU398" s="93"/>
      <c r="BFV398" s="93"/>
      <c r="BFW398" s="93"/>
      <c r="BFX398" s="93"/>
      <c r="BFY398" s="93"/>
      <c r="BFZ398" s="93"/>
      <c r="BGA398" s="93"/>
      <c r="BGB398" s="93"/>
      <c r="BGC398" s="93"/>
      <c r="BGD398" s="93"/>
      <c r="BGE398" s="93"/>
      <c r="BGF398" s="93"/>
      <c r="BGG398" s="93"/>
      <c r="BGH398" s="93"/>
      <c r="BGI398" s="93"/>
      <c r="BGJ398" s="93"/>
      <c r="BGK398" s="93"/>
      <c r="BGL398" s="93"/>
      <c r="BGM398" s="93"/>
      <c r="BGN398" s="93"/>
      <c r="BGO398" s="93"/>
      <c r="BGP398" s="93"/>
      <c r="BGQ398" s="93"/>
      <c r="BGR398" s="93"/>
      <c r="BGS398" s="93"/>
      <c r="BGT398" s="93"/>
      <c r="BGU398" s="93"/>
      <c r="BGV398" s="93"/>
      <c r="BGW398" s="93"/>
      <c r="BGX398" s="93"/>
      <c r="BGY398" s="93"/>
      <c r="BGZ398" s="93"/>
      <c r="BHA398" s="93"/>
      <c r="BHB398" s="93"/>
      <c r="BHC398" s="93"/>
      <c r="BHD398" s="93"/>
      <c r="BHE398" s="93"/>
      <c r="BHF398" s="93"/>
      <c r="BHG398" s="93"/>
      <c r="BHH398" s="93"/>
      <c r="BHI398" s="93"/>
      <c r="BHJ398" s="93"/>
      <c r="BHK398" s="93"/>
      <c r="BHL398" s="93"/>
      <c r="BHM398" s="93"/>
      <c r="BHN398" s="93"/>
      <c r="BHO398" s="93"/>
      <c r="BHP398" s="93"/>
      <c r="BHQ398" s="93"/>
      <c r="BHR398" s="93"/>
      <c r="BHS398" s="93"/>
      <c r="BHT398" s="93"/>
      <c r="BHU398" s="93"/>
      <c r="BHV398" s="93"/>
      <c r="BHW398" s="93"/>
      <c r="BHX398" s="93"/>
      <c r="BHY398" s="93"/>
      <c r="BHZ398" s="93"/>
      <c r="BIA398" s="93"/>
      <c r="BIB398" s="93"/>
      <c r="BIC398" s="93"/>
      <c r="BID398" s="93"/>
      <c r="BIE398" s="93"/>
      <c r="BIF398" s="93"/>
      <c r="BIG398" s="93"/>
      <c r="BIH398" s="93"/>
      <c r="BII398" s="93"/>
      <c r="BIJ398" s="93"/>
      <c r="BIK398" s="93"/>
      <c r="BIL398" s="93"/>
      <c r="BIM398" s="93"/>
      <c r="BIN398" s="93"/>
      <c r="BIO398" s="93"/>
      <c r="BIP398" s="93"/>
      <c r="BIQ398" s="93"/>
      <c r="BIR398" s="93"/>
      <c r="BIS398" s="93"/>
      <c r="BIT398" s="93"/>
      <c r="BIU398" s="93"/>
      <c r="BIV398" s="93"/>
      <c r="BIW398" s="93"/>
      <c r="BIX398" s="93"/>
      <c r="BIY398" s="93"/>
      <c r="BIZ398" s="93"/>
      <c r="BJA398" s="93"/>
      <c r="BJB398" s="93"/>
      <c r="BJC398" s="93"/>
      <c r="BJD398" s="93"/>
      <c r="BJE398" s="93"/>
      <c r="BJF398" s="93"/>
      <c r="BJG398" s="93"/>
      <c r="BJH398" s="93"/>
      <c r="BJI398" s="93"/>
      <c r="BJJ398" s="93"/>
      <c r="BJK398" s="93"/>
      <c r="BJL398" s="93"/>
      <c r="BJM398" s="93"/>
      <c r="BJN398" s="93"/>
      <c r="BJO398" s="93"/>
      <c r="BJP398" s="93"/>
      <c r="BJQ398" s="93"/>
      <c r="BJR398" s="93"/>
      <c r="BJS398" s="93"/>
      <c r="BJT398" s="93"/>
      <c r="BJU398" s="93"/>
      <c r="BJV398" s="93"/>
      <c r="BJW398" s="93"/>
      <c r="BJX398" s="93"/>
      <c r="BJY398" s="93"/>
      <c r="BJZ398" s="93"/>
      <c r="BKA398" s="93"/>
      <c r="BKB398" s="93"/>
      <c r="BKC398" s="93"/>
      <c r="BKD398" s="93"/>
      <c r="BKE398" s="93"/>
      <c r="BKF398" s="93"/>
      <c r="BKG398" s="93"/>
      <c r="BKH398" s="93"/>
      <c r="BKI398" s="93"/>
      <c r="BKJ398" s="93"/>
      <c r="BKK398" s="93"/>
      <c r="BKL398" s="93"/>
      <c r="BKM398" s="93"/>
      <c r="BKN398" s="93"/>
      <c r="BKO398" s="93"/>
      <c r="BKP398" s="93"/>
      <c r="BKQ398" s="93"/>
      <c r="BKR398" s="93"/>
      <c r="BKS398" s="93"/>
      <c r="BKT398" s="93"/>
      <c r="BKU398" s="93"/>
      <c r="BKV398" s="93"/>
      <c r="BKW398" s="93"/>
      <c r="BKX398" s="93"/>
      <c r="BKY398" s="93"/>
      <c r="BKZ398" s="93"/>
      <c r="BLA398" s="93"/>
      <c r="BLB398" s="93"/>
      <c r="BLC398" s="93"/>
      <c r="BLD398" s="93"/>
      <c r="BLE398" s="93"/>
      <c r="BLF398" s="93"/>
      <c r="BLG398" s="93"/>
      <c r="BLH398" s="93"/>
      <c r="BLI398" s="93"/>
      <c r="BLJ398" s="93"/>
      <c r="BLK398" s="93"/>
      <c r="BLL398" s="93"/>
      <c r="BLM398" s="93"/>
      <c r="BLN398" s="93"/>
      <c r="BLO398" s="93"/>
      <c r="BLP398" s="93"/>
      <c r="BLQ398" s="93"/>
      <c r="BLR398" s="93"/>
      <c r="BLS398" s="93"/>
      <c r="BLT398" s="93"/>
      <c r="BLU398" s="93"/>
      <c r="BLV398" s="93"/>
      <c r="BLW398" s="93"/>
      <c r="BLX398" s="93"/>
      <c r="BLY398" s="93"/>
      <c r="BLZ398" s="93"/>
      <c r="BMA398" s="93"/>
      <c r="BMB398" s="93"/>
      <c r="BMC398" s="93"/>
      <c r="BMD398" s="93"/>
      <c r="BME398" s="93"/>
      <c r="BMF398" s="93"/>
      <c r="BMG398" s="93"/>
      <c r="BMH398" s="93"/>
      <c r="BMI398" s="93"/>
      <c r="BMJ398" s="93"/>
      <c r="BMK398" s="93"/>
      <c r="BML398" s="93"/>
      <c r="BMM398" s="93"/>
      <c r="BMN398" s="93"/>
      <c r="BMO398" s="93"/>
      <c r="BMP398" s="93"/>
      <c r="BMQ398" s="93"/>
      <c r="BMR398" s="93"/>
      <c r="BMS398" s="93"/>
      <c r="BMT398" s="93"/>
      <c r="BMU398" s="93"/>
      <c r="BMV398" s="93"/>
      <c r="BMW398" s="93"/>
      <c r="BMX398" s="93"/>
      <c r="BMY398" s="93"/>
      <c r="BMZ398" s="93"/>
      <c r="BNA398" s="93"/>
      <c r="BNB398" s="93"/>
      <c r="BNC398" s="93"/>
      <c r="BND398" s="93"/>
      <c r="BNE398" s="93"/>
      <c r="BNF398" s="93"/>
      <c r="BNG398" s="93"/>
      <c r="BNH398" s="93"/>
      <c r="BNI398" s="93"/>
      <c r="BNJ398" s="93"/>
      <c r="BNK398" s="93"/>
      <c r="BNL398" s="93"/>
      <c r="BNM398" s="93"/>
      <c r="BNN398" s="93"/>
      <c r="BNO398" s="93"/>
      <c r="BNP398" s="93"/>
      <c r="BNQ398" s="93"/>
      <c r="BNR398" s="93"/>
      <c r="BNS398" s="93"/>
      <c r="BNT398" s="93"/>
      <c r="BNU398" s="93"/>
      <c r="BNV398" s="93"/>
      <c r="BNW398" s="93"/>
      <c r="BNX398" s="93"/>
      <c r="BNY398" s="93"/>
      <c r="BNZ398" s="93"/>
      <c r="BOA398" s="93"/>
      <c r="BOB398" s="93"/>
      <c r="BOC398" s="93"/>
      <c r="BOD398" s="93"/>
      <c r="BOE398" s="93"/>
      <c r="BOF398" s="93"/>
      <c r="BOG398" s="93"/>
      <c r="BOH398" s="93"/>
      <c r="BOI398" s="93"/>
      <c r="BOJ398" s="93"/>
      <c r="BOK398" s="93"/>
      <c r="BOL398" s="93"/>
      <c r="BOM398" s="93"/>
      <c r="BON398" s="93"/>
      <c r="BOO398" s="93"/>
      <c r="BOP398" s="93"/>
      <c r="BOQ398" s="93"/>
      <c r="BOR398" s="93"/>
      <c r="BOS398" s="93"/>
      <c r="BOT398" s="93"/>
      <c r="BOU398" s="93"/>
      <c r="BOV398" s="93"/>
      <c r="BOW398" s="93"/>
      <c r="BOX398" s="93"/>
      <c r="BOY398" s="93"/>
      <c r="BOZ398" s="93"/>
      <c r="BPA398" s="93"/>
      <c r="BPB398" s="93"/>
      <c r="BPC398" s="93"/>
      <c r="BPD398" s="93"/>
      <c r="BPE398" s="93"/>
      <c r="BPF398" s="93"/>
      <c r="BPG398" s="93"/>
      <c r="BPH398" s="93"/>
      <c r="BPI398" s="93"/>
      <c r="BPJ398" s="93"/>
      <c r="BPK398" s="93"/>
      <c r="BPL398" s="93"/>
      <c r="BPM398" s="93"/>
      <c r="BPN398" s="93"/>
      <c r="BPO398" s="93"/>
      <c r="BPP398" s="93"/>
      <c r="BPQ398" s="93"/>
      <c r="BPR398" s="93"/>
      <c r="BPS398" s="93"/>
      <c r="BPT398" s="93"/>
      <c r="BPU398" s="93"/>
      <c r="BPV398" s="93"/>
      <c r="BPW398" s="93"/>
      <c r="BPX398" s="93"/>
      <c r="BPY398" s="93"/>
      <c r="BPZ398" s="93"/>
      <c r="BQA398" s="93"/>
      <c r="BQB398" s="93"/>
      <c r="BQC398" s="93"/>
      <c r="BQD398" s="93"/>
      <c r="BQE398" s="93"/>
      <c r="BQF398" s="93"/>
      <c r="BQG398" s="93"/>
      <c r="BQH398" s="93"/>
      <c r="BQI398" s="93"/>
      <c r="BQJ398" s="93"/>
      <c r="BQK398" s="93"/>
      <c r="BQL398" s="93"/>
      <c r="BQM398" s="93"/>
      <c r="BQN398" s="93"/>
      <c r="BQO398" s="93"/>
      <c r="BQP398" s="93"/>
      <c r="BQQ398" s="93"/>
      <c r="BQR398" s="93"/>
      <c r="BQS398" s="93"/>
      <c r="BQT398" s="93"/>
      <c r="BQU398" s="93"/>
      <c r="BQV398" s="93"/>
      <c r="BQW398" s="93"/>
      <c r="BQX398" s="93"/>
      <c r="BQY398" s="93"/>
      <c r="BQZ398" s="93"/>
      <c r="BRA398" s="93"/>
      <c r="BRB398" s="93"/>
      <c r="BRC398" s="93"/>
      <c r="BRD398" s="93"/>
      <c r="BRE398" s="93"/>
      <c r="BRF398" s="93"/>
      <c r="BRG398" s="93"/>
      <c r="BRH398" s="93"/>
      <c r="BRI398" s="93"/>
      <c r="BRJ398" s="93"/>
      <c r="BRK398" s="93"/>
      <c r="BRL398" s="93"/>
      <c r="BRM398" s="93"/>
      <c r="BRN398" s="93"/>
      <c r="BRO398" s="93"/>
      <c r="BRP398" s="93"/>
      <c r="BRQ398" s="93"/>
      <c r="BRR398" s="93"/>
      <c r="BRS398" s="93"/>
      <c r="BRT398" s="93"/>
      <c r="BRU398" s="93"/>
      <c r="BRV398" s="93"/>
      <c r="BRW398" s="93"/>
      <c r="BRX398" s="93"/>
      <c r="BRY398" s="93"/>
      <c r="BRZ398" s="93"/>
      <c r="BSA398" s="93"/>
      <c r="BSB398" s="93"/>
      <c r="BSC398" s="93"/>
      <c r="BSD398" s="93"/>
      <c r="BSE398" s="93"/>
      <c r="BSF398" s="93"/>
      <c r="BSG398" s="93"/>
      <c r="BSH398" s="93"/>
      <c r="BSI398" s="93"/>
      <c r="BSJ398" s="93"/>
      <c r="BSK398" s="93"/>
      <c r="BSL398" s="93"/>
      <c r="BSM398" s="93"/>
      <c r="BSN398" s="93"/>
      <c r="BSO398" s="93"/>
      <c r="BSP398" s="93"/>
      <c r="BSQ398" s="93"/>
      <c r="BSR398" s="93"/>
      <c r="BSS398" s="93"/>
      <c r="BST398" s="93"/>
      <c r="BSU398" s="93"/>
      <c r="BSV398" s="93"/>
      <c r="BSW398" s="93"/>
      <c r="BSX398" s="93"/>
      <c r="BSY398" s="93"/>
      <c r="BSZ398" s="93"/>
      <c r="BTA398" s="93"/>
      <c r="BTB398" s="93"/>
      <c r="BTC398" s="93"/>
      <c r="BTD398" s="93"/>
      <c r="BTE398" s="93"/>
      <c r="BTF398" s="93"/>
      <c r="BTG398" s="93"/>
      <c r="BTH398" s="93"/>
      <c r="BTI398" s="93"/>
      <c r="BTJ398" s="93"/>
      <c r="BTK398" s="93"/>
      <c r="BTL398" s="93"/>
      <c r="BTM398" s="93"/>
      <c r="BTN398" s="93"/>
      <c r="BTO398" s="93"/>
      <c r="BTP398" s="93"/>
      <c r="BTQ398" s="93"/>
      <c r="BTR398" s="93"/>
      <c r="BTS398" s="93"/>
      <c r="BTT398" s="93"/>
      <c r="BTU398" s="93"/>
      <c r="BTV398" s="93"/>
      <c r="BTW398" s="93"/>
      <c r="BTX398" s="93"/>
      <c r="BTY398" s="93"/>
      <c r="BTZ398" s="93"/>
      <c r="BUA398" s="93"/>
      <c r="BUB398" s="93"/>
      <c r="BUC398" s="93"/>
      <c r="BUD398" s="93"/>
      <c r="BUE398" s="93"/>
      <c r="BUF398" s="93"/>
      <c r="BUG398" s="93"/>
      <c r="BUH398" s="93"/>
      <c r="BUI398" s="93"/>
      <c r="BUJ398" s="93"/>
      <c r="BUK398" s="93"/>
      <c r="BUL398" s="93"/>
      <c r="BUM398" s="93"/>
      <c r="BUN398" s="93"/>
      <c r="BUO398" s="93"/>
      <c r="BUP398" s="93"/>
      <c r="BUQ398" s="93"/>
      <c r="BUR398" s="93"/>
      <c r="BUS398" s="93"/>
      <c r="BUT398" s="93"/>
      <c r="BUU398" s="93"/>
      <c r="BUV398" s="93"/>
      <c r="BUW398" s="93"/>
      <c r="BUX398" s="93"/>
      <c r="BUY398" s="93"/>
      <c r="BUZ398" s="93"/>
      <c r="BVA398" s="93"/>
      <c r="BVB398" s="93"/>
      <c r="BVC398" s="93"/>
      <c r="BVD398" s="93"/>
      <c r="BVE398" s="93"/>
      <c r="BVF398" s="93"/>
      <c r="BVG398" s="93"/>
      <c r="BVH398" s="93"/>
      <c r="BVI398" s="93"/>
      <c r="BVJ398" s="93"/>
      <c r="BVK398" s="93"/>
      <c r="BVL398" s="93"/>
      <c r="BVM398" s="93"/>
      <c r="BVN398" s="93"/>
      <c r="BVO398" s="93"/>
      <c r="BVP398" s="93"/>
      <c r="BVQ398" s="93"/>
      <c r="BVR398" s="93"/>
      <c r="BVS398" s="93"/>
      <c r="BVT398" s="93"/>
      <c r="BVU398" s="93"/>
      <c r="BVV398" s="93"/>
      <c r="BVW398" s="93"/>
      <c r="BVX398" s="93"/>
      <c r="BVY398" s="93"/>
      <c r="BVZ398" s="93"/>
      <c r="BWA398" s="93"/>
      <c r="BWB398" s="93"/>
      <c r="BWC398" s="93"/>
      <c r="BWD398" s="93"/>
      <c r="BWE398" s="93"/>
      <c r="BWF398" s="93"/>
      <c r="BWG398" s="93"/>
      <c r="BWH398" s="93"/>
      <c r="BWI398" s="93"/>
      <c r="BWJ398" s="93"/>
      <c r="BWK398" s="93"/>
      <c r="BWL398" s="93"/>
      <c r="BWM398" s="93"/>
      <c r="BWN398" s="93"/>
      <c r="BWO398" s="93"/>
      <c r="BWP398" s="93"/>
      <c r="BWQ398" s="93"/>
      <c r="BWR398" s="93"/>
      <c r="BWS398" s="93"/>
      <c r="BWT398" s="93"/>
      <c r="BWU398" s="93"/>
      <c r="BWV398" s="93"/>
      <c r="BWW398" s="93"/>
      <c r="BWX398" s="93"/>
      <c r="BWY398" s="93"/>
      <c r="BWZ398" s="93"/>
      <c r="BXA398" s="93"/>
      <c r="BXB398" s="93"/>
      <c r="BXC398" s="93"/>
      <c r="BXD398" s="93"/>
      <c r="BXE398" s="93"/>
      <c r="BXF398" s="93"/>
      <c r="BXG398" s="93"/>
      <c r="BXH398" s="93"/>
      <c r="BXI398" s="93"/>
      <c r="BXJ398" s="93"/>
      <c r="BXK398" s="93"/>
      <c r="BXL398" s="93"/>
      <c r="BXM398" s="93"/>
      <c r="BXN398" s="93"/>
      <c r="BXO398" s="93"/>
      <c r="BXP398" s="93"/>
      <c r="BXQ398" s="93"/>
      <c r="BXR398" s="93"/>
      <c r="BXS398" s="93"/>
      <c r="BXT398" s="93"/>
      <c r="BXU398" s="93"/>
      <c r="BXV398" s="93"/>
      <c r="BXW398" s="93"/>
      <c r="BXX398" s="93"/>
      <c r="BXY398" s="93"/>
      <c r="BXZ398" s="93"/>
      <c r="BYA398" s="93"/>
      <c r="BYB398" s="93"/>
      <c r="BYC398" s="93"/>
      <c r="BYD398" s="93"/>
      <c r="BYE398" s="93"/>
      <c r="BYF398" s="93"/>
      <c r="BYG398" s="93"/>
      <c r="BYH398" s="93"/>
      <c r="BYI398" s="93"/>
      <c r="BYJ398" s="93"/>
      <c r="BYK398" s="93"/>
      <c r="BYL398" s="93"/>
      <c r="BYM398" s="93"/>
      <c r="BYN398" s="93"/>
      <c r="BYO398" s="93"/>
      <c r="BYP398" s="93"/>
      <c r="BYQ398" s="93"/>
      <c r="BYR398" s="93"/>
      <c r="BYS398" s="93"/>
      <c r="BYT398" s="93"/>
      <c r="BYU398" s="93"/>
      <c r="BYV398" s="93"/>
      <c r="BYW398" s="93"/>
      <c r="BYX398" s="93"/>
      <c r="BYY398" s="93"/>
      <c r="BYZ398" s="93"/>
      <c r="BZA398" s="93"/>
      <c r="BZB398" s="93"/>
      <c r="BZC398" s="93"/>
      <c r="BZD398" s="93"/>
      <c r="BZE398" s="93"/>
      <c r="BZF398" s="93"/>
      <c r="BZG398" s="93"/>
      <c r="BZH398" s="93"/>
      <c r="BZI398" s="93"/>
      <c r="BZJ398" s="93"/>
      <c r="BZK398" s="93"/>
      <c r="BZL398" s="93"/>
      <c r="BZM398" s="93"/>
      <c r="BZN398" s="93"/>
      <c r="BZO398" s="93"/>
      <c r="BZP398" s="93"/>
      <c r="BZQ398" s="93"/>
      <c r="BZR398" s="93"/>
      <c r="BZS398" s="93"/>
      <c r="BZT398" s="93"/>
      <c r="BZU398" s="93"/>
      <c r="BZV398" s="93"/>
      <c r="BZW398" s="93"/>
      <c r="BZX398" s="93"/>
      <c r="BZY398" s="93"/>
      <c r="BZZ398" s="93"/>
      <c r="CAA398" s="93"/>
      <c r="CAB398" s="93"/>
      <c r="CAC398" s="93"/>
      <c r="CAD398" s="93"/>
      <c r="CAE398" s="93"/>
      <c r="CAF398" s="93"/>
      <c r="CAG398" s="93"/>
      <c r="CAH398" s="93"/>
      <c r="CAI398" s="93"/>
      <c r="CAJ398" s="93"/>
      <c r="CAK398" s="93"/>
      <c r="CAL398" s="93"/>
      <c r="CAM398" s="93"/>
      <c r="CAN398" s="93"/>
      <c r="CAO398" s="93"/>
      <c r="CAP398" s="93"/>
      <c r="CAQ398" s="93"/>
      <c r="CAR398" s="93"/>
      <c r="CAS398" s="93"/>
      <c r="CAT398" s="93"/>
      <c r="CAU398" s="93"/>
      <c r="CAV398" s="93"/>
      <c r="CAW398" s="93"/>
      <c r="CAX398" s="93"/>
      <c r="CAY398" s="93"/>
      <c r="CAZ398" s="93"/>
      <c r="CBA398" s="93"/>
      <c r="CBB398" s="93"/>
      <c r="CBC398" s="93"/>
      <c r="CBD398" s="93"/>
      <c r="CBE398" s="93"/>
      <c r="CBF398" s="93"/>
      <c r="CBG398" s="93"/>
      <c r="CBH398" s="93"/>
      <c r="CBI398" s="93"/>
      <c r="CBJ398" s="93"/>
      <c r="CBK398" s="93"/>
      <c r="CBL398" s="93"/>
      <c r="CBM398" s="93"/>
      <c r="CBN398" s="93"/>
      <c r="CBO398" s="93"/>
      <c r="CBP398" s="93"/>
      <c r="CBQ398" s="93"/>
      <c r="CBR398" s="93"/>
      <c r="CBS398" s="93"/>
      <c r="CBT398" s="93"/>
      <c r="CBU398" s="93"/>
      <c r="CBV398" s="93"/>
      <c r="CBW398" s="93"/>
      <c r="CBX398" s="93"/>
      <c r="CBY398" s="93"/>
      <c r="CBZ398" s="93"/>
      <c r="CCA398" s="93"/>
      <c r="CCB398" s="93"/>
      <c r="CCC398" s="93"/>
      <c r="CCD398" s="93"/>
      <c r="CCE398" s="93"/>
      <c r="CCF398" s="93"/>
      <c r="CCG398" s="93"/>
      <c r="CCH398" s="93"/>
      <c r="CCI398" s="93"/>
      <c r="CCJ398" s="93"/>
      <c r="CCK398" s="93"/>
      <c r="CCL398" s="93"/>
      <c r="CCM398" s="93"/>
      <c r="CCN398" s="93"/>
      <c r="CCO398" s="93"/>
      <c r="CCP398" s="93"/>
      <c r="CCQ398" s="93"/>
      <c r="CCR398" s="93"/>
      <c r="CCS398" s="93"/>
      <c r="CCT398" s="93"/>
      <c r="CCU398" s="93"/>
      <c r="CCV398" s="93"/>
      <c r="CCW398" s="93"/>
      <c r="CCX398" s="93"/>
      <c r="CCY398" s="93"/>
      <c r="CCZ398" s="93"/>
      <c r="CDA398" s="93"/>
      <c r="CDB398" s="93"/>
      <c r="CDC398" s="93"/>
      <c r="CDD398" s="93"/>
      <c r="CDE398" s="93"/>
      <c r="CDF398" s="93"/>
      <c r="CDG398" s="93"/>
      <c r="CDH398" s="93"/>
      <c r="CDI398" s="93"/>
      <c r="CDJ398" s="93"/>
      <c r="CDK398" s="93"/>
      <c r="CDL398" s="93"/>
      <c r="CDM398" s="93"/>
      <c r="CDN398" s="93"/>
      <c r="CDO398" s="93"/>
      <c r="CDP398" s="93"/>
      <c r="CDQ398" s="93"/>
      <c r="CDR398" s="93"/>
      <c r="CDS398" s="93"/>
      <c r="CDT398" s="93"/>
      <c r="CDU398" s="93"/>
      <c r="CDV398" s="93"/>
      <c r="CDW398" s="93"/>
      <c r="CDX398" s="93"/>
      <c r="CDY398" s="93"/>
      <c r="CDZ398" s="93"/>
      <c r="CEA398" s="93"/>
      <c r="CEB398" s="93"/>
      <c r="CEC398" s="93"/>
      <c r="CED398" s="93"/>
      <c r="CEE398" s="93"/>
      <c r="CEF398" s="93"/>
      <c r="CEG398" s="93"/>
      <c r="CEH398" s="93"/>
      <c r="CEI398" s="93"/>
      <c r="CEJ398" s="93"/>
      <c r="CEK398" s="93"/>
      <c r="CEL398" s="93"/>
      <c r="CEM398" s="93"/>
      <c r="CEN398" s="93"/>
      <c r="CEO398" s="93"/>
      <c r="CEP398" s="93"/>
      <c r="CEQ398" s="93"/>
      <c r="CER398" s="93"/>
      <c r="CES398" s="93"/>
      <c r="CET398" s="93"/>
      <c r="CEU398" s="93"/>
      <c r="CEV398" s="93"/>
      <c r="CEW398" s="93"/>
      <c r="CEX398" s="93"/>
      <c r="CEY398" s="93"/>
      <c r="CEZ398" s="93"/>
      <c r="CFA398" s="93"/>
      <c r="CFB398" s="93"/>
      <c r="CFC398" s="93"/>
      <c r="CFD398" s="93"/>
      <c r="CFE398" s="93"/>
      <c r="CFF398" s="93"/>
      <c r="CFG398" s="93"/>
      <c r="CFH398" s="93"/>
      <c r="CFI398" s="93"/>
      <c r="CFJ398" s="93"/>
      <c r="CFK398" s="93"/>
      <c r="CFL398" s="93"/>
      <c r="CFM398" s="93"/>
      <c r="CFN398" s="93"/>
      <c r="CFO398" s="93"/>
      <c r="CFP398" s="93"/>
      <c r="CFQ398" s="93"/>
      <c r="CFR398" s="93"/>
      <c r="CFS398" s="93"/>
      <c r="CFT398" s="93"/>
      <c r="CFU398" s="93"/>
      <c r="CFV398" s="93"/>
      <c r="CFW398" s="93"/>
      <c r="CFX398" s="93"/>
      <c r="CFY398" s="93"/>
      <c r="CFZ398" s="93"/>
      <c r="CGA398" s="93"/>
      <c r="CGB398" s="93"/>
      <c r="CGC398" s="93"/>
      <c r="CGD398" s="93"/>
      <c r="CGE398" s="93"/>
      <c r="CGF398" s="93"/>
      <c r="CGG398" s="93"/>
      <c r="CGH398" s="93"/>
      <c r="CGI398" s="93"/>
      <c r="CGJ398" s="93"/>
      <c r="CGK398" s="93"/>
      <c r="CGL398" s="93"/>
      <c r="CGM398" s="93"/>
      <c r="CGN398" s="93"/>
      <c r="CGO398" s="93"/>
      <c r="CGP398" s="93"/>
      <c r="CGQ398" s="93"/>
      <c r="CGR398" s="93"/>
      <c r="CGS398" s="93"/>
      <c r="CGT398" s="93"/>
      <c r="CGU398" s="93"/>
      <c r="CGV398" s="93"/>
      <c r="CGW398" s="93"/>
      <c r="CGX398" s="93"/>
      <c r="CGY398" s="93"/>
      <c r="CGZ398" s="93"/>
      <c r="CHA398" s="93"/>
      <c r="CHB398" s="93"/>
      <c r="CHC398" s="93"/>
      <c r="CHD398" s="93"/>
      <c r="CHE398" s="93"/>
      <c r="CHF398" s="93"/>
      <c r="CHG398" s="93"/>
      <c r="CHH398" s="93"/>
      <c r="CHI398" s="93"/>
      <c r="CHJ398" s="93"/>
      <c r="CHK398" s="93"/>
      <c r="CHL398" s="93"/>
      <c r="CHM398" s="93"/>
      <c r="CHN398" s="93"/>
      <c r="CHO398" s="93"/>
      <c r="CHP398" s="93"/>
      <c r="CHQ398" s="93"/>
      <c r="CHR398" s="93"/>
      <c r="CHS398" s="93"/>
      <c r="CHT398" s="93"/>
      <c r="CHU398" s="93"/>
      <c r="CHV398" s="93"/>
      <c r="CHW398" s="93"/>
      <c r="CHX398" s="93"/>
      <c r="CHY398" s="93"/>
      <c r="CHZ398" s="93"/>
      <c r="CIA398" s="93"/>
      <c r="CIB398" s="93"/>
      <c r="CIC398" s="93"/>
      <c r="CID398" s="93"/>
      <c r="CIE398" s="93"/>
      <c r="CIF398" s="93"/>
      <c r="CIG398" s="93"/>
      <c r="CIH398" s="93"/>
      <c r="CII398" s="93"/>
      <c r="CIJ398" s="93"/>
      <c r="CIK398" s="93"/>
      <c r="CIL398" s="93"/>
      <c r="CIM398" s="93"/>
      <c r="CIN398" s="93"/>
      <c r="CIO398" s="93"/>
      <c r="CIP398" s="93"/>
      <c r="CIQ398" s="93"/>
      <c r="CIR398" s="93"/>
      <c r="CIS398" s="93"/>
      <c r="CIT398" s="93"/>
      <c r="CIU398" s="93"/>
      <c r="CIV398" s="93"/>
      <c r="CIW398" s="93"/>
      <c r="CIX398" s="93"/>
      <c r="CIY398" s="93"/>
      <c r="CIZ398" s="93"/>
      <c r="CJA398" s="93"/>
      <c r="CJB398" s="93"/>
      <c r="CJC398" s="93"/>
      <c r="CJD398" s="93"/>
      <c r="CJE398" s="93"/>
      <c r="CJF398" s="93"/>
      <c r="CJG398" s="93"/>
      <c r="CJH398" s="93"/>
      <c r="CJI398" s="93"/>
      <c r="CJJ398" s="93"/>
      <c r="CJK398" s="93"/>
      <c r="CJL398" s="93"/>
      <c r="CJM398" s="93"/>
      <c r="CJN398" s="93"/>
      <c r="CJO398" s="93"/>
      <c r="CJP398" s="93"/>
      <c r="CJQ398" s="93"/>
      <c r="CJR398" s="93"/>
      <c r="CJS398" s="93"/>
      <c r="CJT398" s="93"/>
      <c r="CJU398" s="93"/>
      <c r="CJV398" s="93"/>
      <c r="CJW398" s="93"/>
      <c r="CJX398" s="93"/>
      <c r="CJY398" s="93"/>
      <c r="CJZ398" s="93"/>
      <c r="CKA398" s="93"/>
      <c r="CKB398" s="93"/>
      <c r="CKC398" s="93"/>
      <c r="CKD398" s="93"/>
      <c r="CKE398" s="93"/>
      <c r="CKF398" s="93"/>
      <c r="CKG398" s="93"/>
      <c r="CKH398" s="93"/>
      <c r="CKI398" s="93"/>
      <c r="CKJ398" s="93"/>
      <c r="CKK398" s="93"/>
      <c r="CKL398" s="93"/>
      <c r="CKM398" s="93"/>
      <c r="CKN398" s="93"/>
      <c r="CKO398" s="93"/>
      <c r="CKP398" s="93"/>
      <c r="CKQ398" s="93"/>
      <c r="CKR398" s="93"/>
      <c r="CKS398" s="93"/>
      <c r="CKT398" s="93"/>
      <c r="CKU398" s="93"/>
      <c r="CKV398" s="93"/>
      <c r="CKW398" s="93"/>
      <c r="CKX398" s="93"/>
      <c r="CKY398" s="93"/>
      <c r="CKZ398" s="93"/>
      <c r="CLA398" s="93"/>
      <c r="CLB398" s="93"/>
      <c r="CLC398" s="93"/>
      <c r="CLD398" s="93"/>
      <c r="CLE398" s="93"/>
      <c r="CLF398" s="93"/>
      <c r="CLG398" s="93"/>
      <c r="CLH398" s="93"/>
      <c r="CLI398" s="93"/>
      <c r="CLJ398" s="93"/>
      <c r="CLK398" s="93"/>
      <c r="CLL398" s="93"/>
      <c r="CLM398" s="93"/>
      <c r="CLN398" s="93"/>
      <c r="CLO398" s="93"/>
      <c r="CLP398" s="93"/>
      <c r="CLQ398" s="93"/>
      <c r="CLR398" s="93"/>
      <c r="CLS398" s="93"/>
      <c r="CLT398" s="93"/>
      <c r="CLU398" s="93"/>
      <c r="CLV398" s="93"/>
      <c r="CLW398" s="93"/>
      <c r="CLX398" s="93"/>
      <c r="CLY398" s="93"/>
      <c r="CLZ398" s="93"/>
      <c r="CMA398" s="93"/>
      <c r="CMB398" s="93"/>
      <c r="CMC398" s="93"/>
      <c r="CMD398" s="93"/>
      <c r="CME398" s="93"/>
      <c r="CMF398" s="93"/>
      <c r="CMG398" s="93"/>
      <c r="CMH398" s="93"/>
      <c r="CMI398" s="93"/>
      <c r="CMJ398" s="93"/>
      <c r="CMK398" s="93"/>
      <c r="CML398" s="93"/>
      <c r="CMM398" s="93"/>
      <c r="CMN398" s="93"/>
      <c r="CMO398" s="93"/>
      <c r="CMP398" s="93"/>
      <c r="CMQ398" s="93"/>
      <c r="CMR398" s="93"/>
      <c r="CMS398" s="93"/>
      <c r="CMT398" s="93"/>
      <c r="CMU398" s="93"/>
      <c r="CMV398" s="93"/>
      <c r="CMW398" s="93"/>
      <c r="CMX398" s="93"/>
      <c r="CMY398" s="93"/>
      <c r="CMZ398" s="93"/>
      <c r="CNA398" s="93"/>
      <c r="CNB398" s="93"/>
      <c r="CNC398" s="93"/>
      <c r="CND398" s="93"/>
      <c r="CNE398" s="93"/>
      <c r="CNF398" s="93"/>
      <c r="CNG398" s="93"/>
      <c r="CNH398" s="93"/>
      <c r="CNI398" s="93"/>
      <c r="CNJ398" s="93"/>
      <c r="CNK398" s="93"/>
      <c r="CNL398" s="93"/>
      <c r="CNM398" s="93"/>
      <c r="CNN398" s="93"/>
      <c r="CNO398" s="93"/>
      <c r="CNP398" s="93"/>
      <c r="CNQ398" s="93"/>
      <c r="CNR398" s="93"/>
      <c r="CNS398" s="93"/>
      <c r="CNT398" s="93"/>
      <c r="CNU398" s="93"/>
      <c r="CNV398" s="93"/>
      <c r="CNW398" s="93"/>
      <c r="CNX398" s="93"/>
      <c r="CNY398" s="93"/>
      <c r="CNZ398" s="93"/>
      <c r="COA398" s="93"/>
      <c r="COB398" s="93"/>
      <c r="COC398" s="93"/>
      <c r="COD398" s="93"/>
      <c r="COE398" s="93"/>
      <c r="COF398" s="93"/>
      <c r="COG398" s="93"/>
      <c r="COH398" s="93"/>
      <c r="COI398" s="93"/>
      <c r="COJ398" s="93"/>
      <c r="COK398" s="93"/>
      <c r="COL398" s="93"/>
      <c r="COM398" s="93"/>
      <c r="CON398" s="93"/>
      <c r="COO398" s="93"/>
      <c r="COP398" s="93"/>
      <c r="COQ398" s="93"/>
      <c r="COR398" s="93"/>
      <c r="COS398" s="93"/>
      <c r="COT398" s="93"/>
      <c r="COU398" s="93"/>
      <c r="COV398" s="93"/>
      <c r="COW398" s="93"/>
      <c r="COX398" s="93"/>
      <c r="COY398" s="93"/>
      <c r="COZ398" s="93"/>
      <c r="CPA398" s="93"/>
      <c r="CPB398" s="93"/>
      <c r="CPC398" s="93"/>
      <c r="CPD398" s="93"/>
      <c r="CPE398" s="93"/>
      <c r="CPF398" s="93"/>
      <c r="CPG398" s="93"/>
      <c r="CPH398" s="93"/>
      <c r="CPI398" s="93"/>
      <c r="CPJ398" s="93"/>
      <c r="CPK398" s="93"/>
      <c r="CPL398" s="93"/>
      <c r="CPM398" s="93"/>
      <c r="CPN398" s="93"/>
      <c r="CPO398" s="93"/>
      <c r="CPP398" s="93"/>
      <c r="CPQ398" s="93"/>
      <c r="CPR398" s="93"/>
      <c r="CPS398" s="93"/>
      <c r="CPT398" s="93"/>
      <c r="CPU398" s="93"/>
      <c r="CPV398" s="93"/>
      <c r="CPW398" s="93"/>
      <c r="CPX398" s="93"/>
      <c r="CPY398" s="93"/>
      <c r="CPZ398" s="93"/>
      <c r="CQA398" s="93"/>
      <c r="CQB398" s="93"/>
      <c r="CQC398" s="93"/>
      <c r="CQD398" s="93"/>
      <c r="CQE398" s="93"/>
      <c r="CQF398" s="93"/>
      <c r="CQG398" s="93"/>
      <c r="CQH398" s="93"/>
      <c r="CQI398" s="93"/>
      <c r="CQJ398" s="93"/>
      <c r="CQK398" s="93"/>
      <c r="CQL398" s="93"/>
      <c r="CQM398" s="93"/>
      <c r="CQN398" s="93"/>
      <c r="CQO398" s="93"/>
      <c r="CQP398" s="93"/>
      <c r="CQQ398" s="93"/>
      <c r="CQR398" s="93"/>
      <c r="CQS398" s="93"/>
      <c r="CQT398" s="93"/>
      <c r="CQU398" s="93"/>
      <c r="CQV398" s="93"/>
      <c r="CQW398" s="93"/>
      <c r="CQX398" s="93"/>
      <c r="CQY398" s="93"/>
      <c r="CQZ398" s="93"/>
      <c r="CRA398" s="93"/>
      <c r="CRB398" s="93"/>
      <c r="CRC398" s="93"/>
      <c r="CRD398" s="93"/>
      <c r="CRE398" s="93"/>
      <c r="CRF398" s="93"/>
      <c r="CRG398" s="93"/>
      <c r="CRH398" s="93"/>
      <c r="CRI398" s="93"/>
      <c r="CRJ398" s="93"/>
      <c r="CRK398" s="93"/>
      <c r="CRL398" s="93"/>
      <c r="CRM398" s="93"/>
      <c r="CRN398" s="93"/>
      <c r="CRO398" s="93"/>
      <c r="CRP398" s="93"/>
      <c r="CRQ398" s="93"/>
      <c r="CRR398" s="93"/>
      <c r="CRS398" s="93"/>
      <c r="CRT398" s="93"/>
      <c r="CRU398" s="93"/>
      <c r="CRV398" s="93"/>
      <c r="CRW398" s="93"/>
      <c r="CRX398" s="93"/>
      <c r="CRY398" s="93"/>
      <c r="CRZ398" s="93"/>
      <c r="CSA398" s="93"/>
      <c r="CSB398" s="93"/>
      <c r="CSC398" s="93"/>
      <c r="CSD398" s="93"/>
      <c r="CSE398" s="93"/>
      <c r="CSF398" s="93"/>
      <c r="CSG398" s="93"/>
      <c r="CSH398" s="93"/>
      <c r="CSI398" s="93"/>
      <c r="CSJ398" s="93"/>
      <c r="CSK398" s="93"/>
      <c r="CSL398" s="93"/>
      <c r="CSM398" s="93"/>
      <c r="CSN398" s="93"/>
      <c r="CSO398" s="93"/>
      <c r="CSP398" s="93"/>
      <c r="CSQ398" s="93"/>
      <c r="CSR398" s="93"/>
      <c r="CSS398" s="93"/>
      <c r="CST398" s="93"/>
      <c r="CSU398" s="93"/>
      <c r="CSV398" s="93"/>
      <c r="CSW398" s="93"/>
      <c r="CSX398" s="93"/>
      <c r="CSY398" s="93"/>
      <c r="CSZ398" s="93"/>
      <c r="CTA398" s="93"/>
      <c r="CTB398" s="93"/>
      <c r="CTC398" s="93"/>
      <c r="CTD398" s="93"/>
      <c r="CTE398" s="93"/>
      <c r="CTF398" s="93"/>
      <c r="CTG398" s="93"/>
      <c r="CTH398" s="93"/>
      <c r="CTI398" s="93"/>
      <c r="CTJ398" s="93"/>
      <c r="CTK398" s="93"/>
      <c r="CTL398" s="93"/>
      <c r="CTM398" s="93"/>
      <c r="CTN398" s="93"/>
      <c r="CTO398" s="93"/>
      <c r="CTP398" s="93"/>
      <c r="CTQ398" s="93"/>
      <c r="CTR398" s="93"/>
      <c r="CTS398" s="93"/>
      <c r="CTT398" s="93"/>
      <c r="CTU398" s="93"/>
      <c r="CTV398" s="93"/>
      <c r="CTW398" s="93"/>
      <c r="CTX398" s="93"/>
      <c r="CTY398" s="93"/>
      <c r="CTZ398" s="93"/>
      <c r="CUA398" s="93"/>
      <c r="CUB398" s="93"/>
      <c r="CUC398" s="93"/>
      <c r="CUD398" s="93"/>
      <c r="CUE398" s="93"/>
      <c r="CUF398" s="93"/>
      <c r="CUG398" s="93"/>
      <c r="CUH398" s="93"/>
      <c r="CUI398" s="93"/>
      <c r="CUJ398" s="93"/>
      <c r="CUK398" s="93"/>
      <c r="CUL398" s="93"/>
      <c r="CUM398" s="93"/>
      <c r="CUN398" s="93"/>
      <c r="CUO398" s="93"/>
      <c r="CUP398" s="93"/>
      <c r="CUQ398" s="93"/>
      <c r="CUR398" s="93"/>
      <c r="CUS398" s="93"/>
      <c r="CUT398" s="93"/>
      <c r="CUU398" s="93"/>
      <c r="CUV398" s="93"/>
      <c r="CUW398" s="93"/>
      <c r="CUX398" s="93"/>
      <c r="CUY398" s="93"/>
      <c r="CUZ398" s="93"/>
      <c r="CVA398" s="93"/>
      <c r="CVB398" s="93"/>
      <c r="CVC398" s="93"/>
      <c r="CVD398" s="93"/>
      <c r="CVE398" s="93"/>
      <c r="CVF398" s="93"/>
      <c r="CVG398" s="93"/>
      <c r="CVH398" s="93"/>
      <c r="CVI398" s="93"/>
      <c r="CVJ398" s="93"/>
      <c r="CVK398" s="93"/>
      <c r="CVL398" s="93"/>
      <c r="CVM398" s="93"/>
      <c r="CVN398" s="93"/>
      <c r="CVO398" s="93"/>
      <c r="CVP398" s="93"/>
      <c r="CVQ398" s="93"/>
      <c r="CVR398" s="93"/>
      <c r="CVS398" s="93"/>
      <c r="CVT398" s="93"/>
      <c r="CVU398" s="93"/>
      <c r="CVV398" s="93"/>
      <c r="CVW398" s="93"/>
      <c r="CVX398" s="93"/>
      <c r="CVY398" s="93"/>
      <c r="CVZ398" s="93"/>
      <c r="CWA398" s="93"/>
      <c r="CWB398" s="93"/>
      <c r="CWC398" s="93"/>
      <c r="CWD398" s="93"/>
      <c r="CWE398" s="93"/>
      <c r="CWF398" s="93"/>
      <c r="CWG398" s="93"/>
      <c r="CWH398" s="93"/>
      <c r="CWI398" s="93"/>
      <c r="CWJ398" s="93"/>
      <c r="CWK398" s="93"/>
      <c r="CWL398" s="93"/>
      <c r="CWM398" s="93"/>
      <c r="CWN398" s="93"/>
      <c r="CWO398" s="93"/>
      <c r="CWP398" s="93"/>
      <c r="CWQ398" s="93"/>
      <c r="CWR398" s="93"/>
      <c r="CWS398" s="93"/>
      <c r="CWT398" s="93"/>
      <c r="CWU398" s="93"/>
      <c r="CWV398" s="93"/>
      <c r="CWW398" s="93"/>
      <c r="CWX398" s="93"/>
      <c r="CWY398" s="93"/>
      <c r="CWZ398" s="93"/>
      <c r="CXA398" s="93"/>
      <c r="CXB398" s="93"/>
      <c r="CXC398" s="93"/>
      <c r="CXD398" s="93"/>
      <c r="CXE398" s="93"/>
      <c r="CXF398" s="93"/>
      <c r="CXG398" s="93"/>
      <c r="CXH398" s="93"/>
      <c r="CXI398" s="93"/>
      <c r="CXJ398" s="93"/>
      <c r="CXK398" s="93"/>
      <c r="CXL398" s="93"/>
      <c r="CXM398" s="93"/>
      <c r="CXN398" s="93"/>
      <c r="CXO398" s="93"/>
      <c r="CXP398" s="93"/>
      <c r="CXQ398" s="93"/>
      <c r="CXR398" s="93"/>
      <c r="CXS398" s="93"/>
      <c r="CXT398" s="93"/>
      <c r="CXU398" s="93"/>
      <c r="CXV398" s="93"/>
      <c r="CXW398" s="93"/>
      <c r="CXX398" s="93"/>
      <c r="CXY398" s="93"/>
      <c r="CXZ398" s="93"/>
      <c r="CYA398" s="93"/>
      <c r="CYB398" s="93"/>
      <c r="CYC398" s="93"/>
      <c r="CYD398" s="93"/>
      <c r="CYE398" s="93"/>
      <c r="CYF398" s="93"/>
      <c r="CYG398" s="93"/>
      <c r="CYH398" s="93"/>
      <c r="CYI398" s="93"/>
      <c r="CYJ398" s="93"/>
      <c r="CYK398" s="93"/>
      <c r="CYL398" s="93"/>
      <c r="CYM398" s="93"/>
      <c r="CYN398" s="93"/>
      <c r="CYO398" s="93"/>
      <c r="CYP398" s="93"/>
      <c r="CYQ398" s="93"/>
      <c r="CYR398" s="93"/>
      <c r="CYS398" s="93"/>
      <c r="CYT398" s="93"/>
      <c r="CYU398" s="93"/>
      <c r="CYV398" s="93"/>
      <c r="CYW398" s="93"/>
      <c r="CYX398" s="93"/>
      <c r="CYY398" s="93"/>
      <c r="CYZ398" s="93"/>
      <c r="CZA398" s="93"/>
      <c r="CZB398" s="93"/>
      <c r="CZC398" s="93"/>
      <c r="CZD398" s="93"/>
      <c r="CZE398" s="93"/>
      <c r="CZF398" s="93"/>
      <c r="CZG398" s="93"/>
      <c r="CZH398" s="93"/>
      <c r="CZI398" s="93"/>
      <c r="CZJ398" s="93"/>
      <c r="CZK398" s="93"/>
      <c r="CZL398" s="93"/>
      <c r="CZM398" s="93"/>
      <c r="CZN398" s="93"/>
      <c r="CZO398" s="93"/>
      <c r="CZP398" s="93"/>
      <c r="CZQ398" s="93"/>
      <c r="CZR398" s="93"/>
      <c r="CZS398" s="93"/>
      <c r="CZT398" s="93"/>
      <c r="CZU398" s="93"/>
      <c r="CZV398" s="93"/>
      <c r="CZW398" s="93"/>
      <c r="CZX398" s="93"/>
      <c r="CZY398" s="93"/>
      <c r="CZZ398" s="93"/>
      <c r="DAA398" s="93"/>
      <c r="DAB398" s="93"/>
      <c r="DAC398" s="93"/>
      <c r="DAD398" s="93"/>
      <c r="DAE398" s="93"/>
      <c r="DAF398" s="93"/>
      <c r="DAG398" s="93"/>
      <c r="DAH398" s="93"/>
      <c r="DAI398" s="93"/>
      <c r="DAJ398" s="93"/>
      <c r="DAK398" s="93"/>
      <c r="DAL398" s="93"/>
      <c r="DAM398" s="93"/>
      <c r="DAN398" s="93"/>
      <c r="DAO398" s="93"/>
      <c r="DAP398" s="93"/>
      <c r="DAQ398" s="93"/>
      <c r="DAR398" s="93"/>
      <c r="DAS398" s="93"/>
      <c r="DAT398" s="93"/>
      <c r="DAU398" s="93"/>
      <c r="DAV398" s="93"/>
      <c r="DAW398" s="93"/>
      <c r="DAX398" s="93"/>
      <c r="DAY398" s="93"/>
      <c r="DAZ398" s="93"/>
      <c r="DBA398" s="93"/>
      <c r="DBB398" s="93"/>
      <c r="DBC398" s="93"/>
      <c r="DBD398" s="93"/>
      <c r="DBE398" s="93"/>
      <c r="DBF398" s="93"/>
      <c r="DBG398" s="93"/>
      <c r="DBH398" s="93"/>
      <c r="DBI398" s="93"/>
      <c r="DBJ398" s="93"/>
      <c r="DBK398" s="93"/>
      <c r="DBL398" s="93"/>
      <c r="DBM398" s="93"/>
      <c r="DBN398" s="93"/>
      <c r="DBO398" s="93"/>
      <c r="DBP398" s="93"/>
      <c r="DBQ398" s="93"/>
      <c r="DBR398" s="93"/>
      <c r="DBS398" s="93"/>
      <c r="DBT398" s="93"/>
      <c r="DBU398" s="93"/>
      <c r="DBV398" s="93"/>
      <c r="DBW398" s="93"/>
      <c r="DBX398" s="93"/>
      <c r="DBY398" s="93"/>
      <c r="DBZ398" s="93"/>
      <c r="DCA398" s="93"/>
      <c r="DCB398" s="93"/>
      <c r="DCC398" s="93"/>
      <c r="DCD398" s="93"/>
      <c r="DCE398" s="93"/>
      <c r="DCF398" s="93"/>
      <c r="DCG398" s="93"/>
      <c r="DCH398" s="93"/>
      <c r="DCI398" s="93"/>
      <c r="DCJ398" s="93"/>
      <c r="DCK398" s="93"/>
      <c r="DCL398" s="93"/>
      <c r="DCM398" s="93"/>
      <c r="DCN398" s="93"/>
      <c r="DCO398" s="93"/>
      <c r="DCP398" s="93"/>
      <c r="DCQ398" s="93"/>
      <c r="DCR398" s="93"/>
      <c r="DCS398" s="93"/>
      <c r="DCT398" s="93"/>
      <c r="DCU398" s="93"/>
      <c r="DCV398" s="93"/>
      <c r="DCW398" s="93"/>
      <c r="DCX398" s="93"/>
      <c r="DCY398" s="93"/>
      <c r="DCZ398" s="93"/>
      <c r="DDA398" s="93"/>
      <c r="DDB398" s="93"/>
      <c r="DDC398" s="93"/>
      <c r="DDD398" s="93"/>
      <c r="DDE398" s="93"/>
      <c r="DDF398" s="93"/>
      <c r="DDG398" s="93"/>
      <c r="DDH398" s="93"/>
      <c r="DDI398" s="93"/>
      <c r="DDJ398" s="93"/>
      <c r="DDK398" s="93"/>
      <c r="DDL398" s="93"/>
      <c r="DDM398" s="93"/>
      <c r="DDN398" s="93"/>
      <c r="DDO398" s="93"/>
      <c r="DDP398" s="93"/>
      <c r="DDQ398" s="93"/>
      <c r="DDR398" s="93"/>
      <c r="DDS398" s="93"/>
      <c r="DDT398" s="93"/>
      <c r="DDU398" s="93"/>
      <c r="DDV398" s="93"/>
      <c r="DDW398" s="93"/>
      <c r="DDX398" s="93"/>
      <c r="DDY398" s="93"/>
      <c r="DDZ398" s="93"/>
      <c r="DEA398" s="93"/>
      <c r="DEB398" s="93"/>
      <c r="DEC398" s="93"/>
      <c r="DED398" s="93"/>
      <c r="DEE398" s="93"/>
      <c r="DEF398" s="93"/>
      <c r="DEG398" s="93"/>
      <c r="DEH398" s="93"/>
      <c r="DEI398" s="93"/>
      <c r="DEJ398" s="93"/>
      <c r="DEK398" s="93"/>
      <c r="DEL398" s="93"/>
      <c r="DEM398" s="93"/>
      <c r="DEN398" s="93"/>
      <c r="DEO398" s="93"/>
      <c r="DEP398" s="93"/>
      <c r="DEQ398" s="93"/>
      <c r="DER398" s="93"/>
      <c r="DES398" s="93"/>
      <c r="DET398" s="93"/>
      <c r="DEU398" s="93"/>
      <c r="DEV398" s="93"/>
      <c r="DEW398" s="93"/>
      <c r="DEX398" s="93"/>
      <c r="DEY398" s="93"/>
      <c r="DEZ398" s="93"/>
      <c r="DFA398" s="93"/>
      <c r="DFB398" s="93"/>
      <c r="DFC398" s="93"/>
      <c r="DFD398" s="93"/>
      <c r="DFE398" s="93"/>
      <c r="DFF398" s="93"/>
      <c r="DFG398" s="93"/>
      <c r="DFH398" s="93"/>
      <c r="DFI398" s="93"/>
      <c r="DFJ398" s="93"/>
      <c r="DFK398" s="93"/>
      <c r="DFL398" s="93"/>
      <c r="DFM398" s="93"/>
      <c r="DFN398" s="93"/>
      <c r="DFO398" s="93"/>
      <c r="DFP398" s="93"/>
      <c r="DFQ398" s="93"/>
      <c r="DFR398" s="93"/>
      <c r="DFS398" s="93"/>
      <c r="DFT398" s="93"/>
      <c r="DFU398" s="93"/>
      <c r="DFV398" s="93"/>
      <c r="DFW398" s="93"/>
      <c r="DFX398" s="93"/>
      <c r="DFY398" s="93"/>
      <c r="DFZ398" s="93"/>
      <c r="DGA398" s="93"/>
      <c r="DGB398" s="93"/>
      <c r="DGC398" s="93"/>
      <c r="DGD398" s="93"/>
      <c r="DGE398" s="93"/>
      <c r="DGF398" s="93"/>
      <c r="DGG398" s="93"/>
      <c r="DGH398" s="93"/>
      <c r="DGI398" s="93"/>
      <c r="DGJ398" s="93"/>
      <c r="DGK398" s="93"/>
      <c r="DGL398" s="93"/>
      <c r="DGM398" s="93"/>
      <c r="DGN398" s="93"/>
      <c r="DGO398" s="93"/>
      <c r="DGP398" s="93"/>
      <c r="DGQ398" s="93"/>
      <c r="DGR398" s="93"/>
      <c r="DGS398" s="93"/>
      <c r="DGT398" s="93"/>
      <c r="DGU398" s="93"/>
      <c r="DGV398" s="93"/>
      <c r="DGW398" s="93"/>
      <c r="DGX398" s="93"/>
      <c r="DGY398" s="93"/>
      <c r="DGZ398" s="93"/>
      <c r="DHA398" s="93"/>
      <c r="DHB398" s="93"/>
      <c r="DHC398" s="93"/>
      <c r="DHD398" s="93"/>
      <c r="DHE398" s="93"/>
      <c r="DHF398" s="93"/>
      <c r="DHG398" s="93"/>
      <c r="DHH398" s="93"/>
      <c r="DHI398" s="93"/>
      <c r="DHJ398" s="93"/>
      <c r="DHK398" s="93"/>
      <c r="DHL398" s="93"/>
      <c r="DHM398" s="93"/>
      <c r="DHN398" s="93"/>
      <c r="DHO398" s="93"/>
      <c r="DHP398" s="93"/>
      <c r="DHQ398" s="93"/>
      <c r="DHR398" s="93"/>
      <c r="DHS398" s="93"/>
      <c r="DHT398" s="93"/>
      <c r="DHU398" s="93"/>
      <c r="DHV398" s="93"/>
      <c r="DHW398" s="93"/>
      <c r="DHX398" s="93"/>
      <c r="DHY398" s="93"/>
      <c r="DHZ398" s="93"/>
      <c r="DIA398" s="93"/>
      <c r="DIB398" s="93"/>
      <c r="DIC398" s="93"/>
      <c r="DID398" s="93"/>
      <c r="DIE398" s="93"/>
      <c r="DIF398" s="93"/>
      <c r="DIG398" s="93"/>
      <c r="DIH398" s="93"/>
      <c r="DII398" s="93"/>
      <c r="DIJ398" s="93"/>
      <c r="DIK398" s="93"/>
      <c r="DIL398" s="93"/>
      <c r="DIM398" s="93"/>
      <c r="DIN398" s="93"/>
      <c r="DIO398" s="93"/>
      <c r="DIP398" s="93"/>
      <c r="DIQ398" s="93"/>
      <c r="DIR398" s="93"/>
      <c r="DIS398" s="93"/>
      <c r="DIT398" s="93"/>
      <c r="DIU398" s="93"/>
      <c r="DIV398" s="93"/>
      <c r="DIW398" s="93"/>
      <c r="DIX398" s="93"/>
      <c r="DIY398" s="93"/>
      <c r="DIZ398" s="93"/>
      <c r="DJA398" s="93"/>
      <c r="DJB398" s="93"/>
      <c r="DJC398" s="93"/>
      <c r="DJD398" s="93"/>
      <c r="DJE398" s="93"/>
      <c r="DJF398" s="93"/>
      <c r="DJG398" s="93"/>
      <c r="DJH398" s="93"/>
      <c r="DJI398" s="93"/>
      <c r="DJJ398" s="93"/>
      <c r="DJK398" s="93"/>
      <c r="DJL398" s="93"/>
      <c r="DJM398" s="93"/>
      <c r="DJN398" s="93"/>
      <c r="DJO398" s="93"/>
      <c r="DJP398" s="93"/>
      <c r="DJQ398" s="93"/>
      <c r="DJR398" s="93"/>
      <c r="DJS398" s="93"/>
      <c r="DJT398" s="93"/>
      <c r="DJU398" s="93"/>
      <c r="DJV398" s="93"/>
      <c r="DJW398" s="93"/>
      <c r="DJX398" s="93"/>
      <c r="DJY398" s="93"/>
      <c r="DJZ398" s="93"/>
      <c r="DKA398" s="93"/>
      <c r="DKB398" s="93"/>
      <c r="DKC398" s="93"/>
      <c r="DKD398" s="93"/>
      <c r="DKE398" s="93"/>
      <c r="DKF398" s="93"/>
      <c r="DKG398" s="93"/>
      <c r="DKH398" s="93"/>
      <c r="DKI398" s="93"/>
      <c r="DKJ398" s="93"/>
      <c r="DKK398" s="93"/>
      <c r="DKL398" s="93"/>
      <c r="DKM398" s="93"/>
      <c r="DKN398" s="93"/>
      <c r="DKO398" s="93"/>
      <c r="DKP398" s="93"/>
      <c r="DKQ398" s="93"/>
      <c r="DKR398" s="93"/>
      <c r="DKS398" s="93"/>
      <c r="DKT398" s="93"/>
      <c r="DKU398" s="93"/>
      <c r="DKV398" s="93"/>
      <c r="DKW398" s="93"/>
      <c r="DKX398" s="93"/>
      <c r="DKY398" s="93"/>
      <c r="DKZ398" s="93"/>
      <c r="DLA398" s="93"/>
      <c r="DLB398" s="93"/>
      <c r="DLC398" s="93"/>
      <c r="DLD398" s="93"/>
      <c r="DLE398" s="93"/>
      <c r="DLF398" s="93"/>
      <c r="DLG398" s="93"/>
      <c r="DLH398" s="93"/>
      <c r="DLI398" s="93"/>
      <c r="DLJ398" s="93"/>
      <c r="DLK398" s="93"/>
      <c r="DLL398" s="93"/>
      <c r="DLM398" s="93"/>
      <c r="DLN398" s="93"/>
      <c r="DLO398" s="93"/>
      <c r="DLP398" s="93"/>
      <c r="DLQ398" s="93"/>
      <c r="DLR398" s="93"/>
      <c r="DLS398" s="93"/>
      <c r="DLT398" s="93"/>
      <c r="DLU398" s="93"/>
      <c r="DLV398" s="93"/>
      <c r="DLW398" s="93"/>
      <c r="DLX398" s="93"/>
      <c r="DLY398" s="93"/>
      <c r="DLZ398" s="93"/>
      <c r="DMA398" s="93"/>
      <c r="DMB398" s="93"/>
      <c r="DMC398" s="93"/>
      <c r="DMD398" s="93"/>
      <c r="DME398" s="93"/>
      <c r="DMF398" s="93"/>
      <c r="DMG398" s="93"/>
      <c r="DMH398" s="93"/>
      <c r="DMI398" s="93"/>
      <c r="DMJ398" s="93"/>
      <c r="DMK398" s="93"/>
      <c r="DML398" s="93"/>
      <c r="DMM398" s="93"/>
      <c r="DMN398" s="93"/>
      <c r="DMO398" s="93"/>
      <c r="DMP398" s="93"/>
      <c r="DMQ398" s="93"/>
      <c r="DMR398" s="93"/>
      <c r="DMS398" s="93"/>
      <c r="DMT398" s="93"/>
      <c r="DMU398" s="93"/>
      <c r="DMV398" s="93"/>
      <c r="DMW398" s="93"/>
      <c r="DMX398" s="93"/>
      <c r="DMY398" s="93"/>
      <c r="DMZ398" s="93"/>
      <c r="DNA398" s="93"/>
      <c r="DNB398" s="93"/>
      <c r="DNC398" s="93"/>
      <c r="DND398" s="93"/>
      <c r="DNE398" s="93"/>
      <c r="DNF398" s="93"/>
      <c r="DNG398" s="93"/>
      <c r="DNH398" s="93"/>
      <c r="DNI398" s="93"/>
      <c r="DNJ398" s="93"/>
      <c r="DNK398" s="93"/>
      <c r="DNL398" s="93"/>
      <c r="DNM398" s="93"/>
      <c r="DNN398" s="93"/>
      <c r="DNO398" s="93"/>
      <c r="DNP398" s="93"/>
      <c r="DNQ398" s="93"/>
      <c r="DNR398" s="93"/>
      <c r="DNS398" s="93"/>
      <c r="DNT398" s="93"/>
      <c r="DNU398" s="93"/>
      <c r="DNV398" s="93"/>
      <c r="DNW398" s="93"/>
      <c r="DNX398" s="93"/>
      <c r="DNY398" s="93"/>
      <c r="DNZ398" s="93"/>
      <c r="DOA398" s="93"/>
      <c r="DOB398" s="93"/>
      <c r="DOC398" s="93"/>
      <c r="DOD398" s="93"/>
      <c r="DOE398" s="93"/>
      <c r="DOF398" s="93"/>
      <c r="DOG398" s="93"/>
      <c r="DOH398" s="93"/>
      <c r="DOI398" s="93"/>
      <c r="DOJ398" s="93"/>
      <c r="DOK398" s="93"/>
      <c r="DOL398" s="93"/>
      <c r="DOM398" s="93"/>
      <c r="DON398" s="93"/>
      <c r="DOO398" s="93"/>
      <c r="DOP398" s="93"/>
      <c r="DOQ398" s="93"/>
      <c r="DOR398" s="93"/>
      <c r="DOS398" s="93"/>
      <c r="DOT398" s="93"/>
      <c r="DOU398" s="93"/>
      <c r="DOV398" s="93"/>
      <c r="DOW398" s="93"/>
      <c r="DOX398" s="93"/>
      <c r="DOY398" s="93"/>
      <c r="DOZ398" s="93"/>
      <c r="DPA398" s="93"/>
      <c r="DPB398" s="93"/>
      <c r="DPC398" s="93"/>
      <c r="DPD398" s="93"/>
      <c r="DPE398" s="93"/>
      <c r="DPF398" s="93"/>
      <c r="DPG398" s="93"/>
      <c r="DPH398" s="93"/>
      <c r="DPI398" s="93"/>
      <c r="DPJ398" s="93"/>
      <c r="DPK398" s="93"/>
      <c r="DPL398" s="93"/>
      <c r="DPM398" s="93"/>
      <c r="DPN398" s="93"/>
      <c r="DPO398" s="93"/>
      <c r="DPP398" s="93"/>
      <c r="DPQ398" s="93"/>
      <c r="DPR398" s="93"/>
      <c r="DPS398" s="93"/>
      <c r="DPT398" s="93"/>
      <c r="DPU398" s="93"/>
      <c r="DPV398" s="93"/>
      <c r="DPW398" s="93"/>
      <c r="DPX398" s="93"/>
      <c r="DPY398" s="93"/>
      <c r="DPZ398" s="93"/>
      <c r="DQA398" s="93"/>
      <c r="DQB398" s="93"/>
      <c r="DQC398" s="93"/>
      <c r="DQD398" s="93"/>
      <c r="DQE398" s="93"/>
      <c r="DQF398" s="93"/>
      <c r="DQG398" s="93"/>
      <c r="DQH398" s="93"/>
      <c r="DQI398" s="93"/>
      <c r="DQJ398" s="93"/>
      <c r="DQK398" s="93"/>
      <c r="DQL398" s="93"/>
      <c r="DQM398" s="93"/>
      <c r="DQN398" s="93"/>
      <c r="DQO398" s="93"/>
      <c r="DQP398" s="93"/>
      <c r="DQQ398" s="93"/>
      <c r="DQR398" s="93"/>
      <c r="DQS398" s="93"/>
      <c r="DQT398" s="93"/>
      <c r="DQU398" s="93"/>
      <c r="DQV398" s="93"/>
      <c r="DQW398" s="93"/>
      <c r="DQX398" s="93"/>
      <c r="DQY398" s="93"/>
      <c r="DQZ398" s="93"/>
      <c r="DRA398" s="93"/>
      <c r="DRB398" s="93"/>
      <c r="DRC398" s="93"/>
      <c r="DRD398" s="93"/>
      <c r="DRE398" s="93"/>
      <c r="DRF398" s="93"/>
      <c r="DRG398" s="93"/>
      <c r="DRH398" s="93"/>
      <c r="DRI398" s="93"/>
      <c r="DRJ398" s="93"/>
      <c r="DRK398" s="93"/>
      <c r="DRL398" s="93"/>
      <c r="DRM398" s="93"/>
      <c r="DRN398" s="93"/>
      <c r="DRO398" s="93"/>
      <c r="DRP398" s="93"/>
      <c r="DRQ398" s="93"/>
      <c r="DRR398" s="93"/>
      <c r="DRS398" s="93"/>
      <c r="DRT398" s="93"/>
      <c r="DRU398" s="93"/>
      <c r="DRV398" s="93"/>
      <c r="DRW398" s="93"/>
      <c r="DRX398" s="93"/>
      <c r="DRY398" s="93"/>
      <c r="DRZ398" s="93"/>
      <c r="DSA398" s="93"/>
      <c r="DSB398" s="93"/>
      <c r="DSC398" s="93"/>
      <c r="DSD398" s="93"/>
      <c r="DSE398" s="93"/>
      <c r="DSF398" s="93"/>
      <c r="DSG398" s="93"/>
      <c r="DSH398" s="93"/>
      <c r="DSI398" s="93"/>
      <c r="DSJ398" s="93"/>
      <c r="DSK398" s="93"/>
      <c r="DSL398" s="93"/>
      <c r="DSM398" s="93"/>
      <c r="DSN398" s="93"/>
      <c r="DSO398" s="93"/>
      <c r="DSP398" s="93"/>
      <c r="DSQ398" s="93"/>
      <c r="DSR398" s="93"/>
      <c r="DSS398" s="93"/>
      <c r="DST398" s="93"/>
      <c r="DSU398" s="93"/>
      <c r="DSV398" s="93"/>
      <c r="DSW398" s="93"/>
      <c r="DSX398" s="93"/>
      <c r="DSY398" s="93"/>
      <c r="DSZ398" s="93"/>
      <c r="DTA398" s="93"/>
      <c r="DTB398" s="93"/>
      <c r="DTC398" s="93"/>
      <c r="DTD398" s="93"/>
      <c r="DTE398" s="93"/>
      <c r="DTF398" s="93"/>
      <c r="DTG398" s="93"/>
      <c r="DTH398" s="93"/>
      <c r="DTI398" s="93"/>
      <c r="DTJ398" s="93"/>
      <c r="DTK398" s="93"/>
      <c r="DTL398" s="93"/>
      <c r="DTM398" s="93"/>
      <c r="DTN398" s="93"/>
      <c r="DTO398" s="93"/>
      <c r="DTP398" s="93"/>
      <c r="DTQ398" s="93"/>
      <c r="DTR398" s="93"/>
      <c r="DTS398" s="93"/>
      <c r="DTT398" s="93"/>
      <c r="DTU398" s="93"/>
      <c r="DTV398" s="93"/>
      <c r="DTW398" s="93"/>
      <c r="DTX398" s="93"/>
      <c r="DTY398" s="93"/>
      <c r="DTZ398" s="93"/>
      <c r="DUA398" s="93"/>
      <c r="DUB398" s="93"/>
      <c r="DUC398" s="93"/>
      <c r="DUD398" s="93"/>
      <c r="DUE398" s="93"/>
      <c r="DUF398" s="93"/>
      <c r="DUG398" s="93"/>
      <c r="DUH398" s="93"/>
      <c r="DUI398" s="93"/>
      <c r="DUJ398" s="93"/>
      <c r="DUK398" s="93"/>
      <c r="DUL398" s="93"/>
      <c r="DUM398" s="93"/>
      <c r="DUN398" s="93"/>
      <c r="DUO398" s="93"/>
      <c r="DUP398" s="93"/>
      <c r="DUQ398" s="93"/>
      <c r="DUR398" s="93"/>
      <c r="DUS398" s="93"/>
      <c r="DUT398" s="93"/>
      <c r="DUU398" s="93"/>
      <c r="DUV398" s="93"/>
      <c r="DUW398" s="93"/>
      <c r="DUX398" s="93"/>
      <c r="DUY398" s="93"/>
      <c r="DUZ398" s="93"/>
      <c r="DVA398" s="93"/>
      <c r="DVB398" s="93"/>
      <c r="DVC398" s="93"/>
      <c r="DVD398" s="93"/>
      <c r="DVE398" s="93"/>
      <c r="DVF398" s="93"/>
      <c r="DVG398" s="93"/>
      <c r="DVH398" s="93"/>
      <c r="DVI398" s="93"/>
      <c r="DVJ398" s="93"/>
      <c r="DVK398" s="93"/>
      <c r="DVL398" s="93"/>
      <c r="DVM398" s="93"/>
      <c r="DVN398" s="93"/>
      <c r="DVO398" s="93"/>
      <c r="DVP398" s="93"/>
      <c r="DVQ398" s="93"/>
      <c r="DVR398" s="93"/>
      <c r="DVS398" s="93"/>
      <c r="DVT398" s="93"/>
      <c r="DVU398" s="93"/>
      <c r="DVV398" s="93"/>
      <c r="DVW398" s="93"/>
      <c r="DVX398" s="93"/>
      <c r="DVY398" s="93"/>
      <c r="DVZ398" s="93"/>
      <c r="DWA398" s="93"/>
      <c r="DWB398" s="93"/>
      <c r="DWC398" s="93"/>
      <c r="DWD398" s="93"/>
      <c r="DWE398" s="93"/>
      <c r="DWF398" s="93"/>
      <c r="DWG398" s="93"/>
      <c r="DWH398" s="93"/>
      <c r="DWI398" s="93"/>
      <c r="DWJ398" s="93"/>
      <c r="DWK398" s="93"/>
      <c r="DWL398" s="93"/>
      <c r="DWM398" s="93"/>
      <c r="DWN398" s="93"/>
      <c r="DWO398" s="93"/>
      <c r="DWP398" s="93"/>
      <c r="DWQ398" s="93"/>
      <c r="DWR398" s="93"/>
      <c r="DWS398" s="93"/>
      <c r="DWT398" s="93"/>
      <c r="DWU398" s="93"/>
      <c r="DWV398" s="93"/>
      <c r="DWW398" s="93"/>
      <c r="DWX398" s="93"/>
      <c r="DWY398" s="93"/>
      <c r="DWZ398" s="93"/>
      <c r="DXA398" s="93"/>
      <c r="DXB398" s="93"/>
      <c r="DXC398" s="93"/>
      <c r="DXD398" s="93"/>
      <c r="DXE398" s="93"/>
      <c r="DXF398" s="93"/>
      <c r="DXG398" s="93"/>
      <c r="DXH398" s="93"/>
      <c r="DXI398" s="93"/>
      <c r="DXJ398" s="93"/>
      <c r="DXK398" s="93"/>
      <c r="DXL398" s="93"/>
      <c r="DXM398" s="93"/>
      <c r="DXN398" s="93"/>
      <c r="DXO398" s="93"/>
      <c r="DXP398" s="93"/>
      <c r="DXQ398" s="93"/>
      <c r="DXR398" s="93"/>
      <c r="DXS398" s="93"/>
      <c r="DXT398" s="93"/>
      <c r="DXU398" s="93"/>
      <c r="DXV398" s="93"/>
      <c r="DXW398" s="93"/>
      <c r="DXX398" s="93"/>
      <c r="DXY398" s="93"/>
      <c r="DXZ398" s="93"/>
      <c r="DYA398" s="93"/>
      <c r="DYB398" s="93"/>
      <c r="DYC398" s="93"/>
      <c r="DYD398" s="93"/>
      <c r="DYE398" s="93"/>
      <c r="DYF398" s="93"/>
      <c r="DYG398" s="93"/>
      <c r="DYH398" s="93"/>
      <c r="DYI398" s="93"/>
      <c r="DYJ398" s="93"/>
      <c r="DYK398" s="93"/>
      <c r="DYL398" s="93"/>
      <c r="DYM398" s="93"/>
      <c r="DYN398" s="93"/>
      <c r="DYO398" s="93"/>
      <c r="DYP398" s="93"/>
      <c r="DYQ398" s="93"/>
      <c r="DYR398" s="93"/>
      <c r="DYS398" s="93"/>
      <c r="DYT398" s="93"/>
      <c r="DYU398" s="93"/>
      <c r="DYV398" s="93"/>
      <c r="DYW398" s="93"/>
      <c r="DYX398" s="93"/>
      <c r="DYY398" s="93"/>
      <c r="DYZ398" s="93"/>
      <c r="DZA398" s="93"/>
      <c r="DZB398" s="93"/>
      <c r="DZC398" s="93"/>
      <c r="DZD398" s="93"/>
      <c r="DZE398" s="93"/>
      <c r="DZF398" s="93"/>
      <c r="DZG398" s="93"/>
      <c r="DZH398" s="93"/>
      <c r="DZI398" s="93"/>
      <c r="DZJ398" s="93"/>
      <c r="DZK398" s="93"/>
      <c r="DZL398" s="93"/>
      <c r="DZM398" s="93"/>
      <c r="DZN398" s="93"/>
      <c r="DZO398" s="93"/>
      <c r="DZP398" s="93"/>
      <c r="DZQ398" s="93"/>
      <c r="DZR398" s="93"/>
      <c r="DZS398" s="93"/>
      <c r="DZT398" s="93"/>
      <c r="DZU398" s="93"/>
      <c r="DZV398" s="93"/>
      <c r="DZW398" s="93"/>
      <c r="DZX398" s="93"/>
      <c r="DZY398" s="93"/>
      <c r="DZZ398" s="93"/>
      <c r="EAA398" s="93"/>
      <c r="EAB398" s="93"/>
      <c r="EAC398" s="93"/>
      <c r="EAD398" s="93"/>
      <c r="EAE398" s="93"/>
      <c r="EAF398" s="93"/>
      <c r="EAG398" s="93"/>
      <c r="EAH398" s="93"/>
      <c r="EAI398" s="93"/>
      <c r="EAJ398" s="93"/>
      <c r="EAK398" s="93"/>
      <c r="EAL398" s="93"/>
      <c r="EAM398" s="93"/>
      <c r="EAN398" s="93"/>
      <c r="EAO398" s="93"/>
      <c r="EAP398" s="93"/>
      <c r="EAQ398" s="93"/>
      <c r="EAR398" s="93"/>
      <c r="EAS398" s="93"/>
      <c r="EAT398" s="93"/>
      <c r="EAU398" s="93"/>
      <c r="EAV398" s="93"/>
      <c r="EAW398" s="93"/>
      <c r="EAX398" s="93"/>
      <c r="EAY398" s="93"/>
      <c r="EAZ398" s="93"/>
      <c r="EBA398" s="93"/>
      <c r="EBB398" s="93"/>
      <c r="EBC398" s="93"/>
      <c r="EBD398" s="93"/>
      <c r="EBE398" s="93"/>
      <c r="EBF398" s="93"/>
      <c r="EBG398" s="93"/>
      <c r="EBH398" s="93"/>
      <c r="EBI398" s="93"/>
      <c r="EBJ398" s="93"/>
      <c r="EBK398" s="93"/>
      <c r="EBL398" s="93"/>
      <c r="EBM398" s="93"/>
      <c r="EBN398" s="93"/>
      <c r="EBO398" s="93"/>
      <c r="EBP398" s="93"/>
      <c r="EBQ398" s="93"/>
      <c r="EBR398" s="93"/>
      <c r="EBS398" s="93"/>
      <c r="EBT398" s="93"/>
      <c r="EBU398" s="93"/>
      <c r="EBV398" s="93"/>
      <c r="EBW398" s="93"/>
      <c r="EBX398" s="93"/>
      <c r="EBY398" s="93"/>
      <c r="EBZ398" s="93"/>
      <c r="ECA398" s="93"/>
      <c r="ECB398" s="93"/>
      <c r="ECC398" s="93"/>
      <c r="ECD398" s="93"/>
      <c r="ECE398" s="93"/>
      <c r="ECF398" s="93"/>
      <c r="ECG398" s="93"/>
      <c r="ECH398" s="93"/>
      <c r="ECI398" s="93"/>
      <c r="ECJ398" s="93"/>
      <c r="ECK398" s="93"/>
      <c r="ECL398" s="93"/>
      <c r="ECM398" s="93"/>
      <c r="ECN398" s="93"/>
      <c r="ECO398" s="93"/>
      <c r="ECP398" s="93"/>
      <c r="ECQ398" s="93"/>
      <c r="ECR398" s="93"/>
      <c r="ECS398" s="93"/>
      <c r="ECT398" s="93"/>
      <c r="ECU398" s="93"/>
      <c r="ECV398" s="93"/>
      <c r="ECW398" s="93"/>
      <c r="ECX398" s="93"/>
      <c r="ECY398" s="93"/>
      <c r="ECZ398" s="93"/>
      <c r="EDA398" s="93"/>
      <c r="EDB398" s="93"/>
      <c r="EDC398" s="93"/>
      <c r="EDD398" s="93"/>
      <c r="EDE398" s="93"/>
      <c r="EDF398" s="93"/>
      <c r="EDG398" s="93"/>
      <c r="EDH398" s="93"/>
      <c r="EDI398" s="93"/>
      <c r="EDJ398" s="93"/>
      <c r="EDK398" s="93"/>
      <c r="EDL398" s="93"/>
      <c r="EDM398" s="93"/>
      <c r="EDN398" s="93"/>
      <c r="EDO398" s="93"/>
      <c r="EDP398" s="93"/>
      <c r="EDQ398" s="93"/>
      <c r="EDR398" s="93"/>
      <c r="EDS398" s="93"/>
      <c r="EDT398" s="93"/>
      <c r="EDU398" s="93"/>
      <c r="EDV398" s="93"/>
      <c r="EDW398" s="93"/>
      <c r="EDX398" s="93"/>
      <c r="EDY398" s="93"/>
      <c r="EDZ398" s="93"/>
      <c r="EEA398" s="93"/>
      <c r="EEB398" s="93"/>
      <c r="EEC398" s="93"/>
      <c r="EED398" s="93"/>
      <c r="EEE398" s="93"/>
      <c r="EEF398" s="93"/>
      <c r="EEG398" s="93"/>
      <c r="EEH398" s="93"/>
      <c r="EEI398" s="93"/>
      <c r="EEJ398" s="93"/>
      <c r="EEK398" s="93"/>
      <c r="EEL398" s="93"/>
      <c r="EEM398" s="93"/>
      <c r="EEN398" s="93"/>
      <c r="EEO398" s="93"/>
      <c r="EEP398" s="93"/>
      <c r="EEQ398" s="93"/>
      <c r="EER398" s="93"/>
      <c r="EES398" s="93"/>
      <c r="EET398" s="93"/>
      <c r="EEU398" s="93"/>
      <c r="EEV398" s="93"/>
      <c r="EEW398" s="93"/>
      <c r="EEX398" s="93"/>
      <c r="EEY398" s="93"/>
      <c r="EEZ398" s="93"/>
      <c r="EFA398" s="93"/>
      <c r="EFB398" s="93"/>
      <c r="EFC398" s="93"/>
      <c r="EFD398" s="93"/>
      <c r="EFE398" s="93"/>
      <c r="EFF398" s="93"/>
      <c r="EFG398" s="93"/>
      <c r="EFH398" s="93"/>
      <c r="EFI398" s="93"/>
      <c r="EFJ398" s="93"/>
      <c r="EFK398" s="93"/>
      <c r="EFL398" s="93"/>
      <c r="EFM398" s="93"/>
      <c r="EFN398" s="93"/>
      <c r="EFO398" s="93"/>
      <c r="EFP398" s="93"/>
      <c r="EFQ398" s="93"/>
      <c r="EFR398" s="93"/>
      <c r="EFS398" s="93"/>
      <c r="EFT398" s="93"/>
      <c r="EFU398" s="93"/>
      <c r="EFV398" s="93"/>
      <c r="EFW398" s="93"/>
      <c r="EFX398" s="93"/>
      <c r="EFY398" s="93"/>
      <c r="EFZ398" s="93"/>
      <c r="EGA398" s="93"/>
      <c r="EGB398" s="93"/>
      <c r="EGC398" s="93"/>
      <c r="EGD398" s="93"/>
      <c r="EGE398" s="93"/>
      <c r="EGF398" s="93"/>
      <c r="EGG398" s="93"/>
      <c r="EGH398" s="93"/>
      <c r="EGI398" s="93"/>
      <c r="EGJ398" s="93"/>
      <c r="EGK398" s="93"/>
      <c r="EGL398" s="93"/>
      <c r="EGM398" s="93"/>
      <c r="EGN398" s="93"/>
      <c r="EGO398" s="93"/>
      <c r="EGP398" s="93"/>
      <c r="EGQ398" s="93"/>
      <c r="EGR398" s="93"/>
      <c r="EGS398" s="93"/>
      <c r="EGT398" s="93"/>
      <c r="EGU398" s="93"/>
      <c r="EGV398" s="93"/>
      <c r="EGW398" s="93"/>
      <c r="EGX398" s="93"/>
      <c r="EGY398" s="93"/>
      <c r="EGZ398" s="93"/>
      <c r="EHA398" s="93"/>
      <c r="EHB398" s="93"/>
      <c r="EHC398" s="93"/>
      <c r="EHD398" s="93"/>
      <c r="EHE398" s="93"/>
      <c r="EHF398" s="93"/>
      <c r="EHG398" s="93"/>
      <c r="EHH398" s="93"/>
      <c r="EHI398" s="93"/>
      <c r="EHJ398" s="93"/>
      <c r="EHK398" s="93"/>
      <c r="EHL398" s="93"/>
      <c r="EHM398" s="93"/>
      <c r="EHN398" s="93"/>
      <c r="EHO398" s="93"/>
      <c r="EHP398" s="93"/>
      <c r="EHQ398" s="93"/>
      <c r="EHR398" s="93"/>
      <c r="EHS398" s="93"/>
      <c r="EHT398" s="93"/>
      <c r="EHU398" s="93"/>
      <c r="EHV398" s="93"/>
      <c r="EHW398" s="93"/>
      <c r="EHX398" s="93"/>
      <c r="EHY398" s="93"/>
      <c r="EHZ398" s="93"/>
      <c r="EIA398" s="93"/>
      <c r="EIB398" s="93"/>
      <c r="EIC398" s="93"/>
      <c r="EID398" s="93"/>
      <c r="EIE398" s="93"/>
      <c r="EIF398" s="93"/>
      <c r="EIG398" s="93"/>
      <c r="EIH398" s="93"/>
      <c r="EII398" s="93"/>
      <c r="EIJ398" s="93"/>
      <c r="EIK398" s="93"/>
      <c r="EIL398" s="93"/>
      <c r="EIM398" s="93"/>
      <c r="EIN398" s="93"/>
      <c r="EIO398" s="93"/>
      <c r="EIP398" s="93"/>
      <c r="EIQ398" s="93"/>
      <c r="EIR398" s="93"/>
      <c r="EIS398" s="93"/>
      <c r="EIT398" s="93"/>
      <c r="EIU398" s="93"/>
      <c r="EIV398" s="93"/>
      <c r="EIW398" s="93"/>
      <c r="EIX398" s="93"/>
      <c r="EIY398" s="93"/>
      <c r="EIZ398" s="93"/>
      <c r="EJA398" s="93"/>
      <c r="EJB398" s="93"/>
      <c r="EJC398" s="93"/>
      <c r="EJD398" s="93"/>
      <c r="EJE398" s="93"/>
      <c r="EJF398" s="93"/>
      <c r="EJG398" s="93"/>
      <c r="EJH398" s="93"/>
      <c r="EJI398" s="93"/>
      <c r="EJJ398" s="93"/>
      <c r="EJK398" s="93"/>
      <c r="EJL398" s="93"/>
      <c r="EJM398" s="93"/>
      <c r="EJN398" s="93"/>
      <c r="EJO398" s="93"/>
      <c r="EJP398" s="93"/>
      <c r="EJQ398" s="93"/>
      <c r="EJR398" s="93"/>
      <c r="EJS398" s="93"/>
      <c r="EJT398" s="93"/>
      <c r="EJU398" s="93"/>
      <c r="EJV398" s="93"/>
      <c r="EJW398" s="93"/>
      <c r="EJX398" s="93"/>
      <c r="EJY398" s="93"/>
      <c r="EJZ398" s="93"/>
      <c r="EKA398" s="93"/>
      <c r="EKB398" s="93"/>
      <c r="EKC398" s="93"/>
      <c r="EKD398" s="93"/>
      <c r="EKE398" s="93"/>
      <c r="EKF398" s="93"/>
      <c r="EKG398" s="93"/>
      <c r="EKH398" s="93"/>
      <c r="EKI398" s="93"/>
      <c r="EKJ398" s="93"/>
      <c r="EKK398" s="93"/>
      <c r="EKL398" s="93"/>
      <c r="EKM398" s="93"/>
      <c r="EKN398" s="93"/>
      <c r="EKO398" s="93"/>
      <c r="EKP398" s="93"/>
      <c r="EKQ398" s="93"/>
      <c r="EKR398" s="93"/>
      <c r="EKS398" s="93"/>
      <c r="EKT398" s="93"/>
      <c r="EKU398" s="93"/>
      <c r="EKV398" s="93"/>
      <c r="EKW398" s="93"/>
      <c r="EKX398" s="93"/>
      <c r="EKY398" s="93"/>
      <c r="EKZ398" s="93"/>
      <c r="ELA398" s="93"/>
      <c r="ELB398" s="93"/>
      <c r="ELC398" s="93"/>
      <c r="ELD398" s="93"/>
      <c r="ELE398" s="93"/>
      <c r="ELF398" s="93"/>
      <c r="ELG398" s="93"/>
      <c r="ELH398" s="93"/>
      <c r="ELI398" s="93"/>
      <c r="ELJ398" s="93"/>
      <c r="ELK398" s="93"/>
      <c r="ELL398" s="93"/>
      <c r="ELM398" s="93"/>
      <c r="ELN398" s="93"/>
      <c r="ELO398" s="93"/>
      <c r="ELP398" s="93"/>
      <c r="ELQ398" s="93"/>
      <c r="ELR398" s="93"/>
      <c r="ELS398" s="93"/>
      <c r="ELT398" s="93"/>
      <c r="ELU398" s="93"/>
      <c r="ELV398" s="93"/>
      <c r="ELW398" s="93"/>
      <c r="ELX398" s="93"/>
      <c r="ELY398" s="93"/>
      <c r="ELZ398" s="93"/>
      <c r="EMA398" s="93"/>
      <c r="EMB398" s="93"/>
      <c r="EMC398" s="93"/>
      <c r="EMD398" s="93"/>
      <c r="EME398" s="93"/>
      <c r="EMF398" s="93"/>
      <c r="EMG398" s="93"/>
      <c r="EMH398" s="93"/>
      <c r="EMI398" s="93"/>
      <c r="EMJ398" s="93"/>
      <c r="EMK398" s="93"/>
      <c r="EML398" s="93"/>
      <c r="EMM398" s="93"/>
      <c r="EMN398" s="93"/>
      <c r="EMO398" s="93"/>
      <c r="EMP398" s="93"/>
      <c r="EMQ398" s="93"/>
      <c r="EMR398" s="93"/>
      <c r="EMS398" s="93"/>
      <c r="EMT398" s="93"/>
      <c r="EMU398" s="93"/>
      <c r="EMV398" s="93"/>
      <c r="EMW398" s="93"/>
      <c r="EMX398" s="93"/>
      <c r="EMY398" s="93"/>
      <c r="EMZ398" s="93"/>
      <c r="ENA398" s="93"/>
      <c r="ENB398" s="93"/>
      <c r="ENC398" s="93"/>
      <c r="END398" s="93"/>
      <c r="ENE398" s="93"/>
      <c r="ENF398" s="93"/>
      <c r="ENG398" s="93"/>
      <c r="ENH398" s="93"/>
      <c r="ENI398" s="93"/>
      <c r="ENJ398" s="93"/>
      <c r="ENK398" s="93"/>
      <c r="ENL398" s="93"/>
      <c r="ENM398" s="93"/>
      <c r="ENN398" s="93"/>
      <c r="ENO398" s="93"/>
      <c r="ENP398" s="93"/>
      <c r="ENQ398" s="93"/>
      <c r="ENR398" s="93"/>
      <c r="ENS398" s="93"/>
      <c r="ENT398" s="93"/>
      <c r="ENU398" s="93"/>
      <c r="ENV398" s="93"/>
      <c r="ENW398" s="93"/>
      <c r="ENX398" s="93"/>
      <c r="ENY398" s="93"/>
      <c r="ENZ398" s="93"/>
      <c r="EOA398" s="93"/>
      <c r="EOB398" s="93"/>
      <c r="EOC398" s="93"/>
      <c r="EOD398" s="93"/>
      <c r="EOE398" s="93"/>
      <c r="EOF398" s="93"/>
      <c r="EOG398" s="93"/>
      <c r="EOH398" s="93"/>
      <c r="EOI398" s="93"/>
      <c r="EOJ398" s="93"/>
      <c r="EOK398" s="93"/>
      <c r="EOL398" s="93"/>
      <c r="EOM398" s="93"/>
      <c r="EON398" s="93"/>
      <c r="EOO398" s="93"/>
      <c r="EOP398" s="93"/>
      <c r="EOQ398" s="93"/>
      <c r="EOR398" s="93"/>
      <c r="EOS398" s="93"/>
      <c r="EOT398" s="93"/>
      <c r="EOU398" s="93"/>
      <c r="EOV398" s="93"/>
      <c r="EOW398" s="93"/>
      <c r="EOX398" s="93"/>
      <c r="EOY398" s="93"/>
      <c r="EOZ398" s="93"/>
      <c r="EPA398" s="93"/>
      <c r="EPB398" s="93"/>
      <c r="EPC398" s="93"/>
      <c r="EPD398" s="93"/>
      <c r="EPE398" s="93"/>
      <c r="EPF398" s="93"/>
      <c r="EPG398" s="93"/>
      <c r="EPH398" s="93"/>
      <c r="EPI398" s="93"/>
      <c r="EPJ398" s="93"/>
      <c r="EPK398" s="93"/>
      <c r="EPL398" s="93"/>
      <c r="EPM398" s="93"/>
      <c r="EPN398" s="93"/>
      <c r="EPO398" s="93"/>
      <c r="EPP398" s="93"/>
      <c r="EPQ398" s="93"/>
      <c r="EPR398" s="93"/>
      <c r="EPS398" s="93"/>
      <c r="EPT398" s="93"/>
      <c r="EPU398" s="93"/>
      <c r="EPV398" s="93"/>
      <c r="EPW398" s="93"/>
      <c r="EPX398" s="93"/>
      <c r="EPY398" s="93"/>
      <c r="EPZ398" s="93"/>
      <c r="EQA398" s="93"/>
      <c r="EQB398" s="93"/>
      <c r="EQC398" s="93"/>
      <c r="EQD398" s="93"/>
      <c r="EQE398" s="93"/>
      <c r="EQF398" s="93"/>
      <c r="EQG398" s="93"/>
      <c r="EQH398" s="93"/>
      <c r="EQI398" s="93"/>
      <c r="EQJ398" s="93"/>
      <c r="EQK398" s="93"/>
      <c r="EQL398" s="93"/>
      <c r="EQM398" s="93"/>
      <c r="EQN398" s="93"/>
      <c r="EQO398" s="93"/>
      <c r="EQP398" s="93"/>
      <c r="EQQ398" s="93"/>
      <c r="EQR398" s="93"/>
      <c r="EQS398" s="93"/>
      <c r="EQT398" s="93"/>
      <c r="EQU398" s="93"/>
      <c r="EQV398" s="93"/>
      <c r="EQW398" s="93"/>
      <c r="EQX398" s="93"/>
      <c r="EQY398" s="93"/>
      <c r="EQZ398" s="93"/>
      <c r="ERA398" s="93"/>
      <c r="ERB398" s="93"/>
      <c r="ERC398" s="93"/>
      <c r="ERD398" s="93"/>
      <c r="ERE398" s="93"/>
      <c r="ERF398" s="93"/>
      <c r="ERG398" s="93"/>
      <c r="ERH398" s="93"/>
      <c r="ERI398" s="93"/>
      <c r="ERJ398" s="93"/>
      <c r="ERK398" s="93"/>
      <c r="ERL398" s="93"/>
      <c r="ERM398" s="93"/>
      <c r="ERN398" s="93"/>
      <c r="ERO398" s="93"/>
      <c r="ERP398" s="93"/>
      <c r="ERQ398" s="93"/>
      <c r="ERR398" s="93"/>
      <c r="ERS398" s="93"/>
      <c r="ERT398" s="93"/>
      <c r="ERU398" s="93"/>
      <c r="ERV398" s="93"/>
      <c r="ERW398" s="93"/>
      <c r="ERX398" s="93"/>
      <c r="ERY398" s="93"/>
      <c r="ERZ398" s="93"/>
      <c r="ESA398" s="93"/>
      <c r="ESB398" s="93"/>
      <c r="ESC398" s="93"/>
      <c r="ESD398" s="93"/>
      <c r="ESE398" s="93"/>
      <c r="ESF398" s="93"/>
      <c r="ESG398" s="93"/>
      <c r="ESH398" s="93"/>
      <c r="ESI398" s="93"/>
      <c r="ESJ398" s="93"/>
      <c r="ESK398" s="93"/>
      <c r="ESL398" s="93"/>
      <c r="ESM398" s="93"/>
      <c r="ESN398" s="93"/>
      <c r="ESO398" s="93"/>
      <c r="ESP398" s="93"/>
      <c r="ESQ398" s="93"/>
      <c r="ESR398" s="93"/>
      <c r="ESS398" s="93"/>
      <c r="EST398" s="93"/>
      <c r="ESU398" s="93"/>
      <c r="ESV398" s="93"/>
      <c r="ESW398" s="93"/>
      <c r="ESX398" s="93"/>
      <c r="ESY398" s="93"/>
      <c r="ESZ398" s="93"/>
      <c r="ETA398" s="93"/>
      <c r="ETB398" s="93"/>
      <c r="ETC398" s="93"/>
      <c r="ETD398" s="93"/>
      <c r="ETE398" s="93"/>
      <c r="ETF398" s="93"/>
      <c r="ETG398" s="93"/>
      <c r="ETH398" s="93"/>
      <c r="ETI398" s="93"/>
      <c r="ETJ398" s="93"/>
      <c r="ETK398" s="93"/>
      <c r="ETL398" s="93"/>
      <c r="ETM398" s="93"/>
      <c r="ETN398" s="93"/>
      <c r="ETO398" s="93"/>
      <c r="ETP398" s="93"/>
      <c r="ETQ398" s="93"/>
      <c r="ETR398" s="93"/>
      <c r="ETS398" s="93"/>
      <c r="ETT398" s="93"/>
      <c r="ETU398" s="93"/>
      <c r="ETV398" s="93"/>
      <c r="ETW398" s="93"/>
      <c r="ETX398" s="93"/>
      <c r="ETY398" s="93"/>
      <c r="ETZ398" s="93"/>
      <c r="EUA398" s="93"/>
      <c r="EUB398" s="93"/>
      <c r="EUC398" s="93"/>
      <c r="EUD398" s="93"/>
      <c r="EUE398" s="93"/>
      <c r="EUF398" s="93"/>
      <c r="EUG398" s="93"/>
      <c r="EUH398" s="93"/>
      <c r="EUI398" s="93"/>
      <c r="EUJ398" s="93"/>
      <c r="EUK398" s="93"/>
      <c r="EUL398" s="93"/>
      <c r="EUM398" s="93"/>
      <c r="EUN398" s="93"/>
      <c r="EUO398" s="93"/>
      <c r="EUP398" s="93"/>
      <c r="EUQ398" s="93"/>
      <c r="EUR398" s="93"/>
      <c r="EUS398" s="93"/>
      <c r="EUT398" s="93"/>
      <c r="EUU398" s="93"/>
      <c r="EUV398" s="93"/>
      <c r="EUW398" s="93"/>
      <c r="EUX398" s="93"/>
      <c r="EUY398" s="93"/>
      <c r="EUZ398" s="93"/>
      <c r="EVA398" s="93"/>
      <c r="EVB398" s="93"/>
      <c r="EVC398" s="93"/>
      <c r="EVD398" s="93"/>
      <c r="EVE398" s="93"/>
      <c r="EVF398" s="93"/>
      <c r="EVG398" s="93"/>
      <c r="EVH398" s="93"/>
      <c r="EVI398" s="93"/>
      <c r="EVJ398" s="93"/>
      <c r="EVK398" s="93"/>
      <c r="EVL398" s="93"/>
      <c r="EVM398" s="93"/>
      <c r="EVN398" s="93"/>
      <c r="EVO398" s="93"/>
      <c r="EVP398" s="93"/>
      <c r="EVQ398" s="93"/>
      <c r="EVR398" s="93"/>
      <c r="EVS398" s="93"/>
      <c r="EVT398" s="93"/>
      <c r="EVU398" s="93"/>
      <c r="EVV398" s="93"/>
      <c r="EVW398" s="93"/>
      <c r="EVX398" s="93"/>
      <c r="EVY398" s="93"/>
      <c r="EVZ398" s="93"/>
      <c r="EWA398" s="93"/>
      <c r="EWB398" s="93"/>
      <c r="EWC398" s="93"/>
      <c r="EWD398" s="93"/>
      <c r="EWE398" s="93"/>
      <c r="EWF398" s="93"/>
      <c r="EWG398" s="93"/>
      <c r="EWH398" s="93"/>
      <c r="EWI398" s="93"/>
      <c r="EWJ398" s="93"/>
      <c r="EWK398" s="93"/>
      <c r="EWL398" s="93"/>
      <c r="EWM398" s="93"/>
      <c r="EWN398" s="93"/>
      <c r="EWO398" s="93"/>
      <c r="EWP398" s="93"/>
      <c r="EWQ398" s="93"/>
      <c r="EWR398" s="93"/>
      <c r="EWS398" s="93"/>
      <c r="EWT398" s="93"/>
      <c r="EWU398" s="93"/>
      <c r="EWV398" s="93"/>
      <c r="EWW398" s="93"/>
      <c r="EWX398" s="93"/>
      <c r="EWY398" s="93"/>
      <c r="EWZ398" s="93"/>
      <c r="EXA398" s="93"/>
      <c r="EXB398" s="93"/>
      <c r="EXC398" s="93"/>
      <c r="EXD398" s="93"/>
      <c r="EXE398" s="93"/>
      <c r="EXF398" s="93"/>
      <c r="EXG398" s="93"/>
      <c r="EXH398" s="93"/>
      <c r="EXI398" s="93"/>
      <c r="EXJ398" s="93"/>
      <c r="EXK398" s="93"/>
      <c r="EXL398" s="93"/>
      <c r="EXM398" s="93"/>
      <c r="EXN398" s="93"/>
      <c r="EXO398" s="93"/>
      <c r="EXP398" s="93"/>
      <c r="EXQ398" s="93"/>
      <c r="EXR398" s="93"/>
      <c r="EXS398" s="93"/>
      <c r="EXT398" s="93"/>
      <c r="EXU398" s="93"/>
      <c r="EXV398" s="93"/>
      <c r="EXW398" s="93"/>
      <c r="EXX398" s="93"/>
      <c r="EXY398" s="93"/>
      <c r="EXZ398" s="93"/>
      <c r="EYA398" s="93"/>
      <c r="EYB398" s="93"/>
      <c r="EYC398" s="93"/>
      <c r="EYD398" s="93"/>
      <c r="EYE398" s="93"/>
      <c r="EYF398" s="93"/>
      <c r="EYG398" s="93"/>
      <c r="EYH398" s="93"/>
      <c r="EYI398" s="93"/>
      <c r="EYJ398" s="93"/>
      <c r="EYK398" s="93"/>
      <c r="EYL398" s="93"/>
      <c r="EYM398" s="93"/>
      <c r="EYN398" s="93"/>
      <c r="EYO398" s="93"/>
      <c r="EYP398" s="93"/>
      <c r="EYQ398" s="93"/>
      <c r="EYR398" s="93"/>
      <c r="EYS398" s="93"/>
      <c r="EYT398" s="93"/>
      <c r="EYU398" s="93"/>
      <c r="EYV398" s="93"/>
      <c r="EYW398" s="93"/>
      <c r="EYX398" s="93"/>
      <c r="EYY398" s="93"/>
      <c r="EYZ398" s="93"/>
      <c r="EZA398" s="93"/>
      <c r="EZB398" s="93"/>
      <c r="EZC398" s="93"/>
      <c r="EZD398" s="93"/>
      <c r="EZE398" s="93"/>
      <c r="EZF398" s="93"/>
      <c r="EZG398" s="93"/>
      <c r="EZH398" s="93"/>
      <c r="EZI398" s="93"/>
      <c r="EZJ398" s="93"/>
      <c r="EZK398" s="93"/>
      <c r="EZL398" s="93"/>
      <c r="EZM398" s="93"/>
      <c r="EZN398" s="93"/>
      <c r="EZO398" s="93"/>
      <c r="EZP398" s="93"/>
      <c r="EZQ398" s="93"/>
      <c r="EZR398" s="93"/>
      <c r="EZS398" s="93"/>
      <c r="EZT398" s="93"/>
      <c r="EZU398" s="93"/>
      <c r="EZV398" s="93"/>
      <c r="EZW398" s="93"/>
      <c r="EZX398" s="93"/>
      <c r="EZY398" s="93"/>
      <c r="EZZ398" s="93"/>
      <c r="FAA398" s="93"/>
      <c r="FAB398" s="93"/>
      <c r="FAC398" s="93"/>
      <c r="FAD398" s="93"/>
      <c r="FAE398" s="93"/>
      <c r="FAF398" s="93"/>
      <c r="FAG398" s="93"/>
      <c r="FAH398" s="93"/>
      <c r="FAI398" s="93"/>
      <c r="FAJ398" s="93"/>
      <c r="FAK398" s="93"/>
      <c r="FAL398" s="93"/>
      <c r="FAM398" s="93"/>
      <c r="FAN398" s="93"/>
      <c r="FAO398" s="93"/>
      <c r="FAP398" s="93"/>
      <c r="FAQ398" s="93"/>
      <c r="FAR398" s="93"/>
      <c r="FAS398" s="93"/>
      <c r="FAT398" s="93"/>
      <c r="FAU398" s="93"/>
      <c r="FAV398" s="93"/>
      <c r="FAW398" s="93"/>
      <c r="FAX398" s="93"/>
      <c r="FAY398" s="93"/>
      <c r="FAZ398" s="93"/>
      <c r="FBA398" s="93"/>
      <c r="FBB398" s="93"/>
      <c r="FBC398" s="93"/>
      <c r="FBD398" s="93"/>
      <c r="FBE398" s="93"/>
      <c r="FBF398" s="93"/>
      <c r="FBG398" s="93"/>
      <c r="FBH398" s="93"/>
      <c r="FBI398" s="93"/>
      <c r="FBJ398" s="93"/>
      <c r="FBK398" s="93"/>
      <c r="FBL398" s="93"/>
      <c r="FBM398" s="93"/>
      <c r="FBN398" s="93"/>
      <c r="FBO398" s="93"/>
      <c r="FBP398" s="93"/>
      <c r="FBQ398" s="93"/>
      <c r="FBR398" s="93"/>
      <c r="FBS398" s="93"/>
      <c r="FBT398" s="93"/>
      <c r="FBU398" s="93"/>
      <c r="FBV398" s="93"/>
      <c r="FBW398" s="93"/>
      <c r="FBX398" s="93"/>
      <c r="FBY398" s="93"/>
      <c r="FBZ398" s="93"/>
      <c r="FCA398" s="93"/>
      <c r="FCB398" s="93"/>
      <c r="FCC398" s="93"/>
      <c r="FCD398" s="93"/>
      <c r="FCE398" s="93"/>
      <c r="FCF398" s="93"/>
      <c r="FCG398" s="93"/>
      <c r="FCH398" s="93"/>
      <c r="FCI398" s="93"/>
      <c r="FCJ398" s="93"/>
      <c r="FCK398" s="93"/>
      <c r="FCL398" s="93"/>
      <c r="FCM398" s="93"/>
      <c r="FCN398" s="93"/>
      <c r="FCO398" s="93"/>
      <c r="FCP398" s="93"/>
      <c r="FCQ398" s="93"/>
      <c r="FCR398" s="93"/>
      <c r="FCS398" s="93"/>
      <c r="FCT398" s="93"/>
      <c r="FCU398" s="93"/>
      <c r="FCV398" s="93"/>
      <c r="FCW398" s="93"/>
      <c r="FCX398" s="93"/>
      <c r="FCY398" s="93"/>
      <c r="FCZ398" s="93"/>
      <c r="FDA398" s="93"/>
      <c r="FDB398" s="93"/>
      <c r="FDC398" s="93"/>
      <c r="FDD398" s="93"/>
      <c r="FDE398" s="93"/>
      <c r="FDF398" s="93"/>
      <c r="FDG398" s="93"/>
      <c r="FDH398" s="93"/>
      <c r="FDI398" s="93"/>
      <c r="FDJ398" s="93"/>
      <c r="FDK398" s="93"/>
      <c r="FDL398" s="93"/>
      <c r="FDM398" s="93"/>
      <c r="FDN398" s="93"/>
      <c r="FDO398" s="93"/>
      <c r="FDP398" s="93"/>
      <c r="FDQ398" s="93"/>
      <c r="FDR398" s="93"/>
      <c r="FDS398" s="93"/>
      <c r="FDT398" s="93"/>
      <c r="FDU398" s="93"/>
      <c r="FDV398" s="93"/>
      <c r="FDW398" s="93"/>
      <c r="FDX398" s="93"/>
      <c r="FDY398" s="93"/>
      <c r="FDZ398" s="93"/>
      <c r="FEA398" s="93"/>
      <c r="FEB398" s="93"/>
      <c r="FEC398" s="93"/>
      <c r="FED398" s="93"/>
      <c r="FEE398" s="93"/>
      <c r="FEF398" s="93"/>
      <c r="FEG398" s="93"/>
      <c r="FEH398" s="93"/>
      <c r="FEI398" s="93"/>
      <c r="FEJ398" s="93"/>
      <c r="FEK398" s="93"/>
      <c r="FEL398" s="93"/>
      <c r="FEM398" s="93"/>
      <c r="FEN398" s="93"/>
      <c r="FEO398" s="93"/>
      <c r="FEP398" s="93"/>
      <c r="FEQ398" s="93"/>
      <c r="FER398" s="93"/>
      <c r="FES398" s="93"/>
      <c r="FET398" s="93"/>
      <c r="FEU398" s="93"/>
      <c r="FEV398" s="93"/>
      <c r="FEW398" s="93"/>
      <c r="FEX398" s="93"/>
      <c r="FEY398" s="93"/>
      <c r="FEZ398" s="93"/>
      <c r="FFA398" s="93"/>
      <c r="FFB398" s="93"/>
      <c r="FFC398" s="93"/>
      <c r="FFD398" s="93"/>
      <c r="FFE398" s="93"/>
      <c r="FFF398" s="93"/>
      <c r="FFG398" s="93"/>
      <c r="FFH398" s="93"/>
      <c r="FFI398" s="93"/>
      <c r="FFJ398" s="93"/>
      <c r="FFK398" s="93"/>
      <c r="FFL398" s="93"/>
      <c r="FFM398" s="93"/>
      <c r="FFN398" s="93"/>
      <c r="FFO398" s="93"/>
      <c r="FFP398" s="93"/>
      <c r="FFQ398" s="93"/>
      <c r="FFR398" s="93"/>
      <c r="FFS398" s="93"/>
      <c r="FFT398" s="93"/>
      <c r="FFU398" s="93"/>
      <c r="FFV398" s="93"/>
      <c r="FFW398" s="93"/>
      <c r="FFX398" s="93"/>
      <c r="FFY398" s="93"/>
      <c r="FFZ398" s="93"/>
      <c r="FGA398" s="93"/>
      <c r="FGB398" s="93"/>
      <c r="FGC398" s="93"/>
      <c r="FGD398" s="93"/>
      <c r="FGE398" s="93"/>
      <c r="FGF398" s="93"/>
      <c r="FGG398" s="93"/>
      <c r="FGH398" s="93"/>
      <c r="FGI398" s="93"/>
      <c r="FGJ398" s="93"/>
      <c r="FGK398" s="93"/>
      <c r="FGL398" s="93"/>
      <c r="FGM398" s="93"/>
      <c r="FGN398" s="93"/>
      <c r="FGO398" s="93"/>
      <c r="FGP398" s="93"/>
      <c r="FGQ398" s="93"/>
      <c r="FGR398" s="93"/>
      <c r="FGS398" s="93"/>
      <c r="FGT398" s="93"/>
      <c r="FGU398" s="93"/>
      <c r="FGV398" s="93"/>
      <c r="FGW398" s="93"/>
      <c r="FGX398" s="93"/>
      <c r="FGY398" s="93"/>
      <c r="FGZ398" s="93"/>
      <c r="FHA398" s="93"/>
      <c r="FHB398" s="93"/>
      <c r="FHC398" s="93"/>
      <c r="FHD398" s="93"/>
      <c r="FHE398" s="93"/>
      <c r="FHF398" s="93"/>
      <c r="FHG398" s="93"/>
      <c r="FHH398" s="93"/>
      <c r="FHI398" s="93"/>
      <c r="FHJ398" s="93"/>
      <c r="FHK398" s="93"/>
      <c r="FHL398" s="93"/>
      <c r="FHM398" s="93"/>
      <c r="FHN398" s="93"/>
      <c r="FHO398" s="93"/>
      <c r="FHP398" s="93"/>
      <c r="FHQ398" s="93"/>
      <c r="FHR398" s="93"/>
      <c r="FHS398" s="93"/>
      <c r="FHT398" s="93"/>
      <c r="FHU398" s="93"/>
      <c r="FHV398" s="93"/>
      <c r="FHW398" s="93"/>
      <c r="FHX398" s="93"/>
      <c r="FHY398" s="93"/>
      <c r="FHZ398" s="93"/>
      <c r="FIA398" s="93"/>
      <c r="FIB398" s="93"/>
      <c r="FIC398" s="93"/>
      <c r="FID398" s="93"/>
      <c r="FIE398" s="93"/>
      <c r="FIF398" s="93"/>
      <c r="FIG398" s="93"/>
      <c r="FIH398" s="93"/>
      <c r="FII398" s="93"/>
      <c r="FIJ398" s="93"/>
      <c r="FIK398" s="93"/>
      <c r="FIL398" s="93"/>
      <c r="FIM398" s="93"/>
      <c r="FIN398" s="93"/>
      <c r="FIO398" s="93"/>
      <c r="FIP398" s="93"/>
      <c r="FIQ398" s="93"/>
      <c r="FIR398" s="93"/>
      <c r="FIS398" s="93"/>
      <c r="FIT398" s="93"/>
      <c r="FIU398" s="93"/>
      <c r="FIV398" s="93"/>
      <c r="FIW398" s="93"/>
      <c r="FIX398" s="93"/>
      <c r="FIY398" s="93"/>
      <c r="FIZ398" s="93"/>
      <c r="FJA398" s="93"/>
      <c r="FJB398" s="93"/>
      <c r="FJC398" s="93"/>
      <c r="FJD398" s="93"/>
      <c r="FJE398" s="93"/>
      <c r="FJF398" s="93"/>
      <c r="FJG398" s="93"/>
      <c r="FJH398" s="93"/>
      <c r="FJI398" s="93"/>
      <c r="FJJ398" s="93"/>
      <c r="FJK398" s="93"/>
      <c r="FJL398" s="93"/>
      <c r="FJM398" s="93"/>
      <c r="FJN398" s="93"/>
      <c r="FJO398" s="93"/>
      <c r="FJP398" s="93"/>
      <c r="FJQ398" s="93"/>
      <c r="FJR398" s="93"/>
      <c r="FJS398" s="93"/>
      <c r="FJT398" s="93"/>
      <c r="FJU398" s="93"/>
      <c r="FJV398" s="93"/>
      <c r="FJW398" s="93"/>
      <c r="FJX398" s="93"/>
      <c r="FJY398" s="93"/>
      <c r="FJZ398" s="93"/>
      <c r="FKA398" s="93"/>
      <c r="FKB398" s="93"/>
      <c r="FKC398" s="93"/>
      <c r="FKD398" s="93"/>
      <c r="FKE398" s="93"/>
      <c r="FKF398" s="93"/>
      <c r="FKG398" s="93"/>
      <c r="FKH398" s="93"/>
      <c r="FKI398" s="93"/>
      <c r="FKJ398" s="93"/>
      <c r="FKK398" s="93"/>
      <c r="FKL398" s="93"/>
      <c r="FKM398" s="93"/>
      <c r="FKN398" s="93"/>
      <c r="FKO398" s="93"/>
      <c r="FKP398" s="93"/>
      <c r="FKQ398" s="93"/>
      <c r="FKR398" s="93"/>
      <c r="FKS398" s="93"/>
      <c r="FKT398" s="93"/>
      <c r="FKU398" s="93"/>
      <c r="FKV398" s="93"/>
      <c r="FKW398" s="93"/>
      <c r="FKX398" s="93"/>
      <c r="FKY398" s="93"/>
      <c r="FKZ398" s="93"/>
      <c r="FLA398" s="93"/>
      <c r="FLB398" s="93"/>
      <c r="FLC398" s="93"/>
      <c r="FLD398" s="93"/>
      <c r="FLE398" s="93"/>
      <c r="FLF398" s="93"/>
      <c r="FLG398" s="93"/>
      <c r="FLH398" s="93"/>
      <c r="FLI398" s="93"/>
      <c r="FLJ398" s="93"/>
      <c r="FLK398" s="93"/>
      <c r="FLL398" s="93"/>
      <c r="FLM398" s="93"/>
      <c r="FLN398" s="93"/>
      <c r="FLO398" s="93"/>
      <c r="FLP398" s="93"/>
      <c r="FLQ398" s="93"/>
      <c r="FLR398" s="93"/>
      <c r="FLS398" s="93"/>
      <c r="FLT398" s="93"/>
      <c r="FLU398" s="93"/>
      <c r="FLV398" s="93"/>
      <c r="FLW398" s="93"/>
      <c r="FLX398" s="93"/>
      <c r="FLY398" s="93"/>
      <c r="FLZ398" s="93"/>
      <c r="FMA398" s="93"/>
      <c r="FMB398" s="93"/>
      <c r="FMC398" s="93"/>
      <c r="FMD398" s="93"/>
      <c r="FME398" s="93"/>
      <c r="FMF398" s="93"/>
      <c r="FMG398" s="93"/>
      <c r="FMH398" s="93"/>
      <c r="FMI398" s="93"/>
      <c r="FMJ398" s="93"/>
      <c r="FMK398" s="93"/>
      <c r="FML398" s="93"/>
      <c r="FMM398" s="93"/>
      <c r="FMN398" s="93"/>
      <c r="FMO398" s="93"/>
      <c r="FMP398" s="93"/>
      <c r="FMQ398" s="93"/>
      <c r="FMR398" s="93"/>
      <c r="FMS398" s="93"/>
      <c r="FMT398" s="93"/>
      <c r="FMU398" s="93"/>
      <c r="FMV398" s="93"/>
      <c r="FMW398" s="93"/>
      <c r="FMX398" s="93"/>
      <c r="FMY398" s="93"/>
      <c r="FMZ398" s="93"/>
      <c r="FNA398" s="93"/>
      <c r="FNB398" s="93"/>
      <c r="FNC398" s="93"/>
      <c r="FND398" s="93"/>
      <c r="FNE398" s="93"/>
      <c r="FNF398" s="93"/>
      <c r="FNG398" s="93"/>
      <c r="FNH398" s="93"/>
      <c r="FNI398" s="93"/>
      <c r="FNJ398" s="93"/>
      <c r="FNK398" s="93"/>
      <c r="FNL398" s="93"/>
      <c r="FNM398" s="93"/>
      <c r="FNN398" s="93"/>
      <c r="FNO398" s="93"/>
      <c r="FNP398" s="93"/>
      <c r="FNQ398" s="93"/>
      <c r="FNR398" s="93"/>
      <c r="FNS398" s="93"/>
      <c r="FNT398" s="93"/>
      <c r="FNU398" s="93"/>
      <c r="FNV398" s="93"/>
      <c r="FNW398" s="93"/>
      <c r="FNX398" s="93"/>
      <c r="FNY398" s="93"/>
      <c r="FNZ398" s="93"/>
      <c r="FOA398" s="93"/>
      <c r="FOB398" s="93"/>
      <c r="FOC398" s="93"/>
      <c r="FOD398" s="93"/>
      <c r="FOE398" s="93"/>
      <c r="FOF398" s="93"/>
      <c r="FOG398" s="93"/>
      <c r="FOH398" s="93"/>
      <c r="FOI398" s="93"/>
      <c r="FOJ398" s="93"/>
      <c r="FOK398" s="93"/>
      <c r="FOL398" s="93"/>
      <c r="FOM398" s="93"/>
      <c r="FON398" s="93"/>
      <c r="FOO398" s="93"/>
      <c r="FOP398" s="93"/>
      <c r="FOQ398" s="93"/>
      <c r="FOR398" s="93"/>
      <c r="FOS398" s="93"/>
      <c r="FOT398" s="93"/>
      <c r="FOU398" s="93"/>
      <c r="FOV398" s="93"/>
      <c r="FOW398" s="93"/>
      <c r="FOX398" s="93"/>
      <c r="FOY398" s="93"/>
      <c r="FOZ398" s="93"/>
      <c r="FPA398" s="93"/>
      <c r="FPB398" s="93"/>
      <c r="FPC398" s="93"/>
      <c r="FPD398" s="93"/>
      <c r="FPE398" s="93"/>
      <c r="FPF398" s="93"/>
      <c r="FPG398" s="93"/>
      <c r="FPH398" s="93"/>
      <c r="FPI398" s="93"/>
      <c r="FPJ398" s="93"/>
      <c r="FPK398" s="93"/>
      <c r="FPL398" s="93"/>
      <c r="FPM398" s="93"/>
      <c r="FPN398" s="93"/>
      <c r="FPO398" s="93"/>
      <c r="FPP398" s="93"/>
      <c r="FPQ398" s="93"/>
      <c r="FPR398" s="93"/>
      <c r="FPS398" s="93"/>
      <c r="FPT398" s="93"/>
      <c r="FPU398" s="93"/>
      <c r="FPV398" s="93"/>
      <c r="FPW398" s="93"/>
      <c r="FPX398" s="93"/>
      <c r="FPY398" s="93"/>
      <c r="FPZ398" s="93"/>
      <c r="FQA398" s="93"/>
      <c r="FQB398" s="93"/>
      <c r="FQC398" s="93"/>
      <c r="FQD398" s="93"/>
      <c r="FQE398" s="93"/>
      <c r="FQF398" s="93"/>
      <c r="FQG398" s="93"/>
      <c r="FQH398" s="93"/>
      <c r="FQI398" s="93"/>
      <c r="FQJ398" s="93"/>
      <c r="FQK398" s="93"/>
      <c r="FQL398" s="93"/>
      <c r="FQM398" s="93"/>
      <c r="FQN398" s="93"/>
      <c r="FQO398" s="93"/>
      <c r="FQP398" s="93"/>
      <c r="FQQ398" s="93"/>
      <c r="FQR398" s="93"/>
      <c r="FQS398" s="93"/>
      <c r="FQT398" s="93"/>
      <c r="FQU398" s="93"/>
      <c r="FQV398" s="93"/>
      <c r="FQW398" s="93"/>
      <c r="FQX398" s="93"/>
      <c r="FQY398" s="93"/>
      <c r="FQZ398" s="93"/>
      <c r="FRA398" s="93"/>
      <c r="FRB398" s="93"/>
      <c r="FRC398" s="93"/>
      <c r="FRD398" s="93"/>
      <c r="FRE398" s="93"/>
      <c r="FRF398" s="93"/>
      <c r="FRG398" s="93"/>
      <c r="FRH398" s="93"/>
      <c r="FRI398" s="93"/>
      <c r="FRJ398" s="93"/>
      <c r="FRK398" s="93"/>
      <c r="FRL398" s="93"/>
      <c r="FRM398" s="93"/>
      <c r="FRN398" s="93"/>
      <c r="FRO398" s="93"/>
      <c r="FRP398" s="93"/>
      <c r="FRQ398" s="93"/>
      <c r="FRR398" s="93"/>
      <c r="FRS398" s="93"/>
      <c r="FRT398" s="93"/>
      <c r="FRU398" s="93"/>
      <c r="FRV398" s="93"/>
      <c r="FRW398" s="93"/>
      <c r="FRX398" s="93"/>
      <c r="FRY398" s="93"/>
      <c r="FRZ398" s="93"/>
      <c r="FSA398" s="93"/>
      <c r="FSB398" s="93"/>
      <c r="FSC398" s="93"/>
      <c r="FSD398" s="93"/>
      <c r="FSE398" s="93"/>
      <c r="FSF398" s="93"/>
      <c r="FSG398" s="93"/>
      <c r="FSH398" s="93"/>
      <c r="FSI398" s="93"/>
      <c r="FSJ398" s="93"/>
      <c r="FSK398" s="93"/>
      <c r="FSL398" s="93"/>
      <c r="FSM398" s="93"/>
      <c r="FSN398" s="93"/>
      <c r="FSO398" s="93"/>
      <c r="FSP398" s="93"/>
      <c r="FSQ398" s="93"/>
      <c r="FSR398" s="93"/>
      <c r="FSS398" s="93"/>
      <c r="FST398" s="93"/>
      <c r="FSU398" s="93"/>
      <c r="FSV398" s="93"/>
      <c r="FSW398" s="93"/>
      <c r="FSX398" s="93"/>
      <c r="FSY398" s="93"/>
      <c r="FSZ398" s="93"/>
      <c r="FTA398" s="93"/>
      <c r="FTB398" s="93"/>
      <c r="FTC398" s="93"/>
      <c r="FTD398" s="93"/>
      <c r="FTE398" s="93"/>
      <c r="FTF398" s="93"/>
      <c r="FTG398" s="93"/>
      <c r="FTH398" s="93"/>
      <c r="FTI398" s="93"/>
      <c r="FTJ398" s="93"/>
      <c r="FTK398" s="93"/>
      <c r="FTL398" s="93"/>
      <c r="FTM398" s="93"/>
      <c r="FTN398" s="93"/>
      <c r="FTO398" s="93"/>
      <c r="FTP398" s="93"/>
      <c r="FTQ398" s="93"/>
      <c r="FTR398" s="93"/>
      <c r="FTS398" s="93"/>
      <c r="FTT398" s="93"/>
      <c r="FTU398" s="93"/>
      <c r="FTV398" s="93"/>
      <c r="FTW398" s="93"/>
      <c r="FTX398" s="93"/>
      <c r="FTY398" s="93"/>
      <c r="FTZ398" s="93"/>
      <c r="FUA398" s="93"/>
      <c r="FUB398" s="93"/>
      <c r="FUC398" s="93"/>
      <c r="FUD398" s="93"/>
      <c r="FUE398" s="93"/>
      <c r="FUF398" s="93"/>
      <c r="FUG398" s="93"/>
      <c r="FUH398" s="93"/>
      <c r="FUI398" s="93"/>
      <c r="FUJ398" s="93"/>
      <c r="FUK398" s="93"/>
      <c r="FUL398" s="93"/>
      <c r="FUM398" s="93"/>
      <c r="FUN398" s="93"/>
      <c r="FUO398" s="93"/>
      <c r="FUP398" s="93"/>
      <c r="FUQ398" s="93"/>
      <c r="FUR398" s="93"/>
      <c r="FUS398" s="93"/>
      <c r="FUT398" s="93"/>
      <c r="FUU398" s="93"/>
      <c r="FUV398" s="93"/>
      <c r="FUW398" s="93"/>
      <c r="FUX398" s="93"/>
      <c r="FUY398" s="93"/>
      <c r="FUZ398" s="93"/>
      <c r="FVA398" s="93"/>
      <c r="FVB398" s="93"/>
      <c r="FVC398" s="93"/>
      <c r="FVD398" s="93"/>
      <c r="FVE398" s="93"/>
      <c r="FVF398" s="93"/>
      <c r="FVG398" s="93"/>
      <c r="FVH398" s="93"/>
      <c r="FVI398" s="93"/>
      <c r="FVJ398" s="93"/>
      <c r="FVK398" s="93"/>
      <c r="FVL398" s="93"/>
      <c r="FVM398" s="93"/>
      <c r="FVN398" s="93"/>
      <c r="FVO398" s="93"/>
      <c r="FVP398" s="93"/>
      <c r="FVQ398" s="93"/>
      <c r="FVR398" s="93"/>
      <c r="FVS398" s="93"/>
      <c r="FVT398" s="93"/>
      <c r="FVU398" s="93"/>
      <c r="FVV398" s="93"/>
      <c r="FVW398" s="93"/>
      <c r="FVX398" s="93"/>
      <c r="FVY398" s="93"/>
      <c r="FVZ398" s="93"/>
      <c r="FWA398" s="93"/>
      <c r="FWB398" s="93"/>
      <c r="FWC398" s="93"/>
      <c r="FWD398" s="93"/>
      <c r="FWE398" s="93"/>
      <c r="FWF398" s="93"/>
      <c r="FWG398" s="93"/>
      <c r="FWH398" s="93"/>
      <c r="FWI398" s="93"/>
      <c r="FWJ398" s="93"/>
      <c r="FWK398" s="93"/>
      <c r="FWL398" s="93"/>
      <c r="FWM398" s="93"/>
      <c r="FWN398" s="93"/>
      <c r="FWO398" s="93"/>
      <c r="FWP398" s="93"/>
      <c r="FWQ398" s="93"/>
      <c r="FWR398" s="93"/>
      <c r="FWS398" s="93"/>
      <c r="FWT398" s="93"/>
      <c r="FWU398" s="93"/>
      <c r="FWV398" s="93"/>
      <c r="FWW398" s="93"/>
      <c r="FWX398" s="93"/>
      <c r="FWY398" s="93"/>
      <c r="FWZ398" s="93"/>
      <c r="FXA398" s="93"/>
      <c r="FXB398" s="93"/>
      <c r="FXC398" s="93"/>
      <c r="FXD398" s="93"/>
      <c r="FXE398" s="93"/>
      <c r="FXF398" s="93"/>
      <c r="FXG398" s="93"/>
      <c r="FXH398" s="93"/>
      <c r="FXI398" s="93"/>
      <c r="FXJ398" s="93"/>
      <c r="FXK398" s="93"/>
      <c r="FXL398" s="93"/>
      <c r="FXM398" s="93"/>
      <c r="FXN398" s="93"/>
      <c r="FXO398" s="93"/>
      <c r="FXP398" s="93"/>
      <c r="FXQ398" s="93"/>
      <c r="FXR398" s="93"/>
      <c r="FXS398" s="93"/>
      <c r="FXT398" s="93"/>
      <c r="FXU398" s="93"/>
      <c r="FXV398" s="93"/>
      <c r="FXW398" s="93"/>
      <c r="FXX398" s="93"/>
      <c r="FXY398" s="93"/>
      <c r="FXZ398" s="93"/>
      <c r="FYA398" s="93"/>
      <c r="FYB398" s="93"/>
      <c r="FYC398" s="93"/>
      <c r="FYD398" s="93"/>
      <c r="FYE398" s="93"/>
      <c r="FYF398" s="93"/>
      <c r="FYG398" s="93"/>
      <c r="FYH398" s="93"/>
      <c r="FYI398" s="93"/>
      <c r="FYJ398" s="93"/>
      <c r="FYK398" s="93"/>
      <c r="FYL398" s="93"/>
      <c r="FYM398" s="93"/>
      <c r="FYN398" s="93"/>
      <c r="FYO398" s="93"/>
      <c r="FYP398" s="93"/>
      <c r="FYQ398" s="93"/>
      <c r="FYR398" s="93"/>
      <c r="FYS398" s="93"/>
      <c r="FYT398" s="93"/>
      <c r="FYU398" s="93"/>
      <c r="FYV398" s="93"/>
      <c r="FYW398" s="93"/>
      <c r="FYX398" s="93"/>
      <c r="FYY398" s="93"/>
      <c r="FYZ398" s="93"/>
      <c r="FZA398" s="93"/>
      <c r="FZB398" s="93"/>
      <c r="FZC398" s="93"/>
      <c r="FZD398" s="93"/>
      <c r="FZE398" s="93"/>
      <c r="FZF398" s="93"/>
      <c r="FZG398" s="93"/>
      <c r="FZH398" s="93"/>
      <c r="FZI398" s="93"/>
      <c r="FZJ398" s="93"/>
      <c r="FZK398" s="93"/>
      <c r="FZL398" s="93"/>
      <c r="FZM398" s="93"/>
      <c r="FZN398" s="93"/>
      <c r="FZO398" s="93"/>
      <c r="FZP398" s="93"/>
      <c r="FZQ398" s="93"/>
      <c r="FZR398" s="93"/>
      <c r="FZS398" s="93"/>
      <c r="FZT398" s="93"/>
      <c r="FZU398" s="93"/>
      <c r="FZV398" s="93"/>
      <c r="FZW398" s="93"/>
      <c r="FZX398" s="93"/>
      <c r="FZY398" s="93"/>
      <c r="FZZ398" s="93"/>
      <c r="GAA398" s="93"/>
      <c r="GAB398" s="93"/>
      <c r="GAC398" s="93"/>
      <c r="GAD398" s="93"/>
      <c r="GAE398" s="93"/>
      <c r="GAF398" s="93"/>
      <c r="GAG398" s="93"/>
      <c r="GAH398" s="93"/>
      <c r="GAI398" s="93"/>
      <c r="GAJ398" s="93"/>
      <c r="GAK398" s="93"/>
      <c r="GAL398" s="93"/>
      <c r="GAM398" s="93"/>
      <c r="GAN398" s="93"/>
      <c r="GAO398" s="93"/>
      <c r="GAP398" s="93"/>
      <c r="GAQ398" s="93"/>
      <c r="GAR398" s="93"/>
      <c r="GAS398" s="93"/>
      <c r="GAT398" s="93"/>
      <c r="GAU398" s="93"/>
      <c r="GAV398" s="93"/>
      <c r="GAW398" s="93"/>
      <c r="GAX398" s="93"/>
      <c r="GAY398" s="93"/>
      <c r="GAZ398" s="93"/>
      <c r="GBA398" s="93"/>
      <c r="GBB398" s="93"/>
      <c r="GBC398" s="93"/>
      <c r="GBD398" s="93"/>
      <c r="GBE398" s="93"/>
      <c r="GBF398" s="93"/>
      <c r="GBG398" s="93"/>
      <c r="GBH398" s="93"/>
      <c r="GBI398" s="93"/>
      <c r="GBJ398" s="93"/>
      <c r="GBK398" s="93"/>
      <c r="GBL398" s="93"/>
      <c r="GBM398" s="93"/>
      <c r="GBN398" s="93"/>
      <c r="GBO398" s="93"/>
      <c r="GBP398" s="93"/>
      <c r="GBQ398" s="93"/>
      <c r="GBR398" s="93"/>
      <c r="GBS398" s="93"/>
      <c r="GBT398" s="93"/>
      <c r="GBU398" s="93"/>
      <c r="GBV398" s="93"/>
      <c r="GBW398" s="93"/>
      <c r="GBX398" s="93"/>
      <c r="GBY398" s="93"/>
      <c r="GBZ398" s="93"/>
      <c r="GCA398" s="93"/>
      <c r="GCB398" s="93"/>
      <c r="GCC398" s="93"/>
      <c r="GCD398" s="93"/>
      <c r="GCE398" s="93"/>
      <c r="GCF398" s="93"/>
      <c r="GCG398" s="93"/>
      <c r="GCH398" s="93"/>
      <c r="GCI398" s="93"/>
      <c r="GCJ398" s="93"/>
      <c r="GCK398" s="93"/>
      <c r="GCL398" s="93"/>
      <c r="GCM398" s="93"/>
      <c r="GCN398" s="93"/>
      <c r="GCO398" s="93"/>
      <c r="GCP398" s="93"/>
      <c r="GCQ398" s="93"/>
      <c r="GCR398" s="93"/>
      <c r="GCS398" s="93"/>
      <c r="GCT398" s="93"/>
      <c r="GCU398" s="93"/>
      <c r="GCV398" s="93"/>
      <c r="GCW398" s="93"/>
      <c r="GCX398" s="93"/>
      <c r="GCY398" s="93"/>
      <c r="GCZ398" s="93"/>
      <c r="GDA398" s="93"/>
      <c r="GDB398" s="93"/>
      <c r="GDC398" s="93"/>
      <c r="GDD398" s="93"/>
      <c r="GDE398" s="93"/>
      <c r="GDF398" s="93"/>
      <c r="GDG398" s="93"/>
      <c r="GDH398" s="93"/>
      <c r="GDI398" s="93"/>
      <c r="GDJ398" s="93"/>
      <c r="GDK398" s="93"/>
      <c r="GDL398" s="93"/>
      <c r="GDM398" s="93"/>
      <c r="GDN398" s="93"/>
      <c r="GDO398" s="93"/>
      <c r="GDP398" s="93"/>
      <c r="GDQ398" s="93"/>
      <c r="GDR398" s="93"/>
      <c r="GDS398" s="93"/>
      <c r="GDT398" s="93"/>
      <c r="GDU398" s="93"/>
      <c r="GDV398" s="93"/>
      <c r="GDW398" s="93"/>
      <c r="GDX398" s="93"/>
      <c r="GDY398" s="93"/>
      <c r="GDZ398" s="93"/>
      <c r="GEA398" s="93"/>
      <c r="GEB398" s="93"/>
      <c r="GEC398" s="93"/>
      <c r="GED398" s="93"/>
      <c r="GEE398" s="93"/>
      <c r="GEF398" s="93"/>
      <c r="GEG398" s="93"/>
      <c r="GEH398" s="93"/>
      <c r="GEI398" s="93"/>
      <c r="GEJ398" s="93"/>
      <c r="GEK398" s="93"/>
      <c r="GEL398" s="93"/>
      <c r="GEM398" s="93"/>
      <c r="GEN398" s="93"/>
      <c r="GEO398" s="93"/>
      <c r="GEP398" s="93"/>
      <c r="GEQ398" s="93"/>
      <c r="GER398" s="93"/>
      <c r="GES398" s="93"/>
      <c r="GET398" s="93"/>
      <c r="GEU398" s="93"/>
      <c r="GEV398" s="93"/>
      <c r="GEW398" s="93"/>
      <c r="GEX398" s="93"/>
      <c r="GEY398" s="93"/>
      <c r="GEZ398" s="93"/>
      <c r="GFA398" s="93"/>
      <c r="GFB398" s="93"/>
      <c r="GFC398" s="93"/>
      <c r="GFD398" s="93"/>
      <c r="GFE398" s="93"/>
      <c r="GFF398" s="93"/>
      <c r="GFG398" s="93"/>
      <c r="GFH398" s="93"/>
      <c r="GFI398" s="93"/>
      <c r="GFJ398" s="93"/>
      <c r="GFK398" s="93"/>
      <c r="GFL398" s="93"/>
      <c r="GFM398" s="93"/>
      <c r="GFN398" s="93"/>
      <c r="GFO398" s="93"/>
      <c r="GFP398" s="93"/>
      <c r="GFQ398" s="93"/>
      <c r="GFR398" s="93"/>
      <c r="GFS398" s="93"/>
      <c r="GFT398" s="93"/>
      <c r="GFU398" s="93"/>
      <c r="GFV398" s="93"/>
      <c r="GFW398" s="93"/>
      <c r="GFX398" s="93"/>
      <c r="GFY398" s="93"/>
      <c r="GFZ398" s="93"/>
      <c r="GGA398" s="93"/>
      <c r="GGB398" s="93"/>
      <c r="GGC398" s="93"/>
      <c r="GGD398" s="93"/>
      <c r="GGE398" s="93"/>
      <c r="GGF398" s="93"/>
      <c r="GGG398" s="93"/>
      <c r="GGH398" s="93"/>
      <c r="GGI398" s="93"/>
      <c r="GGJ398" s="93"/>
      <c r="GGK398" s="93"/>
      <c r="GGL398" s="93"/>
      <c r="GGM398" s="93"/>
      <c r="GGN398" s="93"/>
      <c r="GGO398" s="93"/>
      <c r="GGP398" s="93"/>
      <c r="GGQ398" s="93"/>
      <c r="GGR398" s="93"/>
      <c r="GGS398" s="93"/>
      <c r="GGT398" s="93"/>
      <c r="GGU398" s="93"/>
      <c r="GGV398" s="93"/>
      <c r="GGW398" s="93"/>
      <c r="GGX398" s="93"/>
      <c r="GGY398" s="93"/>
      <c r="GGZ398" s="93"/>
      <c r="GHA398" s="93"/>
      <c r="GHB398" s="93"/>
      <c r="GHC398" s="93"/>
      <c r="GHD398" s="93"/>
      <c r="GHE398" s="93"/>
      <c r="GHF398" s="93"/>
      <c r="GHG398" s="93"/>
      <c r="GHH398" s="93"/>
      <c r="GHI398" s="93"/>
      <c r="GHJ398" s="93"/>
      <c r="GHK398" s="93"/>
      <c r="GHL398" s="93"/>
      <c r="GHM398" s="93"/>
      <c r="GHN398" s="93"/>
      <c r="GHO398" s="93"/>
      <c r="GHP398" s="93"/>
      <c r="GHQ398" s="93"/>
      <c r="GHR398" s="93"/>
      <c r="GHS398" s="93"/>
      <c r="GHT398" s="93"/>
      <c r="GHU398" s="93"/>
      <c r="GHV398" s="93"/>
      <c r="GHW398" s="93"/>
      <c r="GHX398" s="93"/>
      <c r="GHY398" s="93"/>
      <c r="GHZ398" s="93"/>
      <c r="GIA398" s="93"/>
      <c r="GIB398" s="93"/>
      <c r="GIC398" s="93"/>
      <c r="GID398" s="93"/>
      <c r="GIE398" s="93"/>
      <c r="GIF398" s="93"/>
      <c r="GIG398" s="93"/>
      <c r="GIH398" s="93"/>
      <c r="GII398" s="93"/>
      <c r="GIJ398" s="93"/>
      <c r="GIK398" s="93"/>
      <c r="GIL398" s="93"/>
      <c r="GIM398" s="93"/>
      <c r="GIN398" s="93"/>
      <c r="GIO398" s="93"/>
      <c r="GIP398" s="93"/>
      <c r="GIQ398" s="93"/>
      <c r="GIR398" s="93"/>
      <c r="GIS398" s="93"/>
      <c r="GIT398" s="93"/>
      <c r="GIU398" s="93"/>
      <c r="GIV398" s="93"/>
      <c r="GIW398" s="93"/>
      <c r="GIX398" s="93"/>
      <c r="GIY398" s="93"/>
      <c r="GIZ398" s="93"/>
      <c r="GJA398" s="93"/>
      <c r="GJB398" s="93"/>
      <c r="GJC398" s="93"/>
      <c r="GJD398" s="93"/>
      <c r="GJE398" s="93"/>
      <c r="GJF398" s="93"/>
      <c r="GJG398" s="93"/>
      <c r="GJH398" s="93"/>
      <c r="GJI398" s="93"/>
      <c r="GJJ398" s="93"/>
      <c r="GJK398" s="93"/>
      <c r="GJL398" s="93"/>
      <c r="GJM398" s="93"/>
      <c r="GJN398" s="93"/>
      <c r="GJO398" s="93"/>
      <c r="GJP398" s="93"/>
      <c r="GJQ398" s="93"/>
      <c r="GJR398" s="93"/>
      <c r="GJS398" s="93"/>
      <c r="GJT398" s="93"/>
      <c r="GJU398" s="93"/>
      <c r="GJV398" s="93"/>
      <c r="GJW398" s="93"/>
      <c r="GJX398" s="93"/>
      <c r="GJY398" s="93"/>
      <c r="GJZ398" s="93"/>
      <c r="GKA398" s="93"/>
      <c r="GKB398" s="93"/>
      <c r="GKC398" s="93"/>
      <c r="GKD398" s="93"/>
      <c r="GKE398" s="93"/>
      <c r="GKF398" s="93"/>
      <c r="GKG398" s="93"/>
      <c r="GKH398" s="93"/>
      <c r="GKI398" s="93"/>
      <c r="GKJ398" s="93"/>
      <c r="GKK398" s="93"/>
      <c r="GKL398" s="93"/>
      <c r="GKM398" s="93"/>
      <c r="GKN398" s="93"/>
      <c r="GKO398" s="93"/>
      <c r="GKP398" s="93"/>
      <c r="GKQ398" s="93"/>
      <c r="GKR398" s="93"/>
      <c r="GKS398" s="93"/>
      <c r="GKT398" s="93"/>
      <c r="GKU398" s="93"/>
      <c r="GKV398" s="93"/>
      <c r="GKW398" s="93"/>
      <c r="GKX398" s="93"/>
      <c r="GKY398" s="93"/>
      <c r="GKZ398" s="93"/>
      <c r="GLA398" s="93"/>
      <c r="GLB398" s="93"/>
      <c r="GLC398" s="93"/>
      <c r="GLD398" s="93"/>
      <c r="GLE398" s="93"/>
      <c r="GLF398" s="93"/>
      <c r="GLG398" s="93"/>
      <c r="GLH398" s="93"/>
      <c r="GLI398" s="93"/>
      <c r="GLJ398" s="93"/>
      <c r="GLK398" s="93"/>
      <c r="GLL398" s="93"/>
      <c r="GLM398" s="93"/>
      <c r="GLN398" s="93"/>
      <c r="GLO398" s="93"/>
      <c r="GLP398" s="93"/>
      <c r="GLQ398" s="93"/>
      <c r="GLR398" s="93"/>
      <c r="GLS398" s="93"/>
      <c r="GLT398" s="93"/>
      <c r="GLU398" s="93"/>
      <c r="GLV398" s="93"/>
      <c r="GLW398" s="93"/>
      <c r="GLX398" s="93"/>
      <c r="GLY398" s="93"/>
      <c r="GLZ398" s="93"/>
      <c r="GMA398" s="93"/>
      <c r="GMB398" s="93"/>
      <c r="GMC398" s="93"/>
      <c r="GMD398" s="93"/>
      <c r="GME398" s="93"/>
      <c r="GMF398" s="93"/>
      <c r="GMG398" s="93"/>
      <c r="GMH398" s="93"/>
      <c r="GMI398" s="93"/>
      <c r="GMJ398" s="93"/>
      <c r="GMK398" s="93"/>
      <c r="GML398" s="93"/>
      <c r="GMM398" s="93"/>
      <c r="GMN398" s="93"/>
      <c r="GMO398" s="93"/>
      <c r="GMP398" s="93"/>
      <c r="GMQ398" s="93"/>
      <c r="GMR398" s="93"/>
      <c r="GMS398" s="93"/>
      <c r="GMT398" s="93"/>
      <c r="GMU398" s="93"/>
      <c r="GMV398" s="93"/>
      <c r="GMW398" s="93"/>
      <c r="GMX398" s="93"/>
      <c r="GMY398" s="93"/>
      <c r="GMZ398" s="93"/>
      <c r="GNA398" s="93"/>
      <c r="GNB398" s="93"/>
      <c r="GNC398" s="93"/>
      <c r="GND398" s="93"/>
      <c r="GNE398" s="93"/>
      <c r="GNF398" s="93"/>
      <c r="GNG398" s="93"/>
      <c r="GNH398" s="93"/>
      <c r="GNI398" s="93"/>
      <c r="GNJ398" s="93"/>
      <c r="GNK398" s="93"/>
      <c r="GNL398" s="93"/>
      <c r="GNM398" s="93"/>
      <c r="GNN398" s="93"/>
      <c r="GNO398" s="93"/>
      <c r="GNP398" s="93"/>
      <c r="GNQ398" s="93"/>
      <c r="GNR398" s="93"/>
      <c r="GNS398" s="93"/>
      <c r="GNT398" s="93"/>
      <c r="GNU398" s="93"/>
      <c r="GNV398" s="93"/>
      <c r="GNW398" s="93"/>
      <c r="GNX398" s="93"/>
      <c r="GNY398" s="93"/>
      <c r="GNZ398" s="93"/>
      <c r="GOA398" s="93"/>
      <c r="GOB398" s="93"/>
      <c r="GOC398" s="93"/>
      <c r="GOD398" s="93"/>
      <c r="GOE398" s="93"/>
      <c r="GOF398" s="93"/>
      <c r="GOG398" s="93"/>
      <c r="GOH398" s="93"/>
      <c r="GOI398" s="93"/>
      <c r="GOJ398" s="93"/>
      <c r="GOK398" s="93"/>
      <c r="GOL398" s="93"/>
      <c r="GOM398" s="93"/>
      <c r="GON398" s="93"/>
      <c r="GOO398" s="93"/>
      <c r="GOP398" s="93"/>
      <c r="GOQ398" s="93"/>
      <c r="GOR398" s="93"/>
      <c r="GOS398" s="93"/>
      <c r="GOT398" s="93"/>
      <c r="GOU398" s="93"/>
      <c r="GOV398" s="93"/>
      <c r="GOW398" s="93"/>
      <c r="GOX398" s="93"/>
      <c r="GOY398" s="93"/>
      <c r="GOZ398" s="93"/>
      <c r="GPA398" s="93"/>
      <c r="GPB398" s="93"/>
      <c r="GPC398" s="93"/>
      <c r="GPD398" s="93"/>
      <c r="GPE398" s="93"/>
      <c r="GPF398" s="93"/>
      <c r="GPG398" s="93"/>
      <c r="GPH398" s="93"/>
      <c r="GPI398" s="93"/>
      <c r="GPJ398" s="93"/>
      <c r="GPK398" s="93"/>
      <c r="GPL398" s="93"/>
      <c r="GPM398" s="93"/>
      <c r="GPN398" s="93"/>
      <c r="GPO398" s="93"/>
      <c r="GPP398" s="93"/>
      <c r="GPQ398" s="93"/>
      <c r="GPR398" s="93"/>
      <c r="GPS398" s="93"/>
      <c r="GPT398" s="93"/>
      <c r="GPU398" s="93"/>
      <c r="GPV398" s="93"/>
      <c r="GPW398" s="93"/>
      <c r="GPX398" s="93"/>
      <c r="GPY398" s="93"/>
      <c r="GPZ398" s="93"/>
      <c r="GQA398" s="93"/>
      <c r="GQB398" s="93"/>
      <c r="GQC398" s="93"/>
      <c r="GQD398" s="93"/>
      <c r="GQE398" s="93"/>
      <c r="GQF398" s="93"/>
      <c r="GQG398" s="93"/>
      <c r="GQH398" s="93"/>
      <c r="GQI398" s="93"/>
      <c r="GQJ398" s="93"/>
      <c r="GQK398" s="93"/>
      <c r="GQL398" s="93"/>
      <c r="GQM398" s="93"/>
      <c r="GQN398" s="93"/>
      <c r="GQO398" s="93"/>
      <c r="GQP398" s="93"/>
      <c r="GQQ398" s="93"/>
      <c r="GQR398" s="93"/>
      <c r="GQS398" s="93"/>
      <c r="GQT398" s="93"/>
      <c r="GQU398" s="93"/>
      <c r="GQV398" s="93"/>
      <c r="GQW398" s="93"/>
      <c r="GQX398" s="93"/>
      <c r="GQY398" s="93"/>
      <c r="GQZ398" s="93"/>
      <c r="GRA398" s="93"/>
      <c r="GRB398" s="93"/>
      <c r="GRC398" s="93"/>
      <c r="GRD398" s="93"/>
      <c r="GRE398" s="93"/>
      <c r="GRF398" s="93"/>
      <c r="GRG398" s="93"/>
      <c r="GRH398" s="93"/>
      <c r="GRI398" s="93"/>
      <c r="GRJ398" s="93"/>
      <c r="GRK398" s="93"/>
      <c r="GRL398" s="93"/>
      <c r="GRM398" s="93"/>
      <c r="GRN398" s="93"/>
      <c r="GRO398" s="93"/>
      <c r="GRP398" s="93"/>
      <c r="GRQ398" s="93"/>
      <c r="GRR398" s="93"/>
      <c r="GRS398" s="93"/>
      <c r="GRT398" s="93"/>
      <c r="GRU398" s="93"/>
      <c r="GRV398" s="93"/>
      <c r="GRW398" s="93"/>
      <c r="GRX398" s="93"/>
      <c r="GRY398" s="93"/>
      <c r="GRZ398" s="93"/>
      <c r="GSA398" s="93"/>
      <c r="GSB398" s="93"/>
      <c r="GSC398" s="93"/>
      <c r="GSD398" s="93"/>
      <c r="GSE398" s="93"/>
      <c r="GSF398" s="93"/>
      <c r="GSG398" s="93"/>
      <c r="GSH398" s="93"/>
      <c r="GSI398" s="93"/>
      <c r="GSJ398" s="93"/>
      <c r="GSK398" s="93"/>
      <c r="GSL398" s="93"/>
      <c r="GSM398" s="93"/>
      <c r="GSN398" s="93"/>
      <c r="GSO398" s="93"/>
      <c r="GSP398" s="93"/>
      <c r="GSQ398" s="93"/>
      <c r="GSR398" s="93"/>
      <c r="GSS398" s="93"/>
      <c r="GST398" s="93"/>
      <c r="GSU398" s="93"/>
      <c r="GSV398" s="93"/>
      <c r="GSW398" s="93"/>
      <c r="GSX398" s="93"/>
      <c r="GSY398" s="93"/>
      <c r="GSZ398" s="93"/>
      <c r="GTA398" s="93"/>
      <c r="GTB398" s="93"/>
      <c r="GTC398" s="93"/>
      <c r="GTD398" s="93"/>
      <c r="GTE398" s="93"/>
      <c r="GTF398" s="93"/>
      <c r="GTG398" s="93"/>
      <c r="GTH398" s="93"/>
      <c r="GTI398" s="93"/>
      <c r="GTJ398" s="93"/>
      <c r="GTK398" s="93"/>
      <c r="GTL398" s="93"/>
      <c r="GTM398" s="93"/>
      <c r="GTN398" s="93"/>
      <c r="GTO398" s="93"/>
      <c r="GTP398" s="93"/>
      <c r="GTQ398" s="93"/>
      <c r="GTR398" s="93"/>
      <c r="GTS398" s="93"/>
      <c r="GTT398" s="93"/>
      <c r="GTU398" s="93"/>
      <c r="GTV398" s="93"/>
      <c r="GTW398" s="93"/>
      <c r="GTX398" s="93"/>
      <c r="GTY398" s="93"/>
      <c r="GTZ398" s="93"/>
      <c r="GUA398" s="93"/>
      <c r="GUB398" s="93"/>
      <c r="GUC398" s="93"/>
      <c r="GUD398" s="93"/>
      <c r="GUE398" s="93"/>
      <c r="GUF398" s="93"/>
      <c r="GUG398" s="93"/>
      <c r="GUH398" s="93"/>
      <c r="GUI398" s="93"/>
      <c r="GUJ398" s="93"/>
      <c r="GUK398" s="93"/>
      <c r="GUL398" s="93"/>
      <c r="GUM398" s="93"/>
      <c r="GUN398" s="93"/>
      <c r="GUO398" s="93"/>
      <c r="GUP398" s="93"/>
      <c r="GUQ398" s="93"/>
      <c r="GUR398" s="93"/>
      <c r="GUS398" s="93"/>
      <c r="GUT398" s="93"/>
      <c r="GUU398" s="93"/>
      <c r="GUV398" s="93"/>
      <c r="GUW398" s="93"/>
      <c r="GUX398" s="93"/>
      <c r="GUY398" s="93"/>
      <c r="GUZ398" s="93"/>
      <c r="GVA398" s="93"/>
      <c r="GVB398" s="93"/>
      <c r="GVC398" s="93"/>
      <c r="GVD398" s="93"/>
      <c r="GVE398" s="93"/>
      <c r="GVF398" s="93"/>
      <c r="GVG398" s="93"/>
      <c r="GVH398" s="93"/>
      <c r="GVI398" s="93"/>
      <c r="GVJ398" s="93"/>
      <c r="GVK398" s="93"/>
      <c r="GVL398" s="93"/>
      <c r="GVM398" s="93"/>
      <c r="GVN398" s="93"/>
      <c r="GVO398" s="93"/>
      <c r="GVP398" s="93"/>
      <c r="GVQ398" s="93"/>
      <c r="GVR398" s="93"/>
      <c r="GVS398" s="93"/>
      <c r="GVT398" s="93"/>
      <c r="GVU398" s="93"/>
      <c r="GVV398" s="93"/>
      <c r="GVW398" s="93"/>
      <c r="GVX398" s="93"/>
      <c r="GVY398" s="93"/>
      <c r="GVZ398" s="93"/>
      <c r="GWA398" s="93"/>
      <c r="GWB398" s="93"/>
      <c r="GWC398" s="93"/>
      <c r="GWD398" s="93"/>
      <c r="GWE398" s="93"/>
      <c r="GWF398" s="93"/>
      <c r="GWG398" s="93"/>
      <c r="GWH398" s="93"/>
      <c r="GWI398" s="93"/>
      <c r="GWJ398" s="93"/>
      <c r="GWK398" s="93"/>
      <c r="GWL398" s="93"/>
      <c r="GWM398" s="93"/>
      <c r="GWN398" s="93"/>
      <c r="GWO398" s="93"/>
      <c r="GWP398" s="93"/>
      <c r="GWQ398" s="93"/>
      <c r="GWR398" s="93"/>
      <c r="GWS398" s="93"/>
      <c r="GWT398" s="93"/>
      <c r="GWU398" s="93"/>
      <c r="GWV398" s="93"/>
      <c r="GWW398" s="93"/>
      <c r="GWX398" s="93"/>
      <c r="GWY398" s="93"/>
      <c r="GWZ398" s="93"/>
      <c r="GXA398" s="93"/>
      <c r="GXB398" s="93"/>
      <c r="GXC398" s="93"/>
      <c r="GXD398" s="93"/>
      <c r="GXE398" s="93"/>
      <c r="GXF398" s="93"/>
      <c r="GXG398" s="93"/>
      <c r="GXH398" s="93"/>
      <c r="GXI398" s="93"/>
      <c r="GXJ398" s="93"/>
      <c r="GXK398" s="93"/>
      <c r="GXL398" s="93"/>
      <c r="GXM398" s="93"/>
      <c r="GXN398" s="93"/>
      <c r="GXO398" s="93"/>
      <c r="GXP398" s="93"/>
      <c r="GXQ398" s="93"/>
      <c r="GXR398" s="93"/>
      <c r="GXS398" s="93"/>
      <c r="GXT398" s="93"/>
      <c r="GXU398" s="93"/>
      <c r="GXV398" s="93"/>
      <c r="GXW398" s="93"/>
      <c r="GXX398" s="93"/>
      <c r="GXY398" s="93"/>
      <c r="GXZ398" s="93"/>
      <c r="GYA398" s="93"/>
      <c r="GYB398" s="93"/>
      <c r="GYC398" s="93"/>
      <c r="GYD398" s="93"/>
      <c r="GYE398" s="93"/>
      <c r="GYF398" s="93"/>
      <c r="GYG398" s="93"/>
      <c r="GYH398" s="93"/>
      <c r="GYI398" s="93"/>
      <c r="GYJ398" s="93"/>
      <c r="GYK398" s="93"/>
      <c r="GYL398" s="93"/>
      <c r="GYM398" s="93"/>
      <c r="GYN398" s="93"/>
      <c r="GYO398" s="93"/>
      <c r="GYP398" s="93"/>
      <c r="GYQ398" s="93"/>
      <c r="GYR398" s="93"/>
      <c r="GYS398" s="93"/>
      <c r="GYT398" s="93"/>
      <c r="GYU398" s="93"/>
      <c r="GYV398" s="93"/>
      <c r="GYW398" s="93"/>
      <c r="GYX398" s="93"/>
      <c r="GYY398" s="93"/>
      <c r="GYZ398" s="93"/>
      <c r="GZA398" s="93"/>
      <c r="GZB398" s="93"/>
      <c r="GZC398" s="93"/>
      <c r="GZD398" s="93"/>
      <c r="GZE398" s="93"/>
      <c r="GZF398" s="93"/>
      <c r="GZG398" s="93"/>
      <c r="GZH398" s="93"/>
      <c r="GZI398" s="93"/>
      <c r="GZJ398" s="93"/>
      <c r="GZK398" s="93"/>
      <c r="GZL398" s="93"/>
      <c r="GZM398" s="93"/>
      <c r="GZN398" s="93"/>
      <c r="GZO398" s="93"/>
      <c r="GZP398" s="93"/>
      <c r="GZQ398" s="93"/>
      <c r="GZR398" s="93"/>
      <c r="GZS398" s="93"/>
      <c r="GZT398" s="93"/>
      <c r="GZU398" s="93"/>
      <c r="GZV398" s="93"/>
      <c r="GZW398" s="93"/>
      <c r="GZX398" s="93"/>
      <c r="GZY398" s="93"/>
      <c r="GZZ398" s="93"/>
      <c r="HAA398" s="93"/>
      <c r="HAB398" s="93"/>
      <c r="HAC398" s="93"/>
      <c r="HAD398" s="93"/>
      <c r="HAE398" s="93"/>
      <c r="HAF398" s="93"/>
      <c r="HAG398" s="93"/>
      <c r="HAH398" s="93"/>
      <c r="HAI398" s="93"/>
      <c r="HAJ398" s="93"/>
      <c r="HAK398" s="93"/>
      <c r="HAL398" s="93"/>
      <c r="HAM398" s="93"/>
      <c r="HAN398" s="93"/>
      <c r="HAO398" s="93"/>
      <c r="HAP398" s="93"/>
      <c r="HAQ398" s="93"/>
      <c r="HAR398" s="93"/>
      <c r="HAS398" s="93"/>
      <c r="HAT398" s="93"/>
      <c r="HAU398" s="93"/>
      <c r="HAV398" s="93"/>
      <c r="HAW398" s="93"/>
      <c r="HAX398" s="93"/>
      <c r="HAY398" s="93"/>
      <c r="HAZ398" s="93"/>
      <c r="HBA398" s="93"/>
      <c r="HBB398" s="93"/>
      <c r="HBC398" s="93"/>
      <c r="HBD398" s="93"/>
      <c r="HBE398" s="93"/>
      <c r="HBF398" s="93"/>
      <c r="HBG398" s="93"/>
      <c r="HBH398" s="93"/>
      <c r="HBI398" s="93"/>
      <c r="HBJ398" s="93"/>
      <c r="HBK398" s="93"/>
      <c r="HBL398" s="93"/>
      <c r="HBM398" s="93"/>
      <c r="HBN398" s="93"/>
      <c r="HBO398" s="93"/>
      <c r="HBP398" s="93"/>
      <c r="HBQ398" s="93"/>
      <c r="HBR398" s="93"/>
      <c r="HBS398" s="93"/>
      <c r="HBT398" s="93"/>
      <c r="HBU398" s="93"/>
      <c r="HBV398" s="93"/>
      <c r="HBW398" s="93"/>
      <c r="HBX398" s="93"/>
      <c r="HBY398" s="93"/>
      <c r="HBZ398" s="93"/>
      <c r="HCA398" s="93"/>
      <c r="HCB398" s="93"/>
      <c r="HCC398" s="93"/>
      <c r="HCD398" s="93"/>
      <c r="HCE398" s="93"/>
      <c r="HCF398" s="93"/>
      <c r="HCG398" s="93"/>
      <c r="HCH398" s="93"/>
      <c r="HCI398" s="93"/>
      <c r="HCJ398" s="93"/>
      <c r="HCK398" s="93"/>
      <c r="HCL398" s="93"/>
      <c r="HCM398" s="93"/>
      <c r="HCN398" s="93"/>
      <c r="HCO398" s="93"/>
      <c r="HCP398" s="93"/>
      <c r="HCQ398" s="93"/>
      <c r="HCR398" s="93"/>
      <c r="HCS398" s="93"/>
      <c r="HCT398" s="93"/>
      <c r="HCU398" s="93"/>
      <c r="HCV398" s="93"/>
      <c r="HCW398" s="93"/>
      <c r="HCX398" s="93"/>
      <c r="HCY398" s="93"/>
      <c r="HCZ398" s="93"/>
      <c r="HDA398" s="93"/>
      <c r="HDB398" s="93"/>
      <c r="HDC398" s="93"/>
      <c r="HDD398" s="93"/>
      <c r="HDE398" s="93"/>
      <c r="HDF398" s="93"/>
      <c r="HDG398" s="93"/>
      <c r="HDH398" s="93"/>
      <c r="HDI398" s="93"/>
      <c r="HDJ398" s="93"/>
      <c r="HDK398" s="93"/>
      <c r="HDL398" s="93"/>
      <c r="HDM398" s="93"/>
      <c r="HDN398" s="93"/>
      <c r="HDO398" s="93"/>
      <c r="HDP398" s="93"/>
      <c r="HDQ398" s="93"/>
      <c r="HDR398" s="93"/>
      <c r="HDS398" s="93"/>
      <c r="HDT398" s="93"/>
      <c r="HDU398" s="93"/>
      <c r="HDV398" s="93"/>
      <c r="HDW398" s="93"/>
      <c r="HDX398" s="93"/>
      <c r="HDY398" s="93"/>
      <c r="HDZ398" s="93"/>
      <c r="HEA398" s="93"/>
      <c r="HEB398" s="93"/>
      <c r="HEC398" s="93"/>
      <c r="HED398" s="93"/>
      <c r="HEE398" s="93"/>
      <c r="HEF398" s="93"/>
      <c r="HEG398" s="93"/>
      <c r="HEH398" s="93"/>
      <c r="HEI398" s="93"/>
      <c r="HEJ398" s="93"/>
      <c r="HEK398" s="93"/>
      <c r="HEL398" s="93"/>
      <c r="HEM398" s="93"/>
      <c r="HEN398" s="93"/>
      <c r="HEO398" s="93"/>
      <c r="HEP398" s="93"/>
      <c r="HEQ398" s="93"/>
      <c r="HER398" s="93"/>
      <c r="HES398" s="93"/>
      <c r="HET398" s="93"/>
      <c r="HEU398" s="93"/>
      <c r="HEV398" s="93"/>
      <c r="HEW398" s="93"/>
      <c r="HEX398" s="93"/>
      <c r="HEY398" s="93"/>
      <c r="HEZ398" s="93"/>
      <c r="HFA398" s="93"/>
      <c r="HFB398" s="93"/>
      <c r="HFC398" s="93"/>
      <c r="HFD398" s="93"/>
      <c r="HFE398" s="93"/>
      <c r="HFF398" s="93"/>
      <c r="HFG398" s="93"/>
      <c r="HFH398" s="93"/>
      <c r="HFI398" s="93"/>
      <c r="HFJ398" s="93"/>
      <c r="HFK398" s="93"/>
      <c r="HFL398" s="93"/>
      <c r="HFM398" s="93"/>
      <c r="HFN398" s="93"/>
      <c r="HFO398" s="93"/>
      <c r="HFP398" s="93"/>
      <c r="HFQ398" s="93"/>
      <c r="HFR398" s="93"/>
      <c r="HFS398" s="93"/>
      <c r="HFT398" s="93"/>
      <c r="HFU398" s="93"/>
      <c r="HFV398" s="93"/>
      <c r="HFW398" s="93"/>
      <c r="HFX398" s="93"/>
      <c r="HFY398" s="93"/>
      <c r="HFZ398" s="93"/>
      <c r="HGA398" s="93"/>
      <c r="HGB398" s="93"/>
      <c r="HGC398" s="93"/>
      <c r="HGD398" s="93"/>
      <c r="HGE398" s="93"/>
      <c r="HGF398" s="93"/>
      <c r="HGG398" s="93"/>
      <c r="HGH398" s="93"/>
      <c r="HGI398" s="93"/>
      <c r="HGJ398" s="93"/>
      <c r="HGK398" s="93"/>
      <c r="HGL398" s="93"/>
      <c r="HGM398" s="93"/>
      <c r="HGN398" s="93"/>
      <c r="HGO398" s="93"/>
      <c r="HGP398" s="93"/>
      <c r="HGQ398" s="93"/>
      <c r="HGR398" s="93"/>
      <c r="HGS398" s="93"/>
      <c r="HGT398" s="93"/>
      <c r="HGU398" s="93"/>
      <c r="HGV398" s="93"/>
      <c r="HGW398" s="93"/>
      <c r="HGX398" s="93"/>
      <c r="HGY398" s="93"/>
      <c r="HGZ398" s="93"/>
      <c r="HHA398" s="93"/>
      <c r="HHB398" s="93"/>
      <c r="HHC398" s="93"/>
      <c r="HHD398" s="93"/>
      <c r="HHE398" s="93"/>
      <c r="HHF398" s="93"/>
      <c r="HHG398" s="93"/>
      <c r="HHH398" s="93"/>
      <c r="HHI398" s="93"/>
      <c r="HHJ398" s="93"/>
      <c r="HHK398" s="93"/>
      <c r="HHL398" s="93"/>
      <c r="HHM398" s="93"/>
      <c r="HHN398" s="93"/>
      <c r="HHO398" s="93"/>
      <c r="HHP398" s="93"/>
      <c r="HHQ398" s="93"/>
      <c r="HHR398" s="93"/>
      <c r="HHS398" s="93"/>
      <c r="HHT398" s="93"/>
      <c r="HHU398" s="93"/>
      <c r="HHV398" s="93"/>
      <c r="HHW398" s="93"/>
      <c r="HHX398" s="93"/>
      <c r="HHY398" s="93"/>
      <c r="HHZ398" s="93"/>
      <c r="HIA398" s="93"/>
      <c r="HIB398" s="93"/>
      <c r="HIC398" s="93"/>
      <c r="HID398" s="93"/>
      <c r="HIE398" s="93"/>
      <c r="HIF398" s="93"/>
      <c r="HIG398" s="93"/>
      <c r="HIH398" s="93"/>
      <c r="HII398" s="93"/>
      <c r="HIJ398" s="93"/>
      <c r="HIK398" s="93"/>
      <c r="HIL398" s="93"/>
      <c r="HIM398" s="93"/>
      <c r="HIN398" s="93"/>
      <c r="HIO398" s="93"/>
      <c r="HIP398" s="93"/>
      <c r="HIQ398" s="93"/>
      <c r="HIR398" s="93"/>
      <c r="HIS398" s="93"/>
      <c r="HIT398" s="93"/>
      <c r="HIU398" s="93"/>
      <c r="HIV398" s="93"/>
      <c r="HIW398" s="93"/>
      <c r="HIX398" s="93"/>
      <c r="HIY398" s="93"/>
      <c r="HIZ398" s="93"/>
      <c r="HJA398" s="93"/>
      <c r="HJB398" s="93"/>
      <c r="HJC398" s="93"/>
      <c r="HJD398" s="93"/>
      <c r="HJE398" s="93"/>
      <c r="HJF398" s="93"/>
      <c r="HJG398" s="93"/>
      <c r="HJH398" s="93"/>
      <c r="HJI398" s="93"/>
      <c r="HJJ398" s="93"/>
      <c r="HJK398" s="93"/>
      <c r="HJL398" s="93"/>
      <c r="HJM398" s="93"/>
      <c r="HJN398" s="93"/>
      <c r="HJO398" s="93"/>
      <c r="HJP398" s="93"/>
      <c r="HJQ398" s="93"/>
      <c r="HJR398" s="93"/>
      <c r="HJS398" s="93"/>
      <c r="HJT398" s="93"/>
      <c r="HJU398" s="93"/>
      <c r="HJV398" s="93"/>
      <c r="HJW398" s="93"/>
      <c r="HJX398" s="93"/>
      <c r="HJY398" s="93"/>
      <c r="HJZ398" s="93"/>
      <c r="HKA398" s="93"/>
      <c r="HKB398" s="93"/>
      <c r="HKC398" s="93"/>
      <c r="HKD398" s="93"/>
      <c r="HKE398" s="93"/>
      <c r="HKF398" s="93"/>
      <c r="HKG398" s="93"/>
      <c r="HKH398" s="93"/>
      <c r="HKI398" s="93"/>
      <c r="HKJ398" s="93"/>
      <c r="HKK398" s="93"/>
      <c r="HKL398" s="93"/>
      <c r="HKM398" s="93"/>
      <c r="HKN398" s="93"/>
      <c r="HKO398" s="93"/>
      <c r="HKP398" s="93"/>
      <c r="HKQ398" s="93"/>
      <c r="HKR398" s="93"/>
      <c r="HKS398" s="93"/>
      <c r="HKT398" s="93"/>
      <c r="HKU398" s="93"/>
      <c r="HKV398" s="93"/>
      <c r="HKW398" s="93"/>
      <c r="HKX398" s="93"/>
      <c r="HKY398" s="93"/>
      <c r="HKZ398" s="93"/>
      <c r="HLA398" s="93"/>
      <c r="HLB398" s="93"/>
      <c r="HLC398" s="93"/>
      <c r="HLD398" s="93"/>
      <c r="HLE398" s="93"/>
      <c r="HLF398" s="93"/>
      <c r="HLG398" s="93"/>
      <c r="HLH398" s="93"/>
      <c r="HLI398" s="93"/>
      <c r="HLJ398" s="93"/>
      <c r="HLK398" s="93"/>
      <c r="HLL398" s="93"/>
      <c r="HLM398" s="93"/>
      <c r="HLN398" s="93"/>
      <c r="HLO398" s="93"/>
      <c r="HLP398" s="93"/>
      <c r="HLQ398" s="93"/>
      <c r="HLR398" s="93"/>
      <c r="HLS398" s="93"/>
      <c r="HLT398" s="93"/>
      <c r="HLU398" s="93"/>
      <c r="HLV398" s="93"/>
      <c r="HLW398" s="93"/>
      <c r="HLX398" s="93"/>
      <c r="HLY398" s="93"/>
      <c r="HLZ398" s="93"/>
      <c r="HMA398" s="93"/>
      <c r="HMB398" s="93"/>
      <c r="HMC398" s="93"/>
      <c r="HMD398" s="93"/>
      <c r="HME398" s="93"/>
      <c r="HMF398" s="93"/>
      <c r="HMG398" s="93"/>
      <c r="HMH398" s="93"/>
      <c r="HMI398" s="93"/>
      <c r="HMJ398" s="93"/>
      <c r="HMK398" s="93"/>
      <c r="HML398" s="93"/>
      <c r="HMM398" s="93"/>
      <c r="HMN398" s="93"/>
      <c r="HMO398" s="93"/>
      <c r="HMP398" s="93"/>
      <c r="HMQ398" s="93"/>
      <c r="HMR398" s="93"/>
      <c r="HMS398" s="93"/>
      <c r="HMT398" s="93"/>
      <c r="HMU398" s="93"/>
      <c r="HMV398" s="93"/>
      <c r="HMW398" s="93"/>
      <c r="HMX398" s="93"/>
      <c r="HMY398" s="93"/>
      <c r="HMZ398" s="93"/>
      <c r="HNA398" s="93"/>
      <c r="HNB398" s="93"/>
      <c r="HNC398" s="93"/>
      <c r="HND398" s="93"/>
      <c r="HNE398" s="93"/>
      <c r="HNF398" s="93"/>
      <c r="HNG398" s="93"/>
      <c r="HNH398" s="93"/>
      <c r="HNI398" s="93"/>
      <c r="HNJ398" s="93"/>
      <c r="HNK398" s="93"/>
      <c r="HNL398" s="93"/>
      <c r="HNM398" s="93"/>
      <c r="HNN398" s="93"/>
      <c r="HNO398" s="93"/>
      <c r="HNP398" s="93"/>
      <c r="HNQ398" s="93"/>
      <c r="HNR398" s="93"/>
      <c r="HNS398" s="93"/>
      <c r="HNT398" s="93"/>
      <c r="HNU398" s="93"/>
      <c r="HNV398" s="93"/>
      <c r="HNW398" s="93"/>
      <c r="HNX398" s="93"/>
      <c r="HNY398" s="93"/>
      <c r="HNZ398" s="93"/>
      <c r="HOA398" s="93"/>
      <c r="HOB398" s="93"/>
      <c r="HOC398" s="93"/>
      <c r="HOD398" s="93"/>
      <c r="HOE398" s="93"/>
      <c r="HOF398" s="93"/>
      <c r="HOG398" s="93"/>
      <c r="HOH398" s="93"/>
      <c r="HOI398" s="93"/>
      <c r="HOJ398" s="93"/>
      <c r="HOK398" s="93"/>
      <c r="HOL398" s="93"/>
      <c r="HOM398" s="93"/>
      <c r="HON398" s="93"/>
      <c r="HOO398" s="93"/>
      <c r="HOP398" s="93"/>
      <c r="HOQ398" s="93"/>
      <c r="HOR398" s="93"/>
      <c r="HOS398" s="93"/>
      <c r="HOT398" s="93"/>
      <c r="HOU398" s="93"/>
      <c r="HOV398" s="93"/>
      <c r="HOW398" s="93"/>
      <c r="HOX398" s="93"/>
      <c r="HOY398" s="93"/>
      <c r="HOZ398" s="93"/>
      <c r="HPA398" s="93"/>
      <c r="HPB398" s="93"/>
      <c r="HPC398" s="93"/>
      <c r="HPD398" s="93"/>
      <c r="HPE398" s="93"/>
      <c r="HPF398" s="93"/>
      <c r="HPG398" s="93"/>
      <c r="HPH398" s="93"/>
      <c r="HPI398" s="93"/>
      <c r="HPJ398" s="93"/>
      <c r="HPK398" s="93"/>
      <c r="HPL398" s="93"/>
      <c r="HPM398" s="93"/>
      <c r="HPN398" s="93"/>
      <c r="HPO398" s="93"/>
      <c r="HPP398" s="93"/>
      <c r="HPQ398" s="93"/>
      <c r="HPR398" s="93"/>
      <c r="HPS398" s="93"/>
      <c r="HPT398" s="93"/>
      <c r="HPU398" s="93"/>
      <c r="HPV398" s="93"/>
      <c r="HPW398" s="93"/>
      <c r="HPX398" s="93"/>
      <c r="HPY398" s="93"/>
      <c r="HPZ398" s="93"/>
      <c r="HQA398" s="93"/>
      <c r="HQB398" s="93"/>
      <c r="HQC398" s="93"/>
      <c r="HQD398" s="93"/>
      <c r="HQE398" s="93"/>
      <c r="HQF398" s="93"/>
      <c r="HQG398" s="93"/>
      <c r="HQH398" s="93"/>
      <c r="HQI398" s="93"/>
      <c r="HQJ398" s="93"/>
      <c r="HQK398" s="93"/>
      <c r="HQL398" s="93"/>
      <c r="HQM398" s="93"/>
      <c r="HQN398" s="93"/>
      <c r="HQO398" s="93"/>
      <c r="HQP398" s="93"/>
      <c r="HQQ398" s="93"/>
      <c r="HQR398" s="93"/>
      <c r="HQS398" s="93"/>
      <c r="HQT398" s="93"/>
      <c r="HQU398" s="93"/>
      <c r="HQV398" s="93"/>
      <c r="HQW398" s="93"/>
      <c r="HQX398" s="93"/>
      <c r="HQY398" s="93"/>
      <c r="HQZ398" s="93"/>
      <c r="HRA398" s="93"/>
      <c r="HRB398" s="93"/>
      <c r="HRC398" s="93"/>
      <c r="HRD398" s="93"/>
      <c r="HRE398" s="93"/>
      <c r="HRF398" s="93"/>
      <c r="HRG398" s="93"/>
      <c r="HRH398" s="93"/>
      <c r="HRI398" s="93"/>
      <c r="HRJ398" s="93"/>
      <c r="HRK398" s="93"/>
      <c r="HRL398" s="93"/>
      <c r="HRM398" s="93"/>
      <c r="HRN398" s="93"/>
      <c r="HRO398" s="93"/>
      <c r="HRP398" s="93"/>
      <c r="HRQ398" s="93"/>
      <c r="HRR398" s="93"/>
      <c r="HRS398" s="93"/>
      <c r="HRT398" s="93"/>
      <c r="HRU398" s="93"/>
      <c r="HRV398" s="93"/>
      <c r="HRW398" s="93"/>
      <c r="HRX398" s="93"/>
      <c r="HRY398" s="93"/>
      <c r="HRZ398" s="93"/>
      <c r="HSA398" s="93"/>
      <c r="HSB398" s="93"/>
      <c r="HSC398" s="93"/>
      <c r="HSD398" s="93"/>
      <c r="HSE398" s="93"/>
      <c r="HSF398" s="93"/>
      <c r="HSG398" s="93"/>
      <c r="HSH398" s="93"/>
      <c r="HSI398" s="93"/>
      <c r="HSJ398" s="93"/>
      <c r="HSK398" s="93"/>
      <c r="HSL398" s="93"/>
      <c r="HSM398" s="93"/>
      <c r="HSN398" s="93"/>
      <c r="HSO398" s="93"/>
      <c r="HSP398" s="93"/>
      <c r="HSQ398" s="93"/>
      <c r="HSR398" s="93"/>
      <c r="HSS398" s="93"/>
      <c r="HST398" s="93"/>
      <c r="HSU398" s="93"/>
      <c r="HSV398" s="93"/>
      <c r="HSW398" s="93"/>
      <c r="HSX398" s="93"/>
      <c r="HSY398" s="93"/>
      <c r="HSZ398" s="93"/>
      <c r="HTA398" s="93"/>
      <c r="HTB398" s="93"/>
      <c r="HTC398" s="93"/>
      <c r="HTD398" s="93"/>
      <c r="HTE398" s="93"/>
      <c r="HTF398" s="93"/>
      <c r="HTG398" s="93"/>
      <c r="HTH398" s="93"/>
      <c r="HTI398" s="93"/>
      <c r="HTJ398" s="93"/>
      <c r="HTK398" s="93"/>
      <c r="HTL398" s="93"/>
      <c r="HTM398" s="93"/>
      <c r="HTN398" s="93"/>
      <c r="HTO398" s="93"/>
      <c r="HTP398" s="93"/>
      <c r="HTQ398" s="93"/>
      <c r="HTR398" s="93"/>
      <c r="HTS398" s="93"/>
      <c r="HTT398" s="93"/>
      <c r="HTU398" s="93"/>
      <c r="HTV398" s="93"/>
      <c r="HTW398" s="93"/>
      <c r="HTX398" s="93"/>
      <c r="HTY398" s="93"/>
      <c r="HTZ398" s="93"/>
      <c r="HUA398" s="93"/>
      <c r="HUB398" s="93"/>
      <c r="HUC398" s="93"/>
      <c r="HUD398" s="93"/>
      <c r="HUE398" s="93"/>
      <c r="HUF398" s="93"/>
      <c r="HUG398" s="93"/>
      <c r="HUH398" s="93"/>
      <c r="HUI398" s="93"/>
      <c r="HUJ398" s="93"/>
      <c r="HUK398" s="93"/>
      <c r="HUL398" s="93"/>
      <c r="HUM398" s="93"/>
      <c r="HUN398" s="93"/>
      <c r="HUO398" s="93"/>
      <c r="HUP398" s="93"/>
      <c r="HUQ398" s="93"/>
      <c r="HUR398" s="93"/>
      <c r="HUS398" s="93"/>
      <c r="HUT398" s="93"/>
      <c r="HUU398" s="93"/>
      <c r="HUV398" s="93"/>
      <c r="HUW398" s="93"/>
      <c r="HUX398" s="93"/>
      <c r="HUY398" s="93"/>
      <c r="HUZ398" s="93"/>
      <c r="HVA398" s="93"/>
      <c r="HVB398" s="93"/>
      <c r="HVC398" s="93"/>
      <c r="HVD398" s="93"/>
      <c r="HVE398" s="93"/>
      <c r="HVF398" s="93"/>
      <c r="HVG398" s="93"/>
      <c r="HVH398" s="93"/>
      <c r="HVI398" s="93"/>
      <c r="HVJ398" s="93"/>
      <c r="HVK398" s="93"/>
      <c r="HVL398" s="93"/>
      <c r="HVM398" s="93"/>
      <c r="HVN398" s="93"/>
      <c r="HVO398" s="93"/>
      <c r="HVP398" s="93"/>
      <c r="HVQ398" s="93"/>
      <c r="HVR398" s="93"/>
      <c r="HVS398" s="93"/>
      <c r="HVT398" s="93"/>
      <c r="HVU398" s="93"/>
      <c r="HVV398" s="93"/>
      <c r="HVW398" s="93"/>
      <c r="HVX398" s="93"/>
      <c r="HVY398" s="93"/>
      <c r="HVZ398" s="93"/>
      <c r="HWA398" s="93"/>
      <c r="HWB398" s="93"/>
      <c r="HWC398" s="93"/>
      <c r="HWD398" s="93"/>
      <c r="HWE398" s="93"/>
      <c r="HWF398" s="93"/>
      <c r="HWG398" s="93"/>
      <c r="HWH398" s="93"/>
      <c r="HWI398" s="93"/>
      <c r="HWJ398" s="93"/>
      <c r="HWK398" s="93"/>
      <c r="HWL398" s="93"/>
      <c r="HWM398" s="93"/>
      <c r="HWN398" s="93"/>
      <c r="HWO398" s="93"/>
      <c r="HWP398" s="93"/>
      <c r="HWQ398" s="93"/>
      <c r="HWR398" s="93"/>
      <c r="HWS398" s="93"/>
      <c r="HWT398" s="93"/>
      <c r="HWU398" s="93"/>
      <c r="HWV398" s="93"/>
      <c r="HWW398" s="93"/>
      <c r="HWX398" s="93"/>
      <c r="HWY398" s="93"/>
      <c r="HWZ398" s="93"/>
      <c r="HXA398" s="93"/>
      <c r="HXB398" s="93"/>
      <c r="HXC398" s="93"/>
      <c r="HXD398" s="93"/>
      <c r="HXE398" s="93"/>
      <c r="HXF398" s="93"/>
      <c r="HXG398" s="93"/>
      <c r="HXH398" s="93"/>
      <c r="HXI398" s="93"/>
      <c r="HXJ398" s="93"/>
      <c r="HXK398" s="93"/>
      <c r="HXL398" s="93"/>
      <c r="HXM398" s="93"/>
      <c r="HXN398" s="93"/>
      <c r="HXO398" s="93"/>
      <c r="HXP398" s="93"/>
      <c r="HXQ398" s="93"/>
      <c r="HXR398" s="93"/>
      <c r="HXS398" s="93"/>
      <c r="HXT398" s="93"/>
      <c r="HXU398" s="93"/>
      <c r="HXV398" s="93"/>
      <c r="HXW398" s="93"/>
      <c r="HXX398" s="93"/>
      <c r="HXY398" s="93"/>
      <c r="HXZ398" s="93"/>
      <c r="HYA398" s="93"/>
      <c r="HYB398" s="93"/>
      <c r="HYC398" s="93"/>
      <c r="HYD398" s="93"/>
      <c r="HYE398" s="93"/>
      <c r="HYF398" s="93"/>
      <c r="HYG398" s="93"/>
      <c r="HYH398" s="93"/>
      <c r="HYI398" s="93"/>
      <c r="HYJ398" s="93"/>
      <c r="HYK398" s="93"/>
      <c r="HYL398" s="93"/>
      <c r="HYM398" s="93"/>
      <c r="HYN398" s="93"/>
      <c r="HYO398" s="93"/>
      <c r="HYP398" s="93"/>
      <c r="HYQ398" s="93"/>
      <c r="HYR398" s="93"/>
      <c r="HYS398" s="93"/>
      <c r="HYT398" s="93"/>
      <c r="HYU398" s="93"/>
      <c r="HYV398" s="93"/>
      <c r="HYW398" s="93"/>
      <c r="HYX398" s="93"/>
      <c r="HYY398" s="93"/>
      <c r="HYZ398" s="93"/>
      <c r="HZA398" s="93"/>
      <c r="HZB398" s="93"/>
      <c r="HZC398" s="93"/>
      <c r="HZD398" s="93"/>
      <c r="HZE398" s="93"/>
      <c r="HZF398" s="93"/>
      <c r="HZG398" s="93"/>
      <c r="HZH398" s="93"/>
      <c r="HZI398" s="93"/>
      <c r="HZJ398" s="93"/>
      <c r="HZK398" s="93"/>
      <c r="HZL398" s="93"/>
      <c r="HZM398" s="93"/>
      <c r="HZN398" s="93"/>
      <c r="HZO398" s="93"/>
      <c r="HZP398" s="93"/>
      <c r="HZQ398" s="93"/>
      <c r="HZR398" s="93"/>
      <c r="HZS398" s="93"/>
      <c r="HZT398" s="93"/>
      <c r="HZU398" s="93"/>
      <c r="HZV398" s="93"/>
      <c r="HZW398" s="93"/>
      <c r="HZX398" s="93"/>
      <c r="HZY398" s="93"/>
      <c r="HZZ398" s="93"/>
      <c r="IAA398" s="93"/>
      <c r="IAB398" s="93"/>
      <c r="IAC398" s="93"/>
      <c r="IAD398" s="93"/>
      <c r="IAE398" s="93"/>
      <c r="IAF398" s="93"/>
      <c r="IAG398" s="93"/>
      <c r="IAH398" s="93"/>
      <c r="IAI398" s="93"/>
      <c r="IAJ398" s="93"/>
      <c r="IAK398" s="93"/>
      <c r="IAL398" s="93"/>
      <c r="IAM398" s="93"/>
      <c r="IAN398" s="93"/>
      <c r="IAO398" s="93"/>
      <c r="IAP398" s="93"/>
      <c r="IAQ398" s="93"/>
      <c r="IAR398" s="93"/>
      <c r="IAS398" s="93"/>
      <c r="IAT398" s="93"/>
      <c r="IAU398" s="93"/>
      <c r="IAV398" s="93"/>
      <c r="IAW398" s="93"/>
      <c r="IAX398" s="93"/>
      <c r="IAY398" s="93"/>
      <c r="IAZ398" s="93"/>
      <c r="IBA398" s="93"/>
      <c r="IBB398" s="93"/>
      <c r="IBC398" s="93"/>
      <c r="IBD398" s="93"/>
      <c r="IBE398" s="93"/>
      <c r="IBF398" s="93"/>
      <c r="IBG398" s="93"/>
      <c r="IBH398" s="93"/>
      <c r="IBI398" s="93"/>
      <c r="IBJ398" s="93"/>
      <c r="IBK398" s="93"/>
      <c r="IBL398" s="93"/>
      <c r="IBM398" s="93"/>
      <c r="IBN398" s="93"/>
      <c r="IBO398" s="93"/>
      <c r="IBP398" s="93"/>
      <c r="IBQ398" s="93"/>
      <c r="IBR398" s="93"/>
      <c r="IBS398" s="93"/>
      <c r="IBT398" s="93"/>
      <c r="IBU398" s="93"/>
      <c r="IBV398" s="93"/>
      <c r="IBW398" s="93"/>
      <c r="IBX398" s="93"/>
      <c r="IBY398" s="93"/>
      <c r="IBZ398" s="93"/>
      <c r="ICA398" s="93"/>
      <c r="ICB398" s="93"/>
      <c r="ICC398" s="93"/>
      <c r="ICD398" s="93"/>
      <c r="ICE398" s="93"/>
      <c r="ICF398" s="93"/>
      <c r="ICG398" s="93"/>
      <c r="ICH398" s="93"/>
      <c r="ICI398" s="93"/>
      <c r="ICJ398" s="93"/>
      <c r="ICK398" s="93"/>
      <c r="ICL398" s="93"/>
      <c r="ICM398" s="93"/>
      <c r="ICN398" s="93"/>
      <c r="ICO398" s="93"/>
      <c r="ICP398" s="93"/>
      <c r="ICQ398" s="93"/>
      <c r="ICR398" s="93"/>
      <c r="ICS398" s="93"/>
      <c r="ICT398" s="93"/>
      <c r="ICU398" s="93"/>
      <c r="ICV398" s="93"/>
      <c r="ICW398" s="93"/>
      <c r="ICX398" s="93"/>
      <c r="ICY398" s="93"/>
      <c r="ICZ398" s="93"/>
      <c r="IDA398" s="93"/>
      <c r="IDB398" s="93"/>
      <c r="IDC398" s="93"/>
      <c r="IDD398" s="93"/>
      <c r="IDE398" s="93"/>
      <c r="IDF398" s="93"/>
      <c r="IDG398" s="93"/>
      <c r="IDH398" s="93"/>
      <c r="IDI398" s="93"/>
      <c r="IDJ398" s="93"/>
      <c r="IDK398" s="93"/>
      <c r="IDL398" s="93"/>
      <c r="IDM398" s="93"/>
      <c r="IDN398" s="93"/>
      <c r="IDO398" s="93"/>
      <c r="IDP398" s="93"/>
      <c r="IDQ398" s="93"/>
      <c r="IDR398" s="93"/>
      <c r="IDS398" s="93"/>
      <c r="IDT398" s="93"/>
      <c r="IDU398" s="93"/>
      <c r="IDV398" s="93"/>
      <c r="IDW398" s="93"/>
      <c r="IDX398" s="93"/>
      <c r="IDY398" s="93"/>
      <c r="IDZ398" s="93"/>
      <c r="IEA398" s="93"/>
      <c r="IEB398" s="93"/>
      <c r="IEC398" s="93"/>
      <c r="IED398" s="93"/>
      <c r="IEE398" s="93"/>
      <c r="IEF398" s="93"/>
      <c r="IEG398" s="93"/>
      <c r="IEH398" s="93"/>
      <c r="IEI398" s="93"/>
      <c r="IEJ398" s="93"/>
      <c r="IEK398" s="93"/>
      <c r="IEL398" s="93"/>
      <c r="IEM398" s="93"/>
      <c r="IEN398" s="93"/>
      <c r="IEO398" s="93"/>
      <c r="IEP398" s="93"/>
      <c r="IEQ398" s="93"/>
      <c r="IER398" s="93"/>
      <c r="IES398" s="93"/>
      <c r="IET398" s="93"/>
      <c r="IEU398" s="93"/>
      <c r="IEV398" s="93"/>
      <c r="IEW398" s="93"/>
      <c r="IEX398" s="93"/>
      <c r="IEY398" s="93"/>
      <c r="IEZ398" s="93"/>
      <c r="IFA398" s="93"/>
      <c r="IFB398" s="93"/>
      <c r="IFC398" s="93"/>
      <c r="IFD398" s="93"/>
      <c r="IFE398" s="93"/>
      <c r="IFF398" s="93"/>
      <c r="IFG398" s="93"/>
      <c r="IFH398" s="93"/>
      <c r="IFI398" s="93"/>
      <c r="IFJ398" s="93"/>
      <c r="IFK398" s="93"/>
      <c r="IFL398" s="93"/>
      <c r="IFM398" s="93"/>
      <c r="IFN398" s="93"/>
      <c r="IFO398" s="93"/>
      <c r="IFP398" s="93"/>
      <c r="IFQ398" s="93"/>
      <c r="IFR398" s="93"/>
      <c r="IFS398" s="93"/>
      <c r="IFT398" s="93"/>
      <c r="IFU398" s="93"/>
      <c r="IFV398" s="93"/>
      <c r="IFW398" s="93"/>
      <c r="IFX398" s="93"/>
      <c r="IFY398" s="93"/>
      <c r="IFZ398" s="93"/>
      <c r="IGA398" s="93"/>
      <c r="IGB398" s="93"/>
      <c r="IGC398" s="93"/>
      <c r="IGD398" s="93"/>
      <c r="IGE398" s="93"/>
      <c r="IGF398" s="93"/>
      <c r="IGG398" s="93"/>
      <c r="IGH398" s="93"/>
      <c r="IGI398" s="93"/>
      <c r="IGJ398" s="93"/>
      <c r="IGK398" s="93"/>
      <c r="IGL398" s="93"/>
      <c r="IGM398" s="93"/>
      <c r="IGN398" s="93"/>
      <c r="IGO398" s="93"/>
      <c r="IGP398" s="93"/>
      <c r="IGQ398" s="93"/>
      <c r="IGR398" s="93"/>
      <c r="IGS398" s="93"/>
      <c r="IGT398" s="93"/>
      <c r="IGU398" s="93"/>
      <c r="IGV398" s="93"/>
      <c r="IGW398" s="93"/>
      <c r="IGX398" s="93"/>
      <c r="IGY398" s="93"/>
      <c r="IGZ398" s="93"/>
      <c r="IHA398" s="93"/>
      <c r="IHB398" s="93"/>
      <c r="IHC398" s="93"/>
      <c r="IHD398" s="93"/>
      <c r="IHE398" s="93"/>
      <c r="IHF398" s="93"/>
      <c r="IHG398" s="93"/>
      <c r="IHH398" s="93"/>
      <c r="IHI398" s="93"/>
      <c r="IHJ398" s="93"/>
      <c r="IHK398" s="93"/>
      <c r="IHL398" s="93"/>
      <c r="IHM398" s="93"/>
      <c r="IHN398" s="93"/>
      <c r="IHO398" s="93"/>
      <c r="IHP398" s="93"/>
      <c r="IHQ398" s="93"/>
      <c r="IHR398" s="93"/>
      <c r="IHS398" s="93"/>
      <c r="IHT398" s="93"/>
      <c r="IHU398" s="93"/>
      <c r="IHV398" s="93"/>
      <c r="IHW398" s="93"/>
      <c r="IHX398" s="93"/>
      <c r="IHY398" s="93"/>
      <c r="IHZ398" s="93"/>
      <c r="IIA398" s="93"/>
      <c r="IIB398" s="93"/>
      <c r="IIC398" s="93"/>
      <c r="IID398" s="93"/>
      <c r="IIE398" s="93"/>
      <c r="IIF398" s="93"/>
      <c r="IIG398" s="93"/>
      <c r="IIH398" s="93"/>
      <c r="III398" s="93"/>
      <c r="IIJ398" s="93"/>
      <c r="IIK398" s="93"/>
      <c r="IIL398" s="93"/>
      <c r="IIM398" s="93"/>
      <c r="IIN398" s="93"/>
      <c r="IIO398" s="93"/>
      <c r="IIP398" s="93"/>
      <c r="IIQ398" s="93"/>
      <c r="IIR398" s="93"/>
      <c r="IIS398" s="93"/>
      <c r="IIT398" s="93"/>
      <c r="IIU398" s="93"/>
      <c r="IIV398" s="93"/>
      <c r="IIW398" s="93"/>
      <c r="IIX398" s="93"/>
      <c r="IIY398" s="93"/>
      <c r="IIZ398" s="93"/>
      <c r="IJA398" s="93"/>
      <c r="IJB398" s="93"/>
      <c r="IJC398" s="93"/>
      <c r="IJD398" s="93"/>
      <c r="IJE398" s="93"/>
      <c r="IJF398" s="93"/>
      <c r="IJG398" s="93"/>
      <c r="IJH398" s="93"/>
      <c r="IJI398" s="93"/>
      <c r="IJJ398" s="93"/>
      <c r="IJK398" s="93"/>
      <c r="IJL398" s="93"/>
      <c r="IJM398" s="93"/>
      <c r="IJN398" s="93"/>
      <c r="IJO398" s="93"/>
      <c r="IJP398" s="93"/>
      <c r="IJQ398" s="93"/>
      <c r="IJR398" s="93"/>
      <c r="IJS398" s="93"/>
      <c r="IJT398" s="93"/>
      <c r="IJU398" s="93"/>
      <c r="IJV398" s="93"/>
      <c r="IJW398" s="93"/>
      <c r="IJX398" s="93"/>
      <c r="IJY398" s="93"/>
      <c r="IJZ398" s="93"/>
      <c r="IKA398" s="93"/>
      <c r="IKB398" s="93"/>
      <c r="IKC398" s="93"/>
      <c r="IKD398" s="93"/>
      <c r="IKE398" s="93"/>
      <c r="IKF398" s="93"/>
      <c r="IKG398" s="93"/>
      <c r="IKH398" s="93"/>
      <c r="IKI398" s="93"/>
      <c r="IKJ398" s="93"/>
      <c r="IKK398" s="93"/>
      <c r="IKL398" s="93"/>
      <c r="IKM398" s="93"/>
      <c r="IKN398" s="93"/>
      <c r="IKO398" s="93"/>
      <c r="IKP398" s="93"/>
      <c r="IKQ398" s="93"/>
      <c r="IKR398" s="93"/>
      <c r="IKS398" s="93"/>
      <c r="IKT398" s="93"/>
      <c r="IKU398" s="93"/>
      <c r="IKV398" s="93"/>
      <c r="IKW398" s="93"/>
      <c r="IKX398" s="93"/>
      <c r="IKY398" s="93"/>
      <c r="IKZ398" s="93"/>
      <c r="ILA398" s="93"/>
      <c r="ILB398" s="93"/>
      <c r="ILC398" s="93"/>
      <c r="ILD398" s="93"/>
      <c r="ILE398" s="93"/>
      <c r="ILF398" s="93"/>
      <c r="ILG398" s="93"/>
      <c r="ILH398" s="93"/>
      <c r="ILI398" s="93"/>
      <c r="ILJ398" s="93"/>
      <c r="ILK398" s="93"/>
      <c r="ILL398" s="93"/>
      <c r="ILM398" s="93"/>
      <c r="ILN398" s="93"/>
      <c r="ILO398" s="93"/>
      <c r="ILP398" s="93"/>
      <c r="ILQ398" s="93"/>
      <c r="ILR398" s="93"/>
      <c r="ILS398" s="93"/>
      <c r="ILT398" s="93"/>
      <c r="ILU398" s="93"/>
      <c r="ILV398" s="93"/>
      <c r="ILW398" s="93"/>
      <c r="ILX398" s="93"/>
      <c r="ILY398" s="93"/>
      <c r="ILZ398" s="93"/>
      <c r="IMA398" s="93"/>
      <c r="IMB398" s="93"/>
      <c r="IMC398" s="93"/>
      <c r="IMD398" s="93"/>
      <c r="IME398" s="93"/>
      <c r="IMF398" s="93"/>
      <c r="IMG398" s="93"/>
      <c r="IMH398" s="93"/>
      <c r="IMI398" s="93"/>
      <c r="IMJ398" s="93"/>
      <c r="IMK398" s="93"/>
      <c r="IML398" s="93"/>
      <c r="IMM398" s="93"/>
      <c r="IMN398" s="93"/>
      <c r="IMO398" s="93"/>
      <c r="IMP398" s="93"/>
      <c r="IMQ398" s="93"/>
      <c r="IMR398" s="93"/>
      <c r="IMS398" s="93"/>
      <c r="IMT398" s="93"/>
      <c r="IMU398" s="93"/>
      <c r="IMV398" s="93"/>
      <c r="IMW398" s="93"/>
      <c r="IMX398" s="93"/>
      <c r="IMY398" s="93"/>
      <c r="IMZ398" s="93"/>
      <c r="INA398" s="93"/>
      <c r="INB398" s="93"/>
      <c r="INC398" s="93"/>
      <c r="IND398" s="93"/>
      <c r="INE398" s="93"/>
      <c r="INF398" s="93"/>
      <c r="ING398" s="93"/>
      <c r="INH398" s="93"/>
      <c r="INI398" s="93"/>
      <c r="INJ398" s="93"/>
      <c r="INK398" s="93"/>
      <c r="INL398" s="93"/>
      <c r="INM398" s="93"/>
      <c r="INN398" s="93"/>
      <c r="INO398" s="93"/>
      <c r="INP398" s="93"/>
      <c r="INQ398" s="93"/>
      <c r="INR398" s="93"/>
      <c r="INS398" s="93"/>
      <c r="INT398" s="93"/>
      <c r="INU398" s="93"/>
      <c r="INV398" s="93"/>
      <c r="INW398" s="93"/>
      <c r="INX398" s="93"/>
      <c r="INY398" s="93"/>
      <c r="INZ398" s="93"/>
      <c r="IOA398" s="93"/>
      <c r="IOB398" s="93"/>
      <c r="IOC398" s="93"/>
      <c r="IOD398" s="93"/>
      <c r="IOE398" s="93"/>
      <c r="IOF398" s="93"/>
      <c r="IOG398" s="93"/>
      <c r="IOH398" s="93"/>
      <c r="IOI398" s="93"/>
      <c r="IOJ398" s="93"/>
      <c r="IOK398" s="93"/>
      <c r="IOL398" s="93"/>
      <c r="IOM398" s="93"/>
      <c r="ION398" s="93"/>
      <c r="IOO398" s="93"/>
      <c r="IOP398" s="93"/>
      <c r="IOQ398" s="93"/>
      <c r="IOR398" s="93"/>
      <c r="IOS398" s="93"/>
      <c r="IOT398" s="93"/>
      <c r="IOU398" s="93"/>
      <c r="IOV398" s="93"/>
      <c r="IOW398" s="93"/>
      <c r="IOX398" s="93"/>
      <c r="IOY398" s="93"/>
      <c r="IOZ398" s="93"/>
      <c r="IPA398" s="93"/>
      <c r="IPB398" s="93"/>
      <c r="IPC398" s="93"/>
      <c r="IPD398" s="93"/>
      <c r="IPE398" s="93"/>
      <c r="IPF398" s="93"/>
      <c r="IPG398" s="93"/>
      <c r="IPH398" s="93"/>
      <c r="IPI398" s="93"/>
      <c r="IPJ398" s="93"/>
      <c r="IPK398" s="93"/>
      <c r="IPL398" s="93"/>
      <c r="IPM398" s="93"/>
      <c r="IPN398" s="93"/>
      <c r="IPO398" s="93"/>
      <c r="IPP398" s="93"/>
      <c r="IPQ398" s="93"/>
      <c r="IPR398" s="93"/>
      <c r="IPS398" s="93"/>
      <c r="IPT398" s="93"/>
      <c r="IPU398" s="93"/>
      <c r="IPV398" s="93"/>
      <c r="IPW398" s="93"/>
      <c r="IPX398" s="93"/>
      <c r="IPY398" s="93"/>
      <c r="IPZ398" s="93"/>
      <c r="IQA398" s="93"/>
      <c r="IQB398" s="93"/>
      <c r="IQC398" s="93"/>
      <c r="IQD398" s="93"/>
      <c r="IQE398" s="93"/>
      <c r="IQF398" s="93"/>
      <c r="IQG398" s="93"/>
      <c r="IQH398" s="93"/>
      <c r="IQI398" s="93"/>
      <c r="IQJ398" s="93"/>
      <c r="IQK398" s="93"/>
      <c r="IQL398" s="93"/>
      <c r="IQM398" s="93"/>
      <c r="IQN398" s="93"/>
      <c r="IQO398" s="93"/>
      <c r="IQP398" s="93"/>
      <c r="IQQ398" s="93"/>
      <c r="IQR398" s="93"/>
      <c r="IQS398" s="93"/>
      <c r="IQT398" s="93"/>
      <c r="IQU398" s="93"/>
      <c r="IQV398" s="93"/>
      <c r="IQW398" s="93"/>
      <c r="IQX398" s="93"/>
      <c r="IQY398" s="93"/>
      <c r="IQZ398" s="93"/>
      <c r="IRA398" s="93"/>
      <c r="IRB398" s="93"/>
      <c r="IRC398" s="93"/>
      <c r="IRD398" s="93"/>
      <c r="IRE398" s="93"/>
      <c r="IRF398" s="93"/>
      <c r="IRG398" s="93"/>
      <c r="IRH398" s="93"/>
      <c r="IRI398" s="93"/>
      <c r="IRJ398" s="93"/>
      <c r="IRK398" s="93"/>
      <c r="IRL398" s="93"/>
      <c r="IRM398" s="93"/>
      <c r="IRN398" s="93"/>
      <c r="IRO398" s="93"/>
      <c r="IRP398" s="93"/>
      <c r="IRQ398" s="93"/>
      <c r="IRR398" s="93"/>
      <c r="IRS398" s="93"/>
      <c r="IRT398" s="93"/>
      <c r="IRU398" s="93"/>
      <c r="IRV398" s="93"/>
      <c r="IRW398" s="93"/>
      <c r="IRX398" s="93"/>
      <c r="IRY398" s="93"/>
      <c r="IRZ398" s="93"/>
      <c r="ISA398" s="93"/>
      <c r="ISB398" s="93"/>
      <c r="ISC398" s="93"/>
      <c r="ISD398" s="93"/>
      <c r="ISE398" s="93"/>
      <c r="ISF398" s="93"/>
      <c r="ISG398" s="93"/>
      <c r="ISH398" s="93"/>
      <c r="ISI398" s="93"/>
      <c r="ISJ398" s="93"/>
      <c r="ISK398" s="93"/>
      <c r="ISL398" s="93"/>
      <c r="ISM398" s="93"/>
      <c r="ISN398" s="93"/>
      <c r="ISO398" s="93"/>
      <c r="ISP398" s="93"/>
      <c r="ISQ398" s="93"/>
      <c r="ISR398" s="93"/>
      <c r="ISS398" s="93"/>
      <c r="IST398" s="93"/>
      <c r="ISU398" s="93"/>
      <c r="ISV398" s="93"/>
      <c r="ISW398" s="93"/>
      <c r="ISX398" s="93"/>
      <c r="ISY398" s="93"/>
      <c r="ISZ398" s="93"/>
      <c r="ITA398" s="93"/>
      <c r="ITB398" s="93"/>
      <c r="ITC398" s="93"/>
      <c r="ITD398" s="93"/>
      <c r="ITE398" s="93"/>
      <c r="ITF398" s="93"/>
      <c r="ITG398" s="93"/>
      <c r="ITH398" s="93"/>
      <c r="ITI398" s="93"/>
      <c r="ITJ398" s="93"/>
      <c r="ITK398" s="93"/>
      <c r="ITL398" s="93"/>
      <c r="ITM398" s="93"/>
      <c r="ITN398" s="93"/>
      <c r="ITO398" s="93"/>
      <c r="ITP398" s="93"/>
      <c r="ITQ398" s="93"/>
      <c r="ITR398" s="93"/>
      <c r="ITS398" s="93"/>
      <c r="ITT398" s="93"/>
      <c r="ITU398" s="93"/>
      <c r="ITV398" s="93"/>
      <c r="ITW398" s="93"/>
      <c r="ITX398" s="93"/>
      <c r="ITY398" s="93"/>
      <c r="ITZ398" s="93"/>
      <c r="IUA398" s="93"/>
      <c r="IUB398" s="93"/>
      <c r="IUC398" s="93"/>
      <c r="IUD398" s="93"/>
      <c r="IUE398" s="93"/>
      <c r="IUF398" s="93"/>
      <c r="IUG398" s="93"/>
      <c r="IUH398" s="93"/>
      <c r="IUI398" s="93"/>
      <c r="IUJ398" s="93"/>
      <c r="IUK398" s="93"/>
      <c r="IUL398" s="93"/>
      <c r="IUM398" s="93"/>
      <c r="IUN398" s="93"/>
      <c r="IUO398" s="93"/>
      <c r="IUP398" s="93"/>
      <c r="IUQ398" s="93"/>
      <c r="IUR398" s="93"/>
      <c r="IUS398" s="93"/>
      <c r="IUT398" s="93"/>
      <c r="IUU398" s="93"/>
      <c r="IUV398" s="93"/>
      <c r="IUW398" s="93"/>
      <c r="IUX398" s="93"/>
      <c r="IUY398" s="93"/>
      <c r="IUZ398" s="93"/>
      <c r="IVA398" s="93"/>
      <c r="IVB398" s="93"/>
      <c r="IVC398" s="93"/>
      <c r="IVD398" s="93"/>
      <c r="IVE398" s="93"/>
      <c r="IVF398" s="93"/>
      <c r="IVG398" s="93"/>
      <c r="IVH398" s="93"/>
      <c r="IVI398" s="93"/>
      <c r="IVJ398" s="93"/>
      <c r="IVK398" s="93"/>
      <c r="IVL398" s="93"/>
      <c r="IVM398" s="93"/>
      <c r="IVN398" s="93"/>
      <c r="IVO398" s="93"/>
      <c r="IVP398" s="93"/>
      <c r="IVQ398" s="93"/>
      <c r="IVR398" s="93"/>
      <c r="IVS398" s="93"/>
      <c r="IVT398" s="93"/>
      <c r="IVU398" s="93"/>
      <c r="IVV398" s="93"/>
      <c r="IVW398" s="93"/>
      <c r="IVX398" s="93"/>
      <c r="IVY398" s="93"/>
      <c r="IVZ398" s="93"/>
      <c r="IWA398" s="93"/>
      <c r="IWB398" s="93"/>
      <c r="IWC398" s="93"/>
      <c r="IWD398" s="93"/>
      <c r="IWE398" s="93"/>
      <c r="IWF398" s="93"/>
      <c r="IWG398" s="93"/>
      <c r="IWH398" s="93"/>
      <c r="IWI398" s="93"/>
      <c r="IWJ398" s="93"/>
      <c r="IWK398" s="93"/>
      <c r="IWL398" s="93"/>
      <c r="IWM398" s="93"/>
      <c r="IWN398" s="93"/>
      <c r="IWO398" s="93"/>
      <c r="IWP398" s="93"/>
      <c r="IWQ398" s="93"/>
      <c r="IWR398" s="93"/>
      <c r="IWS398" s="93"/>
      <c r="IWT398" s="93"/>
      <c r="IWU398" s="93"/>
      <c r="IWV398" s="93"/>
      <c r="IWW398" s="93"/>
      <c r="IWX398" s="93"/>
      <c r="IWY398" s="93"/>
      <c r="IWZ398" s="93"/>
      <c r="IXA398" s="93"/>
      <c r="IXB398" s="93"/>
      <c r="IXC398" s="93"/>
      <c r="IXD398" s="93"/>
      <c r="IXE398" s="93"/>
      <c r="IXF398" s="93"/>
      <c r="IXG398" s="93"/>
      <c r="IXH398" s="93"/>
      <c r="IXI398" s="93"/>
      <c r="IXJ398" s="93"/>
      <c r="IXK398" s="93"/>
      <c r="IXL398" s="93"/>
      <c r="IXM398" s="93"/>
      <c r="IXN398" s="93"/>
      <c r="IXO398" s="93"/>
      <c r="IXP398" s="93"/>
      <c r="IXQ398" s="93"/>
      <c r="IXR398" s="93"/>
      <c r="IXS398" s="93"/>
      <c r="IXT398" s="93"/>
      <c r="IXU398" s="93"/>
      <c r="IXV398" s="93"/>
      <c r="IXW398" s="93"/>
      <c r="IXX398" s="93"/>
      <c r="IXY398" s="93"/>
      <c r="IXZ398" s="93"/>
      <c r="IYA398" s="93"/>
      <c r="IYB398" s="93"/>
      <c r="IYC398" s="93"/>
      <c r="IYD398" s="93"/>
      <c r="IYE398" s="93"/>
      <c r="IYF398" s="93"/>
      <c r="IYG398" s="93"/>
      <c r="IYH398" s="93"/>
      <c r="IYI398" s="93"/>
      <c r="IYJ398" s="93"/>
      <c r="IYK398" s="93"/>
      <c r="IYL398" s="93"/>
      <c r="IYM398" s="93"/>
      <c r="IYN398" s="93"/>
      <c r="IYO398" s="93"/>
      <c r="IYP398" s="93"/>
      <c r="IYQ398" s="93"/>
      <c r="IYR398" s="93"/>
      <c r="IYS398" s="93"/>
      <c r="IYT398" s="93"/>
      <c r="IYU398" s="93"/>
      <c r="IYV398" s="93"/>
      <c r="IYW398" s="93"/>
      <c r="IYX398" s="93"/>
      <c r="IYY398" s="93"/>
      <c r="IYZ398" s="93"/>
      <c r="IZA398" s="93"/>
      <c r="IZB398" s="93"/>
      <c r="IZC398" s="93"/>
      <c r="IZD398" s="93"/>
      <c r="IZE398" s="93"/>
      <c r="IZF398" s="93"/>
      <c r="IZG398" s="93"/>
      <c r="IZH398" s="93"/>
      <c r="IZI398" s="93"/>
      <c r="IZJ398" s="93"/>
      <c r="IZK398" s="93"/>
      <c r="IZL398" s="93"/>
      <c r="IZM398" s="93"/>
      <c r="IZN398" s="93"/>
      <c r="IZO398" s="93"/>
      <c r="IZP398" s="93"/>
      <c r="IZQ398" s="93"/>
      <c r="IZR398" s="93"/>
      <c r="IZS398" s="93"/>
      <c r="IZT398" s="93"/>
      <c r="IZU398" s="93"/>
      <c r="IZV398" s="93"/>
      <c r="IZW398" s="93"/>
      <c r="IZX398" s="93"/>
      <c r="IZY398" s="93"/>
      <c r="IZZ398" s="93"/>
      <c r="JAA398" s="93"/>
      <c r="JAB398" s="93"/>
      <c r="JAC398" s="93"/>
      <c r="JAD398" s="93"/>
      <c r="JAE398" s="93"/>
      <c r="JAF398" s="93"/>
      <c r="JAG398" s="93"/>
      <c r="JAH398" s="93"/>
      <c r="JAI398" s="93"/>
      <c r="JAJ398" s="93"/>
      <c r="JAK398" s="93"/>
      <c r="JAL398" s="93"/>
      <c r="JAM398" s="93"/>
      <c r="JAN398" s="93"/>
      <c r="JAO398" s="93"/>
      <c r="JAP398" s="93"/>
      <c r="JAQ398" s="93"/>
      <c r="JAR398" s="93"/>
      <c r="JAS398" s="93"/>
      <c r="JAT398" s="93"/>
      <c r="JAU398" s="93"/>
      <c r="JAV398" s="93"/>
      <c r="JAW398" s="93"/>
      <c r="JAX398" s="93"/>
      <c r="JAY398" s="93"/>
      <c r="JAZ398" s="93"/>
      <c r="JBA398" s="93"/>
      <c r="JBB398" s="93"/>
      <c r="JBC398" s="93"/>
      <c r="JBD398" s="93"/>
      <c r="JBE398" s="93"/>
      <c r="JBF398" s="93"/>
      <c r="JBG398" s="93"/>
      <c r="JBH398" s="93"/>
      <c r="JBI398" s="93"/>
      <c r="JBJ398" s="93"/>
      <c r="JBK398" s="93"/>
      <c r="JBL398" s="93"/>
      <c r="JBM398" s="93"/>
      <c r="JBN398" s="93"/>
      <c r="JBO398" s="93"/>
      <c r="JBP398" s="93"/>
      <c r="JBQ398" s="93"/>
      <c r="JBR398" s="93"/>
      <c r="JBS398" s="93"/>
      <c r="JBT398" s="93"/>
      <c r="JBU398" s="93"/>
      <c r="JBV398" s="93"/>
      <c r="JBW398" s="93"/>
      <c r="JBX398" s="93"/>
      <c r="JBY398" s="93"/>
      <c r="JBZ398" s="93"/>
      <c r="JCA398" s="93"/>
      <c r="JCB398" s="93"/>
      <c r="JCC398" s="93"/>
      <c r="JCD398" s="93"/>
      <c r="JCE398" s="93"/>
      <c r="JCF398" s="93"/>
      <c r="JCG398" s="93"/>
      <c r="JCH398" s="93"/>
      <c r="JCI398" s="93"/>
      <c r="JCJ398" s="93"/>
      <c r="JCK398" s="93"/>
      <c r="JCL398" s="93"/>
      <c r="JCM398" s="93"/>
      <c r="JCN398" s="93"/>
      <c r="JCO398" s="93"/>
      <c r="JCP398" s="93"/>
      <c r="JCQ398" s="93"/>
      <c r="JCR398" s="93"/>
      <c r="JCS398" s="93"/>
      <c r="JCT398" s="93"/>
      <c r="JCU398" s="93"/>
      <c r="JCV398" s="93"/>
      <c r="JCW398" s="93"/>
      <c r="JCX398" s="93"/>
      <c r="JCY398" s="93"/>
      <c r="JCZ398" s="93"/>
      <c r="JDA398" s="93"/>
      <c r="JDB398" s="93"/>
      <c r="JDC398" s="93"/>
      <c r="JDD398" s="93"/>
      <c r="JDE398" s="93"/>
      <c r="JDF398" s="93"/>
      <c r="JDG398" s="93"/>
      <c r="JDH398" s="93"/>
      <c r="JDI398" s="93"/>
      <c r="JDJ398" s="93"/>
      <c r="JDK398" s="93"/>
      <c r="JDL398" s="93"/>
      <c r="JDM398" s="93"/>
      <c r="JDN398" s="93"/>
      <c r="JDO398" s="93"/>
      <c r="JDP398" s="93"/>
      <c r="JDQ398" s="93"/>
      <c r="JDR398" s="93"/>
      <c r="JDS398" s="93"/>
      <c r="JDT398" s="93"/>
      <c r="JDU398" s="93"/>
      <c r="JDV398" s="93"/>
      <c r="JDW398" s="93"/>
      <c r="JDX398" s="93"/>
      <c r="JDY398" s="93"/>
      <c r="JDZ398" s="93"/>
      <c r="JEA398" s="93"/>
      <c r="JEB398" s="93"/>
      <c r="JEC398" s="93"/>
      <c r="JED398" s="93"/>
      <c r="JEE398" s="93"/>
      <c r="JEF398" s="93"/>
      <c r="JEG398" s="93"/>
      <c r="JEH398" s="93"/>
      <c r="JEI398" s="93"/>
      <c r="JEJ398" s="93"/>
      <c r="JEK398" s="93"/>
      <c r="JEL398" s="93"/>
      <c r="JEM398" s="93"/>
      <c r="JEN398" s="93"/>
      <c r="JEO398" s="93"/>
      <c r="JEP398" s="93"/>
      <c r="JEQ398" s="93"/>
      <c r="JER398" s="93"/>
      <c r="JES398" s="93"/>
      <c r="JET398" s="93"/>
      <c r="JEU398" s="93"/>
      <c r="JEV398" s="93"/>
      <c r="JEW398" s="93"/>
      <c r="JEX398" s="93"/>
      <c r="JEY398" s="93"/>
      <c r="JEZ398" s="93"/>
      <c r="JFA398" s="93"/>
      <c r="JFB398" s="93"/>
      <c r="JFC398" s="93"/>
      <c r="JFD398" s="93"/>
      <c r="JFE398" s="93"/>
      <c r="JFF398" s="93"/>
      <c r="JFG398" s="93"/>
      <c r="JFH398" s="93"/>
      <c r="JFI398" s="93"/>
      <c r="JFJ398" s="93"/>
      <c r="JFK398" s="93"/>
      <c r="JFL398" s="93"/>
      <c r="JFM398" s="93"/>
      <c r="JFN398" s="93"/>
      <c r="JFO398" s="93"/>
      <c r="JFP398" s="93"/>
      <c r="JFQ398" s="93"/>
      <c r="JFR398" s="93"/>
      <c r="JFS398" s="93"/>
      <c r="JFT398" s="93"/>
      <c r="JFU398" s="93"/>
      <c r="JFV398" s="93"/>
      <c r="JFW398" s="93"/>
      <c r="JFX398" s="93"/>
      <c r="JFY398" s="93"/>
      <c r="JFZ398" s="93"/>
      <c r="JGA398" s="93"/>
      <c r="JGB398" s="93"/>
      <c r="JGC398" s="93"/>
      <c r="JGD398" s="93"/>
      <c r="JGE398" s="93"/>
      <c r="JGF398" s="93"/>
      <c r="JGG398" s="93"/>
      <c r="JGH398" s="93"/>
      <c r="JGI398" s="93"/>
      <c r="JGJ398" s="93"/>
      <c r="JGK398" s="93"/>
      <c r="JGL398" s="93"/>
      <c r="JGM398" s="93"/>
      <c r="JGN398" s="93"/>
      <c r="JGO398" s="93"/>
      <c r="JGP398" s="93"/>
      <c r="JGQ398" s="93"/>
      <c r="JGR398" s="93"/>
      <c r="JGS398" s="93"/>
      <c r="JGT398" s="93"/>
      <c r="JGU398" s="93"/>
      <c r="JGV398" s="93"/>
      <c r="JGW398" s="93"/>
      <c r="JGX398" s="93"/>
      <c r="JGY398" s="93"/>
      <c r="JGZ398" s="93"/>
      <c r="JHA398" s="93"/>
      <c r="JHB398" s="93"/>
      <c r="JHC398" s="93"/>
      <c r="JHD398" s="93"/>
      <c r="JHE398" s="93"/>
      <c r="JHF398" s="93"/>
      <c r="JHG398" s="93"/>
      <c r="JHH398" s="93"/>
      <c r="JHI398" s="93"/>
      <c r="JHJ398" s="93"/>
      <c r="JHK398" s="93"/>
      <c r="JHL398" s="93"/>
      <c r="JHM398" s="93"/>
      <c r="JHN398" s="93"/>
      <c r="JHO398" s="93"/>
      <c r="JHP398" s="93"/>
      <c r="JHQ398" s="93"/>
      <c r="JHR398" s="93"/>
      <c r="JHS398" s="93"/>
      <c r="JHT398" s="93"/>
      <c r="JHU398" s="93"/>
      <c r="JHV398" s="93"/>
      <c r="JHW398" s="93"/>
      <c r="JHX398" s="93"/>
      <c r="JHY398" s="93"/>
      <c r="JHZ398" s="93"/>
      <c r="JIA398" s="93"/>
      <c r="JIB398" s="93"/>
      <c r="JIC398" s="93"/>
      <c r="JID398" s="93"/>
      <c r="JIE398" s="93"/>
      <c r="JIF398" s="93"/>
      <c r="JIG398" s="93"/>
      <c r="JIH398" s="93"/>
      <c r="JII398" s="93"/>
      <c r="JIJ398" s="93"/>
      <c r="JIK398" s="93"/>
      <c r="JIL398" s="93"/>
      <c r="JIM398" s="93"/>
      <c r="JIN398" s="93"/>
      <c r="JIO398" s="93"/>
      <c r="JIP398" s="93"/>
      <c r="JIQ398" s="93"/>
      <c r="JIR398" s="93"/>
      <c r="JIS398" s="93"/>
      <c r="JIT398" s="93"/>
      <c r="JIU398" s="93"/>
      <c r="JIV398" s="93"/>
      <c r="JIW398" s="93"/>
      <c r="JIX398" s="93"/>
      <c r="JIY398" s="93"/>
      <c r="JIZ398" s="93"/>
      <c r="JJA398" s="93"/>
      <c r="JJB398" s="93"/>
      <c r="JJC398" s="93"/>
      <c r="JJD398" s="93"/>
      <c r="JJE398" s="93"/>
      <c r="JJF398" s="93"/>
      <c r="JJG398" s="93"/>
      <c r="JJH398" s="93"/>
      <c r="JJI398" s="93"/>
      <c r="JJJ398" s="93"/>
      <c r="JJK398" s="93"/>
      <c r="JJL398" s="93"/>
      <c r="JJM398" s="93"/>
      <c r="JJN398" s="93"/>
      <c r="JJO398" s="93"/>
      <c r="JJP398" s="93"/>
      <c r="JJQ398" s="93"/>
      <c r="JJR398" s="93"/>
      <c r="JJS398" s="93"/>
      <c r="JJT398" s="93"/>
      <c r="JJU398" s="93"/>
      <c r="JJV398" s="93"/>
      <c r="JJW398" s="93"/>
      <c r="JJX398" s="93"/>
      <c r="JJY398" s="93"/>
      <c r="JJZ398" s="93"/>
      <c r="JKA398" s="93"/>
      <c r="JKB398" s="93"/>
      <c r="JKC398" s="93"/>
      <c r="JKD398" s="93"/>
      <c r="JKE398" s="93"/>
      <c r="JKF398" s="93"/>
      <c r="JKG398" s="93"/>
      <c r="JKH398" s="93"/>
      <c r="JKI398" s="93"/>
      <c r="JKJ398" s="93"/>
      <c r="JKK398" s="93"/>
      <c r="JKL398" s="93"/>
      <c r="JKM398" s="93"/>
      <c r="JKN398" s="93"/>
      <c r="JKO398" s="93"/>
      <c r="JKP398" s="93"/>
      <c r="JKQ398" s="93"/>
      <c r="JKR398" s="93"/>
      <c r="JKS398" s="93"/>
      <c r="JKT398" s="93"/>
      <c r="JKU398" s="93"/>
      <c r="JKV398" s="93"/>
      <c r="JKW398" s="93"/>
      <c r="JKX398" s="93"/>
      <c r="JKY398" s="93"/>
      <c r="JKZ398" s="93"/>
      <c r="JLA398" s="93"/>
      <c r="JLB398" s="93"/>
      <c r="JLC398" s="93"/>
      <c r="JLD398" s="93"/>
      <c r="JLE398" s="93"/>
      <c r="JLF398" s="93"/>
      <c r="JLG398" s="93"/>
      <c r="JLH398" s="93"/>
      <c r="JLI398" s="93"/>
      <c r="JLJ398" s="93"/>
      <c r="JLK398" s="93"/>
      <c r="JLL398" s="93"/>
      <c r="JLM398" s="93"/>
      <c r="JLN398" s="93"/>
      <c r="JLO398" s="93"/>
      <c r="JLP398" s="93"/>
      <c r="JLQ398" s="93"/>
      <c r="JLR398" s="93"/>
      <c r="JLS398" s="93"/>
      <c r="JLT398" s="93"/>
      <c r="JLU398" s="93"/>
      <c r="JLV398" s="93"/>
      <c r="JLW398" s="93"/>
      <c r="JLX398" s="93"/>
      <c r="JLY398" s="93"/>
      <c r="JLZ398" s="93"/>
      <c r="JMA398" s="93"/>
      <c r="JMB398" s="93"/>
      <c r="JMC398" s="93"/>
      <c r="JMD398" s="93"/>
      <c r="JME398" s="93"/>
      <c r="JMF398" s="93"/>
      <c r="JMG398" s="93"/>
      <c r="JMH398" s="93"/>
      <c r="JMI398" s="93"/>
      <c r="JMJ398" s="93"/>
      <c r="JMK398" s="93"/>
      <c r="JML398" s="93"/>
      <c r="JMM398" s="93"/>
      <c r="JMN398" s="93"/>
      <c r="JMO398" s="93"/>
      <c r="JMP398" s="93"/>
      <c r="JMQ398" s="93"/>
      <c r="JMR398" s="93"/>
      <c r="JMS398" s="93"/>
      <c r="JMT398" s="93"/>
      <c r="JMU398" s="93"/>
      <c r="JMV398" s="93"/>
      <c r="JMW398" s="93"/>
      <c r="JMX398" s="93"/>
      <c r="JMY398" s="93"/>
      <c r="JMZ398" s="93"/>
      <c r="JNA398" s="93"/>
      <c r="JNB398" s="93"/>
      <c r="JNC398" s="93"/>
      <c r="JND398" s="93"/>
      <c r="JNE398" s="93"/>
      <c r="JNF398" s="93"/>
      <c r="JNG398" s="93"/>
      <c r="JNH398" s="93"/>
      <c r="JNI398" s="93"/>
      <c r="JNJ398" s="93"/>
      <c r="JNK398" s="93"/>
      <c r="JNL398" s="93"/>
      <c r="JNM398" s="93"/>
      <c r="JNN398" s="93"/>
      <c r="JNO398" s="93"/>
      <c r="JNP398" s="93"/>
      <c r="JNQ398" s="93"/>
      <c r="JNR398" s="93"/>
      <c r="JNS398" s="93"/>
      <c r="JNT398" s="93"/>
      <c r="JNU398" s="93"/>
      <c r="JNV398" s="93"/>
      <c r="JNW398" s="93"/>
      <c r="JNX398" s="93"/>
      <c r="JNY398" s="93"/>
      <c r="JNZ398" s="93"/>
      <c r="JOA398" s="93"/>
      <c r="JOB398" s="93"/>
      <c r="JOC398" s="93"/>
      <c r="JOD398" s="93"/>
      <c r="JOE398" s="93"/>
      <c r="JOF398" s="93"/>
      <c r="JOG398" s="93"/>
      <c r="JOH398" s="93"/>
      <c r="JOI398" s="93"/>
      <c r="JOJ398" s="93"/>
      <c r="JOK398" s="93"/>
      <c r="JOL398" s="93"/>
      <c r="JOM398" s="93"/>
      <c r="JON398" s="93"/>
      <c r="JOO398" s="93"/>
      <c r="JOP398" s="93"/>
      <c r="JOQ398" s="93"/>
      <c r="JOR398" s="93"/>
      <c r="JOS398" s="93"/>
      <c r="JOT398" s="93"/>
      <c r="JOU398" s="93"/>
      <c r="JOV398" s="93"/>
      <c r="JOW398" s="93"/>
      <c r="JOX398" s="93"/>
      <c r="JOY398" s="93"/>
      <c r="JOZ398" s="93"/>
      <c r="JPA398" s="93"/>
      <c r="JPB398" s="93"/>
      <c r="JPC398" s="93"/>
      <c r="JPD398" s="93"/>
      <c r="JPE398" s="93"/>
      <c r="JPF398" s="93"/>
      <c r="JPG398" s="93"/>
      <c r="JPH398" s="93"/>
      <c r="JPI398" s="93"/>
      <c r="JPJ398" s="93"/>
      <c r="JPK398" s="93"/>
      <c r="JPL398" s="93"/>
      <c r="JPM398" s="93"/>
      <c r="JPN398" s="93"/>
      <c r="JPO398" s="93"/>
      <c r="JPP398" s="93"/>
      <c r="JPQ398" s="93"/>
      <c r="JPR398" s="93"/>
      <c r="JPS398" s="93"/>
      <c r="JPT398" s="93"/>
      <c r="JPU398" s="93"/>
      <c r="JPV398" s="93"/>
      <c r="JPW398" s="93"/>
      <c r="JPX398" s="93"/>
      <c r="JPY398" s="93"/>
      <c r="JPZ398" s="93"/>
      <c r="JQA398" s="93"/>
      <c r="JQB398" s="93"/>
      <c r="JQC398" s="93"/>
      <c r="JQD398" s="93"/>
      <c r="JQE398" s="93"/>
      <c r="JQF398" s="93"/>
      <c r="JQG398" s="93"/>
      <c r="JQH398" s="93"/>
      <c r="JQI398" s="93"/>
      <c r="JQJ398" s="93"/>
      <c r="JQK398" s="93"/>
      <c r="JQL398" s="93"/>
      <c r="JQM398" s="93"/>
      <c r="JQN398" s="93"/>
      <c r="JQO398" s="93"/>
      <c r="JQP398" s="93"/>
      <c r="JQQ398" s="93"/>
      <c r="JQR398" s="93"/>
      <c r="JQS398" s="93"/>
      <c r="JQT398" s="93"/>
      <c r="JQU398" s="93"/>
      <c r="JQV398" s="93"/>
      <c r="JQW398" s="93"/>
      <c r="JQX398" s="93"/>
      <c r="JQY398" s="93"/>
      <c r="JQZ398" s="93"/>
      <c r="JRA398" s="93"/>
      <c r="JRB398" s="93"/>
      <c r="JRC398" s="93"/>
      <c r="JRD398" s="93"/>
      <c r="JRE398" s="93"/>
      <c r="JRF398" s="93"/>
      <c r="JRG398" s="93"/>
      <c r="JRH398" s="93"/>
      <c r="JRI398" s="93"/>
      <c r="JRJ398" s="93"/>
      <c r="JRK398" s="93"/>
      <c r="JRL398" s="93"/>
      <c r="JRM398" s="93"/>
      <c r="JRN398" s="93"/>
      <c r="JRO398" s="93"/>
      <c r="JRP398" s="93"/>
      <c r="JRQ398" s="93"/>
      <c r="JRR398" s="93"/>
      <c r="JRS398" s="93"/>
      <c r="JRT398" s="93"/>
      <c r="JRU398" s="93"/>
      <c r="JRV398" s="93"/>
      <c r="JRW398" s="93"/>
      <c r="JRX398" s="93"/>
      <c r="JRY398" s="93"/>
      <c r="JRZ398" s="93"/>
      <c r="JSA398" s="93"/>
      <c r="JSB398" s="93"/>
      <c r="JSC398" s="93"/>
      <c r="JSD398" s="93"/>
      <c r="JSE398" s="93"/>
      <c r="JSF398" s="93"/>
      <c r="JSG398" s="93"/>
      <c r="JSH398" s="93"/>
      <c r="JSI398" s="93"/>
      <c r="JSJ398" s="93"/>
      <c r="JSK398" s="93"/>
      <c r="JSL398" s="93"/>
      <c r="JSM398" s="93"/>
      <c r="JSN398" s="93"/>
      <c r="JSO398" s="93"/>
      <c r="JSP398" s="93"/>
      <c r="JSQ398" s="93"/>
      <c r="JSR398" s="93"/>
      <c r="JSS398" s="93"/>
      <c r="JST398" s="93"/>
      <c r="JSU398" s="93"/>
      <c r="JSV398" s="93"/>
      <c r="JSW398" s="93"/>
      <c r="JSX398" s="93"/>
      <c r="JSY398" s="93"/>
      <c r="JSZ398" s="93"/>
      <c r="JTA398" s="93"/>
      <c r="JTB398" s="93"/>
      <c r="JTC398" s="93"/>
      <c r="JTD398" s="93"/>
      <c r="JTE398" s="93"/>
      <c r="JTF398" s="93"/>
      <c r="JTG398" s="93"/>
      <c r="JTH398" s="93"/>
      <c r="JTI398" s="93"/>
      <c r="JTJ398" s="93"/>
      <c r="JTK398" s="93"/>
      <c r="JTL398" s="93"/>
      <c r="JTM398" s="93"/>
      <c r="JTN398" s="93"/>
      <c r="JTO398" s="93"/>
      <c r="JTP398" s="93"/>
      <c r="JTQ398" s="93"/>
      <c r="JTR398" s="93"/>
      <c r="JTS398" s="93"/>
      <c r="JTT398" s="93"/>
      <c r="JTU398" s="93"/>
      <c r="JTV398" s="93"/>
      <c r="JTW398" s="93"/>
      <c r="JTX398" s="93"/>
      <c r="JTY398" s="93"/>
      <c r="JTZ398" s="93"/>
      <c r="JUA398" s="93"/>
      <c r="JUB398" s="93"/>
      <c r="JUC398" s="93"/>
      <c r="JUD398" s="93"/>
      <c r="JUE398" s="93"/>
      <c r="JUF398" s="93"/>
      <c r="JUG398" s="93"/>
      <c r="JUH398" s="93"/>
      <c r="JUI398" s="93"/>
      <c r="JUJ398" s="93"/>
      <c r="JUK398" s="93"/>
      <c r="JUL398" s="93"/>
      <c r="JUM398" s="93"/>
      <c r="JUN398" s="93"/>
      <c r="JUO398" s="93"/>
      <c r="JUP398" s="93"/>
      <c r="JUQ398" s="93"/>
      <c r="JUR398" s="93"/>
      <c r="JUS398" s="93"/>
      <c r="JUT398" s="93"/>
      <c r="JUU398" s="93"/>
      <c r="JUV398" s="93"/>
      <c r="JUW398" s="93"/>
      <c r="JUX398" s="93"/>
      <c r="JUY398" s="93"/>
      <c r="JUZ398" s="93"/>
      <c r="JVA398" s="93"/>
      <c r="JVB398" s="93"/>
      <c r="JVC398" s="93"/>
      <c r="JVD398" s="93"/>
      <c r="JVE398" s="93"/>
      <c r="JVF398" s="93"/>
      <c r="JVG398" s="93"/>
      <c r="JVH398" s="93"/>
      <c r="JVI398" s="93"/>
      <c r="JVJ398" s="93"/>
      <c r="JVK398" s="93"/>
      <c r="JVL398" s="93"/>
      <c r="JVM398" s="93"/>
      <c r="JVN398" s="93"/>
      <c r="JVO398" s="93"/>
      <c r="JVP398" s="93"/>
      <c r="JVQ398" s="93"/>
      <c r="JVR398" s="93"/>
      <c r="JVS398" s="93"/>
      <c r="JVT398" s="93"/>
      <c r="JVU398" s="93"/>
      <c r="JVV398" s="93"/>
      <c r="JVW398" s="93"/>
      <c r="JVX398" s="93"/>
      <c r="JVY398" s="93"/>
      <c r="JVZ398" s="93"/>
      <c r="JWA398" s="93"/>
      <c r="JWB398" s="93"/>
      <c r="JWC398" s="93"/>
      <c r="JWD398" s="93"/>
      <c r="JWE398" s="93"/>
      <c r="JWF398" s="93"/>
      <c r="JWG398" s="93"/>
      <c r="JWH398" s="93"/>
      <c r="JWI398" s="93"/>
      <c r="JWJ398" s="93"/>
      <c r="JWK398" s="93"/>
      <c r="JWL398" s="93"/>
      <c r="JWM398" s="93"/>
      <c r="JWN398" s="93"/>
      <c r="JWO398" s="93"/>
      <c r="JWP398" s="93"/>
      <c r="JWQ398" s="93"/>
      <c r="JWR398" s="93"/>
      <c r="JWS398" s="93"/>
      <c r="JWT398" s="93"/>
      <c r="JWU398" s="93"/>
      <c r="JWV398" s="93"/>
      <c r="JWW398" s="93"/>
      <c r="JWX398" s="93"/>
      <c r="JWY398" s="93"/>
      <c r="JWZ398" s="93"/>
      <c r="JXA398" s="93"/>
      <c r="JXB398" s="93"/>
      <c r="JXC398" s="93"/>
      <c r="JXD398" s="93"/>
      <c r="JXE398" s="93"/>
      <c r="JXF398" s="93"/>
      <c r="JXG398" s="93"/>
      <c r="JXH398" s="93"/>
      <c r="JXI398" s="93"/>
      <c r="JXJ398" s="93"/>
      <c r="JXK398" s="93"/>
      <c r="JXL398" s="93"/>
      <c r="JXM398" s="93"/>
      <c r="JXN398" s="93"/>
      <c r="JXO398" s="93"/>
      <c r="JXP398" s="93"/>
      <c r="JXQ398" s="93"/>
      <c r="JXR398" s="93"/>
      <c r="JXS398" s="93"/>
      <c r="JXT398" s="93"/>
      <c r="JXU398" s="93"/>
      <c r="JXV398" s="93"/>
      <c r="JXW398" s="93"/>
      <c r="JXX398" s="93"/>
      <c r="JXY398" s="93"/>
      <c r="JXZ398" s="93"/>
      <c r="JYA398" s="93"/>
      <c r="JYB398" s="93"/>
      <c r="JYC398" s="93"/>
      <c r="JYD398" s="93"/>
      <c r="JYE398" s="93"/>
      <c r="JYF398" s="93"/>
      <c r="JYG398" s="93"/>
      <c r="JYH398" s="93"/>
      <c r="JYI398" s="93"/>
      <c r="JYJ398" s="93"/>
      <c r="JYK398" s="93"/>
      <c r="JYL398" s="93"/>
      <c r="JYM398" s="93"/>
      <c r="JYN398" s="93"/>
      <c r="JYO398" s="93"/>
      <c r="JYP398" s="93"/>
      <c r="JYQ398" s="93"/>
      <c r="JYR398" s="93"/>
      <c r="JYS398" s="93"/>
      <c r="JYT398" s="93"/>
      <c r="JYU398" s="93"/>
      <c r="JYV398" s="93"/>
      <c r="JYW398" s="93"/>
      <c r="JYX398" s="93"/>
      <c r="JYY398" s="93"/>
      <c r="JYZ398" s="93"/>
      <c r="JZA398" s="93"/>
      <c r="JZB398" s="93"/>
      <c r="JZC398" s="93"/>
      <c r="JZD398" s="93"/>
      <c r="JZE398" s="93"/>
      <c r="JZF398" s="93"/>
      <c r="JZG398" s="93"/>
      <c r="JZH398" s="93"/>
      <c r="JZI398" s="93"/>
      <c r="JZJ398" s="93"/>
      <c r="JZK398" s="93"/>
      <c r="JZL398" s="93"/>
      <c r="JZM398" s="93"/>
      <c r="JZN398" s="93"/>
      <c r="JZO398" s="93"/>
      <c r="JZP398" s="93"/>
      <c r="JZQ398" s="93"/>
      <c r="JZR398" s="93"/>
      <c r="JZS398" s="93"/>
      <c r="JZT398" s="93"/>
      <c r="JZU398" s="93"/>
      <c r="JZV398" s="93"/>
      <c r="JZW398" s="93"/>
      <c r="JZX398" s="93"/>
      <c r="JZY398" s="93"/>
      <c r="JZZ398" s="93"/>
      <c r="KAA398" s="93"/>
      <c r="KAB398" s="93"/>
      <c r="KAC398" s="93"/>
      <c r="KAD398" s="93"/>
      <c r="KAE398" s="93"/>
      <c r="KAF398" s="93"/>
      <c r="KAG398" s="93"/>
      <c r="KAH398" s="93"/>
      <c r="KAI398" s="93"/>
      <c r="KAJ398" s="93"/>
      <c r="KAK398" s="93"/>
      <c r="KAL398" s="93"/>
      <c r="KAM398" s="93"/>
      <c r="KAN398" s="93"/>
      <c r="KAO398" s="93"/>
      <c r="KAP398" s="93"/>
      <c r="KAQ398" s="93"/>
      <c r="KAR398" s="93"/>
      <c r="KAS398" s="93"/>
      <c r="KAT398" s="93"/>
      <c r="KAU398" s="93"/>
      <c r="KAV398" s="93"/>
      <c r="KAW398" s="93"/>
      <c r="KAX398" s="93"/>
      <c r="KAY398" s="93"/>
      <c r="KAZ398" s="93"/>
      <c r="KBA398" s="93"/>
      <c r="KBB398" s="93"/>
      <c r="KBC398" s="93"/>
      <c r="KBD398" s="93"/>
      <c r="KBE398" s="93"/>
      <c r="KBF398" s="93"/>
      <c r="KBG398" s="93"/>
      <c r="KBH398" s="93"/>
      <c r="KBI398" s="93"/>
      <c r="KBJ398" s="93"/>
      <c r="KBK398" s="93"/>
      <c r="KBL398" s="93"/>
      <c r="KBM398" s="93"/>
      <c r="KBN398" s="93"/>
      <c r="KBO398" s="93"/>
      <c r="KBP398" s="93"/>
      <c r="KBQ398" s="93"/>
      <c r="KBR398" s="93"/>
      <c r="KBS398" s="93"/>
      <c r="KBT398" s="93"/>
      <c r="KBU398" s="93"/>
      <c r="KBV398" s="93"/>
      <c r="KBW398" s="93"/>
      <c r="KBX398" s="93"/>
      <c r="KBY398" s="93"/>
      <c r="KBZ398" s="93"/>
      <c r="KCA398" s="93"/>
      <c r="KCB398" s="93"/>
      <c r="KCC398" s="93"/>
      <c r="KCD398" s="93"/>
      <c r="KCE398" s="93"/>
      <c r="KCF398" s="93"/>
      <c r="KCG398" s="93"/>
      <c r="KCH398" s="93"/>
      <c r="KCI398" s="93"/>
      <c r="KCJ398" s="93"/>
      <c r="KCK398" s="93"/>
      <c r="KCL398" s="93"/>
      <c r="KCM398" s="93"/>
      <c r="KCN398" s="93"/>
      <c r="KCO398" s="93"/>
      <c r="KCP398" s="93"/>
      <c r="KCQ398" s="93"/>
      <c r="KCR398" s="93"/>
      <c r="KCS398" s="93"/>
      <c r="KCT398" s="93"/>
      <c r="KCU398" s="93"/>
      <c r="KCV398" s="93"/>
      <c r="KCW398" s="93"/>
      <c r="KCX398" s="93"/>
      <c r="KCY398" s="93"/>
      <c r="KCZ398" s="93"/>
      <c r="KDA398" s="93"/>
      <c r="KDB398" s="93"/>
      <c r="KDC398" s="93"/>
      <c r="KDD398" s="93"/>
      <c r="KDE398" s="93"/>
      <c r="KDF398" s="93"/>
      <c r="KDG398" s="93"/>
      <c r="KDH398" s="93"/>
      <c r="KDI398" s="93"/>
      <c r="KDJ398" s="93"/>
      <c r="KDK398" s="93"/>
      <c r="KDL398" s="93"/>
      <c r="KDM398" s="93"/>
      <c r="KDN398" s="93"/>
      <c r="KDO398" s="93"/>
      <c r="KDP398" s="93"/>
      <c r="KDQ398" s="93"/>
      <c r="KDR398" s="93"/>
      <c r="KDS398" s="93"/>
      <c r="KDT398" s="93"/>
      <c r="KDU398" s="93"/>
      <c r="KDV398" s="93"/>
      <c r="KDW398" s="93"/>
      <c r="KDX398" s="93"/>
      <c r="KDY398" s="93"/>
      <c r="KDZ398" s="93"/>
      <c r="KEA398" s="93"/>
      <c r="KEB398" s="93"/>
      <c r="KEC398" s="93"/>
      <c r="KED398" s="93"/>
      <c r="KEE398" s="93"/>
      <c r="KEF398" s="93"/>
      <c r="KEG398" s="93"/>
      <c r="KEH398" s="93"/>
      <c r="KEI398" s="93"/>
      <c r="KEJ398" s="93"/>
      <c r="KEK398" s="93"/>
      <c r="KEL398" s="93"/>
      <c r="KEM398" s="93"/>
      <c r="KEN398" s="93"/>
      <c r="KEO398" s="93"/>
      <c r="KEP398" s="93"/>
      <c r="KEQ398" s="93"/>
      <c r="KER398" s="93"/>
      <c r="KES398" s="93"/>
      <c r="KET398" s="93"/>
      <c r="KEU398" s="93"/>
      <c r="KEV398" s="93"/>
      <c r="KEW398" s="93"/>
      <c r="KEX398" s="93"/>
      <c r="KEY398" s="93"/>
      <c r="KEZ398" s="93"/>
      <c r="KFA398" s="93"/>
      <c r="KFB398" s="93"/>
      <c r="KFC398" s="93"/>
      <c r="KFD398" s="93"/>
      <c r="KFE398" s="93"/>
      <c r="KFF398" s="93"/>
      <c r="KFG398" s="93"/>
      <c r="KFH398" s="93"/>
      <c r="KFI398" s="93"/>
      <c r="KFJ398" s="93"/>
      <c r="KFK398" s="93"/>
      <c r="KFL398" s="93"/>
      <c r="KFM398" s="93"/>
      <c r="KFN398" s="93"/>
      <c r="KFO398" s="93"/>
      <c r="KFP398" s="93"/>
      <c r="KFQ398" s="93"/>
      <c r="KFR398" s="93"/>
      <c r="KFS398" s="93"/>
      <c r="KFT398" s="93"/>
      <c r="KFU398" s="93"/>
      <c r="KFV398" s="93"/>
      <c r="KFW398" s="93"/>
      <c r="KFX398" s="93"/>
      <c r="KFY398" s="93"/>
      <c r="KFZ398" s="93"/>
      <c r="KGA398" s="93"/>
      <c r="KGB398" s="93"/>
      <c r="KGC398" s="93"/>
      <c r="KGD398" s="93"/>
      <c r="KGE398" s="93"/>
      <c r="KGF398" s="93"/>
      <c r="KGG398" s="93"/>
      <c r="KGH398" s="93"/>
      <c r="KGI398" s="93"/>
      <c r="KGJ398" s="93"/>
      <c r="KGK398" s="93"/>
      <c r="KGL398" s="93"/>
      <c r="KGM398" s="93"/>
      <c r="KGN398" s="93"/>
      <c r="KGO398" s="93"/>
      <c r="KGP398" s="93"/>
      <c r="KGQ398" s="93"/>
      <c r="KGR398" s="93"/>
      <c r="KGS398" s="93"/>
      <c r="KGT398" s="93"/>
      <c r="KGU398" s="93"/>
      <c r="KGV398" s="93"/>
      <c r="KGW398" s="93"/>
      <c r="KGX398" s="93"/>
      <c r="KGY398" s="93"/>
      <c r="KGZ398" s="93"/>
      <c r="KHA398" s="93"/>
      <c r="KHB398" s="93"/>
      <c r="KHC398" s="93"/>
      <c r="KHD398" s="93"/>
      <c r="KHE398" s="93"/>
      <c r="KHF398" s="93"/>
      <c r="KHG398" s="93"/>
      <c r="KHH398" s="93"/>
      <c r="KHI398" s="93"/>
      <c r="KHJ398" s="93"/>
      <c r="KHK398" s="93"/>
      <c r="KHL398" s="93"/>
      <c r="KHM398" s="93"/>
      <c r="KHN398" s="93"/>
      <c r="KHO398" s="93"/>
      <c r="KHP398" s="93"/>
      <c r="KHQ398" s="93"/>
      <c r="KHR398" s="93"/>
      <c r="KHS398" s="93"/>
      <c r="KHT398" s="93"/>
      <c r="KHU398" s="93"/>
      <c r="KHV398" s="93"/>
      <c r="KHW398" s="93"/>
      <c r="KHX398" s="93"/>
      <c r="KHY398" s="93"/>
      <c r="KHZ398" s="93"/>
      <c r="KIA398" s="93"/>
      <c r="KIB398" s="93"/>
      <c r="KIC398" s="93"/>
      <c r="KID398" s="93"/>
      <c r="KIE398" s="93"/>
      <c r="KIF398" s="93"/>
      <c r="KIG398" s="93"/>
      <c r="KIH398" s="93"/>
      <c r="KII398" s="93"/>
      <c r="KIJ398" s="93"/>
      <c r="KIK398" s="93"/>
      <c r="KIL398" s="93"/>
      <c r="KIM398" s="93"/>
      <c r="KIN398" s="93"/>
      <c r="KIO398" s="93"/>
      <c r="KIP398" s="93"/>
      <c r="KIQ398" s="93"/>
      <c r="KIR398" s="93"/>
      <c r="KIS398" s="93"/>
      <c r="KIT398" s="93"/>
      <c r="KIU398" s="93"/>
      <c r="KIV398" s="93"/>
      <c r="KIW398" s="93"/>
      <c r="KIX398" s="93"/>
      <c r="KIY398" s="93"/>
      <c r="KIZ398" s="93"/>
      <c r="KJA398" s="93"/>
      <c r="KJB398" s="93"/>
      <c r="KJC398" s="93"/>
      <c r="KJD398" s="93"/>
      <c r="KJE398" s="93"/>
      <c r="KJF398" s="93"/>
      <c r="KJG398" s="93"/>
      <c r="KJH398" s="93"/>
      <c r="KJI398" s="93"/>
      <c r="KJJ398" s="93"/>
      <c r="KJK398" s="93"/>
      <c r="KJL398" s="93"/>
      <c r="KJM398" s="93"/>
      <c r="KJN398" s="93"/>
      <c r="KJO398" s="93"/>
      <c r="KJP398" s="93"/>
      <c r="KJQ398" s="93"/>
      <c r="KJR398" s="93"/>
      <c r="KJS398" s="93"/>
      <c r="KJT398" s="93"/>
      <c r="KJU398" s="93"/>
      <c r="KJV398" s="93"/>
      <c r="KJW398" s="93"/>
      <c r="KJX398" s="93"/>
      <c r="KJY398" s="93"/>
      <c r="KJZ398" s="93"/>
      <c r="KKA398" s="93"/>
      <c r="KKB398" s="93"/>
      <c r="KKC398" s="93"/>
      <c r="KKD398" s="93"/>
      <c r="KKE398" s="93"/>
      <c r="KKF398" s="93"/>
      <c r="KKG398" s="93"/>
      <c r="KKH398" s="93"/>
      <c r="KKI398" s="93"/>
      <c r="KKJ398" s="93"/>
      <c r="KKK398" s="93"/>
      <c r="KKL398" s="93"/>
      <c r="KKM398" s="93"/>
      <c r="KKN398" s="93"/>
      <c r="KKO398" s="93"/>
      <c r="KKP398" s="93"/>
      <c r="KKQ398" s="93"/>
      <c r="KKR398" s="93"/>
      <c r="KKS398" s="93"/>
      <c r="KKT398" s="93"/>
      <c r="KKU398" s="93"/>
      <c r="KKV398" s="93"/>
      <c r="KKW398" s="93"/>
      <c r="KKX398" s="93"/>
      <c r="KKY398" s="93"/>
      <c r="KKZ398" s="93"/>
      <c r="KLA398" s="93"/>
      <c r="KLB398" s="93"/>
      <c r="KLC398" s="93"/>
      <c r="KLD398" s="93"/>
      <c r="KLE398" s="93"/>
      <c r="KLF398" s="93"/>
      <c r="KLG398" s="93"/>
      <c r="KLH398" s="93"/>
      <c r="KLI398" s="93"/>
      <c r="KLJ398" s="93"/>
      <c r="KLK398" s="93"/>
      <c r="KLL398" s="93"/>
      <c r="KLM398" s="93"/>
      <c r="KLN398" s="93"/>
      <c r="KLO398" s="93"/>
      <c r="KLP398" s="93"/>
      <c r="KLQ398" s="93"/>
      <c r="KLR398" s="93"/>
      <c r="KLS398" s="93"/>
      <c r="KLT398" s="93"/>
      <c r="KLU398" s="93"/>
      <c r="KLV398" s="93"/>
      <c r="KLW398" s="93"/>
      <c r="KLX398" s="93"/>
      <c r="KLY398" s="93"/>
      <c r="KLZ398" s="93"/>
      <c r="KMA398" s="93"/>
      <c r="KMB398" s="93"/>
      <c r="KMC398" s="93"/>
      <c r="KMD398" s="93"/>
      <c r="KME398" s="93"/>
      <c r="KMF398" s="93"/>
      <c r="KMG398" s="93"/>
      <c r="KMH398" s="93"/>
      <c r="KMI398" s="93"/>
      <c r="KMJ398" s="93"/>
      <c r="KMK398" s="93"/>
      <c r="KML398" s="93"/>
      <c r="KMM398" s="93"/>
      <c r="KMN398" s="93"/>
      <c r="KMO398" s="93"/>
      <c r="KMP398" s="93"/>
      <c r="KMQ398" s="93"/>
      <c r="KMR398" s="93"/>
      <c r="KMS398" s="93"/>
      <c r="KMT398" s="93"/>
      <c r="KMU398" s="93"/>
      <c r="KMV398" s="93"/>
      <c r="KMW398" s="93"/>
      <c r="KMX398" s="93"/>
      <c r="KMY398" s="93"/>
      <c r="KMZ398" s="93"/>
      <c r="KNA398" s="93"/>
      <c r="KNB398" s="93"/>
      <c r="KNC398" s="93"/>
      <c r="KND398" s="93"/>
      <c r="KNE398" s="93"/>
      <c r="KNF398" s="93"/>
      <c r="KNG398" s="93"/>
      <c r="KNH398" s="93"/>
      <c r="KNI398" s="93"/>
      <c r="KNJ398" s="93"/>
      <c r="KNK398" s="93"/>
      <c r="KNL398" s="93"/>
      <c r="KNM398" s="93"/>
      <c r="KNN398" s="93"/>
      <c r="KNO398" s="93"/>
      <c r="KNP398" s="93"/>
      <c r="KNQ398" s="93"/>
      <c r="KNR398" s="93"/>
      <c r="KNS398" s="93"/>
      <c r="KNT398" s="93"/>
      <c r="KNU398" s="93"/>
      <c r="KNV398" s="93"/>
      <c r="KNW398" s="93"/>
      <c r="KNX398" s="93"/>
      <c r="KNY398" s="93"/>
      <c r="KNZ398" s="93"/>
      <c r="KOA398" s="93"/>
      <c r="KOB398" s="93"/>
      <c r="KOC398" s="93"/>
      <c r="KOD398" s="93"/>
      <c r="KOE398" s="93"/>
      <c r="KOF398" s="93"/>
      <c r="KOG398" s="93"/>
      <c r="KOH398" s="93"/>
      <c r="KOI398" s="93"/>
      <c r="KOJ398" s="93"/>
      <c r="KOK398" s="93"/>
      <c r="KOL398" s="93"/>
      <c r="KOM398" s="93"/>
      <c r="KON398" s="93"/>
      <c r="KOO398" s="93"/>
      <c r="KOP398" s="93"/>
      <c r="KOQ398" s="93"/>
      <c r="KOR398" s="93"/>
      <c r="KOS398" s="93"/>
      <c r="KOT398" s="93"/>
      <c r="KOU398" s="93"/>
      <c r="KOV398" s="93"/>
      <c r="KOW398" s="93"/>
      <c r="KOX398" s="93"/>
      <c r="KOY398" s="93"/>
      <c r="KOZ398" s="93"/>
      <c r="KPA398" s="93"/>
      <c r="KPB398" s="93"/>
      <c r="KPC398" s="93"/>
      <c r="KPD398" s="93"/>
      <c r="KPE398" s="93"/>
      <c r="KPF398" s="93"/>
      <c r="KPG398" s="93"/>
      <c r="KPH398" s="93"/>
      <c r="KPI398" s="93"/>
      <c r="KPJ398" s="93"/>
      <c r="KPK398" s="93"/>
      <c r="KPL398" s="93"/>
      <c r="KPM398" s="93"/>
      <c r="KPN398" s="93"/>
      <c r="KPO398" s="93"/>
      <c r="KPP398" s="93"/>
      <c r="KPQ398" s="93"/>
      <c r="KPR398" s="93"/>
      <c r="KPS398" s="93"/>
      <c r="KPT398" s="93"/>
      <c r="KPU398" s="93"/>
      <c r="KPV398" s="93"/>
      <c r="KPW398" s="93"/>
      <c r="KPX398" s="93"/>
      <c r="KPY398" s="93"/>
      <c r="KPZ398" s="93"/>
      <c r="KQA398" s="93"/>
      <c r="KQB398" s="93"/>
      <c r="KQC398" s="93"/>
      <c r="KQD398" s="93"/>
      <c r="KQE398" s="93"/>
      <c r="KQF398" s="93"/>
      <c r="KQG398" s="93"/>
      <c r="KQH398" s="93"/>
      <c r="KQI398" s="93"/>
      <c r="KQJ398" s="93"/>
      <c r="KQK398" s="93"/>
      <c r="KQL398" s="93"/>
      <c r="KQM398" s="93"/>
      <c r="KQN398" s="93"/>
      <c r="KQO398" s="93"/>
      <c r="KQP398" s="93"/>
      <c r="KQQ398" s="93"/>
      <c r="KQR398" s="93"/>
      <c r="KQS398" s="93"/>
      <c r="KQT398" s="93"/>
      <c r="KQU398" s="93"/>
      <c r="KQV398" s="93"/>
      <c r="KQW398" s="93"/>
      <c r="KQX398" s="93"/>
      <c r="KQY398" s="93"/>
      <c r="KQZ398" s="93"/>
      <c r="KRA398" s="93"/>
      <c r="KRB398" s="93"/>
      <c r="KRC398" s="93"/>
      <c r="KRD398" s="93"/>
      <c r="KRE398" s="93"/>
      <c r="KRF398" s="93"/>
      <c r="KRG398" s="93"/>
      <c r="KRH398" s="93"/>
      <c r="KRI398" s="93"/>
      <c r="KRJ398" s="93"/>
      <c r="KRK398" s="93"/>
      <c r="KRL398" s="93"/>
      <c r="KRM398" s="93"/>
      <c r="KRN398" s="93"/>
      <c r="KRO398" s="93"/>
      <c r="KRP398" s="93"/>
      <c r="KRQ398" s="93"/>
      <c r="KRR398" s="93"/>
      <c r="KRS398" s="93"/>
      <c r="KRT398" s="93"/>
      <c r="KRU398" s="93"/>
      <c r="KRV398" s="93"/>
      <c r="KRW398" s="93"/>
      <c r="KRX398" s="93"/>
      <c r="KRY398" s="93"/>
      <c r="KRZ398" s="93"/>
      <c r="KSA398" s="93"/>
      <c r="KSB398" s="93"/>
      <c r="KSC398" s="93"/>
      <c r="KSD398" s="93"/>
      <c r="KSE398" s="93"/>
      <c r="KSF398" s="93"/>
      <c r="KSG398" s="93"/>
      <c r="KSH398" s="93"/>
      <c r="KSI398" s="93"/>
      <c r="KSJ398" s="93"/>
      <c r="KSK398" s="93"/>
      <c r="KSL398" s="93"/>
      <c r="KSM398" s="93"/>
      <c r="KSN398" s="93"/>
      <c r="KSO398" s="93"/>
      <c r="KSP398" s="93"/>
      <c r="KSQ398" s="93"/>
      <c r="KSR398" s="93"/>
      <c r="KSS398" s="93"/>
      <c r="KST398" s="93"/>
      <c r="KSU398" s="93"/>
      <c r="KSV398" s="93"/>
      <c r="KSW398" s="93"/>
      <c r="KSX398" s="93"/>
      <c r="KSY398" s="93"/>
      <c r="KSZ398" s="93"/>
      <c r="KTA398" s="93"/>
      <c r="KTB398" s="93"/>
      <c r="KTC398" s="93"/>
      <c r="KTD398" s="93"/>
      <c r="KTE398" s="93"/>
      <c r="KTF398" s="93"/>
      <c r="KTG398" s="93"/>
      <c r="KTH398" s="93"/>
      <c r="KTI398" s="93"/>
      <c r="KTJ398" s="93"/>
      <c r="KTK398" s="93"/>
      <c r="KTL398" s="93"/>
      <c r="KTM398" s="93"/>
      <c r="KTN398" s="93"/>
      <c r="KTO398" s="93"/>
      <c r="KTP398" s="93"/>
      <c r="KTQ398" s="93"/>
      <c r="KTR398" s="93"/>
      <c r="KTS398" s="93"/>
      <c r="KTT398" s="93"/>
      <c r="KTU398" s="93"/>
      <c r="KTV398" s="93"/>
      <c r="KTW398" s="93"/>
      <c r="KTX398" s="93"/>
      <c r="KTY398" s="93"/>
      <c r="KTZ398" s="93"/>
      <c r="KUA398" s="93"/>
      <c r="KUB398" s="93"/>
      <c r="KUC398" s="93"/>
      <c r="KUD398" s="93"/>
      <c r="KUE398" s="93"/>
      <c r="KUF398" s="93"/>
      <c r="KUG398" s="93"/>
      <c r="KUH398" s="93"/>
      <c r="KUI398" s="93"/>
      <c r="KUJ398" s="93"/>
      <c r="KUK398" s="93"/>
      <c r="KUL398" s="93"/>
      <c r="KUM398" s="93"/>
      <c r="KUN398" s="93"/>
      <c r="KUO398" s="93"/>
      <c r="KUP398" s="93"/>
      <c r="KUQ398" s="93"/>
      <c r="KUR398" s="93"/>
      <c r="KUS398" s="93"/>
      <c r="KUT398" s="93"/>
      <c r="KUU398" s="93"/>
      <c r="KUV398" s="93"/>
      <c r="KUW398" s="93"/>
      <c r="KUX398" s="93"/>
      <c r="KUY398" s="93"/>
      <c r="KUZ398" s="93"/>
      <c r="KVA398" s="93"/>
      <c r="KVB398" s="93"/>
      <c r="KVC398" s="93"/>
      <c r="KVD398" s="93"/>
      <c r="KVE398" s="93"/>
      <c r="KVF398" s="93"/>
      <c r="KVG398" s="93"/>
      <c r="KVH398" s="93"/>
      <c r="KVI398" s="93"/>
      <c r="KVJ398" s="93"/>
      <c r="KVK398" s="93"/>
      <c r="KVL398" s="93"/>
      <c r="KVM398" s="93"/>
      <c r="KVN398" s="93"/>
      <c r="KVO398" s="93"/>
      <c r="KVP398" s="93"/>
      <c r="KVQ398" s="93"/>
      <c r="KVR398" s="93"/>
      <c r="KVS398" s="93"/>
      <c r="KVT398" s="93"/>
      <c r="KVU398" s="93"/>
      <c r="KVV398" s="93"/>
      <c r="KVW398" s="93"/>
      <c r="KVX398" s="93"/>
      <c r="KVY398" s="93"/>
      <c r="KVZ398" s="93"/>
      <c r="KWA398" s="93"/>
      <c r="KWB398" s="93"/>
      <c r="KWC398" s="93"/>
      <c r="KWD398" s="93"/>
      <c r="KWE398" s="93"/>
      <c r="KWF398" s="93"/>
      <c r="KWG398" s="93"/>
      <c r="KWH398" s="93"/>
      <c r="KWI398" s="93"/>
      <c r="KWJ398" s="93"/>
      <c r="KWK398" s="93"/>
      <c r="KWL398" s="93"/>
      <c r="KWM398" s="93"/>
      <c r="KWN398" s="93"/>
      <c r="KWO398" s="93"/>
      <c r="KWP398" s="93"/>
      <c r="KWQ398" s="93"/>
      <c r="KWR398" s="93"/>
      <c r="KWS398" s="93"/>
      <c r="KWT398" s="93"/>
      <c r="KWU398" s="93"/>
      <c r="KWV398" s="93"/>
      <c r="KWW398" s="93"/>
      <c r="KWX398" s="93"/>
      <c r="KWY398" s="93"/>
      <c r="KWZ398" s="93"/>
      <c r="KXA398" s="93"/>
      <c r="KXB398" s="93"/>
      <c r="KXC398" s="93"/>
      <c r="KXD398" s="93"/>
      <c r="KXE398" s="93"/>
      <c r="KXF398" s="93"/>
      <c r="KXG398" s="93"/>
      <c r="KXH398" s="93"/>
      <c r="KXI398" s="93"/>
      <c r="KXJ398" s="93"/>
      <c r="KXK398" s="93"/>
      <c r="KXL398" s="93"/>
      <c r="KXM398" s="93"/>
      <c r="KXN398" s="93"/>
      <c r="KXO398" s="93"/>
      <c r="KXP398" s="93"/>
      <c r="KXQ398" s="93"/>
      <c r="KXR398" s="93"/>
      <c r="KXS398" s="93"/>
      <c r="KXT398" s="93"/>
      <c r="KXU398" s="93"/>
      <c r="KXV398" s="93"/>
      <c r="KXW398" s="93"/>
      <c r="KXX398" s="93"/>
      <c r="KXY398" s="93"/>
      <c r="KXZ398" s="93"/>
      <c r="KYA398" s="93"/>
      <c r="KYB398" s="93"/>
      <c r="KYC398" s="93"/>
      <c r="KYD398" s="93"/>
      <c r="KYE398" s="93"/>
      <c r="KYF398" s="93"/>
      <c r="KYG398" s="93"/>
      <c r="KYH398" s="93"/>
      <c r="KYI398" s="93"/>
      <c r="KYJ398" s="93"/>
      <c r="KYK398" s="93"/>
      <c r="KYL398" s="93"/>
      <c r="KYM398" s="93"/>
      <c r="KYN398" s="93"/>
      <c r="KYO398" s="93"/>
      <c r="KYP398" s="93"/>
      <c r="KYQ398" s="93"/>
      <c r="KYR398" s="93"/>
      <c r="KYS398" s="93"/>
      <c r="KYT398" s="93"/>
      <c r="KYU398" s="93"/>
      <c r="KYV398" s="93"/>
      <c r="KYW398" s="93"/>
      <c r="KYX398" s="93"/>
      <c r="KYY398" s="93"/>
      <c r="KYZ398" s="93"/>
      <c r="KZA398" s="93"/>
      <c r="KZB398" s="93"/>
      <c r="KZC398" s="93"/>
      <c r="KZD398" s="93"/>
      <c r="KZE398" s="93"/>
      <c r="KZF398" s="93"/>
      <c r="KZG398" s="93"/>
      <c r="KZH398" s="93"/>
      <c r="KZI398" s="93"/>
      <c r="KZJ398" s="93"/>
      <c r="KZK398" s="93"/>
      <c r="KZL398" s="93"/>
      <c r="KZM398" s="93"/>
      <c r="KZN398" s="93"/>
      <c r="KZO398" s="93"/>
      <c r="KZP398" s="93"/>
      <c r="KZQ398" s="93"/>
      <c r="KZR398" s="93"/>
      <c r="KZS398" s="93"/>
      <c r="KZT398" s="93"/>
      <c r="KZU398" s="93"/>
      <c r="KZV398" s="93"/>
      <c r="KZW398" s="93"/>
      <c r="KZX398" s="93"/>
      <c r="KZY398" s="93"/>
      <c r="KZZ398" s="93"/>
      <c r="LAA398" s="93"/>
      <c r="LAB398" s="93"/>
      <c r="LAC398" s="93"/>
      <c r="LAD398" s="93"/>
      <c r="LAE398" s="93"/>
      <c r="LAF398" s="93"/>
      <c r="LAG398" s="93"/>
      <c r="LAH398" s="93"/>
      <c r="LAI398" s="93"/>
      <c r="LAJ398" s="93"/>
      <c r="LAK398" s="93"/>
      <c r="LAL398" s="93"/>
      <c r="LAM398" s="93"/>
      <c r="LAN398" s="93"/>
      <c r="LAO398" s="93"/>
      <c r="LAP398" s="93"/>
      <c r="LAQ398" s="93"/>
      <c r="LAR398" s="93"/>
      <c r="LAS398" s="93"/>
      <c r="LAT398" s="93"/>
      <c r="LAU398" s="93"/>
      <c r="LAV398" s="93"/>
      <c r="LAW398" s="93"/>
      <c r="LAX398" s="93"/>
      <c r="LAY398" s="93"/>
      <c r="LAZ398" s="93"/>
      <c r="LBA398" s="93"/>
      <c r="LBB398" s="93"/>
      <c r="LBC398" s="93"/>
      <c r="LBD398" s="93"/>
      <c r="LBE398" s="93"/>
      <c r="LBF398" s="93"/>
      <c r="LBG398" s="93"/>
      <c r="LBH398" s="93"/>
      <c r="LBI398" s="93"/>
      <c r="LBJ398" s="93"/>
      <c r="LBK398" s="93"/>
      <c r="LBL398" s="93"/>
      <c r="LBM398" s="93"/>
      <c r="LBN398" s="93"/>
      <c r="LBO398" s="93"/>
      <c r="LBP398" s="93"/>
      <c r="LBQ398" s="93"/>
      <c r="LBR398" s="93"/>
      <c r="LBS398" s="93"/>
      <c r="LBT398" s="93"/>
      <c r="LBU398" s="93"/>
      <c r="LBV398" s="93"/>
      <c r="LBW398" s="93"/>
      <c r="LBX398" s="93"/>
      <c r="LBY398" s="93"/>
      <c r="LBZ398" s="93"/>
      <c r="LCA398" s="93"/>
      <c r="LCB398" s="93"/>
      <c r="LCC398" s="93"/>
      <c r="LCD398" s="93"/>
      <c r="LCE398" s="93"/>
      <c r="LCF398" s="93"/>
      <c r="LCG398" s="93"/>
      <c r="LCH398" s="93"/>
      <c r="LCI398" s="93"/>
      <c r="LCJ398" s="93"/>
      <c r="LCK398" s="93"/>
      <c r="LCL398" s="93"/>
      <c r="LCM398" s="93"/>
      <c r="LCN398" s="93"/>
      <c r="LCO398" s="93"/>
      <c r="LCP398" s="93"/>
      <c r="LCQ398" s="93"/>
      <c r="LCR398" s="93"/>
      <c r="LCS398" s="93"/>
      <c r="LCT398" s="93"/>
      <c r="LCU398" s="93"/>
      <c r="LCV398" s="93"/>
      <c r="LCW398" s="93"/>
      <c r="LCX398" s="93"/>
      <c r="LCY398" s="93"/>
      <c r="LCZ398" s="93"/>
      <c r="LDA398" s="93"/>
      <c r="LDB398" s="93"/>
      <c r="LDC398" s="93"/>
      <c r="LDD398" s="93"/>
      <c r="LDE398" s="93"/>
      <c r="LDF398" s="93"/>
      <c r="LDG398" s="93"/>
      <c r="LDH398" s="93"/>
      <c r="LDI398" s="93"/>
      <c r="LDJ398" s="93"/>
      <c r="LDK398" s="93"/>
      <c r="LDL398" s="93"/>
      <c r="LDM398" s="93"/>
      <c r="LDN398" s="93"/>
      <c r="LDO398" s="93"/>
      <c r="LDP398" s="93"/>
      <c r="LDQ398" s="93"/>
      <c r="LDR398" s="93"/>
      <c r="LDS398" s="93"/>
      <c r="LDT398" s="93"/>
      <c r="LDU398" s="93"/>
      <c r="LDV398" s="93"/>
      <c r="LDW398" s="93"/>
      <c r="LDX398" s="93"/>
      <c r="LDY398" s="93"/>
      <c r="LDZ398" s="93"/>
      <c r="LEA398" s="93"/>
      <c r="LEB398" s="93"/>
      <c r="LEC398" s="93"/>
      <c r="LED398" s="93"/>
      <c r="LEE398" s="93"/>
      <c r="LEF398" s="93"/>
      <c r="LEG398" s="93"/>
      <c r="LEH398" s="93"/>
      <c r="LEI398" s="93"/>
      <c r="LEJ398" s="93"/>
      <c r="LEK398" s="93"/>
      <c r="LEL398" s="93"/>
      <c r="LEM398" s="93"/>
      <c r="LEN398" s="93"/>
      <c r="LEO398" s="93"/>
      <c r="LEP398" s="93"/>
      <c r="LEQ398" s="93"/>
      <c r="LER398" s="93"/>
      <c r="LES398" s="93"/>
      <c r="LET398" s="93"/>
      <c r="LEU398" s="93"/>
      <c r="LEV398" s="93"/>
      <c r="LEW398" s="93"/>
      <c r="LEX398" s="93"/>
      <c r="LEY398" s="93"/>
      <c r="LEZ398" s="93"/>
      <c r="LFA398" s="93"/>
      <c r="LFB398" s="93"/>
      <c r="LFC398" s="93"/>
      <c r="LFD398" s="93"/>
      <c r="LFE398" s="93"/>
      <c r="LFF398" s="93"/>
      <c r="LFG398" s="93"/>
      <c r="LFH398" s="93"/>
      <c r="LFI398" s="93"/>
      <c r="LFJ398" s="93"/>
      <c r="LFK398" s="93"/>
      <c r="LFL398" s="93"/>
      <c r="LFM398" s="93"/>
      <c r="LFN398" s="93"/>
      <c r="LFO398" s="93"/>
      <c r="LFP398" s="93"/>
      <c r="LFQ398" s="93"/>
      <c r="LFR398" s="93"/>
      <c r="LFS398" s="93"/>
      <c r="LFT398" s="93"/>
      <c r="LFU398" s="93"/>
      <c r="LFV398" s="93"/>
      <c r="LFW398" s="93"/>
      <c r="LFX398" s="93"/>
      <c r="LFY398" s="93"/>
      <c r="LFZ398" s="93"/>
      <c r="LGA398" s="93"/>
      <c r="LGB398" s="93"/>
      <c r="LGC398" s="93"/>
      <c r="LGD398" s="93"/>
      <c r="LGE398" s="93"/>
      <c r="LGF398" s="93"/>
      <c r="LGG398" s="93"/>
      <c r="LGH398" s="93"/>
      <c r="LGI398" s="93"/>
      <c r="LGJ398" s="93"/>
      <c r="LGK398" s="93"/>
      <c r="LGL398" s="93"/>
      <c r="LGM398" s="93"/>
      <c r="LGN398" s="93"/>
      <c r="LGO398" s="93"/>
      <c r="LGP398" s="93"/>
      <c r="LGQ398" s="93"/>
      <c r="LGR398" s="93"/>
      <c r="LGS398" s="93"/>
      <c r="LGT398" s="93"/>
      <c r="LGU398" s="93"/>
      <c r="LGV398" s="93"/>
      <c r="LGW398" s="93"/>
      <c r="LGX398" s="93"/>
      <c r="LGY398" s="93"/>
      <c r="LGZ398" s="93"/>
      <c r="LHA398" s="93"/>
      <c r="LHB398" s="93"/>
      <c r="LHC398" s="93"/>
      <c r="LHD398" s="93"/>
      <c r="LHE398" s="93"/>
      <c r="LHF398" s="93"/>
      <c r="LHG398" s="93"/>
      <c r="LHH398" s="93"/>
      <c r="LHI398" s="93"/>
      <c r="LHJ398" s="93"/>
      <c r="LHK398" s="93"/>
      <c r="LHL398" s="93"/>
      <c r="LHM398" s="93"/>
      <c r="LHN398" s="93"/>
      <c r="LHO398" s="93"/>
      <c r="LHP398" s="93"/>
      <c r="LHQ398" s="93"/>
      <c r="LHR398" s="93"/>
      <c r="LHS398" s="93"/>
      <c r="LHT398" s="93"/>
      <c r="LHU398" s="93"/>
      <c r="LHV398" s="93"/>
      <c r="LHW398" s="93"/>
      <c r="LHX398" s="93"/>
      <c r="LHY398" s="93"/>
      <c r="LHZ398" s="93"/>
      <c r="LIA398" s="93"/>
      <c r="LIB398" s="93"/>
      <c r="LIC398" s="93"/>
      <c r="LID398" s="93"/>
      <c r="LIE398" s="93"/>
      <c r="LIF398" s="93"/>
      <c r="LIG398" s="93"/>
      <c r="LIH398" s="93"/>
      <c r="LII398" s="93"/>
      <c r="LIJ398" s="93"/>
      <c r="LIK398" s="93"/>
      <c r="LIL398" s="93"/>
      <c r="LIM398" s="93"/>
      <c r="LIN398" s="93"/>
      <c r="LIO398" s="93"/>
      <c r="LIP398" s="93"/>
      <c r="LIQ398" s="93"/>
      <c r="LIR398" s="93"/>
      <c r="LIS398" s="93"/>
      <c r="LIT398" s="93"/>
      <c r="LIU398" s="93"/>
      <c r="LIV398" s="93"/>
      <c r="LIW398" s="93"/>
      <c r="LIX398" s="93"/>
      <c r="LIY398" s="93"/>
      <c r="LIZ398" s="93"/>
      <c r="LJA398" s="93"/>
      <c r="LJB398" s="93"/>
      <c r="LJC398" s="93"/>
      <c r="LJD398" s="93"/>
      <c r="LJE398" s="93"/>
      <c r="LJF398" s="93"/>
      <c r="LJG398" s="93"/>
      <c r="LJH398" s="93"/>
      <c r="LJI398" s="93"/>
      <c r="LJJ398" s="93"/>
      <c r="LJK398" s="93"/>
      <c r="LJL398" s="93"/>
      <c r="LJM398" s="93"/>
      <c r="LJN398" s="93"/>
      <c r="LJO398" s="93"/>
      <c r="LJP398" s="93"/>
      <c r="LJQ398" s="93"/>
      <c r="LJR398" s="93"/>
      <c r="LJS398" s="93"/>
      <c r="LJT398" s="93"/>
      <c r="LJU398" s="93"/>
      <c r="LJV398" s="93"/>
      <c r="LJW398" s="93"/>
      <c r="LJX398" s="93"/>
      <c r="LJY398" s="93"/>
      <c r="LJZ398" s="93"/>
      <c r="LKA398" s="93"/>
      <c r="LKB398" s="93"/>
      <c r="LKC398" s="93"/>
      <c r="LKD398" s="93"/>
      <c r="LKE398" s="93"/>
      <c r="LKF398" s="93"/>
      <c r="LKG398" s="93"/>
      <c r="LKH398" s="93"/>
      <c r="LKI398" s="93"/>
      <c r="LKJ398" s="93"/>
      <c r="LKK398" s="93"/>
      <c r="LKL398" s="93"/>
      <c r="LKM398" s="93"/>
      <c r="LKN398" s="93"/>
      <c r="LKO398" s="93"/>
      <c r="LKP398" s="93"/>
      <c r="LKQ398" s="93"/>
      <c r="LKR398" s="93"/>
      <c r="LKS398" s="93"/>
      <c r="LKT398" s="93"/>
      <c r="LKU398" s="93"/>
      <c r="LKV398" s="93"/>
      <c r="LKW398" s="93"/>
      <c r="LKX398" s="93"/>
      <c r="LKY398" s="93"/>
      <c r="LKZ398" s="93"/>
      <c r="LLA398" s="93"/>
      <c r="LLB398" s="93"/>
      <c r="LLC398" s="93"/>
      <c r="LLD398" s="93"/>
      <c r="LLE398" s="93"/>
      <c r="LLF398" s="93"/>
      <c r="LLG398" s="93"/>
      <c r="LLH398" s="93"/>
      <c r="LLI398" s="93"/>
      <c r="LLJ398" s="93"/>
      <c r="LLK398" s="93"/>
      <c r="LLL398" s="93"/>
      <c r="LLM398" s="93"/>
      <c r="LLN398" s="93"/>
      <c r="LLO398" s="93"/>
      <c r="LLP398" s="93"/>
      <c r="LLQ398" s="93"/>
      <c r="LLR398" s="93"/>
      <c r="LLS398" s="93"/>
      <c r="LLT398" s="93"/>
      <c r="LLU398" s="93"/>
      <c r="LLV398" s="93"/>
      <c r="LLW398" s="93"/>
      <c r="LLX398" s="93"/>
      <c r="LLY398" s="93"/>
      <c r="LLZ398" s="93"/>
      <c r="LMA398" s="93"/>
      <c r="LMB398" s="93"/>
      <c r="LMC398" s="93"/>
      <c r="LMD398" s="93"/>
      <c r="LME398" s="93"/>
      <c r="LMF398" s="93"/>
      <c r="LMG398" s="93"/>
      <c r="LMH398" s="93"/>
      <c r="LMI398" s="93"/>
      <c r="LMJ398" s="93"/>
      <c r="LMK398" s="93"/>
      <c r="LML398" s="93"/>
      <c r="LMM398" s="93"/>
      <c r="LMN398" s="93"/>
      <c r="LMO398" s="93"/>
      <c r="LMP398" s="93"/>
      <c r="LMQ398" s="93"/>
      <c r="LMR398" s="93"/>
      <c r="LMS398" s="93"/>
      <c r="LMT398" s="93"/>
      <c r="LMU398" s="93"/>
      <c r="LMV398" s="93"/>
      <c r="LMW398" s="93"/>
      <c r="LMX398" s="93"/>
      <c r="LMY398" s="93"/>
      <c r="LMZ398" s="93"/>
      <c r="LNA398" s="93"/>
      <c r="LNB398" s="93"/>
      <c r="LNC398" s="93"/>
      <c r="LND398" s="93"/>
      <c r="LNE398" s="93"/>
      <c r="LNF398" s="93"/>
      <c r="LNG398" s="93"/>
      <c r="LNH398" s="93"/>
      <c r="LNI398" s="93"/>
      <c r="LNJ398" s="93"/>
      <c r="LNK398" s="93"/>
      <c r="LNL398" s="93"/>
      <c r="LNM398" s="93"/>
      <c r="LNN398" s="93"/>
      <c r="LNO398" s="93"/>
      <c r="LNP398" s="93"/>
      <c r="LNQ398" s="93"/>
      <c r="LNR398" s="93"/>
      <c r="LNS398" s="93"/>
      <c r="LNT398" s="93"/>
      <c r="LNU398" s="93"/>
      <c r="LNV398" s="93"/>
      <c r="LNW398" s="93"/>
      <c r="LNX398" s="93"/>
      <c r="LNY398" s="93"/>
      <c r="LNZ398" s="93"/>
      <c r="LOA398" s="93"/>
      <c r="LOB398" s="93"/>
      <c r="LOC398" s="93"/>
      <c r="LOD398" s="93"/>
      <c r="LOE398" s="93"/>
      <c r="LOF398" s="93"/>
      <c r="LOG398" s="93"/>
      <c r="LOH398" s="93"/>
      <c r="LOI398" s="93"/>
      <c r="LOJ398" s="93"/>
      <c r="LOK398" s="93"/>
      <c r="LOL398" s="93"/>
      <c r="LOM398" s="93"/>
      <c r="LON398" s="93"/>
      <c r="LOO398" s="93"/>
      <c r="LOP398" s="93"/>
      <c r="LOQ398" s="93"/>
      <c r="LOR398" s="93"/>
      <c r="LOS398" s="93"/>
      <c r="LOT398" s="93"/>
      <c r="LOU398" s="93"/>
      <c r="LOV398" s="93"/>
      <c r="LOW398" s="93"/>
      <c r="LOX398" s="93"/>
      <c r="LOY398" s="93"/>
      <c r="LOZ398" s="93"/>
      <c r="LPA398" s="93"/>
      <c r="LPB398" s="93"/>
      <c r="LPC398" s="93"/>
      <c r="LPD398" s="93"/>
      <c r="LPE398" s="93"/>
      <c r="LPF398" s="93"/>
      <c r="LPG398" s="93"/>
      <c r="LPH398" s="93"/>
      <c r="LPI398" s="93"/>
      <c r="LPJ398" s="93"/>
      <c r="LPK398" s="93"/>
      <c r="LPL398" s="93"/>
      <c r="LPM398" s="93"/>
      <c r="LPN398" s="93"/>
      <c r="LPO398" s="93"/>
      <c r="LPP398" s="93"/>
      <c r="LPQ398" s="93"/>
      <c r="LPR398" s="93"/>
      <c r="LPS398" s="93"/>
      <c r="LPT398" s="93"/>
      <c r="LPU398" s="93"/>
      <c r="LPV398" s="93"/>
      <c r="LPW398" s="93"/>
      <c r="LPX398" s="93"/>
      <c r="LPY398" s="93"/>
      <c r="LPZ398" s="93"/>
      <c r="LQA398" s="93"/>
      <c r="LQB398" s="93"/>
      <c r="LQC398" s="93"/>
      <c r="LQD398" s="93"/>
      <c r="LQE398" s="93"/>
      <c r="LQF398" s="93"/>
      <c r="LQG398" s="93"/>
      <c r="LQH398" s="93"/>
      <c r="LQI398" s="93"/>
      <c r="LQJ398" s="93"/>
      <c r="LQK398" s="93"/>
      <c r="LQL398" s="93"/>
      <c r="LQM398" s="93"/>
      <c r="LQN398" s="93"/>
      <c r="LQO398" s="93"/>
      <c r="LQP398" s="93"/>
      <c r="LQQ398" s="93"/>
      <c r="LQR398" s="93"/>
      <c r="LQS398" s="93"/>
      <c r="LQT398" s="93"/>
      <c r="LQU398" s="93"/>
      <c r="LQV398" s="93"/>
      <c r="LQW398" s="93"/>
      <c r="LQX398" s="93"/>
      <c r="LQY398" s="93"/>
      <c r="LQZ398" s="93"/>
      <c r="LRA398" s="93"/>
      <c r="LRB398" s="93"/>
      <c r="LRC398" s="93"/>
      <c r="LRD398" s="93"/>
      <c r="LRE398" s="93"/>
      <c r="LRF398" s="93"/>
      <c r="LRG398" s="93"/>
      <c r="LRH398" s="93"/>
      <c r="LRI398" s="93"/>
      <c r="LRJ398" s="93"/>
      <c r="LRK398" s="93"/>
      <c r="LRL398" s="93"/>
      <c r="LRM398" s="93"/>
      <c r="LRN398" s="93"/>
      <c r="LRO398" s="93"/>
      <c r="LRP398" s="93"/>
      <c r="LRQ398" s="93"/>
      <c r="LRR398" s="93"/>
      <c r="LRS398" s="93"/>
      <c r="LRT398" s="93"/>
      <c r="LRU398" s="93"/>
      <c r="LRV398" s="93"/>
      <c r="LRW398" s="93"/>
      <c r="LRX398" s="93"/>
      <c r="LRY398" s="93"/>
      <c r="LRZ398" s="93"/>
      <c r="LSA398" s="93"/>
      <c r="LSB398" s="93"/>
      <c r="LSC398" s="93"/>
      <c r="LSD398" s="93"/>
      <c r="LSE398" s="93"/>
      <c r="LSF398" s="93"/>
      <c r="LSG398" s="93"/>
      <c r="LSH398" s="93"/>
      <c r="LSI398" s="93"/>
      <c r="LSJ398" s="93"/>
      <c r="LSK398" s="93"/>
      <c r="LSL398" s="93"/>
      <c r="LSM398" s="93"/>
      <c r="LSN398" s="93"/>
      <c r="LSO398" s="93"/>
      <c r="LSP398" s="93"/>
      <c r="LSQ398" s="93"/>
      <c r="LSR398" s="93"/>
      <c r="LSS398" s="93"/>
      <c r="LST398" s="93"/>
      <c r="LSU398" s="93"/>
      <c r="LSV398" s="93"/>
      <c r="LSW398" s="93"/>
      <c r="LSX398" s="93"/>
      <c r="LSY398" s="93"/>
      <c r="LSZ398" s="93"/>
      <c r="LTA398" s="93"/>
      <c r="LTB398" s="93"/>
      <c r="LTC398" s="93"/>
      <c r="LTD398" s="93"/>
      <c r="LTE398" s="93"/>
      <c r="LTF398" s="93"/>
      <c r="LTG398" s="93"/>
      <c r="LTH398" s="93"/>
      <c r="LTI398" s="93"/>
      <c r="LTJ398" s="93"/>
      <c r="LTK398" s="93"/>
      <c r="LTL398" s="93"/>
      <c r="LTM398" s="93"/>
      <c r="LTN398" s="93"/>
      <c r="LTO398" s="93"/>
      <c r="LTP398" s="93"/>
      <c r="LTQ398" s="93"/>
      <c r="LTR398" s="93"/>
      <c r="LTS398" s="93"/>
      <c r="LTT398" s="93"/>
      <c r="LTU398" s="93"/>
      <c r="LTV398" s="93"/>
      <c r="LTW398" s="93"/>
      <c r="LTX398" s="93"/>
      <c r="LTY398" s="93"/>
      <c r="LTZ398" s="93"/>
      <c r="LUA398" s="93"/>
      <c r="LUB398" s="93"/>
      <c r="LUC398" s="93"/>
      <c r="LUD398" s="93"/>
      <c r="LUE398" s="93"/>
      <c r="LUF398" s="93"/>
      <c r="LUG398" s="93"/>
      <c r="LUH398" s="93"/>
      <c r="LUI398" s="93"/>
      <c r="LUJ398" s="93"/>
      <c r="LUK398" s="93"/>
      <c r="LUL398" s="93"/>
      <c r="LUM398" s="93"/>
      <c r="LUN398" s="93"/>
      <c r="LUO398" s="93"/>
      <c r="LUP398" s="93"/>
      <c r="LUQ398" s="93"/>
      <c r="LUR398" s="93"/>
      <c r="LUS398" s="93"/>
      <c r="LUT398" s="93"/>
      <c r="LUU398" s="93"/>
      <c r="LUV398" s="93"/>
      <c r="LUW398" s="93"/>
      <c r="LUX398" s="93"/>
      <c r="LUY398" s="93"/>
      <c r="LUZ398" s="93"/>
      <c r="LVA398" s="93"/>
      <c r="LVB398" s="93"/>
      <c r="LVC398" s="93"/>
      <c r="LVD398" s="93"/>
      <c r="LVE398" s="93"/>
      <c r="LVF398" s="93"/>
      <c r="LVG398" s="93"/>
      <c r="LVH398" s="93"/>
      <c r="LVI398" s="93"/>
      <c r="LVJ398" s="93"/>
      <c r="LVK398" s="93"/>
      <c r="LVL398" s="93"/>
      <c r="LVM398" s="93"/>
      <c r="LVN398" s="93"/>
      <c r="LVO398" s="93"/>
      <c r="LVP398" s="93"/>
      <c r="LVQ398" s="93"/>
      <c r="LVR398" s="93"/>
      <c r="LVS398" s="93"/>
      <c r="LVT398" s="93"/>
      <c r="LVU398" s="93"/>
      <c r="LVV398" s="93"/>
      <c r="LVW398" s="93"/>
      <c r="LVX398" s="93"/>
      <c r="LVY398" s="93"/>
      <c r="LVZ398" s="93"/>
      <c r="LWA398" s="93"/>
      <c r="LWB398" s="93"/>
      <c r="LWC398" s="93"/>
      <c r="LWD398" s="93"/>
      <c r="LWE398" s="93"/>
      <c r="LWF398" s="93"/>
      <c r="LWG398" s="93"/>
      <c r="LWH398" s="93"/>
      <c r="LWI398" s="93"/>
      <c r="LWJ398" s="93"/>
      <c r="LWK398" s="93"/>
      <c r="LWL398" s="93"/>
      <c r="LWM398" s="93"/>
      <c r="LWN398" s="93"/>
      <c r="LWO398" s="93"/>
      <c r="LWP398" s="93"/>
      <c r="LWQ398" s="93"/>
      <c r="LWR398" s="93"/>
      <c r="LWS398" s="93"/>
      <c r="LWT398" s="93"/>
      <c r="LWU398" s="93"/>
      <c r="LWV398" s="93"/>
      <c r="LWW398" s="93"/>
      <c r="LWX398" s="93"/>
      <c r="LWY398" s="93"/>
      <c r="LWZ398" s="93"/>
      <c r="LXA398" s="93"/>
      <c r="LXB398" s="93"/>
      <c r="LXC398" s="93"/>
      <c r="LXD398" s="93"/>
      <c r="LXE398" s="93"/>
      <c r="LXF398" s="93"/>
      <c r="LXG398" s="93"/>
      <c r="LXH398" s="93"/>
      <c r="LXI398" s="93"/>
      <c r="LXJ398" s="93"/>
      <c r="LXK398" s="93"/>
      <c r="LXL398" s="93"/>
      <c r="LXM398" s="93"/>
      <c r="LXN398" s="93"/>
      <c r="LXO398" s="93"/>
      <c r="LXP398" s="93"/>
      <c r="LXQ398" s="93"/>
      <c r="LXR398" s="93"/>
      <c r="LXS398" s="93"/>
      <c r="LXT398" s="93"/>
      <c r="LXU398" s="93"/>
      <c r="LXV398" s="93"/>
      <c r="LXW398" s="93"/>
      <c r="LXX398" s="93"/>
      <c r="LXY398" s="93"/>
      <c r="LXZ398" s="93"/>
      <c r="LYA398" s="93"/>
      <c r="LYB398" s="93"/>
      <c r="LYC398" s="93"/>
      <c r="LYD398" s="93"/>
      <c r="LYE398" s="93"/>
      <c r="LYF398" s="93"/>
      <c r="LYG398" s="93"/>
      <c r="LYH398" s="93"/>
      <c r="LYI398" s="93"/>
      <c r="LYJ398" s="93"/>
      <c r="LYK398" s="93"/>
      <c r="LYL398" s="93"/>
      <c r="LYM398" s="93"/>
      <c r="LYN398" s="93"/>
      <c r="LYO398" s="93"/>
      <c r="LYP398" s="93"/>
      <c r="LYQ398" s="93"/>
      <c r="LYR398" s="93"/>
      <c r="LYS398" s="93"/>
      <c r="LYT398" s="93"/>
      <c r="LYU398" s="93"/>
      <c r="LYV398" s="93"/>
      <c r="LYW398" s="93"/>
      <c r="LYX398" s="93"/>
      <c r="LYY398" s="93"/>
      <c r="LYZ398" s="93"/>
      <c r="LZA398" s="93"/>
      <c r="LZB398" s="93"/>
      <c r="LZC398" s="93"/>
      <c r="LZD398" s="93"/>
      <c r="LZE398" s="93"/>
      <c r="LZF398" s="93"/>
      <c r="LZG398" s="93"/>
      <c r="LZH398" s="93"/>
      <c r="LZI398" s="93"/>
      <c r="LZJ398" s="93"/>
      <c r="LZK398" s="93"/>
      <c r="LZL398" s="93"/>
      <c r="LZM398" s="93"/>
      <c r="LZN398" s="93"/>
      <c r="LZO398" s="93"/>
      <c r="LZP398" s="93"/>
      <c r="LZQ398" s="93"/>
      <c r="LZR398" s="93"/>
      <c r="LZS398" s="93"/>
      <c r="LZT398" s="93"/>
      <c r="LZU398" s="93"/>
      <c r="LZV398" s="93"/>
      <c r="LZW398" s="93"/>
      <c r="LZX398" s="93"/>
      <c r="LZY398" s="93"/>
      <c r="LZZ398" s="93"/>
      <c r="MAA398" s="93"/>
      <c r="MAB398" s="93"/>
      <c r="MAC398" s="93"/>
      <c r="MAD398" s="93"/>
      <c r="MAE398" s="93"/>
      <c r="MAF398" s="93"/>
      <c r="MAG398" s="93"/>
      <c r="MAH398" s="93"/>
      <c r="MAI398" s="93"/>
      <c r="MAJ398" s="93"/>
      <c r="MAK398" s="93"/>
      <c r="MAL398" s="93"/>
      <c r="MAM398" s="93"/>
      <c r="MAN398" s="93"/>
      <c r="MAO398" s="93"/>
      <c r="MAP398" s="93"/>
      <c r="MAQ398" s="93"/>
      <c r="MAR398" s="93"/>
      <c r="MAS398" s="93"/>
      <c r="MAT398" s="93"/>
      <c r="MAU398" s="93"/>
      <c r="MAV398" s="93"/>
      <c r="MAW398" s="93"/>
      <c r="MAX398" s="93"/>
      <c r="MAY398" s="93"/>
      <c r="MAZ398" s="93"/>
      <c r="MBA398" s="93"/>
      <c r="MBB398" s="93"/>
      <c r="MBC398" s="93"/>
      <c r="MBD398" s="93"/>
      <c r="MBE398" s="93"/>
      <c r="MBF398" s="93"/>
      <c r="MBG398" s="93"/>
      <c r="MBH398" s="93"/>
      <c r="MBI398" s="93"/>
      <c r="MBJ398" s="93"/>
      <c r="MBK398" s="93"/>
      <c r="MBL398" s="93"/>
      <c r="MBM398" s="93"/>
      <c r="MBN398" s="93"/>
      <c r="MBO398" s="93"/>
      <c r="MBP398" s="93"/>
      <c r="MBQ398" s="93"/>
      <c r="MBR398" s="93"/>
      <c r="MBS398" s="93"/>
      <c r="MBT398" s="93"/>
      <c r="MBU398" s="93"/>
      <c r="MBV398" s="93"/>
      <c r="MBW398" s="93"/>
      <c r="MBX398" s="93"/>
      <c r="MBY398" s="93"/>
      <c r="MBZ398" s="93"/>
      <c r="MCA398" s="93"/>
      <c r="MCB398" s="93"/>
      <c r="MCC398" s="93"/>
      <c r="MCD398" s="93"/>
      <c r="MCE398" s="93"/>
      <c r="MCF398" s="93"/>
      <c r="MCG398" s="93"/>
      <c r="MCH398" s="93"/>
      <c r="MCI398" s="93"/>
      <c r="MCJ398" s="93"/>
      <c r="MCK398" s="93"/>
      <c r="MCL398" s="93"/>
      <c r="MCM398" s="93"/>
      <c r="MCN398" s="93"/>
      <c r="MCO398" s="93"/>
      <c r="MCP398" s="93"/>
      <c r="MCQ398" s="93"/>
      <c r="MCR398" s="93"/>
      <c r="MCS398" s="93"/>
      <c r="MCT398" s="93"/>
      <c r="MCU398" s="93"/>
      <c r="MCV398" s="93"/>
      <c r="MCW398" s="93"/>
      <c r="MCX398" s="93"/>
      <c r="MCY398" s="93"/>
      <c r="MCZ398" s="93"/>
      <c r="MDA398" s="93"/>
      <c r="MDB398" s="93"/>
      <c r="MDC398" s="93"/>
      <c r="MDD398" s="93"/>
      <c r="MDE398" s="93"/>
      <c r="MDF398" s="93"/>
      <c r="MDG398" s="93"/>
      <c r="MDH398" s="93"/>
      <c r="MDI398" s="93"/>
      <c r="MDJ398" s="93"/>
      <c r="MDK398" s="93"/>
      <c r="MDL398" s="93"/>
      <c r="MDM398" s="93"/>
      <c r="MDN398" s="93"/>
      <c r="MDO398" s="93"/>
      <c r="MDP398" s="93"/>
      <c r="MDQ398" s="93"/>
      <c r="MDR398" s="93"/>
      <c r="MDS398" s="93"/>
      <c r="MDT398" s="93"/>
      <c r="MDU398" s="93"/>
      <c r="MDV398" s="93"/>
      <c r="MDW398" s="93"/>
      <c r="MDX398" s="93"/>
      <c r="MDY398" s="93"/>
      <c r="MDZ398" s="93"/>
      <c r="MEA398" s="93"/>
      <c r="MEB398" s="93"/>
      <c r="MEC398" s="93"/>
      <c r="MED398" s="93"/>
      <c r="MEE398" s="93"/>
      <c r="MEF398" s="93"/>
      <c r="MEG398" s="93"/>
      <c r="MEH398" s="93"/>
      <c r="MEI398" s="93"/>
      <c r="MEJ398" s="93"/>
      <c r="MEK398" s="93"/>
      <c r="MEL398" s="93"/>
      <c r="MEM398" s="93"/>
      <c r="MEN398" s="93"/>
      <c r="MEO398" s="93"/>
      <c r="MEP398" s="93"/>
      <c r="MEQ398" s="93"/>
      <c r="MER398" s="93"/>
      <c r="MES398" s="93"/>
      <c r="MET398" s="93"/>
      <c r="MEU398" s="93"/>
      <c r="MEV398" s="93"/>
      <c r="MEW398" s="93"/>
      <c r="MEX398" s="93"/>
      <c r="MEY398" s="93"/>
      <c r="MEZ398" s="93"/>
      <c r="MFA398" s="93"/>
      <c r="MFB398" s="93"/>
      <c r="MFC398" s="93"/>
      <c r="MFD398" s="93"/>
      <c r="MFE398" s="93"/>
      <c r="MFF398" s="93"/>
      <c r="MFG398" s="93"/>
      <c r="MFH398" s="93"/>
      <c r="MFI398" s="93"/>
      <c r="MFJ398" s="93"/>
      <c r="MFK398" s="93"/>
      <c r="MFL398" s="93"/>
      <c r="MFM398" s="93"/>
      <c r="MFN398" s="93"/>
      <c r="MFO398" s="93"/>
      <c r="MFP398" s="93"/>
      <c r="MFQ398" s="93"/>
      <c r="MFR398" s="93"/>
      <c r="MFS398" s="93"/>
      <c r="MFT398" s="93"/>
      <c r="MFU398" s="93"/>
      <c r="MFV398" s="93"/>
      <c r="MFW398" s="93"/>
      <c r="MFX398" s="93"/>
      <c r="MFY398" s="93"/>
      <c r="MFZ398" s="93"/>
      <c r="MGA398" s="93"/>
      <c r="MGB398" s="93"/>
      <c r="MGC398" s="93"/>
      <c r="MGD398" s="93"/>
      <c r="MGE398" s="93"/>
      <c r="MGF398" s="93"/>
      <c r="MGG398" s="93"/>
      <c r="MGH398" s="93"/>
      <c r="MGI398" s="93"/>
      <c r="MGJ398" s="93"/>
      <c r="MGK398" s="93"/>
      <c r="MGL398" s="93"/>
      <c r="MGM398" s="93"/>
      <c r="MGN398" s="93"/>
      <c r="MGO398" s="93"/>
      <c r="MGP398" s="93"/>
      <c r="MGQ398" s="93"/>
      <c r="MGR398" s="93"/>
      <c r="MGS398" s="93"/>
      <c r="MGT398" s="93"/>
      <c r="MGU398" s="93"/>
      <c r="MGV398" s="93"/>
      <c r="MGW398" s="93"/>
      <c r="MGX398" s="93"/>
      <c r="MGY398" s="93"/>
      <c r="MGZ398" s="93"/>
      <c r="MHA398" s="93"/>
      <c r="MHB398" s="93"/>
      <c r="MHC398" s="93"/>
      <c r="MHD398" s="93"/>
      <c r="MHE398" s="93"/>
      <c r="MHF398" s="93"/>
      <c r="MHG398" s="93"/>
      <c r="MHH398" s="93"/>
      <c r="MHI398" s="93"/>
      <c r="MHJ398" s="93"/>
      <c r="MHK398" s="93"/>
      <c r="MHL398" s="93"/>
      <c r="MHM398" s="93"/>
      <c r="MHN398" s="93"/>
      <c r="MHO398" s="93"/>
      <c r="MHP398" s="93"/>
      <c r="MHQ398" s="93"/>
      <c r="MHR398" s="93"/>
      <c r="MHS398" s="93"/>
      <c r="MHT398" s="93"/>
      <c r="MHU398" s="93"/>
      <c r="MHV398" s="93"/>
      <c r="MHW398" s="93"/>
      <c r="MHX398" s="93"/>
      <c r="MHY398" s="93"/>
      <c r="MHZ398" s="93"/>
      <c r="MIA398" s="93"/>
      <c r="MIB398" s="93"/>
      <c r="MIC398" s="93"/>
      <c r="MID398" s="93"/>
      <c r="MIE398" s="93"/>
      <c r="MIF398" s="93"/>
      <c r="MIG398" s="93"/>
      <c r="MIH398" s="93"/>
      <c r="MII398" s="93"/>
      <c r="MIJ398" s="93"/>
      <c r="MIK398" s="93"/>
      <c r="MIL398" s="93"/>
      <c r="MIM398" s="93"/>
      <c r="MIN398" s="93"/>
      <c r="MIO398" s="93"/>
      <c r="MIP398" s="93"/>
      <c r="MIQ398" s="93"/>
      <c r="MIR398" s="93"/>
      <c r="MIS398" s="93"/>
      <c r="MIT398" s="93"/>
      <c r="MIU398" s="93"/>
      <c r="MIV398" s="93"/>
      <c r="MIW398" s="93"/>
      <c r="MIX398" s="93"/>
      <c r="MIY398" s="93"/>
      <c r="MIZ398" s="93"/>
      <c r="MJA398" s="93"/>
      <c r="MJB398" s="93"/>
      <c r="MJC398" s="93"/>
      <c r="MJD398" s="93"/>
      <c r="MJE398" s="93"/>
      <c r="MJF398" s="93"/>
      <c r="MJG398" s="93"/>
      <c r="MJH398" s="93"/>
      <c r="MJI398" s="93"/>
      <c r="MJJ398" s="93"/>
      <c r="MJK398" s="93"/>
      <c r="MJL398" s="93"/>
      <c r="MJM398" s="93"/>
      <c r="MJN398" s="93"/>
      <c r="MJO398" s="93"/>
      <c r="MJP398" s="93"/>
      <c r="MJQ398" s="93"/>
      <c r="MJR398" s="93"/>
      <c r="MJS398" s="93"/>
      <c r="MJT398" s="93"/>
      <c r="MJU398" s="93"/>
      <c r="MJV398" s="93"/>
      <c r="MJW398" s="93"/>
      <c r="MJX398" s="93"/>
      <c r="MJY398" s="93"/>
      <c r="MJZ398" s="93"/>
      <c r="MKA398" s="93"/>
      <c r="MKB398" s="93"/>
      <c r="MKC398" s="93"/>
      <c r="MKD398" s="93"/>
      <c r="MKE398" s="93"/>
      <c r="MKF398" s="93"/>
      <c r="MKG398" s="93"/>
      <c r="MKH398" s="93"/>
      <c r="MKI398" s="93"/>
      <c r="MKJ398" s="93"/>
      <c r="MKK398" s="93"/>
      <c r="MKL398" s="93"/>
      <c r="MKM398" s="93"/>
      <c r="MKN398" s="93"/>
      <c r="MKO398" s="93"/>
      <c r="MKP398" s="93"/>
      <c r="MKQ398" s="93"/>
      <c r="MKR398" s="93"/>
      <c r="MKS398" s="93"/>
      <c r="MKT398" s="93"/>
      <c r="MKU398" s="93"/>
      <c r="MKV398" s="93"/>
      <c r="MKW398" s="93"/>
      <c r="MKX398" s="93"/>
      <c r="MKY398" s="93"/>
      <c r="MKZ398" s="93"/>
      <c r="MLA398" s="93"/>
      <c r="MLB398" s="93"/>
      <c r="MLC398" s="93"/>
      <c r="MLD398" s="93"/>
      <c r="MLE398" s="93"/>
      <c r="MLF398" s="93"/>
      <c r="MLG398" s="93"/>
      <c r="MLH398" s="93"/>
      <c r="MLI398" s="93"/>
      <c r="MLJ398" s="93"/>
      <c r="MLK398" s="93"/>
      <c r="MLL398" s="93"/>
      <c r="MLM398" s="93"/>
      <c r="MLN398" s="93"/>
      <c r="MLO398" s="93"/>
      <c r="MLP398" s="93"/>
      <c r="MLQ398" s="93"/>
      <c r="MLR398" s="93"/>
      <c r="MLS398" s="93"/>
      <c r="MLT398" s="93"/>
      <c r="MLU398" s="93"/>
      <c r="MLV398" s="93"/>
      <c r="MLW398" s="93"/>
      <c r="MLX398" s="93"/>
      <c r="MLY398" s="93"/>
      <c r="MLZ398" s="93"/>
      <c r="MMA398" s="93"/>
      <c r="MMB398" s="93"/>
      <c r="MMC398" s="93"/>
      <c r="MMD398" s="93"/>
      <c r="MME398" s="93"/>
      <c r="MMF398" s="93"/>
      <c r="MMG398" s="93"/>
      <c r="MMH398" s="93"/>
      <c r="MMI398" s="93"/>
      <c r="MMJ398" s="93"/>
      <c r="MMK398" s="93"/>
      <c r="MML398" s="93"/>
      <c r="MMM398" s="93"/>
      <c r="MMN398" s="93"/>
      <c r="MMO398" s="93"/>
      <c r="MMP398" s="93"/>
      <c r="MMQ398" s="93"/>
      <c r="MMR398" s="93"/>
      <c r="MMS398" s="93"/>
      <c r="MMT398" s="93"/>
      <c r="MMU398" s="93"/>
      <c r="MMV398" s="93"/>
      <c r="MMW398" s="93"/>
      <c r="MMX398" s="93"/>
      <c r="MMY398" s="93"/>
      <c r="MMZ398" s="93"/>
      <c r="MNA398" s="93"/>
      <c r="MNB398" s="93"/>
      <c r="MNC398" s="93"/>
      <c r="MND398" s="93"/>
      <c r="MNE398" s="93"/>
      <c r="MNF398" s="93"/>
      <c r="MNG398" s="93"/>
      <c r="MNH398" s="93"/>
      <c r="MNI398" s="93"/>
      <c r="MNJ398" s="93"/>
      <c r="MNK398" s="93"/>
      <c r="MNL398" s="93"/>
      <c r="MNM398" s="93"/>
      <c r="MNN398" s="93"/>
      <c r="MNO398" s="93"/>
      <c r="MNP398" s="93"/>
      <c r="MNQ398" s="93"/>
      <c r="MNR398" s="93"/>
      <c r="MNS398" s="93"/>
      <c r="MNT398" s="93"/>
      <c r="MNU398" s="93"/>
      <c r="MNV398" s="93"/>
      <c r="MNW398" s="93"/>
      <c r="MNX398" s="93"/>
      <c r="MNY398" s="93"/>
      <c r="MNZ398" s="93"/>
      <c r="MOA398" s="93"/>
      <c r="MOB398" s="93"/>
      <c r="MOC398" s="93"/>
      <c r="MOD398" s="93"/>
      <c r="MOE398" s="93"/>
      <c r="MOF398" s="93"/>
      <c r="MOG398" s="93"/>
      <c r="MOH398" s="93"/>
      <c r="MOI398" s="93"/>
      <c r="MOJ398" s="93"/>
      <c r="MOK398" s="93"/>
      <c r="MOL398" s="93"/>
      <c r="MOM398" s="93"/>
      <c r="MON398" s="93"/>
      <c r="MOO398" s="93"/>
      <c r="MOP398" s="93"/>
      <c r="MOQ398" s="93"/>
      <c r="MOR398" s="93"/>
      <c r="MOS398" s="93"/>
      <c r="MOT398" s="93"/>
      <c r="MOU398" s="93"/>
      <c r="MOV398" s="93"/>
      <c r="MOW398" s="93"/>
      <c r="MOX398" s="93"/>
      <c r="MOY398" s="93"/>
      <c r="MOZ398" s="93"/>
      <c r="MPA398" s="93"/>
      <c r="MPB398" s="93"/>
      <c r="MPC398" s="93"/>
      <c r="MPD398" s="93"/>
      <c r="MPE398" s="93"/>
      <c r="MPF398" s="93"/>
      <c r="MPG398" s="93"/>
      <c r="MPH398" s="93"/>
      <c r="MPI398" s="93"/>
      <c r="MPJ398" s="93"/>
      <c r="MPK398" s="93"/>
      <c r="MPL398" s="93"/>
      <c r="MPM398" s="93"/>
      <c r="MPN398" s="93"/>
      <c r="MPO398" s="93"/>
      <c r="MPP398" s="93"/>
      <c r="MPQ398" s="93"/>
      <c r="MPR398" s="93"/>
      <c r="MPS398" s="93"/>
      <c r="MPT398" s="93"/>
      <c r="MPU398" s="93"/>
      <c r="MPV398" s="93"/>
      <c r="MPW398" s="93"/>
      <c r="MPX398" s="93"/>
      <c r="MPY398" s="93"/>
      <c r="MPZ398" s="93"/>
      <c r="MQA398" s="93"/>
      <c r="MQB398" s="93"/>
      <c r="MQC398" s="93"/>
      <c r="MQD398" s="93"/>
      <c r="MQE398" s="93"/>
      <c r="MQF398" s="93"/>
      <c r="MQG398" s="93"/>
      <c r="MQH398" s="93"/>
      <c r="MQI398" s="93"/>
      <c r="MQJ398" s="93"/>
      <c r="MQK398" s="93"/>
      <c r="MQL398" s="93"/>
      <c r="MQM398" s="93"/>
      <c r="MQN398" s="93"/>
      <c r="MQO398" s="93"/>
      <c r="MQP398" s="93"/>
      <c r="MQQ398" s="93"/>
      <c r="MQR398" s="93"/>
      <c r="MQS398" s="93"/>
      <c r="MQT398" s="93"/>
      <c r="MQU398" s="93"/>
      <c r="MQV398" s="93"/>
      <c r="MQW398" s="93"/>
      <c r="MQX398" s="93"/>
      <c r="MQY398" s="93"/>
      <c r="MQZ398" s="93"/>
      <c r="MRA398" s="93"/>
      <c r="MRB398" s="93"/>
      <c r="MRC398" s="93"/>
      <c r="MRD398" s="93"/>
      <c r="MRE398" s="93"/>
      <c r="MRF398" s="93"/>
      <c r="MRG398" s="93"/>
      <c r="MRH398" s="93"/>
      <c r="MRI398" s="93"/>
      <c r="MRJ398" s="93"/>
      <c r="MRK398" s="93"/>
      <c r="MRL398" s="93"/>
      <c r="MRM398" s="93"/>
      <c r="MRN398" s="93"/>
      <c r="MRO398" s="93"/>
      <c r="MRP398" s="93"/>
      <c r="MRQ398" s="93"/>
      <c r="MRR398" s="93"/>
      <c r="MRS398" s="93"/>
      <c r="MRT398" s="93"/>
      <c r="MRU398" s="93"/>
      <c r="MRV398" s="93"/>
      <c r="MRW398" s="93"/>
      <c r="MRX398" s="93"/>
      <c r="MRY398" s="93"/>
      <c r="MRZ398" s="93"/>
      <c r="MSA398" s="93"/>
      <c r="MSB398" s="93"/>
      <c r="MSC398" s="93"/>
      <c r="MSD398" s="93"/>
      <c r="MSE398" s="93"/>
      <c r="MSF398" s="93"/>
      <c r="MSG398" s="93"/>
      <c r="MSH398" s="93"/>
      <c r="MSI398" s="93"/>
      <c r="MSJ398" s="93"/>
      <c r="MSK398" s="93"/>
      <c r="MSL398" s="93"/>
      <c r="MSM398" s="93"/>
      <c r="MSN398" s="93"/>
      <c r="MSO398" s="93"/>
      <c r="MSP398" s="93"/>
      <c r="MSQ398" s="93"/>
      <c r="MSR398" s="93"/>
      <c r="MSS398" s="93"/>
      <c r="MST398" s="93"/>
      <c r="MSU398" s="93"/>
      <c r="MSV398" s="93"/>
      <c r="MSW398" s="93"/>
      <c r="MSX398" s="93"/>
      <c r="MSY398" s="93"/>
      <c r="MSZ398" s="93"/>
      <c r="MTA398" s="93"/>
      <c r="MTB398" s="93"/>
      <c r="MTC398" s="93"/>
      <c r="MTD398" s="93"/>
      <c r="MTE398" s="93"/>
      <c r="MTF398" s="93"/>
      <c r="MTG398" s="93"/>
      <c r="MTH398" s="93"/>
      <c r="MTI398" s="93"/>
      <c r="MTJ398" s="93"/>
      <c r="MTK398" s="93"/>
      <c r="MTL398" s="93"/>
      <c r="MTM398" s="93"/>
      <c r="MTN398" s="93"/>
      <c r="MTO398" s="93"/>
      <c r="MTP398" s="93"/>
      <c r="MTQ398" s="93"/>
      <c r="MTR398" s="93"/>
      <c r="MTS398" s="93"/>
      <c r="MTT398" s="93"/>
      <c r="MTU398" s="93"/>
      <c r="MTV398" s="93"/>
      <c r="MTW398" s="93"/>
      <c r="MTX398" s="93"/>
      <c r="MTY398" s="93"/>
      <c r="MTZ398" s="93"/>
      <c r="MUA398" s="93"/>
      <c r="MUB398" s="93"/>
      <c r="MUC398" s="93"/>
      <c r="MUD398" s="93"/>
      <c r="MUE398" s="93"/>
      <c r="MUF398" s="93"/>
      <c r="MUG398" s="93"/>
      <c r="MUH398" s="93"/>
      <c r="MUI398" s="93"/>
      <c r="MUJ398" s="93"/>
      <c r="MUK398" s="93"/>
      <c r="MUL398" s="93"/>
      <c r="MUM398" s="93"/>
      <c r="MUN398" s="93"/>
      <c r="MUO398" s="93"/>
      <c r="MUP398" s="93"/>
      <c r="MUQ398" s="93"/>
      <c r="MUR398" s="93"/>
      <c r="MUS398" s="93"/>
      <c r="MUT398" s="93"/>
      <c r="MUU398" s="93"/>
      <c r="MUV398" s="93"/>
      <c r="MUW398" s="93"/>
      <c r="MUX398" s="93"/>
      <c r="MUY398" s="93"/>
      <c r="MUZ398" s="93"/>
      <c r="MVA398" s="93"/>
      <c r="MVB398" s="93"/>
      <c r="MVC398" s="93"/>
      <c r="MVD398" s="93"/>
      <c r="MVE398" s="93"/>
      <c r="MVF398" s="93"/>
      <c r="MVG398" s="93"/>
      <c r="MVH398" s="93"/>
      <c r="MVI398" s="93"/>
      <c r="MVJ398" s="93"/>
      <c r="MVK398" s="93"/>
      <c r="MVL398" s="93"/>
      <c r="MVM398" s="93"/>
      <c r="MVN398" s="93"/>
      <c r="MVO398" s="93"/>
      <c r="MVP398" s="93"/>
      <c r="MVQ398" s="93"/>
      <c r="MVR398" s="93"/>
      <c r="MVS398" s="93"/>
      <c r="MVT398" s="93"/>
      <c r="MVU398" s="93"/>
      <c r="MVV398" s="93"/>
      <c r="MVW398" s="93"/>
      <c r="MVX398" s="93"/>
      <c r="MVY398" s="93"/>
      <c r="MVZ398" s="93"/>
      <c r="MWA398" s="93"/>
      <c r="MWB398" s="93"/>
      <c r="MWC398" s="93"/>
      <c r="MWD398" s="93"/>
      <c r="MWE398" s="93"/>
      <c r="MWF398" s="93"/>
      <c r="MWG398" s="93"/>
      <c r="MWH398" s="93"/>
      <c r="MWI398" s="93"/>
      <c r="MWJ398" s="93"/>
      <c r="MWK398" s="93"/>
      <c r="MWL398" s="93"/>
      <c r="MWM398" s="93"/>
      <c r="MWN398" s="93"/>
      <c r="MWO398" s="93"/>
      <c r="MWP398" s="93"/>
      <c r="MWQ398" s="93"/>
      <c r="MWR398" s="93"/>
      <c r="MWS398" s="93"/>
      <c r="MWT398" s="93"/>
      <c r="MWU398" s="93"/>
      <c r="MWV398" s="93"/>
      <c r="MWW398" s="93"/>
      <c r="MWX398" s="93"/>
      <c r="MWY398" s="93"/>
      <c r="MWZ398" s="93"/>
      <c r="MXA398" s="93"/>
      <c r="MXB398" s="93"/>
      <c r="MXC398" s="93"/>
      <c r="MXD398" s="93"/>
      <c r="MXE398" s="93"/>
      <c r="MXF398" s="93"/>
      <c r="MXG398" s="93"/>
      <c r="MXH398" s="93"/>
      <c r="MXI398" s="93"/>
      <c r="MXJ398" s="93"/>
      <c r="MXK398" s="93"/>
      <c r="MXL398" s="93"/>
      <c r="MXM398" s="93"/>
      <c r="MXN398" s="93"/>
      <c r="MXO398" s="93"/>
      <c r="MXP398" s="93"/>
      <c r="MXQ398" s="93"/>
      <c r="MXR398" s="93"/>
      <c r="MXS398" s="93"/>
      <c r="MXT398" s="93"/>
      <c r="MXU398" s="93"/>
      <c r="MXV398" s="93"/>
      <c r="MXW398" s="93"/>
      <c r="MXX398" s="93"/>
      <c r="MXY398" s="93"/>
      <c r="MXZ398" s="93"/>
      <c r="MYA398" s="93"/>
      <c r="MYB398" s="93"/>
      <c r="MYC398" s="93"/>
      <c r="MYD398" s="93"/>
      <c r="MYE398" s="93"/>
      <c r="MYF398" s="93"/>
      <c r="MYG398" s="93"/>
      <c r="MYH398" s="93"/>
      <c r="MYI398" s="93"/>
      <c r="MYJ398" s="93"/>
      <c r="MYK398" s="93"/>
      <c r="MYL398" s="93"/>
      <c r="MYM398" s="93"/>
      <c r="MYN398" s="93"/>
      <c r="MYO398" s="93"/>
      <c r="MYP398" s="93"/>
      <c r="MYQ398" s="93"/>
      <c r="MYR398" s="93"/>
      <c r="MYS398" s="93"/>
      <c r="MYT398" s="93"/>
      <c r="MYU398" s="93"/>
      <c r="MYV398" s="93"/>
      <c r="MYW398" s="93"/>
      <c r="MYX398" s="93"/>
      <c r="MYY398" s="93"/>
      <c r="MYZ398" s="93"/>
      <c r="MZA398" s="93"/>
      <c r="MZB398" s="93"/>
      <c r="MZC398" s="93"/>
      <c r="MZD398" s="93"/>
      <c r="MZE398" s="93"/>
      <c r="MZF398" s="93"/>
      <c r="MZG398" s="93"/>
      <c r="MZH398" s="93"/>
      <c r="MZI398" s="93"/>
      <c r="MZJ398" s="93"/>
      <c r="MZK398" s="93"/>
      <c r="MZL398" s="93"/>
      <c r="MZM398" s="93"/>
      <c r="MZN398" s="93"/>
      <c r="MZO398" s="93"/>
      <c r="MZP398" s="93"/>
      <c r="MZQ398" s="93"/>
      <c r="MZR398" s="93"/>
      <c r="MZS398" s="93"/>
      <c r="MZT398" s="93"/>
      <c r="MZU398" s="93"/>
      <c r="MZV398" s="93"/>
      <c r="MZW398" s="93"/>
      <c r="MZX398" s="93"/>
      <c r="MZY398" s="93"/>
      <c r="MZZ398" s="93"/>
      <c r="NAA398" s="93"/>
      <c r="NAB398" s="93"/>
      <c r="NAC398" s="93"/>
      <c r="NAD398" s="93"/>
      <c r="NAE398" s="93"/>
      <c r="NAF398" s="93"/>
      <c r="NAG398" s="93"/>
      <c r="NAH398" s="93"/>
      <c r="NAI398" s="93"/>
      <c r="NAJ398" s="93"/>
      <c r="NAK398" s="93"/>
      <c r="NAL398" s="93"/>
      <c r="NAM398" s="93"/>
      <c r="NAN398" s="93"/>
      <c r="NAO398" s="93"/>
      <c r="NAP398" s="93"/>
      <c r="NAQ398" s="93"/>
      <c r="NAR398" s="93"/>
      <c r="NAS398" s="93"/>
      <c r="NAT398" s="93"/>
      <c r="NAU398" s="93"/>
      <c r="NAV398" s="93"/>
      <c r="NAW398" s="93"/>
      <c r="NAX398" s="93"/>
      <c r="NAY398" s="93"/>
      <c r="NAZ398" s="93"/>
      <c r="NBA398" s="93"/>
      <c r="NBB398" s="93"/>
      <c r="NBC398" s="93"/>
      <c r="NBD398" s="93"/>
      <c r="NBE398" s="93"/>
      <c r="NBF398" s="93"/>
      <c r="NBG398" s="93"/>
      <c r="NBH398" s="93"/>
      <c r="NBI398" s="93"/>
      <c r="NBJ398" s="93"/>
      <c r="NBK398" s="93"/>
      <c r="NBL398" s="93"/>
      <c r="NBM398" s="93"/>
      <c r="NBN398" s="93"/>
      <c r="NBO398" s="93"/>
      <c r="NBP398" s="93"/>
      <c r="NBQ398" s="93"/>
      <c r="NBR398" s="93"/>
      <c r="NBS398" s="93"/>
      <c r="NBT398" s="93"/>
      <c r="NBU398" s="93"/>
      <c r="NBV398" s="93"/>
      <c r="NBW398" s="93"/>
      <c r="NBX398" s="93"/>
      <c r="NBY398" s="93"/>
      <c r="NBZ398" s="93"/>
      <c r="NCA398" s="93"/>
      <c r="NCB398" s="93"/>
      <c r="NCC398" s="93"/>
      <c r="NCD398" s="93"/>
      <c r="NCE398" s="93"/>
      <c r="NCF398" s="93"/>
      <c r="NCG398" s="93"/>
      <c r="NCH398" s="93"/>
      <c r="NCI398" s="93"/>
      <c r="NCJ398" s="93"/>
      <c r="NCK398" s="93"/>
      <c r="NCL398" s="93"/>
      <c r="NCM398" s="93"/>
      <c r="NCN398" s="93"/>
      <c r="NCO398" s="93"/>
      <c r="NCP398" s="93"/>
      <c r="NCQ398" s="93"/>
      <c r="NCR398" s="93"/>
      <c r="NCS398" s="93"/>
      <c r="NCT398" s="93"/>
      <c r="NCU398" s="93"/>
      <c r="NCV398" s="93"/>
      <c r="NCW398" s="93"/>
      <c r="NCX398" s="93"/>
      <c r="NCY398" s="93"/>
      <c r="NCZ398" s="93"/>
      <c r="NDA398" s="93"/>
      <c r="NDB398" s="93"/>
      <c r="NDC398" s="93"/>
      <c r="NDD398" s="93"/>
      <c r="NDE398" s="93"/>
      <c r="NDF398" s="93"/>
      <c r="NDG398" s="93"/>
      <c r="NDH398" s="93"/>
      <c r="NDI398" s="93"/>
      <c r="NDJ398" s="93"/>
      <c r="NDK398" s="93"/>
      <c r="NDL398" s="93"/>
      <c r="NDM398" s="93"/>
      <c r="NDN398" s="93"/>
      <c r="NDO398" s="93"/>
      <c r="NDP398" s="93"/>
      <c r="NDQ398" s="93"/>
      <c r="NDR398" s="93"/>
      <c r="NDS398" s="93"/>
      <c r="NDT398" s="93"/>
      <c r="NDU398" s="93"/>
      <c r="NDV398" s="93"/>
      <c r="NDW398" s="93"/>
      <c r="NDX398" s="93"/>
      <c r="NDY398" s="93"/>
      <c r="NDZ398" s="93"/>
      <c r="NEA398" s="93"/>
      <c r="NEB398" s="93"/>
      <c r="NEC398" s="93"/>
      <c r="NED398" s="93"/>
      <c r="NEE398" s="93"/>
      <c r="NEF398" s="93"/>
      <c r="NEG398" s="93"/>
      <c r="NEH398" s="93"/>
      <c r="NEI398" s="93"/>
      <c r="NEJ398" s="93"/>
      <c r="NEK398" s="93"/>
      <c r="NEL398" s="93"/>
      <c r="NEM398" s="93"/>
      <c r="NEN398" s="93"/>
      <c r="NEO398" s="93"/>
      <c r="NEP398" s="93"/>
      <c r="NEQ398" s="93"/>
      <c r="NER398" s="93"/>
      <c r="NES398" s="93"/>
      <c r="NET398" s="93"/>
      <c r="NEU398" s="93"/>
      <c r="NEV398" s="93"/>
      <c r="NEW398" s="93"/>
      <c r="NEX398" s="93"/>
      <c r="NEY398" s="93"/>
      <c r="NEZ398" s="93"/>
      <c r="NFA398" s="93"/>
      <c r="NFB398" s="93"/>
      <c r="NFC398" s="93"/>
      <c r="NFD398" s="93"/>
      <c r="NFE398" s="93"/>
      <c r="NFF398" s="93"/>
      <c r="NFG398" s="93"/>
      <c r="NFH398" s="93"/>
      <c r="NFI398" s="93"/>
      <c r="NFJ398" s="93"/>
      <c r="NFK398" s="93"/>
      <c r="NFL398" s="93"/>
      <c r="NFM398" s="93"/>
      <c r="NFN398" s="93"/>
      <c r="NFO398" s="93"/>
      <c r="NFP398" s="93"/>
      <c r="NFQ398" s="93"/>
      <c r="NFR398" s="93"/>
      <c r="NFS398" s="93"/>
      <c r="NFT398" s="93"/>
      <c r="NFU398" s="93"/>
      <c r="NFV398" s="93"/>
      <c r="NFW398" s="93"/>
      <c r="NFX398" s="93"/>
      <c r="NFY398" s="93"/>
      <c r="NFZ398" s="93"/>
      <c r="NGA398" s="93"/>
      <c r="NGB398" s="93"/>
      <c r="NGC398" s="93"/>
      <c r="NGD398" s="93"/>
      <c r="NGE398" s="93"/>
      <c r="NGF398" s="93"/>
      <c r="NGG398" s="93"/>
      <c r="NGH398" s="93"/>
      <c r="NGI398" s="93"/>
      <c r="NGJ398" s="93"/>
      <c r="NGK398" s="93"/>
      <c r="NGL398" s="93"/>
      <c r="NGM398" s="93"/>
      <c r="NGN398" s="93"/>
      <c r="NGO398" s="93"/>
      <c r="NGP398" s="93"/>
      <c r="NGQ398" s="93"/>
      <c r="NGR398" s="93"/>
      <c r="NGS398" s="93"/>
      <c r="NGT398" s="93"/>
      <c r="NGU398" s="93"/>
      <c r="NGV398" s="93"/>
      <c r="NGW398" s="93"/>
      <c r="NGX398" s="93"/>
      <c r="NGY398" s="93"/>
      <c r="NGZ398" s="93"/>
      <c r="NHA398" s="93"/>
      <c r="NHB398" s="93"/>
      <c r="NHC398" s="93"/>
      <c r="NHD398" s="93"/>
      <c r="NHE398" s="93"/>
      <c r="NHF398" s="93"/>
      <c r="NHG398" s="93"/>
      <c r="NHH398" s="93"/>
      <c r="NHI398" s="93"/>
      <c r="NHJ398" s="93"/>
      <c r="NHK398" s="93"/>
      <c r="NHL398" s="93"/>
      <c r="NHM398" s="93"/>
      <c r="NHN398" s="93"/>
      <c r="NHO398" s="93"/>
      <c r="NHP398" s="93"/>
      <c r="NHQ398" s="93"/>
      <c r="NHR398" s="93"/>
      <c r="NHS398" s="93"/>
      <c r="NHT398" s="93"/>
      <c r="NHU398" s="93"/>
      <c r="NHV398" s="93"/>
      <c r="NHW398" s="93"/>
      <c r="NHX398" s="93"/>
      <c r="NHY398" s="93"/>
      <c r="NHZ398" s="93"/>
      <c r="NIA398" s="93"/>
      <c r="NIB398" s="93"/>
      <c r="NIC398" s="93"/>
      <c r="NID398" s="93"/>
      <c r="NIE398" s="93"/>
      <c r="NIF398" s="93"/>
      <c r="NIG398" s="93"/>
      <c r="NIH398" s="93"/>
      <c r="NII398" s="93"/>
      <c r="NIJ398" s="93"/>
      <c r="NIK398" s="93"/>
      <c r="NIL398" s="93"/>
      <c r="NIM398" s="93"/>
      <c r="NIN398" s="93"/>
      <c r="NIO398" s="93"/>
      <c r="NIP398" s="93"/>
      <c r="NIQ398" s="93"/>
      <c r="NIR398" s="93"/>
      <c r="NIS398" s="93"/>
      <c r="NIT398" s="93"/>
      <c r="NIU398" s="93"/>
      <c r="NIV398" s="93"/>
      <c r="NIW398" s="93"/>
      <c r="NIX398" s="93"/>
      <c r="NIY398" s="93"/>
      <c r="NIZ398" s="93"/>
      <c r="NJA398" s="93"/>
      <c r="NJB398" s="93"/>
      <c r="NJC398" s="93"/>
      <c r="NJD398" s="93"/>
      <c r="NJE398" s="93"/>
      <c r="NJF398" s="93"/>
      <c r="NJG398" s="93"/>
      <c r="NJH398" s="93"/>
      <c r="NJI398" s="93"/>
      <c r="NJJ398" s="93"/>
      <c r="NJK398" s="93"/>
      <c r="NJL398" s="93"/>
      <c r="NJM398" s="93"/>
      <c r="NJN398" s="93"/>
      <c r="NJO398" s="93"/>
      <c r="NJP398" s="93"/>
      <c r="NJQ398" s="93"/>
      <c r="NJR398" s="93"/>
      <c r="NJS398" s="93"/>
      <c r="NJT398" s="93"/>
      <c r="NJU398" s="93"/>
      <c r="NJV398" s="93"/>
      <c r="NJW398" s="93"/>
      <c r="NJX398" s="93"/>
      <c r="NJY398" s="93"/>
      <c r="NJZ398" s="93"/>
      <c r="NKA398" s="93"/>
      <c r="NKB398" s="93"/>
      <c r="NKC398" s="93"/>
      <c r="NKD398" s="93"/>
      <c r="NKE398" s="93"/>
      <c r="NKF398" s="93"/>
      <c r="NKG398" s="93"/>
      <c r="NKH398" s="93"/>
      <c r="NKI398" s="93"/>
      <c r="NKJ398" s="93"/>
      <c r="NKK398" s="93"/>
      <c r="NKL398" s="93"/>
      <c r="NKM398" s="93"/>
      <c r="NKN398" s="93"/>
      <c r="NKO398" s="93"/>
      <c r="NKP398" s="93"/>
      <c r="NKQ398" s="93"/>
      <c r="NKR398" s="93"/>
      <c r="NKS398" s="93"/>
      <c r="NKT398" s="93"/>
      <c r="NKU398" s="93"/>
      <c r="NKV398" s="93"/>
      <c r="NKW398" s="93"/>
      <c r="NKX398" s="93"/>
      <c r="NKY398" s="93"/>
      <c r="NKZ398" s="93"/>
      <c r="NLA398" s="93"/>
      <c r="NLB398" s="93"/>
      <c r="NLC398" s="93"/>
      <c r="NLD398" s="93"/>
      <c r="NLE398" s="93"/>
      <c r="NLF398" s="93"/>
      <c r="NLG398" s="93"/>
      <c r="NLH398" s="93"/>
      <c r="NLI398" s="93"/>
      <c r="NLJ398" s="93"/>
      <c r="NLK398" s="93"/>
      <c r="NLL398" s="93"/>
      <c r="NLM398" s="93"/>
      <c r="NLN398" s="93"/>
      <c r="NLO398" s="93"/>
      <c r="NLP398" s="93"/>
      <c r="NLQ398" s="93"/>
      <c r="NLR398" s="93"/>
      <c r="NLS398" s="93"/>
      <c r="NLT398" s="93"/>
      <c r="NLU398" s="93"/>
      <c r="NLV398" s="93"/>
      <c r="NLW398" s="93"/>
      <c r="NLX398" s="93"/>
      <c r="NLY398" s="93"/>
      <c r="NLZ398" s="93"/>
      <c r="NMA398" s="93"/>
      <c r="NMB398" s="93"/>
      <c r="NMC398" s="93"/>
      <c r="NMD398" s="93"/>
      <c r="NME398" s="93"/>
      <c r="NMF398" s="93"/>
      <c r="NMG398" s="93"/>
      <c r="NMH398" s="93"/>
      <c r="NMI398" s="93"/>
      <c r="NMJ398" s="93"/>
      <c r="NMK398" s="93"/>
      <c r="NML398" s="93"/>
      <c r="NMM398" s="93"/>
      <c r="NMN398" s="93"/>
      <c r="NMO398" s="93"/>
      <c r="NMP398" s="93"/>
      <c r="NMQ398" s="93"/>
      <c r="NMR398" s="93"/>
      <c r="NMS398" s="93"/>
      <c r="NMT398" s="93"/>
      <c r="NMU398" s="93"/>
      <c r="NMV398" s="93"/>
      <c r="NMW398" s="93"/>
      <c r="NMX398" s="93"/>
      <c r="NMY398" s="93"/>
      <c r="NMZ398" s="93"/>
      <c r="NNA398" s="93"/>
      <c r="NNB398" s="93"/>
      <c r="NNC398" s="93"/>
      <c r="NND398" s="93"/>
      <c r="NNE398" s="93"/>
      <c r="NNF398" s="93"/>
      <c r="NNG398" s="93"/>
      <c r="NNH398" s="93"/>
      <c r="NNI398" s="93"/>
      <c r="NNJ398" s="93"/>
      <c r="NNK398" s="93"/>
      <c r="NNL398" s="93"/>
      <c r="NNM398" s="93"/>
      <c r="NNN398" s="93"/>
      <c r="NNO398" s="93"/>
      <c r="NNP398" s="93"/>
      <c r="NNQ398" s="93"/>
      <c r="NNR398" s="93"/>
      <c r="NNS398" s="93"/>
      <c r="NNT398" s="93"/>
      <c r="NNU398" s="93"/>
      <c r="NNV398" s="93"/>
      <c r="NNW398" s="93"/>
      <c r="NNX398" s="93"/>
      <c r="NNY398" s="93"/>
      <c r="NNZ398" s="93"/>
      <c r="NOA398" s="93"/>
      <c r="NOB398" s="93"/>
      <c r="NOC398" s="93"/>
      <c r="NOD398" s="93"/>
      <c r="NOE398" s="93"/>
      <c r="NOF398" s="93"/>
      <c r="NOG398" s="93"/>
      <c r="NOH398" s="93"/>
      <c r="NOI398" s="93"/>
      <c r="NOJ398" s="93"/>
      <c r="NOK398" s="93"/>
      <c r="NOL398" s="93"/>
      <c r="NOM398" s="93"/>
      <c r="NON398" s="93"/>
      <c r="NOO398" s="93"/>
      <c r="NOP398" s="93"/>
      <c r="NOQ398" s="93"/>
      <c r="NOR398" s="93"/>
      <c r="NOS398" s="93"/>
      <c r="NOT398" s="93"/>
      <c r="NOU398" s="93"/>
      <c r="NOV398" s="93"/>
      <c r="NOW398" s="93"/>
      <c r="NOX398" s="93"/>
      <c r="NOY398" s="93"/>
      <c r="NOZ398" s="93"/>
      <c r="NPA398" s="93"/>
      <c r="NPB398" s="93"/>
      <c r="NPC398" s="93"/>
      <c r="NPD398" s="93"/>
      <c r="NPE398" s="93"/>
      <c r="NPF398" s="93"/>
      <c r="NPG398" s="93"/>
      <c r="NPH398" s="93"/>
      <c r="NPI398" s="93"/>
      <c r="NPJ398" s="93"/>
      <c r="NPK398" s="93"/>
      <c r="NPL398" s="93"/>
      <c r="NPM398" s="93"/>
      <c r="NPN398" s="93"/>
      <c r="NPO398" s="93"/>
      <c r="NPP398" s="93"/>
      <c r="NPQ398" s="93"/>
      <c r="NPR398" s="93"/>
      <c r="NPS398" s="93"/>
      <c r="NPT398" s="93"/>
      <c r="NPU398" s="93"/>
      <c r="NPV398" s="93"/>
      <c r="NPW398" s="93"/>
      <c r="NPX398" s="93"/>
      <c r="NPY398" s="93"/>
      <c r="NPZ398" s="93"/>
      <c r="NQA398" s="93"/>
      <c r="NQB398" s="93"/>
      <c r="NQC398" s="93"/>
      <c r="NQD398" s="93"/>
      <c r="NQE398" s="93"/>
      <c r="NQF398" s="93"/>
      <c r="NQG398" s="93"/>
      <c r="NQH398" s="93"/>
      <c r="NQI398" s="93"/>
      <c r="NQJ398" s="93"/>
      <c r="NQK398" s="93"/>
      <c r="NQL398" s="93"/>
      <c r="NQM398" s="93"/>
      <c r="NQN398" s="93"/>
      <c r="NQO398" s="93"/>
      <c r="NQP398" s="93"/>
      <c r="NQQ398" s="93"/>
      <c r="NQR398" s="93"/>
      <c r="NQS398" s="93"/>
      <c r="NQT398" s="93"/>
      <c r="NQU398" s="93"/>
      <c r="NQV398" s="93"/>
      <c r="NQW398" s="93"/>
      <c r="NQX398" s="93"/>
      <c r="NQY398" s="93"/>
      <c r="NQZ398" s="93"/>
      <c r="NRA398" s="93"/>
      <c r="NRB398" s="93"/>
      <c r="NRC398" s="93"/>
      <c r="NRD398" s="93"/>
      <c r="NRE398" s="93"/>
      <c r="NRF398" s="93"/>
      <c r="NRG398" s="93"/>
      <c r="NRH398" s="93"/>
      <c r="NRI398" s="93"/>
      <c r="NRJ398" s="93"/>
      <c r="NRK398" s="93"/>
      <c r="NRL398" s="93"/>
      <c r="NRM398" s="93"/>
      <c r="NRN398" s="93"/>
      <c r="NRO398" s="93"/>
      <c r="NRP398" s="93"/>
      <c r="NRQ398" s="93"/>
      <c r="NRR398" s="93"/>
      <c r="NRS398" s="93"/>
      <c r="NRT398" s="93"/>
      <c r="NRU398" s="93"/>
      <c r="NRV398" s="93"/>
      <c r="NRW398" s="93"/>
      <c r="NRX398" s="93"/>
      <c r="NRY398" s="93"/>
      <c r="NRZ398" s="93"/>
      <c r="NSA398" s="93"/>
      <c r="NSB398" s="93"/>
      <c r="NSC398" s="93"/>
      <c r="NSD398" s="93"/>
      <c r="NSE398" s="93"/>
      <c r="NSF398" s="93"/>
      <c r="NSG398" s="93"/>
      <c r="NSH398" s="93"/>
      <c r="NSI398" s="93"/>
      <c r="NSJ398" s="93"/>
      <c r="NSK398" s="93"/>
      <c r="NSL398" s="93"/>
      <c r="NSM398" s="93"/>
      <c r="NSN398" s="93"/>
      <c r="NSO398" s="93"/>
      <c r="NSP398" s="93"/>
      <c r="NSQ398" s="93"/>
      <c r="NSR398" s="93"/>
      <c r="NSS398" s="93"/>
      <c r="NST398" s="93"/>
      <c r="NSU398" s="93"/>
      <c r="NSV398" s="93"/>
      <c r="NSW398" s="93"/>
      <c r="NSX398" s="93"/>
      <c r="NSY398" s="93"/>
      <c r="NSZ398" s="93"/>
      <c r="NTA398" s="93"/>
      <c r="NTB398" s="93"/>
      <c r="NTC398" s="93"/>
      <c r="NTD398" s="93"/>
      <c r="NTE398" s="93"/>
      <c r="NTF398" s="93"/>
      <c r="NTG398" s="93"/>
      <c r="NTH398" s="93"/>
      <c r="NTI398" s="93"/>
      <c r="NTJ398" s="93"/>
      <c r="NTK398" s="93"/>
      <c r="NTL398" s="93"/>
      <c r="NTM398" s="93"/>
      <c r="NTN398" s="93"/>
      <c r="NTO398" s="93"/>
      <c r="NTP398" s="93"/>
      <c r="NTQ398" s="93"/>
      <c r="NTR398" s="93"/>
      <c r="NTS398" s="93"/>
      <c r="NTT398" s="93"/>
      <c r="NTU398" s="93"/>
      <c r="NTV398" s="93"/>
      <c r="NTW398" s="93"/>
      <c r="NTX398" s="93"/>
      <c r="NTY398" s="93"/>
      <c r="NTZ398" s="93"/>
      <c r="NUA398" s="93"/>
      <c r="NUB398" s="93"/>
      <c r="NUC398" s="93"/>
      <c r="NUD398" s="93"/>
      <c r="NUE398" s="93"/>
      <c r="NUF398" s="93"/>
      <c r="NUG398" s="93"/>
      <c r="NUH398" s="93"/>
      <c r="NUI398" s="93"/>
      <c r="NUJ398" s="93"/>
      <c r="NUK398" s="93"/>
      <c r="NUL398" s="93"/>
      <c r="NUM398" s="93"/>
      <c r="NUN398" s="93"/>
      <c r="NUO398" s="93"/>
      <c r="NUP398" s="93"/>
      <c r="NUQ398" s="93"/>
      <c r="NUR398" s="93"/>
      <c r="NUS398" s="93"/>
      <c r="NUT398" s="93"/>
      <c r="NUU398" s="93"/>
      <c r="NUV398" s="93"/>
      <c r="NUW398" s="93"/>
      <c r="NUX398" s="93"/>
      <c r="NUY398" s="93"/>
      <c r="NUZ398" s="93"/>
      <c r="NVA398" s="93"/>
      <c r="NVB398" s="93"/>
      <c r="NVC398" s="93"/>
      <c r="NVD398" s="93"/>
      <c r="NVE398" s="93"/>
      <c r="NVF398" s="93"/>
      <c r="NVG398" s="93"/>
      <c r="NVH398" s="93"/>
      <c r="NVI398" s="93"/>
      <c r="NVJ398" s="93"/>
      <c r="NVK398" s="93"/>
      <c r="NVL398" s="93"/>
      <c r="NVM398" s="93"/>
      <c r="NVN398" s="93"/>
      <c r="NVO398" s="93"/>
      <c r="NVP398" s="93"/>
      <c r="NVQ398" s="93"/>
      <c r="NVR398" s="93"/>
      <c r="NVS398" s="93"/>
      <c r="NVT398" s="93"/>
      <c r="NVU398" s="93"/>
      <c r="NVV398" s="93"/>
      <c r="NVW398" s="93"/>
      <c r="NVX398" s="93"/>
      <c r="NVY398" s="93"/>
      <c r="NVZ398" s="93"/>
      <c r="NWA398" s="93"/>
      <c r="NWB398" s="93"/>
      <c r="NWC398" s="93"/>
      <c r="NWD398" s="93"/>
      <c r="NWE398" s="93"/>
      <c r="NWF398" s="93"/>
      <c r="NWG398" s="93"/>
      <c r="NWH398" s="93"/>
      <c r="NWI398" s="93"/>
      <c r="NWJ398" s="93"/>
      <c r="NWK398" s="93"/>
      <c r="NWL398" s="93"/>
      <c r="NWM398" s="93"/>
      <c r="NWN398" s="93"/>
      <c r="NWO398" s="93"/>
      <c r="NWP398" s="93"/>
      <c r="NWQ398" s="93"/>
      <c r="NWR398" s="93"/>
      <c r="NWS398" s="93"/>
      <c r="NWT398" s="93"/>
      <c r="NWU398" s="93"/>
      <c r="NWV398" s="93"/>
      <c r="NWW398" s="93"/>
      <c r="NWX398" s="93"/>
      <c r="NWY398" s="93"/>
      <c r="NWZ398" s="93"/>
      <c r="NXA398" s="93"/>
      <c r="NXB398" s="93"/>
      <c r="NXC398" s="93"/>
      <c r="NXD398" s="93"/>
      <c r="NXE398" s="93"/>
      <c r="NXF398" s="93"/>
      <c r="NXG398" s="93"/>
      <c r="NXH398" s="93"/>
      <c r="NXI398" s="93"/>
      <c r="NXJ398" s="93"/>
      <c r="NXK398" s="93"/>
      <c r="NXL398" s="93"/>
      <c r="NXM398" s="93"/>
      <c r="NXN398" s="93"/>
      <c r="NXO398" s="93"/>
      <c r="NXP398" s="93"/>
      <c r="NXQ398" s="93"/>
      <c r="NXR398" s="93"/>
      <c r="NXS398" s="93"/>
      <c r="NXT398" s="93"/>
      <c r="NXU398" s="93"/>
      <c r="NXV398" s="93"/>
      <c r="NXW398" s="93"/>
      <c r="NXX398" s="93"/>
      <c r="NXY398" s="93"/>
      <c r="NXZ398" s="93"/>
      <c r="NYA398" s="93"/>
      <c r="NYB398" s="93"/>
      <c r="NYC398" s="93"/>
      <c r="NYD398" s="93"/>
      <c r="NYE398" s="93"/>
      <c r="NYF398" s="93"/>
      <c r="NYG398" s="93"/>
      <c r="NYH398" s="93"/>
      <c r="NYI398" s="93"/>
      <c r="NYJ398" s="93"/>
      <c r="NYK398" s="93"/>
      <c r="NYL398" s="93"/>
      <c r="NYM398" s="93"/>
      <c r="NYN398" s="93"/>
      <c r="NYO398" s="93"/>
      <c r="NYP398" s="93"/>
      <c r="NYQ398" s="93"/>
      <c r="NYR398" s="93"/>
      <c r="NYS398" s="93"/>
      <c r="NYT398" s="93"/>
      <c r="NYU398" s="93"/>
      <c r="NYV398" s="93"/>
      <c r="NYW398" s="93"/>
      <c r="NYX398" s="93"/>
      <c r="NYY398" s="93"/>
      <c r="NYZ398" s="93"/>
      <c r="NZA398" s="93"/>
      <c r="NZB398" s="93"/>
      <c r="NZC398" s="93"/>
      <c r="NZD398" s="93"/>
      <c r="NZE398" s="93"/>
      <c r="NZF398" s="93"/>
      <c r="NZG398" s="93"/>
      <c r="NZH398" s="93"/>
      <c r="NZI398" s="93"/>
      <c r="NZJ398" s="93"/>
      <c r="NZK398" s="93"/>
      <c r="NZL398" s="93"/>
      <c r="NZM398" s="93"/>
      <c r="NZN398" s="93"/>
      <c r="NZO398" s="93"/>
      <c r="NZP398" s="93"/>
      <c r="NZQ398" s="93"/>
      <c r="NZR398" s="93"/>
      <c r="NZS398" s="93"/>
      <c r="NZT398" s="93"/>
      <c r="NZU398" s="93"/>
      <c r="NZV398" s="93"/>
      <c r="NZW398" s="93"/>
      <c r="NZX398" s="93"/>
      <c r="NZY398" s="93"/>
      <c r="NZZ398" s="93"/>
      <c r="OAA398" s="93"/>
      <c r="OAB398" s="93"/>
      <c r="OAC398" s="93"/>
      <c r="OAD398" s="93"/>
      <c r="OAE398" s="93"/>
      <c r="OAF398" s="93"/>
      <c r="OAG398" s="93"/>
      <c r="OAH398" s="93"/>
      <c r="OAI398" s="93"/>
      <c r="OAJ398" s="93"/>
      <c r="OAK398" s="93"/>
      <c r="OAL398" s="93"/>
      <c r="OAM398" s="93"/>
      <c r="OAN398" s="93"/>
      <c r="OAO398" s="93"/>
      <c r="OAP398" s="93"/>
      <c r="OAQ398" s="93"/>
      <c r="OAR398" s="93"/>
      <c r="OAS398" s="93"/>
      <c r="OAT398" s="93"/>
      <c r="OAU398" s="93"/>
      <c r="OAV398" s="93"/>
      <c r="OAW398" s="93"/>
      <c r="OAX398" s="93"/>
      <c r="OAY398" s="93"/>
      <c r="OAZ398" s="93"/>
      <c r="OBA398" s="93"/>
      <c r="OBB398" s="93"/>
      <c r="OBC398" s="93"/>
      <c r="OBD398" s="93"/>
      <c r="OBE398" s="93"/>
      <c r="OBF398" s="93"/>
      <c r="OBG398" s="93"/>
      <c r="OBH398" s="93"/>
      <c r="OBI398" s="93"/>
      <c r="OBJ398" s="93"/>
      <c r="OBK398" s="93"/>
      <c r="OBL398" s="93"/>
      <c r="OBM398" s="93"/>
      <c r="OBN398" s="93"/>
      <c r="OBO398" s="93"/>
      <c r="OBP398" s="93"/>
      <c r="OBQ398" s="93"/>
      <c r="OBR398" s="93"/>
      <c r="OBS398" s="93"/>
      <c r="OBT398" s="93"/>
      <c r="OBU398" s="93"/>
      <c r="OBV398" s="93"/>
      <c r="OBW398" s="93"/>
      <c r="OBX398" s="93"/>
      <c r="OBY398" s="93"/>
      <c r="OBZ398" s="93"/>
      <c r="OCA398" s="93"/>
      <c r="OCB398" s="93"/>
      <c r="OCC398" s="93"/>
      <c r="OCD398" s="93"/>
      <c r="OCE398" s="93"/>
      <c r="OCF398" s="93"/>
      <c r="OCG398" s="93"/>
      <c r="OCH398" s="93"/>
      <c r="OCI398" s="93"/>
      <c r="OCJ398" s="93"/>
      <c r="OCK398" s="93"/>
      <c r="OCL398" s="93"/>
      <c r="OCM398" s="93"/>
      <c r="OCN398" s="93"/>
      <c r="OCO398" s="93"/>
      <c r="OCP398" s="93"/>
      <c r="OCQ398" s="93"/>
      <c r="OCR398" s="93"/>
      <c r="OCS398" s="93"/>
      <c r="OCT398" s="93"/>
      <c r="OCU398" s="93"/>
      <c r="OCV398" s="93"/>
      <c r="OCW398" s="93"/>
      <c r="OCX398" s="93"/>
      <c r="OCY398" s="93"/>
      <c r="OCZ398" s="93"/>
      <c r="ODA398" s="93"/>
      <c r="ODB398" s="93"/>
      <c r="ODC398" s="93"/>
      <c r="ODD398" s="93"/>
      <c r="ODE398" s="93"/>
      <c r="ODF398" s="93"/>
      <c r="ODG398" s="93"/>
      <c r="ODH398" s="93"/>
      <c r="ODI398" s="93"/>
      <c r="ODJ398" s="93"/>
      <c r="ODK398" s="93"/>
      <c r="ODL398" s="93"/>
      <c r="ODM398" s="93"/>
      <c r="ODN398" s="93"/>
      <c r="ODO398" s="93"/>
      <c r="ODP398" s="93"/>
      <c r="ODQ398" s="93"/>
      <c r="ODR398" s="93"/>
      <c r="ODS398" s="93"/>
      <c r="ODT398" s="93"/>
      <c r="ODU398" s="93"/>
      <c r="ODV398" s="93"/>
      <c r="ODW398" s="93"/>
      <c r="ODX398" s="93"/>
      <c r="ODY398" s="93"/>
      <c r="ODZ398" s="93"/>
      <c r="OEA398" s="93"/>
      <c r="OEB398" s="93"/>
      <c r="OEC398" s="93"/>
      <c r="OED398" s="93"/>
      <c r="OEE398" s="93"/>
      <c r="OEF398" s="93"/>
      <c r="OEG398" s="93"/>
      <c r="OEH398" s="93"/>
      <c r="OEI398" s="93"/>
      <c r="OEJ398" s="93"/>
      <c r="OEK398" s="93"/>
      <c r="OEL398" s="93"/>
      <c r="OEM398" s="93"/>
      <c r="OEN398" s="93"/>
      <c r="OEO398" s="93"/>
      <c r="OEP398" s="93"/>
      <c r="OEQ398" s="93"/>
      <c r="OER398" s="93"/>
      <c r="OES398" s="93"/>
      <c r="OET398" s="93"/>
      <c r="OEU398" s="93"/>
      <c r="OEV398" s="93"/>
      <c r="OEW398" s="93"/>
      <c r="OEX398" s="93"/>
      <c r="OEY398" s="93"/>
      <c r="OEZ398" s="93"/>
      <c r="OFA398" s="93"/>
      <c r="OFB398" s="93"/>
      <c r="OFC398" s="93"/>
      <c r="OFD398" s="93"/>
      <c r="OFE398" s="93"/>
      <c r="OFF398" s="93"/>
      <c r="OFG398" s="93"/>
      <c r="OFH398" s="93"/>
      <c r="OFI398" s="93"/>
      <c r="OFJ398" s="93"/>
      <c r="OFK398" s="93"/>
      <c r="OFL398" s="93"/>
      <c r="OFM398" s="93"/>
      <c r="OFN398" s="93"/>
      <c r="OFO398" s="93"/>
      <c r="OFP398" s="93"/>
      <c r="OFQ398" s="93"/>
      <c r="OFR398" s="93"/>
      <c r="OFS398" s="93"/>
      <c r="OFT398" s="93"/>
      <c r="OFU398" s="93"/>
      <c r="OFV398" s="93"/>
      <c r="OFW398" s="93"/>
      <c r="OFX398" s="93"/>
      <c r="OFY398" s="93"/>
      <c r="OFZ398" s="93"/>
      <c r="OGA398" s="93"/>
      <c r="OGB398" s="93"/>
      <c r="OGC398" s="93"/>
      <c r="OGD398" s="93"/>
      <c r="OGE398" s="93"/>
      <c r="OGF398" s="93"/>
      <c r="OGG398" s="93"/>
      <c r="OGH398" s="93"/>
      <c r="OGI398" s="93"/>
      <c r="OGJ398" s="93"/>
      <c r="OGK398" s="93"/>
      <c r="OGL398" s="93"/>
      <c r="OGM398" s="93"/>
      <c r="OGN398" s="93"/>
      <c r="OGO398" s="93"/>
      <c r="OGP398" s="93"/>
      <c r="OGQ398" s="93"/>
      <c r="OGR398" s="93"/>
      <c r="OGS398" s="93"/>
      <c r="OGT398" s="93"/>
      <c r="OGU398" s="93"/>
      <c r="OGV398" s="93"/>
      <c r="OGW398" s="93"/>
      <c r="OGX398" s="93"/>
      <c r="OGY398" s="93"/>
      <c r="OGZ398" s="93"/>
      <c r="OHA398" s="93"/>
      <c r="OHB398" s="93"/>
      <c r="OHC398" s="93"/>
      <c r="OHD398" s="93"/>
      <c r="OHE398" s="93"/>
      <c r="OHF398" s="93"/>
      <c r="OHG398" s="93"/>
      <c r="OHH398" s="93"/>
      <c r="OHI398" s="93"/>
      <c r="OHJ398" s="93"/>
      <c r="OHK398" s="93"/>
      <c r="OHL398" s="93"/>
      <c r="OHM398" s="93"/>
      <c r="OHN398" s="93"/>
      <c r="OHO398" s="93"/>
      <c r="OHP398" s="93"/>
      <c r="OHQ398" s="93"/>
      <c r="OHR398" s="93"/>
      <c r="OHS398" s="93"/>
      <c r="OHT398" s="93"/>
      <c r="OHU398" s="93"/>
      <c r="OHV398" s="93"/>
      <c r="OHW398" s="93"/>
      <c r="OHX398" s="93"/>
      <c r="OHY398" s="93"/>
      <c r="OHZ398" s="93"/>
      <c r="OIA398" s="93"/>
      <c r="OIB398" s="93"/>
      <c r="OIC398" s="93"/>
      <c r="OID398" s="93"/>
      <c r="OIE398" s="93"/>
      <c r="OIF398" s="93"/>
      <c r="OIG398" s="93"/>
      <c r="OIH398" s="93"/>
      <c r="OII398" s="93"/>
      <c r="OIJ398" s="93"/>
      <c r="OIK398" s="93"/>
      <c r="OIL398" s="93"/>
      <c r="OIM398" s="93"/>
      <c r="OIN398" s="93"/>
      <c r="OIO398" s="93"/>
      <c r="OIP398" s="93"/>
      <c r="OIQ398" s="93"/>
      <c r="OIR398" s="93"/>
      <c r="OIS398" s="93"/>
      <c r="OIT398" s="93"/>
      <c r="OIU398" s="93"/>
      <c r="OIV398" s="93"/>
      <c r="OIW398" s="93"/>
      <c r="OIX398" s="93"/>
      <c r="OIY398" s="93"/>
      <c r="OIZ398" s="93"/>
      <c r="OJA398" s="93"/>
      <c r="OJB398" s="93"/>
      <c r="OJC398" s="93"/>
      <c r="OJD398" s="93"/>
      <c r="OJE398" s="93"/>
      <c r="OJF398" s="93"/>
      <c r="OJG398" s="93"/>
      <c r="OJH398" s="93"/>
      <c r="OJI398" s="93"/>
      <c r="OJJ398" s="93"/>
      <c r="OJK398" s="93"/>
      <c r="OJL398" s="93"/>
      <c r="OJM398" s="93"/>
      <c r="OJN398" s="93"/>
      <c r="OJO398" s="93"/>
      <c r="OJP398" s="93"/>
      <c r="OJQ398" s="93"/>
      <c r="OJR398" s="93"/>
      <c r="OJS398" s="93"/>
      <c r="OJT398" s="93"/>
      <c r="OJU398" s="93"/>
      <c r="OJV398" s="93"/>
      <c r="OJW398" s="93"/>
      <c r="OJX398" s="93"/>
      <c r="OJY398" s="93"/>
      <c r="OJZ398" s="93"/>
      <c r="OKA398" s="93"/>
      <c r="OKB398" s="93"/>
      <c r="OKC398" s="93"/>
      <c r="OKD398" s="93"/>
      <c r="OKE398" s="93"/>
      <c r="OKF398" s="93"/>
      <c r="OKG398" s="93"/>
      <c r="OKH398" s="93"/>
      <c r="OKI398" s="93"/>
      <c r="OKJ398" s="93"/>
      <c r="OKK398" s="93"/>
      <c r="OKL398" s="93"/>
      <c r="OKM398" s="93"/>
      <c r="OKN398" s="93"/>
      <c r="OKO398" s="93"/>
      <c r="OKP398" s="93"/>
      <c r="OKQ398" s="93"/>
      <c r="OKR398" s="93"/>
      <c r="OKS398" s="93"/>
      <c r="OKT398" s="93"/>
      <c r="OKU398" s="93"/>
      <c r="OKV398" s="93"/>
      <c r="OKW398" s="93"/>
      <c r="OKX398" s="93"/>
      <c r="OKY398" s="93"/>
      <c r="OKZ398" s="93"/>
      <c r="OLA398" s="93"/>
      <c r="OLB398" s="93"/>
      <c r="OLC398" s="93"/>
      <c r="OLD398" s="93"/>
      <c r="OLE398" s="93"/>
      <c r="OLF398" s="93"/>
      <c r="OLG398" s="93"/>
      <c r="OLH398" s="93"/>
      <c r="OLI398" s="93"/>
      <c r="OLJ398" s="93"/>
      <c r="OLK398" s="93"/>
      <c r="OLL398" s="93"/>
      <c r="OLM398" s="93"/>
      <c r="OLN398" s="93"/>
      <c r="OLO398" s="93"/>
      <c r="OLP398" s="93"/>
      <c r="OLQ398" s="93"/>
      <c r="OLR398" s="93"/>
      <c r="OLS398" s="93"/>
      <c r="OLT398" s="93"/>
      <c r="OLU398" s="93"/>
      <c r="OLV398" s="93"/>
      <c r="OLW398" s="93"/>
      <c r="OLX398" s="93"/>
      <c r="OLY398" s="93"/>
      <c r="OLZ398" s="93"/>
      <c r="OMA398" s="93"/>
      <c r="OMB398" s="93"/>
      <c r="OMC398" s="93"/>
      <c r="OMD398" s="93"/>
      <c r="OME398" s="93"/>
      <c r="OMF398" s="93"/>
      <c r="OMG398" s="93"/>
      <c r="OMH398" s="93"/>
      <c r="OMI398" s="93"/>
      <c r="OMJ398" s="93"/>
      <c r="OMK398" s="93"/>
      <c r="OML398" s="93"/>
      <c r="OMM398" s="93"/>
      <c r="OMN398" s="93"/>
      <c r="OMO398" s="93"/>
      <c r="OMP398" s="93"/>
      <c r="OMQ398" s="93"/>
      <c r="OMR398" s="93"/>
      <c r="OMS398" s="93"/>
      <c r="OMT398" s="93"/>
      <c r="OMU398" s="93"/>
      <c r="OMV398" s="93"/>
      <c r="OMW398" s="93"/>
      <c r="OMX398" s="93"/>
      <c r="OMY398" s="93"/>
      <c r="OMZ398" s="93"/>
      <c r="ONA398" s="93"/>
      <c r="ONB398" s="93"/>
      <c r="ONC398" s="93"/>
      <c r="OND398" s="93"/>
      <c r="ONE398" s="93"/>
      <c r="ONF398" s="93"/>
      <c r="ONG398" s="93"/>
      <c r="ONH398" s="93"/>
      <c r="ONI398" s="93"/>
      <c r="ONJ398" s="93"/>
      <c r="ONK398" s="93"/>
      <c r="ONL398" s="93"/>
      <c r="ONM398" s="93"/>
      <c r="ONN398" s="93"/>
      <c r="ONO398" s="93"/>
      <c r="ONP398" s="93"/>
      <c r="ONQ398" s="93"/>
      <c r="ONR398" s="93"/>
      <c r="ONS398" s="93"/>
      <c r="ONT398" s="93"/>
      <c r="ONU398" s="93"/>
      <c r="ONV398" s="93"/>
      <c r="ONW398" s="93"/>
      <c r="ONX398" s="93"/>
      <c r="ONY398" s="93"/>
      <c r="ONZ398" s="93"/>
      <c r="OOA398" s="93"/>
      <c r="OOB398" s="93"/>
      <c r="OOC398" s="93"/>
      <c r="OOD398" s="93"/>
      <c r="OOE398" s="93"/>
      <c r="OOF398" s="93"/>
      <c r="OOG398" s="93"/>
      <c r="OOH398" s="93"/>
      <c r="OOI398" s="93"/>
      <c r="OOJ398" s="93"/>
      <c r="OOK398" s="93"/>
      <c r="OOL398" s="93"/>
      <c r="OOM398" s="93"/>
      <c r="OON398" s="93"/>
      <c r="OOO398" s="93"/>
      <c r="OOP398" s="93"/>
      <c r="OOQ398" s="93"/>
      <c r="OOR398" s="93"/>
      <c r="OOS398" s="93"/>
      <c r="OOT398" s="93"/>
      <c r="OOU398" s="93"/>
      <c r="OOV398" s="93"/>
      <c r="OOW398" s="93"/>
      <c r="OOX398" s="93"/>
      <c r="OOY398" s="93"/>
      <c r="OOZ398" s="93"/>
      <c r="OPA398" s="93"/>
      <c r="OPB398" s="93"/>
      <c r="OPC398" s="93"/>
      <c r="OPD398" s="93"/>
      <c r="OPE398" s="93"/>
      <c r="OPF398" s="93"/>
      <c r="OPG398" s="93"/>
      <c r="OPH398" s="93"/>
      <c r="OPI398" s="93"/>
      <c r="OPJ398" s="93"/>
      <c r="OPK398" s="93"/>
      <c r="OPL398" s="93"/>
      <c r="OPM398" s="93"/>
      <c r="OPN398" s="93"/>
      <c r="OPO398" s="93"/>
      <c r="OPP398" s="93"/>
      <c r="OPQ398" s="93"/>
      <c r="OPR398" s="93"/>
      <c r="OPS398" s="93"/>
      <c r="OPT398" s="93"/>
      <c r="OPU398" s="93"/>
      <c r="OPV398" s="93"/>
      <c r="OPW398" s="93"/>
      <c r="OPX398" s="93"/>
      <c r="OPY398" s="93"/>
      <c r="OPZ398" s="93"/>
      <c r="OQA398" s="93"/>
      <c r="OQB398" s="93"/>
      <c r="OQC398" s="93"/>
      <c r="OQD398" s="93"/>
      <c r="OQE398" s="93"/>
      <c r="OQF398" s="93"/>
      <c r="OQG398" s="93"/>
      <c r="OQH398" s="93"/>
      <c r="OQI398" s="93"/>
      <c r="OQJ398" s="93"/>
      <c r="OQK398" s="93"/>
      <c r="OQL398" s="93"/>
      <c r="OQM398" s="93"/>
      <c r="OQN398" s="93"/>
      <c r="OQO398" s="93"/>
      <c r="OQP398" s="93"/>
      <c r="OQQ398" s="93"/>
      <c r="OQR398" s="93"/>
      <c r="OQS398" s="93"/>
      <c r="OQT398" s="93"/>
      <c r="OQU398" s="93"/>
      <c r="OQV398" s="93"/>
      <c r="OQW398" s="93"/>
      <c r="OQX398" s="93"/>
      <c r="OQY398" s="93"/>
      <c r="OQZ398" s="93"/>
      <c r="ORA398" s="93"/>
      <c r="ORB398" s="93"/>
      <c r="ORC398" s="93"/>
      <c r="ORD398" s="93"/>
      <c r="ORE398" s="93"/>
      <c r="ORF398" s="93"/>
      <c r="ORG398" s="93"/>
      <c r="ORH398" s="93"/>
      <c r="ORI398" s="93"/>
      <c r="ORJ398" s="93"/>
      <c r="ORK398" s="93"/>
      <c r="ORL398" s="93"/>
      <c r="ORM398" s="93"/>
      <c r="ORN398" s="93"/>
      <c r="ORO398" s="93"/>
      <c r="ORP398" s="93"/>
      <c r="ORQ398" s="93"/>
      <c r="ORR398" s="93"/>
      <c r="ORS398" s="93"/>
      <c r="ORT398" s="93"/>
      <c r="ORU398" s="93"/>
      <c r="ORV398" s="93"/>
      <c r="ORW398" s="93"/>
      <c r="ORX398" s="93"/>
      <c r="ORY398" s="93"/>
      <c r="ORZ398" s="93"/>
      <c r="OSA398" s="93"/>
      <c r="OSB398" s="93"/>
      <c r="OSC398" s="93"/>
      <c r="OSD398" s="93"/>
      <c r="OSE398" s="93"/>
      <c r="OSF398" s="93"/>
      <c r="OSG398" s="93"/>
      <c r="OSH398" s="93"/>
      <c r="OSI398" s="93"/>
      <c r="OSJ398" s="93"/>
      <c r="OSK398" s="93"/>
      <c r="OSL398" s="93"/>
      <c r="OSM398" s="93"/>
      <c r="OSN398" s="93"/>
      <c r="OSO398" s="93"/>
      <c r="OSP398" s="93"/>
      <c r="OSQ398" s="93"/>
      <c r="OSR398" s="93"/>
      <c r="OSS398" s="93"/>
      <c r="OST398" s="93"/>
      <c r="OSU398" s="93"/>
      <c r="OSV398" s="93"/>
      <c r="OSW398" s="93"/>
      <c r="OSX398" s="93"/>
      <c r="OSY398" s="93"/>
      <c r="OSZ398" s="93"/>
      <c r="OTA398" s="93"/>
      <c r="OTB398" s="93"/>
      <c r="OTC398" s="93"/>
      <c r="OTD398" s="93"/>
      <c r="OTE398" s="93"/>
      <c r="OTF398" s="93"/>
      <c r="OTG398" s="93"/>
      <c r="OTH398" s="93"/>
      <c r="OTI398" s="93"/>
      <c r="OTJ398" s="93"/>
      <c r="OTK398" s="93"/>
      <c r="OTL398" s="93"/>
      <c r="OTM398" s="93"/>
      <c r="OTN398" s="93"/>
      <c r="OTO398" s="93"/>
      <c r="OTP398" s="93"/>
      <c r="OTQ398" s="93"/>
      <c r="OTR398" s="93"/>
      <c r="OTS398" s="93"/>
      <c r="OTT398" s="93"/>
      <c r="OTU398" s="93"/>
      <c r="OTV398" s="93"/>
      <c r="OTW398" s="93"/>
      <c r="OTX398" s="93"/>
      <c r="OTY398" s="93"/>
      <c r="OTZ398" s="93"/>
      <c r="OUA398" s="93"/>
      <c r="OUB398" s="93"/>
      <c r="OUC398" s="93"/>
      <c r="OUD398" s="93"/>
      <c r="OUE398" s="93"/>
      <c r="OUF398" s="93"/>
      <c r="OUG398" s="93"/>
      <c r="OUH398" s="93"/>
      <c r="OUI398" s="93"/>
      <c r="OUJ398" s="93"/>
      <c r="OUK398" s="93"/>
      <c r="OUL398" s="93"/>
      <c r="OUM398" s="93"/>
      <c r="OUN398" s="93"/>
      <c r="OUO398" s="93"/>
      <c r="OUP398" s="93"/>
      <c r="OUQ398" s="93"/>
      <c r="OUR398" s="93"/>
      <c r="OUS398" s="93"/>
      <c r="OUT398" s="93"/>
      <c r="OUU398" s="93"/>
      <c r="OUV398" s="93"/>
      <c r="OUW398" s="93"/>
      <c r="OUX398" s="93"/>
      <c r="OUY398" s="93"/>
      <c r="OUZ398" s="93"/>
      <c r="OVA398" s="93"/>
      <c r="OVB398" s="93"/>
      <c r="OVC398" s="93"/>
      <c r="OVD398" s="93"/>
      <c r="OVE398" s="93"/>
      <c r="OVF398" s="93"/>
      <c r="OVG398" s="93"/>
      <c r="OVH398" s="93"/>
      <c r="OVI398" s="93"/>
      <c r="OVJ398" s="93"/>
      <c r="OVK398" s="93"/>
      <c r="OVL398" s="93"/>
      <c r="OVM398" s="93"/>
      <c r="OVN398" s="93"/>
      <c r="OVO398" s="93"/>
      <c r="OVP398" s="93"/>
      <c r="OVQ398" s="93"/>
      <c r="OVR398" s="93"/>
      <c r="OVS398" s="93"/>
      <c r="OVT398" s="93"/>
      <c r="OVU398" s="93"/>
      <c r="OVV398" s="93"/>
      <c r="OVW398" s="93"/>
      <c r="OVX398" s="93"/>
      <c r="OVY398" s="93"/>
      <c r="OVZ398" s="93"/>
      <c r="OWA398" s="93"/>
      <c r="OWB398" s="93"/>
      <c r="OWC398" s="93"/>
      <c r="OWD398" s="93"/>
      <c r="OWE398" s="93"/>
      <c r="OWF398" s="93"/>
      <c r="OWG398" s="93"/>
      <c r="OWH398" s="93"/>
      <c r="OWI398" s="93"/>
      <c r="OWJ398" s="93"/>
      <c r="OWK398" s="93"/>
      <c r="OWL398" s="93"/>
      <c r="OWM398" s="93"/>
      <c r="OWN398" s="93"/>
      <c r="OWO398" s="93"/>
      <c r="OWP398" s="93"/>
      <c r="OWQ398" s="93"/>
      <c r="OWR398" s="93"/>
      <c r="OWS398" s="93"/>
      <c r="OWT398" s="93"/>
      <c r="OWU398" s="93"/>
      <c r="OWV398" s="93"/>
      <c r="OWW398" s="93"/>
      <c r="OWX398" s="93"/>
      <c r="OWY398" s="93"/>
      <c r="OWZ398" s="93"/>
      <c r="OXA398" s="93"/>
      <c r="OXB398" s="93"/>
      <c r="OXC398" s="93"/>
      <c r="OXD398" s="93"/>
      <c r="OXE398" s="93"/>
      <c r="OXF398" s="93"/>
      <c r="OXG398" s="93"/>
      <c r="OXH398" s="93"/>
      <c r="OXI398" s="93"/>
      <c r="OXJ398" s="93"/>
      <c r="OXK398" s="93"/>
      <c r="OXL398" s="93"/>
      <c r="OXM398" s="93"/>
      <c r="OXN398" s="93"/>
      <c r="OXO398" s="93"/>
      <c r="OXP398" s="93"/>
      <c r="OXQ398" s="93"/>
      <c r="OXR398" s="93"/>
      <c r="OXS398" s="93"/>
      <c r="OXT398" s="93"/>
      <c r="OXU398" s="93"/>
      <c r="OXV398" s="93"/>
      <c r="OXW398" s="93"/>
      <c r="OXX398" s="93"/>
      <c r="OXY398" s="93"/>
      <c r="OXZ398" s="93"/>
      <c r="OYA398" s="93"/>
      <c r="OYB398" s="93"/>
      <c r="OYC398" s="93"/>
      <c r="OYD398" s="93"/>
      <c r="OYE398" s="93"/>
      <c r="OYF398" s="93"/>
      <c r="OYG398" s="93"/>
      <c r="OYH398" s="93"/>
      <c r="OYI398" s="93"/>
      <c r="OYJ398" s="93"/>
      <c r="OYK398" s="93"/>
      <c r="OYL398" s="93"/>
      <c r="OYM398" s="93"/>
      <c r="OYN398" s="93"/>
      <c r="OYO398" s="93"/>
      <c r="OYP398" s="93"/>
      <c r="OYQ398" s="93"/>
      <c r="OYR398" s="93"/>
      <c r="OYS398" s="93"/>
      <c r="OYT398" s="93"/>
      <c r="OYU398" s="93"/>
      <c r="OYV398" s="93"/>
      <c r="OYW398" s="93"/>
      <c r="OYX398" s="93"/>
      <c r="OYY398" s="93"/>
      <c r="OYZ398" s="93"/>
      <c r="OZA398" s="93"/>
      <c r="OZB398" s="93"/>
      <c r="OZC398" s="93"/>
      <c r="OZD398" s="93"/>
      <c r="OZE398" s="93"/>
      <c r="OZF398" s="93"/>
      <c r="OZG398" s="93"/>
      <c r="OZH398" s="93"/>
      <c r="OZI398" s="93"/>
      <c r="OZJ398" s="93"/>
      <c r="OZK398" s="93"/>
      <c r="OZL398" s="93"/>
      <c r="OZM398" s="93"/>
      <c r="OZN398" s="93"/>
      <c r="OZO398" s="93"/>
      <c r="OZP398" s="93"/>
      <c r="OZQ398" s="93"/>
      <c r="OZR398" s="93"/>
      <c r="OZS398" s="93"/>
      <c r="OZT398" s="93"/>
      <c r="OZU398" s="93"/>
      <c r="OZV398" s="93"/>
      <c r="OZW398" s="93"/>
      <c r="OZX398" s="93"/>
      <c r="OZY398" s="93"/>
      <c r="OZZ398" s="93"/>
      <c r="PAA398" s="93"/>
      <c r="PAB398" s="93"/>
      <c r="PAC398" s="93"/>
      <c r="PAD398" s="93"/>
      <c r="PAE398" s="93"/>
      <c r="PAF398" s="93"/>
      <c r="PAG398" s="93"/>
      <c r="PAH398" s="93"/>
      <c r="PAI398" s="93"/>
      <c r="PAJ398" s="93"/>
      <c r="PAK398" s="93"/>
      <c r="PAL398" s="93"/>
      <c r="PAM398" s="93"/>
      <c r="PAN398" s="93"/>
      <c r="PAO398" s="93"/>
      <c r="PAP398" s="93"/>
      <c r="PAQ398" s="93"/>
      <c r="PAR398" s="93"/>
      <c r="PAS398" s="93"/>
      <c r="PAT398" s="93"/>
      <c r="PAU398" s="93"/>
      <c r="PAV398" s="93"/>
      <c r="PAW398" s="93"/>
      <c r="PAX398" s="93"/>
      <c r="PAY398" s="93"/>
      <c r="PAZ398" s="93"/>
      <c r="PBA398" s="93"/>
      <c r="PBB398" s="93"/>
      <c r="PBC398" s="93"/>
      <c r="PBD398" s="93"/>
      <c r="PBE398" s="93"/>
      <c r="PBF398" s="93"/>
      <c r="PBG398" s="93"/>
      <c r="PBH398" s="93"/>
      <c r="PBI398" s="93"/>
      <c r="PBJ398" s="93"/>
      <c r="PBK398" s="93"/>
      <c r="PBL398" s="93"/>
      <c r="PBM398" s="93"/>
      <c r="PBN398" s="93"/>
      <c r="PBO398" s="93"/>
      <c r="PBP398" s="93"/>
      <c r="PBQ398" s="93"/>
      <c r="PBR398" s="93"/>
      <c r="PBS398" s="93"/>
      <c r="PBT398" s="93"/>
      <c r="PBU398" s="93"/>
      <c r="PBV398" s="93"/>
      <c r="PBW398" s="93"/>
      <c r="PBX398" s="93"/>
      <c r="PBY398" s="93"/>
      <c r="PBZ398" s="93"/>
      <c r="PCA398" s="93"/>
      <c r="PCB398" s="93"/>
      <c r="PCC398" s="93"/>
      <c r="PCD398" s="93"/>
      <c r="PCE398" s="93"/>
      <c r="PCF398" s="93"/>
      <c r="PCG398" s="93"/>
      <c r="PCH398" s="93"/>
      <c r="PCI398" s="93"/>
      <c r="PCJ398" s="93"/>
      <c r="PCK398" s="93"/>
      <c r="PCL398" s="93"/>
      <c r="PCM398" s="93"/>
      <c r="PCN398" s="93"/>
      <c r="PCO398" s="93"/>
      <c r="PCP398" s="93"/>
      <c r="PCQ398" s="93"/>
      <c r="PCR398" s="93"/>
      <c r="PCS398" s="93"/>
      <c r="PCT398" s="93"/>
      <c r="PCU398" s="93"/>
      <c r="PCV398" s="93"/>
      <c r="PCW398" s="93"/>
      <c r="PCX398" s="93"/>
      <c r="PCY398" s="93"/>
      <c r="PCZ398" s="93"/>
      <c r="PDA398" s="93"/>
      <c r="PDB398" s="93"/>
      <c r="PDC398" s="93"/>
      <c r="PDD398" s="93"/>
      <c r="PDE398" s="93"/>
      <c r="PDF398" s="93"/>
      <c r="PDG398" s="93"/>
      <c r="PDH398" s="93"/>
      <c r="PDI398" s="93"/>
      <c r="PDJ398" s="93"/>
      <c r="PDK398" s="93"/>
      <c r="PDL398" s="93"/>
      <c r="PDM398" s="93"/>
      <c r="PDN398" s="93"/>
      <c r="PDO398" s="93"/>
      <c r="PDP398" s="93"/>
      <c r="PDQ398" s="93"/>
      <c r="PDR398" s="93"/>
      <c r="PDS398" s="93"/>
      <c r="PDT398" s="93"/>
      <c r="PDU398" s="93"/>
      <c r="PDV398" s="93"/>
      <c r="PDW398" s="93"/>
      <c r="PDX398" s="93"/>
      <c r="PDY398" s="93"/>
      <c r="PDZ398" s="93"/>
      <c r="PEA398" s="93"/>
      <c r="PEB398" s="93"/>
      <c r="PEC398" s="93"/>
      <c r="PED398" s="93"/>
      <c r="PEE398" s="93"/>
      <c r="PEF398" s="93"/>
      <c r="PEG398" s="93"/>
      <c r="PEH398" s="93"/>
      <c r="PEI398" s="93"/>
      <c r="PEJ398" s="93"/>
      <c r="PEK398" s="93"/>
      <c r="PEL398" s="93"/>
      <c r="PEM398" s="93"/>
      <c r="PEN398" s="93"/>
      <c r="PEO398" s="93"/>
      <c r="PEP398" s="93"/>
      <c r="PEQ398" s="93"/>
      <c r="PER398" s="93"/>
      <c r="PES398" s="93"/>
      <c r="PET398" s="93"/>
      <c r="PEU398" s="93"/>
      <c r="PEV398" s="93"/>
      <c r="PEW398" s="93"/>
      <c r="PEX398" s="93"/>
      <c r="PEY398" s="93"/>
      <c r="PEZ398" s="93"/>
      <c r="PFA398" s="93"/>
      <c r="PFB398" s="93"/>
      <c r="PFC398" s="93"/>
      <c r="PFD398" s="93"/>
      <c r="PFE398" s="93"/>
      <c r="PFF398" s="93"/>
      <c r="PFG398" s="93"/>
      <c r="PFH398" s="93"/>
      <c r="PFI398" s="93"/>
      <c r="PFJ398" s="93"/>
      <c r="PFK398" s="93"/>
      <c r="PFL398" s="93"/>
      <c r="PFM398" s="93"/>
      <c r="PFN398" s="93"/>
      <c r="PFO398" s="93"/>
      <c r="PFP398" s="93"/>
      <c r="PFQ398" s="93"/>
      <c r="PFR398" s="93"/>
      <c r="PFS398" s="93"/>
      <c r="PFT398" s="93"/>
      <c r="PFU398" s="93"/>
      <c r="PFV398" s="93"/>
      <c r="PFW398" s="93"/>
      <c r="PFX398" s="93"/>
      <c r="PFY398" s="93"/>
      <c r="PFZ398" s="93"/>
      <c r="PGA398" s="93"/>
      <c r="PGB398" s="93"/>
      <c r="PGC398" s="93"/>
      <c r="PGD398" s="93"/>
      <c r="PGE398" s="93"/>
      <c r="PGF398" s="93"/>
      <c r="PGG398" s="93"/>
      <c r="PGH398" s="93"/>
      <c r="PGI398" s="93"/>
      <c r="PGJ398" s="93"/>
      <c r="PGK398" s="93"/>
      <c r="PGL398" s="93"/>
      <c r="PGM398" s="93"/>
      <c r="PGN398" s="93"/>
      <c r="PGO398" s="93"/>
      <c r="PGP398" s="93"/>
      <c r="PGQ398" s="93"/>
      <c r="PGR398" s="93"/>
      <c r="PGS398" s="93"/>
      <c r="PGT398" s="93"/>
      <c r="PGU398" s="93"/>
      <c r="PGV398" s="93"/>
      <c r="PGW398" s="93"/>
      <c r="PGX398" s="93"/>
      <c r="PGY398" s="93"/>
      <c r="PGZ398" s="93"/>
      <c r="PHA398" s="93"/>
      <c r="PHB398" s="93"/>
      <c r="PHC398" s="93"/>
      <c r="PHD398" s="93"/>
      <c r="PHE398" s="93"/>
      <c r="PHF398" s="93"/>
      <c r="PHG398" s="93"/>
      <c r="PHH398" s="93"/>
      <c r="PHI398" s="93"/>
      <c r="PHJ398" s="93"/>
      <c r="PHK398" s="93"/>
      <c r="PHL398" s="93"/>
      <c r="PHM398" s="93"/>
      <c r="PHN398" s="93"/>
      <c r="PHO398" s="93"/>
      <c r="PHP398" s="93"/>
      <c r="PHQ398" s="93"/>
      <c r="PHR398" s="93"/>
      <c r="PHS398" s="93"/>
      <c r="PHT398" s="93"/>
      <c r="PHU398" s="93"/>
      <c r="PHV398" s="93"/>
      <c r="PHW398" s="93"/>
      <c r="PHX398" s="93"/>
      <c r="PHY398" s="93"/>
      <c r="PHZ398" s="93"/>
      <c r="PIA398" s="93"/>
      <c r="PIB398" s="93"/>
      <c r="PIC398" s="93"/>
      <c r="PID398" s="93"/>
      <c r="PIE398" s="93"/>
      <c r="PIF398" s="93"/>
      <c r="PIG398" s="93"/>
      <c r="PIH398" s="93"/>
      <c r="PII398" s="93"/>
      <c r="PIJ398" s="93"/>
      <c r="PIK398" s="93"/>
      <c r="PIL398" s="93"/>
      <c r="PIM398" s="93"/>
      <c r="PIN398" s="93"/>
      <c r="PIO398" s="93"/>
      <c r="PIP398" s="93"/>
      <c r="PIQ398" s="93"/>
      <c r="PIR398" s="93"/>
      <c r="PIS398" s="93"/>
      <c r="PIT398" s="93"/>
      <c r="PIU398" s="93"/>
      <c r="PIV398" s="93"/>
      <c r="PIW398" s="93"/>
      <c r="PIX398" s="93"/>
      <c r="PIY398" s="93"/>
      <c r="PIZ398" s="93"/>
      <c r="PJA398" s="93"/>
      <c r="PJB398" s="93"/>
      <c r="PJC398" s="93"/>
      <c r="PJD398" s="93"/>
      <c r="PJE398" s="93"/>
      <c r="PJF398" s="93"/>
      <c r="PJG398" s="93"/>
      <c r="PJH398" s="93"/>
      <c r="PJI398" s="93"/>
      <c r="PJJ398" s="93"/>
      <c r="PJK398" s="93"/>
      <c r="PJL398" s="93"/>
      <c r="PJM398" s="93"/>
      <c r="PJN398" s="93"/>
      <c r="PJO398" s="93"/>
      <c r="PJP398" s="93"/>
      <c r="PJQ398" s="93"/>
      <c r="PJR398" s="93"/>
      <c r="PJS398" s="93"/>
      <c r="PJT398" s="93"/>
      <c r="PJU398" s="93"/>
      <c r="PJV398" s="93"/>
      <c r="PJW398" s="93"/>
      <c r="PJX398" s="93"/>
      <c r="PJY398" s="93"/>
      <c r="PJZ398" s="93"/>
      <c r="PKA398" s="93"/>
      <c r="PKB398" s="93"/>
      <c r="PKC398" s="93"/>
      <c r="PKD398" s="93"/>
      <c r="PKE398" s="93"/>
      <c r="PKF398" s="93"/>
      <c r="PKG398" s="93"/>
      <c r="PKH398" s="93"/>
      <c r="PKI398" s="93"/>
      <c r="PKJ398" s="93"/>
      <c r="PKK398" s="93"/>
      <c r="PKL398" s="93"/>
      <c r="PKM398" s="93"/>
      <c r="PKN398" s="93"/>
      <c r="PKO398" s="93"/>
      <c r="PKP398" s="93"/>
      <c r="PKQ398" s="93"/>
      <c r="PKR398" s="93"/>
      <c r="PKS398" s="93"/>
      <c r="PKT398" s="93"/>
      <c r="PKU398" s="93"/>
      <c r="PKV398" s="93"/>
      <c r="PKW398" s="93"/>
      <c r="PKX398" s="93"/>
      <c r="PKY398" s="93"/>
      <c r="PKZ398" s="93"/>
      <c r="PLA398" s="93"/>
      <c r="PLB398" s="93"/>
      <c r="PLC398" s="93"/>
      <c r="PLD398" s="93"/>
      <c r="PLE398" s="93"/>
      <c r="PLF398" s="93"/>
      <c r="PLG398" s="93"/>
      <c r="PLH398" s="93"/>
      <c r="PLI398" s="93"/>
      <c r="PLJ398" s="93"/>
      <c r="PLK398" s="93"/>
      <c r="PLL398" s="93"/>
      <c r="PLM398" s="93"/>
      <c r="PLN398" s="93"/>
      <c r="PLO398" s="93"/>
      <c r="PLP398" s="93"/>
      <c r="PLQ398" s="93"/>
      <c r="PLR398" s="93"/>
      <c r="PLS398" s="93"/>
      <c r="PLT398" s="93"/>
      <c r="PLU398" s="93"/>
      <c r="PLV398" s="93"/>
      <c r="PLW398" s="93"/>
      <c r="PLX398" s="93"/>
      <c r="PLY398" s="93"/>
      <c r="PLZ398" s="93"/>
      <c r="PMA398" s="93"/>
      <c r="PMB398" s="93"/>
      <c r="PMC398" s="93"/>
      <c r="PMD398" s="93"/>
      <c r="PME398" s="93"/>
      <c r="PMF398" s="93"/>
      <c r="PMG398" s="93"/>
      <c r="PMH398" s="93"/>
      <c r="PMI398" s="93"/>
      <c r="PMJ398" s="93"/>
      <c r="PMK398" s="93"/>
      <c r="PML398" s="93"/>
      <c r="PMM398" s="93"/>
      <c r="PMN398" s="93"/>
      <c r="PMO398" s="93"/>
      <c r="PMP398" s="93"/>
      <c r="PMQ398" s="93"/>
      <c r="PMR398" s="93"/>
      <c r="PMS398" s="93"/>
      <c r="PMT398" s="93"/>
      <c r="PMU398" s="93"/>
      <c r="PMV398" s="93"/>
      <c r="PMW398" s="93"/>
      <c r="PMX398" s="93"/>
      <c r="PMY398" s="93"/>
      <c r="PMZ398" s="93"/>
      <c r="PNA398" s="93"/>
      <c r="PNB398" s="93"/>
      <c r="PNC398" s="93"/>
      <c r="PND398" s="93"/>
      <c r="PNE398" s="93"/>
      <c r="PNF398" s="93"/>
      <c r="PNG398" s="93"/>
      <c r="PNH398" s="93"/>
      <c r="PNI398" s="93"/>
      <c r="PNJ398" s="93"/>
      <c r="PNK398" s="93"/>
      <c r="PNL398" s="93"/>
      <c r="PNM398" s="93"/>
      <c r="PNN398" s="93"/>
      <c r="PNO398" s="93"/>
      <c r="PNP398" s="93"/>
      <c r="PNQ398" s="93"/>
      <c r="PNR398" s="93"/>
      <c r="PNS398" s="93"/>
      <c r="PNT398" s="93"/>
      <c r="PNU398" s="93"/>
      <c r="PNV398" s="93"/>
      <c r="PNW398" s="93"/>
      <c r="PNX398" s="93"/>
      <c r="PNY398" s="93"/>
      <c r="PNZ398" s="93"/>
      <c r="POA398" s="93"/>
      <c r="POB398" s="93"/>
      <c r="POC398" s="93"/>
      <c r="POD398" s="93"/>
      <c r="POE398" s="93"/>
      <c r="POF398" s="93"/>
      <c r="POG398" s="93"/>
      <c r="POH398" s="93"/>
      <c r="POI398" s="93"/>
      <c r="POJ398" s="93"/>
      <c r="POK398" s="93"/>
      <c r="POL398" s="93"/>
      <c r="POM398" s="93"/>
      <c r="PON398" s="93"/>
      <c r="POO398" s="93"/>
      <c r="POP398" s="93"/>
      <c r="POQ398" s="93"/>
      <c r="POR398" s="93"/>
      <c r="POS398" s="93"/>
      <c r="POT398" s="93"/>
      <c r="POU398" s="93"/>
      <c r="POV398" s="93"/>
      <c r="POW398" s="93"/>
      <c r="POX398" s="93"/>
      <c r="POY398" s="93"/>
      <c r="POZ398" s="93"/>
      <c r="PPA398" s="93"/>
      <c r="PPB398" s="93"/>
      <c r="PPC398" s="93"/>
      <c r="PPD398" s="93"/>
      <c r="PPE398" s="93"/>
      <c r="PPF398" s="93"/>
      <c r="PPG398" s="93"/>
      <c r="PPH398" s="93"/>
      <c r="PPI398" s="93"/>
      <c r="PPJ398" s="93"/>
      <c r="PPK398" s="93"/>
      <c r="PPL398" s="93"/>
      <c r="PPM398" s="93"/>
      <c r="PPN398" s="93"/>
      <c r="PPO398" s="93"/>
      <c r="PPP398" s="93"/>
      <c r="PPQ398" s="93"/>
      <c r="PPR398" s="93"/>
      <c r="PPS398" s="93"/>
      <c r="PPT398" s="93"/>
      <c r="PPU398" s="93"/>
      <c r="PPV398" s="93"/>
      <c r="PPW398" s="93"/>
      <c r="PPX398" s="93"/>
      <c r="PPY398" s="93"/>
      <c r="PPZ398" s="93"/>
      <c r="PQA398" s="93"/>
      <c r="PQB398" s="93"/>
      <c r="PQC398" s="93"/>
      <c r="PQD398" s="93"/>
      <c r="PQE398" s="93"/>
      <c r="PQF398" s="93"/>
      <c r="PQG398" s="93"/>
      <c r="PQH398" s="93"/>
      <c r="PQI398" s="93"/>
      <c r="PQJ398" s="93"/>
      <c r="PQK398" s="93"/>
      <c r="PQL398" s="93"/>
      <c r="PQM398" s="93"/>
      <c r="PQN398" s="93"/>
      <c r="PQO398" s="93"/>
      <c r="PQP398" s="93"/>
      <c r="PQQ398" s="93"/>
      <c r="PQR398" s="93"/>
      <c r="PQS398" s="93"/>
      <c r="PQT398" s="93"/>
      <c r="PQU398" s="93"/>
      <c r="PQV398" s="93"/>
      <c r="PQW398" s="93"/>
      <c r="PQX398" s="93"/>
      <c r="PQY398" s="93"/>
      <c r="PQZ398" s="93"/>
      <c r="PRA398" s="93"/>
      <c r="PRB398" s="93"/>
      <c r="PRC398" s="93"/>
      <c r="PRD398" s="93"/>
      <c r="PRE398" s="93"/>
      <c r="PRF398" s="93"/>
      <c r="PRG398" s="93"/>
      <c r="PRH398" s="93"/>
      <c r="PRI398" s="93"/>
      <c r="PRJ398" s="93"/>
      <c r="PRK398" s="93"/>
      <c r="PRL398" s="93"/>
      <c r="PRM398" s="93"/>
      <c r="PRN398" s="93"/>
      <c r="PRO398" s="93"/>
      <c r="PRP398" s="93"/>
      <c r="PRQ398" s="93"/>
      <c r="PRR398" s="93"/>
      <c r="PRS398" s="93"/>
      <c r="PRT398" s="93"/>
      <c r="PRU398" s="93"/>
      <c r="PRV398" s="93"/>
      <c r="PRW398" s="93"/>
      <c r="PRX398" s="93"/>
      <c r="PRY398" s="93"/>
      <c r="PRZ398" s="93"/>
      <c r="PSA398" s="93"/>
      <c r="PSB398" s="93"/>
      <c r="PSC398" s="93"/>
      <c r="PSD398" s="93"/>
      <c r="PSE398" s="93"/>
      <c r="PSF398" s="93"/>
      <c r="PSG398" s="93"/>
      <c r="PSH398" s="93"/>
      <c r="PSI398" s="93"/>
      <c r="PSJ398" s="93"/>
      <c r="PSK398" s="93"/>
      <c r="PSL398" s="93"/>
      <c r="PSM398" s="93"/>
      <c r="PSN398" s="93"/>
      <c r="PSO398" s="93"/>
      <c r="PSP398" s="93"/>
      <c r="PSQ398" s="93"/>
      <c r="PSR398" s="93"/>
      <c r="PSS398" s="93"/>
      <c r="PST398" s="93"/>
      <c r="PSU398" s="93"/>
      <c r="PSV398" s="93"/>
      <c r="PSW398" s="93"/>
      <c r="PSX398" s="93"/>
      <c r="PSY398" s="93"/>
      <c r="PSZ398" s="93"/>
      <c r="PTA398" s="93"/>
      <c r="PTB398" s="93"/>
      <c r="PTC398" s="93"/>
      <c r="PTD398" s="93"/>
      <c r="PTE398" s="93"/>
      <c r="PTF398" s="93"/>
      <c r="PTG398" s="93"/>
      <c r="PTH398" s="93"/>
      <c r="PTI398" s="93"/>
      <c r="PTJ398" s="93"/>
      <c r="PTK398" s="93"/>
      <c r="PTL398" s="93"/>
      <c r="PTM398" s="93"/>
      <c r="PTN398" s="93"/>
      <c r="PTO398" s="93"/>
      <c r="PTP398" s="93"/>
      <c r="PTQ398" s="93"/>
      <c r="PTR398" s="93"/>
      <c r="PTS398" s="93"/>
      <c r="PTT398" s="93"/>
      <c r="PTU398" s="93"/>
      <c r="PTV398" s="93"/>
      <c r="PTW398" s="93"/>
      <c r="PTX398" s="93"/>
      <c r="PTY398" s="93"/>
      <c r="PTZ398" s="93"/>
      <c r="PUA398" s="93"/>
      <c r="PUB398" s="93"/>
      <c r="PUC398" s="93"/>
      <c r="PUD398" s="93"/>
      <c r="PUE398" s="93"/>
      <c r="PUF398" s="93"/>
      <c r="PUG398" s="93"/>
      <c r="PUH398" s="93"/>
      <c r="PUI398" s="93"/>
      <c r="PUJ398" s="93"/>
      <c r="PUK398" s="93"/>
      <c r="PUL398" s="93"/>
      <c r="PUM398" s="93"/>
      <c r="PUN398" s="93"/>
      <c r="PUO398" s="93"/>
      <c r="PUP398" s="93"/>
      <c r="PUQ398" s="93"/>
      <c r="PUR398" s="93"/>
      <c r="PUS398" s="93"/>
      <c r="PUT398" s="93"/>
      <c r="PUU398" s="93"/>
      <c r="PUV398" s="93"/>
      <c r="PUW398" s="93"/>
      <c r="PUX398" s="93"/>
      <c r="PUY398" s="93"/>
      <c r="PUZ398" s="93"/>
      <c r="PVA398" s="93"/>
      <c r="PVB398" s="93"/>
      <c r="PVC398" s="93"/>
      <c r="PVD398" s="93"/>
      <c r="PVE398" s="93"/>
      <c r="PVF398" s="93"/>
      <c r="PVG398" s="93"/>
      <c r="PVH398" s="93"/>
      <c r="PVI398" s="93"/>
      <c r="PVJ398" s="93"/>
      <c r="PVK398" s="93"/>
      <c r="PVL398" s="93"/>
      <c r="PVM398" s="93"/>
      <c r="PVN398" s="93"/>
      <c r="PVO398" s="93"/>
      <c r="PVP398" s="93"/>
      <c r="PVQ398" s="93"/>
      <c r="PVR398" s="93"/>
      <c r="PVS398" s="93"/>
      <c r="PVT398" s="93"/>
      <c r="PVU398" s="93"/>
      <c r="PVV398" s="93"/>
      <c r="PVW398" s="93"/>
      <c r="PVX398" s="93"/>
      <c r="PVY398" s="93"/>
      <c r="PVZ398" s="93"/>
      <c r="PWA398" s="93"/>
      <c r="PWB398" s="93"/>
      <c r="PWC398" s="93"/>
      <c r="PWD398" s="93"/>
      <c r="PWE398" s="93"/>
      <c r="PWF398" s="93"/>
      <c r="PWG398" s="93"/>
      <c r="PWH398" s="93"/>
      <c r="PWI398" s="93"/>
      <c r="PWJ398" s="93"/>
      <c r="PWK398" s="93"/>
      <c r="PWL398" s="93"/>
      <c r="PWM398" s="93"/>
      <c r="PWN398" s="93"/>
      <c r="PWO398" s="93"/>
      <c r="PWP398" s="93"/>
      <c r="PWQ398" s="93"/>
      <c r="PWR398" s="93"/>
      <c r="PWS398" s="93"/>
      <c r="PWT398" s="93"/>
      <c r="PWU398" s="93"/>
      <c r="PWV398" s="93"/>
      <c r="PWW398" s="93"/>
      <c r="PWX398" s="93"/>
      <c r="PWY398" s="93"/>
      <c r="PWZ398" s="93"/>
      <c r="PXA398" s="93"/>
      <c r="PXB398" s="93"/>
      <c r="PXC398" s="93"/>
      <c r="PXD398" s="93"/>
      <c r="PXE398" s="93"/>
      <c r="PXF398" s="93"/>
      <c r="PXG398" s="93"/>
      <c r="PXH398" s="93"/>
      <c r="PXI398" s="93"/>
      <c r="PXJ398" s="93"/>
      <c r="PXK398" s="93"/>
      <c r="PXL398" s="93"/>
      <c r="PXM398" s="93"/>
      <c r="PXN398" s="93"/>
      <c r="PXO398" s="93"/>
      <c r="PXP398" s="93"/>
      <c r="PXQ398" s="93"/>
      <c r="PXR398" s="93"/>
      <c r="PXS398" s="93"/>
      <c r="PXT398" s="93"/>
      <c r="PXU398" s="93"/>
      <c r="PXV398" s="93"/>
      <c r="PXW398" s="93"/>
      <c r="PXX398" s="93"/>
      <c r="PXY398" s="93"/>
      <c r="PXZ398" s="93"/>
      <c r="PYA398" s="93"/>
      <c r="PYB398" s="93"/>
      <c r="PYC398" s="93"/>
      <c r="PYD398" s="93"/>
      <c r="PYE398" s="93"/>
      <c r="PYF398" s="93"/>
      <c r="PYG398" s="93"/>
      <c r="PYH398" s="93"/>
      <c r="PYI398" s="93"/>
      <c r="PYJ398" s="93"/>
      <c r="PYK398" s="93"/>
      <c r="PYL398" s="93"/>
      <c r="PYM398" s="93"/>
      <c r="PYN398" s="93"/>
      <c r="PYO398" s="93"/>
      <c r="PYP398" s="93"/>
      <c r="PYQ398" s="93"/>
      <c r="PYR398" s="93"/>
      <c r="PYS398" s="93"/>
      <c r="PYT398" s="93"/>
      <c r="PYU398" s="93"/>
      <c r="PYV398" s="93"/>
      <c r="PYW398" s="93"/>
      <c r="PYX398" s="93"/>
      <c r="PYY398" s="93"/>
      <c r="PYZ398" s="93"/>
      <c r="PZA398" s="93"/>
      <c r="PZB398" s="93"/>
      <c r="PZC398" s="93"/>
      <c r="PZD398" s="93"/>
      <c r="PZE398" s="93"/>
      <c r="PZF398" s="93"/>
      <c r="PZG398" s="93"/>
      <c r="PZH398" s="93"/>
      <c r="PZI398" s="93"/>
      <c r="PZJ398" s="93"/>
      <c r="PZK398" s="93"/>
      <c r="PZL398" s="93"/>
      <c r="PZM398" s="93"/>
      <c r="PZN398" s="93"/>
      <c r="PZO398" s="93"/>
      <c r="PZP398" s="93"/>
      <c r="PZQ398" s="93"/>
      <c r="PZR398" s="93"/>
      <c r="PZS398" s="93"/>
      <c r="PZT398" s="93"/>
      <c r="PZU398" s="93"/>
      <c r="PZV398" s="93"/>
      <c r="PZW398" s="93"/>
      <c r="PZX398" s="93"/>
      <c r="PZY398" s="93"/>
      <c r="PZZ398" s="93"/>
      <c r="QAA398" s="93"/>
      <c r="QAB398" s="93"/>
      <c r="QAC398" s="93"/>
      <c r="QAD398" s="93"/>
      <c r="QAE398" s="93"/>
      <c r="QAF398" s="93"/>
      <c r="QAG398" s="93"/>
      <c r="QAH398" s="93"/>
      <c r="QAI398" s="93"/>
      <c r="QAJ398" s="93"/>
      <c r="QAK398" s="93"/>
      <c r="QAL398" s="93"/>
      <c r="QAM398" s="93"/>
      <c r="QAN398" s="93"/>
      <c r="QAO398" s="93"/>
      <c r="QAP398" s="93"/>
      <c r="QAQ398" s="93"/>
      <c r="QAR398" s="93"/>
      <c r="QAS398" s="93"/>
      <c r="QAT398" s="93"/>
      <c r="QAU398" s="93"/>
      <c r="QAV398" s="93"/>
      <c r="QAW398" s="93"/>
      <c r="QAX398" s="93"/>
      <c r="QAY398" s="93"/>
      <c r="QAZ398" s="93"/>
      <c r="QBA398" s="93"/>
      <c r="QBB398" s="93"/>
      <c r="QBC398" s="93"/>
      <c r="QBD398" s="93"/>
      <c r="QBE398" s="93"/>
      <c r="QBF398" s="93"/>
      <c r="QBG398" s="93"/>
      <c r="QBH398" s="93"/>
      <c r="QBI398" s="93"/>
      <c r="QBJ398" s="93"/>
      <c r="QBK398" s="93"/>
      <c r="QBL398" s="93"/>
      <c r="QBM398" s="93"/>
      <c r="QBN398" s="93"/>
      <c r="QBO398" s="93"/>
      <c r="QBP398" s="93"/>
      <c r="QBQ398" s="93"/>
      <c r="QBR398" s="93"/>
      <c r="QBS398" s="93"/>
      <c r="QBT398" s="93"/>
      <c r="QBU398" s="93"/>
      <c r="QBV398" s="93"/>
      <c r="QBW398" s="93"/>
      <c r="QBX398" s="93"/>
      <c r="QBY398" s="93"/>
      <c r="QBZ398" s="93"/>
      <c r="QCA398" s="93"/>
      <c r="QCB398" s="93"/>
      <c r="QCC398" s="93"/>
      <c r="QCD398" s="93"/>
      <c r="QCE398" s="93"/>
      <c r="QCF398" s="93"/>
      <c r="QCG398" s="93"/>
      <c r="QCH398" s="93"/>
      <c r="QCI398" s="93"/>
      <c r="QCJ398" s="93"/>
      <c r="QCK398" s="93"/>
      <c r="QCL398" s="93"/>
      <c r="QCM398" s="93"/>
      <c r="QCN398" s="93"/>
      <c r="QCO398" s="93"/>
      <c r="QCP398" s="93"/>
      <c r="QCQ398" s="93"/>
      <c r="QCR398" s="93"/>
      <c r="QCS398" s="93"/>
      <c r="QCT398" s="93"/>
      <c r="QCU398" s="93"/>
      <c r="QCV398" s="93"/>
      <c r="QCW398" s="93"/>
      <c r="QCX398" s="93"/>
      <c r="QCY398" s="93"/>
      <c r="QCZ398" s="93"/>
      <c r="QDA398" s="93"/>
      <c r="QDB398" s="93"/>
      <c r="QDC398" s="93"/>
      <c r="QDD398" s="93"/>
      <c r="QDE398" s="93"/>
      <c r="QDF398" s="93"/>
      <c r="QDG398" s="93"/>
      <c r="QDH398" s="93"/>
      <c r="QDI398" s="93"/>
      <c r="QDJ398" s="93"/>
      <c r="QDK398" s="93"/>
      <c r="QDL398" s="93"/>
      <c r="QDM398" s="93"/>
      <c r="QDN398" s="93"/>
      <c r="QDO398" s="93"/>
      <c r="QDP398" s="93"/>
      <c r="QDQ398" s="93"/>
      <c r="QDR398" s="93"/>
      <c r="QDS398" s="93"/>
      <c r="QDT398" s="93"/>
      <c r="QDU398" s="93"/>
      <c r="QDV398" s="93"/>
      <c r="QDW398" s="93"/>
      <c r="QDX398" s="93"/>
      <c r="QDY398" s="93"/>
      <c r="QDZ398" s="93"/>
      <c r="QEA398" s="93"/>
      <c r="QEB398" s="93"/>
      <c r="QEC398" s="93"/>
      <c r="QED398" s="93"/>
      <c r="QEE398" s="93"/>
      <c r="QEF398" s="93"/>
      <c r="QEG398" s="93"/>
      <c r="QEH398" s="93"/>
      <c r="QEI398" s="93"/>
      <c r="QEJ398" s="93"/>
      <c r="QEK398" s="93"/>
      <c r="QEL398" s="93"/>
      <c r="QEM398" s="93"/>
      <c r="QEN398" s="93"/>
      <c r="QEO398" s="93"/>
      <c r="QEP398" s="93"/>
      <c r="QEQ398" s="93"/>
      <c r="QER398" s="93"/>
      <c r="QES398" s="93"/>
      <c r="QET398" s="93"/>
      <c r="QEU398" s="93"/>
      <c r="QEV398" s="93"/>
      <c r="QEW398" s="93"/>
      <c r="QEX398" s="93"/>
      <c r="QEY398" s="93"/>
      <c r="QEZ398" s="93"/>
      <c r="QFA398" s="93"/>
      <c r="QFB398" s="93"/>
      <c r="QFC398" s="93"/>
      <c r="QFD398" s="93"/>
      <c r="QFE398" s="93"/>
      <c r="QFF398" s="93"/>
      <c r="QFG398" s="93"/>
      <c r="QFH398" s="93"/>
      <c r="QFI398" s="93"/>
      <c r="QFJ398" s="93"/>
      <c r="QFK398" s="93"/>
      <c r="QFL398" s="93"/>
      <c r="QFM398" s="93"/>
      <c r="QFN398" s="93"/>
      <c r="QFO398" s="93"/>
      <c r="QFP398" s="93"/>
      <c r="QFQ398" s="93"/>
      <c r="QFR398" s="93"/>
      <c r="QFS398" s="93"/>
      <c r="QFT398" s="93"/>
      <c r="QFU398" s="93"/>
      <c r="QFV398" s="93"/>
      <c r="QFW398" s="93"/>
      <c r="QFX398" s="93"/>
      <c r="QFY398" s="93"/>
      <c r="QFZ398" s="93"/>
      <c r="QGA398" s="93"/>
      <c r="QGB398" s="93"/>
      <c r="QGC398" s="93"/>
      <c r="QGD398" s="93"/>
      <c r="QGE398" s="93"/>
      <c r="QGF398" s="93"/>
      <c r="QGG398" s="93"/>
      <c r="QGH398" s="93"/>
      <c r="QGI398" s="93"/>
      <c r="QGJ398" s="93"/>
      <c r="QGK398" s="93"/>
      <c r="QGL398" s="93"/>
      <c r="QGM398" s="93"/>
      <c r="QGN398" s="93"/>
      <c r="QGO398" s="93"/>
      <c r="QGP398" s="93"/>
      <c r="QGQ398" s="93"/>
      <c r="QGR398" s="93"/>
      <c r="QGS398" s="93"/>
      <c r="QGT398" s="93"/>
      <c r="QGU398" s="93"/>
      <c r="QGV398" s="93"/>
      <c r="QGW398" s="93"/>
      <c r="QGX398" s="93"/>
      <c r="QGY398" s="93"/>
      <c r="QGZ398" s="93"/>
      <c r="QHA398" s="93"/>
      <c r="QHB398" s="93"/>
      <c r="QHC398" s="93"/>
      <c r="QHD398" s="93"/>
      <c r="QHE398" s="93"/>
      <c r="QHF398" s="93"/>
      <c r="QHG398" s="93"/>
      <c r="QHH398" s="93"/>
      <c r="QHI398" s="93"/>
      <c r="QHJ398" s="93"/>
      <c r="QHK398" s="93"/>
      <c r="QHL398" s="93"/>
      <c r="QHM398" s="93"/>
      <c r="QHN398" s="93"/>
      <c r="QHO398" s="93"/>
      <c r="QHP398" s="93"/>
      <c r="QHQ398" s="93"/>
      <c r="QHR398" s="93"/>
      <c r="QHS398" s="93"/>
      <c r="QHT398" s="93"/>
      <c r="QHU398" s="93"/>
      <c r="QHV398" s="93"/>
      <c r="QHW398" s="93"/>
      <c r="QHX398" s="93"/>
      <c r="QHY398" s="93"/>
      <c r="QHZ398" s="93"/>
      <c r="QIA398" s="93"/>
      <c r="QIB398" s="93"/>
      <c r="QIC398" s="93"/>
      <c r="QID398" s="93"/>
      <c r="QIE398" s="93"/>
      <c r="QIF398" s="93"/>
      <c r="QIG398" s="93"/>
      <c r="QIH398" s="93"/>
      <c r="QII398" s="93"/>
      <c r="QIJ398" s="93"/>
      <c r="QIK398" s="93"/>
      <c r="QIL398" s="93"/>
      <c r="QIM398" s="93"/>
      <c r="QIN398" s="93"/>
      <c r="QIO398" s="93"/>
      <c r="QIP398" s="93"/>
      <c r="QIQ398" s="93"/>
      <c r="QIR398" s="93"/>
      <c r="QIS398" s="93"/>
      <c r="QIT398" s="93"/>
      <c r="QIU398" s="93"/>
      <c r="QIV398" s="93"/>
      <c r="QIW398" s="93"/>
      <c r="QIX398" s="93"/>
      <c r="QIY398" s="93"/>
      <c r="QIZ398" s="93"/>
      <c r="QJA398" s="93"/>
      <c r="QJB398" s="93"/>
      <c r="QJC398" s="93"/>
      <c r="QJD398" s="93"/>
      <c r="QJE398" s="93"/>
      <c r="QJF398" s="93"/>
      <c r="QJG398" s="93"/>
      <c r="QJH398" s="93"/>
      <c r="QJI398" s="93"/>
      <c r="QJJ398" s="93"/>
      <c r="QJK398" s="93"/>
      <c r="QJL398" s="93"/>
      <c r="QJM398" s="93"/>
      <c r="QJN398" s="93"/>
      <c r="QJO398" s="93"/>
      <c r="QJP398" s="93"/>
      <c r="QJQ398" s="93"/>
      <c r="QJR398" s="93"/>
      <c r="QJS398" s="93"/>
      <c r="QJT398" s="93"/>
      <c r="QJU398" s="93"/>
      <c r="QJV398" s="93"/>
      <c r="QJW398" s="93"/>
      <c r="QJX398" s="93"/>
      <c r="QJY398" s="93"/>
      <c r="QJZ398" s="93"/>
      <c r="QKA398" s="93"/>
      <c r="QKB398" s="93"/>
      <c r="QKC398" s="93"/>
      <c r="QKD398" s="93"/>
      <c r="QKE398" s="93"/>
      <c r="QKF398" s="93"/>
      <c r="QKG398" s="93"/>
      <c r="QKH398" s="93"/>
      <c r="QKI398" s="93"/>
      <c r="QKJ398" s="93"/>
      <c r="QKK398" s="93"/>
      <c r="QKL398" s="93"/>
      <c r="QKM398" s="93"/>
      <c r="QKN398" s="93"/>
      <c r="QKO398" s="93"/>
      <c r="QKP398" s="93"/>
      <c r="QKQ398" s="93"/>
      <c r="QKR398" s="93"/>
      <c r="QKS398" s="93"/>
      <c r="QKT398" s="93"/>
      <c r="QKU398" s="93"/>
      <c r="QKV398" s="93"/>
      <c r="QKW398" s="93"/>
      <c r="QKX398" s="93"/>
      <c r="QKY398" s="93"/>
      <c r="QKZ398" s="93"/>
      <c r="QLA398" s="93"/>
      <c r="QLB398" s="93"/>
      <c r="QLC398" s="93"/>
      <c r="QLD398" s="93"/>
      <c r="QLE398" s="93"/>
      <c r="QLF398" s="93"/>
      <c r="QLG398" s="93"/>
      <c r="QLH398" s="93"/>
      <c r="QLI398" s="93"/>
      <c r="QLJ398" s="93"/>
      <c r="QLK398" s="93"/>
      <c r="QLL398" s="93"/>
      <c r="QLM398" s="93"/>
      <c r="QLN398" s="93"/>
      <c r="QLO398" s="93"/>
      <c r="QLP398" s="93"/>
      <c r="QLQ398" s="93"/>
      <c r="QLR398" s="93"/>
      <c r="QLS398" s="93"/>
      <c r="QLT398" s="93"/>
      <c r="QLU398" s="93"/>
      <c r="QLV398" s="93"/>
      <c r="QLW398" s="93"/>
      <c r="QLX398" s="93"/>
      <c r="QLY398" s="93"/>
      <c r="QLZ398" s="93"/>
      <c r="QMA398" s="93"/>
      <c r="QMB398" s="93"/>
      <c r="QMC398" s="93"/>
      <c r="QMD398" s="93"/>
      <c r="QME398" s="93"/>
      <c r="QMF398" s="93"/>
      <c r="QMG398" s="93"/>
      <c r="QMH398" s="93"/>
      <c r="QMI398" s="93"/>
      <c r="QMJ398" s="93"/>
      <c r="QMK398" s="93"/>
      <c r="QML398" s="93"/>
      <c r="QMM398" s="93"/>
      <c r="QMN398" s="93"/>
      <c r="QMO398" s="93"/>
      <c r="QMP398" s="93"/>
      <c r="QMQ398" s="93"/>
      <c r="QMR398" s="93"/>
      <c r="QMS398" s="93"/>
      <c r="QMT398" s="93"/>
      <c r="QMU398" s="93"/>
      <c r="QMV398" s="93"/>
      <c r="QMW398" s="93"/>
      <c r="QMX398" s="93"/>
      <c r="QMY398" s="93"/>
      <c r="QMZ398" s="93"/>
      <c r="QNA398" s="93"/>
      <c r="QNB398" s="93"/>
      <c r="QNC398" s="93"/>
      <c r="QND398" s="93"/>
      <c r="QNE398" s="93"/>
      <c r="QNF398" s="93"/>
      <c r="QNG398" s="93"/>
      <c r="QNH398" s="93"/>
      <c r="QNI398" s="93"/>
      <c r="QNJ398" s="93"/>
      <c r="QNK398" s="93"/>
      <c r="QNL398" s="93"/>
      <c r="QNM398" s="93"/>
      <c r="QNN398" s="93"/>
      <c r="QNO398" s="93"/>
      <c r="QNP398" s="93"/>
      <c r="QNQ398" s="93"/>
      <c r="QNR398" s="93"/>
      <c r="QNS398" s="93"/>
      <c r="QNT398" s="93"/>
      <c r="QNU398" s="93"/>
      <c r="QNV398" s="93"/>
      <c r="QNW398" s="93"/>
      <c r="QNX398" s="93"/>
      <c r="QNY398" s="93"/>
      <c r="QNZ398" s="93"/>
      <c r="QOA398" s="93"/>
      <c r="QOB398" s="93"/>
      <c r="QOC398" s="93"/>
      <c r="QOD398" s="93"/>
      <c r="QOE398" s="93"/>
      <c r="QOF398" s="93"/>
      <c r="QOG398" s="93"/>
      <c r="QOH398" s="93"/>
      <c r="QOI398" s="93"/>
      <c r="QOJ398" s="93"/>
      <c r="QOK398" s="93"/>
      <c r="QOL398" s="93"/>
      <c r="QOM398" s="93"/>
      <c r="QON398" s="93"/>
      <c r="QOO398" s="93"/>
      <c r="QOP398" s="93"/>
      <c r="QOQ398" s="93"/>
      <c r="QOR398" s="93"/>
      <c r="QOS398" s="93"/>
      <c r="QOT398" s="93"/>
      <c r="QOU398" s="93"/>
      <c r="QOV398" s="93"/>
      <c r="QOW398" s="93"/>
      <c r="QOX398" s="93"/>
      <c r="QOY398" s="93"/>
      <c r="QOZ398" s="93"/>
      <c r="QPA398" s="93"/>
      <c r="QPB398" s="93"/>
      <c r="QPC398" s="93"/>
      <c r="QPD398" s="93"/>
      <c r="QPE398" s="93"/>
      <c r="QPF398" s="93"/>
      <c r="QPG398" s="93"/>
      <c r="QPH398" s="93"/>
      <c r="QPI398" s="93"/>
      <c r="QPJ398" s="93"/>
      <c r="QPK398" s="93"/>
      <c r="QPL398" s="93"/>
      <c r="QPM398" s="93"/>
      <c r="QPN398" s="93"/>
      <c r="QPO398" s="93"/>
      <c r="QPP398" s="93"/>
      <c r="QPQ398" s="93"/>
      <c r="QPR398" s="93"/>
      <c r="QPS398" s="93"/>
      <c r="QPT398" s="93"/>
      <c r="QPU398" s="93"/>
      <c r="QPV398" s="93"/>
      <c r="QPW398" s="93"/>
      <c r="QPX398" s="93"/>
      <c r="QPY398" s="93"/>
      <c r="QPZ398" s="93"/>
      <c r="QQA398" s="93"/>
      <c r="QQB398" s="93"/>
      <c r="QQC398" s="93"/>
      <c r="QQD398" s="93"/>
      <c r="QQE398" s="93"/>
      <c r="QQF398" s="93"/>
      <c r="QQG398" s="93"/>
      <c r="QQH398" s="93"/>
      <c r="QQI398" s="93"/>
      <c r="QQJ398" s="93"/>
      <c r="QQK398" s="93"/>
      <c r="QQL398" s="93"/>
      <c r="QQM398" s="93"/>
      <c r="QQN398" s="93"/>
      <c r="QQO398" s="93"/>
      <c r="QQP398" s="93"/>
      <c r="QQQ398" s="93"/>
      <c r="QQR398" s="93"/>
      <c r="QQS398" s="93"/>
      <c r="QQT398" s="93"/>
      <c r="QQU398" s="93"/>
      <c r="QQV398" s="93"/>
      <c r="QQW398" s="93"/>
      <c r="QQX398" s="93"/>
      <c r="QQY398" s="93"/>
      <c r="QQZ398" s="93"/>
      <c r="QRA398" s="93"/>
      <c r="QRB398" s="93"/>
      <c r="QRC398" s="93"/>
      <c r="QRD398" s="93"/>
      <c r="QRE398" s="93"/>
      <c r="QRF398" s="93"/>
      <c r="QRG398" s="93"/>
      <c r="QRH398" s="93"/>
      <c r="QRI398" s="93"/>
      <c r="QRJ398" s="93"/>
      <c r="QRK398" s="93"/>
      <c r="QRL398" s="93"/>
      <c r="QRM398" s="93"/>
      <c r="QRN398" s="93"/>
      <c r="QRO398" s="93"/>
      <c r="QRP398" s="93"/>
      <c r="QRQ398" s="93"/>
      <c r="QRR398" s="93"/>
      <c r="QRS398" s="93"/>
      <c r="QRT398" s="93"/>
      <c r="QRU398" s="93"/>
      <c r="QRV398" s="93"/>
      <c r="QRW398" s="93"/>
      <c r="QRX398" s="93"/>
      <c r="QRY398" s="93"/>
      <c r="QRZ398" s="93"/>
      <c r="QSA398" s="93"/>
      <c r="QSB398" s="93"/>
      <c r="QSC398" s="93"/>
      <c r="QSD398" s="93"/>
      <c r="QSE398" s="93"/>
      <c r="QSF398" s="93"/>
      <c r="QSG398" s="93"/>
      <c r="QSH398" s="93"/>
      <c r="QSI398" s="93"/>
      <c r="QSJ398" s="93"/>
      <c r="QSK398" s="93"/>
      <c r="QSL398" s="93"/>
      <c r="QSM398" s="93"/>
      <c r="QSN398" s="93"/>
      <c r="QSO398" s="93"/>
      <c r="QSP398" s="93"/>
      <c r="QSQ398" s="93"/>
      <c r="QSR398" s="93"/>
      <c r="QSS398" s="93"/>
      <c r="QST398" s="93"/>
      <c r="QSU398" s="93"/>
      <c r="QSV398" s="93"/>
      <c r="QSW398" s="93"/>
      <c r="QSX398" s="93"/>
      <c r="QSY398" s="93"/>
      <c r="QSZ398" s="93"/>
      <c r="QTA398" s="93"/>
      <c r="QTB398" s="93"/>
      <c r="QTC398" s="93"/>
      <c r="QTD398" s="93"/>
      <c r="QTE398" s="93"/>
      <c r="QTF398" s="93"/>
      <c r="QTG398" s="93"/>
      <c r="QTH398" s="93"/>
      <c r="QTI398" s="93"/>
      <c r="QTJ398" s="93"/>
      <c r="QTK398" s="93"/>
      <c r="QTL398" s="93"/>
      <c r="QTM398" s="93"/>
      <c r="QTN398" s="93"/>
      <c r="QTO398" s="93"/>
      <c r="QTP398" s="93"/>
      <c r="QTQ398" s="93"/>
      <c r="QTR398" s="93"/>
      <c r="QTS398" s="93"/>
      <c r="QTT398" s="93"/>
      <c r="QTU398" s="93"/>
      <c r="QTV398" s="93"/>
      <c r="QTW398" s="93"/>
      <c r="QTX398" s="93"/>
      <c r="QTY398" s="93"/>
      <c r="QTZ398" s="93"/>
      <c r="QUA398" s="93"/>
      <c r="QUB398" s="93"/>
      <c r="QUC398" s="93"/>
      <c r="QUD398" s="93"/>
      <c r="QUE398" s="93"/>
      <c r="QUF398" s="93"/>
      <c r="QUG398" s="93"/>
      <c r="QUH398" s="93"/>
      <c r="QUI398" s="93"/>
      <c r="QUJ398" s="93"/>
      <c r="QUK398" s="93"/>
      <c r="QUL398" s="93"/>
      <c r="QUM398" s="93"/>
      <c r="QUN398" s="93"/>
      <c r="QUO398" s="93"/>
      <c r="QUP398" s="93"/>
      <c r="QUQ398" s="93"/>
      <c r="QUR398" s="93"/>
      <c r="QUS398" s="93"/>
      <c r="QUT398" s="93"/>
      <c r="QUU398" s="93"/>
      <c r="QUV398" s="93"/>
      <c r="QUW398" s="93"/>
      <c r="QUX398" s="93"/>
      <c r="QUY398" s="93"/>
      <c r="QUZ398" s="93"/>
      <c r="QVA398" s="93"/>
      <c r="QVB398" s="93"/>
      <c r="QVC398" s="93"/>
      <c r="QVD398" s="93"/>
      <c r="QVE398" s="93"/>
      <c r="QVF398" s="93"/>
      <c r="QVG398" s="93"/>
      <c r="QVH398" s="93"/>
      <c r="QVI398" s="93"/>
      <c r="QVJ398" s="93"/>
      <c r="QVK398" s="93"/>
      <c r="QVL398" s="93"/>
      <c r="QVM398" s="93"/>
      <c r="QVN398" s="93"/>
      <c r="QVO398" s="93"/>
      <c r="QVP398" s="93"/>
      <c r="QVQ398" s="93"/>
      <c r="QVR398" s="93"/>
      <c r="QVS398" s="93"/>
      <c r="QVT398" s="93"/>
      <c r="QVU398" s="93"/>
      <c r="QVV398" s="93"/>
      <c r="QVW398" s="93"/>
      <c r="QVX398" s="93"/>
      <c r="QVY398" s="93"/>
      <c r="QVZ398" s="93"/>
      <c r="QWA398" s="93"/>
      <c r="QWB398" s="93"/>
      <c r="QWC398" s="93"/>
      <c r="QWD398" s="93"/>
      <c r="QWE398" s="93"/>
      <c r="QWF398" s="93"/>
      <c r="QWG398" s="93"/>
      <c r="QWH398" s="93"/>
      <c r="QWI398" s="93"/>
      <c r="QWJ398" s="93"/>
      <c r="QWK398" s="93"/>
      <c r="QWL398" s="93"/>
      <c r="QWM398" s="93"/>
      <c r="QWN398" s="93"/>
      <c r="QWO398" s="93"/>
      <c r="QWP398" s="93"/>
      <c r="QWQ398" s="93"/>
      <c r="QWR398" s="93"/>
      <c r="QWS398" s="93"/>
      <c r="QWT398" s="93"/>
      <c r="QWU398" s="93"/>
      <c r="QWV398" s="93"/>
      <c r="QWW398" s="93"/>
      <c r="QWX398" s="93"/>
      <c r="QWY398" s="93"/>
      <c r="QWZ398" s="93"/>
      <c r="QXA398" s="93"/>
      <c r="QXB398" s="93"/>
      <c r="QXC398" s="93"/>
      <c r="QXD398" s="93"/>
      <c r="QXE398" s="93"/>
      <c r="QXF398" s="93"/>
      <c r="QXG398" s="93"/>
      <c r="QXH398" s="93"/>
      <c r="QXI398" s="93"/>
      <c r="QXJ398" s="93"/>
      <c r="QXK398" s="93"/>
      <c r="QXL398" s="93"/>
      <c r="QXM398" s="93"/>
      <c r="QXN398" s="93"/>
      <c r="QXO398" s="93"/>
      <c r="QXP398" s="93"/>
      <c r="QXQ398" s="93"/>
      <c r="QXR398" s="93"/>
      <c r="QXS398" s="93"/>
      <c r="QXT398" s="93"/>
      <c r="QXU398" s="93"/>
      <c r="QXV398" s="93"/>
      <c r="QXW398" s="93"/>
      <c r="QXX398" s="93"/>
      <c r="QXY398" s="93"/>
      <c r="QXZ398" s="93"/>
      <c r="QYA398" s="93"/>
      <c r="QYB398" s="93"/>
      <c r="QYC398" s="93"/>
      <c r="QYD398" s="93"/>
      <c r="QYE398" s="93"/>
      <c r="QYF398" s="93"/>
      <c r="QYG398" s="93"/>
      <c r="QYH398" s="93"/>
      <c r="QYI398" s="93"/>
      <c r="QYJ398" s="93"/>
      <c r="QYK398" s="93"/>
      <c r="QYL398" s="93"/>
      <c r="QYM398" s="93"/>
      <c r="QYN398" s="93"/>
      <c r="QYO398" s="93"/>
      <c r="QYP398" s="93"/>
      <c r="QYQ398" s="93"/>
      <c r="QYR398" s="93"/>
      <c r="QYS398" s="93"/>
      <c r="QYT398" s="93"/>
      <c r="QYU398" s="93"/>
      <c r="QYV398" s="93"/>
      <c r="QYW398" s="93"/>
      <c r="QYX398" s="93"/>
      <c r="QYY398" s="93"/>
      <c r="QYZ398" s="93"/>
      <c r="QZA398" s="93"/>
      <c r="QZB398" s="93"/>
      <c r="QZC398" s="93"/>
      <c r="QZD398" s="93"/>
      <c r="QZE398" s="93"/>
      <c r="QZF398" s="93"/>
      <c r="QZG398" s="93"/>
      <c r="QZH398" s="93"/>
      <c r="QZI398" s="93"/>
      <c r="QZJ398" s="93"/>
      <c r="QZK398" s="93"/>
      <c r="QZL398" s="93"/>
      <c r="QZM398" s="93"/>
      <c r="QZN398" s="93"/>
      <c r="QZO398" s="93"/>
      <c r="QZP398" s="93"/>
      <c r="QZQ398" s="93"/>
      <c r="QZR398" s="93"/>
      <c r="QZS398" s="93"/>
      <c r="QZT398" s="93"/>
      <c r="QZU398" s="93"/>
      <c r="QZV398" s="93"/>
      <c r="QZW398" s="93"/>
      <c r="QZX398" s="93"/>
      <c r="QZY398" s="93"/>
      <c r="QZZ398" s="93"/>
      <c r="RAA398" s="93"/>
      <c r="RAB398" s="93"/>
      <c r="RAC398" s="93"/>
      <c r="RAD398" s="93"/>
      <c r="RAE398" s="93"/>
      <c r="RAF398" s="93"/>
      <c r="RAG398" s="93"/>
      <c r="RAH398" s="93"/>
      <c r="RAI398" s="93"/>
      <c r="RAJ398" s="93"/>
      <c r="RAK398" s="93"/>
      <c r="RAL398" s="93"/>
      <c r="RAM398" s="93"/>
      <c r="RAN398" s="93"/>
      <c r="RAO398" s="93"/>
      <c r="RAP398" s="93"/>
      <c r="RAQ398" s="93"/>
      <c r="RAR398" s="93"/>
      <c r="RAS398" s="93"/>
      <c r="RAT398" s="93"/>
      <c r="RAU398" s="93"/>
      <c r="RAV398" s="93"/>
      <c r="RAW398" s="93"/>
      <c r="RAX398" s="93"/>
      <c r="RAY398" s="93"/>
      <c r="RAZ398" s="93"/>
      <c r="RBA398" s="93"/>
      <c r="RBB398" s="93"/>
      <c r="RBC398" s="93"/>
      <c r="RBD398" s="93"/>
      <c r="RBE398" s="93"/>
      <c r="RBF398" s="93"/>
      <c r="RBG398" s="93"/>
      <c r="RBH398" s="93"/>
      <c r="RBI398" s="93"/>
      <c r="RBJ398" s="93"/>
      <c r="RBK398" s="93"/>
      <c r="RBL398" s="93"/>
      <c r="RBM398" s="93"/>
      <c r="RBN398" s="93"/>
      <c r="RBO398" s="93"/>
      <c r="RBP398" s="93"/>
      <c r="RBQ398" s="93"/>
      <c r="RBR398" s="93"/>
      <c r="RBS398" s="93"/>
      <c r="RBT398" s="93"/>
      <c r="RBU398" s="93"/>
      <c r="RBV398" s="93"/>
      <c r="RBW398" s="93"/>
      <c r="RBX398" s="93"/>
      <c r="RBY398" s="93"/>
      <c r="RBZ398" s="93"/>
      <c r="RCA398" s="93"/>
      <c r="RCB398" s="93"/>
      <c r="RCC398" s="93"/>
      <c r="RCD398" s="93"/>
      <c r="RCE398" s="93"/>
      <c r="RCF398" s="93"/>
      <c r="RCG398" s="93"/>
      <c r="RCH398" s="93"/>
      <c r="RCI398" s="93"/>
      <c r="RCJ398" s="93"/>
      <c r="RCK398" s="93"/>
      <c r="RCL398" s="93"/>
      <c r="RCM398" s="93"/>
      <c r="RCN398" s="93"/>
      <c r="RCO398" s="93"/>
      <c r="RCP398" s="93"/>
      <c r="RCQ398" s="93"/>
      <c r="RCR398" s="93"/>
      <c r="RCS398" s="93"/>
      <c r="RCT398" s="93"/>
      <c r="RCU398" s="93"/>
      <c r="RCV398" s="93"/>
      <c r="RCW398" s="93"/>
      <c r="RCX398" s="93"/>
      <c r="RCY398" s="93"/>
      <c r="RCZ398" s="93"/>
      <c r="RDA398" s="93"/>
      <c r="RDB398" s="93"/>
      <c r="RDC398" s="93"/>
      <c r="RDD398" s="93"/>
      <c r="RDE398" s="93"/>
      <c r="RDF398" s="93"/>
      <c r="RDG398" s="93"/>
      <c r="RDH398" s="93"/>
      <c r="RDI398" s="93"/>
      <c r="RDJ398" s="93"/>
      <c r="RDK398" s="93"/>
      <c r="RDL398" s="93"/>
      <c r="RDM398" s="93"/>
      <c r="RDN398" s="93"/>
      <c r="RDO398" s="93"/>
      <c r="RDP398" s="93"/>
      <c r="RDQ398" s="93"/>
      <c r="RDR398" s="93"/>
      <c r="RDS398" s="93"/>
      <c r="RDT398" s="93"/>
      <c r="RDU398" s="93"/>
      <c r="RDV398" s="93"/>
      <c r="RDW398" s="93"/>
      <c r="RDX398" s="93"/>
      <c r="RDY398" s="93"/>
      <c r="RDZ398" s="93"/>
      <c r="REA398" s="93"/>
      <c r="REB398" s="93"/>
      <c r="REC398" s="93"/>
      <c r="RED398" s="93"/>
      <c r="REE398" s="93"/>
      <c r="REF398" s="93"/>
      <c r="REG398" s="93"/>
      <c r="REH398" s="93"/>
      <c r="REI398" s="93"/>
      <c r="REJ398" s="93"/>
      <c r="REK398" s="93"/>
      <c r="REL398" s="93"/>
      <c r="REM398" s="93"/>
      <c r="REN398" s="93"/>
      <c r="REO398" s="93"/>
      <c r="REP398" s="93"/>
      <c r="REQ398" s="93"/>
      <c r="RER398" s="93"/>
      <c r="RES398" s="93"/>
      <c r="RET398" s="93"/>
      <c r="REU398" s="93"/>
      <c r="REV398" s="93"/>
      <c r="REW398" s="93"/>
      <c r="REX398" s="93"/>
      <c r="REY398" s="93"/>
      <c r="REZ398" s="93"/>
      <c r="RFA398" s="93"/>
      <c r="RFB398" s="93"/>
      <c r="RFC398" s="93"/>
      <c r="RFD398" s="93"/>
      <c r="RFE398" s="93"/>
      <c r="RFF398" s="93"/>
      <c r="RFG398" s="93"/>
      <c r="RFH398" s="93"/>
      <c r="RFI398" s="93"/>
      <c r="RFJ398" s="93"/>
      <c r="RFK398" s="93"/>
      <c r="RFL398" s="93"/>
      <c r="RFM398" s="93"/>
      <c r="RFN398" s="93"/>
      <c r="RFO398" s="93"/>
      <c r="RFP398" s="93"/>
      <c r="RFQ398" s="93"/>
      <c r="RFR398" s="93"/>
      <c r="RFS398" s="93"/>
      <c r="RFT398" s="93"/>
      <c r="RFU398" s="93"/>
      <c r="RFV398" s="93"/>
      <c r="RFW398" s="93"/>
      <c r="RFX398" s="93"/>
      <c r="RFY398" s="93"/>
      <c r="RFZ398" s="93"/>
      <c r="RGA398" s="93"/>
      <c r="RGB398" s="93"/>
      <c r="RGC398" s="93"/>
      <c r="RGD398" s="93"/>
      <c r="RGE398" s="93"/>
      <c r="RGF398" s="93"/>
      <c r="RGG398" s="93"/>
      <c r="RGH398" s="93"/>
      <c r="RGI398" s="93"/>
      <c r="RGJ398" s="93"/>
      <c r="RGK398" s="93"/>
      <c r="RGL398" s="93"/>
      <c r="RGM398" s="93"/>
      <c r="RGN398" s="93"/>
      <c r="RGO398" s="93"/>
      <c r="RGP398" s="93"/>
      <c r="RGQ398" s="93"/>
      <c r="RGR398" s="93"/>
      <c r="RGS398" s="93"/>
      <c r="RGT398" s="93"/>
      <c r="RGU398" s="93"/>
      <c r="RGV398" s="93"/>
      <c r="RGW398" s="93"/>
      <c r="RGX398" s="93"/>
      <c r="RGY398" s="93"/>
      <c r="RGZ398" s="93"/>
      <c r="RHA398" s="93"/>
      <c r="RHB398" s="93"/>
      <c r="RHC398" s="93"/>
      <c r="RHD398" s="93"/>
      <c r="RHE398" s="93"/>
      <c r="RHF398" s="93"/>
      <c r="RHG398" s="93"/>
      <c r="RHH398" s="93"/>
      <c r="RHI398" s="93"/>
      <c r="RHJ398" s="93"/>
      <c r="RHK398" s="93"/>
      <c r="RHL398" s="93"/>
      <c r="RHM398" s="93"/>
      <c r="RHN398" s="93"/>
      <c r="RHO398" s="93"/>
      <c r="RHP398" s="93"/>
      <c r="RHQ398" s="93"/>
      <c r="RHR398" s="93"/>
      <c r="RHS398" s="93"/>
      <c r="RHT398" s="93"/>
      <c r="RHU398" s="93"/>
      <c r="RHV398" s="93"/>
      <c r="RHW398" s="93"/>
      <c r="RHX398" s="93"/>
      <c r="RHY398" s="93"/>
      <c r="RHZ398" s="93"/>
      <c r="RIA398" s="93"/>
      <c r="RIB398" s="93"/>
      <c r="RIC398" s="93"/>
      <c r="RID398" s="93"/>
      <c r="RIE398" s="93"/>
      <c r="RIF398" s="93"/>
      <c r="RIG398" s="93"/>
      <c r="RIH398" s="93"/>
      <c r="RII398" s="93"/>
      <c r="RIJ398" s="93"/>
      <c r="RIK398" s="93"/>
      <c r="RIL398" s="93"/>
      <c r="RIM398" s="93"/>
      <c r="RIN398" s="93"/>
      <c r="RIO398" s="93"/>
      <c r="RIP398" s="93"/>
      <c r="RIQ398" s="93"/>
      <c r="RIR398" s="93"/>
      <c r="RIS398" s="93"/>
      <c r="RIT398" s="93"/>
      <c r="RIU398" s="93"/>
      <c r="RIV398" s="93"/>
      <c r="RIW398" s="93"/>
      <c r="RIX398" s="93"/>
      <c r="RIY398" s="93"/>
      <c r="RIZ398" s="93"/>
      <c r="RJA398" s="93"/>
      <c r="RJB398" s="93"/>
      <c r="RJC398" s="93"/>
      <c r="RJD398" s="93"/>
      <c r="RJE398" s="93"/>
      <c r="RJF398" s="93"/>
      <c r="RJG398" s="93"/>
      <c r="RJH398" s="93"/>
      <c r="RJI398" s="93"/>
      <c r="RJJ398" s="93"/>
      <c r="RJK398" s="93"/>
      <c r="RJL398" s="93"/>
      <c r="RJM398" s="93"/>
      <c r="RJN398" s="93"/>
      <c r="RJO398" s="93"/>
      <c r="RJP398" s="93"/>
      <c r="RJQ398" s="93"/>
      <c r="RJR398" s="93"/>
      <c r="RJS398" s="93"/>
      <c r="RJT398" s="93"/>
      <c r="RJU398" s="93"/>
      <c r="RJV398" s="93"/>
      <c r="RJW398" s="93"/>
      <c r="RJX398" s="93"/>
      <c r="RJY398" s="93"/>
      <c r="RJZ398" s="93"/>
      <c r="RKA398" s="93"/>
      <c r="RKB398" s="93"/>
      <c r="RKC398" s="93"/>
      <c r="RKD398" s="93"/>
      <c r="RKE398" s="93"/>
      <c r="RKF398" s="93"/>
      <c r="RKG398" s="93"/>
      <c r="RKH398" s="93"/>
      <c r="RKI398" s="93"/>
      <c r="RKJ398" s="93"/>
      <c r="RKK398" s="93"/>
      <c r="RKL398" s="93"/>
      <c r="RKM398" s="93"/>
      <c r="RKN398" s="93"/>
      <c r="RKO398" s="93"/>
      <c r="RKP398" s="93"/>
      <c r="RKQ398" s="93"/>
      <c r="RKR398" s="93"/>
      <c r="RKS398" s="93"/>
      <c r="RKT398" s="93"/>
      <c r="RKU398" s="93"/>
      <c r="RKV398" s="93"/>
      <c r="RKW398" s="93"/>
      <c r="RKX398" s="93"/>
      <c r="RKY398" s="93"/>
      <c r="RKZ398" s="93"/>
      <c r="RLA398" s="93"/>
      <c r="RLB398" s="93"/>
      <c r="RLC398" s="93"/>
      <c r="RLD398" s="93"/>
      <c r="RLE398" s="93"/>
      <c r="RLF398" s="93"/>
      <c r="RLG398" s="93"/>
      <c r="RLH398" s="93"/>
      <c r="RLI398" s="93"/>
      <c r="RLJ398" s="93"/>
      <c r="RLK398" s="93"/>
      <c r="RLL398" s="93"/>
      <c r="RLM398" s="93"/>
      <c r="RLN398" s="93"/>
      <c r="RLO398" s="93"/>
      <c r="RLP398" s="93"/>
      <c r="RLQ398" s="93"/>
      <c r="RLR398" s="93"/>
      <c r="RLS398" s="93"/>
      <c r="RLT398" s="93"/>
      <c r="RLU398" s="93"/>
      <c r="RLV398" s="93"/>
      <c r="RLW398" s="93"/>
      <c r="RLX398" s="93"/>
      <c r="RLY398" s="93"/>
      <c r="RLZ398" s="93"/>
      <c r="RMA398" s="93"/>
      <c r="RMB398" s="93"/>
      <c r="RMC398" s="93"/>
      <c r="RMD398" s="93"/>
      <c r="RME398" s="93"/>
      <c r="RMF398" s="93"/>
      <c r="RMG398" s="93"/>
      <c r="RMH398" s="93"/>
      <c r="RMI398" s="93"/>
      <c r="RMJ398" s="93"/>
      <c r="RMK398" s="93"/>
      <c r="RML398" s="93"/>
      <c r="RMM398" s="93"/>
      <c r="RMN398" s="93"/>
      <c r="RMO398" s="93"/>
      <c r="RMP398" s="93"/>
      <c r="RMQ398" s="93"/>
      <c r="RMR398" s="93"/>
      <c r="RMS398" s="93"/>
      <c r="RMT398" s="93"/>
      <c r="RMU398" s="93"/>
      <c r="RMV398" s="93"/>
      <c r="RMW398" s="93"/>
      <c r="RMX398" s="93"/>
      <c r="RMY398" s="93"/>
      <c r="RMZ398" s="93"/>
      <c r="RNA398" s="93"/>
      <c r="RNB398" s="93"/>
      <c r="RNC398" s="93"/>
      <c r="RND398" s="93"/>
      <c r="RNE398" s="93"/>
      <c r="RNF398" s="93"/>
      <c r="RNG398" s="93"/>
      <c r="RNH398" s="93"/>
      <c r="RNI398" s="93"/>
      <c r="RNJ398" s="93"/>
      <c r="RNK398" s="93"/>
      <c r="RNL398" s="93"/>
      <c r="RNM398" s="93"/>
      <c r="RNN398" s="93"/>
      <c r="RNO398" s="93"/>
      <c r="RNP398" s="93"/>
      <c r="RNQ398" s="93"/>
      <c r="RNR398" s="93"/>
      <c r="RNS398" s="93"/>
      <c r="RNT398" s="93"/>
      <c r="RNU398" s="93"/>
      <c r="RNV398" s="93"/>
      <c r="RNW398" s="93"/>
      <c r="RNX398" s="93"/>
      <c r="RNY398" s="93"/>
      <c r="RNZ398" s="93"/>
      <c r="ROA398" s="93"/>
      <c r="ROB398" s="93"/>
      <c r="ROC398" s="93"/>
      <c r="ROD398" s="93"/>
      <c r="ROE398" s="93"/>
      <c r="ROF398" s="93"/>
      <c r="ROG398" s="93"/>
      <c r="ROH398" s="93"/>
      <c r="ROI398" s="93"/>
      <c r="ROJ398" s="93"/>
      <c r="ROK398" s="93"/>
      <c r="ROL398" s="93"/>
      <c r="ROM398" s="93"/>
      <c r="RON398" s="93"/>
      <c r="ROO398" s="93"/>
      <c r="ROP398" s="93"/>
      <c r="ROQ398" s="93"/>
      <c r="ROR398" s="93"/>
      <c r="ROS398" s="93"/>
      <c r="ROT398" s="93"/>
      <c r="ROU398" s="93"/>
      <c r="ROV398" s="93"/>
      <c r="ROW398" s="93"/>
      <c r="ROX398" s="93"/>
      <c r="ROY398" s="93"/>
      <c r="ROZ398" s="93"/>
      <c r="RPA398" s="93"/>
      <c r="RPB398" s="93"/>
      <c r="RPC398" s="93"/>
      <c r="RPD398" s="93"/>
      <c r="RPE398" s="93"/>
      <c r="RPF398" s="93"/>
      <c r="RPG398" s="93"/>
      <c r="RPH398" s="93"/>
      <c r="RPI398" s="93"/>
      <c r="RPJ398" s="93"/>
      <c r="RPK398" s="93"/>
      <c r="RPL398" s="93"/>
      <c r="RPM398" s="93"/>
      <c r="RPN398" s="93"/>
      <c r="RPO398" s="93"/>
      <c r="RPP398" s="93"/>
      <c r="RPQ398" s="93"/>
      <c r="RPR398" s="93"/>
      <c r="RPS398" s="93"/>
      <c r="RPT398" s="93"/>
      <c r="RPU398" s="93"/>
      <c r="RPV398" s="93"/>
      <c r="RPW398" s="93"/>
      <c r="RPX398" s="93"/>
      <c r="RPY398" s="93"/>
      <c r="RPZ398" s="93"/>
      <c r="RQA398" s="93"/>
      <c r="RQB398" s="93"/>
      <c r="RQC398" s="93"/>
      <c r="RQD398" s="93"/>
      <c r="RQE398" s="93"/>
      <c r="RQF398" s="93"/>
      <c r="RQG398" s="93"/>
      <c r="RQH398" s="93"/>
      <c r="RQI398" s="93"/>
      <c r="RQJ398" s="93"/>
      <c r="RQK398" s="93"/>
      <c r="RQL398" s="93"/>
      <c r="RQM398" s="93"/>
      <c r="RQN398" s="93"/>
      <c r="RQO398" s="93"/>
      <c r="RQP398" s="93"/>
      <c r="RQQ398" s="93"/>
      <c r="RQR398" s="93"/>
      <c r="RQS398" s="93"/>
      <c r="RQT398" s="93"/>
      <c r="RQU398" s="93"/>
      <c r="RQV398" s="93"/>
      <c r="RQW398" s="93"/>
      <c r="RQX398" s="93"/>
      <c r="RQY398" s="93"/>
      <c r="RQZ398" s="93"/>
      <c r="RRA398" s="93"/>
      <c r="RRB398" s="93"/>
      <c r="RRC398" s="93"/>
      <c r="RRD398" s="93"/>
      <c r="RRE398" s="93"/>
      <c r="RRF398" s="93"/>
      <c r="RRG398" s="93"/>
      <c r="RRH398" s="93"/>
      <c r="RRI398" s="93"/>
      <c r="RRJ398" s="93"/>
      <c r="RRK398" s="93"/>
      <c r="RRL398" s="93"/>
      <c r="RRM398" s="93"/>
      <c r="RRN398" s="93"/>
      <c r="RRO398" s="93"/>
      <c r="RRP398" s="93"/>
      <c r="RRQ398" s="93"/>
      <c r="RRR398" s="93"/>
      <c r="RRS398" s="93"/>
      <c r="RRT398" s="93"/>
      <c r="RRU398" s="93"/>
      <c r="RRV398" s="93"/>
      <c r="RRW398" s="93"/>
      <c r="RRX398" s="93"/>
      <c r="RRY398" s="93"/>
      <c r="RRZ398" s="93"/>
      <c r="RSA398" s="93"/>
      <c r="RSB398" s="93"/>
      <c r="RSC398" s="93"/>
      <c r="RSD398" s="93"/>
      <c r="RSE398" s="93"/>
      <c r="RSF398" s="93"/>
      <c r="RSG398" s="93"/>
      <c r="RSH398" s="93"/>
      <c r="RSI398" s="93"/>
      <c r="RSJ398" s="93"/>
      <c r="RSK398" s="93"/>
      <c r="RSL398" s="93"/>
      <c r="RSM398" s="93"/>
      <c r="RSN398" s="93"/>
      <c r="RSO398" s="93"/>
      <c r="RSP398" s="93"/>
      <c r="RSQ398" s="93"/>
      <c r="RSR398" s="93"/>
      <c r="RSS398" s="93"/>
      <c r="RST398" s="93"/>
      <c r="RSU398" s="93"/>
      <c r="RSV398" s="93"/>
      <c r="RSW398" s="93"/>
      <c r="RSX398" s="93"/>
      <c r="RSY398" s="93"/>
      <c r="RSZ398" s="93"/>
      <c r="RTA398" s="93"/>
      <c r="RTB398" s="93"/>
      <c r="RTC398" s="93"/>
      <c r="RTD398" s="93"/>
      <c r="RTE398" s="93"/>
      <c r="RTF398" s="93"/>
      <c r="RTG398" s="93"/>
      <c r="RTH398" s="93"/>
      <c r="RTI398" s="93"/>
      <c r="RTJ398" s="93"/>
      <c r="RTK398" s="93"/>
      <c r="RTL398" s="93"/>
      <c r="RTM398" s="93"/>
      <c r="RTN398" s="93"/>
      <c r="RTO398" s="93"/>
      <c r="RTP398" s="93"/>
      <c r="RTQ398" s="93"/>
      <c r="RTR398" s="93"/>
      <c r="RTS398" s="93"/>
      <c r="RTT398" s="93"/>
      <c r="RTU398" s="93"/>
      <c r="RTV398" s="93"/>
      <c r="RTW398" s="93"/>
      <c r="RTX398" s="93"/>
      <c r="RTY398" s="93"/>
      <c r="RTZ398" s="93"/>
      <c r="RUA398" s="93"/>
      <c r="RUB398" s="93"/>
      <c r="RUC398" s="93"/>
      <c r="RUD398" s="93"/>
      <c r="RUE398" s="93"/>
      <c r="RUF398" s="93"/>
      <c r="RUG398" s="93"/>
      <c r="RUH398" s="93"/>
      <c r="RUI398" s="93"/>
      <c r="RUJ398" s="93"/>
      <c r="RUK398" s="93"/>
      <c r="RUL398" s="93"/>
      <c r="RUM398" s="93"/>
      <c r="RUN398" s="93"/>
      <c r="RUO398" s="93"/>
      <c r="RUP398" s="93"/>
      <c r="RUQ398" s="93"/>
      <c r="RUR398" s="93"/>
      <c r="RUS398" s="93"/>
      <c r="RUT398" s="93"/>
      <c r="RUU398" s="93"/>
      <c r="RUV398" s="93"/>
      <c r="RUW398" s="93"/>
      <c r="RUX398" s="93"/>
      <c r="RUY398" s="93"/>
      <c r="RUZ398" s="93"/>
      <c r="RVA398" s="93"/>
      <c r="RVB398" s="93"/>
      <c r="RVC398" s="93"/>
      <c r="RVD398" s="93"/>
      <c r="RVE398" s="93"/>
      <c r="RVF398" s="93"/>
      <c r="RVG398" s="93"/>
      <c r="RVH398" s="93"/>
      <c r="RVI398" s="93"/>
      <c r="RVJ398" s="93"/>
      <c r="RVK398" s="93"/>
      <c r="RVL398" s="93"/>
      <c r="RVM398" s="93"/>
      <c r="RVN398" s="93"/>
      <c r="RVO398" s="93"/>
      <c r="RVP398" s="93"/>
      <c r="RVQ398" s="93"/>
      <c r="RVR398" s="93"/>
      <c r="RVS398" s="93"/>
      <c r="RVT398" s="93"/>
      <c r="RVU398" s="93"/>
      <c r="RVV398" s="93"/>
      <c r="RVW398" s="93"/>
      <c r="RVX398" s="93"/>
      <c r="RVY398" s="93"/>
      <c r="RVZ398" s="93"/>
      <c r="RWA398" s="93"/>
      <c r="RWB398" s="93"/>
      <c r="RWC398" s="93"/>
      <c r="RWD398" s="93"/>
      <c r="RWE398" s="93"/>
      <c r="RWF398" s="93"/>
      <c r="RWG398" s="93"/>
      <c r="RWH398" s="93"/>
      <c r="RWI398" s="93"/>
      <c r="RWJ398" s="93"/>
      <c r="RWK398" s="93"/>
      <c r="RWL398" s="93"/>
      <c r="RWM398" s="93"/>
      <c r="RWN398" s="93"/>
      <c r="RWO398" s="93"/>
      <c r="RWP398" s="93"/>
      <c r="RWQ398" s="93"/>
      <c r="RWR398" s="93"/>
      <c r="RWS398" s="93"/>
      <c r="RWT398" s="93"/>
      <c r="RWU398" s="93"/>
      <c r="RWV398" s="93"/>
      <c r="RWW398" s="93"/>
      <c r="RWX398" s="93"/>
      <c r="RWY398" s="93"/>
      <c r="RWZ398" s="93"/>
      <c r="RXA398" s="93"/>
      <c r="RXB398" s="93"/>
      <c r="RXC398" s="93"/>
      <c r="RXD398" s="93"/>
      <c r="RXE398" s="93"/>
      <c r="RXF398" s="93"/>
      <c r="RXG398" s="93"/>
      <c r="RXH398" s="93"/>
      <c r="RXI398" s="93"/>
      <c r="RXJ398" s="93"/>
      <c r="RXK398" s="93"/>
      <c r="RXL398" s="93"/>
      <c r="RXM398" s="93"/>
      <c r="RXN398" s="93"/>
      <c r="RXO398" s="93"/>
      <c r="RXP398" s="93"/>
      <c r="RXQ398" s="93"/>
      <c r="RXR398" s="93"/>
      <c r="RXS398" s="93"/>
      <c r="RXT398" s="93"/>
      <c r="RXU398" s="93"/>
      <c r="RXV398" s="93"/>
      <c r="RXW398" s="93"/>
      <c r="RXX398" s="93"/>
      <c r="RXY398" s="93"/>
      <c r="RXZ398" s="93"/>
      <c r="RYA398" s="93"/>
      <c r="RYB398" s="93"/>
      <c r="RYC398" s="93"/>
      <c r="RYD398" s="93"/>
      <c r="RYE398" s="93"/>
      <c r="RYF398" s="93"/>
      <c r="RYG398" s="93"/>
      <c r="RYH398" s="93"/>
      <c r="RYI398" s="93"/>
      <c r="RYJ398" s="93"/>
      <c r="RYK398" s="93"/>
      <c r="RYL398" s="93"/>
      <c r="RYM398" s="93"/>
      <c r="RYN398" s="93"/>
      <c r="RYO398" s="93"/>
      <c r="RYP398" s="93"/>
      <c r="RYQ398" s="93"/>
      <c r="RYR398" s="93"/>
      <c r="RYS398" s="93"/>
      <c r="RYT398" s="93"/>
      <c r="RYU398" s="93"/>
      <c r="RYV398" s="93"/>
      <c r="RYW398" s="93"/>
      <c r="RYX398" s="93"/>
      <c r="RYY398" s="93"/>
      <c r="RYZ398" s="93"/>
      <c r="RZA398" s="93"/>
      <c r="RZB398" s="93"/>
      <c r="RZC398" s="93"/>
      <c r="RZD398" s="93"/>
      <c r="RZE398" s="93"/>
      <c r="RZF398" s="93"/>
      <c r="RZG398" s="93"/>
      <c r="RZH398" s="93"/>
      <c r="RZI398" s="93"/>
      <c r="RZJ398" s="93"/>
      <c r="RZK398" s="93"/>
      <c r="RZL398" s="93"/>
      <c r="RZM398" s="93"/>
      <c r="RZN398" s="93"/>
      <c r="RZO398" s="93"/>
      <c r="RZP398" s="93"/>
      <c r="RZQ398" s="93"/>
      <c r="RZR398" s="93"/>
      <c r="RZS398" s="93"/>
      <c r="RZT398" s="93"/>
      <c r="RZU398" s="93"/>
      <c r="RZV398" s="93"/>
      <c r="RZW398" s="93"/>
      <c r="RZX398" s="93"/>
      <c r="RZY398" s="93"/>
      <c r="RZZ398" s="93"/>
      <c r="SAA398" s="93"/>
      <c r="SAB398" s="93"/>
      <c r="SAC398" s="93"/>
      <c r="SAD398" s="93"/>
      <c r="SAE398" s="93"/>
      <c r="SAF398" s="93"/>
      <c r="SAG398" s="93"/>
      <c r="SAH398" s="93"/>
      <c r="SAI398" s="93"/>
      <c r="SAJ398" s="93"/>
      <c r="SAK398" s="93"/>
      <c r="SAL398" s="93"/>
      <c r="SAM398" s="93"/>
      <c r="SAN398" s="93"/>
      <c r="SAO398" s="93"/>
      <c r="SAP398" s="93"/>
      <c r="SAQ398" s="93"/>
      <c r="SAR398" s="93"/>
      <c r="SAS398" s="93"/>
      <c r="SAT398" s="93"/>
      <c r="SAU398" s="93"/>
      <c r="SAV398" s="93"/>
      <c r="SAW398" s="93"/>
      <c r="SAX398" s="93"/>
      <c r="SAY398" s="93"/>
      <c r="SAZ398" s="93"/>
      <c r="SBA398" s="93"/>
      <c r="SBB398" s="93"/>
      <c r="SBC398" s="93"/>
      <c r="SBD398" s="93"/>
      <c r="SBE398" s="93"/>
      <c r="SBF398" s="93"/>
      <c r="SBG398" s="93"/>
      <c r="SBH398" s="93"/>
      <c r="SBI398" s="93"/>
      <c r="SBJ398" s="93"/>
      <c r="SBK398" s="93"/>
      <c r="SBL398" s="93"/>
      <c r="SBM398" s="93"/>
      <c r="SBN398" s="93"/>
      <c r="SBO398" s="93"/>
      <c r="SBP398" s="93"/>
      <c r="SBQ398" s="93"/>
      <c r="SBR398" s="93"/>
      <c r="SBS398" s="93"/>
      <c r="SBT398" s="93"/>
      <c r="SBU398" s="93"/>
      <c r="SBV398" s="93"/>
      <c r="SBW398" s="93"/>
      <c r="SBX398" s="93"/>
      <c r="SBY398" s="93"/>
      <c r="SBZ398" s="93"/>
      <c r="SCA398" s="93"/>
      <c r="SCB398" s="93"/>
      <c r="SCC398" s="93"/>
      <c r="SCD398" s="93"/>
      <c r="SCE398" s="93"/>
      <c r="SCF398" s="93"/>
      <c r="SCG398" s="93"/>
      <c r="SCH398" s="93"/>
      <c r="SCI398" s="93"/>
      <c r="SCJ398" s="93"/>
      <c r="SCK398" s="93"/>
      <c r="SCL398" s="93"/>
      <c r="SCM398" s="93"/>
      <c r="SCN398" s="93"/>
      <c r="SCO398" s="93"/>
      <c r="SCP398" s="93"/>
      <c r="SCQ398" s="93"/>
      <c r="SCR398" s="93"/>
      <c r="SCS398" s="93"/>
      <c r="SCT398" s="93"/>
      <c r="SCU398" s="93"/>
      <c r="SCV398" s="93"/>
      <c r="SCW398" s="93"/>
      <c r="SCX398" s="93"/>
      <c r="SCY398" s="93"/>
      <c r="SCZ398" s="93"/>
      <c r="SDA398" s="93"/>
      <c r="SDB398" s="93"/>
      <c r="SDC398" s="93"/>
      <c r="SDD398" s="93"/>
      <c r="SDE398" s="93"/>
      <c r="SDF398" s="93"/>
      <c r="SDG398" s="93"/>
      <c r="SDH398" s="93"/>
      <c r="SDI398" s="93"/>
      <c r="SDJ398" s="93"/>
      <c r="SDK398" s="93"/>
      <c r="SDL398" s="93"/>
      <c r="SDM398" s="93"/>
      <c r="SDN398" s="93"/>
      <c r="SDO398" s="93"/>
      <c r="SDP398" s="93"/>
      <c r="SDQ398" s="93"/>
      <c r="SDR398" s="93"/>
      <c r="SDS398" s="93"/>
      <c r="SDT398" s="93"/>
      <c r="SDU398" s="93"/>
      <c r="SDV398" s="93"/>
      <c r="SDW398" s="93"/>
      <c r="SDX398" s="93"/>
      <c r="SDY398" s="93"/>
      <c r="SDZ398" s="93"/>
      <c r="SEA398" s="93"/>
      <c r="SEB398" s="93"/>
      <c r="SEC398" s="93"/>
      <c r="SED398" s="93"/>
      <c r="SEE398" s="93"/>
      <c r="SEF398" s="93"/>
      <c r="SEG398" s="93"/>
      <c r="SEH398" s="93"/>
      <c r="SEI398" s="93"/>
      <c r="SEJ398" s="93"/>
      <c r="SEK398" s="93"/>
      <c r="SEL398" s="93"/>
      <c r="SEM398" s="93"/>
      <c r="SEN398" s="93"/>
      <c r="SEO398" s="93"/>
      <c r="SEP398" s="93"/>
      <c r="SEQ398" s="93"/>
      <c r="SER398" s="93"/>
      <c r="SES398" s="93"/>
      <c r="SET398" s="93"/>
      <c r="SEU398" s="93"/>
      <c r="SEV398" s="93"/>
      <c r="SEW398" s="93"/>
      <c r="SEX398" s="93"/>
      <c r="SEY398" s="93"/>
      <c r="SEZ398" s="93"/>
      <c r="SFA398" s="93"/>
      <c r="SFB398" s="93"/>
      <c r="SFC398" s="93"/>
      <c r="SFD398" s="93"/>
      <c r="SFE398" s="93"/>
      <c r="SFF398" s="93"/>
      <c r="SFG398" s="93"/>
      <c r="SFH398" s="93"/>
      <c r="SFI398" s="93"/>
      <c r="SFJ398" s="93"/>
      <c r="SFK398" s="93"/>
      <c r="SFL398" s="93"/>
      <c r="SFM398" s="93"/>
      <c r="SFN398" s="93"/>
      <c r="SFO398" s="93"/>
      <c r="SFP398" s="93"/>
      <c r="SFQ398" s="93"/>
      <c r="SFR398" s="93"/>
      <c r="SFS398" s="93"/>
      <c r="SFT398" s="93"/>
      <c r="SFU398" s="93"/>
      <c r="SFV398" s="93"/>
      <c r="SFW398" s="93"/>
      <c r="SFX398" s="93"/>
      <c r="SFY398" s="93"/>
      <c r="SFZ398" s="93"/>
      <c r="SGA398" s="93"/>
      <c r="SGB398" s="93"/>
      <c r="SGC398" s="93"/>
      <c r="SGD398" s="93"/>
      <c r="SGE398" s="93"/>
      <c r="SGF398" s="93"/>
      <c r="SGG398" s="93"/>
      <c r="SGH398" s="93"/>
      <c r="SGI398" s="93"/>
      <c r="SGJ398" s="93"/>
      <c r="SGK398" s="93"/>
      <c r="SGL398" s="93"/>
      <c r="SGM398" s="93"/>
      <c r="SGN398" s="93"/>
      <c r="SGO398" s="93"/>
      <c r="SGP398" s="93"/>
      <c r="SGQ398" s="93"/>
      <c r="SGR398" s="93"/>
      <c r="SGS398" s="93"/>
      <c r="SGT398" s="93"/>
      <c r="SGU398" s="93"/>
      <c r="SGV398" s="93"/>
      <c r="SGW398" s="93"/>
      <c r="SGX398" s="93"/>
      <c r="SGY398" s="93"/>
      <c r="SGZ398" s="93"/>
      <c r="SHA398" s="93"/>
      <c r="SHB398" s="93"/>
      <c r="SHC398" s="93"/>
      <c r="SHD398" s="93"/>
      <c r="SHE398" s="93"/>
      <c r="SHF398" s="93"/>
      <c r="SHG398" s="93"/>
      <c r="SHH398" s="93"/>
      <c r="SHI398" s="93"/>
      <c r="SHJ398" s="93"/>
      <c r="SHK398" s="93"/>
      <c r="SHL398" s="93"/>
      <c r="SHM398" s="93"/>
      <c r="SHN398" s="93"/>
      <c r="SHO398" s="93"/>
      <c r="SHP398" s="93"/>
      <c r="SHQ398" s="93"/>
      <c r="SHR398" s="93"/>
      <c r="SHS398" s="93"/>
      <c r="SHT398" s="93"/>
      <c r="SHU398" s="93"/>
      <c r="SHV398" s="93"/>
      <c r="SHW398" s="93"/>
      <c r="SHX398" s="93"/>
      <c r="SHY398" s="93"/>
      <c r="SHZ398" s="93"/>
      <c r="SIA398" s="93"/>
      <c r="SIB398" s="93"/>
      <c r="SIC398" s="93"/>
      <c r="SID398" s="93"/>
      <c r="SIE398" s="93"/>
      <c r="SIF398" s="93"/>
      <c r="SIG398" s="93"/>
      <c r="SIH398" s="93"/>
      <c r="SII398" s="93"/>
      <c r="SIJ398" s="93"/>
      <c r="SIK398" s="93"/>
      <c r="SIL398" s="93"/>
      <c r="SIM398" s="93"/>
      <c r="SIN398" s="93"/>
      <c r="SIO398" s="93"/>
      <c r="SIP398" s="93"/>
      <c r="SIQ398" s="93"/>
      <c r="SIR398" s="93"/>
      <c r="SIS398" s="93"/>
      <c r="SIT398" s="93"/>
      <c r="SIU398" s="93"/>
      <c r="SIV398" s="93"/>
      <c r="SIW398" s="93"/>
      <c r="SIX398" s="93"/>
      <c r="SIY398" s="93"/>
      <c r="SIZ398" s="93"/>
      <c r="SJA398" s="93"/>
      <c r="SJB398" s="93"/>
      <c r="SJC398" s="93"/>
      <c r="SJD398" s="93"/>
      <c r="SJE398" s="93"/>
      <c r="SJF398" s="93"/>
      <c r="SJG398" s="93"/>
      <c r="SJH398" s="93"/>
      <c r="SJI398" s="93"/>
      <c r="SJJ398" s="93"/>
      <c r="SJK398" s="93"/>
      <c r="SJL398" s="93"/>
      <c r="SJM398" s="93"/>
      <c r="SJN398" s="93"/>
      <c r="SJO398" s="93"/>
      <c r="SJP398" s="93"/>
      <c r="SJQ398" s="93"/>
      <c r="SJR398" s="93"/>
      <c r="SJS398" s="93"/>
      <c r="SJT398" s="93"/>
      <c r="SJU398" s="93"/>
      <c r="SJV398" s="93"/>
      <c r="SJW398" s="93"/>
      <c r="SJX398" s="93"/>
      <c r="SJY398" s="93"/>
      <c r="SJZ398" s="93"/>
      <c r="SKA398" s="93"/>
      <c r="SKB398" s="93"/>
      <c r="SKC398" s="93"/>
      <c r="SKD398" s="93"/>
      <c r="SKE398" s="93"/>
      <c r="SKF398" s="93"/>
      <c r="SKG398" s="93"/>
      <c r="SKH398" s="93"/>
      <c r="SKI398" s="93"/>
      <c r="SKJ398" s="93"/>
      <c r="SKK398" s="93"/>
      <c r="SKL398" s="93"/>
      <c r="SKM398" s="93"/>
      <c r="SKN398" s="93"/>
      <c r="SKO398" s="93"/>
      <c r="SKP398" s="93"/>
      <c r="SKQ398" s="93"/>
      <c r="SKR398" s="93"/>
      <c r="SKS398" s="93"/>
      <c r="SKT398" s="93"/>
      <c r="SKU398" s="93"/>
      <c r="SKV398" s="93"/>
      <c r="SKW398" s="93"/>
      <c r="SKX398" s="93"/>
      <c r="SKY398" s="93"/>
      <c r="SKZ398" s="93"/>
      <c r="SLA398" s="93"/>
      <c r="SLB398" s="93"/>
      <c r="SLC398" s="93"/>
      <c r="SLD398" s="93"/>
      <c r="SLE398" s="93"/>
      <c r="SLF398" s="93"/>
      <c r="SLG398" s="93"/>
      <c r="SLH398" s="93"/>
      <c r="SLI398" s="93"/>
      <c r="SLJ398" s="93"/>
      <c r="SLK398" s="93"/>
      <c r="SLL398" s="93"/>
      <c r="SLM398" s="93"/>
      <c r="SLN398" s="93"/>
      <c r="SLO398" s="93"/>
      <c r="SLP398" s="93"/>
      <c r="SLQ398" s="93"/>
      <c r="SLR398" s="93"/>
      <c r="SLS398" s="93"/>
      <c r="SLT398" s="93"/>
      <c r="SLU398" s="93"/>
      <c r="SLV398" s="93"/>
      <c r="SLW398" s="93"/>
      <c r="SLX398" s="93"/>
      <c r="SLY398" s="93"/>
      <c r="SLZ398" s="93"/>
      <c r="SMA398" s="93"/>
      <c r="SMB398" s="93"/>
      <c r="SMC398" s="93"/>
      <c r="SMD398" s="93"/>
      <c r="SME398" s="93"/>
      <c r="SMF398" s="93"/>
      <c r="SMG398" s="93"/>
      <c r="SMH398" s="93"/>
      <c r="SMI398" s="93"/>
      <c r="SMJ398" s="93"/>
      <c r="SMK398" s="93"/>
      <c r="SML398" s="93"/>
      <c r="SMM398" s="93"/>
      <c r="SMN398" s="93"/>
      <c r="SMO398" s="93"/>
      <c r="SMP398" s="93"/>
      <c r="SMQ398" s="93"/>
      <c r="SMR398" s="93"/>
      <c r="SMS398" s="93"/>
      <c r="SMT398" s="93"/>
      <c r="SMU398" s="93"/>
      <c r="SMV398" s="93"/>
      <c r="SMW398" s="93"/>
      <c r="SMX398" s="93"/>
      <c r="SMY398" s="93"/>
      <c r="SMZ398" s="93"/>
      <c r="SNA398" s="93"/>
      <c r="SNB398" s="93"/>
      <c r="SNC398" s="93"/>
      <c r="SND398" s="93"/>
      <c r="SNE398" s="93"/>
      <c r="SNF398" s="93"/>
      <c r="SNG398" s="93"/>
      <c r="SNH398" s="93"/>
      <c r="SNI398" s="93"/>
      <c r="SNJ398" s="93"/>
      <c r="SNK398" s="93"/>
      <c r="SNL398" s="93"/>
      <c r="SNM398" s="93"/>
      <c r="SNN398" s="93"/>
      <c r="SNO398" s="93"/>
      <c r="SNP398" s="93"/>
      <c r="SNQ398" s="93"/>
      <c r="SNR398" s="93"/>
      <c r="SNS398" s="93"/>
      <c r="SNT398" s="93"/>
      <c r="SNU398" s="93"/>
      <c r="SNV398" s="93"/>
      <c r="SNW398" s="93"/>
      <c r="SNX398" s="93"/>
      <c r="SNY398" s="93"/>
      <c r="SNZ398" s="93"/>
      <c r="SOA398" s="93"/>
      <c r="SOB398" s="93"/>
      <c r="SOC398" s="93"/>
      <c r="SOD398" s="93"/>
      <c r="SOE398" s="93"/>
      <c r="SOF398" s="93"/>
      <c r="SOG398" s="93"/>
      <c r="SOH398" s="93"/>
      <c r="SOI398" s="93"/>
      <c r="SOJ398" s="93"/>
      <c r="SOK398" s="93"/>
      <c r="SOL398" s="93"/>
      <c r="SOM398" s="93"/>
      <c r="SON398" s="93"/>
      <c r="SOO398" s="93"/>
      <c r="SOP398" s="93"/>
      <c r="SOQ398" s="93"/>
      <c r="SOR398" s="93"/>
      <c r="SOS398" s="93"/>
      <c r="SOT398" s="93"/>
      <c r="SOU398" s="93"/>
      <c r="SOV398" s="93"/>
      <c r="SOW398" s="93"/>
      <c r="SOX398" s="93"/>
      <c r="SOY398" s="93"/>
      <c r="SOZ398" s="93"/>
      <c r="SPA398" s="93"/>
      <c r="SPB398" s="93"/>
      <c r="SPC398" s="93"/>
      <c r="SPD398" s="93"/>
      <c r="SPE398" s="93"/>
      <c r="SPF398" s="93"/>
      <c r="SPG398" s="93"/>
      <c r="SPH398" s="93"/>
      <c r="SPI398" s="93"/>
      <c r="SPJ398" s="93"/>
      <c r="SPK398" s="93"/>
      <c r="SPL398" s="93"/>
      <c r="SPM398" s="93"/>
      <c r="SPN398" s="93"/>
      <c r="SPO398" s="93"/>
      <c r="SPP398" s="93"/>
      <c r="SPQ398" s="93"/>
      <c r="SPR398" s="93"/>
      <c r="SPS398" s="93"/>
      <c r="SPT398" s="93"/>
      <c r="SPU398" s="93"/>
      <c r="SPV398" s="93"/>
      <c r="SPW398" s="93"/>
      <c r="SPX398" s="93"/>
      <c r="SPY398" s="93"/>
      <c r="SPZ398" s="93"/>
      <c r="SQA398" s="93"/>
      <c r="SQB398" s="93"/>
      <c r="SQC398" s="93"/>
      <c r="SQD398" s="93"/>
      <c r="SQE398" s="93"/>
      <c r="SQF398" s="93"/>
      <c r="SQG398" s="93"/>
      <c r="SQH398" s="93"/>
      <c r="SQI398" s="93"/>
      <c r="SQJ398" s="93"/>
      <c r="SQK398" s="93"/>
      <c r="SQL398" s="93"/>
      <c r="SQM398" s="93"/>
      <c r="SQN398" s="93"/>
      <c r="SQO398" s="93"/>
      <c r="SQP398" s="93"/>
      <c r="SQQ398" s="93"/>
      <c r="SQR398" s="93"/>
      <c r="SQS398" s="93"/>
      <c r="SQT398" s="93"/>
      <c r="SQU398" s="93"/>
      <c r="SQV398" s="93"/>
      <c r="SQW398" s="93"/>
      <c r="SQX398" s="93"/>
      <c r="SQY398" s="93"/>
      <c r="SQZ398" s="93"/>
      <c r="SRA398" s="93"/>
      <c r="SRB398" s="93"/>
      <c r="SRC398" s="93"/>
      <c r="SRD398" s="93"/>
      <c r="SRE398" s="93"/>
      <c r="SRF398" s="93"/>
      <c r="SRG398" s="93"/>
      <c r="SRH398" s="93"/>
      <c r="SRI398" s="93"/>
      <c r="SRJ398" s="93"/>
      <c r="SRK398" s="93"/>
      <c r="SRL398" s="93"/>
      <c r="SRM398" s="93"/>
      <c r="SRN398" s="93"/>
      <c r="SRO398" s="93"/>
      <c r="SRP398" s="93"/>
      <c r="SRQ398" s="93"/>
      <c r="SRR398" s="93"/>
      <c r="SRS398" s="93"/>
      <c r="SRT398" s="93"/>
      <c r="SRU398" s="93"/>
      <c r="SRV398" s="93"/>
      <c r="SRW398" s="93"/>
      <c r="SRX398" s="93"/>
      <c r="SRY398" s="93"/>
      <c r="SRZ398" s="93"/>
      <c r="SSA398" s="93"/>
      <c r="SSB398" s="93"/>
      <c r="SSC398" s="93"/>
      <c r="SSD398" s="93"/>
      <c r="SSE398" s="93"/>
      <c r="SSF398" s="93"/>
      <c r="SSG398" s="93"/>
      <c r="SSH398" s="93"/>
      <c r="SSI398" s="93"/>
      <c r="SSJ398" s="93"/>
      <c r="SSK398" s="93"/>
      <c r="SSL398" s="93"/>
      <c r="SSM398" s="93"/>
      <c r="SSN398" s="93"/>
      <c r="SSO398" s="93"/>
      <c r="SSP398" s="93"/>
      <c r="SSQ398" s="93"/>
      <c r="SSR398" s="93"/>
      <c r="SSS398" s="93"/>
      <c r="SST398" s="93"/>
      <c r="SSU398" s="93"/>
      <c r="SSV398" s="93"/>
      <c r="SSW398" s="93"/>
      <c r="SSX398" s="93"/>
      <c r="SSY398" s="93"/>
      <c r="SSZ398" s="93"/>
      <c r="STA398" s="93"/>
      <c r="STB398" s="93"/>
      <c r="STC398" s="93"/>
      <c r="STD398" s="93"/>
      <c r="STE398" s="93"/>
      <c r="STF398" s="93"/>
      <c r="STG398" s="93"/>
      <c r="STH398" s="93"/>
      <c r="STI398" s="93"/>
      <c r="STJ398" s="93"/>
      <c r="STK398" s="93"/>
      <c r="STL398" s="93"/>
      <c r="STM398" s="93"/>
      <c r="STN398" s="93"/>
      <c r="STO398" s="93"/>
      <c r="STP398" s="93"/>
      <c r="STQ398" s="93"/>
      <c r="STR398" s="93"/>
      <c r="STS398" s="93"/>
      <c r="STT398" s="93"/>
      <c r="STU398" s="93"/>
      <c r="STV398" s="93"/>
      <c r="STW398" s="93"/>
      <c r="STX398" s="93"/>
      <c r="STY398" s="93"/>
      <c r="STZ398" s="93"/>
      <c r="SUA398" s="93"/>
      <c r="SUB398" s="93"/>
      <c r="SUC398" s="93"/>
      <c r="SUD398" s="93"/>
      <c r="SUE398" s="93"/>
      <c r="SUF398" s="93"/>
      <c r="SUG398" s="93"/>
      <c r="SUH398" s="93"/>
      <c r="SUI398" s="93"/>
      <c r="SUJ398" s="93"/>
      <c r="SUK398" s="93"/>
      <c r="SUL398" s="93"/>
      <c r="SUM398" s="93"/>
      <c r="SUN398" s="93"/>
      <c r="SUO398" s="93"/>
      <c r="SUP398" s="93"/>
      <c r="SUQ398" s="93"/>
      <c r="SUR398" s="93"/>
      <c r="SUS398" s="93"/>
      <c r="SUT398" s="93"/>
      <c r="SUU398" s="93"/>
      <c r="SUV398" s="93"/>
      <c r="SUW398" s="93"/>
      <c r="SUX398" s="93"/>
      <c r="SUY398" s="93"/>
      <c r="SUZ398" s="93"/>
      <c r="SVA398" s="93"/>
      <c r="SVB398" s="93"/>
      <c r="SVC398" s="93"/>
      <c r="SVD398" s="93"/>
      <c r="SVE398" s="93"/>
      <c r="SVF398" s="93"/>
      <c r="SVG398" s="93"/>
      <c r="SVH398" s="93"/>
      <c r="SVI398" s="93"/>
      <c r="SVJ398" s="93"/>
      <c r="SVK398" s="93"/>
      <c r="SVL398" s="93"/>
      <c r="SVM398" s="93"/>
      <c r="SVN398" s="93"/>
      <c r="SVO398" s="93"/>
      <c r="SVP398" s="93"/>
      <c r="SVQ398" s="93"/>
      <c r="SVR398" s="93"/>
      <c r="SVS398" s="93"/>
      <c r="SVT398" s="93"/>
      <c r="SVU398" s="93"/>
      <c r="SVV398" s="93"/>
      <c r="SVW398" s="93"/>
      <c r="SVX398" s="93"/>
      <c r="SVY398" s="93"/>
      <c r="SVZ398" s="93"/>
      <c r="SWA398" s="93"/>
      <c r="SWB398" s="93"/>
      <c r="SWC398" s="93"/>
      <c r="SWD398" s="93"/>
      <c r="SWE398" s="93"/>
      <c r="SWF398" s="93"/>
      <c r="SWG398" s="93"/>
      <c r="SWH398" s="93"/>
      <c r="SWI398" s="93"/>
      <c r="SWJ398" s="93"/>
      <c r="SWK398" s="93"/>
      <c r="SWL398" s="93"/>
      <c r="SWM398" s="93"/>
      <c r="SWN398" s="93"/>
      <c r="SWO398" s="93"/>
      <c r="SWP398" s="93"/>
      <c r="SWQ398" s="93"/>
      <c r="SWR398" s="93"/>
      <c r="SWS398" s="93"/>
      <c r="SWT398" s="93"/>
      <c r="SWU398" s="93"/>
      <c r="SWV398" s="93"/>
      <c r="SWW398" s="93"/>
      <c r="SWX398" s="93"/>
      <c r="SWY398" s="93"/>
      <c r="SWZ398" s="93"/>
      <c r="SXA398" s="93"/>
      <c r="SXB398" s="93"/>
      <c r="SXC398" s="93"/>
      <c r="SXD398" s="93"/>
      <c r="SXE398" s="93"/>
      <c r="SXF398" s="93"/>
      <c r="SXG398" s="93"/>
      <c r="SXH398" s="93"/>
      <c r="SXI398" s="93"/>
      <c r="SXJ398" s="93"/>
      <c r="SXK398" s="93"/>
      <c r="SXL398" s="93"/>
      <c r="SXM398" s="93"/>
      <c r="SXN398" s="93"/>
      <c r="SXO398" s="93"/>
      <c r="SXP398" s="93"/>
      <c r="SXQ398" s="93"/>
      <c r="SXR398" s="93"/>
      <c r="SXS398" s="93"/>
      <c r="SXT398" s="93"/>
      <c r="SXU398" s="93"/>
      <c r="SXV398" s="93"/>
      <c r="SXW398" s="93"/>
      <c r="SXX398" s="93"/>
      <c r="SXY398" s="93"/>
      <c r="SXZ398" s="93"/>
      <c r="SYA398" s="93"/>
      <c r="SYB398" s="93"/>
      <c r="SYC398" s="93"/>
      <c r="SYD398" s="93"/>
      <c r="SYE398" s="93"/>
      <c r="SYF398" s="93"/>
      <c r="SYG398" s="93"/>
      <c r="SYH398" s="93"/>
      <c r="SYI398" s="93"/>
      <c r="SYJ398" s="93"/>
      <c r="SYK398" s="93"/>
      <c r="SYL398" s="93"/>
      <c r="SYM398" s="93"/>
      <c r="SYN398" s="93"/>
      <c r="SYO398" s="93"/>
      <c r="SYP398" s="93"/>
      <c r="SYQ398" s="93"/>
      <c r="SYR398" s="93"/>
      <c r="SYS398" s="93"/>
      <c r="SYT398" s="93"/>
      <c r="SYU398" s="93"/>
      <c r="SYV398" s="93"/>
      <c r="SYW398" s="93"/>
      <c r="SYX398" s="93"/>
      <c r="SYY398" s="93"/>
      <c r="SYZ398" s="93"/>
      <c r="SZA398" s="93"/>
      <c r="SZB398" s="93"/>
      <c r="SZC398" s="93"/>
      <c r="SZD398" s="93"/>
      <c r="SZE398" s="93"/>
      <c r="SZF398" s="93"/>
      <c r="SZG398" s="93"/>
      <c r="SZH398" s="93"/>
      <c r="SZI398" s="93"/>
      <c r="SZJ398" s="93"/>
      <c r="SZK398" s="93"/>
      <c r="SZL398" s="93"/>
      <c r="SZM398" s="93"/>
      <c r="SZN398" s="93"/>
      <c r="SZO398" s="93"/>
      <c r="SZP398" s="93"/>
      <c r="SZQ398" s="93"/>
      <c r="SZR398" s="93"/>
      <c r="SZS398" s="93"/>
      <c r="SZT398" s="93"/>
      <c r="SZU398" s="93"/>
      <c r="SZV398" s="93"/>
      <c r="SZW398" s="93"/>
      <c r="SZX398" s="93"/>
      <c r="SZY398" s="93"/>
      <c r="SZZ398" s="93"/>
      <c r="TAA398" s="93"/>
      <c r="TAB398" s="93"/>
      <c r="TAC398" s="93"/>
      <c r="TAD398" s="93"/>
      <c r="TAE398" s="93"/>
      <c r="TAF398" s="93"/>
      <c r="TAG398" s="93"/>
      <c r="TAH398" s="93"/>
      <c r="TAI398" s="93"/>
      <c r="TAJ398" s="93"/>
      <c r="TAK398" s="93"/>
      <c r="TAL398" s="93"/>
      <c r="TAM398" s="93"/>
      <c r="TAN398" s="93"/>
      <c r="TAO398" s="93"/>
      <c r="TAP398" s="93"/>
      <c r="TAQ398" s="93"/>
      <c r="TAR398" s="93"/>
      <c r="TAS398" s="93"/>
      <c r="TAT398" s="93"/>
      <c r="TAU398" s="93"/>
      <c r="TAV398" s="93"/>
      <c r="TAW398" s="93"/>
      <c r="TAX398" s="93"/>
      <c r="TAY398" s="93"/>
      <c r="TAZ398" s="93"/>
      <c r="TBA398" s="93"/>
      <c r="TBB398" s="93"/>
      <c r="TBC398" s="93"/>
      <c r="TBD398" s="93"/>
      <c r="TBE398" s="93"/>
      <c r="TBF398" s="93"/>
      <c r="TBG398" s="93"/>
      <c r="TBH398" s="93"/>
      <c r="TBI398" s="93"/>
      <c r="TBJ398" s="93"/>
      <c r="TBK398" s="93"/>
      <c r="TBL398" s="93"/>
      <c r="TBM398" s="93"/>
      <c r="TBN398" s="93"/>
      <c r="TBO398" s="93"/>
      <c r="TBP398" s="93"/>
      <c r="TBQ398" s="93"/>
      <c r="TBR398" s="93"/>
      <c r="TBS398" s="93"/>
      <c r="TBT398" s="93"/>
      <c r="TBU398" s="93"/>
      <c r="TBV398" s="93"/>
      <c r="TBW398" s="93"/>
      <c r="TBX398" s="93"/>
      <c r="TBY398" s="93"/>
      <c r="TBZ398" s="93"/>
      <c r="TCA398" s="93"/>
      <c r="TCB398" s="93"/>
      <c r="TCC398" s="93"/>
      <c r="TCD398" s="93"/>
      <c r="TCE398" s="93"/>
      <c r="TCF398" s="93"/>
      <c r="TCG398" s="93"/>
      <c r="TCH398" s="93"/>
      <c r="TCI398" s="93"/>
      <c r="TCJ398" s="93"/>
      <c r="TCK398" s="93"/>
      <c r="TCL398" s="93"/>
      <c r="TCM398" s="93"/>
      <c r="TCN398" s="93"/>
      <c r="TCO398" s="93"/>
      <c r="TCP398" s="93"/>
      <c r="TCQ398" s="93"/>
      <c r="TCR398" s="93"/>
      <c r="TCS398" s="93"/>
      <c r="TCT398" s="93"/>
      <c r="TCU398" s="93"/>
      <c r="TCV398" s="93"/>
      <c r="TCW398" s="93"/>
      <c r="TCX398" s="93"/>
      <c r="TCY398" s="93"/>
      <c r="TCZ398" s="93"/>
      <c r="TDA398" s="93"/>
      <c r="TDB398" s="93"/>
      <c r="TDC398" s="93"/>
      <c r="TDD398" s="93"/>
      <c r="TDE398" s="93"/>
      <c r="TDF398" s="93"/>
      <c r="TDG398" s="93"/>
      <c r="TDH398" s="93"/>
      <c r="TDI398" s="93"/>
      <c r="TDJ398" s="93"/>
      <c r="TDK398" s="93"/>
      <c r="TDL398" s="93"/>
      <c r="TDM398" s="93"/>
      <c r="TDN398" s="93"/>
      <c r="TDO398" s="93"/>
      <c r="TDP398" s="93"/>
      <c r="TDQ398" s="93"/>
      <c r="TDR398" s="93"/>
      <c r="TDS398" s="93"/>
      <c r="TDT398" s="93"/>
      <c r="TDU398" s="93"/>
      <c r="TDV398" s="93"/>
      <c r="TDW398" s="93"/>
      <c r="TDX398" s="93"/>
      <c r="TDY398" s="93"/>
      <c r="TDZ398" s="93"/>
      <c r="TEA398" s="93"/>
      <c r="TEB398" s="93"/>
      <c r="TEC398" s="93"/>
      <c r="TED398" s="93"/>
      <c r="TEE398" s="93"/>
      <c r="TEF398" s="93"/>
      <c r="TEG398" s="93"/>
      <c r="TEH398" s="93"/>
      <c r="TEI398" s="93"/>
      <c r="TEJ398" s="93"/>
      <c r="TEK398" s="93"/>
      <c r="TEL398" s="93"/>
      <c r="TEM398" s="93"/>
      <c r="TEN398" s="93"/>
      <c r="TEO398" s="93"/>
      <c r="TEP398" s="93"/>
      <c r="TEQ398" s="93"/>
      <c r="TER398" s="93"/>
      <c r="TES398" s="93"/>
      <c r="TET398" s="93"/>
      <c r="TEU398" s="93"/>
      <c r="TEV398" s="93"/>
      <c r="TEW398" s="93"/>
      <c r="TEX398" s="93"/>
      <c r="TEY398" s="93"/>
      <c r="TEZ398" s="93"/>
      <c r="TFA398" s="93"/>
      <c r="TFB398" s="93"/>
      <c r="TFC398" s="93"/>
      <c r="TFD398" s="93"/>
      <c r="TFE398" s="93"/>
      <c r="TFF398" s="93"/>
      <c r="TFG398" s="93"/>
      <c r="TFH398" s="93"/>
      <c r="TFI398" s="93"/>
      <c r="TFJ398" s="93"/>
      <c r="TFK398" s="93"/>
      <c r="TFL398" s="93"/>
      <c r="TFM398" s="93"/>
      <c r="TFN398" s="93"/>
      <c r="TFO398" s="93"/>
      <c r="TFP398" s="93"/>
      <c r="TFQ398" s="93"/>
      <c r="TFR398" s="93"/>
      <c r="TFS398" s="93"/>
      <c r="TFT398" s="93"/>
      <c r="TFU398" s="93"/>
      <c r="TFV398" s="93"/>
      <c r="TFW398" s="93"/>
      <c r="TFX398" s="93"/>
      <c r="TFY398" s="93"/>
      <c r="TFZ398" s="93"/>
      <c r="TGA398" s="93"/>
      <c r="TGB398" s="93"/>
      <c r="TGC398" s="93"/>
      <c r="TGD398" s="93"/>
      <c r="TGE398" s="93"/>
      <c r="TGF398" s="93"/>
      <c r="TGG398" s="93"/>
      <c r="TGH398" s="93"/>
      <c r="TGI398" s="93"/>
      <c r="TGJ398" s="93"/>
      <c r="TGK398" s="93"/>
      <c r="TGL398" s="93"/>
      <c r="TGM398" s="93"/>
      <c r="TGN398" s="93"/>
      <c r="TGO398" s="93"/>
      <c r="TGP398" s="93"/>
      <c r="TGQ398" s="93"/>
      <c r="TGR398" s="93"/>
      <c r="TGS398" s="93"/>
      <c r="TGT398" s="93"/>
      <c r="TGU398" s="93"/>
      <c r="TGV398" s="93"/>
      <c r="TGW398" s="93"/>
      <c r="TGX398" s="93"/>
      <c r="TGY398" s="93"/>
      <c r="TGZ398" s="93"/>
      <c r="THA398" s="93"/>
      <c r="THB398" s="93"/>
      <c r="THC398" s="93"/>
      <c r="THD398" s="93"/>
      <c r="THE398" s="93"/>
      <c r="THF398" s="93"/>
      <c r="THG398" s="93"/>
      <c r="THH398" s="93"/>
      <c r="THI398" s="93"/>
      <c r="THJ398" s="93"/>
      <c r="THK398" s="93"/>
      <c r="THL398" s="93"/>
      <c r="THM398" s="93"/>
      <c r="THN398" s="93"/>
      <c r="THO398" s="93"/>
      <c r="THP398" s="93"/>
      <c r="THQ398" s="93"/>
      <c r="THR398" s="93"/>
      <c r="THS398" s="93"/>
      <c r="THT398" s="93"/>
      <c r="THU398" s="93"/>
      <c r="THV398" s="93"/>
      <c r="THW398" s="93"/>
      <c r="THX398" s="93"/>
      <c r="THY398" s="93"/>
      <c r="THZ398" s="93"/>
      <c r="TIA398" s="93"/>
      <c r="TIB398" s="93"/>
      <c r="TIC398" s="93"/>
      <c r="TID398" s="93"/>
      <c r="TIE398" s="93"/>
      <c r="TIF398" s="93"/>
      <c r="TIG398" s="93"/>
      <c r="TIH398" s="93"/>
      <c r="TII398" s="93"/>
      <c r="TIJ398" s="93"/>
      <c r="TIK398" s="93"/>
      <c r="TIL398" s="93"/>
      <c r="TIM398" s="93"/>
      <c r="TIN398" s="93"/>
      <c r="TIO398" s="93"/>
      <c r="TIP398" s="93"/>
      <c r="TIQ398" s="93"/>
      <c r="TIR398" s="93"/>
      <c r="TIS398" s="93"/>
      <c r="TIT398" s="93"/>
      <c r="TIU398" s="93"/>
      <c r="TIV398" s="93"/>
      <c r="TIW398" s="93"/>
      <c r="TIX398" s="93"/>
      <c r="TIY398" s="93"/>
      <c r="TIZ398" s="93"/>
      <c r="TJA398" s="93"/>
      <c r="TJB398" s="93"/>
      <c r="TJC398" s="93"/>
      <c r="TJD398" s="93"/>
      <c r="TJE398" s="93"/>
      <c r="TJF398" s="93"/>
      <c r="TJG398" s="93"/>
      <c r="TJH398" s="93"/>
      <c r="TJI398" s="93"/>
      <c r="TJJ398" s="93"/>
      <c r="TJK398" s="93"/>
      <c r="TJL398" s="93"/>
      <c r="TJM398" s="93"/>
      <c r="TJN398" s="93"/>
      <c r="TJO398" s="93"/>
      <c r="TJP398" s="93"/>
      <c r="TJQ398" s="93"/>
      <c r="TJR398" s="93"/>
      <c r="TJS398" s="93"/>
      <c r="TJT398" s="93"/>
      <c r="TJU398" s="93"/>
      <c r="TJV398" s="93"/>
      <c r="TJW398" s="93"/>
      <c r="TJX398" s="93"/>
      <c r="TJY398" s="93"/>
      <c r="TJZ398" s="93"/>
      <c r="TKA398" s="93"/>
      <c r="TKB398" s="93"/>
      <c r="TKC398" s="93"/>
      <c r="TKD398" s="93"/>
      <c r="TKE398" s="93"/>
      <c r="TKF398" s="93"/>
      <c r="TKG398" s="93"/>
      <c r="TKH398" s="93"/>
      <c r="TKI398" s="93"/>
      <c r="TKJ398" s="93"/>
      <c r="TKK398" s="93"/>
      <c r="TKL398" s="93"/>
      <c r="TKM398" s="93"/>
      <c r="TKN398" s="93"/>
      <c r="TKO398" s="93"/>
      <c r="TKP398" s="93"/>
      <c r="TKQ398" s="93"/>
      <c r="TKR398" s="93"/>
      <c r="TKS398" s="93"/>
      <c r="TKT398" s="93"/>
      <c r="TKU398" s="93"/>
      <c r="TKV398" s="93"/>
      <c r="TKW398" s="93"/>
      <c r="TKX398" s="93"/>
      <c r="TKY398" s="93"/>
      <c r="TKZ398" s="93"/>
      <c r="TLA398" s="93"/>
      <c r="TLB398" s="93"/>
      <c r="TLC398" s="93"/>
      <c r="TLD398" s="93"/>
      <c r="TLE398" s="93"/>
      <c r="TLF398" s="93"/>
      <c r="TLG398" s="93"/>
      <c r="TLH398" s="93"/>
      <c r="TLI398" s="93"/>
      <c r="TLJ398" s="93"/>
      <c r="TLK398" s="93"/>
      <c r="TLL398" s="93"/>
      <c r="TLM398" s="93"/>
      <c r="TLN398" s="93"/>
      <c r="TLO398" s="93"/>
      <c r="TLP398" s="93"/>
      <c r="TLQ398" s="93"/>
      <c r="TLR398" s="93"/>
      <c r="TLS398" s="93"/>
      <c r="TLT398" s="93"/>
      <c r="TLU398" s="93"/>
      <c r="TLV398" s="93"/>
      <c r="TLW398" s="93"/>
      <c r="TLX398" s="93"/>
      <c r="TLY398" s="93"/>
      <c r="TLZ398" s="93"/>
      <c r="TMA398" s="93"/>
      <c r="TMB398" s="93"/>
      <c r="TMC398" s="93"/>
      <c r="TMD398" s="93"/>
      <c r="TME398" s="93"/>
      <c r="TMF398" s="93"/>
      <c r="TMG398" s="93"/>
      <c r="TMH398" s="93"/>
      <c r="TMI398" s="93"/>
      <c r="TMJ398" s="93"/>
      <c r="TMK398" s="93"/>
      <c r="TML398" s="93"/>
      <c r="TMM398" s="93"/>
      <c r="TMN398" s="93"/>
      <c r="TMO398" s="93"/>
      <c r="TMP398" s="93"/>
      <c r="TMQ398" s="93"/>
      <c r="TMR398" s="93"/>
      <c r="TMS398" s="93"/>
      <c r="TMT398" s="93"/>
      <c r="TMU398" s="93"/>
      <c r="TMV398" s="93"/>
      <c r="TMW398" s="93"/>
      <c r="TMX398" s="93"/>
      <c r="TMY398" s="93"/>
      <c r="TMZ398" s="93"/>
      <c r="TNA398" s="93"/>
      <c r="TNB398" s="93"/>
      <c r="TNC398" s="93"/>
      <c r="TND398" s="93"/>
      <c r="TNE398" s="93"/>
      <c r="TNF398" s="93"/>
      <c r="TNG398" s="93"/>
      <c r="TNH398" s="93"/>
      <c r="TNI398" s="93"/>
      <c r="TNJ398" s="93"/>
      <c r="TNK398" s="93"/>
      <c r="TNL398" s="93"/>
      <c r="TNM398" s="93"/>
      <c r="TNN398" s="93"/>
      <c r="TNO398" s="93"/>
      <c r="TNP398" s="93"/>
      <c r="TNQ398" s="93"/>
      <c r="TNR398" s="93"/>
      <c r="TNS398" s="93"/>
      <c r="TNT398" s="93"/>
      <c r="TNU398" s="93"/>
      <c r="TNV398" s="93"/>
      <c r="TNW398" s="93"/>
      <c r="TNX398" s="93"/>
      <c r="TNY398" s="93"/>
      <c r="TNZ398" s="93"/>
      <c r="TOA398" s="93"/>
      <c r="TOB398" s="93"/>
      <c r="TOC398" s="93"/>
      <c r="TOD398" s="93"/>
      <c r="TOE398" s="93"/>
      <c r="TOF398" s="93"/>
      <c r="TOG398" s="93"/>
      <c r="TOH398" s="93"/>
      <c r="TOI398" s="93"/>
      <c r="TOJ398" s="93"/>
      <c r="TOK398" s="93"/>
      <c r="TOL398" s="93"/>
      <c r="TOM398" s="93"/>
      <c r="TON398" s="93"/>
      <c r="TOO398" s="93"/>
      <c r="TOP398" s="93"/>
      <c r="TOQ398" s="93"/>
      <c r="TOR398" s="93"/>
      <c r="TOS398" s="93"/>
      <c r="TOT398" s="93"/>
      <c r="TOU398" s="93"/>
      <c r="TOV398" s="93"/>
      <c r="TOW398" s="93"/>
      <c r="TOX398" s="93"/>
      <c r="TOY398" s="93"/>
      <c r="TOZ398" s="93"/>
      <c r="TPA398" s="93"/>
      <c r="TPB398" s="93"/>
      <c r="TPC398" s="93"/>
      <c r="TPD398" s="93"/>
      <c r="TPE398" s="93"/>
      <c r="TPF398" s="93"/>
      <c r="TPG398" s="93"/>
      <c r="TPH398" s="93"/>
      <c r="TPI398" s="93"/>
      <c r="TPJ398" s="93"/>
      <c r="TPK398" s="93"/>
      <c r="TPL398" s="93"/>
      <c r="TPM398" s="93"/>
      <c r="TPN398" s="93"/>
      <c r="TPO398" s="93"/>
      <c r="TPP398" s="93"/>
      <c r="TPQ398" s="93"/>
      <c r="TPR398" s="93"/>
      <c r="TPS398" s="93"/>
      <c r="TPT398" s="93"/>
      <c r="TPU398" s="93"/>
      <c r="TPV398" s="93"/>
      <c r="TPW398" s="93"/>
      <c r="TPX398" s="93"/>
      <c r="TPY398" s="93"/>
      <c r="TPZ398" s="93"/>
      <c r="TQA398" s="93"/>
      <c r="TQB398" s="93"/>
      <c r="TQC398" s="93"/>
      <c r="TQD398" s="93"/>
      <c r="TQE398" s="93"/>
      <c r="TQF398" s="93"/>
      <c r="TQG398" s="93"/>
      <c r="TQH398" s="93"/>
      <c r="TQI398" s="93"/>
      <c r="TQJ398" s="93"/>
      <c r="TQK398" s="93"/>
      <c r="TQL398" s="93"/>
      <c r="TQM398" s="93"/>
      <c r="TQN398" s="93"/>
      <c r="TQO398" s="93"/>
      <c r="TQP398" s="93"/>
      <c r="TQQ398" s="93"/>
      <c r="TQR398" s="93"/>
      <c r="TQS398" s="93"/>
      <c r="TQT398" s="93"/>
      <c r="TQU398" s="93"/>
      <c r="TQV398" s="93"/>
      <c r="TQW398" s="93"/>
      <c r="TQX398" s="93"/>
      <c r="TQY398" s="93"/>
      <c r="TQZ398" s="93"/>
      <c r="TRA398" s="93"/>
      <c r="TRB398" s="93"/>
      <c r="TRC398" s="93"/>
      <c r="TRD398" s="93"/>
      <c r="TRE398" s="93"/>
      <c r="TRF398" s="93"/>
      <c r="TRG398" s="93"/>
      <c r="TRH398" s="93"/>
      <c r="TRI398" s="93"/>
      <c r="TRJ398" s="93"/>
      <c r="TRK398" s="93"/>
      <c r="TRL398" s="93"/>
      <c r="TRM398" s="93"/>
      <c r="TRN398" s="93"/>
      <c r="TRO398" s="93"/>
      <c r="TRP398" s="93"/>
      <c r="TRQ398" s="93"/>
      <c r="TRR398" s="93"/>
      <c r="TRS398" s="93"/>
      <c r="TRT398" s="93"/>
      <c r="TRU398" s="93"/>
      <c r="TRV398" s="93"/>
      <c r="TRW398" s="93"/>
      <c r="TRX398" s="93"/>
      <c r="TRY398" s="93"/>
      <c r="TRZ398" s="93"/>
      <c r="TSA398" s="93"/>
      <c r="TSB398" s="93"/>
      <c r="TSC398" s="93"/>
      <c r="TSD398" s="93"/>
      <c r="TSE398" s="93"/>
      <c r="TSF398" s="93"/>
      <c r="TSG398" s="93"/>
      <c r="TSH398" s="93"/>
      <c r="TSI398" s="93"/>
      <c r="TSJ398" s="93"/>
      <c r="TSK398" s="93"/>
      <c r="TSL398" s="93"/>
      <c r="TSM398" s="93"/>
      <c r="TSN398" s="93"/>
      <c r="TSO398" s="93"/>
      <c r="TSP398" s="93"/>
      <c r="TSQ398" s="93"/>
      <c r="TSR398" s="93"/>
      <c r="TSS398" s="93"/>
      <c r="TST398" s="93"/>
      <c r="TSU398" s="93"/>
      <c r="TSV398" s="93"/>
      <c r="TSW398" s="93"/>
      <c r="TSX398" s="93"/>
      <c r="TSY398" s="93"/>
      <c r="TSZ398" s="93"/>
      <c r="TTA398" s="93"/>
      <c r="TTB398" s="93"/>
      <c r="TTC398" s="93"/>
      <c r="TTD398" s="93"/>
      <c r="TTE398" s="93"/>
      <c r="TTF398" s="93"/>
      <c r="TTG398" s="93"/>
      <c r="TTH398" s="93"/>
      <c r="TTI398" s="93"/>
      <c r="TTJ398" s="93"/>
      <c r="TTK398" s="93"/>
      <c r="TTL398" s="93"/>
      <c r="TTM398" s="93"/>
      <c r="TTN398" s="93"/>
      <c r="TTO398" s="93"/>
      <c r="TTP398" s="93"/>
      <c r="TTQ398" s="93"/>
      <c r="TTR398" s="93"/>
      <c r="TTS398" s="93"/>
      <c r="TTT398" s="93"/>
      <c r="TTU398" s="93"/>
      <c r="TTV398" s="93"/>
      <c r="TTW398" s="93"/>
      <c r="TTX398" s="93"/>
      <c r="TTY398" s="93"/>
      <c r="TTZ398" s="93"/>
      <c r="TUA398" s="93"/>
      <c r="TUB398" s="93"/>
      <c r="TUC398" s="93"/>
      <c r="TUD398" s="93"/>
      <c r="TUE398" s="93"/>
      <c r="TUF398" s="93"/>
      <c r="TUG398" s="93"/>
      <c r="TUH398" s="93"/>
      <c r="TUI398" s="93"/>
      <c r="TUJ398" s="93"/>
      <c r="TUK398" s="93"/>
      <c r="TUL398" s="93"/>
      <c r="TUM398" s="93"/>
      <c r="TUN398" s="93"/>
      <c r="TUO398" s="93"/>
      <c r="TUP398" s="93"/>
      <c r="TUQ398" s="93"/>
      <c r="TUR398" s="93"/>
      <c r="TUS398" s="93"/>
      <c r="TUT398" s="93"/>
      <c r="TUU398" s="93"/>
      <c r="TUV398" s="93"/>
      <c r="TUW398" s="93"/>
      <c r="TUX398" s="93"/>
      <c r="TUY398" s="93"/>
      <c r="TUZ398" s="93"/>
      <c r="TVA398" s="93"/>
      <c r="TVB398" s="93"/>
      <c r="TVC398" s="93"/>
      <c r="TVD398" s="93"/>
      <c r="TVE398" s="93"/>
      <c r="TVF398" s="93"/>
      <c r="TVG398" s="93"/>
      <c r="TVH398" s="93"/>
      <c r="TVI398" s="93"/>
      <c r="TVJ398" s="93"/>
      <c r="TVK398" s="93"/>
      <c r="TVL398" s="93"/>
      <c r="TVM398" s="93"/>
      <c r="TVN398" s="93"/>
      <c r="TVO398" s="93"/>
      <c r="TVP398" s="93"/>
      <c r="TVQ398" s="93"/>
      <c r="TVR398" s="93"/>
      <c r="TVS398" s="93"/>
      <c r="TVT398" s="93"/>
      <c r="TVU398" s="93"/>
      <c r="TVV398" s="93"/>
      <c r="TVW398" s="93"/>
      <c r="TVX398" s="93"/>
      <c r="TVY398" s="93"/>
      <c r="TVZ398" s="93"/>
      <c r="TWA398" s="93"/>
      <c r="TWB398" s="93"/>
      <c r="TWC398" s="93"/>
      <c r="TWD398" s="93"/>
      <c r="TWE398" s="93"/>
      <c r="TWF398" s="93"/>
      <c r="TWG398" s="93"/>
      <c r="TWH398" s="93"/>
      <c r="TWI398" s="93"/>
      <c r="TWJ398" s="93"/>
      <c r="TWK398" s="93"/>
      <c r="TWL398" s="93"/>
      <c r="TWM398" s="93"/>
      <c r="TWN398" s="93"/>
      <c r="TWO398" s="93"/>
      <c r="TWP398" s="93"/>
      <c r="TWQ398" s="93"/>
      <c r="TWR398" s="93"/>
      <c r="TWS398" s="93"/>
      <c r="TWT398" s="93"/>
      <c r="TWU398" s="93"/>
      <c r="TWV398" s="93"/>
      <c r="TWW398" s="93"/>
      <c r="TWX398" s="93"/>
      <c r="TWY398" s="93"/>
      <c r="TWZ398" s="93"/>
      <c r="TXA398" s="93"/>
      <c r="TXB398" s="93"/>
      <c r="TXC398" s="93"/>
      <c r="TXD398" s="93"/>
      <c r="TXE398" s="93"/>
      <c r="TXF398" s="93"/>
      <c r="TXG398" s="93"/>
      <c r="TXH398" s="93"/>
      <c r="TXI398" s="93"/>
      <c r="TXJ398" s="93"/>
      <c r="TXK398" s="93"/>
      <c r="TXL398" s="93"/>
      <c r="TXM398" s="93"/>
      <c r="TXN398" s="93"/>
      <c r="TXO398" s="93"/>
      <c r="TXP398" s="93"/>
      <c r="TXQ398" s="93"/>
      <c r="TXR398" s="93"/>
      <c r="TXS398" s="93"/>
      <c r="TXT398" s="93"/>
      <c r="TXU398" s="93"/>
      <c r="TXV398" s="93"/>
      <c r="TXW398" s="93"/>
      <c r="TXX398" s="93"/>
      <c r="TXY398" s="93"/>
      <c r="TXZ398" s="93"/>
      <c r="TYA398" s="93"/>
      <c r="TYB398" s="93"/>
      <c r="TYC398" s="93"/>
      <c r="TYD398" s="93"/>
      <c r="TYE398" s="93"/>
      <c r="TYF398" s="93"/>
      <c r="TYG398" s="93"/>
      <c r="TYH398" s="93"/>
      <c r="TYI398" s="93"/>
      <c r="TYJ398" s="93"/>
      <c r="TYK398" s="93"/>
      <c r="TYL398" s="93"/>
      <c r="TYM398" s="93"/>
      <c r="TYN398" s="93"/>
      <c r="TYO398" s="93"/>
      <c r="TYP398" s="93"/>
      <c r="TYQ398" s="93"/>
      <c r="TYR398" s="93"/>
      <c r="TYS398" s="93"/>
      <c r="TYT398" s="93"/>
      <c r="TYU398" s="93"/>
      <c r="TYV398" s="93"/>
      <c r="TYW398" s="93"/>
      <c r="TYX398" s="93"/>
      <c r="TYY398" s="93"/>
      <c r="TYZ398" s="93"/>
      <c r="TZA398" s="93"/>
      <c r="TZB398" s="93"/>
      <c r="TZC398" s="93"/>
      <c r="TZD398" s="93"/>
      <c r="TZE398" s="93"/>
      <c r="TZF398" s="93"/>
      <c r="TZG398" s="93"/>
      <c r="TZH398" s="93"/>
      <c r="TZI398" s="93"/>
      <c r="TZJ398" s="93"/>
      <c r="TZK398" s="93"/>
      <c r="TZL398" s="93"/>
      <c r="TZM398" s="93"/>
      <c r="TZN398" s="93"/>
      <c r="TZO398" s="93"/>
      <c r="TZP398" s="93"/>
      <c r="TZQ398" s="93"/>
      <c r="TZR398" s="93"/>
      <c r="TZS398" s="93"/>
      <c r="TZT398" s="93"/>
      <c r="TZU398" s="93"/>
      <c r="TZV398" s="93"/>
      <c r="TZW398" s="93"/>
      <c r="TZX398" s="93"/>
      <c r="TZY398" s="93"/>
      <c r="TZZ398" s="93"/>
      <c r="UAA398" s="93"/>
      <c r="UAB398" s="93"/>
      <c r="UAC398" s="93"/>
      <c r="UAD398" s="93"/>
      <c r="UAE398" s="93"/>
      <c r="UAF398" s="93"/>
      <c r="UAG398" s="93"/>
      <c r="UAH398" s="93"/>
      <c r="UAI398" s="93"/>
      <c r="UAJ398" s="93"/>
      <c r="UAK398" s="93"/>
      <c r="UAL398" s="93"/>
      <c r="UAM398" s="93"/>
      <c r="UAN398" s="93"/>
      <c r="UAO398" s="93"/>
      <c r="UAP398" s="93"/>
      <c r="UAQ398" s="93"/>
      <c r="UAR398" s="93"/>
      <c r="UAS398" s="93"/>
      <c r="UAT398" s="93"/>
      <c r="UAU398" s="93"/>
      <c r="UAV398" s="93"/>
      <c r="UAW398" s="93"/>
      <c r="UAX398" s="93"/>
      <c r="UAY398" s="93"/>
      <c r="UAZ398" s="93"/>
      <c r="UBA398" s="93"/>
      <c r="UBB398" s="93"/>
      <c r="UBC398" s="93"/>
      <c r="UBD398" s="93"/>
      <c r="UBE398" s="93"/>
      <c r="UBF398" s="93"/>
      <c r="UBG398" s="93"/>
      <c r="UBH398" s="93"/>
      <c r="UBI398" s="93"/>
      <c r="UBJ398" s="93"/>
      <c r="UBK398" s="93"/>
      <c r="UBL398" s="93"/>
      <c r="UBM398" s="93"/>
      <c r="UBN398" s="93"/>
      <c r="UBO398" s="93"/>
      <c r="UBP398" s="93"/>
      <c r="UBQ398" s="93"/>
      <c r="UBR398" s="93"/>
      <c r="UBS398" s="93"/>
      <c r="UBT398" s="93"/>
      <c r="UBU398" s="93"/>
      <c r="UBV398" s="93"/>
      <c r="UBW398" s="93"/>
      <c r="UBX398" s="93"/>
      <c r="UBY398" s="93"/>
      <c r="UBZ398" s="93"/>
      <c r="UCA398" s="93"/>
      <c r="UCB398" s="93"/>
      <c r="UCC398" s="93"/>
      <c r="UCD398" s="93"/>
      <c r="UCE398" s="93"/>
      <c r="UCF398" s="93"/>
      <c r="UCG398" s="93"/>
      <c r="UCH398" s="93"/>
      <c r="UCI398" s="93"/>
      <c r="UCJ398" s="93"/>
      <c r="UCK398" s="93"/>
      <c r="UCL398" s="93"/>
      <c r="UCM398" s="93"/>
      <c r="UCN398" s="93"/>
      <c r="UCO398" s="93"/>
      <c r="UCP398" s="93"/>
      <c r="UCQ398" s="93"/>
      <c r="UCR398" s="93"/>
      <c r="UCS398" s="93"/>
      <c r="UCT398" s="93"/>
      <c r="UCU398" s="93"/>
      <c r="UCV398" s="93"/>
      <c r="UCW398" s="93"/>
      <c r="UCX398" s="93"/>
      <c r="UCY398" s="93"/>
      <c r="UCZ398" s="93"/>
      <c r="UDA398" s="93"/>
      <c r="UDB398" s="93"/>
      <c r="UDC398" s="93"/>
      <c r="UDD398" s="93"/>
      <c r="UDE398" s="93"/>
      <c r="UDF398" s="93"/>
      <c r="UDG398" s="93"/>
      <c r="UDH398" s="93"/>
      <c r="UDI398" s="93"/>
      <c r="UDJ398" s="93"/>
      <c r="UDK398" s="93"/>
      <c r="UDL398" s="93"/>
      <c r="UDM398" s="93"/>
      <c r="UDN398" s="93"/>
      <c r="UDO398" s="93"/>
      <c r="UDP398" s="93"/>
      <c r="UDQ398" s="93"/>
      <c r="UDR398" s="93"/>
      <c r="UDS398" s="93"/>
      <c r="UDT398" s="93"/>
      <c r="UDU398" s="93"/>
      <c r="UDV398" s="93"/>
      <c r="UDW398" s="93"/>
      <c r="UDX398" s="93"/>
      <c r="UDY398" s="93"/>
      <c r="UDZ398" s="93"/>
      <c r="UEA398" s="93"/>
      <c r="UEB398" s="93"/>
      <c r="UEC398" s="93"/>
      <c r="UED398" s="93"/>
      <c r="UEE398" s="93"/>
      <c r="UEF398" s="93"/>
      <c r="UEG398" s="93"/>
      <c r="UEH398" s="93"/>
      <c r="UEI398" s="93"/>
      <c r="UEJ398" s="93"/>
      <c r="UEK398" s="93"/>
      <c r="UEL398" s="93"/>
      <c r="UEM398" s="93"/>
      <c r="UEN398" s="93"/>
      <c r="UEO398" s="93"/>
      <c r="UEP398" s="93"/>
      <c r="UEQ398" s="93"/>
      <c r="UER398" s="93"/>
      <c r="UES398" s="93"/>
      <c r="UET398" s="93"/>
      <c r="UEU398" s="93"/>
      <c r="UEV398" s="93"/>
      <c r="UEW398" s="93"/>
      <c r="UEX398" s="93"/>
      <c r="UEY398" s="93"/>
      <c r="UEZ398" s="93"/>
      <c r="UFA398" s="93"/>
      <c r="UFB398" s="93"/>
      <c r="UFC398" s="93"/>
      <c r="UFD398" s="93"/>
      <c r="UFE398" s="93"/>
      <c r="UFF398" s="93"/>
      <c r="UFG398" s="93"/>
      <c r="UFH398" s="93"/>
      <c r="UFI398" s="93"/>
      <c r="UFJ398" s="93"/>
      <c r="UFK398" s="93"/>
      <c r="UFL398" s="93"/>
      <c r="UFM398" s="93"/>
      <c r="UFN398" s="93"/>
      <c r="UFO398" s="93"/>
      <c r="UFP398" s="93"/>
      <c r="UFQ398" s="93"/>
      <c r="UFR398" s="93"/>
      <c r="UFS398" s="93"/>
      <c r="UFT398" s="93"/>
      <c r="UFU398" s="93"/>
      <c r="UFV398" s="93"/>
      <c r="UFW398" s="93"/>
      <c r="UFX398" s="93"/>
      <c r="UFY398" s="93"/>
      <c r="UFZ398" s="93"/>
      <c r="UGA398" s="93"/>
      <c r="UGB398" s="93"/>
      <c r="UGC398" s="93"/>
      <c r="UGD398" s="93"/>
      <c r="UGE398" s="93"/>
      <c r="UGF398" s="93"/>
      <c r="UGG398" s="93"/>
      <c r="UGH398" s="93"/>
      <c r="UGI398" s="93"/>
      <c r="UGJ398" s="93"/>
      <c r="UGK398" s="93"/>
      <c r="UGL398" s="93"/>
      <c r="UGM398" s="93"/>
      <c r="UGN398" s="93"/>
      <c r="UGO398" s="93"/>
      <c r="UGP398" s="93"/>
      <c r="UGQ398" s="93"/>
      <c r="UGR398" s="93"/>
      <c r="UGS398" s="93"/>
      <c r="UGT398" s="93"/>
      <c r="UGU398" s="93"/>
      <c r="UGV398" s="93"/>
      <c r="UGW398" s="93"/>
      <c r="UGX398" s="93"/>
      <c r="UGY398" s="93"/>
      <c r="UGZ398" s="93"/>
      <c r="UHA398" s="93"/>
      <c r="UHB398" s="93"/>
      <c r="UHC398" s="93"/>
      <c r="UHD398" s="93"/>
      <c r="UHE398" s="93"/>
      <c r="UHF398" s="93"/>
      <c r="UHG398" s="93"/>
      <c r="UHH398" s="93"/>
      <c r="UHI398" s="93"/>
      <c r="UHJ398" s="93"/>
      <c r="UHK398" s="93"/>
      <c r="UHL398" s="93"/>
      <c r="UHM398" s="93"/>
      <c r="UHN398" s="93"/>
      <c r="UHO398" s="93"/>
      <c r="UHP398" s="93"/>
      <c r="UHQ398" s="93"/>
      <c r="UHR398" s="93"/>
      <c r="UHS398" s="93"/>
      <c r="UHT398" s="93"/>
      <c r="UHU398" s="93"/>
      <c r="UHV398" s="93"/>
      <c r="UHW398" s="93"/>
      <c r="UHX398" s="93"/>
      <c r="UHY398" s="93"/>
      <c r="UHZ398" s="93"/>
      <c r="UIA398" s="93"/>
      <c r="UIB398" s="93"/>
      <c r="UIC398" s="93"/>
      <c r="UID398" s="93"/>
      <c r="UIE398" s="93"/>
      <c r="UIF398" s="93"/>
      <c r="UIG398" s="93"/>
      <c r="UIH398" s="93"/>
      <c r="UII398" s="93"/>
      <c r="UIJ398" s="93"/>
      <c r="UIK398" s="93"/>
      <c r="UIL398" s="93"/>
      <c r="UIM398" s="93"/>
      <c r="UIN398" s="93"/>
      <c r="UIO398" s="93"/>
      <c r="UIP398" s="93"/>
      <c r="UIQ398" s="93"/>
      <c r="UIR398" s="93"/>
      <c r="UIS398" s="93"/>
      <c r="UIT398" s="93"/>
      <c r="UIU398" s="93"/>
      <c r="UIV398" s="93"/>
      <c r="UIW398" s="93"/>
      <c r="UIX398" s="93"/>
      <c r="UIY398" s="93"/>
      <c r="UIZ398" s="93"/>
      <c r="UJA398" s="93"/>
      <c r="UJB398" s="93"/>
      <c r="UJC398" s="93"/>
      <c r="UJD398" s="93"/>
      <c r="UJE398" s="93"/>
      <c r="UJF398" s="93"/>
      <c r="UJG398" s="93"/>
      <c r="UJH398" s="93"/>
      <c r="UJI398" s="93"/>
      <c r="UJJ398" s="93"/>
      <c r="UJK398" s="93"/>
      <c r="UJL398" s="93"/>
      <c r="UJM398" s="93"/>
      <c r="UJN398" s="93"/>
      <c r="UJO398" s="93"/>
      <c r="UJP398" s="93"/>
      <c r="UJQ398" s="93"/>
      <c r="UJR398" s="93"/>
      <c r="UJS398" s="93"/>
      <c r="UJT398" s="93"/>
      <c r="UJU398" s="93"/>
      <c r="UJV398" s="93"/>
      <c r="UJW398" s="93"/>
      <c r="UJX398" s="93"/>
      <c r="UJY398" s="93"/>
      <c r="UJZ398" s="93"/>
      <c r="UKA398" s="93"/>
      <c r="UKB398" s="93"/>
      <c r="UKC398" s="93"/>
      <c r="UKD398" s="93"/>
      <c r="UKE398" s="93"/>
      <c r="UKF398" s="93"/>
      <c r="UKG398" s="93"/>
      <c r="UKH398" s="93"/>
      <c r="UKI398" s="93"/>
      <c r="UKJ398" s="93"/>
      <c r="UKK398" s="93"/>
      <c r="UKL398" s="93"/>
      <c r="UKM398" s="93"/>
      <c r="UKN398" s="93"/>
      <c r="UKO398" s="93"/>
      <c r="UKP398" s="93"/>
      <c r="UKQ398" s="93"/>
      <c r="UKR398" s="93"/>
      <c r="UKS398" s="93"/>
      <c r="UKT398" s="93"/>
      <c r="UKU398" s="93"/>
      <c r="UKV398" s="93"/>
      <c r="UKW398" s="93"/>
      <c r="UKX398" s="93"/>
      <c r="UKY398" s="93"/>
      <c r="UKZ398" s="93"/>
      <c r="ULA398" s="93"/>
      <c r="ULB398" s="93"/>
      <c r="ULC398" s="93"/>
      <c r="ULD398" s="93"/>
      <c r="ULE398" s="93"/>
      <c r="ULF398" s="93"/>
      <c r="ULG398" s="93"/>
      <c r="ULH398" s="93"/>
      <c r="ULI398" s="93"/>
      <c r="ULJ398" s="93"/>
      <c r="ULK398" s="93"/>
      <c r="ULL398" s="93"/>
      <c r="ULM398" s="93"/>
      <c r="ULN398" s="93"/>
      <c r="ULO398" s="93"/>
      <c r="ULP398" s="93"/>
      <c r="ULQ398" s="93"/>
      <c r="ULR398" s="93"/>
      <c r="ULS398" s="93"/>
      <c r="ULT398" s="93"/>
      <c r="ULU398" s="93"/>
      <c r="ULV398" s="93"/>
      <c r="ULW398" s="93"/>
      <c r="ULX398" s="93"/>
      <c r="ULY398" s="93"/>
      <c r="ULZ398" s="93"/>
      <c r="UMA398" s="93"/>
      <c r="UMB398" s="93"/>
      <c r="UMC398" s="93"/>
      <c r="UMD398" s="93"/>
      <c r="UME398" s="93"/>
      <c r="UMF398" s="93"/>
      <c r="UMG398" s="93"/>
      <c r="UMH398" s="93"/>
      <c r="UMI398" s="93"/>
      <c r="UMJ398" s="93"/>
      <c r="UMK398" s="93"/>
      <c r="UML398" s="93"/>
      <c r="UMM398" s="93"/>
      <c r="UMN398" s="93"/>
      <c r="UMO398" s="93"/>
      <c r="UMP398" s="93"/>
      <c r="UMQ398" s="93"/>
      <c r="UMR398" s="93"/>
      <c r="UMS398" s="93"/>
      <c r="UMT398" s="93"/>
      <c r="UMU398" s="93"/>
      <c r="UMV398" s="93"/>
      <c r="UMW398" s="93"/>
      <c r="UMX398" s="93"/>
      <c r="UMY398" s="93"/>
      <c r="UMZ398" s="93"/>
      <c r="UNA398" s="93"/>
      <c r="UNB398" s="93"/>
      <c r="UNC398" s="93"/>
      <c r="UND398" s="93"/>
      <c r="UNE398" s="93"/>
      <c r="UNF398" s="93"/>
      <c r="UNG398" s="93"/>
      <c r="UNH398" s="93"/>
      <c r="UNI398" s="93"/>
      <c r="UNJ398" s="93"/>
      <c r="UNK398" s="93"/>
      <c r="UNL398" s="93"/>
      <c r="UNM398" s="93"/>
      <c r="UNN398" s="93"/>
      <c r="UNO398" s="93"/>
      <c r="UNP398" s="93"/>
      <c r="UNQ398" s="93"/>
      <c r="UNR398" s="93"/>
      <c r="UNS398" s="93"/>
      <c r="UNT398" s="93"/>
      <c r="UNU398" s="93"/>
      <c r="UNV398" s="93"/>
      <c r="UNW398" s="93"/>
      <c r="UNX398" s="93"/>
      <c r="UNY398" s="93"/>
      <c r="UNZ398" s="93"/>
      <c r="UOA398" s="93"/>
      <c r="UOB398" s="93"/>
      <c r="UOC398" s="93"/>
      <c r="UOD398" s="93"/>
      <c r="UOE398" s="93"/>
      <c r="UOF398" s="93"/>
      <c r="UOG398" s="93"/>
      <c r="UOH398" s="93"/>
      <c r="UOI398" s="93"/>
      <c r="UOJ398" s="93"/>
      <c r="UOK398" s="93"/>
      <c r="UOL398" s="93"/>
      <c r="UOM398" s="93"/>
      <c r="UON398" s="93"/>
      <c r="UOO398" s="93"/>
      <c r="UOP398" s="93"/>
      <c r="UOQ398" s="93"/>
      <c r="UOR398" s="93"/>
      <c r="UOS398" s="93"/>
      <c r="UOT398" s="93"/>
      <c r="UOU398" s="93"/>
      <c r="UOV398" s="93"/>
      <c r="UOW398" s="93"/>
      <c r="UOX398" s="93"/>
      <c r="UOY398" s="93"/>
      <c r="UOZ398" s="93"/>
      <c r="UPA398" s="93"/>
      <c r="UPB398" s="93"/>
      <c r="UPC398" s="93"/>
      <c r="UPD398" s="93"/>
      <c r="UPE398" s="93"/>
      <c r="UPF398" s="93"/>
      <c r="UPG398" s="93"/>
      <c r="UPH398" s="93"/>
      <c r="UPI398" s="93"/>
      <c r="UPJ398" s="93"/>
      <c r="UPK398" s="93"/>
      <c r="UPL398" s="93"/>
      <c r="UPM398" s="93"/>
      <c r="UPN398" s="93"/>
      <c r="UPO398" s="93"/>
      <c r="UPP398" s="93"/>
      <c r="UPQ398" s="93"/>
      <c r="UPR398" s="93"/>
      <c r="UPS398" s="93"/>
      <c r="UPT398" s="93"/>
      <c r="UPU398" s="93"/>
      <c r="UPV398" s="93"/>
      <c r="UPW398" s="93"/>
      <c r="UPX398" s="93"/>
      <c r="UPY398" s="93"/>
      <c r="UPZ398" s="93"/>
      <c r="UQA398" s="93"/>
      <c r="UQB398" s="93"/>
      <c r="UQC398" s="93"/>
      <c r="UQD398" s="93"/>
      <c r="UQE398" s="93"/>
      <c r="UQF398" s="93"/>
      <c r="UQG398" s="93"/>
      <c r="UQH398" s="93"/>
      <c r="UQI398" s="93"/>
      <c r="UQJ398" s="93"/>
      <c r="UQK398" s="93"/>
      <c r="UQL398" s="93"/>
      <c r="UQM398" s="93"/>
      <c r="UQN398" s="93"/>
      <c r="UQO398" s="93"/>
      <c r="UQP398" s="93"/>
      <c r="UQQ398" s="93"/>
      <c r="UQR398" s="93"/>
      <c r="UQS398" s="93"/>
      <c r="UQT398" s="93"/>
      <c r="UQU398" s="93"/>
      <c r="UQV398" s="93"/>
      <c r="UQW398" s="93"/>
      <c r="UQX398" s="93"/>
      <c r="UQY398" s="93"/>
      <c r="UQZ398" s="93"/>
      <c r="URA398" s="93"/>
      <c r="URB398" s="93"/>
      <c r="URC398" s="93"/>
      <c r="URD398" s="93"/>
      <c r="URE398" s="93"/>
      <c r="URF398" s="93"/>
      <c r="URG398" s="93"/>
      <c r="URH398" s="93"/>
      <c r="URI398" s="93"/>
      <c r="URJ398" s="93"/>
      <c r="URK398" s="93"/>
      <c r="URL398" s="93"/>
      <c r="URM398" s="93"/>
      <c r="URN398" s="93"/>
      <c r="URO398" s="93"/>
      <c r="URP398" s="93"/>
      <c r="URQ398" s="93"/>
      <c r="URR398" s="93"/>
      <c r="URS398" s="93"/>
      <c r="URT398" s="93"/>
      <c r="URU398" s="93"/>
      <c r="URV398" s="93"/>
      <c r="URW398" s="93"/>
      <c r="URX398" s="93"/>
      <c r="URY398" s="93"/>
      <c r="URZ398" s="93"/>
      <c r="USA398" s="93"/>
      <c r="USB398" s="93"/>
      <c r="USC398" s="93"/>
      <c r="USD398" s="93"/>
      <c r="USE398" s="93"/>
      <c r="USF398" s="93"/>
      <c r="USG398" s="93"/>
      <c r="USH398" s="93"/>
      <c r="USI398" s="93"/>
      <c r="USJ398" s="93"/>
      <c r="USK398" s="93"/>
      <c r="USL398" s="93"/>
      <c r="USM398" s="93"/>
      <c r="USN398" s="93"/>
      <c r="USO398" s="93"/>
      <c r="USP398" s="93"/>
      <c r="USQ398" s="93"/>
      <c r="USR398" s="93"/>
      <c r="USS398" s="93"/>
      <c r="UST398" s="93"/>
      <c r="USU398" s="93"/>
      <c r="USV398" s="93"/>
      <c r="USW398" s="93"/>
      <c r="USX398" s="93"/>
      <c r="USY398" s="93"/>
      <c r="USZ398" s="93"/>
      <c r="UTA398" s="93"/>
      <c r="UTB398" s="93"/>
      <c r="UTC398" s="93"/>
      <c r="UTD398" s="93"/>
      <c r="UTE398" s="93"/>
      <c r="UTF398" s="93"/>
      <c r="UTG398" s="93"/>
      <c r="UTH398" s="93"/>
      <c r="UTI398" s="93"/>
      <c r="UTJ398" s="93"/>
      <c r="UTK398" s="93"/>
      <c r="UTL398" s="93"/>
      <c r="UTM398" s="93"/>
      <c r="UTN398" s="93"/>
      <c r="UTO398" s="93"/>
      <c r="UTP398" s="93"/>
      <c r="UTQ398" s="93"/>
      <c r="UTR398" s="93"/>
      <c r="UTS398" s="93"/>
      <c r="UTT398" s="93"/>
      <c r="UTU398" s="93"/>
      <c r="UTV398" s="93"/>
      <c r="UTW398" s="93"/>
      <c r="UTX398" s="93"/>
      <c r="UTY398" s="93"/>
      <c r="UTZ398" s="93"/>
      <c r="UUA398" s="93"/>
      <c r="UUB398" s="93"/>
      <c r="UUC398" s="93"/>
      <c r="UUD398" s="93"/>
      <c r="UUE398" s="93"/>
      <c r="UUF398" s="93"/>
      <c r="UUG398" s="93"/>
      <c r="UUH398" s="93"/>
      <c r="UUI398" s="93"/>
      <c r="UUJ398" s="93"/>
      <c r="UUK398" s="93"/>
      <c r="UUL398" s="93"/>
      <c r="UUM398" s="93"/>
      <c r="UUN398" s="93"/>
      <c r="UUO398" s="93"/>
      <c r="UUP398" s="93"/>
      <c r="UUQ398" s="93"/>
      <c r="UUR398" s="93"/>
      <c r="UUS398" s="93"/>
      <c r="UUT398" s="93"/>
      <c r="UUU398" s="93"/>
      <c r="UUV398" s="93"/>
      <c r="UUW398" s="93"/>
      <c r="UUX398" s="93"/>
      <c r="UUY398" s="93"/>
      <c r="UUZ398" s="93"/>
      <c r="UVA398" s="93"/>
      <c r="UVB398" s="93"/>
      <c r="UVC398" s="93"/>
      <c r="UVD398" s="93"/>
      <c r="UVE398" s="93"/>
      <c r="UVF398" s="93"/>
      <c r="UVG398" s="93"/>
      <c r="UVH398" s="93"/>
      <c r="UVI398" s="93"/>
      <c r="UVJ398" s="93"/>
      <c r="UVK398" s="93"/>
      <c r="UVL398" s="93"/>
      <c r="UVM398" s="93"/>
      <c r="UVN398" s="93"/>
      <c r="UVO398" s="93"/>
      <c r="UVP398" s="93"/>
      <c r="UVQ398" s="93"/>
      <c r="UVR398" s="93"/>
      <c r="UVS398" s="93"/>
      <c r="UVT398" s="93"/>
      <c r="UVU398" s="93"/>
      <c r="UVV398" s="93"/>
      <c r="UVW398" s="93"/>
      <c r="UVX398" s="93"/>
      <c r="UVY398" s="93"/>
      <c r="UVZ398" s="93"/>
      <c r="UWA398" s="93"/>
      <c r="UWB398" s="93"/>
      <c r="UWC398" s="93"/>
      <c r="UWD398" s="93"/>
      <c r="UWE398" s="93"/>
      <c r="UWF398" s="93"/>
      <c r="UWG398" s="93"/>
      <c r="UWH398" s="93"/>
      <c r="UWI398" s="93"/>
      <c r="UWJ398" s="93"/>
      <c r="UWK398" s="93"/>
      <c r="UWL398" s="93"/>
      <c r="UWM398" s="93"/>
      <c r="UWN398" s="93"/>
      <c r="UWO398" s="93"/>
      <c r="UWP398" s="93"/>
      <c r="UWQ398" s="93"/>
      <c r="UWR398" s="93"/>
      <c r="UWS398" s="93"/>
      <c r="UWT398" s="93"/>
      <c r="UWU398" s="93"/>
      <c r="UWV398" s="93"/>
      <c r="UWW398" s="93"/>
      <c r="UWX398" s="93"/>
      <c r="UWY398" s="93"/>
      <c r="UWZ398" s="93"/>
      <c r="UXA398" s="93"/>
      <c r="UXB398" s="93"/>
      <c r="UXC398" s="93"/>
      <c r="UXD398" s="93"/>
      <c r="UXE398" s="93"/>
      <c r="UXF398" s="93"/>
      <c r="UXG398" s="93"/>
      <c r="UXH398" s="93"/>
      <c r="UXI398" s="93"/>
      <c r="UXJ398" s="93"/>
      <c r="UXK398" s="93"/>
      <c r="UXL398" s="93"/>
      <c r="UXM398" s="93"/>
      <c r="UXN398" s="93"/>
      <c r="UXO398" s="93"/>
      <c r="UXP398" s="93"/>
      <c r="UXQ398" s="93"/>
      <c r="UXR398" s="93"/>
      <c r="UXS398" s="93"/>
      <c r="UXT398" s="93"/>
      <c r="UXU398" s="93"/>
      <c r="UXV398" s="93"/>
      <c r="UXW398" s="93"/>
      <c r="UXX398" s="93"/>
      <c r="UXY398" s="93"/>
      <c r="UXZ398" s="93"/>
      <c r="UYA398" s="93"/>
      <c r="UYB398" s="93"/>
      <c r="UYC398" s="93"/>
      <c r="UYD398" s="93"/>
      <c r="UYE398" s="93"/>
      <c r="UYF398" s="93"/>
      <c r="UYG398" s="93"/>
      <c r="UYH398" s="93"/>
      <c r="UYI398" s="93"/>
      <c r="UYJ398" s="93"/>
      <c r="UYK398" s="93"/>
      <c r="UYL398" s="93"/>
      <c r="UYM398" s="93"/>
      <c r="UYN398" s="93"/>
      <c r="UYO398" s="93"/>
      <c r="UYP398" s="93"/>
      <c r="UYQ398" s="93"/>
      <c r="UYR398" s="93"/>
      <c r="UYS398" s="93"/>
      <c r="UYT398" s="93"/>
      <c r="UYU398" s="93"/>
      <c r="UYV398" s="93"/>
      <c r="UYW398" s="93"/>
      <c r="UYX398" s="93"/>
      <c r="UYY398" s="93"/>
      <c r="UYZ398" s="93"/>
      <c r="UZA398" s="93"/>
      <c r="UZB398" s="93"/>
      <c r="UZC398" s="93"/>
      <c r="UZD398" s="93"/>
      <c r="UZE398" s="93"/>
      <c r="UZF398" s="93"/>
      <c r="UZG398" s="93"/>
      <c r="UZH398" s="93"/>
      <c r="UZI398" s="93"/>
      <c r="UZJ398" s="93"/>
      <c r="UZK398" s="93"/>
      <c r="UZL398" s="93"/>
      <c r="UZM398" s="93"/>
      <c r="UZN398" s="93"/>
      <c r="UZO398" s="93"/>
      <c r="UZP398" s="93"/>
      <c r="UZQ398" s="93"/>
      <c r="UZR398" s="93"/>
      <c r="UZS398" s="93"/>
      <c r="UZT398" s="93"/>
      <c r="UZU398" s="93"/>
      <c r="UZV398" s="93"/>
      <c r="UZW398" s="93"/>
      <c r="UZX398" s="93"/>
      <c r="UZY398" s="93"/>
      <c r="UZZ398" s="93"/>
      <c r="VAA398" s="93"/>
      <c r="VAB398" s="93"/>
      <c r="VAC398" s="93"/>
      <c r="VAD398" s="93"/>
      <c r="VAE398" s="93"/>
      <c r="VAF398" s="93"/>
      <c r="VAG398" s="93"/>
      <c r="VAH398" s="93"/>
      <c r="VAI398" s="93"/>
      <c r="VAJ398" s="93"/>
      <c r="VAK398" s="93"/>
      <c r="VAL398" s="93"/>
      <c r="VAM398" s="93"/>
      <c r="VAN398" s="93"/>
      <c r="VAO398" s="93"/>
      <c r="VAP398" s="93"/>
      <c r="VAQ398" s="93"/>
      <c r="VAR398" s="93"/>
      <c r="VAS398" s="93"/>
      <c r="VAT398" s="93"/>
      <c r="VAU398" s="93"/>
      <c r="VAV398" s="93"/>
      <c r="VAW398" s="93"/>
      <c r="VAX398" s="93"/>
      <c r="VAY398" s="93"/>
      <c r="VAZ398" s="93"/>
      <c r="VBA398" s="93"/>
      <c r="VBB398" s="93"/>
      <c r="VBC398" s="93"/>
      <c r="VBD398" s="93"/>
      <c r="VBE398" s="93"/>
      <c r="VBF398" s="93"/>
      <c r="VBG398" s="93"/>
      <c r="VBH398" s="93"/>
      <c r="VBI398" s="93"/>
      <c r="VBJ398" s="93"/>
      <c r="VBK398" s="93"/>
      <c r="VBL398" s="93"/>
      <c r="VBM398" s="93"/>
      <c r="VBN398" s="93"/>
      <c r="VBO398" s="93"/>
      <c r="VBP398" s="93"/>
      <c r="VBQ398" s="93"/>
      <c r="VBR398" s="93"/>
      <c r="VBS398" s="93"/>
      <c r="VBT398" s="93"/>
      <c r="VBU398" s="93"/>
      <c r="VBV398" s="93"/>
      <c r="VBW398" s="93"/>
      <c r="VBX398" s="93"/>
      <c r="VBY398" s="93"/>
      <c r="VBZ398" s="93"/>
      <c r="VCA398" s="93"/>
      <c r="VCB398" s="93"/>
      <c r="VCC398" s="93"/>
      <c r="VCD398" s="93"/>
      <c r="VCE398" s="93"/>
      <c r="VCF398" s="93"/>
      <c r="VCG398" s="93"/>
      <c r="VCH398" s="93"/>
      <c r="VCI398" s="93"/>
      <c r="VCJ398" s="93"/>
      <c r="VCK398" s="93"/>
      <c r="VCL398" s="93"/>
      <c r="VCM398" s="93"/>
      <c r="VCN398" s="93"/>
      <c r="VCO398" s="93"/>
      <c r="VCP398" s="93"/>
      <c r="VCQ398" s="93"/>
      <c r="VCR398" s="93"/>
      <c r="VCS398" s="93"/>
      <c r="VCT398" s="93"/>
      <c r="VCU398" s="93"/>
      <c r="VCV398" s="93"/>
      <c r="VCW398" s="93"/>
      <c r="VCX398" s="93"/>
      <c r="VCY398" s="93"/>
      <c r="VCZ398" s="93"/>
      <c r="VDA398" s="93"/>
      <c r="VDB398" s="93"/>
      <c r="VDC398" s="93"/>
      <c r="VDD398" s="93"/>
      <c r="VDE398" s="93"/>
      <c r="VDF398" s="93"/>
      <c r="VDG398" s="93"/>
      <c r="VDH398" s="93"/>
      <c r="VDI398" s="93"/>
      <c r="VDJ398" s="93"/>
      <c r="VDK398" s="93"/>
      <c r="VDL398" s="93"/>
      <c r="VDM398" s="93"/>
      <c r="VDN398" s="93"/>
      <c r="VDO398" s="93"/>
      <c r="VDP398" s="93"/>
      <c r="VDQ398" s="93"/>
      <c r="VDR398" s="93"/>
      <c r="VDS398" s="93"/>
      <c r="VDT398" s="93"/>
      <c r="VDU398" s="93"/>
      <c r="VDV398" s="93"/>
      <c r="VDW398" s="93"/>
      <c r="VDX398" s="93"/>
      <c r="VDY398" s="93"/>
      <c r="VDZ398" s="93"/>
      <c r="VEA398" s="93"/>
      <c r="VEB398" s="93"/>
      <c r="VEC398" s="93"/>
      <c r="VED398" s="93"/>
      <c r="VEE398" s="93"/>
      <c r="VEF398" s="93"/>
      <c r="VEG398" s="93"/>
      <c r="VEH398" s="93"/>
      <c r="VEI398" s="93"/>
      <c r="VEJ398" s="93"/>
      <c r="VEK398" s="93"/>
      <c r="VEL398" s="93"/>
      <c r="VEM398" s="93"/>
      <c r="VEN398" s="93"/>
      <c r="VEO398" s="93"/>
      <c r="VEP398" s="93"/>
      <c r="VEQ398" s="93"/>
      <c r="VER398" s="93"/>
      <c r="VES398" s="93"/>
      <c r="VET398" s="93"/>
      <c r="VEU398" s="93"/>
      <c r="VEV398" s="93"/>
      <c r="VEW398" s="93"/>
      <c r="VEX398" s="93"/>
      <c r="VEY398" s="93"/>
      <c r="VEZ398" s="93"/>
      <c r="VFA398" s="93"/>
      <c r="VFB398" s="93"/>
      <c r="VFC398" s="93"/>
      <c r="VFD398" s="93"/>
      <c r="VFE398" s="93"/>
      <c r="VFF398" s="93"/>
      <c r="VFG398" s="93"/>
      <c r="VFH398" s="93"/>
      <c r="VFI398" s="93"/>
      <c r="VFJ398" s="93"/>
      <c r="VFK398" s="93"/>
      <c r="VFL398" s="93"/>
      <c r="VFM398" s="93"/>
      <c r="VFN398" s="93"/>
      <c r="VFO398" s="93"/>
      <c r="VFP398" s="93"/>
      <c r="VFQ398" s="93"/>
      <c r="VFR398" s="93"/>
      <c r="VFS398" s="93"/>
      <c r="VFT398" s="93"/>
      <c r="VFU398" s="93"/>
      <c r="VFV398" s="93"/>
      <c r="VFW398" s="93"/>
      <c r="VFX398" s="93"/>
      <c r="VFY398" s="93"/>
      <c r="VFZ398" s="93"/>
      <c r="VGA398" s="93"/>
      <c r="VGB398" s="93"/>
      <c r="VGC398" s="93"/>
      <c r="VGD398" s="93"/>
      <c r="VGE398" s="93"/>
      <c r="VGF398" s="93"/>
      <c r="VGG398" s="93"/>
      <c r="VGH398" s="93"/>
      <c r="VGI398" s="93"/>
      <c r="VGJ398" s="93"/>
      <c r="VGK398" s="93"/>
      <c r="VGL398" s="93"/>
      <c r="VGM398" s="93"/>
      <c r="VGN398" s="93"/>
      <c r="VGO398" s="93"/>
      <c r="VGP398" s="93"/>
      <c r="VGQ398" s="93"/>
      <c r="VGR398" s="93"/>
      <c r="VGS398" s="93"/>
      <c r="VGT398" s="93"/>
      <c r="VGU398" s="93"/>
      <c r="VGV398" s="93"/>
      <c r="VGW398" s="93"/>
      <c r="VGX398" s="93"/>
      <c r="VGY398" s="93"/>
      <c r="VGZ398" s="93"/>
      <c r="VHA398" s="93"/>
      <c r="VHB398" s="93"/>
      <c r="VHC398" s="93"/>
      <c r="VHD398" s="93"/>
      <c r="VHE398" s="93"/>
      <c r="VHF398" s="93"/>
      <c r="VHG398" s="93"/>
      <c r="VHH398" s="93"/>
      <c r="VHI398" s="93"/>
      <c r="VHJ398" s="93"/>
      <c r="VHK398" s="93"/>
      <c r="VHL398" s="93"/>
      <c r="VHM398" s="93"/>
      <c r="VHN398" s="93"/>
      <c r="VHO398" s="93"/>
      <c r="VHP398" s="93"/>
      <c r="VHQ398" s="93"/>
      <c r="VHR398" s="93"/>
      <c r="VHS398" s="93"/>
      <c r="VHT398" s="93"/>
      <c r="VHU398" s="93"/>
      <c r="VHV398" s="93"/>
      <c r="VHW398" s="93"/>
      <c r="VHX398" s="93"/>
      <c r="VHY398" s="93"/>
      <c r="VHZ398" s="93"/>
      <c r="VIA398" s="93"/>
      <c r="VIB398" s="93"/>
      <c r="VIC398" s="93"/>
      <c r="VID398" s="93"/>
      <c r="VIE398" s="93"/>
      <c r="VIF398" s="93"/>
      <c r="VIG398" s="93"/>
      <c r="VIH398" s="93"/>
      <c r="VII398" s="93"/>
      <c r="VIJ398" s="93"/>
      <c r="VIK398" s="93"/>
      <c r="VIL398" s="93"/>
      <c r="VIM398" s="93"/>
      <c r="VIN398" s="93"/>
      <c r="VIO398" s="93"/>
      <c r="VIP398" s="93"/>
      <c r="VIQ398" s="93"/>
      <c r="VIR398" s="93"/>
      <c r="VIS398" s="93"/>
      <c r="VIT398" s="93"/>
      <c r="VIU398" s="93"/>
      <c r="VIV398" s="93"/>
      <c r="VIW398" s="93"/>
      <c r="VIX398" s="93"/>
      <c r="VIY398" s="93"/>
      <c r="VIZ398" s="93"/>
      <c r="VJA398" s="93"/>
      <c r="VJB398" s="93"/>
      <c r="VJC398" s="93"/>
      <c r="VJD398" s="93"/>
      <c r="VJE398" s="93"/>
      <c r="VJF398" s="93"/>
      <c r="VJG398" s="93"/>
      <c r="VJH398" s="93"/>
      <c r="VJI398" s="93"/>
      <c r="VJJ398" s="93"/>
      <c r="VJK398" s="93"/>
      <c r="VJL398" s="93"/>
      <c r="VJM398" s="93"/>
      <c r="VJN398" s="93"/>
      <c r="VJO398" s="93"/>
      <c r="VJP398" s="93"/>
      <c r="VJQ398" s="93"/>
      <c r="VJR398" s="93"/>
      <c r="VJS398" s="93"/>
      <c r="VJT398" s="93"/>
      <c r="VJU398" s="93"/>
      <c r="VJV398" s="93"/>
      <c r="VJW398" s="93"/>
      <c r="VJX398" s="93"/>
      <c r="VJY398" s="93"/>
      <c r="VJZ398" s="93"/>
      <c r="VKA398" s="93"/>
      <c r="VKB398" s="93"/>
      <c r="VKC398" s="93"/>
      <c r="VKD398" s="93"/>
      <c r="VKE398" s="93"/>
      <c r="VKF398" s="93"/>
      <c r="VKG398" s="93"/>
      <c r="VKH398" s="93"/>
      <c r="VKI398" s="93"/>
      <c r="VKJ398" s="93"/>
      <c r="VKK398" s="93"/>
      <c r="VKL398" s="93"/>
      <c r="VKM398" s="93"/>
      <c r="VKN398" s="93"/>
      <c r="VKO398" s="93"/>
      <c r="VKP398" s="93"/>
      <c r="VKQ398" s="93"/>
      <c r="VKR398" s="93"/>
      <c r="VKS398" s="93"/>
      <c r="VKT398" s="93"/>
      <c r="VKU398" s="93"/>
      <c r="VKV398" s="93"/>
      <c r="VKW398" s="93"/>
      <c r="VKX398" s="93"/>
      <c r="VKY398" s="93"/>
      <c r="VKZ398" s="93"/>
      <c r="VLA398" s="93"/>
      <c r="VLB398" s="93"/>
      <c r="VLC398" s="93"/>
      <c r="VLD398" s="93"/>
      <c r="VLE398" s="93"/>
      <c r="VLF398" s="93"/>
      <c r="VLG398" s="93"/>
      <c r="VLH398" s="93"/>
      <c r="VLI398" s="93"/>
      <c r="VLJ398" s="93"/>
      <c r="VLK398" s="93"/>
      <c r="VLL398" s="93"/>
      <c r="VLM398" s="93"/>
      <c r="VLN398" s="93"/>
      <c r="VLO398" s="93"/>
      <c r="VLP398" s="93"/>
      <c r="VLQ398" s="93"/>
      <c r="VLR398" s="93"/>
      <c r="VLS398" s="93"/>
      <c r="VLT398" s="93"/>
      <c r="VLU398" s="93"/>
      <c r="VLV398" s="93"/>
      <c r="VLW398" s="93"/>
      <c r="VLX398" s="93"/>
      <c r="VLY398" s="93"/>
      <c r="VLZ398" s="93"/>
      <c r="VMA398" s="93"/>
      <c r="VMB398" s="93"/>
      <c r="VMC398" s="93"/>
      <c r="VMD398" s="93"/>
      <c r="VME398" s="93"/>
      <c r="VMF398" s="93"/>
      <c r="VMG398" s="93"/>
      <c r="VMH398" s="93"/>
      <c r="VMI398" s="93"/>
      <c r="VMJ398" s="93"/>
      <c r="VMK398" s="93"/>
      <c r="VML398" s="93"/>
      <c r="VMM398" s="93"/>
      <c r="VMN398" s="93"/>
      <c r="VMO398" s="93"/>
      <c r="VMP398" s="93"/>
      <c r="VMQ398" s="93"/>
      <c r="VMR398" s="93"/>
      <c r="VMS398" s="93"/>
      <c r="VMT398" s="93"/>
      <c r="VMU398" s="93"/>
      <c r="VMV398" s="93"/>
      <c r="VMW398" s="93"/>
      <c r="VMX398" s="93"/>
      <c r="VMY398" s="93"/>
      <c r="VMZ398" s="93"/>
      <c r="VNA398" s="93"/>
      <c r="VNB398" s="93"/>
      <c r="VNC398" s="93"/>
      <c r="VND398" s="93"/>
      <c r="VNE398" s="93"/>
      <c r="VNF398" s="93"/>
      <c r="VNG398" s="93"/>
      <c r="VNH398" s="93"/>
      <c r="VNI398" s="93"/>
      <c r="VNJ398" s="93"/>
      <c r="VNK398" s="93"/>
      <c r="VNL398" s="93"/>
      <c r="VNM398" s="93"/>
      <c r="VNN398" s="93"/>
      <c r="VNO398" s="93"/>
      <c r="VNP398" s="93"/>
      <c r="VNQ398" s="93"/>
      <c r="VNR398" s="93"/>
      <c r="VNS398" s="93"/>
      <c r="VNT398" s="93"/>
      <c r="VNU398" s="93"/>
      <c r="VNV398" s="93"/>
      <c r="VNW398" s="93"/>
      <c r="VNX398" s="93"/>
      <c r="VNY398" s="93"/>
      <c r="VNZ398" s="93"/>
      <c r="VOA398" s="93"/>
      <c r="VOB398" s="93"/>
      <c r="VOC398" s="93"/>
      <c r="VOD398" s="93"/>
      <c r="VOE398" s="93"/>
      <c r="VOF398" s="93"/>
      <c r="VOG398" s="93"/>
      <c r="VOH398" s="93"/>
      <c r="VOI398" s="93"/>
      <c r="VOJ398" s="93"/>
      <c r="VOK398" s="93"/>
      <c r="VOL398" s="93"/>
      <c r="VOM398" s="93"/>
      <c r="VON398" s="93"/>
      <c r="VOO398" s="93"/>
      <c r="VOP398" s="93"/>
      <c r="VOQ398" s="93"/>
      <c r="VOR398" s="93"/>
      <c r="VOS398" s="93"/>
      <c r="VOT398" s="93"/>
      <c r="VOU398" s="93"/>
      <c r="VOV398" s="93"/>
      <c r="VOW398" s="93"/>
      <c r="VOX398" s="93"/>
      <c r="VOY398" s="93"/>
      <c r="VOZ398" s="93"/>
      <c r="VPA398" s="93"/>
      <c r="VPB398" s="93"/>
      <c r="VPC398" s="93"/>
      <c r="VPD398" s="93"/>
      <c r="VPE398" s="93"/>
      <c r="VPF398" s="93"/>
      <c r="VPG398" s="93"/>
      <c r="VPH398" s="93"/>
      <c r="VPI398" s="93"/>
      <c r="VPJ398" s="93"/>
      <c r="VPK398" s="93"/>
      <c r="VPL398" s="93"/>
      <c r="VPM398" s="93"/>
      <c r="VPN398" s="93"/>
      <c r="VPO398" s="93"/>
      <c r="VPP398" s="93"/>
      <c r="VPQ398" s="93"/>
      <c r="VPR398" s="93"/>
      <c r="VPS398" s="93"/>
      <c r="VPT398" s="93"/>
      <c r="VPU398" s="93"/>
      <c r="VPV398" s="93"/>
      <c r="VPW398" s="93"/>
      <c r="VPX398" s="93"/>
      <c r="VPY398" s="93"/>
      <c r="VPZ398" s="93"/>
      <c r="VQA398" s="93"/>
      <c r="VQB398" s="93"/>
      <c r="VQC398" s="93"/>
      <c r="VQD398" s="93"/>
      <c r="VQE398" s="93"/>
      <c r="VQF398" s="93"/>
      <c r="VQG398" s="93"/>
      <c r="VQH398" s="93"/>
      <c r="VQI398" s="93"/>
      <c r="VQJ398" s="93"/>
      <c r="VQK398" s="93"/>
      <c r="VQL398" s="93"/>
      <c r="VQM398" s="93"/>
      <c r="VQN398" s="93"/>
      <c r="VQO398" s="93"/>
      <c r="VQP398" s="93"/>
      <c r="VQQ398" s="93"/>
      <c r="VQR398" s="93"/>
      <c r="VQS398" s="93"/>
      <c r="VQT398" s="93"/>
      <c r="VQU398" s="93"/>
      <c r="VQV398" s="93"/>
      <c r="VQW398" s="93"/>
      <c r="VQX398" s="93"/>
      <c r="VQY398" s="93"/>
      <c r="VQZ398" s="93"/>
      <c r="VRA398" s="93"/>
      <c r="VRB398" s="93"/>
      <c r="VRC398" s="93"/>
      <c r="VRD398" s="93"/>
      <c r="VRE398" s="93"/>
      <c r="VRF398" s="93"/>
      <c r="VRG398" s="93"/>
      <c r="VRH398" s="93"/>
      <c r="VRI398" s="93"/>
      <c r="VRJ398" s="93"/>
      <c r="VRK398" s="93"/>
      <c r="VRL398" s="93"/>
      <c r="VRM398" s="93"/>
      <c r="VRN398" s="93"/>
      <c r="VRO398" s="93"/>
      <c r="VRP398" s="93"/>
      <c r="VRQ398" s="93"/>
      <c r="VRR398" s="93"/>
      <c r="VRS398" s="93"/>
      <c r="VRT398" s="93"/>
      <c r="VRU398" s="93"/>
      <c r="VRV398" s="93"/>
      <c r="VRW398" s="93"/>
      <c r="VRX398" s="93"/>
      <c r="VRY398" s="93"/>
      <c r="VRZ398" s="93"/>
      <c r="VSA398" s="93"/>
      <c r="VSB398" s="93"/>
      <c r="VSC398" s="93"/>
      <c r="VSD398" s="93"/>
      <c r="VSE398" s="93"/>
      <c r="VSF398" s="93"/>
      <c r="VSG398" s="93"/>
      <c r="VSH398" s="93"/>
      <c r="VSI398" s="93"/>
      <c r="VSJ398" s="93"/>
      <c r="VSK398" s="93"/>
      <c r="VSL398" s="93"/>
      <c r="VSM398" s="93"/>
      <c r="VSN398" s="93"/>
      <c r="VSO398" s="93"/>
      <c r="VSP398" s="93"/>
      <c r="VSQ398" s="93"/>
      <c r="VSR398" s="93"/>
      <c r="VSS398" s="93"/>
      <c r="VST398" s="93"/>
      <c r="VSU398" s="93"/>
      <c r="VSV398" s="93"/>
      <c r="VSW398" s="93"/>
      <c r="VSX398" s="93"/>
      <c r="VSY398" s="93"/>
      <c r="VSZ398" s="93"/>
      <c r="VTA398" s="93"/>
      <c r="VTB398" s="93"/>
      <c r="VTC398" s="93"/>
      <c r="VTD398" s="93"/>
      <c r="VTE398" s="93"/>
      <c r="VTF398" s="93"/>
      <c r="VTG398" s="93"/>
      <c r="VTH398" s="93"/>
      <c r="VTI398" s="93"/>
      <c r="VTJ398" s="93"/>
      <c r="VTK398" s="93"/>
      <c r="VTL398" s="93"/>
      <c r="VTM398" s="93"/>
      <c r="VTN398" s="93"/>
      <c r="VTO398" s="93"/>
      <c r="VTP398" s="93"/>
      <c r="VTQ398" s="93"/>
      <c r="VTR398" s="93"/>
      <c r="VTS398" s="93"/>
      <c r="VTT398" s="93"/>
      <c r="VTU398" s="93"/>
      <c r="VTV398" s="93"/>
      <c r="VTW398" s="93"/>
      <c r="VTX398" s="93"/>
      <c r="VTY398" s="93"/>
      <c r="VTZ398" s="93"/>
      <c r="VUA398" s="93"/>
      <c r="VUB398" s="93"/>
      <c r="VUC398" s="93"/>
      <c r="VUD398" s="93"/>
      <c r="VUE398" s="93"/>
      <c r="VUF398" s="93"/>
      <c r="VUG398" s="93"/>
      <c r="VUH398" s="93"/>
      <c r="VUI398" s="93"/>
      <c r="VUJ398" s="93"/>
      <c r="VUK398" s="93"/>
      <c r="VUL398" s="93"/>
      <c r="VUM398" s="93"/>
      <c r="VUN398" s="93"/>
      <c r="VUO398" s="93"/>
      <c r="VUP398" s="93"/>
      <c r="VUQ398" s="93"/>
      <c r="VUR398" s="93"/>
      <c r="VUS398" s="93"/>
      <c r="VUT398" s="93"/>
      <c r="VUU398" s="93"/>
      <c r="VUV398" s="93"/>
      <c r="VUW398" s="93"/>
      <c r="VUX398" s="93"/>
      <c r="VUY398" s="93"/>
      <c r="VUZ398" s="93"/>
      <c r="VVA398" s="93"/>
      <c r="VVB398" s="93"/>
      <c r="VVC398" s="93"/>
      <c r="VVD398" s="93"/>
      <c r="VVE398" s="93"/>
      <c r="VVF398" s="93"/>
      <c r="VVG398" s="93"/>
      <c r="VVH398" s="93"/>
      <c r="VVI398" s="93"/>
      <c r="VVJ398" s="93"/>
      <c r="VVK398" s="93"/>
      <c r="VVL398" s="93"/>
      <c r="VVM398" s="93"/>
      <c r="VVN398" s="93"/>
      <c r="VVO398" s="93"/>
      <c r="VVP398" s="93"/>
      <c r="VVQ398" s="93"/>
      <c r="VVR398" s="93"/>
      <c r="VVS398" s="93"/>
      <c r="VVT398" s="93"/>
      <c r="VVU398" s="93"/>
      <c r="VVV398" s="93"/>
      <c r="VVW398" s="93"/>
      <c r="VVX398" s="93"/>
      <c r="VVY398" s="93"/>
      <c r="VVZ398" s="93"/>
      <c r="VWA398" s="93"/>
      <c r="VWB398" s="93"/>
      <c r="VWC398" s="93"/>
      <c r="VWD398" s="93"/>
      <c r="VWE398" s="93"/>
      <c r="VWF398" s="93"/>
      <c r="VWG398" s="93"/>
      <c r="VWH398" s="93"/>
      <c r="VWI398" s="93"/>
      <c r="VWJ398" s="93"/>
      <c r="VWK398" s="93"/>
      <c r="VWL398" s="93"/>
      <c r="VWM398" s="93"/>
      <c r="VWN398" s="93"/>
      <c r="VWO398" s="93"/>
      <c r="VWP398" s="93"/>
      <c r="VWQ398" s="93"/>
      <c r="VWR398" s="93"/>
      <c r="VWS398" s="93"/>
      <c r="VWT398" s="93"/>
      <c r="VWU398" s="93"/>
      <c r="VWV398" s="93"/>
      <c r="VWW398" s="93"/>
      <c r="VWX398" s="93"/>
      <c r="VWY398" s="93"/>
      <c r="VWZ398" s="93"/>
      <c r="VXA398" s="93"/>
      <c r="VXB398" s="93"/>
      <c r="VXC398" s="93"/>
      <c r="VXD398" s="93"/>
      <c r="VXE398" s="93"/>
      <c r="VXF398" s="93"/>
      <c r="VXG398" s="93"/>
      <c r="VXH398" s="93"/>
      <c r="VXI398" s="93"/>
      <c r="VXJ398" s="93"/>
      <c r="VXK398" s="93"/>
      <c r="VXL398" s="93"/>
      <c r="VXM398" s="93"/>
      <c r="VXN398" s="93"/>
      <c r="VXO398" s="93"/>
      <c r="VXP398" s="93"/>
      <c r="VXQ398" s="93"/>
      <c r="VXR398" s="93"/>
      <c r="VXS398" s="93"/>
      <c r="VXT398" s="93"/>
      <c r="VXU398" s="93"/>
      <c r="VXV398" s="93"/>
      <c r="VXW398" s="93"/>
      <c r="VXX398" s="93"/>
      <c r="VXY398" s="93"/>
      <c r="VXZ398" s="93"/>
      <c r="VYA398" s="93"/>
      <c r="VYB398" s="93"/>
      <c r="VYC398" s="93"/>
      <c r="VYD398" s="93"/>
      <c r="VYE398" s="93"/>
      <c r="VYF398" s="93"/>
      <c r="VYG398" s="93"/>
      <c r="VYH398" s="93"/>
      <c r="VYI398" s="93"/>
      <c r="VYJ398" s="93"/>
      <c r="VYK398" s="93"/>
      <c r="VYL398" s="93"/>
      <c r="VYM398" s="93"/>
      <c r="VYN398" s="93"/>
      <c r="VYO398" s="93"/>
      <c r="VYP398" s="93"/>
      <c r="VYQ398" s="93"/>
      <c r="VYR398" s="93"/>
      <c r="VYS398" s="93"/>
      <c r="VYT398" s="93"/>
      <c r="VYU398" s="93"/>
      <c r="VYV398" s="93"/>
      <c r="VYW398" s="93"/>
      <c r="VYX398" s="93"/>
      <c r="VYY398" s="93"/>
      <c r="VYZ398" s="93"/>
      <c r="VZA398" s="93"/>
      <c r="VZB398" s="93"/>
      <c r="VZC398" s="93"/>
      <c r="VZD398" s="93"/>
      <c r="VZE398" s="93"/>
      <c r="VZF398" s="93"/>
      <c r="VZG398" s="93"/>
      <c r="VZH398" s="93"/>
      <c r="VZI398" s="93"/>
      <c r="VZJ398" s="93"/>
      <c r="VZK398" s="93"/>
      <c r="VZL398" s="93"/>
      <c r="VZM398" s="93"/>
      <c r="VZN398" s="93"/>
      <c r="VZO398" s="93"/>
      <c r="VZP398" s="93"/>
      <c r="VZQ398" s="93"/>
      <c r="VZR398" s="93"/>
      <c r="VZS398" s="93"/>
      <c r="VZT398" s="93"/>
      <c r="VZU398" s="93"/>
      <c r="VZV398" s="93"/>
      <c r="VZW398" s="93"/>
      <c r="VZX398" s="93"/>
      <c r="VZY398" s="93"/>
      <c r="VZZ398" s="93"/>
      <c r="WAA398" s="93"/>
      <c r="WAB398" s="93"/>
      <c r="WAC398" s="93"/>
      <c r="WAD398" s="93"/>
      <c r="WAE398" s="93"/>
      <c r="WAF398" s="93"/>
      <c r="WAG398" s="93"/>
      <c r="WAH398" s="93"/>
      <c r="WAI398" s="93"/>
      <c r="WAJ398" s="93"/>
      <c r="WAK398" s="93"/>
      <c r="WAL398" s="93"/>
      <c r="WAM398" s="93"/>
      <c r="WAN398" s="93"/>
      <c r="WAO398" s="93"/>
      <c r="WAP398" s="93"/>
      <c r="WAQ398" s="93"/>
      <c r="WAR398" s="93"/>
      <c r="WAS398" s="93"/>
      <c r="WAT398" s="93"/>
      <c r="WAU398" s="93"/>
      <c r="WAV398" s="93"/>
      <c r="WAW398" s="93"/>
      <c r="WAX398" s="93"/>
      <c r="WAY398" s="93"/>
      <c r="WAZ398" s="93"/>
      <c r="WBA398" s="93"/>
      <c r="WBB398" s="93"/>
      <c r="WBC398" s="93"/>
      <c r="WBD398" s="93"/>
      <c r="WBE398" s="93"/>
      <c r="WBF398" s="93"/>
      <c r="WBG398" s="93"/>
      <c r="WBH398" s="93"/>
      <c r="WBI398" s="93"/>
      <c r="WBJ398" s="93"/>
      <c r="WBK398" s="93"/>
      <c r="WBL398" s="93"/>
      <c r="WBM398" s="93"/>
      <c r="WBN398" s="93"/>
      <c r="WBO398" s="93"/>
      <c r="WBP398" s="93"/>
      <c r="WBQ398" s="93"/>
      <c r="WBR398" s="93"/>
      <c r="WBS398" s="93"/>
      <c r="WBT398" s="93"/>
      <c r="WBU398" s="93"/>
      <c r="WBV398" s="93"/>
      <c r="WBW398" s="93"/>
      <c r="WBX398" s="93"/>
      <c r="WBY398" s="93"/>
      <c r="WBZ398" s="93"/>
      <c r="WCA398" s="93"/>
      <c r="WCB398" s="93"/>
      <c r="WCC398" s="93"/>
      <c r="WCD398" s="93"/>
      <c r="WCE398" s="93"/>
      <c r="WCF398" s="93"/>
      <c r="WCG398" s="93"/>
      <c r="WCH398" s="93"/>
      <c r="WCI398" s="93"/>
      <c r="WCJ398" s="93"/>
      <c r="WCK398" s="93"/>
      <c r="WCL398" s="93"/>
      <c r="WCM398" s="93"/>
      <c r="WCN398" s="93"/>
      <c r="WCO398" s="93"/>
      <c r="WCP398" s="93"/>
      <c r="WCQ398" s="93"/>
      <c r="WCR398" s="93"/>
      <c r="WCS398" s="93"/>
      <c r="WCT398" s="93"/>
      <c r="WCU398" s="93"/>
      <c r="WCV398" s="93"/>
      <c r="WCW398" s="93"/>
      <c r="WCX398" s="93"/>
      <c r="WCY398" s="93"/>
      <c r="WCZ398" s="93"/>
      <c r="WDA398" s="93"/>
      <c r="WDB398" s="93"/>
      <c r="WDC398" s="93"/>
      <c r="WDD398" s="93"/>
      <c r="WDE398" s="93"/>
      <c r="WDF398" s="93"/>
      <c r="WDG398" s="93"/>
      <c r="WDH398" s="93"/>
      <c r="WDI398" s="93"/>
      <c r="WDJ398" s="93"/>
      <c r="WDK398" s="93"/>
      <c r="WDL398" s="93"/>
      <c r="WDM398" s="93"/>
      <c r="WDN398" s="93"/>
      <c r="WDO398" s="93"/>
      <c r="WDP398" s="93"/>
      <c r="WDQ398" s="93"/>
      <c r="WDR398" s="93"/>
      <c r="WDS398" s="93"/>
      <c r="WDT398" s="93"/>
      <c r="WDU398" s="93"/>
      <c r="WDV398" s="93"/>
      <c r="WDW398" s="93"/>
      <c r="WDX398" s="93"/>
      <c r="WDY398" s="93"/>
      <c r="WDZ398" s="93"/>
      <c r="WEA398" s="93"/>
      <c r="WEB398" s="93"/>
      <c r="WEC398" s="93"/>
      <c r="WED398" s="93"/>
      <c r="WEE398" s="93"/>
      <c r="WEF398" s="93"/>
      <c r="WEG398" s="93"/>
      <c r="WEH398" s="93"/>
      <c r="WEI398" s="93"/>
      <c r="WEJ398" s="93"/>
      <c r="WEK398" s="93"/>
      <c r="WEL398" s="93"/>
      <c r="WEM398" s="93"/>
      <c r="WEN398" s="93"/>
      <c r="WEO398" s="93"/>
      <c r="WEP398" s="93"/>
      <c r="WEQ398" s="93"/>
      <c r="WER398" s="93"/>
      <c r="WES398" s="93"/>
      <c r="WET398" s="93"/>
      <c r="WEU398" s="93"/>
      <c r="WEV398" s="93"/>
      <c r="WEW398" s="93"/>
      <c r="WEX398" s="93"/>
      <c r="WEY398" s="93"/>
      <c r="WEZ398" s="93"/>
      <c r="WFA398" s="93"/>
      <c r="WFB398" s="93"/>
      <c r="WFC398" s="93"/>
      <c r="WFD398" s="93"/>
      <c r="WFE398" s="93"/>
      <c r="WFF398" s="93"/>
      <c r="WFG398" s="93"/>
      <c r="WFH398" s="93"/>
      <c r="WFI398" s="93"/>
      <c r="WFJ398" s="93"/>
      <c r="WFK398" s="93"/>
      <c r="WFL398" s="93"/>
      <c r="WFM398" s="93"/>
      <c r="WFN398" s="93"/>
      <c r="WFO398" s="93"/>
      <c r="WFP398" s="93"/>
      <c r="WFQ398" s="93"/>
      <c r="WFR398" s="93"/>
      <c r="WFS398" s="93"/>
      <c r="WFT398" s="93"/>
      <c r="WFU398" s="93"/>
      <c r="WFV398" s="93"/>
      <c r="WFW398" s="93"/>
      <c r="WFX398" s="93"/>
      <c r="WFY398" s="93"/>
      <c r="WFZ398" s="93"/>
      <c r="WGA398" s="93"/>
      <c r="WGB398" s="93"/>
      <c r="WGC398" s="93"/>
      <c r="WGD398" s="93"/>
      <c r="WGE398" s="93"/>
      <c r="WGF398" s="93"/>
      <c r="WGG398" s="93"/>
      <c r="WGH398" s="93"/>
      <c r="WGI398" s="93"/>
      <c r="WGJ398" s="93"/>
      <c r="WGK398" s="93"/>
      <c r="WGL398" s="93"/>
      <c r="WGM398" s="93"/>
      <c r="WGN398" s="93"/>
      <c r="WGO398" s="93"/>
      <c r="WGP398" s="93"/>
      <c r="WGQ398" s="93"/>
      <c r="WGR398" s="93"/>
      <c r="WGS398" s="93"/>
      <c r="WGT398" s="93"/>
      <c r="WGU398" s="93"/>
      <c r="WGV398" s="93"/>
      <c r="WGW398" s="93"/>
      <c r="WGX398" s="93"/>
      <c r="WGY398" s="93"/>
      <c r="WGZ398" s="93"/>
      <c r="WHA398" s="93"/>
      <c r="WHB398" s="93"/>
      <c r="WHC398" s="93"/>
      <c r="WHD398" s="93"/>
      <c r="WHE398" s="93"/>
      <c r="WHF398" s="93"/>
      <c r="WHG398" s="93"/>
      <c r="WHH398" s="93"/>
      <c r="WHI398" s="93"/>
      <c r="WHJ398" s="93"/>
      <c r="WHK398" s="93"/>
      <c r="WHL398" s="93"/>
      <c r="WHM398" s="93"/>
      <c r="WHN398" s="93"/>
      <c r="WHO398" s="93"/>
      <c r="WHP398" s="93"/>
      <c r="WHQ398" s="93"/>
      <c r="WHR398" s="93"/>
      <c r="WHS398" s="93"/>
      <c r="WHT398" s="93"/>
      <c r="WHU398" s="93"/>
      <c r="WHV398" s="93"/>
      <c r="WHW398" s="93"/>
      <c r="WHX398" s="93"/>
      <c r="WHY398" s="93"/>
      <c r="WHZ398" s="93"/>
      <c r="WIA398" s="93"/>
      <c r="WIB398" s="93"/>
      <c r="WIC398" s="93"/>
      <c r="WID398" s="93"/>
      <c r="WIE398" s="93"/>
      <c r="WIF398" s="93"/>
      <c r="WIG398" s="93"/>
      <c r="WIH398" s="93"/>
      <c r="WII398" s="93"/>
      <c r="WIJ398" s="93"/>
      <c r="WIK398" s="93"/>
      <c r="WIL398" s="93"/>
      <c r="WIM398" s="93"/>
      <c r="WIN398" s="93"/>
      <c r="WIO398" s="93"/>
      <c r="WIP398" s="93"/>
      <c r="WIQ398" s="93"/>
      <c r="WIR398" s="93"/>
      <c r="WIS398" s="93"/>
      <c r="WIT398" s="93"/>
      <c r="WIU398" s="93"/>
      <c r="WIV398" s="93"/>
      <c r="WIW398" s="93"/>
      <c r="WIX398" s="93"/>
      <c r="WIY398" s="93"/>
      <c r="WIZ398" s="93"/>
      <c r="WJA398" s="93"/>
      <c r="WJB398" s="93"/>
      <c r="WJC398" s="93"/>
      <c r="WJD398" s="93"/>
      <c r="WJE398" s="93"/>
      <c r="WJF398" s="93"/>
      <c r="WJG398" s="93"/>
      <c r="WJH398" s="93"/>
      <c r="WJI398" s="93"/>
      <c r="WJJ398" s="93"/>
      <c r="WJK398" s="93"/>
      <c r="WJL398" s="93"/>
      <c r="WJM398" s="93"/>
      <c r="WJN398" s="93"/>
      <c r="WJO398" s="93"/>
      <c r="WJP398" s="93"/>
      <c r="WJQ398" s="93"/>
      <c r="WJR398" s="93"/>
      <c r="WJS398" s="93"/>
      <c r="WJT398" s="93"/>
      <c r="WJU398" s="93"/>
      <c r="WJV398" s="93"/>
      <c r="WJW398" s="93"/>
      <c r="WJX398" s="93"/>
      <c r="WJY398" s="93"/>
      <c r="WJZ398" s="93"/>
      <c r="WKA398" s="93"/>
      <c r="WKB398" s="93"/>
      <c r="WKC398" s="93"/>
      <c r="WKD398" s="93"/>
      <c r="WKE398" s="93"/>
      <c r="WKF398" s="93"/>
      <c r="WKG398" s="93"/>
      <c r="WKH398" s="93"/>
      <c r="WKI398" s="93"/>
      <c r="WKJ398" s="93"/>
      <c r="WKK398" s="93"/>
      <c r="WKL398" s="93"/>
      <c r="WKM398" s="93"/>
      <c r="WKN398" s="93"/>
      <c r="WKO398" s="93"/>
      <c r="WKP398" s="93"/>
      <c r="WKQ398" s="93"/>
      <c r="WKR398" s="93"/>
      <c r="WKS398" s="93"/>
      <c r="WKT398" s="93"/>
      <c r="WKU398" s="93"/>
      <c r="WKV398" s="93"/>
      <c r="WKW398" s="93"/>
      <c r="WKX398" s="93"/>
      <c r="WKY398" s="93"/>
      <c r="WKZ398" s="93"/>
      <c r="WLA398" s="93"/>
      <c r="WLB398" s="93"/>
      <c r="WLC398" s="93"/>
      <c r="WLD398" s="93"/>
      <c r="WLE398" s="93"/>
      <c r="WLF398" s="93"/>
      <c r="WLG398" s="93"/>
      <c r="WLH398" s="93"/>
      <c r="WLI398" s="93"/>
      <c r="WLJ398" s="93"/>
      <c r="WLK398" s="93"/>
      <c r="WLL398" s="93"/>
      <c r="WLM398" s="93"/>
      <c r="WLN398" s="93"/>
      <c r="WLO398" s="93"/>
      <c r="WLP398" s="93"/>
      <c r="WLQ398" s="93"/>
      <c r="WLR398" s="93"/>
      <c r="WLS398" s="93"/>
      <c r="WLT398" s="93"/>
      <c r="WLU398" s="93"/>
      <c r="WLV398" s="93"/>
      <c r="WLW398" s="93"/>
      <c r="WLX398" s="93"/>
      <c r="WLY398" s="93"/>
      <c r="WLZ398" s="93"/>
      <c r="WMA398" s="93"/>
      <c r="WMB398" s="93"/>
      <c r="WMC398" s="93"/>
      <c r="WMD398" s="93"/>
      <c r="WME398" s="93"/>
      <c r="WMF398" s="93"/>
      <c r="WMG398" s="93"/>
      <c r="WMH398" s="93"/>
      <c r="WMI398" s="93"/>
      <c r="WMJ398" s="93"/>
      <c r="WMK398" s="93"/>
      <c r="WML398" s="93"/>
      <c r="WMM398" s="93"/>
      <c r="WMN398" s="93"/>
      <c r="WMO398" s="93"/>
      <c r="WMP398" s="93"/>
      <c r="WMQ398" s="93"/>
      <c r="WMR398" s="93"/>
      <c r="WMS398" s="93"/>
      <c r="WMT398" s="93"/>
      <c r="WMU398" s="93"/>
      <c r="WMV398" s="93"/>
      <c r="WMW398" s="93"/>
      <c r="WMX398" s="93"/>
      <c r="WMY398" s="93"/>
      <c r="WMZ398" s="93"/>
      <c r="WNA398" s="93"/>
      <c r="WNB398" s="93"/>
      <c r="WNC398" s="93"/>
      <c r="WND398" s="93"/>
      <c r="WNE398" s="93"/>
      <c r="WNF398" s="93"/>
      <c r="WNG398" s="93"/>
      <c r="WNH398" s="93"/>
      <c r="WNI398" s="93"/>
      <c r="WNJ398" s="93"/>
      <c r="WNK398" s="93"/>
      <c r="WNL398" s="93"/>
      <c r="WNM398" s="93"/>
      <c r="WNN398" s="93"/>
      <c r="WNO398" s="93"/>
      <c r="WNP398" s="93"/>
      <c r="WNQ398" s="93"/>
      <c r="WNR398" s="93"/>
      <c r="WNS398" s="93"/>
      <c r="WNT398" s="93"/>
      <c r="WNU398" s="93"/>
      <c r="WNV398" s="93"/>
      <c r="WNW398" s="93"/>
      <c r="WNX398" s="93"/>
      <c r="WNY398" s="93"/>
      <c r="WNZ398" s="93"/>
      <c r="WOA398" s="93"/>
      <c r="WOB398" s="93"/>
      <c r="WOC398" s="93"/>
      <c r="WOD398" s="93"/>
      <c r="WOE398" s="93"/>
      <c r="WOF398" s="93"/>
      <c r="WOG398" s="93"/>
      <c r="WOH398" s="93"/>
      <c r="WOI398" s="93"/>
      <c r="WOJ398" s="93"/>
      <c r="WOK398" s="93"/>
      <c r="WOL398" s="93"/>
      <c r="WOM398" s="93"/>
      <c r="WON398" s="93"/>
      <c r="WOO398" s="93"/>
      <c r="WOP398" s="93"/>
      <c r="WOQ398" s="93"/>
      <c r="WOR398" s="93"/>
      <c r="WOS398" s="93"/>
      <c r="WOT398" s="93"/>
      <c r="WOU398" s="93"/>
      <c r="WOV398" s="93"/>
      <c r="WOW398" s="93"/>
      <c r="WOX398" s="93"/>
      <c r="WOY398" s="93"/>
      <c r="WOZ398" s="93"/>
      <c r="WPA398" s="93"/>
      <c r="WPB398" s="93"/>
      <c r="WPC398" s="93"/>
      <c r="WPD398" s="93"/>
      <c r="WPE398" s="93"/>
      <c r="WPF398" s="93"/>
      <c r="WPG398" s="93"/>
      <c r="WPH398" s="93"/>
      <c r="WPI398" s="93"/>
      <c r="WPJ398" s="93"/>
      <c r="WPK398" s="93"/>
      <c r="WPL398" s="93"/>
      <c r="WPM398" s="93"/>
      <c r="WPN398" s="93"/>
      <c r="WPO398" s="93"/>
      <c r="WPP398" s="93"/>
      <c r="WPQ398" s="93"/>
      <c r="WPR398" s="93"/>
      <c r="WPS398" s="93"/>
      <c r="WPT398" s="93"/>
      <c r="WPU398" s="93"/>
      <c r="WPV398" s="93"/>
      <c r="WPW398" s="93"/>
      <c r="WPX398" s="93"/>
      <c r="WPY398" s="93"/>
      <c r="WPZ398" s="93"/>
      <c r="WQA398" s="93"/>
      <c r="WQB398" s="93"/>
      <c r="WQC398" s="93"/>
      <c r="WQD398" s="93"/>
      <c r="WQE398" s="93"/>
      <c r="WQF398" s="93"/>
      <c r="WQG398" s="93"/>
      <c r="WQH398" s="93"/>
      <c r="WQI398" s="93"/>
      <c r="WQJ398" s="93"/>
      <c r="WQK398" s="93"/>
      <c r="WQL398" s="93"/>
      <c r="WQM398" s="93"/>
      <c r="WQN398" s="93"/>
      <c r="WQO398" s="93"/>
      <c r="WQP398" s="93"/>
      <c r="WQQ398" s="93"/>
      <c r="WQR398" s="93"/>
      <c r="WQS398" s="93"/>
      <c r="WQT398" s="93"/>
      <c r="WQU398" s="93"/>
      <c r="WQV398" s="93"/>
      <c r="WQW398" s="93"/>
      <c r="WQX398" s="93"/>
      <c r="WQY398" s="93"/>
      <c r="WQZ398" s="93"/>
      <c r="WRA398" s="93"/>
      <c r="WRB398" s="93"/>
      <c r="WRC398" s="93"/>
      <c r="WRD398" s="93"/>
      <c r="WRE398" s="93"/>
      <c r="WRF398" s="93"/>
      <c r="WRG398" s="93"/>
      <c r="WRH398" s="93"/>
      <c r="WRI398" s="93"/>
      <c r="WRJ398" s="93"/>
      <c r="WRK398" s="93"/>
      <c r="WRL398" s="93"/>
      <c r="WRM398" s="93"/>
      <c r="WRN398" s="93"/>
      <c r="WRO398" s="93"/>
      <c r="WRP398" s="93"/>
      <c r="WRQ398" s="93"/>
      <c r="WRR398" s="93"/>
      <c r="WRS398" s="93"/>
      <c r="WRT398" s="93"/>
      <c r="WRU398" s="93"/>
      <c r="WRV398" s="93"/>
      <c r="WRW398" s="93"/>
      <c r="WRX398" s="93"/>
      <c r="WRY398" s="93"/>
      <c r="WRZ398" s="93"/>
      <c r="WSA398" s="93"/>
      <c r="WSB398" s="93"/>
      <c r="WSC398" s="93"/>
      <c r="WSD398" s="93"/>
      <c r="WSE398" s="93"/>
      <c r="WSF398" s="93"/>
      <c r="WSG398" s="93"/>
      <c r="WSH398" s="93"/>
      <c r="WSI398" s="93"/>
      <c r="WSJ398" s="93"/>
      <c r="WSK398" s="93"/>
      <c r="WSL398" s="93"/>
      <c r="WSM398" s="93"/>
      <c r="WSN398" s="93"/>
      <c r="WSO398" s="93"/>
      <c r="WSP398" s="93"/>
      <c r="WSQ398" s="93"/>
      <c r="WSR398" s="93"/>
      <c r="WSS398" s="93"/>
      <c r="WST398" s="93"/>
      <c r="WSU398" s="93"/>
      <c r="WSV398" s="93"/>
      <c r="WSW398" s="93"/>
      <c r="WSX398" s="93"/>
      <c r="WSY398" s="93"/>
      <c r="WSZ398" s="93"/>
      <c r="WTA398" s="93"/>
      <c r="WTB398" s="93"/>
      <c r="WTC398" s="93"/>
      <c r="WTD398" s="93"/>
      <c r="WTE398" s="93"/>
      <c r="WTF398" s="93"/>
      <c r="WTG398" s="93"/>
      <c r="WTH398" s="93"/>
      <c r="WTI398" s="93"/>
      <c r="WTJ398" s="93"/>
      <c r="WTK398" s="93"/>
      <c r="WTL398" s="93"/>
      <c r="WTM398" s="93"/>
      <c r="WTN398" s="93"/>
      <c r="WTO398" s="93"/>
      <c r="WTP398" s="93"/>
      <c r="WTQ398" s="93"/>
      <c r="WTR398" s="93"/>
      <c r="WTS398" s="93"/>
      <c r="WTT398" s="93"/>
      <c r="WTU398" s="93"/>
      <c r="WTV398" s="93"/>
      <c r="WTW398" s="93"/>
      <c r="WTX398" s="93"/>
      <c r="WTY398" s="93"/>
      <c r="WTZ398" s="93"/>
      <c r="WUA398" s="93"/>
      <c r="WUB398" s="93"/>
      <c r="WUC398" s="93"/>
      <c r="WUD398" s="93"/>
      <c r="WUE398" s="93"/>
      <c r="WUF398" s="93"/>
      <c r="WUG398" s="93"/>
      <c r="WUH398" s="93"/>
      <c r="WUI398" s="93"/>
      <c r="WUJ398" s="93"/>
      <c r="WUK398" s="93"/>
      <c r="WUL398" s="93"/>
      <c r="WUM398" s="93"/>
      <c r="WUN398" s="93"/>
      <c r="WUO398" s="93"/>
      <c r="WUP398" s="93"/>
      <c r="WUQ398" s="93"/>
      <c r="WUR398" s="93"/>
      <c r="WUS398" s="93"/>
      <c r="WUT398" s="93"/>
      <c r="WUU398" s="93"/>
      <c r="WUV398" s="93"/>
      <c r="WUW398" s="93"/>
      <c r="WUX398" s="93"/>
      <c r="WUY398" s="93"/>
      <c r="WUZ398" s="93"/>
      <c r="WVA398" s="93"/>
      <c r="WVB398" s="93"/>
      <c r="WVC398" s="93"/>
      <c r="WVD398" s="93"/>
      <c r="WVE398" s="93"/>
      <c r="WVF398" s="93"/>
      <c r="WVG398" s="93"/>
      <c r="WVH398" s="93"/>
      <c r="WVI398" s="93"/>
      <c r="WVJ398" s="93"/>
      <c r="WVK398" s="93"/>
      <c r="WVL398" s="93"/>
      <c r="WVM398" s="93"/>
      <c r="WVN398" s="93"/>
      <c r="WVO398" s="93"/>
      <c r="WVP398" s="93"/>
      <c r="WVQ398" s="93"/>
      <c r="WVR398" s="93"/>
      <c r="WVS398" s="93"/>
      <c r="WVT398" s="93"/>
      <c r="WVU398" s="93"/>
      <c r="WVV398" s="93"/>
      <c r="WVW398" s="93"/>
      <c r="WVX398" s="93"/>
      <c r="WVY398" s="93"/>
      <c r="WVZ398" s="93"/>
      <c r="WWA398" s="93"/>
      <c r="WWB398" s="93"/>
      <c r="WWC398" s="93"/>
      <c r="WWD398" s="93"/>
      <c r="WWE398" s="93"/>
      <c r="WWF398" s="93"/>
      <c r="WWG398" s="93"/>
      <c r="WWH398" s="93"/>
      <c r="WWI398" s="93"/>
      <c r="WWJ398" s="93"/>
      <c r="WWK398" s="93"/>
      <c r="WWL398" s="93"/>
      <c r="WWM398" s="93"/>
      <c r="WWN398" s="93"/>
      <c r="WWO398" s="93"/>
      <c r="WWP398" s="93"/>
      <c r="WWQ398" s="93"/>
      <c r="WWR398" s="93"/>
      <c r="WWS398" s="93"/>
      <c r="WWT398" s="93"/>
      <c r="WWU398" s="93"/>
      <c r="WWV398" s="93"/>
      <c r="WWW398" s="93"/>
      <c r="WWX398" s="93"/>
      <c r="WWY398" s="93"/>
      <c r="WWZ398" s="93"/>
      <c r="WXA398" s="93"/>
      <c r="WXB398" s="93"/>
      <c r="WXC398" s="93"/>
      <c r="WXD398" s="93"/>
      <c r="WXE398" s="93"/>
      <c r="WXF398" s="93"/>
      <c r="WXG398" s="93"/>
      <c r="WXH398" s="93"/>
      <c r="WXI398" s="93"/>
      <c r="WXJ398" s="93"/>
      <c r="WXK398" s="93"/>
      <c r="WXL398" s="93"/>
      <c r="WXM398" s="93"/>
      <c r="WXN398" s="93"/>
      <c r="WXO398" s="93"/>
      <c r="WXP398" s="93"/>
      <c r="WXQ398" s="93"/>
      <c r="WXR398" s="93"/>
      <c r="WXS398" s="93"/>
      <c r="WXT398" s="93"/>
      <c r="WXU398" s="93"/>
      <c r="WXV398" s="93"/>
      <c r="WXW398" s="93"/>
      <c r="WXX398" s="93"/>
      <c r="WXY398" s="93"/>
      <c r="WXZ398" s="93"/>
      <c r="WYA398" s="93"/>
      <c r="WYB398" s="93"/>
      <c r="WYC398" s="93"/>
      <c r="WYD398" s="93"/>
      <c r="WYE398" s="93"/>
      <c r="WYF398" s="93"/>
      <c r="WYG398" s="93"/>
      <c r="WYH398" s="93"/>
      <c r="WYI398" s="93"/>
      <c r="WYJ398" s="93"/>
      <c r="WYK398" s="93"/>
      <c r="WYL398" s="93"/>
      <c r="WYM398" s="93"/>
      <c r="WYN398" s="93"/>
      <c r="WYO398" s="93"/>
      <c r="WYP398" s="93"/>
      <c r="WYQ398" s="93"/>
      <c r="WYR398" s="93"/>
      <c r="WYS398" s="93"/>
      <c r="WYT398" s="93"/>
      <c r="WYU398" s="93"/>
      <c r="WYV398" s="93"/>
      <c r="WYW398" s="93"/>
      <c r="WYX398" s="93"/>
      <c r="WYY398" s="93"/>
      <c r="WYZ398" s="93"/>
      <c r="WZA398" s="93"/>
      <c r="WZB398" s="93"/>
      <c r="WZC398" s="93"/>
      <c r="WZD398" s="93"/>
      <c r="WZE398" s="93"/>
      <c r="WZF398" s="93"/>
      <c r="WZG398" s="93"/>
      <c r="WZH398" s="93"/>
      <c r="WZI398" s="93"/>
      <c r="WZJ398" s="93"/>
      <c r="WZK398" s="93"/>
      <c r="WZL398" s="93"/>
      <c r="WZM398" s="93"/>
      <c r="WZN398" s="93"/>
      <c r="WZO398" s="93"/>
      <c r="WZP398" s="93"/>
      <c r="WZQ398" s="93"/>
      <c r="WZR398" s="93"/>
      <c r="WZS398" s="93"/>
      <c r="WZT398" s="93"/>
      <c r="WZU398" s="93"/>
      <c r="WZV398" s="93"/>
      <c r="WZW398" s="93"/>
      <c r="WZX398" s="93"/>
      <c r="WZY398" s="93"/>
      <c r="WZZ398" s="93"/>
      <c r="XAA398" s="93"/>
      <c r="XAB398" s="93"/>
      <c r="XAC398" s="93"/>
      <c r="XAD398" s="93"/>
      <c r="XAE398" s="93"/>
      <c r="XAF398" s="93"/>
      <c r="XAG398" s="93"/>
      <c r="XAH398" s="93"/>
      <c r="XAI398" s="93"/>
      <c r="XAJ398" s="93"/>
      <c r="XAK398" s="93"/>
      <c r="XAL398" s="93"/>
      <c r="XAM398" s="93"/>
      <c r="XAN398" s="93"/>
      <c r="XAO398" s="93"/>
      <c r="XAP398" s="93"/>
      <c r="XAQ398" s="93"/>
      <c r="XAR398" s="93"/>
      <c r="XAS398" s="93"/>
      <c r="XAT398" s="93"/>
      <c r="XAU398" s="93"/>
      <c r="XAV398" s="93"/>
      <c r="XAW398" s="93"/>
      <c r="XAX398" s="93"/>
      <c r="XAY398" s="93"/>
      <c r="XAZ398" s="93"/>
      <c r="XBA398" s="93"/>
      <c r="XBB398" s="93"/>
      <c r="XBC398" s="93"/>
      <c r="XBD398" s="93"/>
      <c r="XBE398" s="93"/>
      <c r="XBF398" s="93"/>
      <c r="XBG398" s="93"/>
      <c r="XBH398" s="93"/>
      <c r="XBI398" s="93"/>
      <c r="XBJ398" s="93"/>
      <c r="XBK398" s="93"/>
      <c r="XBL398" s="93"/>
      <c r="XBM398" s="93"/>
      <c r="XBN398" s="93"/>
      <c r="XBO398" s="93"/>
      <c r="XBP398" s="93"/>
      <c r="XBQ398" s="93"/>
      <c r="XBR398" s="93"/>
      <c r="XBS398" s="93"/>
      <c r="XBT398" s="93"/>
      <c r="XBU398" s="93"/>
      <c r="XBV398" s="93"/>
      <c r="XBW398" s="93"/>
      <c r="XBX398" s="93"/>
      <c r="XBY398" s="93"/>
      <c r="XBZ398" s="93"/>
      <c r="XCA398" s="93"/>
      <c r="XCB398" s="93"/>
      <c r="XCC398" s="93"/>
      <c r="XCD398" s="93"/>
      <c r="XCE398" s="93"/>
      <c r="XCF398" s="93"/>
      <c r="XCG398" s="93"/>
      <c r="XCH398" s="93"/>
      <c r="XCI398" s="93"/>
      <c r="XCJ398" s="93"/>
      <c r="XCK398" s="93"/>
      <c r="XCL398" s="93"/>
      <c r="XCM398" s="93"/>
      <c r="XCN398" s="93"/>
      <c r="XCO398" s="93"/>
      <c r="XCP398" s="93"/>
      <c r="XCQ398" s="93"/>
      <c r="XCR398" s="93"/>
      <c r="XCS398" s="93"/>
      <c r="XCT398" s="93"/>
      <c r="XCU398" s="93"/>
      <c r="XCV398" s="93"/>
      <c r="XCW398" s="93"/>
      <c r="XCX398" s="93"/>
      <c r="XCY398" s="93"/>
      <c r="XCZ398" s="93"/>
      <c r="XDA398" s="93"/>
      <c r="XDB398" s="93"/>
      <c r="XDC398" s="93"/>
      <c r="XDD398" s="93"/>
      <c r="XDE398" s="93"/>
      <c r="XDF398" s="93"/>
      <c r="XDG398" s="93"/>
      <c r="XDH398" s="93"/>
      <c r="XDI398" s="93"/>
      <c r="XDJ398" s="93"/>
      <c r="XDK398" s="93"/>
      <c r="XDL398" s="93"/>
      <c r="XDM398" s="93"/>
      <c r="XDN398" s="93"/>
      <c r="XDO398" s="93"/>
      <c r="XDP398" s="93"/>
      <c r="XDQ398" s="93"/>
      <c r="XDR398" s="93"/>
      <c r="XDS398" s="93"/>
      <c r="XDT398" s="93"/>
      <c r="XDU398" s="93"/>
      <c r="XDV398" s="93"/>
      <c r="XDW398" s="93"/>
      <c r="XDX398" s="93"/>
      <c r="XDY398" s="93"/>
      <c r="XDZ398" s="93"/>
      <c r="XEA398" s="93"/>
      <c r="XEB398" s="93"/>
      <c r="XEC398" s="93"/>
      <c r="XED398" s="93"/>
      <c r="XEE398" s="93"/>
      <c r="XEF398" s="93"/>
      <c r="XEG398" s="93"/>
      <c r="XEH398" s="93"/>
      <c r="XEI398" s="93"/>
      <c r="XEJ398" s="93"/>
      <c r="XEK398" s="93"/>
      <c r="XEL398" s="93"/>
      <c r="XEM398" s="93"/>
      <c r="XEN398" s="93"/>
      <c r="XEO398" s="93"/>
      <c r="XEP398" s="93"/>
      <c r="XEQ398" s="93"/>
      <c r="XER398" s="93"/>
      <c r="XES398" s="93"/>
      <c r="XET398" s="93"/>
      <c r="XEU398" s="93"/>
      <c r="XEV398" s="93"/>
      <c r="XEW398" s="93"/>
      <c r="XEX398" s="93"/>
      <c r="XEY398" s="93"/>
    </row>
    <row r="399" spans="5:16379" s="91" customFormat="1" x14ac:dyDescent="0.3">
      <c r="E399" s="93"/>
      <c r="F399" s="93"/>
      <c r="G399" s="93"/>
      <c r="H399" s="93"/>
      <c r="I399" s="93"/>
      <c r="J399" s="93"/>
      <c r="K399" s="93"/>
      <c r="L399" s="93"/>
      <c r="M399" s="93"/>
      <c r="N399" s="93"/>
      <c r="O399" s="93"/>
      <c r="P399" s="93"/>
      <c r="Q399" s="93"/>
      <c r="R399" s="93"/>
      <c r="S399" s="93"/>
      <c r="T399" s="93"/>
      <c r="U399" s="93"/>
      <c r="V399" s="93"/>
      <c r="X399" s="93"/>
      <c r="Y399" s="93"/>
      <c r="Z399" s="93"/>
      <c r="AA399" s="93"/>
      <c r="AB399" s="93"/>
      <c r="AC399" s="93"/>
      <c r="AD399" s="93"/>
      <c r="AE399" s="93"/>
      <c r="AF399" s="93"/>
      <c r="AG399" s="93"/>
      <c r="AH399" s="93"/>
      <c r="AI399" s="93"/>
      <c r="AJ399" s="93"/>
      <c r="AK399" s="93"/>
      <c r="AL399" s="93"/>
      <c r="AM399" s="93"/>
      <c r="AN399" s="93"/>
      <c r="AP399" s="93"/>
      <c r="AQ399" s="93"/>
      <c r="AR399" s="93"/>
      <c r="AS399" s="93"/>
      <c r="AT399" s="93"/>
      <c r="AU399" s="93"/>
      <c r="AV399" s="93"/>
      <c r="AW399" s="93"/>
      <c r="AX399" s="93"/>
      <c r="AY399" s="93"/>
      <c r="AZ399" s="93"/>
      <c r="BA399" s="93"/>
      <c r="BB399" s="93"/>
      <c r="BC399" s="93"/>
      <c r="BD399" s="93"/>
      <c r="BE399" s="93"/>
      <c r="BF399" s="93"/>
      <c r="BG399" s="93"/>
      <c r="BH399" s="93"/>
      <c r="BI399" s="93"/>
      <c r="BJ399" s="93"/>
      <c r="BK399" s="93"/>
      <c r="BL399" s="93"/>
      <c r="BM399" s="93"/>
      <c r="BN399" s="93"/>
      <c r="BO399" s="93"/>
      <c r="BP399" s="93"/>
      <c r="BQ399" s="93"/>
      <c r="BR399" s="93"/>
      <c r="BS399" s="93"/>
      <c r="BT399" s="93"/>
      <c r="BU399" s="93"/>
      <c r="BV399" s="93"/>
      <c r="BW399" s="93"/>
      <c r="BX399" s="93"/>
      <c r="BY399" s="93"/>
      <c r="BZ399" s="93"/>
      <c r="CA399" s="93"/>
      <c r="CB399" s="93"/>
      <c r="CC399" s="93"/>
      <c r="CD399" s="93"/>
      <c r="CE399" s="93"/>
      <c r="CF399" s="93"/>
      <c r="CG399" s="93"/>
      <c r="CH399" s="93"/>
      <c r="CI399" s="93"/>
      <c r="CJ399" s="93"/>
      <c r="CK399" s="93"/>
      <c r="CL399" s="93"/>
      <c r="CM399" s="93"/>
      <c r="CN399" s="93"/>
      <c r="CO399" s="93"/>
      <c r="CP399" s="93"/>
      <c r="CQ399" s="93"/>
      <c r="CR399" s="93"/>
      <c r="CS399" s="93"/>
      <c r="CT399" s="93"/>
      <c r="CU399" s="93"/>
      <c r="CV399" s="93"/>
      <c r="CW399" s="93"/>
      <c r="CX399" s="93"/>
      <c r="CY399" s="93"/>
      <c r="CZ399" s="93"/>
      <c r="DA399" s="93"/>
      <c r="DB399" s="93"/>
      <c r="DC399" s="93"/>
      <c r="DD399" s="93"/>
      <c r="DE399" s="93"/>
      <c r="DF399" s="93"/>
      <c r="DG399" s="93"/>
      <c r="DH399" s="93"/>
      <c r="DI399" s="93"/>
      <c r="DJ399" s="93"/>
      <c r="DK399" s="93"/>
      <c r="DL399" s="93"/>
      <c r="DM399" s="93"/>
      <c r="DN399" s="93"/>
      <c r="DO399" s="93"/>
      <c r="DP399" s="93"/>
      <c r="DQ399" s="93"/>
      <c r="DR399" s="93"/>
      <c r="DS399" s="93"/>
      <c r="DT399" s="93"/>
      <c r="DU399" s="93"/>
      <c r="DV399" s="93"/>
      <c r="DW399" s="93"/>
      <c r="DX399" s="93"/>
      <c r="DY399" s="93"/>
      <c r="DZ399" s="93"/>
      <c r="EA399" s="93"/>
      <c r="EB399" s="93"/>
      <c r="EC399" s="93"/>
      <c r="ED399" s="93"/>
      <c r="EE399" s="93"/>
      <c r="EF399" s="93"/>
      <c r="EG399" s="93"/>
      <c r="EH399" s="93"/>
      <c r="EI399" s="93"/>
      <c r="EJ399" s="93"/>
      <c r="EK399" s="93"/>
      <c r="EL399" s="93"/>
      <c r="EM399" s="93"/>
      <c r="EN399" s="93"/>
      <c r="EO399" s="93"/>
      <c r="EP399" s="93"/>
      <c r="EQ399" s="93"/>
      <c r="ER399" s="93"/>
      <c r="ES399" s="93"/>
      <c r="ET399" s="93"/>
      <c r="EU399" s="93"/>
      <c r="EV399" s="93"/>
      <c r="EW399" s="93"/>
      <c r="EX399" s="93"/>
      <c r="EY399" s="93"/>
      <c r="EZ399" s="93"/>
      <c r="FA399" s="93"/>
      <c r="FB399" s="93"/>
      <c r="FC399" s="93"/>
      <c r="FD399" s="93"/>
      <c r="FE399" s="93"/>
      <c r="FF399" s="93"/>
      <c r="FG399" s="93"/>
      <c r="FH399" s="93"/>
      <c r="FI399" s="93"/>
      <c r="FJ399" s="93"/>
      <c r="FK399" s="93"/>
      <c r="FL399" s="93"/>
      <c r="FM399" s="93"/>
      <c r="FN399" s="93"/>
      <c r="FO399" s="93"/>
      <c r="FP399" s="93"/>
      <c r="FQ399" s="93"/>
      <c r="FR399" s="93"/>
      <c r="FS399" s="93"/>
      <c r="FT399" s="93"/>
      <c r="FU399" s="93"/>
      <c r="FV399" s="93"/>
      <c r="FW399" s="93"/>
      <c r="FX399" s="93"/>
      <c r="FY399" s="93"/>
      <c r="FZ399" s="93"/>
      <c r="GA399" s="93"/>
      <c r="GB399" s="93"/>
      <c r="GC399" s="93"/>
      <c r="GD399" s="93"/>
      <c r="GE399" s="93"/>
      <c r="GF399" s="93"/>
      <c r="GG399" s="93"/>
      <c r="GH399" s="93"/>
      <c r="GI399" s="93"/>
      <c r="GJ399" s="93"/>
      <c r="GK399" s="93"/>
      <c r="GL399" s="93"/>
      <c r="GM399" s="93"/>
      <c r="GN399" s="93"/>
      <c r="GO399" s="93"/>
      <c r="GP399" s="93"/>
      <c r="GQ399" s="93"/>
      <c r="GR399" s="93"/>
      <c r="GS399" s="93"/>
      <c r="GT399" s="93"/>
      <c r="GU399" s="93"/>
      <c r="GV399" s="93"/>
      <c r="GW399" s="93"/>
      <c r="GX399" s="93"/>
      <c r="GY399" s="93"/>
      <c r="GZ399" s="93"/>
      <c r="HA399" s="93"/>
      <c r="HB399" s="93"/>
      <c r="HC399" s="93"/>
      <c r="HD399" s="93"/>
      <c r="HE399" s="93"/>
      <c r="HF399" s="93"/>
      <c r="HG399" s="93"/>
      <c r="HH399" s="93"/>
      <c r="HI399" s="93"/>
      <c r="HJ399" s="93"/>
      <c r="HK399" s="93"/>
      <c r="HL399" s="93"/>
      <c r="HM399" s="93"/>
      <c r="HN399" s="93"/>
      <c r="HO399" s="93"/>
      <c r="HP399" s="93"/>
      <c r="HQ399" s="93"/>
      <c r="HR399" s="93"/>
      <c r="HS399" s="93"/>
      <c r="HT399" s="93"/>
      <c r="HU399" s="93"/>
      <c r="HV399" s="93"/>
      <c r="HW399" s="93"/>
      <c r="HX399" s="93"/>
      <c r="HY399" s="93"/>
      <c r="HZ399" s="93"/>
      <c r="IA399" s="93"/>
      <c r="IB399" s="93"/>
      <c r="IC399" s="93"/>
      <c r="ID399" s="93"/>
      <c r="IE399" s="93"/>
      <c r="IF399" s="93"/>
      <c r="IG399" s="93"/>
      <c r="IH399" s="93"/>
      <c r="II399" s="93"/>
      <c r="IJ399" s="93"/>
      <c r="IK399" s="93"/>
      <c r="IL399" s="93"/>
      <c r="IM399" s="93"/>
      <c r="IN399" s="93"/>
      <c r="IO399" s="93"/>
      <c r="IP399" s="93"/>
      <c r="IQ399" s="93"/>
      <c r="IR399" s="93"/>
      <c r="IS399" s="93"/>
      <c r="IT399" s="93"/>
      <c r="IU399" s="93"/>
      <c r="IV399" s="93"/>
      <c r="IW399" s="93"/>
      <c r="IX399" s="93"/>
      <c r="IY399" s="93"/>
      <c r="IZ399" s="93"/>
      <c r="JA399" s="93"/>
      <c r="JB399" s="93"/>
      <c r="JC399" s="93"/>
      <c r="JD399" s="93"/>
      <c r="JE399" s="93"/>
      <c r="JF399" s="93"/>
      <c r="JG399" s="93"/>
      <c r="JH399" s="93"/>
      <c r="JI399" s="93"/>
      <c r="JJ399" s="93"/>
      <c r="JK399" s="93"/>
      <c r="JL399" s="93"/>
      <c r="JM399" s="93"/>
      <c r="JN399" s="93"/>
      <c r="JO399" s="93"/>
      <c r="JP399" s="93"/>
      <c r="JQ399" s="93"/>
      <c r="JR399" s="93"/>
      <c r="JS399" s="93"/>
      <c r="JT399" s="93"/>
      <c r="JU399" s="93"/>
      <c r="JV399" s="93"/>
      <c r="JW399" s="93"/>
      <c r="JX399" s="93"/>
      <c r="JY399" s="93"/>
      <c r="JZ399" s="93"/>
      <c r="KA399" s="93"/>
      <c r="KB399" s="93"/>
      <c r="KC399" s="93"/>
      <c r="KD399" s="93"/>
      <c r="KE399" s="93"/>
      <c r="KF399" s="93"/>
      <c r="KG399" s="93"/>
      <c r="KH399" s="93"/>
      <c r="KI399" s="93"/>
      <c r="KJ399" s="93"/>
      <c r="KK399" s="93"/>
      <c r="KL399" s="93"/>
      <c r="KM399" s="93"/>
      <c r="KN399" s="93"/>
      <c r="KO399" s="93"/>
      <c r="KP399" s="93"/>
      <c r="KQ399" s="93"/>
      <c r="KR399" s="93"/>
      <c r="KS399" s="93"/>
      <c r="KT399" s="93"/>
      <c r="KU399" s="93"/>
      <c r="KV399" s="93"/>
      <c r="KW399" s="93"/>
      <c r="KX399" s="93"/>
      <c r="KY399" s="93"/>
      <c r="KZ399" s="93"/>
      <c r="LA399" s="93"/>
      <c r="LB399" s="93"/>
      <c r="LC399" s="93"/>
      <c r="LD399" s="93"/>
      <c r="LE399" s="93"/>
      <c r="LF399" s="93"/>
      <c r="LG399" s="93"/>
      <c r="LH399" s="93"/>
      <c r="LI399" s="93"/>
      <c r="LJ399" s="93"/>
      <c r="LK399" s="93"/>
      <c r="LL399" s="93"/>
      <c r="LM399" s="93"/>
      <c r="LN399" s="93"/>
      <c r="LO399" s="93"/>
      <c r="LP399" s="93"/>
      <c r="LQ399" s="93"/>
      <c r="LR399" s="93"/>
      <c r="LS399" s="93"/>
      <c r="LT399" s="93"/>
      <c r="LU399" s="93"/>
      <c r="LV399" s="93"/>
      <c r="LW399" s="93"/>
      <c r="LX399" s="93"/>
      <c r="LY399" s="93"/>
      <c r="LZ399" s="93"/>
      <c r="MA399" s="93"/>
      <c r="MB399" s="93"/>
      <c r="MC399" s="93"/>
      <c r="MD399" s="93"/>
      <c r="ME399" s="93"/>
      <c r="MF399" s="93"/>
      <c r="MG399" s="93"/>
      <c r="MH399" s="93"/>
      <c r="MI399" s="93"/>
      <c r="MJ399" s="93"/>
      <c r="MK399" s="93"/>
      <c r="ML399" s="93"/>
      <c r="MM399" s="93"/>
      <c r="MN399" s="93"/>
      <c r="MO399" s="93"/>
      <c r="MP399" s="93"/>
      <c r="MQ399" s="93"/>
      <c r="MR399" s="93"/>
      <c r="MS399" s="93"/>
      <c r="MT399" s="93"/>
      <c r="MU399" s="93"/>
      <c r="MV399" s="93"/>
      <c r="MW399" s="93"/>
      <c r="MX399" s="93"/>
      <c r="MY399" s="93"/>
      <c r="MZ399" s="93"/>
      <c r="NA399" s="93"/>
      <c r="NB399" s="93"/>
      <c r="NC399" s="93"/>
      <c r="ND399" s="93"/>
      <c r="NE399" s="93"/>
      <c r="NF399" s="93"/>
      <c r="NG399" s="93"/>
      <c r="NH399" s="93"/>
      <c r="NI399" s="93"/>
      <c r="NJ399" s="93"/>
      <c r="NK399" s="93"/>
      <c r="NL399" s="93"/>
      <c r="NM399" s="93"/>
      <c r="NN399" s="93"/>
      <c r="NO399" s="93"/>
      <c r="NP399" s="93"/>
      <c r="NQ399" s="93"/>
      <c r="NR399" s="93"/>
      <c r="NS399" s="93"/>
      <c r="NT399" s="93"/>
      <c r="NU399" s="93"/>
      <c r="NV399" s="93"/>
      <c r="NW399" s="93"/>
      <c r="NX399" s="93"/>
      <c r="NY399" s="93"/>
      <c r="NZ399" s="93"/>
      <c r="OA399" s="93"/>
      <c r="OB399" s="93"/>
      <c r="OC399" s="93"/>
      <c r="OD399" s="93"/>
      <c r="OE399" s="93"/>
      <c r="OF399" s="93"/>
      <c r="OG399" s="93"/>
      <c r="OH399" s="93"/>
      <c r="OI399" s="93"/>
      <c r="OJ399" s="93"/>
      <c r="OK399" s="93"/>
      <c r="OL399" s="93"/>
      <c r="OM399" s="93"/>
      <c r="ON399" s="93"/>
      <c r="OO399" s="93"/>
      <c r="OP399" s="93"/>
      <c r="OQ399" s="93"/>
      <c r="OR399" s="93"/>
      <c r="OS399" s="93"/>
      <c r="OT399" s="93"/>
      <c r="OU399" s="93"/>
      <c r="OV399" s="93"/>
      <c r="OW399" s="93"/>
      <c r="OX399" s="93"/>
      <c r="OY399" s="93"/>
      <c r="OZ399" s="93"/>
      <c r="PA399" s="93"/>
      <c r="PB399" s="93"/>
      <c r="PC399" s="93"/>
      <c r="PD399" s="93"/>
      <c r="PE399" s="93"/>
      <c r="PF399" s="93"/>
      <c r="PG399" s="93"/>
      <c r="PH399" s="93"/>
      <c r="PI399" s="93"/>
      <c r="PJ399" s="93"/>
      <c r="PK399" s="93"/>
      <c r="PL399" s="93"/>
      <c r="PM399" s="93"/>
      <c r="PN399" s="93"/>
      <c r="PO399" s="93"/>
      <c r="PP399" s="93"/>
      <c r="PQ399" s="93"/>
      <c r="PR399" s="93"/>
      <c r="PS399" s="93"/>
      <c r="PT399" s="93"/>
      <c r="PU399" s="93"/>
      <c r="PV399" s="93"/>
      <c r="PW399" s="93"/>
      <c r="PX399" s="93"/>
      <c r="PY399" s="93"/>
      <c r="PZ399" s="93"/>
      <c r="QA399" s="93"/>
      <c r="QB399" s="93"/>
      <c r="QC399" s="93"/>
      <c r="QD399" s="93"/>
      <c r="QE399" s="93"/>
      <c r="QF399" s="93"/>
      <c r="QG399" s="93"/>
      <c r="QH399" s="93"/>
      <c r="QI399" s="93"/>
      <c r="QJ399" s="93"/>
      <c r="QK399" s="93"/>
      <c r="QL399" s="93"/>
      <c r="QM399" s="93"/>
      <c r="QN399" s="93"/>
      <c r="QO399" s="93"/>
      <c r="QP399" s="93"/>
      <c r="QQ399" s="93"/>
      <c r="QR399" s="93"/>
      <c r="QS399" s="93"/>
      <c r="QT399" s="93"/>
      <c r="QU399" s="93"/>
      <c r="QV399" s="93"/>
      <c r="QW399" s="93"/>
      <c r="QX399" s="93"/>
      <c r="QY399" s="93"/>
      <c r="QZ399" s="93"/>
      <c r="RA399" s="93"/>
      <c r="RB399" s="93"/>
      <c r="RC399" s="93"/>
      <c r="RD399" s="93"/>
      <c r="RE399" s="93"/>
      <c r="RF399" s="93"/>
      <c r="RG399" s="93"/>
      <c r="RH399" s="93"/>
      <c r="RI399" s="93"/>
      <c r="RJ399" s="93"/>
      <c r="RK399" s="93"/>
      <c r="RL399" s="93"/>
      <c r="RM399" s="93"/>
      <c r="RN399" s="93"/>
      <c r="RO399" s="93"/>
      <c r="RP399" s="93"/>
      <c r="RQ399" s="93"/>
      <c r="RR399" s="93"/>
      <c r="RS399" s="93"/>
      <c r="RT399" s="93"/>
      <c r="RU399" s="93"/>
      <c r="RV399" s="93"/>
      <c r="RW399" s="93"/>
      <c r="RX399" s="93"/>
      <c r="RY399" s="93"/>
      <c r="RZ399" s="93"/>
      <c r="SA399" s="93"/>
      <c r="SB399" s="93"/>
      <c r="SC399" s="93"/>
      <c r="SD399" s="93"/>
      <c r="SE399" s="93"/>
      <c r="SF399" s="93"/>
      <c r="SG399" s="93"/>
      <c r="SH399" s="93"/>
      <c r="SI399" s="93"/>
      <c r="SJ399" s="93"/>
      <c r="SK399" s="93"/>
      <c r="SL399" s="93"/>
      <c r="SM399" s="93"/>
      <c r="SN399" s="93"/>
      <c r="SO399" s="93"/>
      <c r="SP399" s="93"/>
      <c r="SQ399" s="93"/>
      <c r="SR399" s="93"/>
      <c r="SS399" s="93"/>
      <c r="ST399" s="93"/>
      <c r="SU399" s="93"/>
      <c r="SV399" s="93"/>
      <c r="SW399" s="93"/>
      <c r="SX399" s="93"/>
      <c r="SY399" s="93"/>
      <c r="SZ399" s="93"/>
      <c r="TA399" s="93"/>
      <c r="TB399" s="93"/>
      <c r="TC399" s="93"/>
      <c r="TD399" s="93"/>
      <c r="TE399" s="93"/>
      <c r="TF399" s="93"/>
      <c r="TG399" s="93"/>
      <c r="TH399" s="93"/>
      <c r="TI399" s="93"/>
      <c r="TJ399" s="93"/>
      <c r="TK399" s="93"/>
      <c r="TL399" s="93"/>
      <c r="TM399" s="93"/>
      <c r="TN399" s="93"/>
      <c r="TO399" s="93"/>
      <c r="TP399" s="93"/>
      <c r="TQ399" s="93"/>
      <c r="TR399" s="93"/>
      <c r="TS399" s="93"/>
      <c r="TT399" s="93"/>
      <c r="TU399" s="93"/>
      <c r="TV399" s="93"/>
      <c r="TW399" s="93"/>
      <c r="TX399" s="93"/>
      <c r="TY399" s="93"/>
      <c r="TZ399" s="93"/>
      <c r="UA399" s="93"/>
      <c r="UB399" s="93"/>
      <c r="UC399" s="93"/>
      <c r="UD399" s="93"/>
      <c r="UE399" s="93"/>
      <c r="UF399" s="93"/>
      <c r="UG399" s="93"/>
      <c r="UH399" s="93"/>
      <c r="UI399" s="93"/>
      <c r="UJ399" s="93"/>
      <c r="UK399" s="93"/>
      <c r="UL399" s="93"/>
      <c r="UM399" s="93"/>
      <c r="UN399" s="93"/>
      <c r="UO399" s="93"/>
      <c r="UP399" s="93"/>
      <c r="UQ399" s="93"/>
      <c r="UR399" s="93"/>
      <c r="US399" s="93"/>
      <c r="UT399" s="93"/>
      <c r="UU399" s="93"/>
      <c r="UV399" s="93"/>
      <c r="UW399" s="93"/>
      <c r="UX399" s="93"/>
      <c r="UY399" s="93"/>
      <c r="UZ399" s="93"/>
      <c r="VA399" s="93"/>
      <c r="VB399" s="93"/>
      <c r="VC399" s="93"/>
      <c r="VD399" s="93"/>
      <c r="VE399" s="93"/>
      <c r="VF399" s="93"/>
      <c r="VG399" s="93"/>
      <c r="VH399" s="93"/>
      <c r="VI399" s="93"/>
      <c r="VJ399" s="93"/>
      <c r="VK399" s="93"/>
      <c r="VL399" s="93"/>
      <c r="VM399" s="93"/>
      <c r="VN399" s="93"/>
      <c r="VO399" s="93"/>
      <c r="VP399" s="93"/>
      <c r="VQ399" s="93"/>
      <c r="VR399" s="93"/>
      <c r="VS399" s="93"/>
      <c r="VT399" s="93"/>
      <c r="VU399" s="93"/>
      <c r="VV399" s="93"/>
      <c r="VW399" s="93"/>
      <c r="VX399" s="93"/>
      <c r="VY399" s="93"/>
      <c r="VZ399" s="93"/>
      <c r="WA399" s="93"/>
      <c r="WB399" s="93"/>
      <c r="WC399" s="93"/>
      <c r="WD399" s="93"/>
      <c r="WE399" s="93"/>
      <c r="WF399" s="93"/>
      <c r="WG399" s="93"/>
      <c r="WH399" s="93"/>
      <c r="WI399" s="93"/>
      <c r="WJ399" s="93"/>
      <c r="WK399" s="93"/>
      <c r="WL399" s="93"/>
      <c r="WM399" s="93"/>
      <c r="WN399" s="93"/>
      <c r="WO399" s="93"/>
      <c r="WP399" s="93"/>
      <c r="WQ399" s="93"/>
      <c r="WR399" s="93"/>
      <c r="WS399" s="93"/>
      <c r="WT399" s="93"/>
      <c r="WU399" s="93"/>
      <c r="WV399" s="93"/>
      <c r="WW399" s="93"/>
      <c r="WX399" s="93"/>
      <c r="WY399" s="93"/>
      <c r="WZ399" s="93"/>
      <c r="XA399" s="93"/>
      <c r="XB399" s="93"/>
      <c r="XC399" s="93"/>
      <c r="XD399" s="93"/>
      <c r="XE399" s="93"/>
      <c r="XF399" s="93"/>
      <c r="XG399" s="93"/>
      <c r="XH399" s="93"/>
      <c r="XI399" s="93"/>
      <c r="XJ399" s="93"/>
      <c r="XK399" s="93"/>
      <c r="XL399" s="93"/>
      <c r="XM399" s="93"/>
      <c r="XN399" s="93"/>
      <c r="XO399" s="93"/>
      <c r="XP399" s="93"/>
      <c r="XQ399" s="93"/>
      <c r="XR399" s="93"/>
      <c r="XS399" s="93"/>
      <c r="XT399" s="93"/>
      <c r="XU399" s="93"/>
      <c r="XV399" s="93"/>
      <c r="XW399" s="93"/>
      <c r="XX399" s="93"/>
      <c r="XY399" s="93"/>
      <c r="XZ399" s="93"/>
      <c r="YA399" s="93"/>
      <c r="YB399" s="93"/>
      <c r="YC399" s="93"/>
      <c r="YD399" s="93"/>
      <c r="YE399" s="93"/>
      <c r="YF399" s="93"/>
      <c r="YG399" s="93"/>
      <c r="YH399" s="93"/>
      <c r="YI399" s="93"/>
      <c r="YJ399" s="93"/>
      <c r="YK399" s="93"/>
      <c r="YL399" s="93"/>
      <c r="YM399" s="93"/>
      <c r="YN399" s="93"/>
      <c r="YO399" s="93"/>
      <c r="YP399" s="93"/>
      <c r="YQ399" s="93"/>
      <c r="YR399" s="93"/>
      <c r="YS399" s="93"/>
      <c r="YT399" s="93"/>
      <c r="YU399" s="93"/>
      <c r="YV399" s="93"/>
      <c r="YW399" s="93"/>
      <c r="YX399" s="93"/>
      <c r="YY399" s="93"/>
      <c r="YZ399" s="93"/>
      <c r="ZA399" s="93"/>
      <c r="ZB399" s="93"/>
      <c r="ZC399" s="93"/>
      <c r="ZD399" s="93"/>
      <c r="ZE399" s="93"/>
      <c r="ZF399" s="93"/>
      <c r="ZG399" s="93"/>
      <c r="ZH399" s="93"/>
      <c r="ZI399" s="93"/>
      <c r="ZJ399" s="93"/>
      <c r="ZK399" s="93"/>
      <c r="ZL399" s="93"/>
      <c r="ZM399" s="93"/>
      <c r="ZN399" s="93"/>
      <c r="ZO399" s="93"/>
      <c r="ZP399" s="93"/>
      <c r="ZQ399" s="93"/>
      <c r="ZR399" s="93"/>
      <c r="ZS399" s="93"/>
      <c r="ZT399" s="93"/>
      <c r="ZU399" s="93"/>
      <c r="ZV399" s="93"/>
      <c r="ZW399" s="93"/>
      <c r="ZX399" s="93"/>
      <c r="ZY399" s="93"/>
      <c r="ZZ399" s="93"/>
      <c r="AAA399" s="93"/>
      <c r="AAB399" s="93"/>
      <c r="AAC399" s="93"/>
      <c r="AAD399" s="93"/>
      <c r="AAE399" s="93"/>
      <c r="AAF399" s="93"/>
      <c r="AAG399" s="93"/>
      <c r="AAH399" s="93"/>
      <c r="AAI399" s="93"/>
      <c r="AAJ399" s="93"/>
      <c r="AAK399" s="93"/>
      <c r="AAL399" s="93"/>
      <c r="AAM399" s="93"/>
      <c r="AAN399" s="93"/>
      <c r="AAO399" s="93"/>
      <c r="AAP399" s="93"/>
      <c r="AAQ399" s="93"/>
      <c r="AAR399" s="93"/>
      <c r="AAS399" s="93"/>
      <c r="AAT399" s="93"/>
      <c r="AAU399" s="93"/>
      <c r="AAV399" s="93"/>
      <c r="AAW399" s="93"/>
      <c r="AAX399" s="93"/>
      <c r="AAY399" s="93"/>
      <c r="AAZ399" s="93"/>
      <c r="ABA399" s="93"/>
      <c r="ABB399" s="93"/>
      <c r="ABC399" s="93"/>
      <c r="ABD399" s="93"/>
      <c r="ABE399" s="93"/>
      <c r="ABF399" s="93"/>
      <c r="ABG399" s="93"/>
      <c r="ABH399" s="93"/>
      <c r="ABI399" s="93"/>
      <c r="ABJ399" s="93"/>
      <c r="ABK399" s="93"/>
      <c r="ABL399" s="93"/>
      <c r="ABM399" s="93"/>
      <c r="ABN399" s="93"/>
      <c r="ABO399" s="93"/>
      <c r="ABP399" s="93"/>
      <c r="ABQ399" s="93"/>
      <c r="ABR399" s="93"/>
      <c r="ABS399" s="93"/>
      <c r="ABT399" s="93"/>
      <c r="ABU399" s="93"/>
      <c r="ABV399" s="93"/>
      <c r="ABW399" s="93"/>
      <c r="ABX399" s="93"/>
      <c r="ABY399" s="93"/>
      <c r="ABZ399" s="93"/>
      <c r="ACA399" s="93"/>
      <c r="ACB399" s="93"/>
      <c r="ACC399" s="93"/>
      <c r="ACD399" s="93"/>
      <c r="ACE399" s="93"/>
      <c r="ACF399" s="93"/>
      <c r="ACG399" s="93"/>
      <c r="ACH399" s="93"/>
      <c r="ACI399" s="93"/>
      <c r="ACJ399" s="93"/>
      <c r="ACK399" s="93"/>
      <c r="ACL399" s="93"/>
      <c r="ACM399" s="93"/>
      <c r="ACN399" s="93"/>
      <c r="ACO399" s="93"/>
      <c r="ACP399" s="93"/>
      <c r="ACQ399" s="93"/>
      <c r="ACR399" s="93"/>
      <c r="ACS399" s="93"/>
      <c r="ACT399" s="93"/>
      <c r="ACU399" s="93"/>
      <c r="ACV399" s="93"/>
      <c r="ACW399" s="93"/>
      <c r="ACX399" s="93"/>
      <c r="ACY399" s="93"/>
      <c r="ACZ399" s="93"/>
      <c r="ADA399" s="93"/>
      <c r="ADB399" s="93"/>
      <c r="ADC399" s="93"/>
      <c r="ADD399" s="93"/>
      <c r="ADE399" s="93"/>
      <c r="ADF399" s="93"/>
      <c r="ADG399" s="93"/>
      <c r="ADH399" s="93"/>
      <c r="ADI399" s="93"/>
      <c r="ADJ399" s="93"/>
      <c r="ADK399" s="93"/>
      <c r="ADL399" s="93"/>
      <c r="ADM399" s="93"/>
      <c r="ADN399" s="93"/>
      <c r="ADO399" s="93"/>
      <c r="ADP399" s="93"/>
      <c r="ADQ399" s="93"/>
      <c r="ADR399" s="93"/>
      <c r="ADS399" s="93"/>
      <c r="ADT399" s="93"/>
      <c r="ADU399" s="93"/>
      <c r="ADV399" s="93"/>
      <c r="ADW399" s="93"/>
      <c r="ADX399" s="93"/>
      <c r="ADY399" s="93"/>
      <c r="ADZ399" s="93"/>
      <c r="AEA399" s="93"/>
      <c r="AEB399" s="93"/>
      <c r="AEC399" s="93"/>
      <c r="AED399" s="93"/>
      <c r="AEE399" s="93"/>
      <c r="AEF399" s="93"/>
      <c r="AEG399" s="93"/>
      <c r="AEH399" s="93"/>
      <c r="AEI399" s="93"/>
      <c r="AEJ399" s="93"/>
      <c r="AEK399" s="93"/>
      <c r="AEL399" s="93"/>
      <c r="AEM399" s="93"/>
      <c r="AEN399" s="93"/>
      <c r="AEO399" s="93"/>
      <c r="AEP399" s="93"/>
      <c r="AEQ399" s="93"/>
      <c r="AER399" s="93"/>
      <c r="AES399" s="93"/>
      <c r="AET399" s="93"/>
      <c r="AEU399" s="93"/>
      <c r="AEV399" s="93"/>
      <c r="AEW399" s="93"/>
      <c r="AEX399" s="93"/>
      <c r="AEY399" s="93"/>
      <c r="AEZ399" s="93"/>
      <c r="AFA399" s="93"/>
      <c r="AFB399" s="93"/>
      <c r="AFC399" s="93"/>
      <c r="AFD399" s="93"/>
      <c r="AFE399" s="93"/>
      <c r="AFF399" s="93"/>
      <c r="AFG399" s="93"/>
      <c r="AFH399" s="93"/>
      <c r="AFI399" s="93"/>
      <c r="AFJ399" s="93"/>
      <c r="AFK399" s="93"/>
      <c r="AFL399" s="93"/>
      <c r="AFM399" s="93"/>
      <c r="AFN399" s="93"/>
      <c r="AFO399" s="93"/>
      <c r="AFP399" s="93"/>
      <c r="AFQ399" s="93"/>
      <c r="AFR399" s="93"/>
      <c r="AFS399" s="93"/>
      <c r="AFT399" s="93"/>
      <c r="AFU399" s="93"/>
      <c r="AFV399" s="93"/>
      <c r="AFW399" s="93"/>
      <c r="AFX399" s="93"/>
      <c r="AFY399" s="93"/>
      <c r="AFZ399" s="93"/>
      <c r="AGA399" s="93"/>
      <c r="AGB399" s="93"/>
      <c r="AGC399" s="93"/>
      <c r="AGD399" s="93"/>
      <c r="AGE399" s="93"/>
      <c r="AGF399" s="93"/>
      <c r="AGG399" s="93"/>
      <c r="AGH399" s="93"/>
      <c r="AGI399" s="93"/>
      <c r="AGJ399" s="93"/>
      <c r="AGK399" s="93"/>
      <c r="AGL399" s="93"/>
      <c r="AGM399" s="93"/>
      <c r="AGN399" s="93"/>
      <c r="AGO399" s="93"/>
      <c r="AGP399" s="93"/>
      <c r="AGQ399" s="93"/>
      <c r="AGR399" s="93"/>
      <c r="AGS399" s="93"/>
      <c r="AGT399" s="93"/>
      <c r="AGU399" s="93"/>
      <c r="AGV399" s="93"/>
      <c r="AGW399" s="93"/>
      <c r="AGX399" s="93"/>
      <c r="AGY399" s="93"/>
      <c r="AGZ399" s="93"/>
      <c r="AHA399" s="93"/>
      <c r="AHB399" s="93"/>
      <c r="AHC399" s="93"/>
      <c r="AHD399" s="93"/>
      <c r="AHE399" s="93"/>
      <c r="AHF399" s="93"/>
      <c r="AHG399" s="93"/>
      <c r="AHH399" s="93"/>
      <c r="AHI399" s="93"/>
      <c r="AHJ399" s="93"/>
      <c r="AHK399" s="93"/>
      <c r="AHL399" s="93"/>
      <c r="AHM399" s="93"/>
      <c r="AHN399" s="93"/>
      <c r="AHO399" s="93"/>
      <c r="AHP399" s="93"/>
      <c r="AHQ399" s="93"/>
      <c r="AHR399" s="93"/>
      <c r="AHS399" s="93"/>
      <c r="AHT399" s="93"/>
      <c r="AHU399" s="93"/>
      <c r="AHV399" s="93"/>
      <c r="AHW399" s="93"/>
      <c r="AHX399" s="93"/>
      <c r="AHY399" s="93"/>
      <c r="AHZ399" s="93"/>
      <c r="AIA399" s="93"/>
      <c r="AIB399" s="93"/>
      <c r="AIC399" s="93"/>
      <c r="AID399" s="93"/>
      <c r="AIE399" s="93"/>
      <c r="AIF399" s="93"/>
      <c r="AIG399" s="93"/>
      <c r="AIH399" s="93"/>
      <c r="AII399" s="93"/>
      <c r="AIJ399" s="93"/>
      <c r="AIK399" s="93"/>
      <c r="AIL399" s="93"/>
      <c r="AIM399" s="93"/>
      <c r="AIN399" s="93"/>
      <c r="AIO399" s="93"/>
      <c r="AIP399" s="93"/>
      <c r="AIQ399" s="93"/>
      <c r="AIR399" s="93"/>
      <c r="AIS399" s="93"/>
      <c r="AIT399" s="93"/>
      <c r="AIU399" s="93"/>
      <c r="AIV399" s="93"/>
      <c r="AIW399" s="93"/>
      <c r="AIX399" s="93"/>
      <c r="AIY399" s="93"/>
      <c r="AIZ399" s="93"/>
      <c r="AJA399" s="93"/>
      <c r="AJB399" s="93"/>
      <c r="AJC399" s="93"/>
      <c r="AJD399" s="93"/>
      <c r="AJE399" s="93"/>
      <c r="AJF399" s="93"/>
      <c r="AJG399" s="93"/>
      <c r="AJH399" s="93"/>
      <c r="AJI399" s="93"/>
      <c r="AJJ399" s="93"/>
      <c r="AJK399" s="93"/>
      <c r="AJL399" s="93"/>
      <c r="AJM399" s="93"/>
      <c r="AJN399" s="93"/>
      <c r="AJO399" s="93"/>
      <c r="AJP399" s="93"/>
      <c r="AJQ399" s="93"/>
      <c r="AJR399" s="93"/>
      <c r="AJS399" s="93"/>
      <c r="AJT399" s="93"/>
      <c r="AJU399" s="93"/>
      <c r="AJV399" s="93"/>
      <c r="AJW399" s="93"/>
      <c r="AJX399" s="93"/>
      <c r="AJY399" s="93"/>
      <c r="AJZ399" s="93"/>
      <c r="AKA399" s="93"/>
      <c r="AKB399" s="93"/>
      <c r="AKC399" s="93"/>
      <c r="AKD399" s="93"/>
      <c r="AKE399" s="93"/>
      <c r="AKF399" s="93"/>
      <c r="AKG399" s="93"/>
      <c r="AKH399" s="93"/>
      <c r="AKI399" s="93"/>
      <c r="AKJ399" s="93"/>
      <c r="AKK399" s="93"/>
      <c r="AKL399" s="93"/>
      <c r="AKM399" s="93"/>
      <c r="AKN399" s="93"/>
      <c r="AKO399" s="93"/>
      <c r="AKP399" s="93"/>
      <c r="AKQ399" s="93"/>
      <c r="AKR399" s="93"/>
      <c r="AKS399" s="93"/>
      <c r="AKT399" s="93"/>
      <c r="AKU399" s="93"/>
      <c r="AKV399" s="93"/>
      <c r="AKW399" s="93"/>
      <c r="AKX399" s="93"/>
      <c r="AKY399" s="93"/>
      <c r="AKZ399" s="93"/>
      <c r="ALA399" s="93"/>
      <c r="ALB399" s="93"/>
      <c r="ALC399" s="93"/>
      <c r="ALD399" s="93"/>
      <c r="ALE399" s="93"/>
      <c r="ALF399" s="93"/>
      <c r="ALG399" s="93"/>
      <c r="ALH399" s="93"/>
      <c r="ALI399" s="93"/>
      <c r="ALJ399" s="93"/>
      <c r="ALK399" s="93"/>
      <c r="ALL399" s="93"/>
      <c r="ALM399" s="93"/>
      <c r="ALN399" s="93"/>
      <c r="ALO399" s="93"/>
      <c r="ALP399" s="93"/>
      <c r="ALQ399" s="93"/>
      <c r="ALR399" s="93"/>
      <c r="ALS399" s="93"/>
      <c r="ALT399" s="93"/>
      <c r="ALU399" s="93"/>
      <c r="ALV399" s="93"/>
      <c r="ALW399" s="93"/>
      <c r="ALX399" s="93"/>
      <c r="ALY399" s="93"/>
      <c r="ALZ399" s="93"/>
      <c r="AMA399" s="93"/>
      <c r="AMB399" s="93"/>
      <c r="AMC399" s="93"/>
      <c r="AMD399" s="93"/>
      <c r="AME399" s="93"/>
      <c r="AMF399" s="93"/>
      <c r="AMG399" s="93"/>
      <c r="AMH399" s="93"/>
      <c r="AMI399" s="93"/>
      <c r="AMJ399" s="93"/>
      <c r="AMK399" s="93"/>
      <c r="AML399" s="93"/>
      <c r="AMM399" s="93"/>
      <c r="AMN399" s="93"/>
      <c r="AMO399" s="93"/>
      <c r="AMP399" s="93"/>
      <c r="AMQ399" s="93"/>
      <c r="AMR399" s="93"/>
      <c r="AMS399" s="93"/>
      <c r="AMT399" s="93"/>
      <c r="AMU399" s="93"/>
      <c r="AMV399" s="93"/>
      <c r="AMW399" s="93"/>
      <c r="AMX399" s="93"/>
      <c r="AMY399" s="93"/>
      <c r="AMZ399" s="93"/>
      <c r="ANA399" s="93"/>
      <c r="ANB399" s="93"/>
      <c r="ANC399" s="93"/>
      <c r="AND399" s="93"/>
      <c r="ANE399" s="93"/>
      <c r="ANF399" s="93"/>
      <c r="ANG399" s="93"/>
      <c r="ANH399" s="93"/>
      <c r="ANI399" s="93"/>
      <c r="ANJ399" s="93"/>
      <c r="ANK399" s="93"/>
      <c r="ANL399" s="93"/>
      <c r="ANM399" s="93"/>
      <c r="ANN399" s="93"/>
      <c r="ANO399" s="93"/>
      <c r="ANP399" s="93"/>
      <c r="ANQ399" s="93"/>
      <c r="ANR399" s="93"/>
      <c r="ANS399" s="93"/>
      <c r="ANT399" s="93"/>
      <c r="ANU399" s="93"/>
      <c r="ANV399" s="93"/>
      <c r="ANW399" s="93"/>
      <c r="ANX399" s="93"/>
      <c r="ANY399" s="93"/>
      <c r="ANZ399" s="93"/>
      <c r="AOA399" s="93"/>
      <c r="AOB399" s="93"/>
      <c r="AOC399" s="93"/>
      <c r="AOD399" s="93"/>
      <c r="AOE399" s="93"/>
      <c r="AOF399" s="93"/>
      <c r="AOG399" s="93"/>
      <c r="AOH399" s="93"/>
      <c r="AOI399" s="93"/>
      <c r="AOJ399" s="93"/>
      <c r="AOK399" s="93"/>
      <c r="AOL399" s="93"/>
      <c r="AOM399" s="93"/>
      <c r="AON399" s="93"/>
      <c r="AOO399" s="93"/>
      <c r="AOP399" s="93"/>
      <c r="AOQ399" s="93"/>
      <c r="AOR399" s="93"/>
      <c r="AOS399" s="93"/>
      <c r="AOT399" s="93"/>
      <c r="AOU399" s="93"/>
      <c r="AOV399" s="93"/>
      <c r="AOW399" s="93"/>
      <c r="AOX399" s="93"/>
      <c r="AOY399" s="93"/>
      <c r="AOZ399" s="93"/>
      <c r="APA399" s="93"/>
      <c r="APB399" s="93"/>
      <c r="APC399" s="93"/>
      <c r="APD399" s="93"/>
      <c r="APE399" s="93"/>
      <c r="APF399" s="93"/>
      <c r="APG399" s="93"/>
      <c r="APH399" s="93"/>
      <c r="API399" s="93"/>
      <c r="APJ399" s="93"/>
      <c r="APK399" s="93"/>
      <c r="APL399" s="93"/>
      <c r="APM399" s="93"/>
      <c r="APN399" s="93"/>
      <c r="APO399" s="93"/>
      <c r="APP399" s="93"/>
      <c r="APQ399" s="93"/>
      <c r="APR399" s="93"/>
      <c r="APS399" s="93"/>
      <c r="APT399" s="93"/>
      <c r="APU399" s="93"/>
      <c r="APV399" s="93"/>
      <c r="APW399" s="93"/>
      <c r="APX399" s="93"/>
      <c r="APY399" s="93"/>
      <c r="APZ399" s="93"/>
      <c r="AQA399" s="93"/>
      <c r="AQB399" s="93"/>
      <c r="AQC399" s="93"/>
      <c r="AQD399" s="93"/>
      <c r="AQE399" s="93"/>
      <c r="AQF399" s="93"/>
      <c r="AQG399" s="93"/>
      <c r="AQH399" s="93"/>
      <c r="AQI399" s="93"/>
      <c r="AQJ399" s="93"/>
      <c r="AQK399" s="93"/>
      <c r="AQL399" s="93"/>
      <c r="AQM399" s="93"/>
      <c r="AQN399" s="93"/>
      <c r="AQO399" s="93"/>
      <c r="AQP399" s="93"/>
      <c r="AQQ399" s="93"/>
      <c r="AQR399" s="93"/>
      <c r="AQS399" s="93"/>
      <c r="AQT399" s="93"/>
      <c r="AQU399" s="93"/>
      <c r="AQV399" s="93"/>
      <c r="AQW399" s="93"/>
      <c r="AQX399" s="93"/>
      <c r="AQY399" s="93"/>
      <c r="AQZ399" s="93"/>
      <c r="ARA399" s="93"/>
      <c r="ARB399" s="93"/>
      <c r="ARC399" s="93"/>
      <c r="ARD399" s="93"/>
      <c r="ARE399" s="93"/>
      <c r="ARF399" s="93"/>
      <c r="ARG399" s="93"/>
      <c r="ARH399" s="93"/>
      <c r="ARI399" s="93"/>
      <c r="ARJ399" s="93"/>
      <c r="ARK399" s="93"/>
      <c r="ARL399" s="93"/>
      <c r="ARM399" s="93"/>
      <c r="ARN399" s="93"/>
      <c r="ARO399" s="93"/>
      <c r="ARP399" s="93"/>
      <c r="ARQ399" s="93"/>
      <c r="ARR399" s="93"/>
      <c r="ARS399" s="93"/>
      <c r="ART399" s="93"/>
      <c r="ARU399" s="93"/>
      <c r="ARV399" s="93"/>
      <c r="ARW399" s="93"/>
      <c r="ARX399" s="93"/>
      <c r="ARY399" s="93"/>
      <c r="ARZ399" s="93"/>
      <c r="ASA399" s="93"/>
      <c r="ASB399" s="93"/>
      <c r="ASC399" s="93"/>
      <c r="ASD399" s="93"/>
      <c r="ASE399" s="93"/>
      <c r="ASF399" s="93"/>
      <c r="ASG399" s="93"/>
      <c r="ASH399" s="93"/>
      <c r="ASI399" s="93"/>
      <c r="ASJ399" s="93"/>
      <c r="ASK399" s="93"/>
      <c r="ASL399" s="93"/>
      <c r="ASM399" s="93"/>
      <c r="ASN399" s="93"/>
      <c r="ASO399" s="93"/>
      <c r="ASP399" s="93"/>
      <c r="ASQ399" s="93"/>
      <c r="ASR399" s="93"/>
      <c r="ASS399" s="93"/>
      <c r="AST399" s="93"/>
      <c r="ASU399" s="93"/>
      <c r="ASV399" s="93"/>
      <c r="ASW399" s="93"/>
      <c r="ASX399" s="93"/>
      <c r="ASY399" s="93"/>
      <c r="ASZ399" s="93"/>
      <c r="ATA399" s="93"/>
      <c r="ATB399" s="93"/>
      <c r="ATC399" s="93"/>
      <c r="ATD399" s="93"/>
      <c r="ATE399" s="93"/>
      <c r="ATF399" s="93"/>
      <c r="ATG399" s="93"/>
      <c r="ATH399" s="93"/>
      <c r="ATI399" s="93"/>
      <c r="ATJ399" s="93"/>
      <c r="ATK399" s="93"/>
      <c r="ATL399" s="93"/>
      <c r="ATM399" s="93"/>
      <c r="ATN399" s="93"/>
      <c r="ATO399" s="93"/>
      <c r="ATP399" s="93"/>
      <c r="ATQ399" s="93"/>
      <c r="ATR399" s="93"/>
      <c r="ATS399" s="93"/>
      <c r="ATT399" s="93"/>
      <c r="ATU399" s="93"/>
      <c r="ATV399" s="93"/>
      <c r="ATW399" s="93"/>
      <c r="ATX399" s="93"/>
      <c r="ATY399" s="93"/>
      <c r="ATZ399" s="93"/>
      <c r="AUA399" s="93"/>
      <c r="AUB399" s="93"/>
      <c r="AUC399" s="93"/>
      <c r="AUD399" s="93"/>
      <c r="AUE399" s="93"/>
      <c r="AUF399" s="93"/>
      <c r="AUG399" s="93"/>
      <c r="AUH399" s="93"/>
      <c r="AUI399" s="93"/>
      <c r="AUJ399" s="93"/>
      <c r="AUK399" s="93"/>
      <c r="AUL399" s="93"/>
      <c r="AUM399" s="93"/>
      <c r="AUN399" s="93"/>
      <c r="AUO399" s="93"/>
      <c r="AUP399" s="93"/>
      <c r="AUQ399" s="93"/>
      <c r="AUR399" s="93"/>
      <c r="AUS399" s="93"/>
      <c r="AUT399" s="93"/>
      <c r="AUU399" s="93"/>
      <c r="AUV399" s="93"/>
      <c r="AUW399" s="93"/>
      <c r="AUX399" s="93"/>
      <c r="AUY399" s="93"/>
      <c r="AUZ399" s="93"/>
      <c r="AVA399" s="93"/>
      <c r="AVB399" s="93"/>
      <c r="AVC399" s="93"/>
      <c r="AVD399" s="93"/>
      <c r="AVE399" s="93"/>
      <c r="AVF399" s="93"/>
      <c r="AVG399" s="93"/>
      <c r="AVH399" s="93"/>
      <c r="AVI399" s="93"/>
      <c r="AVJ399" s="93"/>
      <c r="AVK399" s="93"/>
      <c r="AVL399" s="93"/>
      <c r="AVM399" s="93"/>
      <c r="AVN399" s="93"/>
      <c r="AVO399" s="93"/>
      <c r="AVP399" s="93"/>
      <c r="AVQ399" s="93"/>
      <c r="AVR399" s="93"/>
      <c r="AVS399" s="93"/>
      <c r="AVT399" s="93"/>
      <c r="AVU399" s="93"/>
      <c r="AVV399" s="93"/>
      <c r="AVW399" s="93"/>
      <c r="AVX399" s="93"/>
      <c r="AVY399" s="93"/>
      <c r="AVZ399" s="93"/>
      <c r="AWA399" s="93"/>
      <c r="AWB399" s="93"/>
      <c r="AWC399" s="93"/>
      <c r="AWD399" s="93"/>
      <c r="AWE399" s="93"/>
      <c r="AWF399" s="93"/>
      <c r="AWG399" s="93"/>
      <c r="AWH399" s="93"/>
      <c r="AWI399" s="93"/>
      <c r="AWJ399" s="93"/>
      <c r="AWK399" s="93"/>
      <c r="AWL399" s="93"/>
      <c r="AWM399" s="93"/>
      <c r="AWN399" s="93"/>
      <c r="AWO399" s="93"/>
      <c r="AWP399" s="93"/>
      <c r="AWQ399" s="93"/>
      <c r="AWR399" s="93"/>
      <c r="AWS399" s="93"/>
      <c r="AWT399" s="93"/>
      <c r="AWU399" s="93"/>
      <c r="AWV399" s="93"/>
      <c r="AWW399" s="93"/>
      <c r="AWX399" s="93"/>
      <c r="AWY399" s="93"/>
      <c r="AWZ399" s="93"/>
      <c r="AXA399" s="93"/>
      <c r="AXB399" s="93"/>
      <c r="AXC399" s="93"/>
      <c r="AXD399" s="93"/>
      <c r="AXE399" s="93"/>
      <c r="AXF399" s="93"/>
      <c r="AXG399" s="93"/>
      <c r="AXH399" s="93"/>
      <c r="AXI399" s="93"/>
      <c r="AXJ399" s="93"/>
      <c r="AXK399" s="93"/>
      <c r="AXL399" s="93"/>
      <c r="AXM399" s="93"/>
      <c r="AXN399" s="93"/>
      <c r="AXO399" s="93"/>
      <c r="AXP399" s="93"/>
      <c r="AXQ399" s="93"/>
      <c r="AXR399" s="93"/>
      <c r="AXS399" s="93"/>
      <c r="AXT399" s="93"/>
      <c r="AXU399" s="93"/>
      <c r="AXV399" s="93"/>
      <c r="AXW399" s="93"/>
      <c r="AXX399" s="93"/>
      <c r="AXY399" s="93"/>
      <c r="AXZ399" s="93"/>
      <c r="AYA399" s="93"/>
      <c r="AYB399" s="93"/>
      <c r="AYC399" s="93"/>
      <c r="AYD399" s="93"/>
      <c r="AYE399" s="93"/>
      <c r="AYF399" s="93"/>
      <c r="AYG399" s="93"/>
      <c r="AYH399" s="93"/>
      <c r="AYI399" s="93"/>
      <c r="AYJ399" s="93"/>
      <c r="AYK399" s="93"/>
      <c r="AYL399" s="93"/>
      <c r="AYM399" s="93"/>
      <c r="AYN399" s="93"/>
      <c r="AYO399" s="93"/>
      <c r="AYP399" s="93"/>
      <c r="AYQ399" s="93"/>
      <c r="AYR399" s="93"/>
      <c r="AYS399" s="93"/>
      <c r="AYT399" s="93"/>
      <c r="AYU399" s="93"/>
      <c r="AYV399" s="93"/>
      <c r="AYW399" s="93"/>
      <c r="AYX399" s="93"/>
      <c r="AYY399" s="93"/>
      <c r="AYZ399" s="93"/>
      <c r="AZA399" s="93"/>
      <c r="AZB399" s="93"/>
      <c r="AZC399" s="93"/>
      <c r="AZD399" s="93"/>
      <c r="AZE399" s="93"/>
      <c r="AZF399" s="93"/>
      <c r="AZG399" s="93"/>
      <c r="AZH399" s="93"/>
      <c r="AZI399" s="93"/>
      <c r="AZJ399" s="93"/>
      <c r="AZK399" s="93"/>
      <c r="AZL399" s="93"/>
      <c r="AZM399" s="93"/>
      <c r="AZN399" s="93"/>
      <c r="AZO399" s="93"/>
      <c r="AZP399" s="93"/>
      <c r="AZQ399" s="93"/>
      <c r="AZR399" s="93"/>
      <c r="AZS399" s="93"/>
      <c r="AZT399" s="93"/>
      <c r="AZU399" s="93"/>
      <c r="AZV399" s="93"/>
      <c r="AZW399" s="93"/>
      <c r="AZX399" s="93"/>
      <c r="AZY399" s="93"/>
      <c r="AZZ399" s="93"/>
      <c r="BAA399" s="93"/>
      <c r="BAB399" s="93"/>
      <c r="BAC399" s="93"/>
      <c r="BAD399" s="93"/>
      <c r="BAE399" s="93"/>
      <c r="BAF399" s="93"/>
      <c r="BAG399" s="93"/>
      <c r="BAH399" s="93"/>
      <c r="BAI399" s="93"/>
      <c r="BAJ399" s="93"/>
      <c r="BAK399" s="93"/>
      <c r="BAL399" s="93"/>
      <c r="BAM399" s="93"/>
      <c r="BAN399" s="93"/>
      <c r="BAO399" s="93"/>
      <c r="BAP399" s="93"/>
      <c r="BAQ399" s="93"/>
      <c r="BAR399" s="93"/>
      <c r="BAS399" s="93"/>
      <c r="BAT399" s="93"/>
      <c r="BAU399" s="93"/>
      <c r="BAV399" s="93"/>
      <c r="BAW399" s="93"/>
      <c r="BAX399" s="93"/>
      <c r="BAY399" s="93"/>
      <c r="BAZ399" s="93"/>
      <c r="BBA399" s="93"/>
      <c r="BBB399" s="93"/>
      <c r="BBC399" s="93"/>
      <c r="BBD399" s="93"/>
      <c r="BBE399" s="93"/>
      <c r="BBF399" s="93"/>
      <c r="BBG399" s="93"/>
      <c r="BBH399" s="93"/>
      <c r="BBI399" s="93"/>
      <c r="BBJ399" s="93"/>
      <c r="BBK399" s="93"/>
      <c r="BBL399" s="93"/>
      <c r="BBM399" s="93"/>
      <c r="BBN399" s="93"/>
      <c r="BBO399" s="93"/>
      <c r="BBP399" s="93"/>
      <c r="BBQ399" s="93"/>
      <c r="BBR399" s="93"/>
      <c r="BBS399" s="93"/>
      <c r="BBT399" s="93"/>
      <c r="BBU399" s="93"/>
      <c r="BBV399" s="93"/>
      <c r="BBW399" s="93"/>
      <c r="BBX399" s="93"/>
      <c r="BBY399" s="93"/>
      <c r="BBZ399" s="93"/>
      <c r="BCA399" s="93"/>
      <c r="BCB399" s="93"/>
      <c r="BCC399" s="93"/>
      <c r="BCD399" s="93"/>
      <c r="BCE399" s="93"/>
      <c r="BCF399" s="93"/>
      <c r="BCG399" s="93"/>
      <c r="BCH399" s="93"/>
      <c r="BCI399" s="93"/>
      <c r="BCJ399" s="93"/>
      <c r="BCK399" s="93"/>
      <c r="BCL399" s="93"/>
      <c r="BCM399" s="93"/>
      <c r="BCN399" s="93"/>
      <c r="BCO399" s="93"/>
      <c r="BCP399" s="93"/>
      <c r="BCQ399" s="93"/>
      <c r="BCR399" s="93"/>
      <c r="BCS399" s="93"/>
      <c r="BCT399" s="93"/>
      <c r="BCU399" s="93"/>
      <c r="BCV399" s="93"/>
      <c r="BCW399" s="93"/>
      <c r="BCX399" s="93"/>
      <c r="BCY399" s="93"/>
      <c r="BCZ399" s="93"/>
      <c r="BDA399" s="93"/>
      <c r="BDB399" s="93"/>
      <c r="BDC399" s="93"/>
      <c r="BDD399" s="93"/>
      <c r="BDE399" s="93"/>
      <c r="BDF399" s="93"/>
      <c r="BDG399" s="93"/>
      <c r="BDH399" s="93"/>
      <c r="BDI399" s="93"/>
      <c r="BDJ399" s="93"/>
      <c r="BDK399" s="93"/>
      <c r="BDL399" s="93"/>
      <c r="BDM399" s="93"/>
      <c r="BDN399" s="93"/>
      <c r="BDO399" s="93"/>
      <c r="BDP399" s="93"/>
      <c r="BDQ399" s="93"/>
      <c r="BDR399" s="93"/>
      <c r="BDS399" s="93"/>
      <c r="BDT399" s="93"/>
      <c r="BDU399" s="93"/>
      <c r="BDV399" s="93"/>
      <c r="BDW399" s="93"/>
      <c r="BDX399" s="93"/>
      <c r="BDY399" s="93"/>
      <c r="BDZ399" s="93"/>
      <c r="BEA399" s="93"/>
      <c r="BEB399" s="93"/>
      <c r="BEC399" s="93"/>
      <c r="BED399" s="93"/>
      <c r="BEE399" s="93"/>
      <c r="BEF399" s="93"/>
      <c r="BEG399" s="93"/>
      <c r="BEH399" s="93"/>
      <c r="BEI399" s="93"/>
      <c r="BEJ399" s="93"/>
      <c r="BEK399" s="93"/>
      <c r="BEL399" s="93"/>
      <c r="BEM399" s="93"/>
      <c r="BEN399" s="93"/>
      <c r="BEO399" s="93"/>
      <c r="BEP399" s="93"/>
      <c r="BEQ399" s="93"/>
      <c r="BER399" s="93"/>
      <c r="BES399" s="93"/>
      <c r="BET399" s="93"/>
      <c r="BEU399" s="93"/>
      <c r="BEV399" s="93"/>
      <c r="BEW399" s="93"/>
      <c r="BEX399" s="93"/>
      <c r="BEY399" s="93"/>
      <c r="BEZ399" s="93"/>
      <c r="BFA399" s="93"/>
      <c r="BFB399" s="93"/>
      <c r="BFC399" s="93"/>
      <c r="BFD399" s="93"/>
      <c r="BFE399" s="93"/>
      <c r="BFF399" s="93"/>
      <c r="BFG399" s="93"/>
      <c r="BFH399" s="93"/>
      <c r="BFI399" s="93"/>
      <c r="BFJ399" s="93"/>
      <c r="BFK399" s="93"/>
      <c r="BFL399" s="93"/>
      <c r="BFM399" s="93"/>
      <c r="BFN399" s="93"/>
      <c r="BFO399" s="93"/>
      <c r="BFP399" s="93"/>
      <c r="BFQ399" s="93"/>
      <c r="BFR399" s="93"/>
      <c r="BFS399" s="93"/>
      <c r="BFT399" s="93"/>
      <c r="BFU399" s="93"/>
      <c r="BFV399" s="93"/>
      <c r="BFW399" s="93"/>
      <c r="BFX399" s="93"/>
      <c r="BFY399" s="93"/>
      <c r="BFZ399" s="93"/>
      <c r="BGA399" s="93"/>
      <c r="BGB399" s="93"/>
      <c r="BGC399" s="93"/>
      <c r="BGD399" s="93"/>
      <c r="BGE399" s="93"/>
      <c r="BGF399" s="93"/>
      <c r="BGG399" s="93"/>
      <c r="BGH399" s="93"/>
      <c r="BGI399" s="93"/>
      <c r="BGJ399" s="93"/>
      <c r="BGK399" s="93"/>
      <c r="BGL399" s="93"/>
      <c r="BGM399" s="93"/>
      <c r="BGN399" s="93"/>
      <c r="BGO399" s="93"/>
      <c r="BGP399" s="93"/>
      <c r="BGQ399" s="93"/>
      <c r="BGR399" s="93"/>
      <c r="BGS399" s="93"/>
      <c r="BGT399" s="93"/>
      <c r="BGU399" s="93"/>
      <c r="BGV399" s="93"/>
      <c r="BGW399" s="93"/>
      <c r="BGX399" s="93"/>
      <c r="BGY399" s="93"/>
      <c r="BGZ399" s="93"/>
      <c r="BHA399" s="93"/>
      <c r="BHB399" s="93"/>
      <c r="BHC399" s="93"/>
      <c r="BHD399" s="93"/>
      <c r="BHE399" s="93"/>
      <c r="BHF399" s="93"/>
      <c r="BHG399" s="93"/>
      <c r="BHH399" s="93"/>
      <c r="BHI399" s="93"/>
      <c r="BHJ399" s="93"/>
      <c r="BHK399" s="93"/>
      <c r="BHL399" s="93"/>
      <c r="BHM399" s="93"/>
      <c r="BHN399" s="93"/>
      <c r="BHO399" s="93"/>
      <c r="BHP399" s="93"/>
      <c r="BHQ399" s="93"/>
      <c r="BHR399" s="93"/>
      <c r="BHS399" s="93"/>
      <c r="BHT399" s="93"/>
      <c r="BHU399" s="93"/>
      <c r="BHV399" s="93"/>
      <c r="BHW399" s="93"/>
      <c r="BHX399" s="93"/>
      <c r="BHY399" s="93"/>
      <c r="BHZ399" s="93"/>
      <c r="BIA399" s="93"/>
      <c r="BIB399" s="93"/>
      <c r="BIC399" s="93"/>
      <c r="BID399" s="93"/>
      <c r="BIE399" s="93"/>
      <c r="BIF399" s="93"/>
      <c r="BIG399" s="93"/>
      <c r="BIH399" s="93"/>
      <c r="BII399" s="93"/>
      <c r="BIJ399" s="93"/>
      <c r="BIK399" s="93"/>
      <c r="BIL399" s="93"/>
      <c r="BIM399" s="93"/>
      <c r="BIN399" s="93"/>
      <c r="BIO399" s="93"/>
      <c r="BIP399" s="93"/>
      <c r="BIQ399" s="93"/>
      <c r="BIR399" s="93"/>
      <c r="BIS399" s="93"/>
      <c r="BIT399" s="93"/>
      <c r="BIU399" s="93"/>
      <c r="BIV399" s="93"/>
      <c r="BIW399" s="93"/>
      <c r="BIX399" s="93"/>
      <c r="BIY399" s="93"/>
      <c r="BIZ399" s="93"/>
      <c r="BJA399" s="93"/>
      <c r="BJB399" s="93"/>
      <c r="BJC399" s="93"/>
      <c r="BJD399" s="93"/>
      <c r="BJE399" s="93"/>
      <c r="BJF399" s="93"/>
      <c r="BJG399" s="93"/>
      <c r="BJH399" s="93"/>
      <c r="BJI399" s="93"/>
      <c r="BJJ399" s="93"/>
      <c r="BJK399" s="93"/>
      <c r="BJL399" s="93"/>
      <c r="BJM399" s="93"/>
      <c r="BJN399" s="93"/>
      <c r="BJO399" s="93"/>
      <c r="BJP399" s="93"/>
      <c r="BJQ399" s="93"/>
      <c r="BJR399" s="93"/>
      <c r="BJS399" s="93"/>
      <c r="BJT399" s="93"/>
      <c r="BJU399" s="93"/>
      <c r="BJV399" s="93"/>
      <c r="BJW399" s="93"/>
      <c r="BJX399" s="93"/>
      <c r="BJY399" s="93"/>
      <c r="BJZ399" s="93"/>
      <c r="BKA399" s="93"/>
      <c r="BKB399" s="93"/>
      <c r="BKC399" s="93"/>
      <c r="BKD399" s="93"/>
      <c r="BKE399" s="93"/>
      <c r="BKF399" s="93"/>
      <c r="BKG399" s="93"/>
      <c r="BKH399" s="93"/>
      <c r="BKI399" s="93"/>
      <c r="BKJ399" s="93"/>
      <c r="BKK399" s="93"/>
      <c r="BKL399" s="93"/>
      <c r="BKM399" s="93"/>
      <c r="BKN399" s="93"/>
      <c r="BKO399" s="93"/>
      <c r="BKP399" s="93"/>
      <c r="BKQ399" s="93"/>
      <c r="BKR399" s="93"/>
      <c r="BKS399" s="93"/>
      <c r="BKT399" s="93"/>
      <c r="BKU399" s="93"/>
      <c r="BKV399" s="93"/>
      <c r="BKW399" s="93"/>
      <c r="BKX399" s="93"/>
      <c r="BKY399" s="93"/>
      <c r="BKZ399" s="93"/>
      <c r="BLA399" s="93"/>
      <c r="BLB399" s="93"/>
      <c r="BLC399" s="93"/>
      <c r="BLD399" s="93"/>
      <c r="BLE399" s="93"/>
      <c r="BLF399" s="93"/>
      <c r="BLG399" s="93"/>
      <c r="BLH399" s="93"/>
      <c r="BLI399" s="93"/>
      <c r="BLJ399" s="93"/>
      <c r="BLK399" s="93"/>
      <c r="BLL399" s="93"/>
      <c r="BLM399" s="93"/>
      <c r="BLN399" s="93"/>
      <c r="BLO399" s="93"/>
      <c r="BLP399" s="93"/>
      <c r="BLQ399" s="93"/>
      <c r="BLR399" s="93"/>
      <c r="BLS399" s="93"/>
      <c r="BLT399" s="93"/>
      <c r="BLU399" s="93"/>
      <c r="BLV399" s="93"/>
      <c r="BLW399" s="93"/>
      <c r="BLX399" s="93"/>
      <c r="BLY399" s="93"/>
      <c r="BLZ399" s="93"/>
      <c r="BMA399" s="93"/>
      <c r="BMB399" s="93"/>
      <c r="BMC399" s="93"/>
      <c r="BMD399" s="93"/>
      <c r="BME399" s="93"/>
      <c r="BMF399" s="93"/>
      <c r="BMG399" s="93"/>
      <c r="BMH399" s="93"/>
      <c r="BMI399" s="93"/>
      <c r="BMJ399" s="93"/>
      <c r="BMK399" s="93"/>
      <c r="BML399" s="93"/>
      <c r="BMM399" s="93"/>
      <c r="BMN399" s="93"/>
      <c r="BMO399" s="93"/>
      <c r="BMP399" s="93"/>
      <c r="BMQ399" s="93"/>
      <c r="BMR399" s="93"/>
      <c r="BMS399" s="93"/>
      <c r="BMT399" s="93"/>
      <c r="BMU399" s="93"/>
      <c r="BMV399" s="93"/>
      <c r="BMW399" s="93"/>
      <c r="BMX399" s="93"/>
      <c r="BMY399" s="93"/>
      <c r="BMZ399" s="93"/>
      <c r="BNA399" s="93"/>
      <c r="BNB399" s="93"/>
      <c r="BNC399" s="93"/>
      <c r="BND399" s="93"/>
      <c r="BNE399" s="93"/>
      <c r="BNF399" s="93"/>
      <c r="BNG399" s="93"/>
      <c r="BNH399" s="93"/>
      <c r="BNI399" s="93"/>
      <c r="BNJ399" s="93"/>
      <c r="BNK399" s="93"/>
      <c r="BNL399" s="93"/>
      <c r="BNM399" s="93"/>
      <c r="BNN399" s="93"/>
      <c r="BNO399" s="93"/>
      <c r="BNP399" s="93"/>
      <c r="BNQ399" s="93"/>
      <c r="BNR399" s="93"/>
      <c r="BNS399" s="93"/>
      <c r="BNT399" s="93"/>
      <c r="BNU399" s="93"/>
      <c r="BNV399" s="93"/>
      <c r="BNW399" s="93"/>
      <c r="BNX399" s="93"/>
      <c r="BNY399" s="93"/>
      <c r="BNZ399" s="93"/>
      <c r="BOA399" s="93"/>
      <c r="BOB399" s="93"/>
      <c r="BOC399" s="93"/>
      <c r="BOD399" s="93"/>
      <c r="BOE399" s="93"/>
      <c r="BOF399" s="93"/>
      <c r="BOG399" s="93"/>
      <c r="BOH399" s="93"/>
      <c r="BOI399" s="93"/>
      <c r="BOJ399" s="93"/>
      <c r="BOK399" s="93"/>
      <c r="BOL399" s="93"/>
      <c r="BOM399" s="93"/>
      <c r="BON399" s="93"/>
      <c r="BOO399" s="93"/>
      <c r="BOP399" s="93"/>
      <c r="BOQ399" s="93"/>
      <c r="BOR399" s="93"/>
      <c r="BOS399" s="93"/>
      <c r="BOT399" s="93"/>
      <c r="BOU399" s="93"/>
      <c r="BOV399" s="93"/>
      <c r="BOW399" s="93"/>
      <c r="BOX399" s="93"/>
      <c r="BOY399" s="93"/>
      <c r="BOZ399" s="93"/>
      <c r="BPA399" s="93"/>
      <c r="BPB399" s="93"/>
      <c r="BPC399" s="93"/>
      <c r="BPD399" s="93"/>
      <c r="BPE399" s="93"/>
      <c r="BPF399" s="93"/>
      <c r="BPG399" s="93"/>
      <c r="BPH399" s="93"/>
      <c r="BPI399" s="93"/>
      <c r="BPJ399" s="93"/>
      <c r="BPK399" s="93"/>
      <c r="BPL399" s="93"/>
      <c r="BPM399" s="93"/>
      <c r="BPN399" s="93"/>
      <c r="BPO399" s="93"/>
      <c r="BPP399" s="93"/>
      <c r="BPQ399" s="93"/>
      <c r="BPR399" s="93"/>
      <c r="BPS399" s="93"/>
      <c r="BPT399" s="93"/>
      <c r="BPU399" s="93"/>
      <c r="BPV399" s="93"/>
      <c r="BPW399" s="93"/>
      <c r="BPX399" s="93"/>
      <c r="BPY399" s="93"/>
      <c r="BPZ399" s="93"/>
      <c r="BQA399" s="93"/>
      <c r="BQB399" s="93"/>
      <c r="BQC399" s="93"/>
      <c r="BQD399" s="93"/>
      <c r="BQE399" s="93"/>
      <c r="BQF399" s="93"/>
      <c r="BQG399" s="93"/>
      <c r="BQH399" s="93"/>
      <c r="BQI399" s="93"/>
      <c r="BQJ399" s="93"/>
      <c r="BQK399" s="93"/>
      <c r="BQL399" s="93"/>
      <c r="BQM399" s="93"/>
      <c r="BQN399" s="93"/>
      <c r="BQO399" s="93"/>
      <c r="BQP399" s="93"/>
      <c r="BQQ399" s="93"/>
      <c r="BQR399" s="93"/>
      <c r="BQS399" s="93"/>
      <c r="BQT399" s="93"/>
      <c r="BQU399" s="93"/>
      <c r="BQV399" s="93"/>
      <c r="BQW399" s="93"/>
      <c r="BQX399" s="93"/>
      <c r="BQY399" s="93"/>
      <c r="BQZ399" s="93"/>
      <c r="BRA399" s="93"/>
      <c r="BRB399" s="93"/>
      <c r="BRC399" s="93"/>
      <c r="BRD399" s="93"/>
      <c r="BRE399" s="93"/>
      <c r="BRF399" s="93"/>
      <c r="BRG399" s="93"/>
      <c r="BRH399" s="93"/>
      <c r="BRI399" s="93"/>
      <c r="BRJ399" s="93"/>
      <c r="BRK399" s="93"/>
      <c r="BRL399" s="93"/>
      <c r="BRM399" s="93"/>
      <c r="BRN399" s="93"/>
      <c r="BRO399" s="93"/>
      <c r="BRP399" s="93"/>
      <c r="BRQ399" s="93"/>
      <c r="BRR399" s="93"/>
      <c r="BRS399" s="93"/>
      <c r="BRT399" s="93"/>
      <c r="BRU399" s="93"/>
      <c r="BRV399" s="93"/>
      <c r="BRW399" s="93"/>
      <c r="BRX399" s="93"/>
      <c r="BRY399" s="93"/>
      <c r="BRZ399" s="93"/>
      <c r="BSA399" s="93"/>
      <c r="BSB399" s="93"/>
      <c r="BSC399" s="93"/>
      <c r="BSD399" s="93"/>
      <c r="BSE399" s="93"/>
      <c r="BSF399" s="93"/>
      <c r="BSG399" s="93"/>
      <c r="BSH399" s="93"/>
      <c r="BSI399" s="93"/>
      <c r="BSJ399" s="93"/>
      <c r="BSK399" s="93"/>
      <c r="BSL399" s="93"/>
      <c r="BSM399" s="93"/>
      <c r="BSN399" s="93"/>
      <c r="BSO399" s="93"/>
      <c r="BSP399" s="93"/>
      <c r="BSQ399" s="93"/>
      <c r="BSR399" s="93"/>
      <c r="BSS399" s="93"/>
      <c r="BST399" s="93"/>
      <c r="BSU399" s="93"/>
      <c r="BSV399" s="93"/>
      <c r="BSW399" s="93"/>
      <c r="BSX399" s="93"/>
      <c r="BSY399" s="93"/>
      <c r="BSZ399" s="93"/>
      <c r="BTA399" s="93"/>
      <c r="BTB399" s="93"/>
      <c r="BTC399" s="93"/>
      <c r="BTD399" s="93"/>
      <c r="BTE399" s="93"/>
      <c r="BTF399" s="93"/>
      <c r="BTG399" s="93"/>
      <c r="BTH399" s="93"/>
      <c r="BTI399" s="93"/>
      <c r="BTJ399" s="93"/>
      <c r="BTK399" s="93"/>
      <c r="BTL399" s="93"/>
      <c r="BTM399" s="93"/>
      <c r="BTN399" s="93"/>
      <c r="BTO399" s="93"/>
      <c r="BTP399" s="93"/>
      <c r="BTQ399" s="93"/>
      <c r="BTR399" s="93"/>
      <c r="BTS399" s="93"/>
      <c r="BTT399" s="93"/>
      <c r="BTU399" s="93"/>
      <c r="BTV399" s="93"/>
      <c r="BTW399" s="93"/>
      <c r="BTX399" s="93"/>
      <c r="BTY399" s="93"/>
      <c r="BTZ399" s="93"/>
      <c r="BUA399" s="93"/>
      <c r="BUB399" s="93"/>
      <c r="BUC399" s="93"/>
      <c r="BUD399" s="93"/>
      <c r="BUE399" s="93"/>
      <c r="BUF399" s="93"/>
      <c r="BUG399" s="93"/>
      <c r="BUH399" s="93"/>
      <c r="BUI399" s="93"/>
      <c r="BUJ399" s="93"/>
      <c r="BUK399" s="93"/>
      <c r="BUL399" s="93"/>
      <c r="BUM399" s="93"/>
      <c r="BUN399" s="93"/>
      <c r="BUO399" s="93"/>
      <c r="BUP399" s="93"/>
      <c r="BUQ399" s="93"/>
      <c r="BUR399" s="93"/>
      <c r="BUS399" s="93"/>
      <c r="BUT399" s="93"/>
      <c r="BUU399" s="93"/>
      <c r="BUV399" s="93"/>
      <c r="BUW399" s="93"/>
      <c r="BUX399" s="93"/>
      <c r="BUY399" s="93"/>
      <c r="BUZ399" s="93"/>
      <c r="BVA399" s="93"/>
      <c r="BVB399" s="93"/>
      <c r="BVC399" s="93"/>
      <c r="BVD399" s="93"/>
      <c r="BVE399" s="93"/>
      <c r="BVF399" s="93"/>
      <c r="BVG399" s="93"/>
      <c r="BVH399" s="93"/>
      <c r="BVI399" s="93"/>
      <c r="BVJ399" s="93"/>
      <c r="BVK399" s="93"/>
      <c r="BVL399" s="93"/>
      <c r="BVM399" s="93"/>
      <c r="BVN399" s="93"/>
      <c r="BVO399" s="93"/>
      <c r="BVP399" s="93"/>
      <c r="BVQ399" s="93"/>
      <c r="BVR399" s="93"/>
      <c r="BVS399" s="93"/>
      <c r="BVT399" s="93"/>
      <c r="BVU399" s="93"/>
      <c r="BVV399" s="93"/>
      <c r="BVW399" s="93"/>
      <c r="BVX399" s="93"/>
      <c r="BVY399" s="93"/>
      <c r="BVZ399" s="93"/>
      <c r="BWA399" s="93"/>
      <c r="BWB399" s="93"/>
      <c r="BWC399" s="93"/>
      <c r="BWD399" s="93"/>
      <c r="BWE399" s="93"/>
      <c r="BWF399" s="93"/>
      <c r="BWG399" s="93"/>
      <c r="BWH399" s="93"/>
      <c r="BWI399" s="93"/>
      <c r="BWJ399" s="93"/>
      <c r="BWK399" s="93"/>
      <c r="BWL399" s="93"/>
      <c r="BWM399" s="93"/>
      <c r="BWN399" s="93"/>
      <c r="BWO399" s="93"/>
      <c r="BWP399" s="93"/>
      <c r="BWQ399" s="93"/>
      <c r="BWR399" s="93"/>
      <c r="BWS399" s="93"/>
      <c r="BWT399" s="93"/>
      <c r="BWU399" s="93"/>
      <c r="BWV399" s="93"/>
      <c r="BWW399" s="93"/>
      <c r="BWX399" s="93"/>
      <c r="BWY399" s="93"/>
      <c r="BWZ399" s="93"/>
      <c r="BXA399" s="93"/>
      <c r="BXB399" s="93"/>
      <c r="BXC399" s="93"/>
      <c r="BXD399" s="93"/>
      <c r="BXE399" s="93"/>
      <c r="BXF399" s="93"/>
      <c r="BXG399" s="93"/>
      <c r="BXH399" s="93"/>
      <c r="BXI399" s="93"/>
      <c r="BXJ399" s="93"/>
      <c r="BXK399" s="93"/>
      <c r="BXL399" s="93"/>
      <c r="BXM399" s="93"/>
      <c r="BXN399" s="93"/>
      <c r="BXO399" s="93"/>
      <c r="BXP399" s="93"/>
      <c r="BXQ399" s="93"/>
      <c r="BXR399" s="93"/>
      <c r="BXS399" s="93"/>
      <c r="BXT399" s="93"/>
      <c r="BXU399" s="93"/>
      <c r="BXV399" s="93"/>
      <c r="BXW399" s="93"/>
      <c r="BXX399" s="93"/>
      <c r="BXY399" s="93"/>
      <c r="BXZ399" s="93"/>
      <c r="BYA399" s="93"/>
      <c r="BYB399" s="93"/>
      <c r="BYC399" s="93"/>
      <c r="BYD399" s="93"/>
      <c r="BYE399" s="93"/>
      <c r="BYF399" s="93"/>
      <c r="BYG399" s="93"/>
      <c r="BYH399" s="93"/>
      <c r="BYI399" s="93"/>
      <c r="BYJ399" s="93"/>
      <c r="BYK399" s="93"/>
      <c r="BYL399" s="93"/>
      <c r="BYM399" s="93"/>
      <c r="BYN399" s="93"/>
      <c r="BYO399" s="93"/>
      <c r="BYP399" s="93"/>
      <c r="BYQ399" s="93"/>
      <c r="BYR399" s="93"/>
      <c r="BYS399" s="93"/>
      <c r="BYT399" s="93"/>
      <c r="BYU399" s="93"/>
      <c r="BYV399" s="93"/>
      <c r="BYW399" s="93"/>
      <c r="BYX399" s="93"/>
      <c r="BYY399" s="93"/>
      <c r="BYZ399" s="93"/>
      <c r="BZA399" s="93"/>
      <c r="BZB399" s="93"/>
      <c r="BZC399" s="93"/>
      <c r="BZD399" s="93"/>
      <c r="BZE399" s="93"/>
      <c r="BZF399" s="93"/>
      <c r="BZG399" s="93"/>
      <c r="BZH399" s="93"/>
      <c r="BZI399" s="93"/>
      <c r="BZJ399" s="93"/>
      <c r="BZK399" s="93"/>
      <c r="BZL399" s="93"/>
      <c r="BZM399" s="93"/>
      <c r="BZN399" s="93"/>
      <c r="BZO399" s="93"/>
      <c r="BZP399" s="93"/>
      <c r="BZQ399" s="93"/>
      <c r="BZR399" s="93"/>
      <c r="BZS399" s="93"/>
      <c r="BZT399" s="93"/>
      <c r="BZU399" s="93"/>
      <c r="BZV399" s="93"/>
      <c r="BZW399" s="93"/>
      <c r="BZX399" s="93"/>
      <c r="BZY399" s="93"/>
      <c r="BZZ399" s="93"/>
      <c r="CAA399" s="93"/>
      <c r="CAB399" s="93"/>
      <c r="CAC399" s="93"/>
      <c r="CAD399" s="93"/>
      <c r="CAE399" s="93"/>
      <c r="CAF399" s="93"/>
      <c r="CAG399" s="93"/>
      <c r="CAH399" s="93"/>
      <c r="CAI399" s="93"/>
      <c r="CAJ399" s="93"/>
      <c r="CAK399" s="93"/>
      <c r="CAL399" s="93"/>
      <c r="CAM399" s="93"/>
      <c r="CAN399" s="93"/>
      <c r="CAO399" s="93"/>
      <c r="CAP399" s="93"/>
      <c r="CAQ399" s="93"/>
      <c r="CAR399" s="93"/>
      <c r="CAS399" s="93"/>
      <c r="CAT399" s="93"/>
      <c r="CAU399" s="93"/>
      <c r="CAV399" s="93"/>
      <c r="CAW399" s="93"/>
      <c r="CAX399" s="93"/>
      <c r="CAY399" s="93"/>
      <c r="CAZ399" s="93"/>
      <c r="CBA399" s="93"/>
      <c r="CBB399" s="93"/>
      <c r="CBC399" s="93"/>
      <c r="CBD399" s="93"/>
      <c r="CBE399" s="93"/>
      <c r="CBF399" s="93"/>
      <c r="CBG399" s="93"/>
      <c r="CBH399" s="93"/>
      <c r="CBI399" s="93"/>
      <c r="CBJ399" s="93"/>
      <c r="CBK399" s="93"/>
      <c r="CBL399" s="93"/>
      <c r="CBM399" s="93"/>
      <c r="CBN399" s="93"/>
      <c r="CBO399" s="93"/>
      <c r="CBP399" s="93"/>
      <c r="CBQ399" s="93"/>
      <c r="CBR399" s="93"/>
      <c r="CBS399" s="93"/>
      <c r="CBT399" s="93"/>
      <c r="CBU399" s="93"/>
      <c r="CBV399" s="93"/>
      <c r="CBW399" s="93"/>
      <c r="CBX399" s="93"/>
      <c r="CBY399" s="93"/>
      <c r="CBZ399" s="93"/>
      <c r="CCA399" s="93"/>
      <c r="CCB399" s="93"/>
      <c r="CCC399" s="93"/>
      <c r="CCD399" s="93"/>
      <c r="CCE399" s="93"/>
      <c r="CCF399" s="93"/>
      <c r="CCG399" s="93"/>
      <c r="CCH399" s="93"/>
      <c r="CCI399" s="93"/>
      <c r="CCJ399" s="93"/>
      <c r="CCK399" s="93"/>
      <c r="CCL399" s="93"/>
      <c r="CCM399" s="93"/>
      <c r="CCN399" s="93"/>
      <c r="CCO399" s="93"/>
      <c r="CCP399" s="93"/>
      <c r="CCQ399" s="93"/>
      <c r="CCR399" s="93"/>
      <c r="CCS399" s="93"/>
      <c r="CCT399" s="93"/>
      <c r="CCU399" s="93"/>
      <c r="CCV399" s="93"/>
      <c r="CCW399" s="93"/>
      <c r="CCX399" s="93"/>
      <c r="CCY399" s="93"/>
      <c r="CCZ399" s="93"/>
      <c r="CDA399" s="93"/>
      <c r="CDB399" s="93"/>
      <c r="CDC399" s="93"/>
      <c r="CDD399" s="93"/>
      <c r="CDE399" s="93"/>
      <c r="CDF399" s="93"/>
      <c r="CDG399" s="93"/>
      <c r="CDH399" s="93"/>
      <c r="CDI399" s="93"/>
      <c r="CDJ399" s="93"/>
      <c r="CDK399" s="93"/>
      <c r="CDL399" s="93"/>
      <c r="CDM399" s="93"/>
      <c r="CDN399" s="93"/>
      <c r="CDO399" s="93"/>
      <c r="CDP399" s="93"/>
      <c r="CDQ399" s="93"/>
      <c r="CDR399" s="93"/>
      <c r="CDS399" s="93"/>
      <c r="CDT399" s="93"/>
      <c r="CDU399" s="93"/>
      <c r="CDV399" s="93"/>
      <c r="CDW399" s="93"/>
      <c r="CDX399" s="93"/>
      <c r="CDY399" s="93"/>
      <c r="CDZ399" s="93"/>
      <c r="CEA399" s="93"/>
      <c r="CEB399" s="93"/>
      <c r="CEC399" s="93"/>
      <c r="CED399" s="93"/>
      <c r="CEE399" s="93"/>
      <c r="CEF399" s="93"/>
      <c r="CEG399" s="93"/>
      <c r="CEH399" s="93"/>
      <c r="CEI399" s="93"/>
      <c r="CEJ399" s="93"/>
      <c r="CEK399" s="93"/>
      <c r="CEL399" s="93"/>
      <c r="CEM399" s="93"/>
      <c r="CEN399" s="93"/>
      <c r="CEO399" s="93"/>
      <c r="CEP399" s="93"/>
      <c r="CEQ399" s="93"/>
      <c r="CER399" s="93"/>
      <c r="CES399" s="93"/>
      <c r="CET399" s="93"/>
      <c r="CEU399" s="93"/>
      <c r="CEV399" s="93"/>
      <c r="CEW399" s="93"/>
      <c r="CEX399" s="93"/>
      <c r="CEY399" s="93"/>
      <c r="CEZ399" s="93"/>
      <c r="CFA399" s="93"/>
      <c r="CFB399" s="93"/>
      <c r="CFC399" s="93"/>
      <c r="CFD399" s="93"/>
      <c r="CFE399" s="93"/>
      <c r="CFF399" s="93"/>
      <c r="CFG399" s="93"/>
      <c r="CFH399" s="93"/>
      <c r="CFI399" s="93"/>
      <c r="CFJ399" s="93"/>
      <c r="CFK399" s="93"/>
      <c r="CFL399" s="93"/>
      <c r="CFM399" s="93"/>
      <c r="CFN399" s="93"/>
      <c r="CFO399" s="93"/>
      <c r="CFP399" s="93"/>
      <c r="CFQ399" s="93"/>
      <c r="CFR399" s="93"/>
      <c r="CFS399" s="93"/>
      <c r="CFT399" s="93"/>
      <c r="CFU399" s="93"/>
      <c r="CFV399" s="93"/>
      <c r="CFW399" s="93"/>
      <c r="CFX399" s="93"/>
      <c r="CFY399" s="93"/>
      <c r="CFZ399" s="93"/>
      <c r="CGA399" s="93"/>
      <c r="CGB399" s="93"/>
      <c r="CGC399" s="93"/>
      <c r="CGD399" s="93"/>
      <c r="CGE399" s="93"/>
      <c r="CGF399" s="93"/>
      <c r="CGG399" s="93"/>
      <c r="CGH399" s="93"/>
      <c r="CGI399" s="93"/>
      <c r="CGJ399" s="93"/>
      <c r="CGK399" s="93"/>
      <c r="CGL399" s="93"/>
      <c r="CGM399" s="93"/>
      <c r="CGN399" s="93"/>
      <c r="CGO399" s="93"/>
      <c r="CGP399" s="93"/>
      <c r="CGQ399" s="93"/>
      <c r="CGR399" s="93"/>
      <c r="CGS399" s="93"/>
      <c r="CGT399" s="93"/>
      <c r="CGU399" s="93"/>
      <c r="CGV399" s="93"/>
      <c r="CGW399" s="93"/>
      <c r="CGX399" s="93"/>
      <c r="CGY399" s="93"/>
      <c r="CGZ399" s="93"/>
      <c r="CHA399" s="93"/>
      <c r="CHB399" s="93"/>
      <c r="CHC399" s="93"/>
      <c r="CHD399" s="93"/>
      <c r="CHE399" s="93"/>
      <c r="CHF399" s="93"/>
      <c r="CHG399" s="93"/>
      <c r="CHH399" s="93"/>
      <c r="CHI399" s="93"/>
      <c r="CHJ399" s="93"/>
      <c r="CHK399" s="93"/>
      <c r="CHL399" s="93"/>
      <c r="CHM399" s="93"/>
      <c r="CHN399" s="93"/>
      <c r="CHO399" s="93"/>
      <c r="CHP399" s="93"/>
      <c r="CHQ399" s="93"/>
      <c r="CHR399" s="93"/>
      <c r="CHS399" s="93"/>
      <c r="CHT399" s="93"/>
      <c r="CHU399" s="93"/>
      <c r="CHV399" s="93"/>
      <c r="CHW399" s="93"/>
      <c r="CHX399" s="93"/>
      <c r="CHY399" s="93"/>
      <c r="CHZ399" s="93"/>
      <c r="CIA399" s="93"/>
      <c r="CIB399" s="93"/>
      <c r="CIC399" s="93"/>
      <c r="CID399" s="93"/>
      <c r="CIE399" s="93"/>
      <c r="CIF399" s="93"/>
      <c r="CIG399" s="93"/>
      <c r="CIH399" s="93"/>
      <c r="CII399" s="93"/>
      <c r="CIJ399" s="93"/>
      <c r="CIK399" s="93"/>
      <c r="CIL399" s="93"/>
      <c r="CIM399" s="93"/>
      <c r="CIN399" s="93"/>
      <c r="CIO399" s="93"/>
      <c r="CIP399" s="93"/>
      <c r="CIQ399" s="93"/>
      <c r="CIR399" s="93"/>
      <c r="CIS399" s="93"/>
      <c r="CIT399" s="93"/>
      <c r="CIU399" s="93"/>
      <c r="CIV399" s="93"/>
      <c r="CIW399" s="93"/>
      <c r="CIX399" s="93"/>
      <c r="CIY399" s="93"/>
      <c r="CIZ399" s="93"/>
      <c r="CJA399" s="93"/>
      <c r="CJB399" s="93"/>
      <c r="CJC399" s="93"/>
      <c r="CJD399" s="93"/>
      <c r="CJE399" s="93"/>
      <c r="CJF399" s="93"/>
      <c r="CJG399" s="93"/>
      <c r="CJH399" s="93"/>
      <c r="CJI399" s="93"/>
      <c r="CJJ399" s="93"/>
      <c r="CJK399" s="93"/>
      <c r="CJL399" s="93"/>
      <c r="CJM399" s="93"/>
      <c r="CJN399" s="93"/>
      <c r="CJO399" s="93"/>
      <c r="CJP399" s="93"/>
      <c r="CJQ399" s="93"/>
      <c r="CJR399" s="93"/>
      <c r="CJS399" s="93"/>
      <c r="CJT399" s="93"/>
      <c r="CJU399" s="93"/>
      <c r="CJV399" s="93"/>
      <c r="CJW399" s="93"/>
      <c r="CJX399" s="93"/>
      <c r="CJY399" s="93"/>
      <c r="CJZ399" s="93"/>
      <c r="CKA399" s="93"/>
      <c r="CKB399" s="93"/>
      <c r="CKC399" s="93"/>
      <c r="CKD399" s="93"/>
      <c r="CKE399" s="93"/>
      <c r="CKF399" s="93"/>
      <c r="CKG399" s="93"/>
      <c r="CKH399" s="93"/>
      <c r="CKI399" s="93"/>
      <c r="CKJ399" s="93"/>
      <c r="CKK399" s="93"/>
      <c r="CKL399" s="93"/>
      <c r="CKM399" s="93"/>
      <c r="CKN399" s="93"/>
      <c r="CKO399" s="93"/>
      <c r="CKP399" s="93"/>
      <c r="CKQ399" s="93"/>
      <c r="CKR399" s="93"/>
      <c r="CKS399" s="93"/>
      <c r="CKT399" s="93"/>
      <c r="CKU399" s="93"/>
      <c r="CKV399" s="93"/>
      <c r="CKW399" s="93"/>
      <c r="CKX399" s="93"/>
      <c r="CKY399" s="93"/>
      <c r="CKZ399" s="93"/>
      <c r="CLA399" s="93"/>
      <c r="CLB399" s="93"/>
      <c r="CLC399" s="93"/>
      <c r="CLD399" s="93"/>
      <c r="CLE399" s="93"/>
      <c r="CLF399" s="93"/>
      <c r="CLG399" s="93"/>
      <c r="CLH399" s="93"/>
      <c r="CLI399" s="93"/>
      <c r="CLJ399" s="93"/>
      <c r="CLK399" s="93"/>
      <c r="CLL399" s="93"/>
      <c r="CLM399" s="93"/>
      <c r="CLN399" s="93"/>
      <c r="CLO399" s="93"/>
      <c r="CLP399" s="93"/>
      <c r="CLQ399" s="93"/>
      <c r="CLR399" s="93"/>
      <c r="CLS399" s="93"/>
      <c r="CLT399" s="93"/>
      <c r="CLU399" s="93"/>
      <c r="CLV399" s="93"/>
      <c r="CLW399" s="93"/>
      <c r="CLX399" s="93"/>
      <c r="CLY399" s="93"/>
      <c r="CLZ399" s="93"/>
      <c r="CMA399" s="93"/>
      <c r="CMB399" s="93"/>
      <c r="CMC399" s="93"/>
      <c r="CMD399" s="93"/>
      <c r="CME399" s="93"/>
      <c r="CMF399" s="93"/>
      <c r="CMG399" s="93"/>
      <c r="CMH399" s="93"/>
      <c r="CMI399" s="93"/>
      <c r="CMJ399" s="93"/>
      <c r="CMK399" s="93"/>
      <c r="CML399" s="93"/>
      <c r="CMM399" s="93"/>
      <c r="CMN399" s="93"/>
      <c r="CMO399" s="93"/>
      <c r="CMP399" s="93"/>
      <c r="CMQ399" s="93"/>
      <c r="CMR399" s="93"/>
      <c r="CMS399" s="93"/>
      <c r="CMT399" s="93"/>
      <c r="CMU399" s="93"/>
      <c r="CMV399" s="93"/>
      <c r="CMW399" s="93"/>
      <c r="CMX399" s="93"/>
      <c r="CMY399" s="93"/>
      <c r="CMZ399" s="93"/>
      <c r="CNA399" s="93"/>
      <c r="CNB399" s="93"/>
      <c r="CNC399" s="93"/>
      <c r="CND399" s="93"/>
      <c r="CNE399" s="93"/>
      <c r="CNF399" s="93"/>
      <c r="CNG399" s="93"/>
      <c r="CNH399" s="93"/>
      <c r="CNI399" s="93"/>
      <c r="CNJ399" s="93"/>
      <c r="CNK399" s="93"/>
      <c r="CNL399" s="93"/>
      <c r="CNM399" s="93"/>
      <c r="CNN399" s="93"/>
      <c r="CNO399" s="93"/>
      <c r="CNP399" s="93"/>
      <c r="CNQ399" s="93"/>
      <c r="CNR399" s="93"/>
      <c r="CNS399" s="93"/>
      <c r="CNT399" s="93"/>
      <c r="CNU399" s="93"/>
      <c r="CNV399" s="93"/>
      <c r="CNW399" s="93"/>
      <c r="CNX399" s="93"/>
      <c r="CNY399" s="93"/>
      <c r="CNZ399" s="93"/>
      <c r="COA399" s="93"/>
      <c r="COB399" s="93"/>
      <c r="COC399" s="93"/>
      <c r="COD399" s="93"/>
      <c r="COE399" s="93"/>
      <c r="COF399" s="93"/>
      <c r="COG399" s="93"/>
      <c r="COH399" s="93"/>
      <c r="COI399" s="93"/>
      <c r="COJ399" s="93"/>
      <c r="COK399" s="93"/>
      <c r="COL399" s="93"/>
      <c r="COM399" s="93"/>
      <c r="CON399" s="93"/>
      <c r="COO399" s="93"/>
      <c r="COP399" s="93"/>
      <c r="COQ399" s="93"/>
      <c r="COR399" s="93"/>
      <c r="COS399" s="93"/>
      <c r="COT399" s="93"/>
      <c r="COU399" s="93"/>
      <c r="COV399" s="93"/>
      <c r="COW399" s="93"/>
      <c r="COX399" s="93"/>
      <c r="COY399" s="93"/>
      <c r="COZ399" s="93"/>
      <c r="CPA399" s="93"/>
      <c r="CPB399" s="93"/>
      <c r="CPC399" s="93"/>
      <c r="CPD399" s="93"/>
      <c r="CPE399" s="93"/>
      <c r="CPF399" s="93"/>
      <c r="CPG399" s="93"/>
      <c r="CPH399" s="93"/>
      <c r="CPI399" s="93"/>
      <c r="CPJ399" s="93"/>
      <c r="CPK399" s="93"/>
      <c r="CPL399" s="93"/>
      <c r="CPM399" s="93"/>
      <c r="CPN399" s="93"/>
      <c r="CPO399" s="93"/>
      <c r="CPP399" s="93"/>
      <c r="CPQ399" s="93"/>
      <c r="CPR399" s="93"/>
      <c r="CPS399" s="93"/>
      <c r="CPT399" s="93"/>
      <c r="CPU399" s="93"/>
      <c r="CPV399" s="93"/>
      <c r="CPW399" s="93"/>
      <c r="CPX399" s="93"/>
      <c r="CPY399" s="93"/>
      <c r="CPZ399" s="93"/>
      <c r="CQA399" s="93"/>
      <c r="CQB399" s="93"/>
      <c r="CQC399" s="93"/>
      <c r="CQD399" s="93"/>
      <c r="CQE399" s="93"/>
      <c r="CQF399" s="93"/>
      <c r="CQG399" s="93"/>
      <c r="CQH399" s="93"/>
      <c r="CQI399" s="93"/>
      <c r="CQJ399" s="93"/>
      <c r="CQK399" s="93"/>
      <c r="CQL399" s="93"/>
      <c r="CQM399" s="93"/>
      <c r="CQN399" s="93"/>
      <c r="CQO399" s="93"/>
      <c r="CQP399" s="93"/>
      <c r="CQQ399" s="93"/>
      <c r="CQR399" s="93"/>
      <c r="CQS399" s="93"/>
      <c r="CQT399" s="93"/>
      <c r="CQU399" s="93"/>
      <c r="CQV399" s="93"/>
      <c r="CQW399" s="93"/>
      <c r="CQX399" s="93"/>
      <c r="CQY399" s="93"/>
      <c r="CQZ399" s="93"/>
      <c r="CRA399" s="93"/>
      <c r="CRB399" s="93"/>
      <c r="CRC399" s="93"/>
      <c r="CRD399" s="93"/>
      <c r="CRE399" s="93"/>
      <c r="CRF399" s="93"/>
      <c r="CRG399" s="93"/>
      <c r="CRH399" s="93"/>
      <c r="CRI399" s="93"/>
      <c r="CRJ399" s="93"/>
      <c r="CRK399" s="93"/>
      <c r="CRL399" s="93"/>
      <c r="CRM399" s="93"/>
      <c r="CRN399" s="93"/>
      <c r="CRO399" s="93"/>
      <c r="CRP399" s="93"/>
      <c r="CRQ399" s="93"/>
      <c r="CRR399" s="93"/>
      <c r="CRS399" s="93"/>
      <c r="CRT399" s="93"/>
      <c r="CRU399" s="93"/>
      <c r="CRV399" s="93"/>
      <c r="CRW399" s="93"/>
      <c r="CRX399" s="93"/>
      <c r="CRY399" s="93"/>
      <c r="CRZ399" s="93"/>
      <c r="CSA399" s="93"/>
      <c r="CSB399" s="93"/>
      <c r="CSC399" s="93"/>
      <c r="CSD399" s="93"/>
      <c r="CSE399" s="93"/>
      <c r="CSF399" s="93"/>
      <c r="CSG399" s="93"/>
      <c r="CSH399" s="93"/>
      <c r="CSI399" s="93"/>
      <c r="CSJ399" s="93"/>
      <c r="CSK399" s="93"/>
      <c r="CSL399" s="93"/>
      <c r="CSM399" s="93"/>
      <c r="CSN399" s="93"/>
      <c r="CSO399" s="93"/>
      <c r="CSP399" s="93"/>
      <c r="CSQ399" s="93"/>
      <c r="CSR399" s="93"/>
      <c r="CSS399" s="93"/>
      <c r="CST399" s="93"/>
      <c r="CSU399" s="93"/>
      <c r="CSV399" s="93"/>
      <c r="CSW399" s="93"/>
      <c r="CSX399" s="93"/>
      <c r="CSY399" s="93"/>
      <c r="CSZ399" s="93"/>
      <c r="CTA399" s="93"/>
      <c r="CTB399" s="93"/>
      <c r="CTC399" s="93"/>
      <c r="CTD399" s="93"/>
      <c r="CTE399" s="93"/>
      <c r="CTF399" s="93"/>
      <c r="CTG399" s="93"/>
      <c r="CTH399" s="93"/>
      <c r="CTI399" s="93"/>
      <c r="CTJ399" s="93"/>
      <c r="CTK399" s="93"/>
      <c r="CTL399" s="93"/>
      <c r="CTM399" s="93"/>
      <c r="CTN399" s="93"/>
      <c r="CTO399" s="93"/>
      <c r="CTP399" s="93"/>
      <c r="CTQ399" s="93"/>
      <c r="CTR399" s="93"/>
      <c r="CTS399" s="93"/>
      <c r="CTT399" s="93"/>
      <c r="CTU399" s="93"/>
      <c r="CTV399" s="93"/>
      <c r="CTW399" s="93"/>
      <c r="CTX399" s="93"/>
      <c r="CTY399" s="93"/>
      <c r="CTZ399" s="93"/>
      <c r="CUA399" s="93"/>
      <c r="CUB399" s="93"/>
      <c r="CUC399" s="93"/>
      <c r="CUD399" s="93"/>
      <c r="CUE399" s="93"/>
      <c r="CUF399" s="93"/>
      <c r="CUG399" s="93"/>
      <c r="CUH399" s="93"/>
      <c r="CUI399" s="93"/>
      <c r="CUJ399" s="93"/>
      <c r="CUK399" s="93"/>
      <c r="CUL399" s="93"/>
      <c r="CUM399" s="93"/>
      <c r="CUN399" s="93"/>
      <c r="CUO399" s="93"/>
      <c r="CUP399" s="93"/>
      <c r="CUQ399" s="93"/>
      <c r="CUR399" s="93"/>
      <c r="CUS399" s="93"/>
      <c r="CUT399" s="93"/>
      <c r="CUU399" s="93"/>
      <c r="CUV399" s="93"/>
      <c r="CUW399" s="93"/>
      <c r="CUX399" s="93"/>
      <c r="CUY399" s="93"/>
      <c r="CUZ399" s="93"/>
      <c r="CVA399" s="93"/>
      <c r="CVB399" s="93"/>
      <c r="CVC399" s="93"/>
      <c r="CVD399" s="93"/>
      <c r="CVE399" s="93"/>
      <c r="CVF399" s="93"/>
      <c r="CVG399" s="93"/>
      <c r="CVH399" s="93"/>
      <c r="CVI399" s="93"/>
      <c r="CVJ399" s="93"/>
      <c r="CVK399" s="93"/>
      <c r="CVL399" s="93"/>
      <c r="CVM399" s="93"/>
      <c r="CVN399" s="93"/>
      <c r="CVO399" s="93"/>
      <c r="CVP399" s="93"/>
      <c r="CVQ399" s="93"/>
      <c r="CVR399" s="93"/>
      <c r="CVS399" s="93"/>
      <c r="CVT399" s="93"/>
      <c r="CVU399" s="93"/>
      <c r="CVV399" s="93"/>
      <c r="CVW399" s="93"/>
      <c r="CVX399" s="93"/>
      <c r="CVY399" s="93"/>
      <c r="CVZ399" s="93"/>
      <c r="CWA399" s="93"/>
      <c r="CWB399" s="93"/>
      <c r="CWC399" s="93"/>
      <c r="CWD399" s="93"/>
      <c r="CWE399" s="93"/>
      <c r="CWF399" s="93"/>
      <c r="CWG399" s="93"/>
      <c r="CWH399" s="93"/>
      <c r="CWI399" s="93"/>
      <c r="CWJ399" s="93"/>
      <c r="CWK399" s="93"/>
      <c r="CWL399" s="93"/>
      <c r="CWM399" s="93"/>
      <c r="CWN399" s="93"/>
      <c r="CWO399" s="93"/>
      <c r="CWP399" s="93"/>
      <c r="CWQ399" s="93"/>
      <c r="CWR399" s="93"/>
      <c r="CWS399" s="93"/>
      <c r="CWT399" s="93"/>
      <c r="CWU399" s="93"/>
      <c r="CWV399" s="93"/>
      <c r="CWW399" s="93"/>
      <c r="CWX399" s="93"/>
      <c r="CWY399" s="93"/>
      <c r="CWZ399" s="93"/>
      <c r="CXA399" s="93"/>
      <c r="CXB399" s="93"/>
      <c r="CXC399" s="93"/>
      <c r="CXD399" s="93"/>
      <c r="CXE399" s="93"/>
      <c r="CXF399" s="93"/>
      <c r="CXG399" s="93"/>
      <c r="CXH399" s="93"/>
      <c r="CXI399" s="93"/>
      <c r="CXJ399" s="93"/>
      <c r="CXK399" s="93"/>
      <c r="CXL399" s="93"/>
      <c r="CXM399" s="93"/>
      <c r="CXN399" s="93"/>
      <c r="CXO399" s="93"/>
      <c r="CXP399" s="93"/>
      <c r="CXQ399" s="93"/>
      <c r="CXR399" s="93"/>
      <c r="CXS399" s="93"/>
      <c r="CXT399" s="93"/>
      <c r="CXU399" s="93"/>
      <c r="CXV399" s="93"/>
      <c r="CXW399" s="93"/>
      <c r="CXX399" s="93"/>
      <c r="CXY399" s="93"/>
      <c r="CXZ399" s="93"/>
      <c r="CYA399" s="93"/>
      <c r="CYB399" s="93"/>
      <c r="CYC399" s="93"/>
      <c r="CYD399" s="93"/>
      <c r="CYE399" s="93"/>
      <c r="CYF399" s="93"/>
      <c r="CYG399" s="93"/>
      <c r="CYH399" s="93"/>
      <c r="CYI399" s="93"/>
      <c r="CYJ399" s="93"/>
      <c r="CYK399" s="93"/>
      <c r="CYL399" s="93"/>
      <c r="CYM399" s="93"/>
      <c r="CYN399" s="93"/>
      <c r="CYO399" s="93"/>
      <c r="CYP399" s="93"/>
      <c r="CYQ399" s="93"/>
      <c r="CYR399" s="93"/>
      <c r="CYS399" s="93"/>
      <c r="CYT399" s="93"/>
      <c r="CYU399" s="93"/>
      <c r="CYV399" s="93"/>
      <c r="CYW399" s="93"/>
      <c r="CYX399" s="93"/>
      <c r="CYY399" s="93"/>
      <c r="CYZ399" s="93"/>
      <c r="CZA399" s="93"/>
      <c r="CZB399" s="93"/>
      <c r="CZC399" s="93"/>
      <c r="CZD399" s="93"/>
      <c r="CZE399" s="93"/>
      <c r="CZF399" s="93"/>
      <c r="CZG399" s="93"/>
      <c r="CZH399" s="93"/>
      <c r="CZI399" s="93"/>
      <c r="CZJ399" s="93"/>
      <c r="CZK399" s="93"/>
      <c r="CZL399" s="93"/>
      <c r="CZM399" s="93"/>
      <c r="CZN399" s="93"/>
      <c r="CZO399" s="93"/>
      <c r="CZP399" s="93"/>
      <c r="CZQ399" s="93"/>
      <c r="CZR399" s="93"/>
      <c r="CZS399" s="93"/>
      <c r="CZT399" s="93"/>
      <c r="CZU399" s="93"/>
      <c r="CZV399" s="93"/>
      <c r="CZW399" s="93"/>
      <c r="CZX399" s="93"/>
      <c r="CZY399" s="93"/>
      <c r="CZZ399" s="93"/>
      <c r="DAA399" s="93"/>
      <c r="DAB399" s="93"/>
      <c r="DAC399" s="93"/>
      <c r="DAD399" s="93"/>
      <c r="DAE399" s="93"/>
      <c r="DAF399" s="93"/>
      <c r="DAG399" s="93"/>
      <c r="DAH399" s="93"/>
      <c r="DAI399" s="93"/>
      <c r="DAJ399" s="93"/>
      <c r="DAK399" s="93"/>
      <c r="DAL399" s="93"/>
      <c r="DAM399" s="93"/>
      <c r="DAN399" s="93"/>
      <c r="DAO399" s="93"/>
      <c r="DAP399" s="93"/>
      <c r="DAQ399" s="93"/>
      <c r="DAR399" s="93"/>
      <c r="DAS399" s="93"/>
      <c r="DAT399" s="93"/>
      <c r="DAU399" s="93"/>
      <c r="DAV399" s="93"/>
      <c r="DAW399" s="93"/>
      <c r="DAX399" s="93"/>
      <c r="DAY399" s="93"/>
      <c r="DAZ399" s="93"/>
      <c r="DBA399" s="93"/>
      <c r="DBB399" s="93"/>
      <c r="DBC399" s="93"/>
      <c r="DBD399" s="93"/>
      <c r="DBE399" s="93"/>
      <c r="DBF399" s="93"/>
      <c r="DBG399" s="93"/>
      <c r="DBH399" s="93"/>
      <c r="DBI399" s="93"/>
      <c r="DBJ399" s="93"/>
      <c r="DBK399" s="93"/>
      <c r="DBL399" s="93"/>
      <c r="DBM399" s="93"/>
      <c r="DBN399" s="93"/>
      <c r="DBO399" s="93"/>
      <c r="DBP399" s="93"/>
      <c r="DBQ399" s="93"/>
      <c r="DBR399" s="93"/>
      <c r="DBS399" s="93"/>
      <c r="DBT399" s="93"/>
      <c r="DBU399" s="93"/>
      <c r="DBV399" s="93"/>
      <c r="DBW399" s="93"/>
      <c r="DBX399" s="93"/>
      <c r="DBY399" s="93"/>
      <c r="DBZ399" s="93"/>
      <c r="DCA399" s="93"/>
      <c r="DCB399" s="93"/>
      <c r="DCC399" s="93"/>
      <c r="DCD399" s="93"/>
      <c r="DCE399" s="93"/>
      <c r="DCF399" s="93"/>
      <c r="DCG399" s="93"/>
      <c r="DCH399" s="93"/>
      <c r="DCI399" s="93"/>
      <c r="DCJ399" s="93"/>
      <c r="DCK399" s="93"/>
      <c r="DCL399" s="93"/>
      <c r="DCM399" s="93"/>
      <c r="DCN399" s="93"/>
      <c r="DCO399" s="93"/>
      <c r="DCP399" s="93"/>
      <c r="DCQ399" s="93"/>
      <c r="DCR399" s="93"/>
      <c r="DCS399" s="93"/>
      <c r="DCT399" s="93"/>
      <c r="DCU399" s="93"/>
      <c r="DCV399" s="93"/>
      <c r="DCW399" s="93"/>
      <c r="DCX399" s="93"/>
      <c r="DCY399" s="93"/>
      <c r="DCZ399" s="93"/>
      <c r="DDA399" s="93"/>
      <c r="DDB399" s="93"/>
      <c r="DDC399" s="93"/>
      <c r="DDD399" s="93"/>
      <c r="DDE399" s="93"/>
      <c r="DDF399" s="93"/>
      <c r="DDG399" s="93"/>
      <c r="DDH399" s="93"/>
      <c r="DDI399" s="93"/>
      <c r="DDJ399" s="93"/>
      <c r="DDK399" s="93"/>
      <c r="DDL399" s="93"/>
      <c r="DDM399" s="93"/>
      <c r="DDN399" s="93"/>
      <c r="DDO399" s="93"/>
      <c r="DDP399" s="93"/>
      <c r="DDQ399" s="93"/>
      <c r="DDR399" s="93"/>
      <c r="DDS399" s="93"/>
      <c r="DDT399" s="93"/>
      <c r="DDU399" s="93"/>
      <c r="DDV399" s="93"/>
      <c r="DDW399" s="93"/>
      <c r="DDX399" s="93"/>
      <c r="DDY399" s="93"/>
      <c r="DDZ399" s="93"/>
      <c r="DEA399" s="93"/>
      <c r="DEB399" s="93"/>
      <c r="DEC399" s="93"/>
      <c r="DED399" s="93"/>
      <c r="DEE399" s="93"/>
      <c r="DEF399" s="93"/>
      <c r="DEG399" s="93"/>
      <c r="DEH399" s="93"/>
      <c r="DEI399" s="93"/>
      <c r="DEJ399" s="93"/>
      <c r="DEK399" s="93"/>
      <c r="DEL399" s="93"/>
      <c r="DEM399" s="93"/>
      <c r="DEN399" s="93"/>
      <c r="DEO399" s="93"/>
      <c r="DEP399" s="93"/>
      <c r="DEQ399" s="93"/>
      <c r="DER399" s="93"/>
      <c r="DES399" s="93"/>
      <c r="DET399" s="93"/>
      <c r="DEU399" s="93"/>
      <c r="DEV399" s="93"/>
      <c r="DEW399" s="93"/>
      <c r="DEX399" s="93"/>
      <c r="DEY399" s="93"/>
      <c r="DEZ399" s="93"/>
      <c r="DFA399" s="93"/>
      <c r="DFB399" s="93"/>
      <c r="DFC399" s="93"/>
      <c r="DFD399" s="93"/>
      <c r="DFE399" s="93"/>
      <c r="DFF399" s="93"/>
      <c r="DFG399" s="93"/>
      <c r="DFH399" s="93"/>
      <c r="DFI399" s="93"/>
      <c r="DFJ399" s="93"/>
      <c r="DFK399" s="93"/>
      <c r="DFL399" s="93"/>
      <c r="DFM399" s="93"/>
      <c r="DFN399" s="93"/>
      <c r="DFO399" s="93"/>
      <c r="DFP399" s="93"/>
      <c r="DFQ399" s="93"/>
      <c r="DFR399" s="93"/>
      <c r="DFS399" s="93"/>
      <c r="DFT399" s="93"/>
      <c r="DFU399" s="93"/>
      <c r="DFV399" s="93"/>
      <c r="DFW399" s="93"/>
      <c r="DFX399" s="93"/>
      <c r="DFY399" s="93"/>
      <c r="DFZ399" s="93"/>
      <c r="DGA399" s="93"/>
      <c r="DGB399" s="93"/>
      <c r="DGC399" s="93"/>
      <c r="DGD399" s="93"/>
      <c r="DGE399" s="93"/>
      <c r="DGF399" s="93"/>
      <c r="DGG399" s="93"/>
      <c r="DGH399" s="93"/>
      <c r="DGI399" s="93"/>
      <c r="DGJ399" s="93"/>
      <c r="DGK399" s="93"/>
      <c r="DGL399" s="93"/>
      <c r="DGM399" s="93"/>
      <c r="DGN399" s="93"/>
      <c r="DGO399" s="93"/>
      <c r="DGP399" s="93"/>
      <c r="DGQ399" s="93"/>
      <c r="DGR399" s="93"/>
      <c r="DGS399" s="93"/>
      <c r="DGT399" s="93"/>
      <c r="DGU399" s="93"/>
      <c r="DGV399" s="93"/>
      <c r="DGW399" s="93"/>
      <c r="DGX399" s="93"/>
      <c r="DGY399" s="93"/>
      <c r="DGZ399" s="93"/>
      <c r="DHA399" s="93"/>
      <c r="DHB399" s="93"/>
      <c r="DHC399" s="93"/>
      <c r="DHD399" s="93"/>
      <c r="DHE399" s="93"/>
      <c r="DHF399" s="93"/>
      <c r="DHG399" s="93"/>
      <c r="DHH399" s="93"/>
      <c r="DHI399" s="93"/>
      <c r="DHJ399" s="93"/>
      <c r="DHK399" s="93"/>
      <c r="DHL399" s="93"/>
      <c r="DHM399" s="93"/>
      <c r="DHN399" s="93"/>
      <c r="DHO399" s="93"/>
      <c r="DHP399" s="93"/>
      <c r="DHQ399" s="93"/>
      <c r="DHR399" s="93"/>
      <c r="DHS399" s="93"/>
      <c r="DHT399" s="93"/>
      <c r="DHU399" s="93"/>
      <c r="DHV399" s="93"/>
      <c r="DHW399" s="93"/>
      <c r="DHX399" s="93"/>
      <c r="DHY399" s="93"/>
      <c r="DHZ399" s="93"/>
      <c r="DIA399" s="93"/>
      <c r="DIB399" s="93"/>
      <c r="DIC399" s="93"/>
      <c r="DID399" s="93"/>
      <c r="DIE399" s="93"/>
      <c r="DIF399" s="93"/>
      <c r="DIG399" s="93"/>
      <c r="DIH399" s="93"/>
      <c r="DII399" s="93"/>
      <c r="DIJ399" s="93"/>
      <c r="DIK399" s="93"/>
      <c r="DIL399" s="93"/>
      <c r="DIM399" s="93"/>
      <c r="DIN399" s="93"/>
      <c r="DIO399" s="93"/>
      <c r="DIP399" s="93"/>
      <c r="DIQ399" s="93"/>
      <c r="DIR399" s="93"/>
      <c r="DIS399" s="93"/>
      <c r="DIT399" s="93"/>
      <c r="DIU399" s="93"/>
      <c r="DIV399" s="93"/>
      <c r="DIW399" s="93"/>
      <c r="DIX399" s="93"/>
      <c r="DIY399" s="93"/>
      <c r="DIZ399" s="93"/>
      <c r="DJA399" s="93"/>
      <c r="DJB399" s="93"/>
      <c r="DJC399" s="93"/>
      <c r="DJD399" s="93"/>
      <c r="DJE399" s="93"/>
      <c r="DJF399" s="93"/>
      <c r="DJG399" s="93"/>
      <c r="DJH399" s="93"/>
      <c r="DJI399" s="93"/>
      <c r="DJJ399" s="93"/>
      <c r="DJK399" s="93"/>
      <c r="DJL399" s="93"/>
      <c r="DJM399" s="93"/>
      <c r="DJN399" s="93"/>
      <c r="DJO399" s="93"/>
      <c r="DJP399" s="93"/>
      <c r="DJQ399" s="93"/>
      <c r="DJR399" s="93"/>
      <c r="DJS399" s="93"/>
      <c r="DJT399" s="93"/>
      <c r="DJU399" s="93"/>
      <c r="DJV399" s="93"/>
      <c r="DJW399" s="93"/>
      <c r="DJX399" s="93"/>
      <c r="DJY399" s="93"/>
      <c r="DJZ399" s="93"/>
      <c r="DKA399" s="93"/>
      <c r="DKB399" s="93"/>
      <c r="DKC399" s="93"/>
      <c r="DKD399" s="93"/>
      <c r="DKE399" s="93"/>
      <c r="DKF399" s="93"/>
      <c r="DKG399" s="93"/>
      <c r="DKH399" s="93"/>
      <c r="DKI399" s="93"/>
      <c r="DKJ399" s="93"/>
      <c r="DKK399" s="93"/>
      <c r="DKL399" s="93"/>
      <c r="DKM399" s="93"/>
      <c r="DKN399" s="93"/>
      <c r="DKO399" s="93"/>
      <c r="DKP399" s="93"/>
      <c r="DKQ399" s="93"/>
      <c r="DKR399" s="93"/>
      <c r="DKS399" s="93"/>
      <c r="DKT399" s="93"/>
      <c r="DKU399" s="93"/>
      <c r="DKV399" s="93"/>
      <c r="DKW399" s="93"/>
      <c r="DKX399" s="93"/>
      <c r="DKY399" s="93"/>
      <c r="DKZ399" s="93"/>
      <c r="DLA399" s="93"/>
      <c r="DLB399" s="93"/>
      <c r="DLC399" s="93"/>
      <c r="DLD399" s="93"/>
      <c r="DLE399" s="93"/>
      <c r="DLF399" s="93"/>
      <c r="DLG399" s="93"/>
      <c r="DLH399" s="93"/>
      <c r="DLI399" s="93"/>
      <c r="DLJ399" s="93"/>
      <c r="DLK399" s="93"/>
      <c r="DLL399" s="93"/>
      <c r="DLM399" s="93"/>
      <c r="DLN399" s="93"/>
      <c r="DLO399" s="93"/>
      <c r="DLP399" s="93"/>
      <c r="DLQ399" s="93"/>
      <c r="DLR399" s="93"/>
      <c r="DLS399" s="93"/>
      <c r="DLT399" s="93"/>
      <c r="DLU399" s="93"/>
      <c r="DLV399" s="93"/>
      <c r="DLW399" s="93"/>
      <c r="DLX399" s="93"/>
      <c r="DLY399" s="93"/>
      <c r="DLZ399" s="93"/>
      <c r="DMA399" s="93"/>
      <c r="DMB399" s="93"/>
      <c r="DMC399" s="93"/>
      <c r="DMD399" s="93"/>
      <c r="DME399" s="93"/>
      <c r="DMF399" s="93"/>
      <c r="DMG399" s="93"/>
      <c r="DMH399" s="93"/>
      <c r="DMI399" s="93"/>
      <c r="DMJ399" s="93"/>
      <c r="DMK399" s="93"/>
      <c r="DML399" s="93"/>
      <c r="DMM399" s="93"/>
      <c r="DMN399" s="93"/>
      <c r="DMO399" s="93"/>
      <c r="DMP399" s="93"/>
      <c r="DMQ399" s="93"/>
      <c r="DMR399" s="93"/>
      <c r="DMS399" s="93"/>
      <c r="DMT399" s="93"/>
      <c r="DMU399" s="93"/>
      <c r="DMV399" s="93"/>
      <c r="DMW399" s="93"/>
      <c r="DMX399" s="93"/>
      <c r="DMY399" s="93"/>
      <c r="DMZ399" s="93"/>
      <c r="DNA399" s="93"/>
      <c r="DNB399" s="93"/>
      <c r="DNC399" s="93"/>
      <c r="DND399" s="93"/>
      <c r="DNE399" s="93"/>
      <c r="DNF399" s="93"/>
      <c r="DNG399" s="93"/>
      <c r="DNH399" s="93"/>
      <c r="DNI399" s="93"/>
      <c r="DNJ399" s="93"/>
      <c r="DNK399" s="93"/>
      <c r="DNL399" s="93"/>
      <c r="DNM399" s="93"/>
      <c r="DNN399" s="93"/>
      <c r="DNO399" s="93"/>
      <c r="DNP399" s="93"/>
      <c r="DNQ399" s="93"/>
      <c r="DNR399" s="93"/>
      <c r="DNS399" s="93"/>
      <c r="DNT399" s="93"/>
      <c r="DNU399" s="93"/>
      <c r="DNV399" s="93"/>
      <c r="DNW399" s="93"/>
      <c r="DNX399" s="93"/>
      <c r="DNY399" s="93"/>
      <c r="DNZ399" s="93"/>
      <c r="DOA399" s="93"/>
      <c r="DOB399" s="93"/>
      <c r="DOC399" s="93"/>
      <c r="DOD399" s="93"/>
      <c r="DOE399" s="93"/>
      <c r="DOF399" s="93"/>
      <c r="DOG399" s="93"/>
      <c r="DOH399" s="93"/>
      <c r="DOI399" s="93"/>
      <c r="DOJ399" s="93"/>
      <c r="DOK399" s="93"/>
      <c r="DOL399" s="93"/>
      <c r="DOM399" s="93"/>
      <c r="DON399" s="93"/>
      <c r="DOO399" s="93"/>
      <c r="DOP399" s="93"/>
      <c r="DOQ399" s="93"/>
      <c r="DOR399" s="93"/>
      <c r="DOS399" s="93"/>
      <c r="DOT399" s="93"/>
      <c r="DOU399" s="93"/>
      <c r="DOV399" s="93"/>
      <c r="DOW399" s="93"/>
      <c r="DOX399" s="93"/>
      <c r="DOY399" s="93"/>
      <c r="DOZ399" s="93"/>
      <c r="DPA399" s="93"/>
      <c r="DPB399" s="93"/>
      <c r="DPC399" s="93"/>
      <c r="DPD399" s="93"/>
      <c r="DPE399" s="93"/>
      <c r="DPF399" s="93"/>
      <c r="DPG399" s="93"/>
      <c r="DPH399" s="93"/>
      <c r="DPI399" s="93"/>
      <c r="DPJ399" s="93"/>
      <c r="DPK399" s="93"/>
      <c r="DPL399" s="93"/>
      <c r="DPM399" s="93"/>
      <c r="DPN399" s="93"/>
      <c r="DPO399" s="93"/>
      <c r="DPP399" s="93"/>
      <c r="DPQ399" s="93"/>
      <c r="DPR399" s="93"/>
      <c r="DPS399" s="93"/>
      <c r="DPT399" s="93"/>
      <c r="DPU399" s="93"/>
      <c r="DPV399" s="93"/>
      <c r="DPW399" s="93"/>
      <c r="DPX399" s="93"/>
      <c r="DPY399" s="93"/>
      <c r="DPZ399" s="93"/>
      <c r="DQA399" s="93"/>
      <c r="DQB399" s="93"/>
      <c r="DQC399" s="93"/>
      <c r="DQD399" s="93"/>
      <c r="DQE399" s="93"/>
      <c r="DQF399" s="93"/>
      <c r="DQG399" s="93"/>
      <c r="DQH399" s="93"/>
      <c r="DQI399" s="93"/>
      <c r="DQJ399" s="93"/>
      <c r="DQK399" s="93"/>
      <c r="DQL399" s="93"/>
      <c r="DQM399" s="93"/>
      <c r="DQN399" s="93"/>
      <c r="DQO399" s="93"/>
      <c r="DQP399" s="93"/>
      <c r="DQQ399" s="93"/>
      <c r="DQR399" s="93"/>
      <c r="DQS399" s="93"/>
      <c r="DQT399" s="93"/>
      <c r="DQU399" s="93"/>
      <c r="DQV399" s="93"/>
      <c r="DQW399" s="93"/>
      <c r="DQX399" s="93"/>
      <c r="DQY399" s="93"/>
      <c r="DQZ399" s="93"/>
      <c r="DRA399" s="93"/>
      <c r="DRB399" s="93"/>
      <c r="DRC399" s="93"/>
      <c r="DRD399" s="93"/>
      <c r="DRE399" s="93"/>
      <c r="DRF399" s="93"/>
      <c r="DRG399" s="93"/>
      <c r="DRH399" s="93"/>
      <c r="DRI399" s="93"/>
      <c r="DRJ399" s="93"/>
      <c r="DRK399" s="93"/>
      <c r="DRL399" s="93"/>
      <c r="DRM399" s="93"/>
      <c r="DRN399" s="93"/>
      <c r="DRO399" s="93"/>
      <c r="DRP399" s="93"/>
      <c r="DRQ399" s="93"/>
      <c r="DRR399" s="93"/>
      <c r="DRS399" s="93"/>
      <c r="DRT399" s="93"/>
      <c r="DRU399" s="93"/>
      <c r="DRV399" s="93"/>
      <c r="DRW399" s="93"/>
      <c r="DRX399" s="93"/>
      <c r="DRY399" s="93"/>
      <c r="DRZ399" s="93"/>
      <c r="DSA399" s="93"/>
      <c r="DSB399" s="93"/>
      <c r="DSC399" s="93"/>
      <c r="DSD399" s="93"/>
      <c r="DSE399" s="93"/>
      <c r="DSF399" s="93"/>
      <c r="DSG399" s="93"/>
      <c r="DSH399" s="93"/>
      <c r="DSI399" s="93"/>
      <c r="DSJ399" s="93"/>
      <c r="DSK399" s="93"/>
      <c r="DSL399" s="93"/>
      <c r="DSM399" s="93"/>
      <c r="DSN399" s="93"/>
      <c r="DSO399" s="93"/>
      <c r="DSP399" s="93"/>
      <c r="DSQ399" s="93"/>
      <c r="DSR399" s="93"/>
      <c r="DSS399" s="93"/>
      <c r="DST399" s="93"/>
      <c r="DSU399" s="93"/>
      <c r="DSV399" s="93"/>
      <c r="DSW399" s="93"/>
      <c r="DSX399" s="93"/>
      <c r="DSY399" s="93"/>
      <c r="DSZ399" s="93"/>
      <c r="DTA399" s="93"/>
      <c r="DTB399" s="93"/>
      <c r="DTC399" s="93"/>
      <c r="DTD399" s="93"/>
      <c r="DTE399" s="93"/>
      <c r="DTF399" s="93"/>
      <c r="DTG399" s="93"/>
      <c r="DTH399" s="93"/>
      <c r="DTI399" s="93"/>
      <c r="DTJ399" s="93"/>
      <c r="DTK399" s="93"/>
      <c r="DTL399" s="93"/>
      <c r="DTM399" s="93"/>
      <c r="DTN399" s="93"/>
      <c r="DTO399" s="93"/>
      <c r="DTP399" s="93"/>
      <c r="DTQ399" s="93"/>
      <c r="DTR399" s="93"/>
      <c r="DTS399" s="93"/>
      <c r="DTT399" s="93"/>
      <c r="DTU399" s="93"/>
      <c r="DTV399" s="93"/>
      <c r="DTW399" s="93"/>
      <c r="DTX399" s="93"/>
      <c r="DTY399" s="93"/>
      <c r="DTZ399" s="93"/>
      <c r="DUA399" s="93"/>
      <c r="DUB399" s="93"/>
      <c r="DUC399" s="93"/>
      <c r="DUD399" s="93"/>
      <c r="DUE399" s="93"/>
      <c r="DUF399" s="93"/>
      <c r="DUG399" s="93"/>
      <c r="DUH399" s="93"/>
      <c r="DUI399" s="93"/>
      <c r="DUJ399" s="93"/>
      <c r="DUK399" s="93"/>
      <c r="DUL399" s="93"/>
      <c r="DUM399" s="93"/>
      <c r="DUN399" s="93"/>
      <c r="DUO399" s="93"/>
      <c r="DUP399" s="93"/>
      <c r="DUQ399" s="93"/>
      <c r="DUR399" s="93"/>
      <c r="DUS399" s="93"/>
      <c r="DUT399" s="93"/>
      <c r="DUU399" s="93"/>
      <c r="DUV399" s="93"/>
      <c r="DUW399" s="93"/>
      <c r="DUX399" s="93"/>
      <c r="DUY399" s="93"/>
      <c r="DUZ399" s="93"/>
      <c r="DVA399" s="93"/>
      <c r="DVB399" s="93"/>
      <c r="DVC399" s="93"/>
      <c r="DVD399" s="93"/>
      <c r="DVE399" s="93"/>
      <c r="DVF399" s="93"/>
      <c r="DVG399" s="93"/>
      <c r="DVH399" s="93"/>
      <c r="DVI399" s="93"/>
      <c r="DVJ399" s="93"/>
      <c r="DVK399" s="93"/>
      <c r="DVL399" s="93"/>
      <c r="DVM399" s="93"/>
      <c r="DVN399" s="93"/>
      <c r="DVO399" s="93"/>
      <c r="DVP399" s="93"/>
      <c r="DVQ399" s="93"/>
      <c r="DVR399" s="93"/>
      <c r="DVS399" s="93"/>
      <c r="DVT399" s="93"/>
      <c r="DVU399" s="93"/>
      <c r="DVV399" s="93"/>
      <c r="DVW399" s="93"/>
      <c r="DVX399" s="93"/>
      <c r="DVY399" s="93"/>
      <c r="DVZ399" s="93"/>
      <c r="DWA399" s="93"/>
      <c r="DWB399" s="93"/>
      <c r="DWC399" s="93"/>
      <c r="DWD399" s="93"/>
      <c r="DWE399" s="93"/>
      <c r="DWF399" s="93"/>
      <c r="DWG399" s="93"/>
      <c r="DWH399" s="93"/>
      <c r="DWI399" s="93"/>
      <c r="DWJ399" s="93"/>
      <c r="DWK399" s="93"/>
      <c r="DWL399" s="93"/>
      <c r="DWM399" s="93"/>
      <c r="DWN399" s="93"/>
      <c r="DWO399" s="93"/>
      <c r="DWP399" s="93"/>
      <c r="DWQ399" s="93"/>
      <c r="DWR399" s="93"/>
      <c r="DWS399" s="93"/>
      <c r="DWT399" s="93"/>
      <c r="DWU399" s="93"/>
      <c r="DWV399" s="93"/>
      <c r="DWW399" s="93"/>
      <c r="DWX399" s="93"/>
      <c r="DWY399" s="93"/>
      <c r="DWZ399" s="93"/>
      <c r="DXA399" s="93"/>
      <c r="DXB399" s="93"/>
      <c r="DXC399" s="93"/>
      <c r="DXD399" s="93"/>
      <c r="DXE399" s="93"/>
      <c r="DXF399" s="93"/>
      <c r="DXG399" s="93"/>
      <c r="DXH399" s="93"/>
      <c r="DXI399" s="93"/>
      <c r="DXJ399" s="93"/>
      <c r="DXK399" s="93"/>
      <c r="DXL399" s="93"/>
      <c r="DXM399" s="93"/>
      <c r="DXN399" s="93"/>
      <c r="DXO399" s="93"/>
      <c r="DXP399" s="93"/>
      <c r="DXQ399" s="93"/>
      <c r="DXR399" s="93"/>
      <c r="DXS399" s="93"/>
      <c r="DXT399" s="93"/>
      <c r="DXU399" s="93"/>
      <c r="DXV399" s="93"/>
      <c r="DXW399" s="93"/>
      <c r="DXX399" s="93"/>
      <c r="DXY399" s="93"/>
      <c r="DXZ399" s="93"/>
      <c r="DYA399" s="93"/>
      <c r="DYB399" s="93"/>
      <c r="DYC399" s="93"/>
      <c r="DYD399" s="93"/>
      <c r="DYE399" s="93"/>
      <c r="DYF399" s="93"/>
      <c r="DYG399" s="93"/>
      <c r="DYH399" s="93"/>
      <c r="DYI399" s="93"/>
      <c r="DYJ399" s="93"/>
      <c r="DYK399" s="93"/>
      <c r="DYL399" s="93"/>
      <c r="DYM399" s="93"/>
      <c r="DYN399" s="93"/>
      <c r="DYO399" s="93"/>
      <c r="DYP399" s="93"/>
      <c r="DYQ399" s="93"/>
      <c r="DYR399" s="93"/>
      <c r="DYS399" s="93"/>
      <c r="DYT399" s="93"/>
      <c r="DYU399" s="93"/>
      <c r="DYV399" s="93"/>
      <c r="DYW399" s="93"/>
      <c r="DYX399" s="93"/>
      <c r="DYY399" s="93"/>
      <c r="DYZ399" s="93"/>
      <c r="DZA399" s="93"/>
      <c r="DZB399" s="93"/>
      <c r="DZC399" s="93"/>
      <c r="DZD399" s="93"/>
      <c r="DZE399" s="93"/>
      <c r="DZF399" s="93"/>
      <c r="DZG399" s="93"/>
      <c r="DZH399" s="93"/>
      <c r="DZI399" s="93"/>
      <c r="DZJ399" s="93"/>
      <c r="DZK399" s="93"/>
      <c r="DZL399" s="93"/>
      <c r="DZM399" s="93"/>
      <c r="DZN399" s="93"/>
      <c r="DZO399" s="93"/>
      <c r="DZP399" s="93"/>
      <c r="DZQ399" s="93"/>
      <c r="DZR399" s="93"/>
      <c r="DZS399" s="93"/>
      <c r="DZT399" s="93"/>
      <c r="DZU399" s="93"/>
      <c r="DZV399" s="93"/>
      <c r="DZW399" s="93"/>
      <c r="DZX399" s="93"/>
      <c r="DZY399" s="93"/>
      <c r="DZZ399" s="93"/>
      <c r="EAA399" s="93"/>
      <c r="EAB399" s="93"/>
      <c r="EAC399" s="93"/>
      <c r="EAD399" s="93"/>
      <c r="EAE399" s="93"/>
      <c r="EAF399" s="93"/>
      <c r="EAG399" s="93"/>
      <c r="EAH399" s="93"/>
      <c r="EAI399" s="93"/>
      <c r="EAJ399" s="93"/>
      <c r="EAK399" s="93"/>
      <c r="EAL399" s="93"/>
      <c r="EAM399" s="93"/>
      <c r="EAN399" s="93"/>
      <c r="EAO399" s="93"/>
      <c r="EAP399" s="93"/>
      <c r="EAQ399" s="93"/>
      <c r="EAR399" s="93"/>
      <c r="EAS399" s="93"/>
      <c r="EAT399" s="93"/>
      <c r="EAU399" s="93"/>
      <c r="EAV399" s="93"/>
      <c r="EAW399" s="93"/>
      <c r="EAX399" s="93"/>
      <c r="EAY399" s="93"/>
      <c r="EAZ399" s="93"/>
      <c r="EBA399" s="93"/>
      <c r="EBB399" s="93"/>
      <c r="EBC399" s="93"/>
      <c r="EBD399" s="93"/>
      <c r="EBE399" s="93"/>
      <c r="EBF399" s="93"/>
      <c r="EBG399" s="93"/>
      <c r="EBH399" s="93"/>
      <c r="EBI399" s="93"/>
      <c r="EBJ399" s="93"/>
      <c r="EBK399" s="93"/>
      <c r="EBL399" s="93"/>
      <c r="EBM399" s="93"/>
      <c r="EBN399" s="93"/>
      <c r="EBO399" s="93"/>
      <c r="EBP399" s="93"/>
      <c r="EBQ399" s="93"/>
      <c r="EBR399" s="93"/>
      <c r="EBS399" s="93"/>
      <c r="EBT399" s="93"/>
      <c r="EBU399" s="93"/>
      <c r="EBV399" s="93"/>
      <c r="EBW399" s="93"/>
      <c r="EBX399" s="93"/>
      <c r="EBY399" s="93"/>
      <c r="EBZ399" s="93"/>
      <c r="ECA399" s="93"/>
      <c r="ECB399" s="93"/>
      <c r="ECC399" s="93"/>
      <c r="ECD399" s="93"/>
      <c r="ECE399" s="93"/>
      <c r="ECF399" s="93"/>
      <c r="ECG399" s="93"/>
      <c r="ECH399" s="93"/>
      <c r="ECI399" s="93"/>
      <c r="ECJ399" s="93"/>
      <c r="ECK399" s="93"/>
      <c r="ECL399" s="93"/>
      <c r="ECM399" s="93"/>
      <c r="ECN399" s="93"/>
      <c r="ECO399" s="93"/>
      <c r="ECP399" s="93"/>
      <c r="ECQ399" s="93"/>
      <c r="ECR399" s="93"/>
      <c r="ECS399" s="93"/>
      <c r="ECT399" s="93"/>
      <c r="ECU399" s="93"/>
      <c r="ECV399" s="93"/>
      <c r="ECW399" s="93"/>
      <c r="ECX399" s="93"/>
      <c r="ECY399" s="93"/>
      <c r="ECZ399" s="93"/>
      <c r="EDA399" s="93"/>
      <c r="EDB399" s="93"/>
      <c r="EDC399" s="93"/>
      <c r="EDD399" s="93"/>
      <c r="EDE399" s="93"/>
      <c r="EDF399" s="93"/>
      <c r="EDG399" s="93"/>
      <c r="EDH399" s="93"/>
      <c r="EDI399" s="93"/>
      <c r="EDJ399" s="93"/>
      <c r="EDK399" s="93"/>
      <c r="EDL399" s="93"/>
      <c r="EDM399" s="93"/>
      <c r="EDN399" s="93"/>
      <c r="EDO399" s="93"/>
      <c r="EDP399" s="93"/>
      <c r="EDQ399" s="93"/>
      <c r="EDR399" s="93"/>
      <c r="EDS399" s="93"/>
      <c r="EDT399" s="93"/>
      <c r="EDU399" s="93"/>
      <c r="EDV399" s="93"/>
      <c r="EDW399" s="93"/>
      <c r="EDX399" s="93"/>
      <c r="EDY399" s="93"/>
      <c r="EDZ399" s="93"/>
      <c r="EEA399" s="93"/>
      <c r="EEB399" s="93"/>
      <c r="EEC399" s="93"/>
      <c r="EED399" s="93"/>
      <c r="EEE399" s="93"/>
      <c r="EEF399" s="93"/>
      <c r="EEG399" s="93"/>
      <c r="EEH399" s="93"/>
      <c r="EEI399" s="93"/>
      <c r="EEJ399" s="93"/>
      <c r="EEK399" s="93"/>
      <c r="EEL399" s="93"/>
      <c r="EEM399" s="93"/>
      <c r="EEN399" s="93"/>
      <c r="EEO399" s="93"/>
      <c r="EEP399" s="93"/>
      <c r="EEQ399" s="93"/>
      <c r="EER399" s="93"/>
      <c r="EES399" s="93"/>
      <c r="EET399" s="93"/>
      <c r="EEU399" s="93"/>
      <c r="EEV399" s="93"/>
      <c r="EEW399" s="93"/>
      <c r="EEX399" s="93"/>
      <c r="EEY399" s="93"/>
      <c r="EEZ399" s="93"/>
      <c r="EFA399" s="93"/>
      <c r="EFB399" s="93"/>
      <c r="EFC399" s="93"/>
      <c r="EFD399" s="93"/>
      <c r="EFE399" s="93"/>
      <c r="EFF399" s="93"/>
      <c r="EFG399" s="93"/>
      <c r="EFH399" s="93"/>
      <c r="EFI399" s="93"/>
      <c r="EFJ399" s="93"/>
      <c r="EFK399" s="93"/>
      <c r="EFL399" s="93"/>
      <c r="EFM399" s="93"/>
      <c r="EFN399" s="93"/>
      <c r="EFO399" s="93"/>
      <c r="EFP399" s="93"/>
      <c r="EFQ399" s="93"/>
      <c r="EFR399" s="93"/>
      <c r="EFS399" s="93"/>
      <c r="EFT399" s="93"/>
      <c r="EFU399" s="93"/>
      <c r="EFV399" s="93"/>
      <c r="EFW399" s="93"/>
      <c r="EFX399" s="93"/>
      <c r="EFY399" s="93"/>
      <c r="EFZ399" s="93"/>
      <c r="EGA399" s="93"/>
      <c r="EGB399" s="93"/>
      <c r="EGC399" s="93"/>
      <c r="EGD399" s="93"/>
      <c r="EGE399" s="93"/>
      <c r="EGF399" s="93"/>
      <c r="EGG399" s="93"/>
      <c r="EGH399" s="93"/>
      <c r="EGI399" s="93"/>
      <c r="EGJ399" s="93"/>
      <c r="EGK399" s="93"/>
      <c r="EGL399" s="93"/>
      <c r="EGM399" s="93"/>
      <c r="EGN399" s="93"/>
      <c r="EGO399" s="93"/>
      <c r="EGP399" s="93"/>
      <c r="EGQ399" s="93"/>
      <c r="EGR399" s="93"/>
      <c r="EGS399" s="93"/>
      <c r="EGT399" s="93"/>
      <c r="EGU399" s="93"/>
      <c r="EGV399" s="93"/>
      <c r="EGW399" s="93"/>
      <c r="EGX399" s="93"/>
      <c r="EGY399" s="93"/>
      <c r="EGZ399" s="93"/>
      <c r="EHA399" s="93"/>
      <c r="EHB399" s="93"/>
      <c r="EHC399" s="93"/>
      <c r="EHD399" s="93"/>
      <c r="EHE399" s="93"/>
      <c r="EHF399" s="93"/>
      <c r="EHG399" s="93"/>
      <c r="EHH399" s="93"/>
      <c r="EHI399" s="93"/>
      <c r="EHJ399" s="93"/>
      <c r="EHK399" s="93"/>
      <c r="EHL399" s="93"/>
      <c r="EHM399" s="93"/>
      <c r="EHN399" s="93"/>
      <c r="EHO399" s="93"/>
      <c r="EHP399" s="93"/>
      <c r="EHQ399" s="93"/>
      <c r="EHR399" s="93"/>
      <c r="EHS399" s="93"/>
      <c r="EHT399" s="93"/>
      <c r="EHU399" s="93"/>
      <c r="EHV399" s="93"/>
      <c r="EHW399" s="93"/>
      <c r="EHX399" s="93"/>
      <c r="EHY399" s="93"/>
      <c r="EHZ399" s="93"/>
      <c r="EIA399" s="93"/>
      <c r="EIB399" s="93"/>
      <c r="EIC399" s="93"/>
      <c r="EID399" s="93"/>
      <c r="EIE399" s="93"/>
      <c r="EIF399" s="93"/>
      <c r="EIG399" s="93"/>
      <c r="EIH399" s="93"/>
      <c r="EII399" s="93"/>
      <c r="EIJ399" s="93"/>
      <c r="EIK399" s="93"/>
      <c r="EIL399" s="93"/>
      <c r="EIM399" s="93"/>
      <c r="EIN399" s="93"/>
      <c r="EIO399" s="93"/>
      <c r="EIP399" s="93"/>
      <c r="EIQ399" s="93"/>
      <c r="EIR399" s="93"/>
      <c r="EIS399" s="93"/>
      <c r="EIT399" s="93"/>
      <c r="EIU399" s="93"/>
      <c r="EIV399" s="93"/>
      <c r="EIW399" s="93"/>
      <c r="EIX399" s="93"/>
      <c r="EIY399" s="93"/>
      <c r="EIZ399" s="93"/>
      <c r="EJA399" s="93"/>
      <c r="EJB399" s="93"/>
      <c r="EJC399" s="93"/>
      <c r="EJD399" s="93"/>
      <c r="EJE399" s="93"/>
      <c r="EJF399" s="93"/>
      <c r="EJG399" s="93"/>
      <c r="EJH399" s="93"/>
      <c r="EJI399" s="93"/>
      <c r="EJJ399" s="93"/>
      <c r="EJK399" s="93"/>
      <c r="EJL399" s="93"/>
      <c r="EJM399" s="93"/>
      <c r="EJN399" s="93"/>
      <c r="EJO399" s="93"/>
      <c r="EJP399" s="93"/>
      <c r="EJQ399" s="93"/>
      <c r="EJR399" s="93"/>
      <c r="EJS399" s="93"/>
      <c r="EJT399" s="93"/>
      <c r="EJU399" s="93"/>
      <c r="EJV399" s="93"/>
      <c r="EJW399" s="93"/>
      <c r="EJX399" s="93"/>
      <c r="EJY399" s="93"/>
      <c r="EJZ399" s="93"/>
      <c r="EKA399" s="93"/>
      <c r="EKB399" s="93"/>
      <c r="EKC399" s="93"/>
      <c r="EKD399" s="93"/>
      <c r="EKE399" s="93"/>
      <c r="EKF399" s="93"/>
      <c r="EKG399" s="93"/>
      <c r="EKH399" s="93"/>
      <c r="EKI399" s="93"/>
      <c r="EKJ399" s="93"/>
      <c r="EKK399" s="93"/>
      <c r="EKL399" s="93"/>
      <c r="EKM399" s="93"/>
      <c r="EKN399" s="93"/>
      <c r="EKO399" s="93"/>
      <c r="EKP399" s="93"/>
      <c r="EKQ399" s="93"/>
      <c r="EKR399" s="93"/>
      <c r="EKS399" s="93"/>
      <c r="EKT399" s="93"/>
      <c r="EKU399" s="93"/>
      <c r="EKV399" s="93"/>
      <c r="EKW399" s="93"/>
      <c r="EKX399" s="93"/>
      <c r="EKY399" s="93"/>
      <c r="EKZ399" s="93"/>
      <c r="ELA399" s="93"/>
      <c r="ELB399" s="93"/>
      <c r="ELC399" s="93"/>
      <c r="ELD399" s="93"/>
      <c r="ELE399" s="93"/>
      <c r="ELF399" s="93"/>
      <c r="ELG399" s="93"/>
      <c r="ELH399" s="93"/>
      <c r="ELI399" s="93"/>
      <c r="ELJ399" s="93"/>
      <c r="ELK399" s="93"/>
      <c r="ELL399" s="93"/>
      <c r="ELM399" s="93"/>
      <c r="ELN399" s="93"/>
      <c r="ELO399" s="93"/>
      <c r="ELP399" s="93"/>
      <c r="ELQ399" s="93"/>
      <c r="ELR399" s="93"/>
      <c r="ELS399" s="93"/>
      <c r="ELT399" s="93"/>
      <c r="ELU399" s="93"/>
      <c r="ELV399" s="93"/>
      <c r="ELW399" s="93"/>
      <c r="ELX399" s="93"/>
      <c r="ELY399" s="93"/>
      <c r="ELZ399" s="93"/>
      <c r="EMA399" s="93"/>
      <c r="EMB399" s="93"/>
      <c r="EMC399" s="93"/>
      <c r="EMD399" s="93"/>
      <c r="EME399" s="93"/>
      <c r="EMF399" s="93"/>
      <c r="EMG399" s="93"/>
      <c r="EMH399" s="93"/>
      <c r="EMI399" s="93"/>
      <c r="EMJ399" s="93"/>
      <c r="EMK399" s="93"/>
      <c r="EML399" s="93"/>
      <c r="EMM399" s="93"/>
      <c r="EMN399" s="93"/>
      <c r="EMO399" s="93"/>
      <c r="EMP399" s="93"/>
      <c r="EMQ399" s="93"/>
      <c r="EMR399" s="93"/>
      <c r="EMS399" s="93"/>
      <c r="EMT399" s="93"/>
      <c r="EMU399" s="93"/>
      <c r="EMV399" s="93"/>
      <c r="EMW399" s="93"/>
      <c r="EMX399" s="93"/>
      <c r="EMY399" s="93"/>
      <c r="EMZ399" s="93"/>
      <c r="ENA399" s="93"/>
      <c r="ENB399" s="93"/>
      <c r="ENC399" s="93"/>
      <c r="END399" s="93"/>
      <c r="ENE399" s="93"/>
      <c r="ENF399" s="93"/>
      <c r="ENG399" s="93"/>
      <c r="ENH399" s="93"/>
      <c r="ENI399" s="93"/>
      <c r="ENJ399" s="93"/>
      <c r="ENK399" s="93"/>
      <c r="ENL399" s="93"/>
      <c r="ENM399" s="93"/>
      <c r="ENN399" s="93"/>
      <c r="ENO399" s="93"/>
      <c r="ENP399" s="93"/>
      <c r="ENQ399" s="93"/>
      <c r="ENR399" s="93"/>
      <c r="ENS399" s="93"/>
      <c r="ENT399" s="93"/>
      <c r="ENU399" s="93"/>
      <c r="ENV399" s="93"/>
      <c r="ENW399" s="93"/>
      <c r="ENX399" s="93"/>
      <c r="ENY399" s="93"/>
      <c r="ENZ399" s="93"/>
      <c r="EOA399" s="93"/>
      <c r="EOB399" s="93"/>
      <c r="EOC399" s="93"/>
      <c r="EOD399" s="93"/>
      <c r="EOE399" s="93"/>
      <c r="EOF399" s="93"/>
      <c r="EOG399" s="93"/>
      <c r="EOH399" s="93"/>
      <c r="EOI399" s="93"/>
      <c r="EOJ399" s="93"/>
      <c r="EOK399" s="93"/>
      <c r="EOL399" s="93"/>
      <c r="EOM399" s="93"/>
      <c r="EON399" s="93"/>
      <c r="EOO399" s="93"/>
      <c r="EOP399" s="93"/>
      <c r="EOQ399" s="93"/>
      <c r="EOR399" s="93"/>
      <c r="EOS399" s="93"/>
      <c r="EOT399" s="93"/>
      <c r="EOU399" s="93"/>
      <c r="EOV399" s="93"/>
      <c r="EOW399" s="93"/>
      <c r="EOX399" s="93"/>
      <c r="EOY399" s="93"/>
      <c r="EOZ399" s="93"/>
      <c r="EPA399" s="93"/>
      <c r="EPB399" s="93"/>
      <c r="EPC399" s="93"/>
      <c r="EPD399" s="93"/>
      <c r="EPE399" s="93"/>
      <c r="EPF399" s="93"/>
      <c r="EPG399" s="93"/>
      <c r="EPH399" s="93"/>
      <c r="EPI399" s="93"/>
      <c r="EPJ399" s="93"/>
      <c r="EPK399" s="93"/>
      <c r="EPL399" s="93"/>
      <c r="EPM399" s="93"/>
      <c r="EPN399" s="93"/>
      <c r="EPO399" s="93"/>
      <c r="EPP399" s="93"/>
      <c r="EPQ399" s="93"/>
      <c r="EPR399" s="93"/>
      <c r="EPS399" s="93"/>
      <c r="EPT399" s="93"/>
      <c r="EPU399" s="93"/>
      <c r="EPV399" s="93"/>
      <c r="EPW399" s="93"/>
      <c r="EPX399" s="93"/>
      <c r="EPY399" s="93"/>
      <c r="EPZ399" s="93"/>
      <c r="EQA399" s="93"/>
      <c r="EQB399" s="93"/>
      <c r="EQC399" s="93"/>
      <c r="EQD399" s="93"/>
      <c r="EQE399" s="93"/>
      <c r="EQF399" s="93"/>
      <c r="EQG399" s="93"/>
      <c r="EQH399" s="93"/>
      <c r="EQI399" s="93"/>
      <c r="EQJ399" s="93"/>
      <c r="EQK399" s="93"/>
      <c r="EQL399" s="93"/>
      <c r="EQM399" s="93"/>
      <c r="EQN399" s="93"/>
      <c r="EQO399" s="93"/>
      <c r="EQP399" s="93"/>
      <c r="EQQ399" s="93"/>
      <c r="EQR399" s="93"/>
      <c r="EQS399" s="93"/>
      <c r="EQT399" s="93"/>
      <c r="EQU399" s="93"/>
      <c r="EQV399" s="93"/>
      <c r="EQW399" s="93"/>
      <c r="EQX399" s="93"/>
      <c r="EQY399" s="93"/>
      <c r="EQZ399" s="93"/>
      <c r="ERA399" s="93"/>
      <c r="ERB399" s="93"/>
      <c r="ERC399" s="93"/>
      <c r="ERD399" s="93"/>
      <c r="ERE399" s="93"/>
      <c r="ERF399" s="93"/>
      <c r="ERG399" s="93"/>
      <c r="ERH399" s="93"/>
      <c r="ERI399" s="93"/>
      <c r="ERJ399" s="93"/>
      <c r="ERK399" s="93"/>
      <c r="ERL399" s="93"/>
      <c r="ERM399" s="93"/>
      <c r="ERN399" s="93"/>
      <c r="ERO399" s="93"/>
      <c r="ERP399" s="93"/>
      <c r="ERQ399" s="93"/>
      <c r="ERR399" s="93"/>
      <c r="ERS399" s="93"/>
      <c r="ERT399" s="93"/>
      <c r="ERU399" s="93"/>
      <c r="ERV399" s="93"/>
      <c r="ERW399" s="93"/>
      <c r="ERX399" s="93"/>
      <c r="ERY399" s="93"/>
      <c r="ERZ399" s="93"/>
      <c r="ESA399" s="93"/>
      <c r="ESB399" s="93"/>
      <c r="ESC399" s="93"/>
      <c r="ESD399" s="93"/>
      <c r="ESE399" s="93"/>
      <c r="ESF399" s="93"/>
      <c r="ESG399" s="93"/>
      <c r="ESH399" s="93"/>
      <c r="ESI399" s="93"/>
      <c r="ESJ399" s="93"/>
      <c r="ESK399" s="93"/>
      <c r="ESL399" s="93"/>
      <c r="ESM399" s="93"/>
      <c r="ESN399" s="93"/>
      <c r="ESO399" s="93"/>
      <c r="ESP399" s="93"/>
      <c r="ESQ399" s="93"/>
      <c r="ESR399" s="93"/>
      <c r="ESS399" s="93"/>
      <c r="EST399" s="93"/>
      <c r="ESU399" s="93"/>
      <c r="ESV399" s="93"/>
      <c r="ESW399" s="93"/>
      <c r="ESX399" s="93"/>
      <c r="ESY399" s="93"/>
      <c r="ESZ399" s="93"/>
      <c r="ETA399" s="93"/>
      <c r="ETB399" s="93"/>
      <c r="ETC399" s="93"/>
      <c r="ETD399" s="93"/>
      <c r="ETE399" s="93"/>
      <c r="ETF399" s="93"/>
      <c r="ETG399" s="93"/>
      <c r="ETH399" s="93"/>
      <c r="ETI399" s="93"/>
      <c r="ETJ399" s="93"/>
      <c r="ETK399" s="93"/>
      <c r="ETL399" s="93"/>
      <c r="ETM399" s="93"/>
      <c r="ETN399" s="93"/>
      <c r="ETO399" s="93"/>
      <c r="ETP399" s="93"/>
      <c r="ETQ399" s="93"/>
      <c r="ETR399" s="93"/>
      <c r="ETS399" s="93"/>
      <c r="ETT399" s="93"/>
      <c r="ETU399" s="93"/>
      <c r="ETV399" s="93"/>
      <c r="ETW399" s="93"/>
      <c r="ETX399" s="93"/>
      <c r="ETY399" s="93"/>
      <c r="ETZ399" s="93"/>
      <c r="EUA399" s="93"/>
      <c r="EUB399" s="93"/>
      <c r="EUC399" s="93"/>
      <c r="EUD399" s="93"/>
      <c r="EUE399" s="93"/>
      <c r="EUF399" s="93"/>
      <c r="EUG399" s="93"/>
      <c r="EUH399" s="93"/>
      <c r="EUI399" s="93"/>
      <c r="EUJ399" s="93"/>
      <c r="EUK399" s="93"/>
      <c r="EUL399" s="93"/>
      <c r="EUM399" s="93"/>
      <c r="EUN399" s="93"/>
      <c r="EUO399" s="93"/>
      <c r="EUP399" s="93"/>
      <c r="EUQ399" s="93"/>
      <c r="EUR399" s="93"/>
      <c r="EUS399" s="93"/>
      <c r="EUT399" s="93"/>
      <c r="EUU399" s="93"/>
      <c r="EUV399" s="93"/>
      <c r="EUW399" s="93"/>
      <c r="EUX399" s="93"/>
      <c r="EUY399" s="93"/>
      <c r="EUZ399" s="93"/>
      <c r="EVA399" s="93"/>
      <c r="EVB399" s="93"/>
      <c r="EVC399" s="93"/>
      <c r="EVD399" s="93"/>
      <c r="EVE399" s="93"/>
      <c r="EVF399" s="93"/>
      <c r="EVG399" s="93"/>
      <c r="EVH399" s="93"/>
      <c r="EVI399" s="93"/>
      <c r="EVJ399" s="93"/>
      <c r="EVK399" s="93"/>
      <c r="EVL399" s="93"/>
      <c r="EVM399" s="93"/>
      <c r="EVN399" s="93"/>
      <c r="EVO399" s="93"/>
      <c r="EVP399" s="93"/>
      <c r="EVQ399" s="93"/>
      <c r="EVR399" s="93"/>
      <c r="EVS399" s="93"/>
      <c r="EVT399" s="93"/>
      <c r="EVU399" s="93"/>
      <c r="EVV399" s="93"/>
      <c r="EVW399" s="93"/>
      <c r="EVX399" s="93"/>
      <c r="EVY399" s="93"/>
      <c r="EVZ399" s="93"/>
      <c r="EWA399" s="93"/>
      <c r="EWB399" s="93"/>
      <c r="EWC399" s="93"/>
      <c r="EWD399" s="93"/>
      <c r="EWE399" s="93"/>
      <c r="EWF399" s="93"/>
      <c r="EWG399" s="93"/>
      <c r="EWH399" s="93"/>
      <c r="EWI399" s="93"/>
      <c r="EWJ399" s="93"/>
      <c r="EWK399" s="93"/>
      <c r="EWL399" s="93"/>
      <c r="EWM399" s="93"/>
      <c r="EWN399" s="93"/>
      <c r="EWO399" s="93"/>
      <c r="EWP399" s="93"/>
      <c r="EWQ399" s="93"/>
      <c r="EWR399" s="93"/>
      <c r="EWS399" s="93"/>
      <c r="EWT399" s="93"/>
      <c r="EWU399" s="93"/>
      <c r="EWV399" s="93"/>
      <c r="EWW399" s="93"/>
      <c r="EWX399" s="93"/>
      <c r="EWY399" s="93"/>
      <c r="EWZ399" s="93"/>
      <c r="EXA399" s="93"/>
      <c r="EXB399" s="93"/>
      <c r="EXC399" s="93"/>
      <c r="EXD399" s="93"/>
      <c r="EXE399" s="93"/>
      <c r="EXF399" s="93"/>
      <c r="EXG399" s="93"/>
      <c r="EXH399" s="93"/>
      <c r="EXI399" s="93"/>
      <c r="EXJ399" s="93"/>
      <c r="EXK399" s="93"/>
      <c r="EXL399" s="93"/>
      <c r="EXM399" s="93"/>
      <c r="EXN399" s="93"/>
      <c r="EXO399" s="93"/>
      <c r="EXP399" s="93"/>
      <c r="EXQ399" s="93"/>
      <c r="EXR399" s="93"/>
      <c r="EXS399" s="93"/>
      <c r="EXT399" s="93"/>
      <c r="EXU399" s="93"/>
      <c r="EXV399" s="93"/>
      <c r="EXW399" s="93"/>
      <c r="EXX399" s="93"/>
      <c r="EXY399" s="93"/>
      <c r="EXZ399" s="93"/>
      <c r="EYA399" s="93"/>
      <c r="EYB399" s="93"/>
      <c r="EYC399" s="93"/>
      <c r="EYD399" s="93"/>
      <c r="EYE399" s="93"/>
      <c r="EYF399" s="93"/>
      <c r="EYG399" s="93"/>
      <c r="EYH399" s="93"/>
      <c r="EYI399" s="93"/>
      <c r="EYJ399" s="93"/>
      <c r="EYK399" s="93"/>
      <c r="EYL399" s="93"/>
      <c r="EYM399" s="93"/>
      <c r="EYN399" s="93"/>
      <c r="EYO399" s="93"/>
      <c r="EYP399" s="93"/>
      <c r="EYQ399" s="93"/>
      <c r="EYR399" s="93"/>
      <c r="EYS399" s="93"/>
      <c r="EYT399" s="93"/>
      <c r="EYU399" s="93"/>
      <c r="EYV399" s="93"/>
      <c r="EYW399" s="93"/>
      <c r="EYX399" s="93"/>
      <c r="EYY399" s="93"/>
      <c r="EYZ399" s="93"/>
      <c r="EZA399" s="93"/>
      <c r="EZB399" s="93"/>
      <c r="EZC399" s="93"/>
      <c r="EZD399" s="93"/>
      <c r="EZE399" s="93"/>
      <c r="EZF399" s="93"/>
      <c r="EZG399" s="93"/>
      <c r="EZH399" s="93"/>
      <c r="EZI399" s="93"/>
      <c r="EZJ399" s="93"/>
      <c r="EZK399" s="93"/>
      <c r="EZL399" s="93"/>
      <c r="EZM399" s="93"/>
      <c r="EZN399" s="93"/>
      <c r="EZO399" s="93"/>
      <c r="EZP399" s="93"/>
      <c r="EZQ399" s="93"/>
      <c r="EZR399" s="93"/>
      <c r="EZS399" s="93"/>
      <c r="EZT399" s="93"/>
      <c r="EZU399" s="93"/>
      <c r="EZV399" s="93"/>
      <c r="EZW399" s="93"/>
      <c r="EZX399" s="93"/>
      <c r="EZY399" s="93"/>
      <c r="EZZ399" s="93"/>
      <c r="FAA399" s="93"/>
      <c r="FAB399" s="93"/>
      <c r="FAC399" s="93"/>
      <c r="FAD399" s="93"/>
      <c r="FAE399" s="93"/>
      <c r="FAF399" s="93"/>
      <c r="FAG399" s="93"/>
      <c r="FAH399" s="93"/>
      <c r="FAI399" s="93"/>
      <c r="FAJ399" s="93"/>
      <c r="FAK399" s="93"/>
      <c r="FAL399" s="93"/>
      <c r="FAM399" s="93"/>
      <c r="FAN399" s="93"/>
      <c r="FAO399" s="93"/>
      <c r="FAP399" s="93"/>
      <c r="FAQ399" s="93"/>
      <c r="FAR399" s="93"/>
      <c r="FAS399" s="93"/>
      <c r="FAT399" s="93"/>
      <c r="FAU399" s="93"/>
      <c r="FAV399" s="93"/>
      <c r="FAW399" s="93"/>
      <c r="FAX399" s="93"/>
      <c r="FAY399" s="93"/>
      <c r="FAZ399" s="93"/>
      <c r="FBA399" s="93"/>
      <c r="FBB399" s="93"/>
      <c r="FBC399" s="93"/>
      <c r="FBD399" s="93"/>
      <c r="FBE399" s="93"/>
      <c r="FBF399" s="93"/>
      <c r="FBG399" s="93"/>
      <c r="FBH399" s="93"/>
      <c r="FBI399" s="93"/>
      <c r="FBJ399" s="93"/>
      <c r="FBK399" s="93"/>
      <c r="FBL399" s="93"/>
      <c r="FBM399" s="93"/>
      <c r="FBN399" s="93"/>
      <c r="FBO399" s="93"/>
      <c r="FBP399" s="93"/>
      <c r="FBQ399" s="93"/>
      <c r="FBR399" s="93"/>
      <c r="FBS399" s="93"/>
      <c r="FBT399" s="93"/>
      <c r="FBU399" s="93"/>
      <c r="FBV399" s="93"/>
      <c r="FBW399" s="93"/>
      <c r="FBX399" s="93"/>
      <c r="FBY399" s="93"/>
      <c r="FBZ399" s="93"/>
      <c r="FCA399" s="93"/>
      <c r="FCB399" s="93"/>
      <c r="FCC399" s="93"/>
      <c r="FCD399" s="93"/>
      <c r="FCE399" s="93"/>
      <c r="FCF399" s="93"/>
      <c r="FCG399" s="93"/>
      <c r="FCH399" s="93"/>
      <c r="FCI399" s="93"/>
      <c r="FCJ399" s="93"/>
      <c r="FCK399" s="93"/>
      <c r="FCL399" s="93"/>
      <c r="FCM399" s="93"/>
      <c r="FCN399" s="93"/>
      <c r="FCO399" s="93"/>
      <c r="FCP399" s="93"/>
      <c r="FCQ399" s="93"/>
      <c r="FCR399" s="93"/>
      <c r="FCS399" s="93"/>
      <c r="FCT399" s="93"/>
      <c r="FCU399" s="93"/>
      <c r="FCV399" s="93"/>
      <c r="FCW399" s="93"/>
      <c r="FCX399" s="93"/>
      <c r="FCY399" s="93"/>
      <c r="FCZ399" s="93"/>
      <c r="FDA399" s="93"/>
      <c r="FDB399" s="93"/>
      <c r="FDC399" s="93"/>
      <c r="FDD399" s="93"/>
      <c r="FDE399" s="93"/>
      <c r="FDF399" s="93"/>
      <c r="FDG399" s="93"/>
      <c r="FDH399" s="93"/>
      <c r="FDI399" s="93"/>
      <c r="FDJ399" s="93"/>
      <c r="FDK399" s="93"/>
      <c r="FDL399" s="93"/>
      <c r="FDM399" s="93"/>
      <c r="FDN399" s="93"/>
      <c r="FDO399" s="93"/>
      <c r="FDP399" s="93"/>
      <c r="FDQ399" s="93"/>
      <c r="FDR399" s="93"/>
      <c r="FDS399" s="93"/>
      <c r="FDT399" s="93"/>
      <c r="FDU399" s="93"/>
      <c r="FDV399" s="93"/>
      <c r="FDW399" s="93"/>
      <c r="FDX399" s="93"/>
      <c r="FDY399" s="93"/>
      <c r="FDZ399" s="93"/>
      <c r="FEA399" s="93"/>
      <c r="FEB399" s="93"/>
      <c r="FEC399" s="93"/>
      <c r="FED399" s="93"/>
      <c r="FEE399" s="93"/>
      <c r="FEF399" s="93"/>
      <c r="FEG399" s="93"/>
      <c r="FEH399" s="93"/>
      <c r="FEI399" s="93"/>
      <c r="FEJ399" s="93"/>
      <c r="FEK399" s="93"/>
      <c r="FEL399" s="93"/>
      <c r="FEM399" s="93"/>
      <c r="FEN399" s="93"/>
      <c r="FEO399" s="93"/>
      <c r="FEP399" s="93"/>
      <c r="FEQ399" s="93"/>
      <c r="FER399" s="93"/>
      <c r="FES399" s="93"/>
      <c r="FET399" s="93"/>
      <c r="FEU399" s="93"/>
      <c r="FEV399" s="93"/>
      <c r="FEW399" s="93"/>
      <c r="FEX399" s="93"/>
      <c r="FEY399" s="93"/>
      <c r="FEZ399" s="93"/>
      <c r="FFA399" s="93"/>
      <c r="FFB399" s="93"/>
      <c r="FFC399" s="93"/>
      <c r="FFD399" s="93"/>
      <c r="FFE399" s="93"/>
      <c r="FFF399" s="93"/>
      <c r="FFG399" s="93"/>
      <c r="FFH399" s="93"/>
      <c r="FFI399" s="93"/>
      <c r="FFJ399" s="93"/>
      <c r="FFK399" s="93"/>
      <c r="FFL399" s="93"/>
      <c r="FFM399" s="93"/>
      <c r="FFN399" s="93"/>
      <c r="FFO399" s="93"/>
      <c r="FFP399" s="93"/>
      <c r="FFQ399" s="93"/>
      <c r="FFR399" s="93"/>
      <c r="FFS399" s="93"/>
      <c r="FFT399" s="93"/>
      <c r="FFU399" s="93"/>
      <c r="FFV399" s="93"/>
      <c r="FFW399" s="93"/>
      <c r="FFX399" s="93"/>
      <c r="FFY399" s="93"/>
      <c r="FFZ399" s="93"/>
      <c r="FGA399" s="93"/>
      <c r="FGB399" s="93"/>
      <c r="FGC399" s="93"/>
      <c r="FGD399" s="93"/>
      <c r="FGE399" s="93"/>
      <c r="FGF399" s="93"/>
      <c r="FGG399" s="93"/>
      <c r="FGH399" s="93"/>
      <c r="FGI399" s="93"/>
      <c r="FGJ399" s="93"/>
      <c r="FGK399" s="93"/>
      <c r="FGL399" s="93"/>
      <c r="FGM399" s="93"/>
      <c r="FGN399" s="93"/>
      <c r="FGO399" s="93"/>
      <c r="FGP399" s="93"/>
      <c r="FGQ399" s="93"/>
      <c r="FGR399" s="93"/>
      <c r="FGS399" s="93"/>
      <c r="FGT399" s="93"/>
      <c r="FGU399" s="93"/>
      <c r="FGV399" s="93"/>
      <c r="FGW399" s="93"/>
      <c r="FGX399" s="93"/>
      <c r="FGY399" s="93"/>
      <c r="FGZ399" s="93"/>
      <c r="FHA399" s="93"/>
      <c r="FHB399" s="93"/>
      <c r="FHC399" s="93"/>
      <c r="FHD399" s="93"/>
      <c r="FHE399" s="93"/>
      <c r="FHF399" s="93"/>
      <c r="FHG399" s="93"/>
      <c r="FHH399" s="93"/>
      <c r="FHI399" s="93"/>
      <c r="FHJ399" s="93"/>
      <c r="FHK399" s="93"/>
      <c r="FHL399" s="93"/>
      <c r="FHM399" s="93"/>
      <c r="FHN399" s="93"/>
      <c r="FHO399" s="93"/>
      <c r="FHP399" s="93"/>
      <c r="FHQ399" s="93"/>
      <c r="FHR399" s="93"/>
      <c r="FHS399" s="93"/>
      <c r="FHT399" s="93"/>
      <c r="FHU399" s="93"/>
      <c r="FHV399" s="93"/>
      <c r="FHW399" s="93"/>
      <c r="FHX399" s="93"/>
      <c r="FHY399" s="93"/>
      <c r="FHZ399" s="93"/>
      <c r="FIA399" s="93"/>
      <c r="FIB399" s="93"/>
      <c r="FIC399" s="93"/>
      <c r="FID399" s="93"/>
      <c r="FIE399" s="93"/>
      <c r="FIF399" s="93"/>
      <c r="FIG399" s="93"/>
      <c r="FIH399" s="93"/>
      <c r="FII399" s="93"/>
      <c r="FIJ399" s="93"/>
      <c r="FIK399" s="93"/>
      <c r="FIL399" s="93"/>
      <c r="FIM399" s="93"/>
      <c r="FIN399" s="93"/>
      <c r="FIO399" s="93"/>
      <c r="FIP399" s="93"/>
      <c r="FIQ399" s="93"/>
      <c r="FIR399" s="93"/>
      <c r="FIS399" s="93"/>
      <c r="FIT399" s="93"/>
      <c r="FIU399" s="93"/>
      <c r="FIV399" s="93"/>
      <c r="FIW399" s="93"/>
      <c r="FIX399" s="93"/>
      <c r="FIY399" s="93"/>
      <c r="FIZ399" s="93"/>
      <c r="FJA399" s="93"/>
      <c r="FJB399" s="93"/>
      <c r="FJC399" s="93"/>
      <c r="FJD399" s="93"/>
      <c r="FJE399" s="93"/>
      <c r="FJF399" s="93"/>
      <c r="FJG399" s="93"/>
      <c r="FJH399" s="93"/>
      <c r="FJI399" s="93"/>
      <c r="FJJ399" s="93"/>
      <c r="FJK399" s="93"/>
      <c r="FJL399" s="93"/>
      <c r="FJM399" s="93"/>
      <c r="FJN399" s="93"/>
      <c r="FJO399" s="93"/>
      <c r="FJP399" s="93"/>
      <c r="FJQ399" s="93"/>
      <c r="FJR399" s="93"/>
      <c r="FJS399" s="93"/>
      <c r="FJT399" s="93"/>
      <c r="FJU399" s="93"/>
      <c r="FJV399" s="93"/>
      <c r="FJW399" s="93"/>
      <c r="FJX399" s="93"/>
      <c r="FJY399" s="93"/>
      <c r="FJZ399" s="93"/>
      <c r="FKA399" s="93"/>
      <c r="FKB399" s="93"/>
      <c r="FKC399" s="93"/>
      <c r="FKD399" s="93"/>
      <c r="FKE399" s="93"/>
      <c r="FKF399" s="93"/>
      <c r="FKG399" s="93"/>
      <c r="FKH399" s="93"/>
      <c r="FKI399" s="93"/>
      <c r="FKJ399" s="93"/>
      <c r="FKK399" s="93"/>
      <c r="FKL399" s="93"/>
      <c r="FKM399" s="93"/>
      <c r="FKN399" s="93"/>
      <c r="FKO399" s="93"/>
      <c r="FKP399" s="93"/>
      <c r="FKQ399" s="93"/>
      <c r="FKR399" s="93"/>
      <c r="FKS399" s="93"/>
      <c r="FKT399" s="93"/>
      <c r="FKU399" s="93"/>
      <c r="FKV399" s="93"/>
      <c r="FKW399" s="93"/>
      <c r="FKX399" s="93"/>
      <c r="FKY399" s="93"/>
      <c r="FKZ399" s="93"/>
      <c r="FLA399" s="93"/>
      <c r="FLB399" s="93"/>
      <c r="FLC399" s="93"/>
      <c r="FLD399" s="93"/>
      <c r="FLE399" s="93"/>
      <c r="FLF399" s="93"/>
      <c r="FLG399" s="93"/>
      <c r="FLH399" s="93"/>
      <c r="FLI399" s="93"/>
      <c r="FLJ399" s="93"/>
      <c r="FLK399" s="93"/>
      <c r="FLL399" s="93"/>
      <c r="FLM399" s="93"/>
      <c r="FLN399" s="93"/>
      <c r="FLO399" s="93"/>
      <c r="FLP399" s="93"/>
      <c r="FLQ399" s="93"/>
      <c r="FLR399" s="93"/>
      <c r="FLS399" s="93"/>
      <c r="FLT399" s="93"/>
      <c r="FLU399" s="93"/>
      <c r="FLV399" s="93"/>
      <c r="FLW399" s="93"/>
      <c r="FLX399" s="93"/>
      <c r="FLY399" s="93"/>
      <c r="FLZ399" s="93"/>
      <c r="FMA399" s="93"/>
      <c r="FMB399" s="93"/>
      <c r="FMC399" s="93"/>
      <c r="FMD399" s="93"/>
      <c r="FME399" s="93"/>
      <c r="FMF399" s="93"/>
      <c r="FMG399" s="93"/>
      <c r="FMH399" s="93"/>
      <c r="FMI399" s="93"/>
      <c r="FMJ399" s="93"/>
      <c r="FMK399" s="93"/>
      <c r="FML399" s="93"/>
      <c r="FMM399" s="93"/>
      <c r="FMN399" s="93"/>
      <c r="FMO399" s="93"/>
      <c r="FMP399" s="93"/>
      <c r="FMQ399" s="93"/>
      <c r="FMR399" s="93"/>
      <c r="FMS399" s="93"/>
      <c r="FMT399" s="93"/>
      <c r="FMU399" s="93"/>
      <c r="FMV399" s="93"/>
      <c r="FMW399" s="93"/>
      <c r="FMX399" s="93"/>
      <c r="FMY399" s="93"/>
      <c r="FMZ399" s="93"/>
      <c r="FNA399" s="93"/>
      <c r="FNB399" s="93"/>
      <c r="FNC399" s="93"/>
      <c r="FND399" s="93"/>
      <c r="FNE399" s="93"/>
      <c r="FNF399" s="93"/>
      <c r="FNG399" s="93"/>
      <c r="FNH399" s="93"/>
      <c r="FNI399" s="93"/>
      <c r="FNJ399" s="93"/>
      <c r="FNK399" s="93"/>
      <c r="FNL399" s="93"/>
      <c r="FNM399" s="93"/>
      <c r="FNN399" s="93"/>
      <c r="FNO399" s="93"/>
      <c r="FNP399" s="93"/>
      <c r="FNQ399" s="93"/>
      <c r="FNR399" s="93"/>
      <c r="FNS399" s="93"/>
      <c r="FNT399" s="93"/>
      <c r="FNU399" s="93"/>
      <c r="FNV399" s="93"/>
      <c r="FNW399" s="93"/>
      <c r="FNX399" s="93"/>
      <c r="FNY399" s="93"/>
      <c r="FNZ399" s="93"/>
      <c r="FOA399" s="93"/>
      <c r="FOB399" s="93"/>
      <c r="FOC399" s="93"/>
      <c r="FOD399" s="93"/>
      <c r="FOE399" s="93"/>
      <c r="FOF399" s="93"/>
      <c r="FOG399" s="93"/>
      <c r="FOH399" s="93"/>
      <c r="FOI399" s="93"/>
      <c r="FOJ399" s="93"/>
      <c r="FOK399" s="93"/>
      <c r="FOL399" s="93"/>
      <c r="FOM399" s="93"/>
      <c r="FON399" s="93"/>
      <c r="FOO399" s="93"/>
      <c r="FOP399" s="93"/>
      <c r="FOQ399" s="93"/>
      <c r="FOR399" s="93"/>
      <c r="FOS399" s="93"/>
      <c r="FOT399" s="93"/>
      <c r="FOU399" s="93"/>
      <c r="FOV399" s="93"/>
      <c r="FOW399" s="93"/>
      <c r="FOX399" s="93"/>
      <c r="FOY399" s="93"/>
      <c r="FOZ399" s="93"/>
      <c r="FPA399" s="93"/>
      <c r="FPB399" s="93"/>
      <c r="FPC399" s="93"/>
      <c r="FPD399" s="93"/>
      <c r="FPE399" s="93"/>
      <c r="FPF399" s="93"/>
      <c r="FPG399" s="93"/>
      <c r="FPH399" s="93"/>
      <c r="FPI399" s="93"/>
      <c r="FPJ399" s="93"/>
      <c r="FPK399" s="93"/>
      <c r="FPL399" s="93"/>
      <c r="FPM399" s="93"/>
      <c r="FPN399" s="93"/>
      <c r="FPO399" s="93"/>
      <c r="FPP399" s="93"/>
      <c r="FPQ399" s="93"/>
      <c r="FPR399" s="93"/>
      <c r="FPS399" s="93"/>
      <c r="FPT399" s="93"/>
      <c r="FPU399" s="93"/>
      <c r="FPV399" s="93"/>
      <c r="FPW399" s="93"/>
      <c r="FPX399" s="93"/>
      <c r="FPY399" s="93"/>
      <c r="FPZ399" s="93"/>
      <c r="FQA399" s="93"/>
      <c r="FQB399" s="93"/>
      <c r="FQC399" s="93"/>
      <c r="FQD399" s="93"/>
      <c r="FQE399" s="93"/>
      <c r="FQF399" s="93"/>
      <c r="FQG399" s="93"/>
      <c r="FQH399" s="93"/>
      <c r="FQI399" s="93"/>
      <c r="FQJ399" s="93"/>
      <c r="FQK399" s="93"/>
      <c r="FQL399" s="93"/>
      <c r="FQM399" s="93"/>
      <c r="FQN399" s="93"/>
      <c r="FQO399" s="93"/>
      <c r="FQP399" s="93"/>
      <c r="FQQ399" s="93"/>
      <c r="FQR399" s="93"/>
      <c r="FQS399" s="93"/>
      <c r="FQT399" s="93"/>
      <c r="FQU399" s="93"/>
      <c r="FQV399" s="93"/>
      <c r="FQW399" s="93"/>
      <c r="FQX399" s="93"/>
      <c r="FQY399" s="93"/>
      <c r="FQZ399" s="93"/>
      <c r="FRA399" s="93"/>
      <c r="FRB399" s="93"/>
      <c r="FRC399" s="93"/>
      <c r="FRD399" s="93"/>
      <c r="FRE399" s="93"/>
      <c r="FRF399" s="93"/>
      <c r="FRG399" s="93"/>
      <c r="FRH399" s="93"/>
      <c r="FRI399" s="93"/>
      <c r="FRJ399" s="93"/>
      <c r="FRK399" s="93"/>
      <c r="FRL399" s="93"/>
      <c r="FRM399" s="93"/>
      <c r="FRN399" s="93"/>
      <c r="FRO399" s="93"/>
      <c r="FRP399" s="93"/>
      <c r="FRQ399" s="93"/>
      <c r="FRR399" s="93"/>
      <c r="FRS399" s="93"/>
      <c r="FRT399" s="93"/>
      <c r="FRU399" s="93"/>
      <c r="FRV399" s="93"/>
      <c r="FRW399" s="93"/>
      <c r="FRX399" s="93"/>
      <c r="FRY399" s="93"/>
      <c r="FRZ399" s="93"/>
      <c r="FSA399" s="93"/>
      <c r="FSB399" s="93"/>
      <c r="FSC399" s="93"/>
      <c r="FSD399" s="93"/>
      <c r="FSE399" s="93"/>
      <c r="FSF399" s="93"/>
      <c r="FSG399" s="93"/>
      <c r="FSH399" s="93"/>
      <c r="FSI399" s="93"/>
      <c r="FSJ399" s="93"/>
      <c r="FSK399" s="93"/>
      <c r="FSL399" s="93"/>
      <c r="FSM399" s="93"/>
      <c r="FSN399" s="93"/>
      <c r="FSO399" s="93"/>
      <c r="FSP399" s="93"/>
      <c r="FSQ399" s="93"/>
      <c r="FSR399" s="93"/>
      <c r="FSS399" s="93"/>
      <c r="FST399" s="93"/>
      <c r="FSU399" s="93"/>
      <c r="FSV399" s="93"/>
      <c r="FSW399" s="93"/>
      <c r="FSX399" s="93"/>
      <c r="FSY399" s="93"/>
      <c r="FSZ399" s="93"/>
      <c r="FTA399" s="93"/>
      <c r="FTB399" s="93"/>
      <c r="FTC399" s="93"/>
      <c r="FTD399" s="93"/>
      <c r="FTE399" s="93"/>
      <c r="FTF399" s="93"/>
      <c r="FTG399" s="93"/>
      <c r="FTH399" s="93"/>
      <c r="FTI399" s="93"/>
      <c r="FTJ399" s="93"/>
      <c r="FTK399" s="93"/>
      <c r="FTL399" s="93"/>
      <c r="FTM399" s="93"/>
      <c r="FTN399" s="93"/>
      <c r="FTO399" s="93"/>
      <c r="FTP399" s="93"/>
      <c r="FTQ399" s="93"/>
      <c r="FTR399" s="93"/>
      <c r="FTS399" s="93"/>
      <c r="FTT399" s="93"/>
      <c r="FTU399" s="93"/>
      <c r="FTV399" s="93"/>
      <c r="FTW399" s="93"/>
      <c r="FTX399" s="93"/>
      <c r="FTY399" s="93"/>
      <c r="FTZ399" s="93"/>
      <c r="FUA399" s="93"/>
      <c r="FUB399" s="93"/>
      <c r="FUC399" s="93"/>
      <c r="FUD399" s="93"/>
      <c r="FUE399" s="93"/>
      <c r="FUF399" s="93"/>
      <c r="FUG399" s="93"/>
      <c r="FUH399" s="93"/>
      <c r="FUI399" s="93"/>
      <c r="FUJ399" s="93"/>
      <c r="FUK399" s="93"/>
      <c r="FUL399" s="93"/>
      <c r="FUM399" s="93"/>
      <c r="FUN399" s="93"/>
      <c r="FUO399" s="93"/>
      <c r="FUP399" s="93"/>
      <c r="FUQ399" s="93"/>
      <c r="FUR399" s="93"/>
      <c r="FUS399" s="93"/>
      <c r="FUT399" s="93"/>
      <c r="FUU399" s="93"/>
      <c r="FUV399" s="93"/>
      <c r="FUW399" s="93"/>
      <c r="FUX399" s="93"/>
      <c r="FUY399" s="93"/>
      <c r="FUZ399" s="93"/>
      <c r="FVA399" s="93"/>
      <c r="FVB399" s="93"/>
      <c r="FVC399" s="93"/>
      <c r="FVD399" s="93"/>
      <c r="FVE399" s="93"/>
      <c r="FVF399" s="93"/>
      <c r="FVG399" s="93"/>
      <c r="FVH399" s="93"/>
      <c r="FVI399" s="93"/>
      <c r="FVJ399" s="93"/>
      <c r="FVK399" s="93"/>
      <c r="FVL399" s="93"/>
      <c r="FVM399" s="93"/>
      <c r="FVN399" s="93"/>
      <c r="FVO399" s="93"/>
      <c r="FVP399" s="93"/>
      <c r="FVQ399" s="93"/>
      <c r="FVR399" s="93"/>
      <c r="FVS399" s="93"/>
      <c r="FVT399" s="93"/>
      <c r="FVU399" s="93"/>
      <c r="FVV399" s="93"/>
      <c r="FVW399" s="93"/>
      <c r="FVX399" s="93"/>
      <c r="FVY399" s="93"/>
      <c r="FVZ399" s="93"/>
      <c r="FWA399" s="93"/>
      <c r="FWB399" s="93"/>
      <c r="FWC399" s="93"/>
      <c r="FWD399" s="93"/>
      <c r="FWE399" s="93"/>
      <c r="FWF399" s="93"/>
      <c r="FWG399" s="93"/>
      <c r="FWH399" s="93"/>
      <c r="FWI399" s="93"/>
      <c r="FWJ399" s="93"/>
      <c r="FWK399" s="93"/>
      <c r="FWL399" s="93"/>
      <c r="FWM399" s="93"/>
      <c r="FWN399" s="93"/>
      <c r="FWO399" s="93"/>
      <c r="FWP399" s="93"/>
      <c r="FWQ399" s="93"/>
      <c r="FWR399" s="93"/>
      <c r="FWS399" s="93"/>
      <c r="FWT399" s="93"/>
      <c r="FWU399" s="93"/>
      <c r="FWV399" s="93"/>
      <c r="FWW399" s="93"/>
      <c r="FWX399" s="93"/>
      <c r="FWY399" s="93"/>
      <c r="FWZ399" s="93"/>
      <c r="FXA399" s="93"/>
      <c r="FXB399" s="93"/>
      <c r="FXC399" s="93"/>
      <c r="FXD399" s="93"/>
      <c r="FXE399" s="93"/>
      <c r="FXF399" s="93"/>
      <c r="FXG399" s="93"/>
      <c r="FXH399" s="93"/>
      <c r="FXI399" s="93"/>
      <c r="FXJ399" s="93"/>
      <c r="FXK399" s="93"/>
      <c r="FXL399" s="93"/>
      <c r="FXM399" s="93"/>
      <c r="FXN399" s="93"/>
      <c r="FXO399" s="93"/>
      <c r="FXP399" s="93"/>
      <c r="FXQ399" s="93"/>
      <c r="FXR399" s="93"/>
      <c r="FXS399" s="93"/>
      <c r="FXT399" s="93"/>
      <c r="FXU399" s="93"/>
      <c r="FXV399" s="93"/>
      <c r="FXW399" s="93"/>
      <c r="FXX399" s="93"/>
      <c r="FXY399" s="93"/>
      <c r="FXZ399" s="93"/>
      <c r="FYA399" s="93"/>
      <c r="FYB399" s="93"/>
      <c r="FYC399" s="93"/>
      <c r="FYD399" s="93"/>
      <c r="FYE399" s="93"/>
      <c r="FYF399" s="93"/>
      <c r="FYG399" s="93"/>
      <c r="FYH399" s="93"/>
      <c r="FYI399" s="93"/>
      <c r="FYJ399" s="93"/>
      <c r="FYK399" s="93"/>
      <c r="FYL399" s="93"/>
      <c r="FYM399" s="93"/>
      <c r="FYN399" s="93"/>
      <c r="FYO399" s="93"/>
      <c r="FYP399" s="93"/>
      <c r="FYQ399" s="93"/>
      <c r="FYR399" s="93"/>
      <c r="FYS399" s="93"/>
      <c r="FYT399" s="93"/>
      <c r="FYU399" s="93"/>
      <c r="FYV399" s="93"/>
      <c r="FYW399" s="93"/>
      <c r="FYX399" s="93"/>
      <c r="FYY399" s="93"/>
      <c r="FYZ399" s="93"/>
      <c r="FZA399" s="93"/>
      <c r="FZB399" s="93"/>
      <c r="FZC399" s="93"/>
      <c r="FZD399" s="93"/>
      <c r="FZE399" s="93"/>
      <c r="FZF399" s="93"/>
      <c r="FZG399" s="93"/>
      <c r="FZH399" s="93"/>
      <c r="FZI399" s="93"/>
      <c r="FZJ399" s="93"/>
      <c r="FZK399" s="93"/>
      <c r="FZL399" s="93"/>
      <c r="FZM399" s="93"/>
      <c r="FZN399" s="93"/>
      <c r="FZO399" s="93"/>
      <c r="FZP399" s="93"/>
      <c r="FZQ399" s="93"/>
      <c r="FZR399" s="93"/>
      <c r="FZS399" s="93"/>
      <c r="FZT399" s="93"/>
      <c r="FZU399" s="93"/>
      <c r="FZV399" s="93"/>
      <c r="FZW399" s="93"/>
      <c r="FZX399" s="93"/>
      <c r="FZY399" s="93"/>
      <c r="FZZ399" s="93"/>
      <c r="GAA399" s="93"/>
      <c r="GAB399" s="93"/>
      <c r="GAC399" s="93"/>
      <c r="GAD399" s="93"/>
      <c r="GAE399" s="93"/>
      <c r="GAF399" s="93"/>
      <c r="GAG399" s="93"/>
      <c r="GAH399" s="93"/>
      <c r="GAI399" s="93"/>
      <c r="GAJ399" s="93"/>
      <c r="GAK399" s="93"/>
      <c r="GAL399" s="93"/>
      <c r="GAM399" s="93"/>
      <c r="GAN399" s="93"/>
      <c r="GAO399" s="93"/>
      <c r="GAP399" s="93"/>
      <c r="GAQ399" s="93"/>
      <c r="GAR399" s="93"/>
      <c r="GAS399" s="93"/>
      <c r="GAT399" s="93"/>
      <c r="GAU399" s="93"/>
      <c r="GAV399" s="93"/>
      <c r="GAW399" s="93"/>
      <c r="GAX399" s="93"/>
      <c r="GAY399" s="93"/>
      <c r="GAZ399" s="93"/>
      <c r="GBA399" s="93"/>
      <c r="GBB399" s="93"/>
      <c r="GBC399" s="93"/>
      <c r="GBD399" s="93"/>
      <c r="GBE399" s="93"/>
      <c r="GBF399" s="93"/>
      <c r="GBG399" s="93"/>
      <c r="GBH399" s="93"/>
      <c r="GBI399" s="93"/>
      <c r="GBJ399" s="93"/>
      <c r="GBK399" s="93"/>
      <c r="GBL399" s="93"/>
      <c r="GBM399" s="93"/>
      <c r="GBN399" s="93"/>
      <c r="GBO399" s="93"/>
      <c r="GBP399" s="93"/>
      <c r="GBQ399" s="93"/>
      <c r="GBR399" s="93"/>
      <c r="GBS399" s="93"/>
      <c r="GBT399" s="93"/>
      <c r="GBU399" s="93"/>
      <c r="GBV399" s="93"/>
      <c r="GBW399" s="93"/>
      <c r="GBX399" s="93"/>
      <c r="GBY399" s="93"/>
      <c r="GBZ399" s="93"/>
      <c r="GCA399" s="93"/>
      <c r="GCB399" s="93"/>
      <c r="GCC399" s="93"/>
      <c r="GCD399" s="93"/>
      <c r="GCE399" s="93"/>
      <c r="GCF399" s="93"/>
      <c r="GCG399" s="93"/>
      <c r="GCH399" s="93"/>
      <c r="GCI399" s="93"/>
      <c r="GCJ399" s="93"/>
      <c r="GCK399" s="93"/>
      <c r="GCL399" s="93"/>
      <c r="GCM399" s="93"/>
      <c r="GCN399" s="93"/>
      <c r="GCO399" s="93"/>
      <c r="GCP399" s="93"/>
      <c r="GCQ399" s="93"/>
      <c r="GCR399" s="93"/>
      <c r="GCS399" s="93"/>
      <c r="GCT399" s="93"/>
      <c r="GCU399" s="93"/>
      <c r="GCV399" s="93"/>
      <c r="GCW399" s="93"/>
      <c r="GCX399" s="93"/>
      <c r="GCY399" s="93"/>
      <c r="GCZ399" s="93"/>
      <c r="GDA399" s="93"/>
      <c r="GDB399" s="93"/>
      <c r="GDC399" s="93"/>
      <c r="GDD399" s="93"/>
      <c r="GDE399" s="93"/>
      <c r="GDF399" s="93"/>
      <c r="GDG399" s="93"/>
      <c r="GDH399" s="93"/>
      <c r="GDI399" s="93"/>
      <c r="GDJ399" s="93"/>
      <c r="GDK399" s="93"/>
      <c r="GDL399" s="93"/>
      <c r="GDM399" s="93"/>
      <c r="GDN399" s="93"/>
      <c r="GDO399" s="93"/>
      <c r="GDP399" s="93"/>
      <c r="GDQ399" s="93"/>
      <c r="GDR399" s="93"/>
      <c r="GDS399" s="93"/>
      <c r="GDT399" s="93"/>
      <c r="GDU399" s="93"/>
      <c r="GDV399" s="93"/>
      <c r="GDW399" s="93"/>
      <c r="GDX399" s="93"/>
      <c r="GDY399" s="93"/>
      <c r="GDZ399" s="93"/>
      <c r="GEA399" s="93"/>
      <c r="GEB399" s="93"/>
      <c r="GEC399" s="93"/>
      <c r="GED399" s="93"/>
      <c r="GEE399" s="93"/>
      <c r="GEF399" s="93"/>
      <c r="GEG399" s="93"/>
      <c r="GEH399" s="93"/>
      <c r="GEI399" s="93"/>
      <c r="GEJ399" s="93"/>
      <c r="GEK399" s="93"/>
      <c r="GEL399" s="93"/>
      <c r="GEM399" s="93"/>
      <c r="GEN399" s="93"/>
      <c r="GEO399" s="93"/>
      <c r="GEP399" s="93"/>
      <c r="GEQ399" s="93"/>
      <c r="GER399" s="93"/>
      <c r="GES399" s="93"/>
      <c r="GET399" s="93"/>
      <c r="GEU399" s="93"/>
      <c r="GEV399" s="93"/>
      <c r="GEW399" s="93"/>
      <c r="GEX399" s="93"/>
      <c r="GEY399" s="93"/>
      <c r="GEZ399" s="93"/>
      <c r="GFA399" s="93"/>
      <c r="GFB399" s="93"/>
      <c r="GFC399" s="93"/>
      <c r="GFD399" s="93"/>
      <c r="GFE399" s="93"/>
      <c r="GFF399" s="93"/>
      <c r="GFG399" s="93"/>
      <c r="GFH399" s="93"/>
      <c r="GFI399" s="93"/>
      <c r="GFJ399" s="93"/>
      <c r="GFK399" s="93"/>
      <c r="GFL399" s="93"/>
      <c r="GFM399" s="93"/>
      <c r="GFN399" s="93"/>
      <c r="GFO399" s="93"/>
      <c r="GFP399" s="93"/>
      <c r="GFQ399" s="93"/>
      <c r="GFR399" s="93"/>
      <c r="GFS399" s="93"/>
      <c r="GFT399" s="93"/>
      <c r="GFU399" s="93"/>
      <c r="GFV399" s="93"/>
      <c r="GFW399" s="93"/>
      <c r="GFX399" s="93"/>
      <c r="GFY399" s="93"/>
      <c r="GFZ399" s="93"/>
      <c r="GGA399" s="93"/>
      <c r="GGB399" s="93"/>
      <c r="GGC399" s="93"/>
      <c r="GGD399" s="93"/>
      <c r="GGE399" s="93"/>
      <c r="GGF399" s="93"/>
      <c r="GGG399" s="93"/>
      <c r="GGH399" s="93"/>
      <c r="GGI399" s="93"/>
      <c r="GGJ399" s="93"/>
      <c r="GGK399" s="93"/>
      <c r="GGL399" s="93"/>
      <c r="GGM399" s="93"/>
      <c r="GGN399" s="93"/>
      <c r="GGO399" s="93"/>
      <c r="GGP399" s="93"/>
      <c r="GGQ399" s="93"/>
      <c r="GGR399" s="93"/>
      <c r="GGS399" s="93"/>
      <c r="GGT399" s="93"/>
      <c r="GGU399" s="93"/>
      <c r="GGV399" s="93"/>
      <c r="GGW399" s="93"/>
      <c r="GGX399" s="93"/>
      <c r="GGY399" s="93"/>
      <c r="GGZ399" s="93"/>
      <c r="GHA399" s="93"/>
      <c r="GHB399" s="93"/>
      <c r="GHC399" s="93"/>
      <c r="GHD399" s="93"/>
      <c r="GHE399" s="93"/>
      <c r="GHF399" s="93"/>
      <c r="GHG399" s="93"/>
      <c r="GHH399" s="93"/>
      <c r="GHI399" s="93"/>
      <c r="GHJ399" s="93"/>
      <c r="GHK399" s="93"/>
      <c r="GHL399" s="93"/>
      <c r="GHM399" s="93"/>
      <c r="GHN399" s="93"/>
      <c r="GHO399" s="93"/>
      <c r="GHP399" s="93"/>
      <c r="GHQ399" s="93"/>
      <c r="GHR399" s="93"/>
      <c r="GHS399" s="93"/>
      <c r="GHT399" s="93"/>
      <c r="GHU399" s="93"/>
      <c r="GHV399" s="93"/>
      <c r="GHW399" s="93"/>
      <c r="GHX399" s="93"/>
      <c r="GHY399" s="93"/>
      <c r="GHZ399" s="93"/>
      <c r="GIA399" s="93"/>
      <c r="GIB399" s="93"/>
      <c r="GIC399" s="93"/>
      <c r="GID399" s="93"/>
      <c r="GIE399" s="93"/>
      <c r="GIF399" s="93"/>
      <c r="GIG399" s="93"/>
      <c r="GIH399" s="93"/>
      <c r="GII399" s="93"/>
      <c r="GIJ399" s="93"/>
      <c r="GIK399" s="93"/>
      <c r="GIL399" s="93"/>
      <c r="GIM399" s="93"/>
      <c r="GIN399" s="93"/>
      <c r="GIO399" s="93"/>
      <c r="GIP399" s="93"/>
      <c r="GIQ399" s="93"/>
      <c r="GIR399" s="93"/>
      <c r="GIS399" s="93"/>
      <c r="GIT399" s="93"/>
      <c r="GIU399" s="93"/>
      <c r="GIV399" s="93"/>
      <c r="GIW399" s="93"/>
      <c r="GIX399" s="93"/>
      <c r="GIY399" s="93"/>
      <c r="GIZ399" s="93"/>
      <c r="GJA399" s="93"/>
      <c r="GJB399" s="93"/>
      <c r="GJC399" s="93"/>
      <c r="GJD399" s="93"/>
      <c r="GJE399" s="93"/>
      <c r="GJF399" s="93"/>
      <c r="GJG399" s="93"/>
      <c r="GJH399" s="93"/>
      <c r="GJI399" s="93"/>
      <c r="GJJ399" s="93"/>
      <c r="GJK399" s="93"/>
      <c r="GJL399" s="93"/>
      <c r="GJM399" s="93"/>
      <c r="GJN399" s="93"/>
      <c r="GJO399" s="93"/>
      <c r="GJP399" s="93"/>
      <c r="GJQ399" s="93"/>
      <c r="GJR399" s="93"/>
      <c r="GJS399" s="93"/>
      <c r="GJT399" s="93"/>
      <c r="GJU399" s="93"/>
      <c r="GJV399" s="93"/>
      <c r="GJW399" s="93"/>
      <c r="GJX399" s="93"/>
      <c r="GJY399" s="93"/>
      <c r="GJZ399" s="93"/>
      <c r="GKA399" s="93"/>
      <c r="GKB399" s="93"/>
      <c r="GKC399" s="93"/>
      <c r="GKD399" s="93"/>
      <c r="GKE399" s="93"/>
      <c r="GKF399" s="93"/>
      <c r="GKG399" s="93"/>
      <c r="GKH399" s="93"/>
      <c r="GKI399" s="93"/>
      <c r="GKJ399" s="93"/>
      <c r="GKK399" s="93"/>
      <c r="GKL399" s="93"/>
      <c r="GKM399" s="93"/>
      <c r="GKN399" s="93"/>
      <c r="GKO399" s="93"/>
      <c r="GKP399" s="93"/>
      <c r="GKQ399" s="93"/>
      <c r="GKR399" s="93"/>
      <c r="GKS399" s="93"/>
      <c r="GKT399" s="93"/>
      <c r="GKU399" s="93"/>
      <c r="GKV399" s="93"/>
      <c r="GKW399" s="93"/>
      <c r="GKX399" s="93"/>
      <c r="GKY399" s="93"/>
      <c r="GKZ399" s="93"/>
      <c r="GLA399" s="93"/>
      <c r="GLB399" s="93"/>
      <c r="GLC399" s="93"/>
      <c r="GLD399" s="93"/>
      <c r="GLE399" s="93"/>
      <c r="GLF399" s="93"/>
      <c r="GLG399" s="93"/>
      <c r="GLH399" s="93"/>
      <c r="GLI399" s="93"/>
      <c r="GLJ399" s="93"/>
      <c r="GLK399" s="93"/>
      <c r="GLL399" s="93"/>
      <c r="GLM399" s="93"/>
      <c r="GLN399" s="93"/>
      <c r="GLO399" s="93"/>
      <c r="GLP399" s="93"/>
      <c r="GLQ399" s="93"/>
      <c r="GLR399" s="93"/>
      <c r="GLS399" s="93"/>
      <c r="GLT399" s="93"/>
      <c r="GLU399" s="93"/>
      <c r="GLV399" s="93"/>
      <c r="GLW399" s="93"/>
      <c r="GLX399" s="93"/>
      <c r="GLY399" s="93"/>
      <c r="GLZ399" s="93"/>
      <c r="GMA399" s="93"/>
      <c r="GMB399" s="93"/>
      <c r="GMC399" s="93"/>
      <c r="GMD399" s="93"/>
      <c r="GME399" s="93"/>
      <c r="GMF399" s="93"/>
      <c r="GMG399" s="93"/>
      <c r="GMH399" s="93"/>
      <c r="GMI399" s="93"/>
      <c r="GMJ399" s="93"/>
      <c r="GMK399" s="93"/>
      <c r="GML399" s="93"/>
      <c r="GMM399" s="93"/>
      <c r="GMN399" s="93"/>
      <c r="GMO399" s="93"/>
      <c r="GMP399" s="93"/>
      <c r="GMQ399" s="93"/>
      <c r="GMR399" s="93"/>
      <c r="GMS399" s="93"/>
      <c r="GMT399" s="93"/>
      <c r="GMU399" s="93"/>
      <c r="GMV399" s="93"/>
      <c r="GMW399" s="93"/>
      <c r="GMX399" s="93"/>
      <c r="GMY399" s="93"/>
      <c r="GMZ399" s="93"/>
      <c r="GNA399" s="93"/>
      <c r="GNB399" s="93"/>
      <c r="GNC399" s="93"/>
      <c r="GND399" s="93"/>
      <c r="GNE399" s="93"/>
      <c r="GNF399" s="93"/>
      <c r="GNG399" s="93"/>
      <c r="GNH399" s="93"/>
      <c r="GNI399" s="93"/>
      <c r="GNJ399" s="93"/>
      <c r="GNK399" s="93"/>
      <c r="GNL399" s="93"/>
      <c r="GNM399" s="93"/>
      <c r="GNN399" s="93"/>
      <c r="GNO399" s="93"/>
      <c r="GNP399" s="93"/>
      <c r="GNQ399" s="93"/>
      <c r="GNR399" s="93"/>
      <c r="GNS399" s="93"/>
      <c r="GNT399" s="93"/>
      <c r="GNU399" s="93"/>
      <c r="GNV399" s="93"/>
      <c r="GNW399" s="93"/>
      <c r="GNX399" s="93"/>
      <c r="GNY399" s="93"/>
      <c r="GNZ399" s="93"/>
      <c r="GOA399" s="93"/>
      <c r="GOB399" s="93"/>
      <c r="GOC399" s="93"/>
      <c r="GOD399" s="93"/>
      <c r="GOE399" s="93"/>
      <c r="GOF399" s="93"/>
      <c r="GOG399" s="93"/>
      <c r="GOH399" s="93"/>
      <c r="GOI399" s="93"/>
      <c r="GOJ399" s="93"/>
      <c r="GOK399" s="93"/>
      <c r="GOL399" s="93"/>
      <c r="GOM399" s="93"/>
      <c r="GON399" s="93"/>
      <c r="GOO399" s="93"/>
      <c r="GOP399" s="93"/>
      <c r="GOQ399" s="93"/>
      <c r="GOR399" s="93"/>
      <c r="GOS399" s="93"/>
      <c r="GOT399" s="93"/>
      <c r="GOU399" s="93"/>
      <c r="GOV399" s="93"/>
      <c r="GOW399" s="93"/>
      <c r="GOX399" s="93"/>
      <c r="GOY399" s="93"/>
      <c r="GOZ399" s="93"/>
      <c r="GPA399" s="93"/>
      <c r="GPB399" s="93"/>
      <c r="GPC399" s="93"/>
      <c r="GPD399" s="93"/>
      <c r="GPE399" s="93"/>
      <c r="GPF399" s="93"/>
      <c r="GPG399" s="93"/>
      <c r="GPH399" s="93"/>
      <c r="GPI399" s="93"/>
      <c r="GPJ399" s="93"/>
      <c r="GPK399" s="93"/>
      <c r="GPL399" s="93"/>
      <c r="GPM399" s="93"/>
      <c r="GPN399" s="93"/>
      <c r="GPO399" s="93"/>
      <c r="GPP399" s="93"/>
      <c r="GPQ399" s="93"/>
      <c r="GPR399" s="93"/>
      <c r="GPS399" s="93"/>
      <c r="GPT399" s="93"/>
      <c r="GPU399" s="93"/>
      <c r="GPV399" s="93"/>
      <c r="GPW399" s="93"/>
      <c r="GPX399" s="93"/>
      <c r="GPY399" s="93"/>
      <c r="GPZ399" s="93"/>
      <c r="GQA399" s="93"/>
      <c r="GQB399" s="93"/>
      <c r="GQC399" s="93"/>
      <c r="GQD399" s="93"/>
      <c r="GQE399" s="93"/>
      <c r="GQF399" s="93"/>
      <c r="GQG399" s="93"/>
      <c r="GQH399" s="93"/>
      <c r="GQI399" s="93"/>
      <c r="GQJ399" s="93"/>
      <c r="GQK399" s="93"/>
      <c r="GQL399" s="93"/>
      <c r="GQM399" s="93"/>
      <c r="GQN399" s="93"/>
      <c r="GQO399" s="93"/>
      <c r="GQP399" s="93"/>
      <c r="GQQ399" s="93"/>
      <c r="GQR399" s="93"/>
      <c r="GQS399" s="93"/>
      <c r="GQT399" s="93"/>
      <c r="GQU399" s="93"/>
      <c r="GQV399" s="93"/>
      <c r="GQW399" s="93"/>
      <c r="GQX399" s="93"/>
      <c r="GQY399" s="93"/>
      <c r="GQZ399" s="93"/>
      <c r="GRA399" s="93"/>
      <c r="GRB399" s="93"/>
      <c r="GRC399" s="93"/>
      <c r="GRD399" s="93"/>
      <c r="GRE399" s="93"/>
      <c r="GRF399" s="93"/>
      <c r="GRG399" s="93"/>
      <c r="GRH399" s="93"/>
      <c r="GRI399" s="93"/>
      <c r="GRJ399" s="93"/>
      <c r="GRK399" s="93"/>
      <c r="GRL399" s="93"/>
      <c r="GRM399" s="93"/>
      <c r="GRN399" s="93"/>
      <c r="GRO399" s="93"/>
      <c r="GRP399" s="93"/>
      <c r="GRQ399" s="93"/>
      <c r="GRR399" s="93"/>
      <c r="GRS399" s="93"/>
      <c r="GRT399" s="93"/>
      <c r="GRU399" s="93"/>
      <c r="GRV399" s="93"/>
      <c r="GRW399" s="93"/>
      <c r="GRX399" s="93"/>
      <c r="GRY399" s="93"/>
      <c r="GRZ399" s="93"/>
      <c r="GSA399" s="93"/>
      <c r="GSB399" s="93"/>
      <c r="GSC399" s="93"/>
      <c r="GSD399" s="93"/>
      <c r="GSE399" s="93"/>
      <c r="GSF399" s="93"/>
      <c r="GSG399" s="93"/>
      <c r="GSH399" s="93"/>
      <c r="GSI399" s="93"/>
      <c r="GSJ399" s="93"/>
      <c r="GSK399" s="93"/>
      <c r="GSL399" s="93"/>
      <c r="GSM399" s="93"/>
      <c r="GSN399" s="93"/>
      <c r="GSO399" s="93"/>
      <c r="GSP399" s="93"/>
      <c r="GSQ399" s="93"/>
      <c r="GSR399" s="93"/>
      <c r="GSS399" s="93"/>
      <c r="GST399" s="93"/>
      <c r="GSU399" s="93"/>
      <c r="GSV399" s="93"/>
      <c r="GSW399" s="93"/>
      <c r="GSX399" s="93"/>
      <c r="GSY399" s="93"/>
      <c r="GSZ399" s="93"/>
      <c r="GTA399" s="93"/>
      <c r="GTB399" s="93"/>
      <c r="GTC399" s="93"/>
      <c r="GTD399" s="93"/>
      <c r="GTE399" s="93"/>
      <c r="GTF399" s="93"/>
      <c r="GTG399" s="93"/>
      <c r="GTH399" s="93"/>
      <c r="GTI399" s="93"/>
      <c r="GTJ399" s="93"/>
      <c r="GTK399" s="93"/>
      <c r="GTL399" s="93"/>
      <c r="GTM399" s="93"/>
      <c r="GTN399" s="93"/>
      <c r="GTO399" s="93"/>
      <c r="GTP399" s="93"/>
      <c r="GTQ399" s="93"/>
      <c r="GTR399" s="93"/>
      <c r="GTS399" s="93"/>
      <c r="GTT399" s="93"/>
      <c r="GTU399" s="93"/>
      <c r="GTV399" s="93"/>
      <c r="GTW399" s="93"/>
      <c r="GTX399" s="93"/>
      <c r="GTY399" s="93"/>
      <c r="GTZ399" s="93"/>
      <c r="GUA399" s="93"/>
      <c r="GUB399" s="93"/>
      <c r="GUC399" s="93"/>
      <c r="GUD399" s="93"/>
      <c r="GUE399" s="93"/>
      <c r="GUF399" s="93"/>
      <c r="GUG399" s="93"/>
      <c r="GUH399" s="93"/>
      <c r="GUI399" s="93"/>
      <c r="GUJ399" s="93"/>
      <c r="GUK399" s="93"/>
      <c r="GUL399" s="93"/>
      <c r="GUM399" s="93"/>
      <c r="GUN399" s="93"/>
      <c r="GUO399" s="93"/>
      <c r="GUP399" s="93"/>
      <c r="GUQ399" s="93"/>
      <c r="GUR399" s="93"/>
      <c r="GUS399" s="93"/>
      <c r="GUT399" s="93"/>
      <c r="GUU399" s="93"/>
      <c r="GUV399" s="93"/>
      <c r="GUW399" s="93"/>
      <c r="GUX399" s="93"/>
      <c r="GUY399" s="93"/>
      <c r="GUZ399" s="93"/>
      <c r="GVA399" s="93"/>
      <c r="GVB399" s="93"/>
      <c r="GVC399" s="93"/>
      <c r="GVD399" s="93"/>
      <c r="GVE399" s="93"/>
      <c r="GVF399" s="93"/>
      <c r="GVG399" s="93"/>
      <c r="GVH399" s="93"/>
      <c r="GVI399" s="93"/>
      <c r="GVJ399" s="93"/>
      <c r="GVK399" s="93"/>
      <c r="GVL399" s="93"/>
      <c r="GVM399" s="93"/>
      <c r="GVN399" s="93"/>
      <c r="GVO399" s="93"/>
      <c r="GVP399" s="93"/>
      <c r="GVQ399" s="93"/>
      <c r="GVR399" s="93"/>
      <c r="GVS399" s="93"/>
      <c r="GVT399" s="93"/>
      <c r="GVU399" s="93"/>
      <c r="GVV399" s="93"/>
      <c r="GVW399" s="93"/>
      <c r="GVX399" s="93"/>
      <c r="GVY399" s="93"/>
      <c r="GVZ399" s="93"/>
      <c r="GWA399" s="93"/>
      <c r="GWB399" s="93"/>
      <c r="GWC399" s="93"/>
      <c r="GWD399" s="93"/>
      <c r="GWE399" s="93"/>
      <c r="GWF399" s="93"/>
      <c r="GWG399" s="93"/>
      <c r="GWH399" s="93"/>
      <c r="GWI399" s="93"/>
      <c r="GWJ399" s="93"/>
      <c r="GWK399" s="93"/>
      <c r="GWL399" s="93"/>
      <c r="GWM399" s="93"/>
      <c r="GWN399" s="93"/>
      <c r="GWO399" s="93"/>
      <c r="GWP399" s="93"/>
      <c r="GWQ399" s="93"/>
      <c r="GWR399" s="93"/>
      <c r="GWS399" s="93"/>
      <c r="GWT399" s="93"/>
      <c r="GWU399" s="93"/>
      <c r="GWV399" s="93"/>
      <c r="GWW399" s="93"/>
      <c r="GWX399" s="93"/>
      <c r="GWY399" s="93"/>
      <c r="GWZ399" s="93"/>
      <c r="GXA399" s="93"/>
      <c r="GXB399" s="93"/>
      <c r="GXC399" s="93"/>
      <c r="GXD399" s="93"/>
      <c r="GXE399" s="93"/>
      <c r="GXF399" s="93"/>
      <c r="GXG399" s="93"/>
      <c r="GXH399" s="93"/>
      <c r="GXI399" s="93"/>
      <c r="GXJ399" s="93"/>
      <c r="GXK399" s="93"/>
      <c r="GXL399" s="93"/>
      <c r="GXM399" s="93"/>
      <c r="GXN399" s="93"/>
      <c r="GXO399" s="93"/>
      <c r="GXP399" s="93"/>
      <c r="GXQ399" s="93"/>
      <c r="GXR399" s="93"/>
      <c r="GXS399" s="93"/>
      <c r="GXT399" s="93"/>
      <c r="GXU399" s="93"/>
      <c r="GXV399" s="93"/>
      <c r="GXW399" s="93"/>
      <c r="GXX399" s="93"/>
      <c r="GXY399" s="93"/>
      <c r="GXZ399" s="93"/>
      <c r="GYA399" s="93"/>
      <c r="GYB399" s="93"/>
      <c r="GYC399" s="93"/>
      <c r="GYD399" s="93"/>
      <c r="GYE399" s="93"/>
      <c r="GYF399" s="93"/>
      <c r="GYG399" s="93"/>
      <c r="GYH399" s="93"/>
      <c r="GYI399" s="93"/>
      <c r="GYJ399" s="93"/>
      <c r="GYK399" s="93"/>
      <c r="GYL399" s="93"/>
      <c r="GYM399" s="93"/>
      <c r="GYN399" s="93"/>
      <c r="GYO399" s="93"/>
      <c r="GYP399" s="93"/>
      <c r="GYQ399" s="93"/>
      <c r="GYR399" s="93"/>
      <c r="GYS399" s="93"/>
      <c r="GYT399" s="93"/>
      <c r="GYU399" s="93"/>
      <c r="GYV399" s="93"/>
      <c r="GYW399" s="93"/>
      <c r="GYX399" s="93"/>
      <c r="GYY399" s="93"/>
      <c r="GYZ399" s="93"/>
      <c r="GZA399" s="93"/>
      <c r="GZB399" s="93"/>
      <c r="GZC399" s="93"/>
      <c r="GZD399" s="93"/>
      <c r="GZE399" s="93"/>
      <c r="GZF399" s="93"/>
      <c r="GZG399" s="93"/>
      <c r="GZH399" s="93"/>
      <c r="GZI399" s="93"/>
      <c r="GZJ399" s="93"/>
      <c r="GZK399" s="93"/>
      <c r="GZL399" s="93"/>
      <c r="GZM399" s="93"/>
      <c r="GZN399" s="93"/>
      <c r="GZO399" s="93"/>
      <c r="GZP399" s="93"/>
      <c r="GZQ399" s="93"/>
      <c r="GZR399" s="93"/>
      <c r="GZS399" s="93"/>
      <c r="GZT399" s="93"/>
      <c r="GZU399" s="93"/>
      <c r="GZV399" s="93"/>
      <c r="GZW399" s="93"/>
      <c r="GZX399" s="93"/>
      <c r="GZY399" s="93"/>
      <c r="GZZ399" s="93"/>
      <c r="HAA399" s="93"/>
      <c r="HAB399" s="93"/>
      <c r="HAC399" s="93"/>
      <c r="HAD399" s="93"/>
      <c r="HAE399" s="93"/>
      <c r="HAF399" s="93"/>
      <c r="HAG399" s="93"/>
      <c r="HAH399" s="93"/>
      <c r="HAI399" s="93"/>
      <c r="HAJ399" s="93"/>
      <c r="HAK399" s="93"/>
      <c r="HAL399" s="93"/>
      <c r="HAM399" s="93"/>
      <c r="HAN399" s="93"/>
      <c r="HAO399" s="93"/>
      <c r="HAP399" s="93"/>
      <c r="HAQ399" s="93"/>
      <c r="HAR399" s="93"/>
      <c r="HAS399" s="93"/>
      <c r="HAT399" s="93"/>
      <c r="HAU399" s="93"/>
      <c r="HAV399" s="93"/>
      <c r="HAW399" s="93"/>
      <c r="HAX399" s="93"/>
      <c r="HAY399" s="93"/>
      <c r="HAZ399" s="93"/>
      <c r="HBA399" s="93"/>
      <c r="HBB399" s="93"/>
      <c r="HBC399" s="93"/>
      <c r="HBD399" s="93"/>
      <c r="HBE399" s="93"/>
      <c r="HBF399" s="93"/>
      <c r="HBG399" s="93"/>
      <c r="HBH399" s="93"/>
      <c r="HBI399" s="93"/>
      <c r="HBJ399" s="93"/>
      <c r="HBK399" s="93"/>
      <c r="HBL399" s="93"/>
      <c r="HBM399" s="93"/>
      <c r="HBN399" s="93"/>
      <c r="HBO399" s="93"/>
      <c r="HBP399" s="93"/>
      <c r="HBQ399" s="93"/>
      <c r="HBR399" s="93"/>
      <c r="HBS399" s="93"/>
      <c r="HBT399" s="93"/>
      <c r="HBU399" s="93"/>
      <c r="HBV399" s="93"/>
      <c r="HBW399" s="93"/>
      <c r="HBX399" s="93"/>
      <c r="HBY399" s="93"/>
      <c r="HBZ399" s="93"/>
      <c r="HCA399" s="93"/>
      <c r="HCB399" s="93"/>
      <c r="HCC399" s="93"/>
      <c r="HCD399" s="93"/>
      <c r="HCE399" s="93"/>
      <c r="HCF399" s="93"/>
      <c r="HCG399" s="93"/>
      <c r="HCH399" s="93"/>
      <c r="HCI399" s="93"/>
      <c r="HCJ399" s="93"/>
      <c r="HCK399" s="93"/>
      <c r="HCL399" s="93"/>
      <c r="HCM399" s="93"/>
      <c r="HCN399" s="93"/>
      <c r="HCO399" s="93"/>
      <c r="HCP399" s="93"/>
      <c r="HCQ399" s="93"/>
      <c r="HCR399" s="93"/>
      <c r="HCS399" s="93"/>
      <c r="HCT399" s="93"/>
      <c r="HCU399" s="93"/>
      <c r="HCV399" s="93"/>
      <c r="HCW399" s="93"/>
      <c r="HCX399" s="93"/>
      <c r="HCY399" s="93"/>
      <c r="HCZ399" s="93"/>
      <c r="HDA399" s="93"/>
      <c r="HDB399" s="93"/>
      <c r="HDC399" s="93"/>
      <c r="HDD399" s="93"/>
      <c r="HDE399" s="93"/>
      <c r="HDF399" s="93"/>
      <c r="HDG399" s="93"/>
      <c r="HDH399" s="93"/>
      <c r="HDI399" s="93"/>
      <c r="HDJ399" s="93"/>
      <c r="HDK399" s="93"/>
      <c r="HDL399" s="93"/>
      <c r="HDM399" s="93"/>
      <c r="HDN399" s="93"/>
      <c r="HDO399" s="93"/>
      <c r="HDP399" s="93"/>
      <c r="HDQ399" s="93"/>
      <c r="HDR399" s="93"/>
      <c r="HDS399" s="93"/>
      <c r="HDT399" s="93"/>
      <c r="HDU399" s="93"/>
      <c r="HDV399" s="93"/>
      <c r="HDW399" s="93"/>
      <c r="HDX399" s="93"/>
      <c r="HDY399" s="93"/>
      <c r="HDZ399" s="93"/>
      <c r="HEA399" s="93"/>
      <c r="HEB399" s="93"/>
      <c r="HEC399" s="93"/>
      <c r="HED399" s="93"/>
      <c r="HEE399" s="93"/>
      <c r="HEF399" s="93"/>
      <c r="HEG399" s="93"/>
      <c r="HEH399" s="93"/>
      <c r="HEI399" s="93"/>
      <c r="HEJ399" s="93"/>
      <c r="HEK399" s="93"/>
      <c r="HEL399" s="93"/>
      <c r="HEM399" s="93"/>
      <c r="HEN399" s="93"/>
      <c r="HEO399" s="93"/>
      <c r="HEP399" s="93"/>
      <c r="HEQ399" s="93"/>
      <c r="HER399" s="93"/>
      <c r="HES399" s="93"/>
      <c r="HET399" s="93"/>
      <c r="HEU399" s="93"/>
      <c r="HEV399" s="93"/>
      <c r="HEW399" s="93"/>
      <c r="HEX399" s="93"/>
      <c r="HEY399" s="93"/>
      <c r="HEZ399" s="93"/>
      <c r="HFA399" s="93"/>
      <c r="HFB399" s="93"/>
      <c r="HFC399" s="93"/>
      <c r="HFD399" s="93"/>
      <c r="HFE399" s="93"/>
      <c r="HFF399" s="93"/>
      <c r="HFG399" s="93"/>
      <c r="HFH399" s="93"/>
      <c r="HFI399" s="93"/>
      <c r="HFJ399" s="93"/>
      <c r="HFK399" s="93"/>
      <c r="HFL399" s="93"/>
      <c r="HFM399" s="93"/>
      <c r="HFN399" s="93"/>
      <c r="HFO399" s="93"/>
      <c r="HFP399" s="93"/>
      <c r="HFQ399" s="93"/>
      <c r="HFR399" s="93"/>
      <c r="HFS399" s="93"/>
      <c r="HFT399" s="93"/>
      <c r="HFU399" s="93"/>
      <c r="HFV399" s="93"/>
      <c r="HFW399" s="93"/>
      <c r="HFX399" s="93"/>
      <c r="HFY399" s="93"/>
      <c r="HFZ399" s="93"/>
      <c r="HGA399" s="93"/>
      <c r="HGB399" s="93"/>
      <c r="HGC399" s="93"/>
      <c r="HGD399" s="93"/>
      <c r="HGE399" s="93"/>
      <c r="HGF399" s="93"/>
      <c r="HGG399" s="93"/>
      <c r="HGH399" s="93"/>
      <c r="HGI399" s="93"/>
      <c r="HGJ399" s="93"/>
      <c r="HGK399" s="93"/>
      <c r="HGL399" s="93"/>
      <c r="HGM399" s="93"/>
      <c r="HGN399" s="93"/>
      <c r="HGO399" s="93"/>
      <c r="HGP399" s="93"/>
      <c r="HGQ399" s="93"/>
      <c r="HGR399" s="93"/>
      <c r="HGS399" s="93"/>
      <c r="HGT399" s="93"/>
      <c r="HGU399" s="93"/>
      <c r="HGV399" s="93"/>
      <c r="HGW399" s="93"/>
      <c r="HGX399" s="93"/>
      <c r="HGY399" s="93"/>
      <c r="HGZ399" s="93"/>
      <c r="HHA399" s="93"/>
      <c r="HHB399" s="93"/>
      <c r="HHC399" s="93"/>
      <c r="HHD399" s="93"/>
      <c r="HHE399" s="93"/>
      <c r="HHF399" s="93"/>
      <c r="HHG399" s="93"/>
      <c r="HHH399" s="93"/>
      <c r="HHI399" s="93"/>
      <c r="HHJ399" s="93"/>
      <c r="HHK399" s="93"/>
      <c r="HHL399" s="93"/>
      <c r="HHM399" s="93"/>
      <c r="HHN399" s="93"/>
      <c r="HHO399" s="93"/>
      <c r="HHP399" s="93"/>
      <c r="HHQ399" s="93"/>
      <c r="HHR399" s="93"/>
      <c r="HHS399" s="93"/>
      <c r="HHT399" s="93"/>
      <c r="HHU399" s="93"/>
      <c r="HHV399" s="93"/>
      <c r="HHW399" s="93"/>
      <c r="HHX399" s="93"/>
      <c r="HHY399" s="93"/>
      <c r="HHZ399" s="93"/>
      <c r="HIA399" s="93"/>
      <c r="HIB399" s="93"/>
      <c r="HIC399" s="93"/>
      <c r="HID399" s="93"/>
      <c r="HIE399" s="93"/>
      <c r="HIF399" s="93"/>
      <c r="HIG399" s="93"/>
      <c r="HIH399" s="93"/>
      <c r="HII399" s="93"/>
      <c r="HIJ399" s="93"/>
      <c r="HIK399" s="93"/>
      <c r="HIL399" s="93"/>
      <c r="HIM399" s="93"/>
      <c r="HIN399" s="93"/>
      <c r="HIO399" s="93"/>
      <c r="HIP399" s="93"/>
      <c r="HIQ399" s="93"/>
      <c r="HIR399" s="93"/>
      <c r="HIS399" s="93"/>
      <c r="HIT399" s="93"/>
      <c r="HIU399" s="93"/>
      <c r="HIV399" s="93"/>
      <c r="HIW399" s="93"/>
      <c r="HIX399" s="93"/>
      <c r="HIY399" s="93"/>
      <c r="HIZ399" s="93"/>
      <c r="HJA399" s="93"/>
      <c r="HJB399" s="93"/>
      <c r="HJC399" s="93"/>
      <c r="HJD399" s="93"/>
      <c r="HJE399" s="93"/>
      <c r="HJF399" s="93"/>
      <c r="HJG399" s="93"/>
      <c r="HJH399" s="93"/>
      <c r="HJI399" s="93"/>
      <c r="HJJ399" s="93"/>
      <c r="HJK399" s="93"/>
      <c r="HJL399" s="93"/>
      <c r="HJM399" s="93"/>
      <c r="HJN399" s="93"/>
      <c r="HJO399" s="93"/>
      <c r="HJP399" s="93"/>
      <c r="HJQ399" s="93"/>
      <c r="HJR399" s="93"/>
      <c r="HJS399" s="93"/>
      <c r="HJT399" s="93"/>
      <c r="HJU399" s="93"/>
      <c r="HJV399" s="93"/>
      <c r="HJW399" s="93"/>
      <c r="HJX399" s="93"/>
      <c r="HJY399" s="93"/>
      <c r="HJZ399" s="93"/>
      <c r="HKA399" s="93"/>
      <c r="HKB399" s="93"/>
      <c r="HKC399" s="93"/>
      <c r="HKD399" s="93"/>
      <c r="HKE399" s="93"/>
      <c r="HKF399" s="93"/>
      <c r="HKG399" s="93"/>
      <c r="HKH399" s="93"/>
      <c r="HKI399" s="93"/>
      <c r="HKJ399" s="93"/>
      <c r="HKK399" s="93"/>
      <c r="HKL399" s="93"/>
      <c r="HKM399" s="93"/>
      <c r="HKN399" s="93"/>
      <c r="HKO399" s="93"/>
      <c r="HKP399" s="93"/>
      <c r="HKQ399" s="93"/>
      <c r="HKR399" s="93"/>
      <c r="HKS399" s="93"/>
      <c r="HKT399" s="93"/>
      <c r="HKU399" s="93"/>
      <c r="HKV399" s="93"/>
      <c r="HKW399" s="93"/>
      <c r="HKX399" s="93"/>
      <c r="HKY399" s="93"/>
      <c r="HKZ399" s="93"/>
      <c r="HLA399" s="93"/>
      <c r="HLB399" s="93"/>
      <c r="HLC399" s="93"/>
      <c r="HLD399" s="93"/>
      <c r="HLE399" s="93"/>
      <c r="HLF399" s="93"/>
      <c r="HLG399" s="93"/>
      <c r="HLH399" s="93"/>
      <c r="HLI399" s="93"/>
      <c r="HLJ399" s="93"/>
      <c r="HLK399" s="93"/>
      <c r="HLL399" s="93"/>
      <c r="HLM399" s="93"/>
      <c r="HLN399" s="93"/>
      <c r="HLO399" s="93"/>
      <c r="HLP399" s="93"/>
      <c r="HLQ399" s="93"/>
      <c r="HLR399" s="93"/>
      <c r="HLS399" s="93"/>
      <c r="HLT399" s="93"/>
      <c r="HLU399" s="93"/>
      <c r="HLV399" s="93"/>
      <c r="HLW399" s="93"/>
      <c r="HLX399" s="93"/>
      <c r="HLY399" s="93"/>
      <c r="HLZ399" s="93"/>
      <c r="HMA399" s="93"/>
      <c r="HMB399" s="93"/>
      <c r="HMC399" s="93"/>
      <c r="HMD399" s="93"/>
      <c r="HME399" s="93"/>
      <c r="HMF399" s="93"/>
      <c r="HMG399" s="93"/>
      <c r="HMH399" s="93"/>
      <c r="HMI399" s="93"/>
      <c r="HMJ399" s="93"/>
      <c r="HMK399" s="93"/>
      <c r="HML399" s="93"/>
      <c r="HMM399" s="93"/>
      <c r="HMN399" s="93"/>
      <c r="HMO399" s="93"/>
      <c r="HMP399" s="93"/>
      <c r="HMQ399" s="93"/>
      <c r="HMR399" s="93"/>
      <c r="HMS399" s="93"/>
      <c r="HMT399" s="93"/>
      <c r="HMU399" s="93"/>
      <c r="HMV399" s="93"/>
      <c r="HMW399" s="93"/>
      <c r="HMX399" s="93"/>
      <c r="HMY399" s="93"/>
      <c r="HMZ399" s="93"/>
      <c r="HNA399" s="93"/>
      <c r="HNB399" s="93"/>
      <c r="HNC399" s="93"/>
      <c r="HND399" s="93"/>
      <c r="HNE399" s="93"/>
      <c r="HNF399" s="93"/>
      <c r="HNG399" s="93"/>
      <c r="HNH399" s="93"/>
      <c r="HNI399" s="93"/>
      <c r="HNJ399" s="93"/>
      <c r="HNK399" s="93"/>
      <c r="HNL399" s="93"/>
      <c r="HNM399" s="93"/>
      <c r="HNN399" s="93"/>
      <c r="HNO399" s="93"/>
      <c r="HNP399" s="93"/>
      <c r="HNQ399" s="93"/>
      <c r="HNR399" s="93"/>
      <c r="HNS399" s="93"/>
      <c r="HNT399" s="93"/>
      <c r="HNU399" s="93"/>
      <c r="HNV399" s="93"/>
      <c r="HNW399" s="93"/>
      <c r="HNX399" s="93"/>
      <c r="HNY399" s="93"/>
      <c r="HNZ399" s="93"/>
      <c r="HOA399" s="93"/>
      <c r="HOB399" s="93"/>
      <c r="HOC399" s="93"/>
      <c r="HOD399" s="93"/>
      <c r="HOE399" s="93"/>
      <c r="HOF399" s="93"/>
      <c r="HOG399" s="93"/>
      <c r="HOH399" s="93"/>
      <c r="HOI399" s="93"/>
      <c r="HOJ399" s="93"/>
      <c r="HOK399" s="93"/>
      <c r="HOL399" s="93"/>
      <c r="HOM399" s="93"/>
      <c r="HON399" s="93"/>
      <c r="HOO399" s="93"/>
      <c r="HOP399" s="93"/>
      <c r="HOQ399" s="93"/>
      <c r="HOR399" s="93"/>
      <c r="HOS399" s="93"/>
      <c r="HOT399" s="93"/>
      <c r="HOU399" s="93"/>
      <c r="HOV399" s="93"/>
      <c r="HOW399" s="93"/>
      <c r="HOX399" s="93"/>
      <c r="HOY399" s="93"/>
      <c r="HOZ399" s="93"/>
      <c r="HPA399" s="93"/>
      <c r="HPB399" s="93"/>
      <c r="HPC399" s="93"/>
      <c r="HPD399" s="93"/>
      <c r="HPE399" s="93"/>
      <c r="HPF399" s="93"/>
      <c r="HPG399" s="93"/>
      <c r="HPH399" s="93"/>
      <c r="HPI399" s="93"/>
      <c r="HPJ399" s="93"/>
      <c r="HPK399" s="93"/>
      <c r="HPL399" s="93"/>
      <c r="HPM399" s="93"/>
      <c r="HPN399" s="93"/>
      <c r="HPO399" s="93"/>
      <c r="HPP399" s="93"/>
      <c r="HPQ399" s="93"/>
      <c r="HPR399" s="93"/>
      <c r="HPS399" s="93"/>
      <c r="HPT399" s="93"/>
      <c r="HPU399" s="93"/>
      <c r="HPV399" s="93"/>
      <c r="HPW399" s="93"/>
      <c r="HPX399" s="93"/>
      <c r="HPY399" s="93"/>
      <c r="HPZ399" s="93"/>
      <c r="HQA399" s="93"/>
      <c r="HQB399" s="93"/>
      <c r="HQC399" s="93"/>
      <c r="HQD399" s="93"/>
      <c r="HQE399" s="93"/>
      <c r="HQF399" s="93"/>
      <c r="HQG399" s="93"/>
      <c r="HQH399" s="93"/>
      <c r="HQI399" s="93"/>
      <c r="HQJ399" s="93"/>
      <c r="HQK399" s="93"/>
      <c r="HQL399" s="93"/>
      <c r="HQM399" s="93"/>
      <c r="HQN399" s="93"/>
      <c r="HQO399" s="93"/>
      <c r="HQP399" s="93"/>
      <c r="HQQ399" s="93"/>
      <c r="HQR399" s="93"/>
      <c r="HQS399" s="93"/>
      <c r="HQT399" s="93"/>
      <c r="HQU399" s="93"/>
      <c r="HQV399" s="93"/>
      <c r="HQW399" s="93"/>
      <c r="HQX399" s="93"/>
      <c r="HQY399" s="93"/>
      <c r="HQZ399" s="93"/>
      <c r="HRA399" s="93"/>
      <c r="HRB399" s="93"/>
      <c r="HRC399" s="93"/>
      <c r="HRD399" s="93"/>
      <c r="HRE399" s="93"/>
      <c r="HRF399" s="93"/>
      <c r="HRG399" s="93"/>
      <c r="HRH399" s="93"/>
      <c r="HRI399" s="93"/>
      <c r="HRJ399" s="93"/>
      <c r="HRK399" s="93"/>
      <c r="HRL399" s="93"/>
      <c r="HRM399" s="93"/>
      <c r="HRN399" s="93"/>
      <c r="HRO399" s="93"/>
      <c r="HRP399" s="93"/>
      <c r="HRQ399" s="93"/>
      <c r="HRR399" s="93"/>
      <c r="HRS399" s="93"/>
      <c r="HRT399" s="93"/>
      <c r="HRU399" s="93"/>
      <c r="HRV399" s="93"/>
      <c r="HRW399" s="93"/>
      <c r="HRX399" s="93"/>
      <c r="HRY399" s="93"/>
      <c r="HRZ399" s="93"/>
      <c r="HSA399" s="93"/>
      <c r="HSB399" s="93"/>
      <c r="HSC399" s="93"/>
      <c r="HSD399" s="93"/>
      <c r="HSE399" s="93"/>
      <c r="HSF399" s="93"/>
      <c r="HSG399" s="93"/>
      <c r="HSH399" s="93"/>
      <c r="HSI399" s="93"/>
      <c r="HSJ399" s="93"/>
      <c r="HSK399" s="93"/>
      <c r="HSL399" s="93"/>
      <c r="HSM399" s="93"/>
      <c r="HSN399" s="93"/>
      <c r="HSO399" s="93"/>
      <c r="HSP399" s="93"/>
      <c r="HSQ399" s="93"/>
      <c r="HSR399" s="93"/>
      <c r="HSS399" s="93"/>
      <c r="HST399" s="93"/>
      <c r="HSU399" s="93"/>
      <c r="HSV399" s="93"/>
      <c r="HSW399" s="93"/>
      <c r="HSX399" s="93"/>
      <c r="HSY399" s="93"/>
      <c r="HSZ399" s="93"/>
      <c r="HTA399" s="93"/>
      <c r="HTB399" s="93"/>
      <c r="HTC399" s="93"/>
      <c r="HTD399" s="93"/>
      <c r="HTE399" s="93"/>
      <c r="HTF399" s="93"/>
      <c r="HTG399" s="93"/>
      <c r="HTH399" s="93"/>
      <c r="HTI399" s="93"/>
      <c r="HTJ399" s="93"/>
      <c r="HTK399" s="93"/>
      <c r="HTL399" s="93"/>
      <c r="HTM399" s="93"/>
      <c r="HTN399" s="93"/>
      <c r="HTO399" s="93"/>
      <c r="HTP399" s="93"/>
      <c r="HTQ399" s="93"/>
      <c r="HTR399" s="93"/>
      <c r="HTS399" s="93"/>
      <c r="HTT399" s="93"/>
      <c r="HTU399" s="93"/>
      <c r="HTV399" s="93"/>
      <c r="HTW399" s="93"/>
      <c r="HTX399" s="93"/>
      <c r="HTY399" s="93"/>
      <c r="HTZ399" s="93"/>
      <c r="HUA399" s="93"/>
      <c r="HUB399" s="93"/>
      <c r="HUC399" s="93"/>
      <c r="HUD399" s="93"/>
      <c r="HUE399" s="93"/>
      <c r="HUF399" s="93"/>
      <c r="HUG399" s="93"/>
      <c r="HUH399" s="93"/>
      <c r="HUI399" s="93"/>
      <c r="HUJ399" s="93"/>
      <c r="HUK399" s="93"/>
      <c r="HUL399" s="93"/>
      <c r="HUM399" s="93"/>
      <c r="HUN399" s="93"/>
      <c r="HUO399" s="93"/>
      <c r="HUP399" s="93"/>
      <c r="HUQ399" s="93"/>
      <c r="HUR399" s="93"/>
      <c r="HUS399" s="93"/>
      <c r="HUT399" s="93"/>
      <c r="HUU399" s="93"/>
      <c r="HUV399" s="93"/>
      <c r="HUW399" s="93"/>
      <c r="HUX399" s="93"/>
      <c r="HUY399" s="93"/>
      <c r="HUZ399" s="93"/>
      <c r="HVA399" s="93"/>
      <c r="HVB399" s="93"/>
      <c r="HVC399" s="93"/>
      <c r="HVD399" s="93"/>
      <c r="HVE399" s="93"/>
      <c r="HVF399" s="93"/>
      <c r="HVG399" s="93"/>
      <c r="HVH399" s="93"/>
      <c r="HVI399" s="93"/>
      <c r="HVJ399" s="93"/>
      <c r="HVK399" s="93"/>
      <c r="HVL399" s="93"/>
      <c r="HVM399" s="93"/>
      <c r="HVN399" s="93"/>
      <c r="HVO399" s="93"/>
      <c r="HVP399" s="93"/>
      <c r="HVQ399" s="93"/>
      <c r="HVR399" s="93"/>
      <c r="HVS399" s="93"/>
      <c r="HVT399" s="93"/>
      <c r="HVU399" s="93"/>
      <c r="HVV399" s="93"/>
      <c r="HVW399" s="93"/>
      <c r="HVX399" s="93"/>
      <c r="HVY399" s="93"/>
      <c r="HVZ399" s="93"/>
      <c r="HWA399" s="93"/>
      <c r="HWB399" s="93"/>
      <c r="HWC399" s="93"/>
      <c r="HWD399" s="93"/>
      <c r="HWE399" s="93"/>
      <c r="HWF399" s="93"/>
      <c r="HWG399" s="93"/>
      <c r="HWH399" s="93"/>
      <c r="HWI399" s="93"/>
      <c r="HWJ399" s="93"/>
      <c r="HWK399" s="93"/>
      <c r="HWL399" s="93"/>
      <c r="HWM399" s="93"/>
      <c r="HWN399" s="93"/>
      <c r="HWO399" s="93"/>
      <c r="HWP399" s="93"/>
      <c r="HWQ399" s="93"/>
      <c r="HWR399" s="93"/>
      <c r="HWS399" s="93"/>
      <c r="HWT399" s="93"/>
      <c r="HWU399" s="93"/>
      <c r="HWV399" s="93"/>
      <c r="HWW399" s="93"/>
      <c r="HWX399" s="93"/>
      <c r="HWY399" s="93"/>
      <c r="HWZ399" s="93"/>
      <c r="HXA399" s="93"/>
      <c r="HXB399" s="93"/>
      <c r="HXC399" s="93"/>
      <c r="HXD399" s="93"/>
      <c r="HXE399" s="93"/>
      <c r="HXF399" s="93"/>
      <c r="HXG399" s="93"/>
      <c r="HXH399" s="93"/>
      <c r="HXI399" s="93"/>
      <c r="HXJ399" s="93"/>
      <c r="HXK399" s="93"/>
      <c r="HXL399" s="93"/>
      <c r="HXM399" s="93"/>
      <c r="HXN399" s="93"/>
      <c r="HXO399" s="93"/>
      <c r="HXP399" s="93"/>
      <c r="HXQ399" s="93"/>
      <c r="HXR399" s="93"/>
      <c r="HXS399" s="93"/>
      <c r="HXT399" s="93"/>
      <c r="HXU399" s="93"/>
      <c r="HXV399" s="93"/>
      <c r="HXW399" s="93"/>
      <c r="HXX399" s="93"/>
      <c r="HXY399" s="93"/>
      <c r="HXZ399" s="93"/>
      <c r="HYA399" s="93"/>
      <c r="HYB399" s="93"/>
      <c r="HYC399" s="93"/>
      <c r="HYD399" s="93"/>
      <c r="HYE399" s="93"/>
      <c r="HYF399" s="93"/>
      <c r="HYG399" s="93"/>
      <c r="HYH399" s="93"/>
      <c r="HYI399" s="93"/>
      <c r="HYJ399" s="93"/>
      <c r="HYK399" s="93"/>
      <c r="HYL399" s="93"/>
      <c r="HYM399" s="93"/>
      <c r="HYN399" s="93"/>
      <c r="HYO399" s="93"/>
      <c r="HYP399" s="93"/>
      <c r="HYQ399" s="93"/>
      <c r="HYR399" s="93"/>
      <c r="HYS399" s="93"/>
      <c r="HYT399" s="93"/>
      <c r="HYU399" s="93"/>
      <c r="HYV399" s="93"/>
      <c r="HYW399" s="93"/>
      <c r="HYX399" s="93"/>
      <c r="HYY399" s="93"/>
      <c r="HYZ399" s="93"/>
      <c r="HZA399" s="93"/>
      <c r="HZB399" s="93"/>
      <c r="HZC399" s="93"/>
      <c r="HZD399" s="93"/>
      <c r="HZE399" s="93"/>
      <c r="HZF399" s="93"/>
      <c r="HZG399" s="93"/>
      <c r="HZH399" s="93"/>
      <c r="HZI399" s="93"/>
      <c r="HZJ399" s="93"/>
      <c r="HZK399" s="93"/>
      <c r="HZL399" s="93"/>
      <c r="HZM399" s="93"/>
      <c r="HZN399" s="93"/>
      <c r="HZO399" s="93"/>
      <c r="HZP399" s="93"/>
      <c r="HZQ399" s="93"/>
      <c r="HZR399" s="93"/>
      <c r="HZS399" s="93"/>
      <c r="HZT399" s="93"/>
      <c r="HZU399" s="93"/>
      <c r="HZV399" s="93"/>
      <c r="HZW399" s="93"/>
      <c r="HZX399" s="93"/>
      <c r="HZY399" s="93"/>
      <c r="HZZ399" s="93"/>
      <c r="IAA399" s="93"/>
      <c r="IAB399" s="93"/>
      <c r="IAC399" s="93"/>
      <c r="IAD399" s="93"/>
      <c r="IAE399" s="93"/>
      <c r="IAF399" s="93"/>
      <c r="IAG399" s="93"/>
      <c r="IAH399" s="93"/>
      <c r="IAI399" s="93"/>
      <c r="IAJ399" s="93"/>
      <c r="IAK399" s="93"/>
      <c r="IAL399" s="93"/>
      <c r="IAM399" s="93"/>
      <c r="IAN399" s="93"/>
      <c r="IAO399" s="93"/>
      <c r="IAP399" s="93"/>
      <c r="IAQ399" s="93"/>
      <c r="IAR399" s="93"/>
      <c r="IAS399" s="93"/>
      <c r="IAT399" s="93"/>
      <c r="IAU399" s="93"/>
      <c r="IAV399" s="93"/>
      <c r="IAW399" s="93"/>
      <c r="IAX399" s="93"/>
      <c r="IAY399" s="93"/>
      <c r="IAZ399" s="93"/>
      <c r="IBA399" s="93"/>
      <c r="IBB399" s="93"/>
      <c r="IBC399" s="93"/>
      <c r="IBD399" s="93"/>
      <c r="IBE399" s="93"/>
      <c r="IBF399" s="93"/>
      <c r="IBG399" s="93"/>
      <c r="IBH399" s="93"/>
      <c r="IBI399" s="93"/>
      <c r="IBJ399" s="93"/>
      <c r="IBK399" s="93"/>
      <c r="IBL399" s="93"/>
      <c r="IBM399" s="93"/>
      <c r="IBN399" s="93"/>
      <c r="IBO399" s="93"/>
      <c r="IBP399" s="93"/>
      <c r="IBQ399" s="93"/>
      <c r="IBR399" s="93"/>
      <c r="IBS399" s="93"/>
      <c r="IBT399" s="93"/>
      <c r="IBU399" s="93"/>
      <c r="IBV399" s="93"/>
      <c r="IBW399" s="93"/>
      <c r="IBX399" s="93"/>
      <c r="IBY399" s="93"/>
      <c r="IBZ399" s="93"/>
      <c r="ICA399" s="93"/>
      <c r="ICB399" s="93"/>
      <c r="ICC399" s="93"/>
      <c r="ICD399" s="93"/>
      <c r="ICE399" s="93"/>
      <c r="ICF399" s="93"/>
      <c r="ICG399" s="93"/>
      <c r="ICH399" s="93"/>
      <c r="ICI399" s="93"/>
      <c r="ICJ399" s="93"/>
      <c r="ICK399" s="93"/>
      <c r="ICL399" s="93"/>
      <c r="ICM399" s="93"/>
      <c r="ICN399" s="93"/>
      <c r="ICO399" s="93"/>
      <c r="ICP399" s="93"/>
      <c r="ICQ399" s="93"/>
      <c r="ICR399" s="93"/>
      <c r="ICS399" s="93"/>
      <c r="ICT399" s="93"/>
      <c r="ICU399" s="93"/>
      <c r="ICV399" s="93"/>
      <c r="ICW399" s="93"/>
      <c r="ICX399" s="93"/>
      <c r="ICY399" s="93"/>
      <c r="ICZ399" s="93"/>
      <c r="IDA399" s="93"/>
      <c r="IDB399" s="93"/>
      <c r="IDC399" s="93"/>
      <c r="IDD399" s="93"/>
      <c r="IDE399" s="93"/>
      <c r="IDF399" s="93"/>
      <c r="IDG399" s="93"/>
      <c r="IDH399" s="93"/>
      <c r="IDI399" s="93"/>
      <c r="IDJ399" s="93"/>
      <c r="IDK399" s="93"/>
      <c r="IDL399" s="93"/>
      <c r="IDM399" s="93"/>
      <c r="IDN399" s="93"/>
      <c r="IDO399" s="93"/>
      <c r="IDP399" s="93"/>
      <c r="IDQ399" s="93"/>
      <c r="IDR399" s="93"/>
      <c r="IDS399" s="93"/>
      <c r="IDT399" s="93"/>
      <c r="IDU399" s="93"/>
      <c r="IDV399" s="93"/>
      <c r="IDW399" s="93"/>
      <c r="IDX399" s="93"/>
      <c r="IDY399" s="93"/>
      <c r="IDZ399" s="93"/>
      <c r="IEA399" s="93"/>
      <c r="IEB399" s="93"/>
      <c r="IEC399" s="93"/>
      <c r="IED399" s="93"/>
      <c r="IEE399" s="93"/>
      <c r="IEF399" s="93"/>
      <c r="IEG399" s="93"/>
      <c r="IEH399" s="93"/>
      <c r="IEI399" s="93"/>
      <c r="IEJ399" s="93"/>
      <c r="IEK399" s="93"/>
      <c r="IEL399" s="93"/>
      <c r="IEM399" s="93"/>
      <c r="IEN399" s="93"/>
      <c r="IEO399" s="93"/>
      <c r="IEP399" s="93"/>
      <c r="IEQ399" s="93"/>
      <c r="IER399" s="93"/>
      <c r="IES399" s="93"/>
      <c r="IET399" s="93"/>
      <c r="IEU399" s="93"/>
      <c r="IEV399" s="93"/>
      <c r="IEW399" s="93"/>
      <c r="IEX399" s="93"/>
      <c r="IEY399" s="93"/>
      <c r="IEZ399" s="93"/>
      <c r="IFA399" s="93"/>
      <c r="IFB399" s="93"/>
      <c r="IFC399" s="93"/>
      <c r="IFD399" s="93"/>
      <c r="IFE399" s="93"/>
      <c r="IFF399" s="93"/>
      <c r="IFG399" s="93"/>
      <c r="IFH399" s="93"/>
      <c r="IFI399" s="93"/>
      <c r="IFJ399" s="93"/>
      <c r="IFK399" s="93"/>
      <c r="IFL399" s="93"/>
      <c r="IFM399" s="93"/>
      <c r="IFN399" s="93"/>
      <c r="IFO399" s="93"/>
      <c r="IFP399" s="93"/>
      <c r="IFQ399" s="93"/>
      <c r="IFR399" s="93"/>
      <c r="IFS399" s="93"/>
      <c r="IFT399" s="93"/>
      <c r="IFU399" s="93"/>
      <c r="IFV399" s="93"/>
      <c r="IFW399" s="93"/>
      <c r="IFX399" s="93"/>
      <c r="IFY399" s="93"/>
      <c r="IFZ399" s="93"/>
      <c r="IGA399" s="93"/>
      <c r="IGB399" s="93"/>
      <c r="IGC399" s="93"/>
      <c r="IGD399" s="93"/>
      <c r="IGE399" s="93"/>
      <c r="IGF399" s="93"/>
      <c r="IGG399" s="93"/>
      <c r="IGH399" s="93"/>
      <c r="IGI399" s="93"/>
      <c r="IGJ399" s="93"/>
      <c r="IGK399" s="93"/>
      <c r="IGL399" s="93"/>
      <c r="IGM399" s="93"/>
      <c r="IGN399" s="93"/>
      <c r="IGO399" s="93"/>
      <c r="IGP399" s="93"/>
      <c r="IGQ399" s="93"/>
      <c r="IGR399" s="93"/>
      <c r="IGS399" s="93"/>
      <c r="IGT399" s="93"/>
      <c r="IGU399" s="93"/>
      <c r="IGV399" s="93"/>
      <c r="IGW399" s="93"/>
      <c r="IGX399" s="93"/>
      <c r="IGY399" s="93"/>
      <c r="IGZ399" s="93"/>
      <c r="IHA399" s="93"/>
      <c r="IHB399" s="93"/>
      <c r="IHC399" s="93"/>
      <c r="IHD399" s="93"/>
      <c r="IHE399" s="93"/>
      <c r="IHF399" s="93"/>
      <c r="IHG399" s="93"/>
      <c r="IHH399" s="93"/>
      <c r="IHI399" s="93"/>
      <c r="IHJ399" s="93"/>
      <c r="IHK399" s="93"/>
      <c r="IHL399" s="93"/>
      <c r="IHM399" s="93"/>
      <c r="IHN399" s="93"/>
      <c r="IHO399" s="93"/>
      <c r="IHP399" s="93"/>
      <c r="IHQ399" s="93"/>
      <c r="IHR399" s="93"/>
      <c r="IHS399" s="93"/>
      <c r="IHT399" s="93"/>
      <c r="IHU399" s="93"/>
      <c r="IHV399" s="93"/>
      <c r="IHW399" s="93"/>
      <c r="IHX399" s="93"/>
      <c r="IHY399" s="93"/>
      <c r="IHZ399" s="93"/>
      <c r="IIA399" s="93"/>
      <c r="IIB399" s="93"/>
      <c r="IIC399" s="93"/>
      <c r="IID399" s="93"/>
      <c r="IIE399" s="93"/>
      <c r="IIF399" s="93"/>
      <c r="IIG399" s="93"/>
      <c r="IIH399" s="93"/>
      <c r="III399" s="93"/>
      <c r="IIJ399" s="93"/>
      <c r="IIK399" s="93"/>
      <c r="IIL399" s="93"/>
      <c r="IIM399" s="93"/>
      <c r="IIN399" s="93"/>
      <c r="IIO399" s="93"/>
      <c r="IIP399" s="93"/>
      <c r="IIQ399" s="93"/>
      <c r="IIR399" s="93"/>
      <c r="IIS399" s="93"/>
      <c r="IIT399" s="93"/>
      <c r="IIU399" s="93"/>
      <c r="IIV399" s="93"/>
      <c r="IIW399" s="93"/>
      <c r="IIX399" s="93"/>
      <c r="IIY399" s="93"/>
      <c r="IIZ399" s="93"/>
      <c r="IJA399" s="93"/>
      <c r="IJB399" s="93"/>
      <c r="IJC399" s="93"/>
      <c r="IJD399" s="93"/>
      <c r="IJE399" s="93"/>
      <c r="IJF399" s="93"/>
      <c r="IJG399" s="93"/>
      <c r="IJH399" s="93"/>
      <c r="IJI399" s="93"/>
      <c r="IJJ399" s="93"/>
      <c r="IJK399" s="93"/>
      <c r="IJL399" s="93"/>
      <c r="IJM399" s="93"/>
      <c r="IJN399" s="93"/>
      <c r="IJO399" s="93"/>
      <c r="IJP399" s="93"/>
      <c r="IJQ399" s="93"/>
      <c r="IJR399" s="93"/>
      <c r="IJS399" s="93"/>
      <c r="IJT399" s="93"/>
      <c r="IJU399" s="93"/>
      <c r="IJV399" s="93"/>
      <c r="IJW399" s="93"/>
      <c r="IJX399" s="93"/>
      <c r="IJY399" s="93"/>
      <c r="IJZ399" s="93"/>
      <c r="IKA399" s="93"/>
      <c r="IKB399" s="93"/>
      <c r="IKC399" s="93"/>
      <c r="IKD399" s="93"/>
      <c r="IKE399" s="93"/>
      <c r="IKF399" s="93"/>
      <c r="IKG399" s="93"/>
      <c r="IKH399" s="93"/>
      <c r="IKI399" s="93"/>
      <c r="IKJ399" s="93"/>
      <c r="IKK399" s="93"/>
      <c r="IKL399" s="93"/>
      <c r="IKM399" s="93"/>
      <c r="IKN399" s="93"/>
      <c r="IKO399" s="93"/>
      <c r="IKP399" s="93"/>
      <c r="IKQ399" s="93"/>
      <c r="IKR399" s="93"/>
      <c r="IKS399" s="93"/>
      <c r="IKT399" s="93"/>
      <c r="IKU399" s="93"/>
      <c r="IKV399" s="93"/>
      <c r="IKW399" s="93"/>
      <c r="IKX399" s="93"/>
      <c r="IKY399" s="93"/>
      <c r="IKZ399" s="93"/>
      <c r="ILA399" s="93"/>
      <c r="ILB399" s="93"/>
      <c r="ILC399" s="93"/>
      <c r="ILD399" s="93"/>
      <c r="ILE399" s="93"/>
      <c r="ILF399" s="93"/>
      <c r="ILG399" s="93"/>
      <c r="ILH399" s="93"/>
      <c r="ILI399" s="93"/>
      <c r="ILJ399" s="93"/>
      <c r="ILK399" s="93"/>
      <c r="ILL399" s="93"/>
      <c r="ILM399" s="93"/>
      <c r="ILN399" s="93"/>
      <c r="ILO399" s="93"/>
      <c r="ILP399" s="93"/>
      <c r="ILQ399" s="93"/>
      <c r="ILR399" s="93"/>
      <c r="ILS399" s="93"/>
      <c r="ILT399" s="93"/>
      <c r="ILU399" s="93"/>
      <c r="ILV399" s="93"/>
      <c r="ILW399" s="93"/>
      <c r="ILX399" s="93"/>
      <c r="ILY399" s="93"/>
      <c r="ILZ399" s="93"/>
      <c r="IMA399" s="93"/>
      <c r="IMB399" s="93"/>
      <c r="IMC399" s="93"/>
      <c r="IMD399" s="93"/>
      <c r="IME399" s="93"/>
      <c r="IMF399" s="93"/>
      <c r="IMG399" s="93"/>
      <c r="IMH399" s="93"/>
      <c r="IMI399" s="93"/>
      <c r="IMJ399" s="93"/>
      <c r="IMK399" s="93"/>
      <c r="IML399" s="93"/>
      <c r="IMM399" s="93"/>
      <c r="IMN399" s="93"/>
      <c r="IMO399" s="93"/>
      <c r="IMP399" s="93"/>
      <c r="IMQ399" s="93"/>
      <c r="IMR399" s="93"/>
      <c r="IMS399" s="93"/>
      <c r="IMT399" s="93"/>
      <c r="IMU399" s="93"/>
      <c r="IMV399" s="93"/>
      <c r="IMW399" s="93"/>
      <c r="IMX399" s="93"/>
      <c r="IMY399" s="93"/>
      <c r="IMZ399" s="93"/>
      <c r="INA399" s="93"/>
      <c r="INB399" s="93"/>
      <c r="INC399" s="93"/>
      <c r="IND399" s="93"/>
      <c r="INE399" s="93"/>
      <c r="INF399" s="93"/>
      <c r="ING399" s="93"/>
      <c r="INH399" s="93"/>
      <c r="INI399" s="93"/>
      <c r="INJ399" s="93"/>
      <c r="INK399" s="93"/>
      <c r="INL399" s="93"/>
      <c r="INM399" s="93"/>
      <c r="INN399" s="93"/>
      <c r="INO399" s="93"/>
      <c r="INP399" s="93"/>
      <c r="INQ399" s="93"/>
      <c r="INR399" s="93"/>
      <c r="INS399" s="93"/>
      <c r="INT399" s="93"/>
      <c r="INU399" s="93"/>
      <c r="INV399" s="93"/>
      <c r="INW399" s="93"/>
      <c r="INX399" s="93"/>
      <c r="INY399" s="93"/>
      <c r="INZ399" s="93"/>
      <c r="IOA399" s="93"/>
      <c r="IOB399" s="93"/>
      <c r="IOC399" s="93"/>
      <c r="IOD399" s="93"/>
      <c r="IOE399" s="93"/>
      <c r="IOF399" s="93"/>
      <c r="IOG399" s="93"/>
      <c r="IOH399" s="93"/>
      <c r="IOI399" s="93"/>
      <c r="IOJ399" s="93"/>
      <c r="IOK399" s="93"/>
      <c r="IOL399" s="93"/>
      <c r="IOM399" s="93"/>
      <c r="ION399" s="93"/>
      <c r="IOO399" s="93"/>
      <c r="IOP399" s="93"/>
      <c r="IOQ399" s="93"/>
      <c r="IOR399" s="93"/>
      <c r="IOS399" s="93"/>
      <c r="IOT399" s="93"/>
      <c r="IOU399" s="93"/>
      <c r="IOV399" s="93"/>
      <c r="IOW399" s="93"/>
      <c r="IOX399" s="93"/>
      <c r="IOY399" s="93"/>
      <c r="IOZ399" s="93"/>
      <c r="IPA399" s="93"/>
      <c r="IPB399" s="93"/>
      <c r="IPC399" s="93"/>
      <c r="IPD399" s="93"/>
      <c r="IPE399" s="93"/>
      <c r="IPF399" s="93"/>
      <c r="IPG399" s="93"/>
      <c r="IPH399" s="93"/>
      <c r="IPI399" s="93"/>
      <c r="IPJ399" s="93"/>
      <c r="IPK399" s="93"/>
      <c r="IPL399" s="93"/>
      <c r="IPM399" s="93"/>
      <c r="IPN399" s="93"/>
      <c r="IPO399" s="93"/>
      <c r="IPP399" s="93"/>
      <c r="IPQ399" s="93"/>
      <c r="IPR399" s="93"/>
      <c r="IPS399" s="93"/>
      <c r="IPT399" s="93"/>
      <c r="IPU399" s="93"/>
      <c r="IPV399" s="93"/>
      <c r="IPW399" s="93"/>
      <c r="IPX399" s="93"/>
      <c r="IPY399" s="93"/>
      <c r="IPZ399" s="93"/>
      <c r="IQA399" s="93"/>
      <c r="IQB399" s="93"/>
      <c r="IQC399" s="93"/>
      <c r="IQD399" s="93"/>
      <c r="IQE399" s="93"/>
      <c r="IQF399" s="93"/>
      <c r="IQG399" s="93"/>
      <c r="IQH399" s="93"/>
      <c r="IQI399" s="93"/>
      <c r="IQJ399" s="93"/>
      <c r="IQK399" s="93"/>
      <c r="IQL399" s="93"/>
      <c r="IQM399" s="93"/>
      <c r="IQN399" s="93"/>
      <c r="IQO399" s="93"/>
      <c r="IQP399" s="93"/>
      <c r="IQQ399" s="93"/>
      <c r="IQR399" s="93"/>
      <c r="IQS399" s="93"/>
      <c r="IQT399" s="93"/>
      <c r="IQU399" s="93"/>
      <c r="IQV399" s="93"/>
      <c r="IQW399" s="93"/>
      <c r="IQX399" s="93"/>
      <c r="IQY399" s="93"/>
      <c r="IQZ399" s="93"/>
      <c r="IRA399" s="93"/>
      <c r="IRB399" s="93"/>
      <c r="IRC399" s="93"/>
      <c r="IRD399" s="93"/>
      <c r="IRE399" s="93"/>
      <c r="IRF399" s="93"/>
      <c r="IRG399" s="93"/>
      <c r="IRH399" s="93"/>
      <c r="IRI399" s="93"/>
      <c r="IRJ399" s="93"/>
      <c r="IRK399" s="93"/>
      <c r="IRL399" s="93"/>
      <c r="IRM399" s="93"/>
      <c r="IRN399" s="93"/>
      <c r="IRO399" s="93"/>
      <c r="IRP399" s="93"/>
      <c r="IRQ399" s="93"/>
      <c r="IRR399" s="93"/>
      <c r="IRS399" s="93"/>
      <c r="IRT399" s="93"/>
      <c r="IRU399" s="93"/>
      <c r="IRV399" s="93"/>
      <c r="IRW399" s="93"/>
      <c r="IRX399" s="93"/>
      <c r="IRY399" s="93"/>
      <c r="IRZ399" s="93"/>
      <c r="ISA399" s="93"/>
      <c r="ISB399" s="93"/>
      <c r="ISC399" s="93"/>
      <c r="ISD399" s="93"/>
      <c r="ISE399" s="93"/>
      <c r="ISF399" s="93"/>
      <c r="ISG399" s="93"/>
      <c r="ISH399" s="93"/>
      <c r="ISI399" s="93"/>
      <c r="ISJ399" s="93"/>
      <c r="ISK399" s="93"/>
      <c r="ISL399" s="93"/>
      <c r="ISM399" s="93"/>
      <c r="ISN399" s="93"/>
      <c r="ISO399" s="93"/>
      <c r="ISP399" s="93"/>
      <c r="ISQ399" s="93"/>
      <c r="ISR399" s="93"/>
      <c r="ISS399" s="93"/>
      <c r="IST399" s="93"/>
      <c r="ISU399" s="93"/>
      <c r="ISV399" s="93"/>
      <c r="ISW399" s="93"/>
      <c r="ISX399" s="93"/>
      <c r="ISY399" s="93"/>
      <c r="ISZ399" s="93"/>
      <c r="ITA399" s="93"/>
      <c r="ITB399" s="93"/>
      <c r="ITC399" s="93"/>
      <c r="ITD399" s="93"/>
      <c r="ITE399" s="93"/>
      <c r="ITF399" s="93"/>
      <c r="ITG399" s="93"/>
      <c r="ITH399" s="93"/>
      <c r="ITI399" s="93"/>
      <c r="ITJ399" s="93"/>
      <c r="ITK399" s="93"/>
      <c r="ITL399" s="93"/>
      <c r="ITM399" s="93"/>
      <c r="ITN399" s="93"/>
      <c r="ITO399" s="93"/>
      <c r="ITP399" s="93"/>
      <c r="ITQ399" s="93"/>
      <c r="ITR399" s="93"/>
      <c r="ITS399" s="93"/>
      <c r="ITT399" s="93"/>
      <c r="ITU399" s="93"/>
      <c r="ITV399" s="93"/>
      <c r="ITW399" s="93"/>
      <c r="ITX399" s="93"/>
      <c r="ITY399" s="93"/>
      <c r="ITZ399" s="93"/>
      <c r="IUA399" s="93"/>
      <c r="IUB399" s="93"/>
      <c r="IUC399" s="93"/>
      <c r="IUD399" s="93"/>
      <c r="IUE399" s="93"/>
      <c r="IUF399" s="93"/>
      <c r="IUG399" s="93"/>
      <c r="IUH399" s="93"/>
      <c r="IUI399" s="93"/>
      <c r="IUJ399" s="93"/>
      <c r="IUK399" s="93"/>
      <c r="IUL399" s="93"/>
      <c r="IUM399" s="93"/>
      <c r="IUN399" s="93"/>
      <c r="IUO399" s="93"/>
      <c r="IUP399" s="93"/>
      <c r="IUQ399" s="93"/>
      <c r="IUR399" s="93"/>
      <c r="IUS399" s="93"/>
      <c r="IUT399" s="93"/>
      <c r="IUU399" s="93"/>
      <c r="IUV399" s="93"/>
      <c r="IUW399" s="93"/>
      <c r="IUX399" s="93"/>
      <c r="IUY399" s="93"/>
      <c r="IUZ399" s="93"/>
      <c r="IVA399" s="93"/>
      <c r="IVB399" s="93"/>
      <c r="IVC399" s="93"/>
      <c r="IVD399" s="93"/>
      <c r="IVE399" s="93"/>
      <c r="IVF399" s="93"/>
      <c r="IVG399" s="93"/>
      <c r="IVH399" s="93"/>
      <c r="IVI399" s="93"/>
      <c r="IVJ399" s="93"/>
      <c r="IVK399" s="93"/>
      <c r="IVL399" s="93"/>
      <c r="IVM399" s="93"/>
      <c r="IVN399" s="93"/>
      <c r="IVO399" s="93"/>
      <c r="IVP399" s="93"/>
      <c r="IVQ399" s="93"/>
      <c r="IVR399" s="93"/>
      <c r="IVS399" s="93"/>
      <c r="IVT399" s="93"/>
      <c r="IVU399" s="93"/>
      <c r="IVV399" s="93"/>
      <c r="IVW399" s="93"/>
      <c r="IVX399" s="93"/>
      <c r="IVY399" s="93"/>
      <c r="IVZ399" s="93"/>
      <c r="IWA399" s="93"/>
      <c r="IWB399" s="93"/>
      <c r="IWC399" s="93"/>
      <c r="IWD399" s="93"/>
      <c r="IWE399" s="93"/>
      <c r="IWF399" s="93"/>
      <c r="IWG399" s="93"/>
      <c r="IWH399" s="93"/>
      <c r="IWI399" s="93"/>
      <c r="IWJ399" s="93"/>
      <c r="IWK399" s="93"/>
      <c r="IWL399" s="93"/>
      <c r="IWM399" s="93"/>
      <c r="IWN399" s="93"/>
      <c r="IWO399" s="93"/>
      <c r="IWP399" s="93"/>
      <c r="IWQ399" s="93"/>
      <c r="IWR399" s="93"/>
      <c r="IWS399" s="93"/>
      <c r="IWT399" s="93"/>
      <c r="IWU399" s="93"/>
      <c r="IWV399" s="93"/>
      <c r="IWW399" s="93"/>
      <c r="IWX399" s="93"/>
      <c r="IWY399" s="93"/>
      <c r="IWZ399" s="93"/>
      <c r="IXA399" s="93"/>
      <c r="IXB399" s="93"/>
      <c r="IXC399" s="93"/>
      <c r="IXD399" s="93"/>
      <c r="IXE399" s="93"/>
      <c r="IXF399" s="93"/>
      <c r="IXG399" s="93"/>
      <c r="IXH399" s="93"/>
      <c r="IXI399" s="93"/>
      <c r="IXJ399" s="93"/>
      <c r="IXK399" s="93"/>
      <c r="IXL399" s="93"/>
      <c r="IXM399" s="93"/>
      <c r="IXN399" s="93"/>
      <c r="IXO399" s="93"/>
      <c r="IXP399" s="93"/>
      <c r="IXQ399" s="93"/>
      <c r="IXR399" s="93"/>
      <c r="IXS399" s="93"/>
      <c r="IXT399" s="93"/>
      <c r="IXU399" s="93"/>
      <c r="IXV399" s="93"/>
      <c r="IXW399" s="93"/>
      <c r="IXX399" s="93"/>
      <c r="IXY399" s="93"/>
      <c r="IXZ399" s="93"/>
      <c r="IYA399" s="93"/>
      <c r="IYB399" s="93"/>
      <c r="IYC399" s="93"/>
      <c r="IYD399" s="93"/>
      <c r="IYE399" s="93"/>
      <c r="IYF399" s="93"/>
      <c r="IYG399" s="93"/>
      <c r="IYH399" s="93"/>
      <c r="IYI399" s="93"/>
      <c r="IYJ399" s="93"/>
      <c r="IYK399" s="93"/>
      <c r="IYL399" s="93"/>
      <c r="IYM399" s="93"/>
      <c r="IYN399" s="93"/>
      <c r="IYO399" s="93"/>
      <c r="IYP399" s="93"/>
      <c r="IYQ399" s="93"/>
      <c r="IYR399" s="93"/>
      <c r="IYS399" s="93"/>
      <c r="IYT399" s="93"/>
      <c r="IYU399" s="93"/>
      <c r="IYV399" s="93"/>
      <c r="IYW399" s="93"/>
      <c r="IYX399" s="93"/>
      <c r="IYY399" s="93"/>
      <c r="IYZ399" s="93"/>
      <c r="IZA399" s="93"/>
      <c r="IZB399" s="93"/>
      <c r="IZC399" s="93"/>
      <c r="IZD399" s="93"/>
      <c r="IZE399" s="93"/>
      <c r="IZF399" s="93"/>
      <c r="IZG399" s="93"/>
      <c r="IZH399" s="93"/>
      <c r="IZI399" s="93"/>
      <c r="IZJ399" s="93"/>
      <c r="IZK399" s="93"/>
      <c r="IZL399" s="93"/>
      <c r="IZM399" s="93"/>
      <c r="IZN399" s="93"/>
      <c r="IZO399" s="93"/>
      <c r="IZP399" s="93"/>
      <c r="IZQ399" s="93"/>
      <c r="IZR399" s="93"/>
      <c r="IZS399" s="93"/>
      <c r="IZT399" s="93"/>
      <c r="IZU399" s="93"/>
      <c r="IZV399" s="93"/>
      <c r="IZW399" s="93"/>
      <c r="IZX399" s="93"/>
      <c r="IZY399" s="93"/>
      <c r="IZZ399" s="93"/>
      <c r="JAA399" s="93"/>
      <c r="JAB399" s="93"/>
      <c r="JAC399" s="93"/>
      <c r="JAD399" s="93"/>
      <c r="JAE399" s="93"/>
      <c r="JAF399" s="93"/>
      <c r="JAG399" s="93"/>
      <c r="JAH399" s="93"/>
      <c r="JAI399" s="93"/>
      <c r="JAJ399" s="93"/>
      <c r="JAK399" s="93"/>
      <c r="JAL399" s="93"/>
      <c r="JAM399" s="93"/>
      <c r="JAN399" s="93"/>
      <c r="JAO399" s="93"/>
      <c r="JAP399" s="93"/>
      <c r="JAQ399" s="93"/>
      <c r="JAR399" s="93"/>
      <c r="JAS399" s="93"/>
      <c r="JAT399" s="93"/>
      <c r="JAU399" s="93"/>
      <c r="JAV399" s="93"/>
      <c r="JAW399" s="93"/>
      <c r="JAX399" s="93"/>
      <c r="JAY399" s="93"/>
      <c r="JAZ399" s="93"/>
      <c r="JBA399" s="93"/>
      <c r="JBB399" s="93"/>
      <c r="JBC399" s="93"/>
      <c r="JBD399" s="93"/>
      <c r="JBE399" s="93"/>
      <c r="JBF399" s="93"/>
      <c r="JBG399" s="93"/>
      <c r="JBH399" s="93"/>
      <c r="JBI399" s="93"/>
      <c r="JBJ399" s="93"/>
      <c r="JBK399" s="93"/>
      <c r="JBL399" s="93"/>
      <c r="JBM399" s="93"/>
      <c r="JBN399" s="93"/>
      <c r="JBO399" s="93"/>
      <c r="JBP399" s="93"/>
      <c r="JBQ399" s="93"/>
      <c r="JBR399" s="93"/>
      <c r="JBS399" s="93"/>
      <c r="JBT399" s="93"/>
      <c r="JBU399" s="93"/>
      <c r="JBV399" s="93"/>
      <c r="JBW399" s="93"/>
      <c r="JBX399" s="93"/>
      <c r="JBY399" s="93"/>
      <c r="JBZ399" s="93"/>
      <c r="JCA399" s="93"/>
      <c r="JCB399" s="93"/>
      <c r="JCC399" s="93"/>
      <c r="JCD399" s="93"/>
      <c r="JCE399" s="93"/>
      <c r="JCF399" s="93"/>
      <c r="JCG399" s="93"/>
      <c r="JCH399" s="93"/>
      <c r="JCI399" s="93"/>
      <c r="JCJ399" s="93"/>
      <c r="JCK399" s="93"/>
      <c r="JCL399" s="93"/>
      <c r="JCM399" s="93"/>
      <c r="JCN399" s="93"/>
      <c r="JCO399" s="93"/>
      <c r="JCP399" s="93"/>
      <c r="JCQ399" s="93"/>
      <c r="JCR399" s="93"/>
      <c r="JCS399" s="93"/>
      <c r="JCT399" s="93"/>
      <c r="JCU399" s="93"/>
      <c r="JCV399" s="93"/>
      <c r="JCW399" s="93"/>
      <c r="JCX399" s="93"/>
      <c r="JCY399" s="93"/>
      <c r="JCZ399" s="93"/>
      <c r="JDA399" s="93"/>
      <c r="JDB399" s="93"/>
      <c r="JDC399" s="93"/>
      <c r="JDD399" s="93"/>
      <c r="JDE399" s="93"/>
      <c r="JDF399" s="93"/>
      <c r="JDG399" s="93"/>
      <c r="JDH399" s="93"/>
      <c r="JDI399" s="93"/>
      <c r="JDJ399" s="93"/>
      <c r="JDK399" s="93"/>
      <c r="JDL399" s="93"/>
      <c r="JDM399" s="93"/>
      <c r="JDN399" s="93"/>
      <c r="JDO399" s="93"/>
      <c r="JDP399" s="93"/>
      <c r="JDQ399" s="93"/>
      <c r="JDR399" s="93"/>
      <c r="JDS399" s="93"/>
      <c r="JDT399" s="93"/>
      <c r="JDU399" s="93"/>
      <c r="JDV399" s="93"/>
      <c r="JDW399" s="93"/>
      <c r="JDX399" s="93"/>
      <c r="JDY399" s="93"/>
      <c r="JDZ399" s="93"/>
      <c r="JEA399" s="93"/>
      <c r="JEB399" s="93"/>
      <c r="JEC399" s="93"/>
      <c r="JED399" s="93"/>
      <c r="JEE399" s="93"/>
      <c r="JEF399" s="93"/>
      <c r="JEG399" s="93"/>
      <c r="JEH399" s="93"/>
      <c r="JEI399" s="93"/>
      <c r="JEJ399" s="93"/>
      <c r="JEK399" s="93"/>
      <c r="JEL399" s="93"/>
      <c r="JEM399" s="93"/>
      <c r="JEN399" s="93"/>
      <c r="JEO399" s="93"/>
      <c r="JEP399" s="93"/>
      <c r="JEQ399" s="93"/>
      <c r="JER399" s="93"/>
      <c r="JES399" s="93"/>
      <c r="JET399" s="93"/>
      <c r="JEU399" s="93"/>
      <c r="JEV399" s="93"/>
      <c r="JEW399" s="93"/>
      <c r="JEX399" s="93"/>
      <c r="JEY399" s="93"/>
      <c r="JEZ399" s="93"/>
      <c r="JFA399" s="93"/>
      <c r="JFB399" s="93"/>
      <c r="JFC399" s="93"/>
      <c r="JFD399" s="93"/>
      <c r="JFE399" s="93"/>
      <c r="JFF399" s="93"/>
      <c r="JFG399" s="93"/>
      <c r="JFH399" s="93"/>
      <c r="JFI399" s="93"/>
      <c r="JFJ399" s="93"/>
      <c r="JFK399" s="93"/>
      <c r="JFL399" s="93"/>
      <c r="JFM399" s="93"/>
      <c r="JFN399" s="93"/>
      <c r="JFO399" s="93"/>
      <c r="JFP399" s="93"/>
      <c r="JFQ399" s="93"/>
      <c r="JFR399" s="93"/>
      <c r="JFS399" s="93"/>
      <c r="JFT399" s="93"/>
      <c r="JFU399" s="93"/>
      <c r="JFV399" s="93"/>
      <c r="JFW399" s="93"/>
      <c r="JFX399" s="93"/>
      <c r="JFY399" s="93"/>
      <c r="JFZ399" s="93"/>
      <c r="JGA399" s="93"/>
      <c r="JGB399" s="93"/>
      <c r="JGC399" s="93"/>
      <c r="JGD399" s="93"/>
      <c r="JGE399" s="93"/>
      <c r="JGF399" s="93"/>
      <c r="JGG399" s="93"/>
      <c r="JGH399" s="93"/>
      <c r="JGI399" s="93"/>
      <c r="JGJ399" s="93"/>
      <c r="JGK399" s="93"/>
      <c r="JGL399" s="93"/>
      <c r="JGM399" s="93"/>
      <c r="JGN399" s="93"/>
      <c r="JGO399" s="93"/>
      <c r="JGP399" s="93"/>
      <c r="JGQ399" s="93"/>
      <c r="JGR399" s="93"/>
      <c r="JGS399" s="93"/>
      <c r="JGT399" s="93"/>
      <c r="JGU399" s="93"/>
      <c r="JGV399" s="93"/>
      <c r="JGW399" s="93"/>
      <c r="JGX399" s="93"/>
      <c r="JGY399" s="93"/>
      <c r="JGZ399" s="93"/>
      <c r="JHA399" s="93"/>
      <c r="JHB399" s="93"/>
      <c r="JHC399" s="93"/>
      <c r="JHD399" s="93"/>
      <c r="JHE399" s="93"/>
      <c r="JHF399" s="93"/>
      <c r="JHG399" s="93"/>
      <c r="JHH399" s="93"/>
      <c r="JHI399" s="93"/>
      <c r="JHJ399" s="93"/>
      <c r="JHK399" s="93"/>
      <c r="JHL399" s="93"/>
      <c r="JHM399" s="93"/>
      <c r="JHN399" s="93"/>
      <c r="JHO399" s="93"/>
      <c r="JHP399" s="93"/>
      <c r="JHQ399" s="93"/>
      <c r="JHR399" s="93"/>
      <c r="JHS399" s="93"/>
      <c r="JHT399" s="93"/>
      <c r="JHU399" s="93"/>
      <c r="JHV399" s="93"/>
      <c r="JHW399" s="93"/>
      <c r="JHX399" s="93"/>
      <c r="JHY399" s="93"/>
      <c r="JHZ399" s="93"/>
      <c r="JIA399" s="93"/>
      <c r="JIB399" s="93"/>
      <c r="JIC399" s="93"/>
      <c r="JID399" s="93"/>
      <c r="JIE399" s="93"/>
      <c r="JIF399" s="93"/>
      <c r="JIG399" s="93"/>
      <c r="JIH399" s="93"/>
      <c r="JII399" s="93"/>
      <c r="JIJ399" s="93"/>
      <c r="JIK399" s="93"/>
      <c r="JIL399" s="93"/>
      <c r="JIM399" s="93"/>
      <c r="JIN399" s="93"/>
      <c r="JIO399" s="93"/>
      <c r="JIP399" s="93"/>
      <c r="JIQ399" s="93"/>
      <c r="JIR399" s="93"/>
      <c r="JIS399" s="93"/>
      <c r="JIT399" s="93"/>
      <c r="JIU399" s="93"/>
      <c r="JIV399" s="93"/>
      <c r="JIW399" s="93"/>
      <c r="JIX399" s="93"/>
      <c r="JIY399" s="93"/>
      <c r="JIZ399" s="93"/>
      <c r="JJA399" s="93"/>
      <c r="JJB399" s="93"/>
      <c r="JJC399" s="93"/>
      <c r="JJD399" s="93"/>
      <c r="JJE399" s="93"/>
      <c r="JJF399" s="93"/>
      <c r="JJG399" s="93"/>
      <c r="JJH399" s="93"/>
      <c r="JJI399" s="93"/>
      <c r="JJJ399" s="93"/>
      <c r="JJK399" s="93"/>
      <c r="JJL399" s="93"/>
      <c r="JJM399" s="93"/>
      <c r="JJN399" s="93"/>
      <c r="JJO399" s="93"/>
      <c r="JJP399" s="93"/>
      <c r="JJQ399" s="93"/>
      <c r="JJR399" s="93"/>
      <c r="JJS399" s="93"/>
      <c r="JJT399" s="93"/>
      <c r="JJU399" s="93"/>
      <c r="JJV399" s="93"/>
      <c r="JJW399" s="93"/>
      <c r="JJX399" s="93"/>
      <c r="JJY399" s="93"/>
      <c r="JJZ399" s="93"/>
      <c r="JKA399" s="93"/>
      <c r="JKB399" s="93"/>
      <c r="JKC399" s="93"/>
      <c r="JKD399" s="93"/>
      <c r="JKE399" s="93"/>
      <c r="JKF399" s="93"/>
      <c r="JKG399" s="93"/>
      <c r="JKH399" s="93"/>
      <c r="JKI399" s="93"/>
      <c r="JKJ399" s="93"/>
      <c r="JKK399" s="93"/>
      <c r="JKL399" s="93"/>
      <c r="JKM399" s="93"/>
      <c r="JKN399" s="93"/>
      <c r="JKO399" s="93"/>
      <c r="JKP399" s="93"/>
      <c r="JKQ399" s="93"/>
      <c r="JKR399" s="93"/>
      <c r="JKS399" s="93"/>
      <c r="JKT399" s="93"/>
      <c r="JKU399" s="93"/>
      <c r="JKV399" s="93"/>
      <c r="JKW399" s="93"/>
      <c r="JKX399" s="93"/>
      <c r="JKY399" s="93"/>
      <c r="JKZ399" s="93"/>
      <c r="JLA399" s="93"/>
      <c r="JLB399" s="93"/>
      <c r="JLC399" s="93"/>
      <c r="JLD399" s="93"/>
      <c r="JLE399" s="93"/>
      <c r="JLF399" s="93"/>
      <c r="JLG399" s="93"/>
      <c r="JLH399" s="93"/>
      <c r="JLI399" s="93"/>
      <c r="JLJ399" s="93"/>
      <c r="JLK399" s="93"/>
      <c r="JLL399" s="93"/>
      <c r="JLM399" s="93"/>
      <c r="JLN399" s="93"/>
      <c r="JLO399" s="93"/>
      <c r="JLP399" s="93"/>
      <c r="JLQ399" s="93"/>
      <c r="JLR399" s="93"/>
      <c r="JLS399" s="93"/>
      <c r="JLT399" s="93"/>
      <c r="JLU399" s="93"/>
      <c r="JLV399" s="93"/>
      <c r="JLW399" s="93"/>
      <c r="JLX399" s="93"/>
      <c r="JLY399" s="93"/>
      <c r="JLZ399" s="93"/>
      <c r="JMA399" s="93"/>
      <c r="JMB399" s="93"/>
      <c r="JMC399" s="93"/>
      <c r="JMD399" s="93"/>
      <c r="JME399" s="93"/>
      <c r="JMF399" s="93"/>
      <c r="JMG399" s="93"/>
      <c r="JMH399" s="93"/>
      <c r="JMI399" s="93"/>
      <c r="JMJ399" s="93"/>
      <c r="JMK399" s="93"/>
      <c r="JML399" s="93"/>
      <c r="JMM399" s="93"/>
      <c r="JMN399" s="93"/>
      <c r="JMO399" s="93"/>
      <c r="JMP399" s="93"/>
      <c r="JMQ399" s="93"/>
      <c r="JMR399" s="93"/>
      <c r="JMS399" s="93"/>
      <c r="JMT399" s="93"/>
      <c r="JMU399" s="93"/>
      <c r="JMV399" s="93"/>
      <c r="JMW399" s="93"/>
      <c r="JMX399" s="93"/>
      <c r="JMY399" s="93"/>
      <c r="JMZ399" s="93"/>
      <c r="JNA399" s="93"/>
      <c r="JNB399" s="93"/>
      <c r="JNC399" s="93"/>
      <c r="JND399" s="93"/>
      <c r="JNE399" s="93"/>
      <c r="JNF399" s="93"/>
      <c r="JNG399" s="93"/>
      <c r="JNH399" s="93"/>
      <c r="JNI399" s="93"/>
      <c r="JNJ399" s="93"/>
      <c r="JNK399" s="93"/>
      <c r="JNL399" s="93"/>
      <c r="JNM399" s="93"/>
      <c r="JNN399" s="93"/>
      <c r="JNO399" s="93"/>
      <c r="JNP399" s="93"/>
      <c r="JNQ399" s="93"/>
      <c r="JNR399" s="93"/>
      <c r="JNS399" s="93"/>
      <c r="JNT399" s="93"/>
      <c r="JNU399" s="93"/>
      <c r="JNV399" s="93"/>
      <c r="JNW399" s="93"/>
      <c r="JNX399" s="93"/>
      <c r="JNY399" s="93"/>
      <c r="JNZ399" s="93"/>
      <c r="JOA399" s="93"/>
      <c r="JOB399" s="93"/>
      <c r="JOC399" s="93"/>
      <c r="JOD399" s="93"/>
      <c r="JOE399" s="93"/>
      <c r="JOF399" s="93"/>
      <c r="JOG399" s="93"/>
      <c r="JOH399" s="93"/>
      <c r="JOI399" s="93"/>
      <c r="JOJ399" s="93"/>
      <c r="JOK399" s="93"/>
      <c r="JOL399" s="93"/>
      <c r="JOM399" s="93"/>
      <c r="JON399" s="93"/>
      <c r="JOO399" s="93"/>
      <c r="JOP399" s="93"/>
      <c r="JOQ399" s="93"/>
      <c r="JOR399" s="93"/>
      <c r="JOS399" s="93"/>
      <c r="JOT399" s="93"/>
      <c r="JOU399" s="93"/>
      <c r="JOV399" s="93"/>
      <c r="JOW399" s="93"/>
      <c r="JOX399" s="93"/>
      <c r="JOY399" s="93"/>
      <c r="JOZ399" s="93"/>
      <c r="JPA399" s="93"/>
      <c r="JPB399" s="93"/>
      <c r="JPC399" s="93"/>
      <c r="JPD399" s="93"/>
      <c r="JPE399" s="93"/>
      <c r="JPF399" s="93"/>
      <c r="JPG399" s="93"/>
      <c r="JPH399" s="93"/>
      <c r="JPI399" s="93"/>
      <c r="JPJ399" s="93"/>
      <c r="JPK399" s="93"/>
      <c r="JPL399" s="93"/>
      <c r="JPM399" s="93"/>
      <c r="JPN399" s="93"/>
      <c r="JPO399" s="93"/>
      <c r="JPP399" s="93"/>
      <c r="JPQ399" s="93"/>
      <c r="JPR399" s="93"/>
      <c r="JPS399" s="93"/>
      <c r="JPT399" s="93"/>
      <c r="JPU399" s="93"/>
      <c r="JPV399" s="93"/>
      <c r="JPW399" s="93"/>
      <c r="JPX399" s="93"/>
      <c r="JPY399" s="93"/>
      <c r="JPZ399" s="93"/>
      <c r="JQA399" s="93"/>
      <c r="JQB399" s="93"/>
      <c r="JQC399" s="93"/>
      <c r="JQD399" s="93"/>
      <c r="JQE399" s="93"/>
      <c r="JQF399" s="93"/>
      <c r="JQG399" s="93"/>
      <c r="JQH399" s="93"/>
      <c r="JQI399" s="93"/>
      <c r="JQJ399" s="93"/>
      <c r="JQK399" s="93"/>
      <c r="JQL399" s="93"/>
      <c r="JQM399" s="93"/>
      <c r="JQN399" s="93"/>
      <c r="JQO399" s="93"/>
      <c r="JQP399" s="93"/>
      <c r="JQQ399" s="93"/>
      <c r="JQR399" s="93"/>
      <c r="JQS399" s="93"/>
      <c r="JQT399" s="93"/>
      <c r="JQU399" s="93"/>
      <c r="JQV399" s="93"/>
      <c r="JQW399" s="93"/>
      <c r="JQX399" s="93"/>
      <c r="JQY399" s="93"/>
      <c r="JQZ399" s="93"/>
      <c r="JRA399" s="93"/>
      <c r="JRB399" s="93"/>
      <c r="JRC399" s="93"/>
      <c r="JRD399" s="93"/>
      <c r="JRE399" s="93"/>
      <c r="JRF399" s="93"/>
      <c r="JRG399" s="93"/>
      <c r="JRH399" s="93"/>
      <c r="JRI399" s="93"/>
      <c r="JRJ399" s="93"/>
      <c r="JRK399" s="93"/>
      <c r="JRL399" s="93"/>
      <c r="JRM399" s="93"/>
      <c r="JRN399" s="93"/>
      <c r="JRO399" s="93"/>
      <c r="JRP399" s="93"/>
      <c r="JRQ399" s="93"/>
      <c r="JRR399" s="93"/>
      <c r="JRS399" s="93"/>
      <c r="JRT399" s="93"/>
      <c r="JRU399" s="93"/>
      <c r="JRV399" s="93"/>
      <c r="JRW399" s="93"/>
      <c r="JRX399" s="93"/>
      <c r="JRY399" s="93"/>
      <c r="JRZ399" s="93"/>
      <c r="JSA399" s="93"/>
      <c r="JSB399" s="93"/>
      <c r="JSC399" s="93"/>
      <c r="JSD399" s="93"/>
      <c r="JSE399" s="93"/>
      <c r="JSF399" s="93"/>
      <c r="JSG399" s="93"/>
      <c r="JSH399" s="93"/>
      <c r="JSI399" s="93"/>
      <c r="JSJ399" s="93"/>
      <c r="JSK399" s="93"/>
      <c r="JSL399" s="93"/>
      <c r="JSM399" s="93"/>
      <c r="JSN399" s="93"/>
      <c r="JSO399" s="93"/>
      <c r="JSP399" s="93"/>
      <c r="JSQ399" s="93"/>
      <c r="JSR399" s="93"/>
      <c r="JSS399" s="93"/>
      <c r="JST399" s="93"/>
      <c r="JSU399" s="93"/>
      <c r="JSV399" s="93"/>
      <c r="JSW399" s="93"/>
      <c r="JSX399" s="93"/>
      <c r="JSY399" s="93"/>
      <c r="JSZ399" s="93"/>
      <c r="JTA399" s="93"/>
      <c r="JTB399" s="93"/>
      <c r="JTC399" s="93"/>
      <c r="JTD399" s="93"/>
      <c r="JTE399" s="93"/>
      <c r="JTF399" s="93"/>
      <c r="JTG399" s="93"/>
      <c r="JTH399" s="93"/>
      <c r="JTI399" s="93"/>
      <c r="JTJ399" s="93"/>
      <c r="JTK399" s="93"/>
      <c r="JTL399" s="93"/>
      <c r="JTM399" s="93"/>
      <c r="JTN399" s="93"/>
      <c r="JTO399" s="93"/>
      <c r="JTP399" s="93"/>
      <c r="JTQ399" s="93"/>
      <c r="JTR399" s="93"/>
      <c r="JTS399" s="93"/>
      <c r="JTT399" s="93"/>
      <c r="JTU399" s="93"/>
      <c r="JTV399" s="93"/>
      <c r="JTW399" s="93"/>
      <c r="JTX399" s="93"/>
      <c r="JTY399" s="93"/>
      <c r="JTZ399" s="93"/>
      <c r="JUA399" s="93"/>
      <c r="JUB399" s="93"/>
      <c r="JUC399" s="93"/>
      <c r="JUD399" s="93"/>
      <c r="JUE399" s="93"/>
      <c r="JUF399" s="93"/>
      <c r="JUG399" s="93"/>
      <c r="JUH399" s="93"/>
      <c r="JUI399" s="93"/>
      <c r="JUJ399" s="93"/>
      <c r="JUK399" s="93"/>
      <c r="JUL399" s="93"/>
      <c r="JUM399" s="93"/>
      <c r="JUN399" s="93"/>
      <c r="JUO399" s="93"/>
      <c r="JUP399" s="93"/>
      <c r="JUQ399" s="93"/>
      <c r="JUR399" s="93"/>
      <c r="JUS399" s="93"/>
      <c r="JUT399" s="93"/>
      <c r="JUU399" s="93"/>
      <c r="JUV399" s="93"/>
      <c r="JUW399" s="93"/>
      <c r="JUX399" s="93"/>
      <c r="JUY399" s="93"/>
      <c r="JUZ399" s="93"/>
      <c r="JVA399" s="93"/>
      <c r="JVB399" s="93"/>
      <c r="JVC399" s="93"/>
      <c r="JVD399" s="93"/>
      <c r="JVE399" s="93"/>
      <c r="JVF399" s="93"/>
      <c r="JVG399" s="93"/>
      <c r="JVH399" s="93"/>
      <c r="JVI399" s="93"/>
      <c r="JVJ399" s="93"/>
      <c r="JVK399" s="93"/>
      <c r="JVL399" s="93"/>
      <c r="JVM399" s="93"/>
      <c r="JVN399" s="93"/>
      <c r="JVO399" s="93"/>
      <c r="JVP399" s="93"/>
      <c r="JVQ399" s="93"/>
      <c r="JVR399" s="93"/>
      <c r="JVS399" s="93"/>
      <c r="JVT399" s="93"/>
      <c r="JVU399" s="93"/>
      <c r="JVV399" s="93"/>
      <c r="JVW399" s="93"/>
      <c r="JVX399" s="93"/>
      <c r="JVY399" s="93"/>
      <c r="JVZ399" s="93"/>
      <c r="JWA399" s="93"/>
      <c r="JWB399" s="93"/>
      <c r="JWC399" s="93"/>
      <c r="JWD399" s="93"/>
      <c r="JWE399" s="93"/>
      <c r="JWF399" s="93"/>
      <c r="JWG399" s="93"/>
      <c r="JWH399" s="93"/>
      <c r="JWI399" s="93"/>
      <c r="JWJ399" s="93"/>
      <c r="JWK399" s="93"/>
      <c r="JWL399" s="93"/>
      <c r="JWM399" s="93"/>
      <c r="JWN399" s="93"/>
      <c r="JWO399" s="93"/>
      <c r="JWP399" s="93"/>
      <c r="JWQ399" s="93"/>
      <c r="JWR399" s="93"/>
      <c r="JWS399" s="93"/>
      <c r="JWT399" s="93"/>
      <c r="JWU399" s="93"/>
      <c r="JWV399" s="93"/>
      <c r="JWW399" s="93"/>
      <c r="JWX399" s="93"/>
      <c r="JWY399" s="93"/>
      <c r="JWZ399" s="93"/>
      <c r="JXA399" s="93"/>
      <c r="JXB399" s="93"/>
      <c r="JXC399" s="93"/>
      <c r="JXD399" s="93"/>
      <c r="JXE399" s="93"/>
      <c r="JXF399" s="93"/>
      <c r="JXG399" s="93"/>
      <c r="JXH399" s="93"/>
      <c r="JXI399" s="93"/>
      <c r="JXJ399" s="93"/>
      <c r="JXK399" s="93"/>
      <c r="JXL399" s="93"/>
      <c r="JXM399" s="93"/>
      <c r="JXN399" s="93"/>
      <c r="JXO399" s="93"/>
      <c r="JXP399" s="93"/>
      <c r="JXQ399" s="93"/>
      <c r="JXR399" s="93"/>
      <c r="JXS399" s="93"/>
      <c r="JXT399" s="93"/>
      <c r="JXU399" s="93"/>
      <c r="JXV399" s="93"/>
      <c r="JXW399" s="93"/>
      <c r="JXX399" s="93"/>
      <c r="JXY399" s="93"/>
      <c r="JXZ399" s="93"/>
      <c r="JYA399" s="93"/>
      <c r="JYB399" s="93"/>
      <c r="JYC399" s="93"/>
      <c r="JYD399" s="93"/>
      <c r="JYE399" s="93"/>
      <c r="JYF399" s="93"/>
      <c r="JYG399" s="93"/>
      <c r="JYH399" s="93"/>
      <c r="JYI399" s="93"/>
      <c r="JYJ399" s="93"/>
      <c r="JYK399" s="93"/>
      <c r="JYL399" s="93"/>
      <c r="JYM399" s="93"/>
      <c r="JYN399" s="93"/>
      <c r="JYO399" s="93"/>
      <c r="JYP399" s="93"/>
      <c r="JYQ399" s="93"/>
      <c r="JYR399" s="93"/>
      <c r="JYS399" s="93"/>
      <c r="JYT399" s="93"/>
      <c r="JYU399" s="93"/>
      <c r="JYV399" s="93"/>
      <c r="JYW399" s="93"/>
      <c r="JYX399" s="93"/>
      <c r="JYY399" s="93"/>
      <c r="JYZ399" s="93"/>
      <c r="JZA399" s="93"/>
      <c r="JZB399" s="93"/>
      <c r="JZC399" s="93"/>
      <c r="JZD399" s="93"/>
      <c r="JZE399" s="93"/>
      <c r="JZF399" s="93"/>
      <c r="JZG399" s="93"/>
      <c r="JZH399" s="93"/>
      <c r="JZI399" s="93"/>
      <c r="JZJ399" s="93"/>
      <c r="JZK399" s="93"/>
      <c r="JZL399" s="93"/>
      <c r="JZM399" s="93"/>
      <c r="JZN399" s="93"/>
      <c r="JZO399" s="93"/>
      <c r="JZP399" s="93"/>
      <c r="JZQ399" s="93"/>
      <c r="JZR399" s="93"/>
      <c r="JZS399" s="93"/>
      <c r="JZT399" s="93"/>
      <c r="JZU399" s="93"/>
      <c r="JZV399" s="93"/>
      <c r="JZW399" s="93"/>
      <c r="JZX399" s="93"/>
      <c r="JZY399" s="93"/>
      <c r="JZZ399" s="93"/>
      <c r="KAA399" s="93"/>
      <c r="KAB399" s="93"/>
      <c r="KAC399" s="93"/>
      <c r="KAD399" s="93"/>
      <c r="KAE399" s="93"/>
      <c r="KAF399" s="93"/>
      <c r="KAG399" s="93"/>
      <c r="KAH399" s="93"/>
      <c r="KAI399" s="93"/>
      <c r="KAJ399" s="93"/>
      <c r="KAK399" s="93"/>
      <c r="KAL399" s="93"/>
      <c r="KAM399" s="93"/>
      <c r="KAN399" s="93"/>
      <c r="KAO399" s="93"/>
      <c r="KAP399" s="93"/>
      <c r="KAQ399" s="93"/>
      <c r="KAR399" s="93"/>
      <c r="KAS399" s="93"/>
      <c r="KAT399" s="93"/>
      <c r="KAU399" s="93"/>
      <c r="KAV399" s="93"/>
      <c r="KAW399" s="93"/>
      <c r="KAX399" s="93"/>
      <c r="KAY399" s="93"/>
      <c r="KAZ399" s="93"/>
      <c r="KBA399" s="93"/>
      <c r="KBB399" s="93"/>
      <c r="KBC399" s="93"/>
      <c r="KBD399" s="93"/>
      <c r="KBE399" s="93"/>
      <c r="KBF399" s="93"/>
      <c r="KBG399" s="93"/>
      <c r="KBH399" s="93"/>
      <c r="KBI399" s="93"/>
      <c r="KBJ399" s="93"/>
      <c r="KBK399" s="93"/>
      <c r="KBL399" s="93"/>
      <c r="KBM399" s="93"/>
      <c r="KBN399" s="93"/>
      <c r="KBO399" s="93"/>
      <c r="KBP399" s="93"/>
      <c r="KBQ399" s="93"/>
      <c r="KBR399" s="93"/>
      <c r="KBS399" s="93"/>
      <c r="KBT399" s="93"/>
      <c r="KBU399" s="93"/>
      <c r="KBV399" s="93"/>
      <c r="KBW399" s="93"/>
      <c r="KBX399" s="93"/>
      <c r="KBY399" s="93"/>
      <c r="KBZ399" s="93"/>
      <c r="KCA399" s="93"/>
      <c r="KCB399" s="93"/>
      <c r="KCC399" s="93"/>
      <c r="KCD399" s="93"/>
      <c r="KCE399" s="93"/>
      <c r="KCF399" s="93"/>
      <c r="KCG399" s="93"/>
      <c r="KCH399" s="93"/>
      <c r="KCI399" s="93"/>
      <c r="KCJ399" s="93"/>
      <c r="KCK399" s="93"/>
      <c r="KCL399" s="93"/>
      <c r="KCM399" s="93"/>
      <c r="KCN399" s="93"/>
      <c r="KCO399" s="93"/>
      <c r="KCP399" s="93"/>
      <c r="KCQ399" s="93"/>
      <c r="KCR399" s="93"/>
      <c r="KCS399" s="93"/>
      <c r="KCT399" s="93"/>
      <c r="KCU399" s="93"/>
      <c r="KCV399" s="93"/>
      <c r="KCW399" s="93"/>
      <c r="KCX399" s="93"/>
      <c r="KCY399" s="93"/>
      <c r="KCZ399" s="93"/>
      <c r="KDA399" s="93"/>
      <c r="KDB399" s="93"/>
      <c r="KDC399" s="93"/>
      <c r="KDD399" s="93"/>
      <c r="KDE399" s="93"/>
      <c r="KDF399" s="93"/>
      <c r="KDG399" s="93"/>
      <c r="KDH399" s="93"/>
      <c r="KDI399" s="93"/>
      <c r="KDJ399" s="93"/>
      <c r="KDK399" s="93"/>
      <c r="KDL399" s="93"/>
      <c r="KDM399" s="93"/>
      <c r="KDN399" s="93"/>
      <c r="KDO399" s="93"/>
      <c r="KDP399" s="93"/>
      <c r="KDQ399" s="93"/>
      <c r="KDR399" s="93"/>
      <c r="KDS399" s="93"/>
      <c r="KDT399" s="93"/>
      <c r="KDU399" s="93"/>
      <c r="KDV399" s="93"/>
      <c r="KDW399" s="93"/>
      <c r="KDX399" s="93"/>
      <c r="KDY399" s="93"/>
      <c r="KDZ399" s="93"/>
      <c r="KEA399" s="93"/>
      <c r="KEB399" s="93"/>
      <c r="KEC399" s="93"/>
      <c r="KED399" s="93"/>
      <c r="KEE399" s="93"/>
      <c r="KEF399" s="93"/>
      <c r="KEG399" s="93"/>
      <c r="KEH399" s="93"/>
      <c r="KEI399" s="93"/>
      <c r="KEJ399" s="93"/>
      <c r="KEK399" s="93"/>
      <c r="KEL399" s="93"/>
      <c r="KEM399" s="93"/>
      <c r="KEN399" s="93"/>
      <c r="KEO399" s="93"/>
      <c r="KEP399" s="93"/>
      <c r="KEQ399" s="93"/>
      <c r="KER399" s="93"/>
      <c r="KES399" s="93"/>
      <c r="KET399" s="93"/>
      <c r="KEU399" s="93"/>
      <c r="KEV399" s="93"/>
      <c r="KEW399" s="93"/>
      <c r="KEX399" s="93"/>
      <c r="KEY399" s="93"/>
      <c r="KEZ399" s="93"/>
      <c r="KFA399" s="93"/>
      <c r="KFB399" s="93"/>
      <c r="KFC399" s="93"/>
      <c r="KFD399" s="93"/>
      <c r="KFE399" s="93"/>
      <c r="KFF399" s="93"/>
      <c r="KFG399" s="93"/>
      <c r="KFH399" s="93"/>
      <c r="KFI399" s="93"/>
      <c r="KFJ399" s="93"/>
      <c r="KFK399" s="93"/>
      <c r="KFL399" s="93"/>
      <c r="KFM399" s="93"/>
      <c r="KFN399" s="93"/>
      <c r="KFO399" s="93"/>
      <c r="KFP399" s="93"/>
      <c r="KFQ399" s="93"/>
      <c r="KFR399" s="93"/>
      <c r="KFS399" s="93"/>
      <c r="KFT399" s="93"/>
      <c r="KFU399" s="93"/>
      <c r="KFV399" s="93"/>
      <c r="KFW399" s="93"/>
      <c r="KFX399" s="93"/>
      <c r="KFY399" s="93"/>
      <c r="KFZ399" s="93"/>
      <c r="KGA399" s="93"/>
      <c r="KGB399" s="93"/>
      <c r="KGC399" s="93"/>
      <c r="KGD399" s="93"/>
      <c r="KGE399" s="93"/>
      <c r="KGF399" s="93"/>
      <c r="KGG399" s="93"/>
      <c r="KGH399" s="93"/>
      <c r="KGI399" s="93"/>
      <c r="KGJ399" s="93"/>
      <c r="KGK399" s="93"/>
      <c r="KGL399" s="93"/>
      <c r="KGM399" s="93"/>
      <c r="KGN399" s="93"/>
      <c r="KGO399" s="93"/>
      <c r="KGP399" s="93"/>
      <c r="KGQ399" s="93"/>
      <c r="KGR399" s="93"/>
      <c r="KGS399" s="93"/>
      <c r="KGT399" s="93"/>
      <c r="KGU399" s="93"/>
      <c r="KGV399" s="93"/>
      <c r="KGW399" s="93"/>
      <c r="KGX399" s="93"/>
      <c r="KGY399" s="93"/>
      <c r="KGZ399" s="93"/>
      <c r="KHA399" s="93"/>
      <c r="KHB399" s="93"/>
      <c r="KHC399" s="93"/>
      <c r="KHD399" s="93"/>
      <c r="KHE399" s="93"/>
      <c r="KHF399" s="93"/>
      <c r="KHG399" s="93"/>
      <c r="KHH399" s="93"/>
      <c r="KHI399" s="93"/>
      <c r="KHJ399" s="93"/>
      <c r="KHK399" s="93"/>
      <c r="KHL399" s="93"/>
      <c r="KHM399" s="93"/>
      <c r="KHN399" s="93"/>
      <c r="KHO399" s="93"/>
      <c r="KHP399" s="93"/>
      <c r="KHQ399" s="93"/>
      <c r="KHR399" s="93"/>
      <c r="KHS399" s="93"/>
      <c r="KHT399" s="93"/>
      <c r="KHU399" s="93"/>
      <c r="KHV399" s="93"/>
      <c r="KHW399" s="93"/>
      <c r="KHX399" s="93"/>
      <c r="KHY399" s="93"/>
      <c r="KHZ399" s="93"/>
      <c r="KIA399" s="93"/>
      <c r="KIB399" s="93"/>
      <c r="KIC399" s="93"/>
      <c r="KID399" s="93"/>
      <c r="KIE399" s="93"/>
      <c r="KIF399" s="93"/>
      <c r="KIG399" s="93"/>
      <c r="KIH399" s="93"/>
      <c r="KII399" s="93"/>
      <c r="KIJ399" s="93"/>
      <c r="KIK399" s="93"/>
      <c r="KIL399" s="93"/>
      <c r="KIM399" s="93"/>
      <c r="KIN399" s="93"/>
      <c r="KIO399" s="93"/>
      <c r="KIP399" s="93"/>
      <c r="KIQ399" s="93"/>
      <c r="KIR399" s="93"/>
      <c r="KIS399" s="93"/>
      <c r="KIT399" s="93"/>
      <c r="KIU399" s="93"/>
      <c r="KIV399" s="93"/>
      <c r="KIW399" s="93"/>
      <c r="KIX399" s="93"/>
      <c r="KIY399" s="93"/>
      <c r="KIZ399" s="93"/>
      <c r="KJA399" s="93"/>
      <c r="KJB399" s="93"/>
      <c r="KJC399" s="93"/>
      <c r="KJD399" s="93"/>
      <c r="KJE399" s="93"/>
      <c r="KJF399" s="93"/>
      <c r="KJG399" s="93"/>
      <c r="KJH399" s="93"/>
      <c r="KJI399" s="93"/>
      <c r="KJJ399" s="93"/>
      <c r="KJK399" s="93"/>
      <c r="KJL399" s="93"/>
      <c r="KJM399" s="93"/>
      <c r="KJN399" s="93"/>
      <c r="KJO399" s="93"/>
      <c r="KJP399" s="93"/>
      <c r="KJQ399" s="93"/>
      <c r="KJR399" s="93"/>
      <c r="KJS399" s="93"/>
      <c r="KJT399" s="93"/>
      <c r="KJU399" s="93"/>
      <c r="KJV399" s="93"/>
      <c r="KJW399" s="93"/>
      <c r="KJX399" s="93"/>
      <c r="KJY399" s="93"/>
      <c r="KJZ399" s="93"/>
      <c r="KKA399" s="93"/>
      <c r="KKB399" s="93"/>
      <c r="KKC399" s="93"/>
      <c r="KKD399" s="93"/>
      <c r="KKE399" s="93"/>
      <c r="KKF399" s="93"/>
      <c r="KKG399" s="93"/>
      <c r="KKH399" s="93"/>
      <c r="KKI399" s="93"/>
      <c r="KKJ399" s="93"/>
      <c r="KKK399" s="93"/>
      <c r="KKL399" s="93"/>
      <c r="KKM399" s="93"/>
      <c r="KKN399" s="93"/>
      <c r="KKO399" s="93"/>
      <c r="KKP399" s="93"/>
      <c r="KKQ399" s="93"/>
      <c r="KKR399" s="93"/>
      <c r="KKS399" s="93"/>
      <c r="KKT399" s="93"/>
      <c r="KKU399" s="93"/>
      <c r="KKV399" s="93"/>
      <c r="KKW399" s="93"/>
      <c r="KKX399" s="93"/>
      <c r="KKY399" s="93"/>
      <c r="KKZ399" s="93"/>
      <c r="KLA399" s="93"/>
      <c r="KLB399" s="93"/>
      <c r="KLC399" s="93"/>
      <c r="KLD399" s="93"/>
      <c r="KLE399" s="93"/>
      <c r="KLF399" s="93"/>
      <c r="KLG399" s="93"/>
      <c r="KLH399" s="93"/>
      <c r="KLI399" s="93"/>
      <c r="KLJ399" s="93"/>
      <c r="KLK399" s="93"/>
      <c r="KLL399" s="93"/>
      <c r="KLM399" s="93"/>
      <c r="KLN399" s="93"/>
      <c r="KLO399" s="93"/>
      <c r="KLP399" s="93"/>
      <c r="KLQ399" s="93"/>
      <c r="KLR399" s="93"/>
      <c r="KLS399" s="93"/>
      <c r="KLT399" s="93"/>
      <c r="KLU399" s="93"/>
      <c r="KLV399" s="93"/>
      <c r="KLW399" s="93"/>
      <c r="KLX399" s="93"/>
      <c r="KLY399" s="93"/>
      <c r="KLZ399" s="93"/>
      <c r="KMA399" s="93"/>
      <c r="KMB399" s="93"/>
      <c r="KMC399" s="93"/>
      <c r="KMD399" s="93"/>
      <c r="KME399" s="93"/>
      <c r="KMF399" s="93"/>
      <c r="KMG399" s="93"/>
      <c r="KMH399" s="93"/>
      <c r="KMI399" s="93"/>
      <c r="KMJ399" s="93"/>
      <c r="KMK399" s="93"/>
      <c r="KML399" s="93"/>
      <c r="KMM399" s="93"/>
      <c r="KMN399" s="93"/>
      <c r="KMO399" s="93"/>
      <c r="KMP399" s="93"/>
      <c r="KMQ399" s="93"/>
      <c r="KMR399" s="93"/>
      <c r="KMS399" s="93"/>
      <c r="KMT399" s="93"/>
      <c r="KMU399" s="93"/>
      <c r="KMV399" s="93"/>
      <c r="KMW399" s="93"/>
      <c r="KMX399" s="93"/>
      <c r="KMY399" s="93"/>
      <c r="KMZ399" s="93"/>
      <c r="KNA399" s="93"/>
      <c r="KNB399" s="93"/>
      <c r="KNC399" s="93"/>
      <c r="KND399" s="93"/>
      <c r="KNE399" s="93"/>
      <c r="KNF399" s="93"/>
      <c r="KNG399" s="93"/>
      <c r="KNH399" s="93"/>
      <c r="KNI399" s="93"/>
      <c r="KNJ399" s="93"/>
      <c r="KNK399" s="93"/>
      <c r="KNL399" s="93"/>
      <c r="KNM399" s="93"/>
      <c r="KNN399" s="93"/>
      <c r="KNO399" s="93"/>
      <c r="KNP399" s="93"/>
      <c r="KNQ399" s="93"/>
      <c r="KNR399" s="93"/>
      <c r="KNS399" s="93"/>
      <c r="KNT399" s="93"/>
      <c r="KNU399" s="93"/>
      <c r="KNV399" s="93"/>
      <c r="KNW399" s="93"/>
      <c r="KNX399" s="93"/>
      <c r="KNY399" s="93"/>
      <c r="KNZ399" s="93"/>
      <c r="KOA399" s="93"/>
      <c r="KOB399" s="93"/>
      <c r="KOC399" s="93"/>
      <c r="KOD399" s="93"/>
      <c r="KOE399" s="93"/>
      <c r="KOF399" s="93"/>
      <c r="KOG399" s="93"/>
      <c r="KOH399" s="93"/>
      <c r="KOI399" s="93"/>
      <c r="KOJ399" s="93"/>
      <c r="KOK399" s="93"/>
      <c r="KOL399" s="93"/>
      <c r="KOM399" s="93"/>
      <c r="KON399" s="93"/>
      <c r="KOO399" s="93"/>
      <c r="KOP399" s="93"/>
      <c r="KOQ399" s="93"/>
      <c r="KOR399" s="93"/>
      <c r="KOS399" s="93"/>
      <c r="KOT399" s="93"/>
      <c r="KOU399" s="93"/>
      <c r="KOV399" s="93"/>
      <c r="KOW399" s="93"/>
      <c r="KOX399" s="93"/>
      <c r="KOY399" s="93"/>
      <c r="KOZ399" s="93"/>
      <c r="KPA399" s="93"/>
      <c r="KPB399" s="93"/>
      <c r="KPC399" s="93"/>
      <c r="KPD399" s="93"/>
      <c r="KPE399" s="93"/>
      <c r="KPF399" s="93"/>
      <c r="KPG399" s="93"/>
      <c r="KPH399" s="93"/>
      <c r="KPI399" s="93"/>
      <c r="KPJ399" s="93"/>
      <c r="KPK399" s="93"/>
      <c r="KPL399" s="93"/>
      <c r="KPM399" s="93"/>
      <c r="KPN399" s="93"/>
      <c r="KPO399" s="93"/>
      <c r="KPP399" s="93"/>
      <c r="KPQ399" s="93"/>
      <c r="KPR399" s="93"/>
      <c r="KPS399" s="93"/>
      <c r="KPT399" s="93"/>
      <c r="KPU399" s="93"/>
      <c r="KPV399" s="93"/>
      <c r="KPW399" s="93"/>
      <c r="KPX399" s="93"/>
      <c r="KPY399" s="93"/>
      <c r="KPZ399" s="93"/>
      <c r="KQA399" s="93"/>
      <c r="KQB399" s="93"/>
      <c r="KQC399" s="93"/>
      <c r="KQD399" s="93"/>
      <c r="KQE399" s="93"/>
      <c r="KQF399" s="93"/>
      <c r="KQG399" s="93"/>
      <c r="KQH399" s="93"/>
      <c r="KQI399" s="93"/>
      <c r="KQJ399" s="93"/>
      <c r="KQK399" s="93"/>
      <c r="KQL399" s="93"/>
      <c r="KQM399" s="93"/>
      <c r="KQN399" s="93"/>
      <c r="KQO399" s="93"/>
      <c r="KQP399" s="93"/>
      <c r="KQQ399" s="93"/>
      <c r="KQR399" s="93"/>
      <c r="KQS399" s="93"/>
      <c r="KQT399" s="93"/>
      <c r="KQU399" s="93"/>
      <c r="KQV399" s="93"/>
      <c r="KQW399" s="93"/>
      <c r="KQX399" s="93"/>
      <c r="KQY399" s="93"/>
      <c r="KQZ399" s="93"/>
      <c r="KRA399" s="93"/>
      <c r="KRB399" s="93"/>
      <c r="KRC399" s="93"/>
      <c r="KRD399" s="93"/>
      <c r="KRE399" s="93"/>
      <c r="KRF399" s="93"/>
      <c r="KRG399" s="93"/>
      <c r="KRH399" s="93"/>
      <c r="KRI399" s="93"/>
      <c r="KRJ399" s="93"/>
      <c r="KRK399" s="93"/>
      <c r="KRL399" s="93"/>
      <c r="KRM399" s="93"/>
      <c r="KRN399" s="93"/>
      <c r="KRO399" s="93"/>
      <c r="KRP399" s="93"/>
      <c r="KRQ399" s="93"/>
      <c r="KRR399" s="93"/>
      <c r="KRS399" s="93"/>
      <c r="KRT399" s="93"/>
      <c r="KRU399" s="93"/>
      <c r="KRV399" s="93"/>
      <c r="KRW399" s="93"/>
      <c r="KRX399" s="93"/>
      <c r="KRY399" s="93"/>
      <c r="KRZ399" s="93"/>
      <c r="KSA399" s="93"/>
      <c r="KSB399" s="93"/>
      <c r="KSC399" s="93"/>
      <c r="KSD399" s="93"/>
      <c r="KSE399" s="93"/>
      <c r="KSF399" s="93"/>
      <c r="KSG399" s="93"/>
      <c r="KSH399" s="93"/>
      <c r="KSI399" s="93"/>
      <c r="KSJ399" s="93"/>
      <c r="KSK399" s="93"/>
      <c r="KSL399" s="93"/>
      <c r="KSM399" s="93"/>
      <c r="KSN399" s="93"/>
      <c r="KSO399" s="93"/>
      <c r="KSP399" s="93"/>
      <c r="KSQ399" s="93"/>
      <c r="KSR399" s="93"/>
      <c r="KSS399" s="93"/>
      <c r="KST399" s="93"/>
      <c r="KSU399" s="93"/>
      <c r="KSV399" s="93"/>
      <c r="KSW399" s="93"/>
      <c r="KSX399" s="93"/>
      <c r="KSY399" s="93"/>
      <c r="KSZ399" s="93"/>
      <c r="KTA399" s="93"/>
      <c r="KTB399" s="93"/>
      <c r="KTC399" s="93"/>
      <c r="KTD399" s="93"/>
      <c r="KTE399" s="93"/>
      <c r="KTF399" s="93"/>
      <c r="KTG399" s="93"/>
      <c r="KTH399" s="93"/>
      <c r="KTI399" s="93"/>
      <c r="KTJ399" s="93"/>
      <c r="KTK399" s="93"/>
      <c r="KTL399" s="93"/>
      <c r="KTM399" s="93"/>
      <c r="KTN399" s="93"/>
      <c r="KTO399" s="93"/>
      <c r="KTP399" s="93"/>
      <c r="KTQ399" s="93"/>
      <c r="KTR399" s="93"/>
      <c r="KTS399" s="93"/>
      <c r="KTT399" s="93"/>
      <c r="KTU399" s="93"/>
      <c r="KTV399" s="93"/>
      <c r="KTW399" s="93"/>
      <c r="KTX399" s="93"/>
      <c r="KTY399" s="93"/>
      <c r="KTZ399" s="93"/>
      <c r="KUA399" s="93"/>
      <c r="KUB399" s="93"/>
      <c r="KUC399" s="93"/>
      <c r="KUD399" s="93"/>
      <c r="KUE399" s="93"/>
      <c r="KUF399" s="93"/>
      <c r="KUG399" s="93"/>
      <c r="KUH399" s="93"/>
      <c r="KUI399" s="93"/>
      <c r="KUJ399" s="93"/>
      <c r="KUK399" s="93"/>
      <c r="KUL399" s="93"/>
      <c r="KUM399" s="93"/>
      <c r="KUN399" s="93"/>
      <c r="KUO399" s="93"/>
      <c r="KUP399" s="93"/>
      <c r="KUQ399" s="93"/>
      <c r="KUR399" s="93"/>
      <c r="KUS399" s="93"/>
      <c r="KUT399" s="93"/>
      <c r="KUU399" s="93"/>
      <c r="KUV399" s="93"/>
      <c r="KUW399" s="93"/>
      <c r="KUX399" s="93"/>
      <c r="KUY399" s="93"/>
      <c r="KUZ399" s="93"/>
      <c r="KVA399" s="93"/>
      <c r="KVB399" s="93"/>
      <c r="KVC399" s="93"/>
      <c r="KVD399" s="93"/>
      <c r="KVE399" s="93"/>
      <c r="KVF399" s="93"/>
      <c r="KVG399" s="93"/>
      <c r="KVH399" s="93"/>
      <c r="KVI399" s="93"/>
      <c r="KVJ399" s="93"/>
      <c r="KVK399" s="93"/>
      <c r="KVL399" s="93"/>
      <c r="KVM399" s="93"/>
      <c r="KVN399" s="93"/>
      <c r="KVO399" s="93"/>
      <c r="KVP399" s="93"/>
      <c r="KVQ399" s="93"/>
      <c r="KVR399" s="93"/>
      <c r="KVS399" s="93"/>
      <c r="KVT399" s="93"/>
      <c r="KVU399" s="93"/>
      <c r="KVV399" s="93"/>
      <c r="KVW399" s="93"/>
      <c r="KVX399" s="93"/>
      <c r="KVY399" s="93"/>
      <c r="KVZ399" s="93"/>
      <c r="KWA399" s="93"/>
      <c r="KWB399" s="93"/>
      <c r="KWC399" s="93"/>
      <c r="KWD399" s="93"/>
      <c r="KWE399" s="93"/>
      <c r="KWF399" s="93"/>
      <c r="KWG399" s="93"/>
      <c r="KWH399" s="93"/>
      <c r="KWI399" s="93"/>
      <c r="KWJ399" s="93"/>
      <c r="KWK399" s="93"/>
      <c r="KWL399" s="93"/>
      <c r="KWM399" s="93"/>
      <c r="KWN399" s="93"/>
      <c r="KWO399" s="93"/>
      <c r="KWP399" s="93"/>
      <c r="KWQ399" s="93"/>
      <c r="KWR399" s="93"/>
      <c r="KWS399" s="93"/>
      <c r="KWT399" s="93"/>
      <c r="KWU399" s="93"/>
      <c r="KWV399" s="93"/>
      <c r="KWW399" s="93"/>
      <c r="KWX399" s="93"/>
      <c r="KWY399" s="93"/>
      <c r="KWZ399" s="93"/>
      <c r="KXA399" s="93"/>
      <c r="KXB399" s="93"/>
      <c r="KXC399" s="93"/>
      <c r="KXD399" s="93"/>
      <c r="KXE399" s="93"/>
      <c r="KXF399" s="93"/>
      <c r="KXG399" s="93"/>
      <c r="KXH399" s="93"/>
      <c r="KXI399" s="93"/>
      <c r="KXJ399" s="93"/>
      <c r="KXK399" s="93"/>
      <c r="KXL399" s="93"/>
      <c r="KXM399" s="93"/>
      <c r="KXN399" s="93"/>
      <c r="KXO399" s="93"/>
      <c r="KXP399" s="93"/>
      <c r="KXQ399" s="93"/>
      <c r="KXR399" s="93"/>
      <c r="KXS399" s="93"/>
      <c r="KXT399" s="93"/>
      <c r="KXU399" s="93"/>
      <c r="KXV399" s="93"/>
      <c r="KXW399" s="93"/>
      <c r="KXX399" s="93"/>
      <c r="KXY399" s="93"/>
      <c r="KXZ399" s="93"/>
      <c r="KYA399" s="93"/>
      <c r="KYB399" s="93"/>
      <c r="KYC399" s="93"/>
      <c r="KYD399" s="93"/>
      <c r="KYE399" s="93"/>
      <c r="KYF399" s="93"/>
      <c r="KYG399" s="93"/>
      <c r="KYH399" s="93"/>
      <c r="KYI399" s="93"/>
      <c r="KYJ399" s="93"/>
      <c r="KYK399" s="93"/>
      <c r="KYL399" s="93"/>
      <c r="KYM399" s="93"/>
      <c r="KYN399" s="93"/>
      <c r="KYO399" s="93"/>
      <c r="KYP399" s="93"/>
      <c r="KYQ399" s="93"/>
      <c r="KYR399" s="93"/>
      <c r="KYS399" s="93"/>
      <c r="KYT399" s="93"/>
      <c r="KYU399" s="93"/>
      <c r="KYV399" s="93"/>
      <c r="KYW399" s="93"/>
      <c r="KYX399" s="93"/>
      <c r="KYY399" s="93"/>
      <c r="KYZ399" s="93"/>
      <c r="KZA399" s="93"/>
      <c r="KZB399" s="93"/>
      <c r="KZC399" s="93"/>
      <c r="KZD399" s="93"/>
      <c r="KZE399" s="93"/>
      <c r="KZF399" s="93"/>
      <c r="KZG399" s="93"/>
      <c r="KZH399" s="93"/>
      <c r="KZI399" s="93"/>
      <c r="KZJ399" s="93"/>
      <c r="KZK399" s="93"/>
      <c r="KZL399" s="93"/>
      <c r="KZM399" s="93"/>
      <c r="KZN399" s="93"/>
      <c r="KZO399" s="93"/>
      <c r="KZP399" s="93"/>
      <c r="KZQ399" s="93"/>
      <c r="KZR399" s="93"/>
      <c r="KZS399" s="93"/>
      <c r="KZT399" s="93"/>
      <c r="KZU399" s="93"/>
      <c r="KZV399" s="93"/>
      <c r="KZW399" s="93"/>
      <c r="KZX399" s="93"/>
      <c r="KZY399" s="93"/>
      <c r="KZZ399" s="93"/>
      <c r="LAA399" s="93"/>
      <c r="LAB399" s="93"/>
      <c r="LAC399" s="93"/>
      <c r="LAD399" s="93"/>
      <c r="LAE399" s="93"/>
      <c r="LAF399" s="93"/>
      <c r="LAG399" s="93"/>
      <c r="LAH399" s="93"/>
      <c r="LAI399" s="93"/>
      <c r="LAJ399" s="93"/>
      <c r="LAK399" s="93"/>
      <c r="LAL399" s="93"/>
      <c r="LAM399" s="93"/>
      <c r="LAN399" s="93"/>
      <c r="LAO399" s="93"/>
      <c r="LAP399" s="93"/>
      <c r="LAQ399" s="93"/>
      <c r="LAR399" s="93"/>
      <c r="LAS399" s="93"/>
      <c r="LAT399" s="93"/>
      <c r="LAU399" s="93"/>
      <c r="LAV399" s="93"/>
      <c r="LAW399" s="93"/>
      <c r="LAX399" s="93"/>
      <c r="LAY399" s="93"/>
      <c r="LAZ399" s="93"/>
      <c r="LBA399" s="93"/>
      <c r="LBB399" s="93"/>
      <c r="LBC399" s="93"/>
      <c r="LBD399" s="93"/>
      <c r="LBE399" s="93"/>
      <c r="LBF399" s="93"/>
      <c r="LBG399" s="93"/>
      <c r="LBH399" s="93"/>
      <c r="LBI399" s="93"/>
      <c r="LBJ399" s="93"/>
      <c r="LBK399" s="93"/>
      <c r="LBL399" s="93"/>
      <c r="LBM399" s="93"/>
      <c r="LBN399" s="93"/>
      <c r="LBO399" s="93"/>
      <c r="LBP399" s="93"/>
      <c r="LBQ399" s="93"/>
      <c r="LBR399" s="93"/>
      <c r="LBS399" s="93"/>
      <c r="LBT399" s="93"/>
      <c r="LBU399" s="93"/>
      <c r="LBV399" s="93"/>
      <c r="LBW399" s="93"/>
      <c r="LBX399" s="93"/>
      <c r="LBY399" s="93"/>
      <c r="LBZ399" s="93"/>
      <c r="LCA399" s="93"/>
      <c r="LCB399" s="93"/>
      <c r="LCC399" s="93"/>
      <c r="LCD399" s="93"/>
      <c r="LCE399" s="93"/>
      <c r="LCF399" s="93"/>
      <c r="LCG399" s="93"/>
      <c r="LCH399" s="93"/>
      <c r="LCI399" s="93"/>
      <c r="LCJ399" s="93"/>
      <c r="LCK399" s="93"/>
      <c r="LCL399" s="93"/>
      <c r="LCM399" s="93"/>
      <c r="LCN399" s="93"/>
      <c r="LCO399" s="93"/>
      <c r="LCP399" s="93"/>
      <c r="LCQ399" s="93"/>
      <c r="LCR399" s="93"/>
      <c r="LCS399" s="93"/>
      <c r="LCT399" s="93"/>
      <c r="LCU399" s="93"/>
      <c r="LCV399" s="93"/>
      <c r="LCW399" s="93"/>
      <c r="LCX399" s="93"/>
      <c r="LCY399" s="93"/>
      <c r="LCZ399" s="93"/>
      <c r="LDA399" s="93"/>
      <c r="LDB399" s="93"/>
      <c r="LDC399" s="93"/>
      <c r="LDD399" s="93"/>
      <c r="LDE399" s="93"/>
      <c r="LDF399" s="93"/>
      <c r="LDG399" s="93"/>
      <c r="LDH399" s="93"/>
      <c r="LDI399" s="93"/>
      <c r="LDJ399" s="93"/>
      <c r="LDK399" s="93"/>
      <c r="LDL399" s="93"/>
      <c r="LDM399" s="93"/>
      <c r="LDN399" s="93"/>
      <c r="LDO399" s="93"/>
      <c r="LDP399" s="93"/>
      <c r="LDQ399" s="93"/>
      <c r="LDR399" s="93"/>
      <c r="LDS399" s="93"/>
      <c r="LDT399" s="93"/>
      <c r="LDU399" s="93"/>
      <c r="LDV399" s="93"/>
      <c r="LDW399" s="93"/>
      <c r="LDX399" s="93"/>
      <c r="LDY399" s="93"/>
      <c r="LDZ399" s="93"/>
      <c r="LEA399" s="93"/>
      <c r="LEB399" s="93"/>
      <c r="LEC399" s="93"/>
      <c r="LED399" s="93"/>
      <c r="LEE399" s="93"/>
      <c r="LEF399" s="93"/>
      <c r="LEG399" s="93"/>
      <c r="LEH399" s="93"/>
      <c r="LEI399" s="93"/>
      <c r="LEJ399" s="93"/>
      <c r="LEK399" s="93"/>
      <c r="LEL399" s="93"/>
      <c r="LEM399" s="93"/>
      <c r="LEN399" s="93"/>
      <c r="LEO399" s="93"/>
      <c r="LEP399" s="93"/>
      <c r="LEQ399" s="93"/>
      <c r="LER399" s="93"/>
      <c r="LES399" s="93"/>
      <c r="LET399" s="93"/>
      <c r="LEU399" s="93"/>
      <c r="LEV399" s="93"/>
      <c r="LEW399" s="93"/>
      <c r="LEX399" s="93"/>
      <c r="LEY399" s="93"/>
      <c r="LEZ399" s="93"/>
      <c r="LFA399" s="93"/>
      <c r="LFB399" s="93"/>
      <c r="LFC399" s="93"/>
      <c r="LFD399" s="93"/>
      <c r="LFE399" s="93"/>
      <c r="LFF399" s="93"/>
      <c r="LFG399" s="93"/>
      <c r="LFH399" s="93"/>
      <c r="LFI399" s="93"/>
      <c r="LFJ399" s="93"/>
      <c r="LFK399" s="93"/>
      <c r="LFL399" s="93"/>
      <c r="LFM399" s="93"/>
      <c r="LFN399" s="93"/>
      <c r="LFO399" s="93"/>
      <c r="LFP399" s="93"/>
      <c r="LFQ399" s="93"/>
      <c r="LFR399" s="93"/>
      <c r="LFS399" s="93"/>
      <c r="LFT399" s="93"/>
      <c r="LFU399" s="93"/>
      <c r="LFV399" s="93"/>
      <c r="LFW399" s="93"/>
      <c r="LFX399" s="93"/>
      <c r="LFY399" s="93"/>
      <c r="LFZ399" s="93"/>
      <c r="LGA399" s="93"/>
      <c r="LGB399" s="93"/>
      <c r="LGC399" s="93"/>
      <c r="LGD399" s="93"/>
      <c r="LGE399" s="93"/>
      <c r="LGF399" s="93"/>
      <c r="LGG399" s="93"/>
      <c r="LGH399" s="93"/>
      <c r="LGI399" s="93"/>
      <c r="LGJ399" s="93"/>
      <c r="LGK399" s="93"/>
      <c r="LGL399" s="93"/>
      <c r="LGM399" s="93"/>
      <c r="LGN399" s="93"/>
      <c r="LGO399" s="93"/>
      <c r="LGP399" s="93"/>
      <c r="LGQ399" s="93"/>
      <c r="LGR399" s="93"/>
      <c r="LGS399" s="93"/>
      <c r="LGT399" s="93"/>
      <c r="LGU399" s="93"/>
      <c r="LGV399" s="93"/>
      <c r="LGW399" s="93"/>
      <c r="LGX399" s="93"/>
      <c r="LGY399" s="93"/>
      <c r="LGZ399" s="93"/>
      <c r="LHA399" s="93"/>
      <c r="LHB399" s="93"/>
      <c r="LHC399" s="93"/>
      <c r="LHD399" s="93"/>
      <c r="LHE399" s="93"/>
      <c r="LHF399" s="93"/>
      <c r="LHG399" s="93"/>
      <c r="LHH399" s="93"/>
      <c r="LHI399" s="93"/>
      <c r="LHJ399" s="93"/>
      <c r="LHK399" s="93"/>
      <c r="LHL399" s="93"/>
      <c r="LHM399" s="93"/>
      <c r="LHN399" s="93"/>
      <c r="LHO399" s="93"/>
      <c r="LHP399" s="93"/>
      <c r="LHQ399" s="93"/>
      <c r="LHR399" s="93"/>
      <c r="LHS399" s="93"/>
      <c r="LHT399" s="93"/>
      <c r="LHU399" s="93"/>
      <c r="LHV399" s="93"/>
      <c r="LHW399" s="93"/>
      <c r="LHX399" s="93"/>
      <c r="LHY399" s="93"/>
      <c r="LHZ399" s="93"/>
      <c r="LIA399" s="93"/>
      <c r="LIB399" s="93"/>
      <c r="LIC399" s="93"/>
      <c r="LID399" s="93"/>
      <c r="LIE399" s="93"/>
      <c r="LIF399" s="93"/>
      <c r="LIG399" s="93"/>
      <c r="LIH399" s="93"/>
      <c r="LII399" s="93"/>
      <c r="LIJ399" s="93"/>
      <c r="LIK399" s="93"/>
      <c r="LIL399" s="93"/>
      <c r="LIM399" s="93"/>
      <c r="LIN399" s="93"/>
      <c r="LIO399" s="93"/>
      <c r="LIP399" s="93"/>
      <c r="LIQ399" s="93"/>
      <c r="LIR399" s="93"/>
      <c r="LIS399" s="93"/>
      <c r="LIT399" s="93"/>
      <c r="LIU399" s="93"/>
      <c r="LIV399" s="93"/>
      <c r="LIW399" s="93"/>
      <c r="LIX399" s="93"/>
      <c r="LIY399" s="93"/>
      <c r="LIZ399" s="93"/>
      <c r="LJA399" s="93"/>
      <c r="LJB399" s="93"/>
      <c r="LJC399" s="93"/>
      <c r="LJD399" s="93"/>
      <c r="LJE399" s="93"/>
      <c r="LJF399" s="93"/>
      <c r="LJG399" s="93"/>
      <c r="LJH399" s="93"/>
      <c r="LJI399" s="93"/>
      <c r="LJJ399" s="93"/>
      <c r="LJK399" s="93"/>
      <c r="LJL399" s="93"/>
      <c r="LJM399" s="93"/>
      <c r="LJN399" s="93"/>
      <c r="LJO399" s="93"/>
      <c r="LJP399" s="93"/>
      <c r="LJQ399" s="93"/>
      <c r="LJR399" s="93"/>
      <c r="LJS399" s="93"/>
      <c r="LJT399" s="93"/>
      <c r="LJU399" s="93"/>
      <c r="LJV399" s="93"/>
      <c r="LJW399" s="93"/>
      <c r="LJX399" s="93"/>
      <c r="LJY399" s="93"/>
      <c r="LJZ399" s="93"/>
      <c r="LKA399" s="93"/>
      <c r="LKB399" s="93"/>
      <c r="LKC399" s="93"/>
      <c r="LKD399" s="93"/>
      <c r="LKE399" s="93"/>
      <c r="LKF399" s="93"/>
      <c r="LKG399" s="93"/>
      <c r="LKH399" s="93"/>
      <c r="LKI399" s="93"/>
      <c r="LKJ399" s="93"/>
      <c r="LKK399" s="93"/>
      <c r="LKL399" s="93"/>
      <c r="LKM399" s="93"/>
      <c r="LKN399" s="93"/>
      <c r="LKO399" s="93"/>
      <c r="LKP399" s="93"/>
      <c r="LKQ399" s="93"/>
      <c r="LKR399" s="93"/>
      <c r="LKS399" s="93"/>
      <c r="LKT399" s="93"/>
      <c r="LKU399" s="93"/>
      <c r="LKV399" s="93"/>
      <c r="LKW399" s="93"/>
      <c r="LKX399" s="93"/>
      <c r="LKY399" s="93"/>
      <c r="LKZ399" s="93"/>
      <c r="LLA399" s="93"/>
      <c r="LLB399" s="93"/>
      <c r="LLC399" s="93"/>
      <c r="LLD399" s="93"/>
      <c r="LLE399" s="93"/>
      <c r="LLF399" s="93"/>
      <c r="LLG399" s="93"/>
      <c r="LLH399" s="93"/>
      <c r="LLI399" s="93"/>
      <c r="LLJ399" s="93"/>
      <c r="LLK399" s="93"/>
      <c r="LLL399" s="93"/>
      <c r="LLM399" s="93"/>
      <c r="LLN399" s="93"/>
      <c r="LLO399" s="93"/>
      <c r="LLP399" s="93"/>
      <c r="LLQ399" s="93"/>
      <c r="LLR399" s="93"/>
      <c r="LLS399" s="93"/>
      <c r="LLT399" s="93"/>
      <c r="LLU399" s="93"/>
      <c r="LLV399" s="93"/>
      <c r="LLW399" s="93"/>
      <c r="LLX399" s="93"/>
      <c r="LLY399" s="93"/>
      <c r="LLZ399" s="93"/>
      <c r="LMA399" s="93"/>
      <c r="LMB399" s="93"/>
      <c r="LMC399" s="93"/>
      <c r="LMD399" s="93"/>
      <c r="LME399" s="93"/>
      <c r="LMF399" s="93"/>
      <c r="LMG399" s="93"/>
      <c r="LMH399" s="93"/>
      <c r="LMI399" s="93"/>
      <c r="LMJ399" s="93"/>
      <c r="LMK399" s="93"/>
      <c r="LML399" s="93"/>
      <c r="LMM399" s="93"/>
      <c r="LMN399" s="93"/>
      <c r="LMO399" s="93"/>
      <c r="LMP399" s="93"/>
      <c r="LMQ399" s="93"/>
      <c r="LMR399" s="93"/>
      <c r="LMS399" s="93"/>
      <c r="LMT399" s="93"/>
      <c r="LMU399" s="93"/>
      <c r="LMV399" s="93"/>
      <c r="LMW399" s="93"/>
      <c r="LMX399" s="93"/>
      <c r="LMY399" s="93"/>
      <c r="LMZ399" s="93"/>
      <c r="LNA399" s="93"/>
      <c r="LNB399" s="93"/>
      <c r="LNC399" s="93"/>
      <c r="LND399" s="93"/>
      <c r="LNE399" s="93"/>
      <c r="LNF399" s="93"/>
      <c r="LNG399" s="93"/>
      <c r="LNH399" s="93"/>
      <c r="LNI399" s="93"/>
      <c r="LNJ399" s="93"/>
      <c r="LNK399" s="93"/>
      <c r="LNL399" s="93"/>
      <c r="LNM399" s="93"/>
      <c r="LNN399" s="93"/>
      <c r="LNO399" s="93"/>
      <c r="LNP399" s="93"/>
      <c r="LNQ399" s="93"/>
      <c r="LNR399" s="93"/>
      <c r="LNS399" s="93"/>
      <c r="LNT399" s="93"/>
      <c r="LNU399" s="93"/>
      <c r="LNV399" s="93"/>
      <c r="LNW399" s="93"/>
      <c r="LNX399" s="93"/>
      <c r="LNY399" s="93"/>
      <c r="LNZ399" s="93"/>
      <c r="LOA399" s="93"/>
      <c r="LOB399" s="93"/>
      <c r="LOC399" s="93"/>
      <c r="LOD399" s="93"/>
      <c r="LOE399" s="93"/>
      <c r="LOF399" s="93"/>
      <c r="LOG399" s="93"/>
      <c r="LOH399" s="93"/>
      <c r="LOI399" s="93"/>
      <c r="LOJ399" s="93"/>
      <c r="LOK399" s="93"/>
      <c r="LOL399" s="93"/>
      <c r="LOM399" s="93"/>
      <c r="LON399" s="93"/>
      <c r="LOO399" s="93"/>
      <c r="LOP399" s="93"/>
      <c r="LOQ399" s="93"/>
      <c r="LOR399" s="93"/>
      <c r="LOS399" s="93"/>
      <c r="LOT399" s="93"/>
      <c r="LOU399" s="93"/>
      <c r="LOV399" s="93"/>
      <c r="LOW399" s="93"/>
      <c r="LOX399" s="93"/>
      <c r="LOY399" s="93"/>
      <c r="LOZ399" s="93"/>
      <c r="LPA399" s="93"/>
      <c r="LPB399" s="93"/>
      <c r="LPC399" s="93"/>
      <c r="LPD399" s="93"/>
      <c r="LPE399" s="93"/>
      <c r="LPF399" s="93"/>
      <c r="LPG399" s="93"/>
      <c r="LPH399" s="93"/>
      <c r="LPI399" s="93"/>
      <c r="LPJ399" s="93"/>
      <c r="LPK399" s="93"/>
      <c r="LPL399" s="93"/>
      <c r="LPM399" s="93"/>
      <c r="LPN399" s="93"/>
      <c r="LPO399" s="93"/>
      <c r="LPP399" s="93"/>
      <c r="LPQ399" s="93"/>
      <c r="LPR399" s="93"/>
      <c r="LPS399" s="93"/>
      <c r="LPT399" s="93"/>
      <c r="LPU399" s="93"/>
      <c r="LPV399" s="93"/>
      <c r="LPW399" s="93"/>
      <c r="LPX399" s="93"/>
      <c r="LPY399" s="93"/>
      <c r="LPZ399" s="93"/>
      <c r="LQA399" s="93"/>
      <c r="LQB399" s="93"/>
      <c r="LQC399" s="93"/>
      <c r="LQD399" s="93"/>
      <c r="LQE399" s="93"/>
      <c r="LQF399" s="93"/>
      <c r="LQG399" s="93"/>
      <c r="LQH399" s="93"/>
      <c r="LQI399" s="93"/>
      <c r="LQJ399" s="93"/>
      <c r="LQK399" s="93"/>
      <c r="LQL399" s="93"/>
      <c r="LQM399" s="93"/>
      <c r="LQN399" s="93"/>
      <c r="LQO399" s="93"/>
      <c r="LQP399" s="93"/>
      <c r="LQQ399" s="93"/>
      <c r="LQR399" s="93"/>
      <c r="LQS399" s="93"/>
      <c r="LQT399" s="93"/>
      <c r="LQU399" s="93"/>
      <c r="LQV399" s="93"/>
      <c r="LQW399" s="93"/>
      <c r="LQX399" s="93"/>
      <c r="LQY399" s="93"/>
      <c r="LQZ399" s="93"/>
      <c r="LRA399" s="93"/>
      <c r="LRB399" s="93"/>
      <c r="LRC399" s="93"/>
      <c r="LRD399" s="93"/>
      <c r="LRE399" s="93"/>
      <c r="LRF399" s="93"/>
      <c r="LRG399" s="93"/>
      <c r="LRH399" s="93"/>
      <c r="LRI399" s="93"/>
      <c r="LRJ399" s="93"/>
      <c r="LRK399" s="93"/>
      <c r="LRL399" s="93"/>
      <c r="LRM399" s="93"/>
      <c r="LRN399" s="93"/>
      <c r="LRO399" s="93"/>
      <c r="LRP399" s="93"/>
      <c r="LRQ399" s="93"/>
      <c r="LRR399" s="93"/>
      <c r="LRS399" s="93"/>
      <c r="LRT399" s="93"/>
      <c r="LRU399" s="93"/>
      <c r="LRV399" s="93"/>
      <c r="LRW399" s="93"/>
      <c r="LRX399" s="93"/>
      <c r="LRY399" s="93"/>
      <c r="LRZ399" s="93"/>
      <c r="LSA399" s="93"/>
      <c r="LSB399" s="93"/>
      <c r="LSC399" s="93"/>
      <c r="LSD399" s="93"/>
      <c r="LSE399" s="93"/>
      <c r="LSF399" s="93"/>
      <c r="LSG399" s="93"/>
      <c r="LSH399" s="93"/>
      <c r="LSI399" s="93"/>
      <c r="LSJ399" s="93"/>
      <c r="LSK399" s="93"/>
      <c r="LSL399" s="93"/>
      <c r="LSM399" s="93"/>
      <c r="LSN399" s="93"/>
      <c r="LSO399" s="93"/>
      <c r="LSP399" s="93"/>
      <c r="LSQ399" s="93"/>
      <c r="LSR399" s="93"/>
      <c r="LSS399" s="93"/>
      <c r="LST399" s="93"/>
      <c r="LSU399" s="93"/>
      <c r="LSV399" s="93"/>
      <c r="LSW399" s="93"/>
      <c r="LSX399" s="93"/>
      <c r="LSY399" s="93"/>
      <c r="LSZ399" s="93"/>
      <c r="LTA399" s="93"/>
      <c r="LTB399" s="93"/>
      <c r="LTC399" s="93"/>
      <c r="LTD399" s="93"/>
      <c r="LTE399" s="93"/>
      <c r="LTF399" s="93"/>
      <c r="LTG399" s="93"/>
      <c r="LTH399" s="93"/>
      <c r="LTI399" s="93"/>
      <c r="LTJ399" s="93"/>
      <c r="LTK399" s="93"/>
      <c r="LTL399" s="93"/>
      <c r="LTM399" s="93"/>
      <c r="LTN399" s="93"/>
      <c r="LTO399" s="93"/>
      <c r="LTP399" s="93"/>
      <c r="LTQ399" s="93"/>
      <c r="LTR399" s="93"/>
      <c r="LTS399" s="93"/>
      <c r="LTT399" s="93"/>
      <c r="LTU399" s="93"/>
      <c r="LTV399" s="93"/>
      <c r="LTW399" s="93"/>
      <c r="LTX399" s="93"/>
      <c r="LTY399" s="93"/>
      <c r="LTZ399" s="93"/>
      <c r="LUA399" s="93"/>
      <c r="LUB399" s="93"/>
      <c r="LUC399" s="93"/>
      <c r="LUD399" s="93"/>
      <c r="LUE399" s="93"/>
      <c r="LUF399" s="93"/>
      <c r="LUG399" s="93"/>
      <c r="LUH399" s="93"/>
      <c r="LUI399" s="93"/>
      <c r="LUJ399" s="93"/>
      <c r="LUK399" s="93"/>
      <c r="LUL399" s="93"/>
      <c r="LUM399" s="93"/>
      <c r="LUN399" s="93"/>
      <c r="LUO399" s="93"/>
      <c r="LUP399" s="93"/>
      <c r="LUQ399" s="93"/>
      <c r="LUR399" s="93"/>
      <c r="LUS399" s="93"/>
      <c r="LUT399" s="93"/>
      <c r="LUU399" s="93"/>
      <c r="LUV399" s="93"/>
      <c r="LUW399" s="93"/>
      <c r="LUX399" s="93"/>
      <c r="LUY399" s="93"/>
      <c r="LUZ399" s="93"/>
      <c r="LVA399" s="93"/>
      <c r="LVB399" s="93"/>
      <c r="LVC399" s="93"/>
      <c r="LVD399" s="93"/>
      <c r="LVE399" s="93"/>
      <c r="LVF399" s="93"/>
      <c r="LVG399" s="93"/>
      <c r="LVH399" s="93"/>
      <c r="LVI399" s="93"/>
      <c r="LVJ399" s="93"/>
      <c r="LVK399" s="93"/>
      <c r="LVL399" s="93"/>
      <c r="LVM399" s="93"/>
      <c r="LVN399" s="93"/>
      <c r="LVO399" s="93"/>
      <c r="LVP399" s="93"/>
      <c r="LVQ399" s="93"/>
      <c r="LVR399" s="93"/>
      <c r="LVS399" s="93"/>
      <c r="LVT399" s="93"/>
      <c r="LVU399" s="93"/>
      <c r="LVV399" s="93"/>
      <c r="LVW399" s="93"/>
      <c r="LVX399" s="93"/>
      <c r="LVY399" s="93"/>
      <c r="LVZ399" s="93"/>
      <c r="LWA399" s="93"/>
      <c r="LWB399" s="93"/>
      <c r="LWC399" s="93"/>
      <c r="LWD399" s="93"/>
      <c r="LWE399" s="93"/>
      <c r="LWF399" s="93"/>
      <c r="LWG399" s="93"/>
      <c r="LWH399" s="93"/>
      <c r="LWI399" s="93"/>
      <c r="LWJ399" s="93"/>
      <c r="LWK399" s="93"/>
      <c r="LWL399" s="93"/>
      <c r="LWM399" s="93"/>
      <c r="LWN399" s="93"/>
      <c r="LWO399" s="93"/>
      <c r="LWP399" s="93"/>
      <c r="LWQ399" s="93"/>
      <c r="LWR399" s="93"/>
      <c r="LWS399" s="93"/>
      <c r="LWT399" s="93"/>
      <c r="LWU399" s="93"/>
      <c r="LWV399" s="93"/>
      <c r="LWW399" s="93"/>
      <c r="LWX399" s="93"/>
      <c r="LWY399" s="93"/>
      <c r="LWZ399" s="93"/>
      <c r="LXA399" s="93"/>
      <c r="LXB399" s="93"/>
      <c r="LXC399" s="93"/>
      <c r="LXD399" s="93"/>
      <c r="LXE399" s="93"/>
      <c r="LXF399" s="93"/>
      <c r="LXG399" s="93"/>
      <c r="LXH399" s="93"/>
      <c r="LXI399" s="93"/>
      <c r="LXJ399" s="93"/>
      <c r="LXK399" s="93"/>
      <c r="LXL399" s="93"/>
      <c r="LXM399" s="93"/>
      <c r="LXN399" s="93"/>
      <c r="LXO399" s="93"/>
      <c r="LXP399" s="93"/>
      <c r="LXQ399" s="93"/>
      <c r="LXR399" s="93"/>
      <c r="LXS399" s="93"/>
      <c r="LXT399" s="93"/>
      <c r="LXU399" s="93"/>
      <c r="LXV399" s="93"/>
      <c r="LXW399" s="93"/>
      <c r="LXX399" s="93"/>
      <c r="LXY399" s="93"/>
      <c r="LXZ399" s="93"/>
      <c r="LYA399" s="93"/>
      <c r="LYB399" s="93"/>
      <c r="LYC399" s="93"/>
      <c r="LYD399" s="93"/>
      <c r="LYE399" s="93"/>
      <c r="LYF399" s="93"/>
      <c r="LYG399" s="93"/>
      <c r="LYH399" s="93"/>
      <c r="LYI399" s="93"/>
      <c r="LYJ399" s="93"/>
      <c r="LYK399" s="93"/>
      <c r="LYL399" s="93"/>
      <c r="LYM399" s="93"/>
      <c r="LYN399" s="93"/>
      <c r="LYO399" s="93"/>
      <c r="LYP399" s="93"/>
      <c r="LYQ399" s="93"/>
      <c r="LYR399" s="93"/>
      <c r="LYS399" s="93"/>
      <c r="LYT399" s="93"/>
      <c r="LYU399" s="93"/>
      <c r="LYV399" s="93"/>
      <c r="LYW399" s="93"/>
      <c r="LYX399" s="93"/>
      <c r="LYY399" s="93"/>
      <c r="LYZ399" s="93"/>
      <c r="LZA399" s="93"/>
      <c r="LZB399" s="93"/>
      <c r="LZC399" s="93"/>
      <c r="LZD399" s="93"/>
      <c r="LZE399" s="93"/>
      <c r="LZF399" s="93"/>
      <c r="LZG399" s="93"/>
      <c r="LZH399" s="93"/>
      <c r="LZI399" s="93"/>
      <c r="LZJ399" s="93"/>
      <c r="LZK399" s="93"/>
      <c r="LZL399" s="93"/>
      <c r="LZM399" s="93"/>
      <c r="LZN399" s="93"/>
      <c r="LZO399" s="93"/>
      <c r="LZP399" s="93"/>
      <c r="LZQ399" s="93"/>
      <c r="LZR399" s="93"/>
      <c r="LZS399" s="93"/>
      <c r="LZT399" s="93"/>
      <c r="LZU399" s="93"/>
      <c r="LZV399" s="93"/>
      <c r="LZW399" s="93"/>
      <c r="LZX399" s="93"/>
      <c r="LZY399" s="93"/>
      <c r="LZZ399" s="93"/>
      <c r="MAA399" s="93"/>
      <c r="MAB399" s="93"/>
      <c r="MAC399" s="93"/>
      <c r="MAD399" s="93"/>
      <c r="MAE399" s="93"/>
      <c r="MAF399" s="93"/>
      <c r="MAG399" s="93"/>
      <c r="MAH399" s="93"/>
      <c r="MAI399" s="93"/>
      <c r="MAJ399" s="93"/>
      <c r="MAK399" s="93"/>
      <c r="MAL399" s="93"/>
      <c r="MAM399" s="93"/>
      <c r="MAN399" s="93"/>
      <c r="MAO399" s="93"/>
      <c r="MAP399" s="93"/>
      <c r="MAQ399" s="93"/>
      <c r="MAR399" s="93"/>
      <c r="MAS399" s="93"/>
      <c r="MAT399" s="93"/>
      <c r="MAU399" s="93"/>
      <c r="MAV399" s="93"/>
      <c r="MAW399" s="93"/>
      <c r="MAX399" s="93"/>
      <c r="MAY399" s="93"/>
      <c r="MAZ399" s="93"/>
      <c r="MBA399" s="93"/>
      <c r="MBB399" s="93"/>
      <c r="MBC399" s="93"/>
      <c r="MBD399" s="93"/>
      <c r="MBE399" s="93"/>
      <c r="MBF399" s="93"/>
      <c r="MBG399" s="93"/>
      <c r="MBH399" s="93"/>
      <c r="MBI399" s="93"/>
      <c r="MBJ399" s="93"/>
      <c r="MBK399" s="93"/>
      <c r="MBL399" s="93"/>
      <c r="MBM399" s="93"/>
      <c r="MBN399" s="93"/>
      <c r="MBO399" s="93"/>
      <c r="MBP399" s="93"/>
      <c r="MBQ399" s="93"/>
      <c r="MBR399" s="93"/>
      <c r="MBS399" s="93"/>
      <c r="MBT399" s="93"/>
      <c r="MBU399" s="93"/>
      <c r="MBV399" s="93"/>
      <c r="MBW399" s="93"/>
      <c r="MBX399" s="93"/>
      <c r="MBY399" s="93"/>
      <c r="MBZ399" s="93"/>
      <c r="MCA399" s="93"/>
      <c r="MCB399" s="93"/>
      <c r="MCC399" s="93"/>
      <c r="MCD399" s="93"/>
      <c r="MCE399" s="93"/>
      <c r="MCF399" s="93"/>
      <c r="MCG399" s="93"/>
      <c r="MCH399" s="93"/>
      <c r="MCI399" s="93"/>
      <c r="MCJ399" s="93"/>
      <c r="MCK399" s="93"/>
      <c r="MCL399" s="93"/>
      <c r="MCM399" s="93"/>
      <c r="MCN399" s="93"/>
      <c r="MCO399" s="93"/>
      <c r="MCP399" s="93"/>
      <c r="MCQ399" s="93"/>
      <c r="MCR399" s="93"/>
      <c r="MCS399" s="93"/>
      <c r="MCT399" s="93"/>
      <c r="MCU399" s="93"/>
      <c r="MCV399" s="93"/>
      <c r="MCW399" s="93"/>
      <c r="MCX399" s="93"/>
      <c r="MCY399" s="93"/>
      <c r="MCZ399" s="93"/>
      <c r="MDA399" s="93"/>
      <c r="MDB399" s="93"/>
      <c r="MDC399" s="93"/>
      <c r="MDD399" s="93"/>
      <c r="MDE399" s="93"/>
      <c r="MDF399" s="93"/>
      <c r="MDG399" s="93"/>
      <c r="MDH399" s="93"/>
      <c r="MDI399" s="93"/>
      <c r="MDJ399" s="93"/>
      <c r="MDK399" s="93"/>
      <c r="MDL399" s="93"/>
      <c r="MDM399" s="93"/>
      <c r="MDN399" s="93"/>
      <c r="MDO399" s="93"/>
      <c r="MDP399" s="93"/>
      <c r="MDQ399" s="93"/>
      <c r="MDR399" s="93"/>
      <c r="MDS399" s="93"/>
      <c r="MDT399" s="93"/>
      <c r="MDU399" s="93"/>
      <c r="MDV399" s="93"/>
      <c r="MDW399" s="93"/>
      <c r="MDX399" s="93"/>
      <c r="MDY399" s="93"/>
      <c r="MDZ399" s="93"/>
      <c r="MEA399" s="93"/>
      <c r="MEB399" s="93"/>
      <c r="MEC399" s="93"/>
      <c r="MED399" s="93"/>
      <c r="MEE399" s="93"/>
      <c r="MEF399" s="93"/>
      <c r="MEG399" s="93"/>
      <c r="MEH399" s="93"/>
      <c r="MEI399" s="93"/>
      <c r="MEJ399" s="93"/>
      <c r="MEK399" s="93"/>
      <c r="MEL399" s="93"/>
      <c r="MEM399" s="93"/>
      <c r="MEN399" s="93"/>
      <c r="MEO399" s="93"/>
      <c r="MEP399" s="93"/>
      <c r="MEQ399" s="93"/>
      <c r="MER399" s="93"/>
      <c r="MES399" s="93"/>
      <c r="MET399" s="93"/>
      <c r="MEU399" s="93"/>
      <c r="MEV399" s="93"/>
      <c r="MEW399" s="93"/>
      <c r="MEX399" s="93"/>
      <c r="MEY399" s="93"/>
      <c r="MEZ399" s="93"/>
      <c r="MFA399" s="93"/>
      <c r="MFB399" s="93"/>
      <c r="MFC399" s="93"/>
      <c r="MFD399" s="93"/>
      <c r="MFE399" s="93"/>
      <c r="MFF399" s="93"/>
      <c r="MFG399" s="93"/>
      <c r="MFH399" s="93"/>
      <c r="MFI399" s="93"/>
      <c r="MFJ399" s="93"/>
      <c r="MFK399" s="93"/>
      <c r="MFL399" s="93"/>
      <c r="MFM399" s="93"/>
      <c r="MFN399" s="93"/>
      <c r="MFO399" s="93"/>
      <c r="MFP399" s="93"/>
      <c r="MFQ399" s="93"/>
      <c r="MFR399" s="93"/>
      <c r="MFS399" s="93"/>
      <c r="MFT399" s="93"/>
      <c r="MFU399" s="93"/>
      <c r="MFV399" s="93"/>
      <c r="MFW399" s="93"/>
      <c r="MFX399" s="93"/>
      <c r="MFY399" s="93"/>
      <c r="MFZ399" s="93"/>
      <c r="MGA399" s="93"/>
      <c r="MGB399" s="93"/>
      <c r="MGC399" s="93"/>
      <c r="MGD399" s="93"/>
      <c r="MGE399" s="93"/>
      <c r="MGF399" s="93"/>
      <c r="MGG399" s="93"/>
      <c r="MGH399" s="93"/>
      <c r="MGI399" s="93"/>
      <c r="MGJ399" s="93"/>
      <c r="MGK399" s="93"/>
      <c r="MGL399" s="93"/>
      <c r="MGM399" s="93"/>
      <c r="MGN399" s="93"/>
      <c r="MGO399" s="93"/>
      <c r="MGP399" s="93"/>
      <c r="MGQ399" s="93"/>
      <c r="MGR399" s="93"/>
      <c r="MGS399" s="93"/>
      <c r="MGT399" s="93"/>
      <c r="MGU399" s="93"/>
      <c r="MGV399" s="93"/>
      <c r="MGW399" s="93"/>
      <c r="MGX399" s="93"/>
      <c r="MGY399" s="93"/>
      <c r="MGZ399" s="93"/>
      <c r="MHA399" s="93"/>
      <c r="MHB399" s="93"/>
      <c r="MHC399" s="93"/>
      <c r="MHD399" s="93"/>
      <c r="MHE399" s="93"/>
      <c r="MHF399" s="93"/>
      <c r="MHG399" s="93"/>
      <c r="MHH399" s="93"/>
      <c r="MHI399" s="93"/>
      <c r="MHJ399" s="93"/>
      <c r="MHK399" s="93"/>
      <c r="MHL399" s="93"/>
      <c r="MHM399" s="93"/>
      <c r="MHN399" s="93"/>
      <c r="MHO399" s="93"/>
      <c r="MHP399" s="93"/>
      <c r="MHQ399" s="93"/>
      <c r="MHR399" s="93"/>
      <c r="MHS399" s="93"/>
      <c r="MHT399" s="93"/>
      <c r="MHU399" s="93"/>
      <c r="MHV399" s="93"/>
      <c r="MHW399" s="93"/>
      <c r="MHX399" s="93"/>
      <c r="MHY399" s="93"/>
      <c r="MHZ399" s="93"/>
      <c r="MIA399" s="93"/>
      <c r="MIB399" s="93"/>
      <c r="MIC399" s="93"/>
      <c r="MID399" s="93"/>
      <c r="MIE399" s="93"/>
      <c r="MIF399" s="93"/>
      <c r="MIG399" s="93"/>
      <c r="MIH399" s="93"/>
      <c r="MII399" s="93"/>
      <c r="MIJ399" s="93"/>
      <c r="MIK399" s="93"/>
      <c r="MIL399" s="93"/>
      <c r="MIM399" s="93"/>
      <c r="MIN399" s="93"/>
      <c r="MIO399" s="93"/>
      <c r="MIP399" s="93"/>
      <c r="MIQ399" s="93"/>
      <c r="MIR399" s="93"/>
      <c r="MIS399" s="93"/>
      <c r="MIT399" s="93"/>
      <c r="MIU399" s="93"/>
      <c r="MIV399" s="93"/>
      <c r="MIW399" s="93"/>
      <c r="MIX399" s="93"/>
      <c r="MIY399" s="93"/>
      <c r="MIZ399" s="93"/>
      <c r="MJA399" s="93"/>
      <c r="MJB399" s="93"/>
      <c r="MJC399" s="93"/>
      <c r="MJD399" s="93"/>
      <c r="MJE399" s="93"/>
      <c r="MJF399" s="93"/>
      <c r="MJG399" s="93"/>
      <c r="MJH399" s="93"/>
      <c r="MJI399" s="93"/>
      <c r="MJJ399" s="93"/>
      <c r="MJK399" s="93"/>
      <c r="MJL399" s="93"/>
      <c r="MJM399" s="93"/>
      <c r="MJN399" s="93"/>
      <c r="MJO399" s="93"/>
      <c r="MJP399" s="93"/>
      <c r="MJQ399" s="93"/>
      <c r="MJR399" s="93"/>
      <c r="MJS399" s="93"/>
      <c r="MJT399" s="93"/>
      <c r="MJU399" s="93"/>
      <c r="MJV399" s="93"/>
      <c r="MJW399" s="93"/>
      <c r="MJX399" s="93"/>
      <c r="MJY399" s="93"/>
      <c r="MJZ399" s="93"/>
      <c r="MKA399" s="93"/>
      <c r="MKB399" s="93"/>
      <c r="MKC399" s="93"/>
      <c r="MKD399" s="93"/>
      <c r="MKE399" s="93"/>
      <c r="MKF399" s="93"/>
      <c r="MKG399" s="93"/>
      <c r="MKH399" s="93"/>
      <c r="MKI399" s="93"/>
      <c r="MKJ399" s="93"/>
      <c r="MKK399" s="93"/>
      <c r="MKL399" s="93"/>
      <c r="MKM399" s="93"/>
      <c r="MKN399" s="93"/>
      <c r="MKO399" s="93"/>
      <c r="MKP399" s="93"/>
      <c r="MKQ399" s="93"/>
      <c r="MKR399" s="93"/>
      <c r="MKS399" s="93"/>
      <c r="MKT399" s="93"/>
      <c r="MKU399" s="93"/>
      <c r="MKV399" s="93"/>
      <c r="MKW399" s="93"/>
      <c r="MKX399" s="93"/>
      <c r="MKY399" s="93"/>
      <c r="MKZ399" s="93"/>
      <c r="MLA399" s="93"/>
      <c r="MLB399" s="93"/>
      <c r="MLC399" s="93"/>
      <c r="MLD399" s="93"/>
      <c r="MLE399" s="93"/>
      <c r="MLF399" s="93"/>
      <c r="MLG399" s="93"/>
      <c r="MLH399" s="93"/>
      <c r="MLI399" s="93"/>
      <c r="MLJ399" s="93"/>
      <c r="MLK399" s="93"/>
      <c r="MLL399" s="93"/>
      <c r="MLM399" s="93"/>
      <c r="MLN399" s="93"/>
      <c r="MLO399" s="93"/>
      <c r="MLP399" s="93"/>
      <c r="MLQ399" s="93"/>
      <c r="MLR399" s="93"/>
      <c r="MLS399" s="93"/>
      <c r="MLT399" s="93"/>
      <c r="MLU399" s="93"/>
      <c r="MLV399" s="93"/>
      <c r="MLW399" s="93"/>
      <c r="MLX399" s="93"/>
      <c r="MLY399" s="93"/>
      <c r="MLZ399" s="93"/>
      <c r="MMA399" s="93"/>
      <c r="MMB399" s="93"/>
      <c r="MMC399" s="93"/>
      <c r="MMD399" s="93"/>
      <c r="MME399" s="93"/>
      <c r="MMF399" s="93"/>
      <c r="MMG399" s="93"/>
      <c r="MMH399" s="93"/>
      <c r="MMI399" s="93"/>
      <c r="MMJ399" s="93"/>
      <c r="MMK399" s="93"/>
      <c r="MML399" s="93"/>
      <c r="MMM399" s="93"/>
      <c r="MMN399" s="93"/>
      <c r="MMO399" s="93"/>
      <c r="MMP399" s="93"/>
      <c r="MMQ399" s="93"/>
      <c r="MMR399" s="93"/>
      <c r="MMS399" s="93"/>
      <c r="MMT399" s="93"/>
      <c r="MMU399" s="93"/>
      <c r="MMV399" s="93"/>
      <c r="MMW399" s="93"/>
      <c r="MMX399" s="93"/>
      <c r="MMY399" s="93"/>
      <c r="MMZ399" s="93"/>
      <c r="MNA399" s="93"/>
      <c r="MNB399" s="93"/>
      <c r="MNC399" s="93"/>
      <c r="MND399" s="93"/>
      <c r="MNE399" s="93"/>
      <c r="MNF399" s="93"/>
      <c r="MNG399" s="93"/>
      <c r="MNH399" s="93"/>
      <c r="MNI399" s="93"/>
      <c r="MNJ399" s="93"/>
      <c r="MNK399" s="93"/>
      <c r="MNL399" s="93"/>
      <c r="MNM399" s="93"/>
      <c r="MNN399" s="93"/>
      <c r="MNO399" s="93"/>
      <c r="MNP399" s="93"/>
      <c r="MNQ399" s="93"/>
      <c r="MNR399" s="93"/>
      <c r="MNS399" s="93"/>
      <c r="MNT399" s="93"/>
      <c r="MNU399" s="93"/>
      <c r="MNV399" s="93"/>
      <c r="MNW399" s="93"/>
      <c r="MNX399" s="93"/>
      <c r="MNY399" s="93"/>
      <c r="MNZ399" s="93"/>
      <c r="MOA399" s="93"/>
      <c r="MOB399" s="93"/>
      <c r="MOC399" s="93"/>
      <c r="MOD399" s="93"/>
      <c r="MOE399" s="93"/>
      <c r="MOF399" s="93"/>
      <c r="MOG399" s="93"/>
      <c r="MOH399" s="93"/>
      <c r="MOI399" s="93"/>
      <c r="MOJ399" s="93"/>
      <c r="MOK399" s="93"/>
      <c r="MOL399" s="93"/>
      <c r="MOM399" s="93"/>
      <c r="MON399" s="93"/>
      <c r="MOO399" s="93"/>
      <c r="MOP399" s="93"/>
      <c r="MOQ399" s="93"/>
      <c r="MOR399" s="93"/>
      <c r="MOS399" s="93"/>
      <c r="MOT399" s="93"/>
      <c r="MOU399" s="93"/>
      <c r="MOV399" s="93"/>
      <c r="MOW399" s="93"/>
      <c r="MOX399" s="93"/>
      <c r="MOY399" s="93"/>
      <c r="MOZ399" s="93"/>
      <c r="MPA399" s="93"/>
      <c r="MPB399" s="93"/>
      <c r="MPC399" s="93"/>
      <c r="MPD399" s="93"/>
      <c r="MPE399" s="93"/>
      <c r="MPF399" s="93"/>
      <c r="MPG399" s="93"/>
      <c r="MPH399" s="93"/>
      <c r="MPI399" s="93"/>
      <c r="MPJ399" s="93"/>
      <c r="MPK399" s="93"/>
      <c r="MPL399" s="93"/>
      <c r="MPM399" s="93"/>
      <c r="MPN399" s="93"/>
      <c r="MPO399" s="93"/>
      <c r="MPP399" s="93"/>
      <c r="MPQ399" s="93"/>
      <c r="MPR399" s="93"/>
      <c r="MPS399" s="93"/>
      <c r="MPT399" s="93"/>
      <c r="MPU399" s="93"/>
      <c r="MPV399" s="93"/>
      <c r="MPW399" s="93"/>
      <c r="MPX399" s="93"/>
      <c r="MPY399" s="93"/>
      <c r="MPZ399" s="93"/>
      <c r="MQA399" s="93"/>
      <c r="MQB399" s="93"/>
      <c r="MQC399" s="93"/>
      <c r="MQD399" s="93"/>
      <c r="MQE399" s="93"/>
      <c r="MQF399" s="93"/>
      <c r="MQG399" s="93"/>
      <c r="MQH399" s="93"/>
      <c r="MQI399" s="93"/>
      <c r="MQJ399" s="93"/>
      <c r="MQK399" s="93"/>
      <c r="MQL399" s="93"/>
      <c r="MQM399" s="93"/>
      <c r="MQN399" s="93"/>
      <c r="MQO399" s="93"/>
      <c r="MQP399" s="93"/>
      <c r="MQQ399" s="93"/>
      <c r="MQR399" s="93"/>
      <c r="MQS399" s="93"/>
      <c r="MQT399" s="93"/>
      <c r="MQU399" s="93"/>
      <c r="MQV399" s="93"/>
      <c r="MQW399" s="93"/>
      <c r="MQX399" s="93"/>
      <c r="MQY399" s="93"/>
      <c r="MQZ399" s="93"/>
      <c r="MRA399" s="93"/>
      <c r="MRB399" s="93"/>
      <c r="MRC399" s="93"/>
      <c r="MRD399" s="93"/>
      <c r="MRE399" s="93"/>
      <c r="MRF399" s="93"/>
      <c r="MRG399" s="93"/>
      <c r="MRH399" s="93"/>
      <c r="MRI399" s="93"/>
      <c r="MRJ399" s="93"/>
      <c r="MRK399" s="93"/>
      <c r="MRL399" s="93"/>
      <c r="MRM399" s="93"/>
      <c r="MRN399" s="93"/>
      <c r="MRO399" s="93"/>
      <c r="MRP399" s="93"/>
      <c r="MRQ399" s="93"/>
      <c r="MRR399" s="93"/>
      <c r="MRS399" s="93"/>
      <c r="MRT399" s="93"/>
      <c r="MRU399" s="93"/>
      <c r="MRV399" s="93"/>
      <c r="MRW399" s="93"/>
      <c r="MRX399" s="93"/>
      <c r="MRY399" s="93"/>
      <c r="MRZ399" s="93"/>
      <c r="MSA399" s="93"/>
      <c r="MSB399" s="93"/>
      <c r="MSC399" s="93"/>
      <c r="MSD399" s="93"/>
      <c r="MSE399" s="93"/>
      <c r="MSF399" s="93"/>
      <c r="MSG399" s="93"/>
      <c r="MSH399" s="93"/>
      <c r="MSI399" s="93"/>
      <c r="MSJ399" s="93"/>
      <c r="MSK399" s="93"/>
      <c r="MSL399" s="93"/>
      <c r="MSM399" s="93"/>
      <c r="MSN399" s="93"/>
      <c r="MSO399" s="93"/>
      <c r="MSP399" s="93"/>
      <c r="MSQ399" s="93"/>
      <c r="MSR399" s="93"/>
      <c r="MSS399" s="93"/>
      <c r="MST399" s="93"/>
      <c r="MSU399" s="93"/>
      <c r="MSV399" s="93"/>
      <c r="MSW399" s="93"/>
      <c r="MSX399" s="93"/>
      <c r="MSY399" s="93"/>
      <c r="MSZ399" s="93"/>
      <c r="MTA399" s="93"/>
      <c r="MTB399" s="93"/>
      <c r="MTC399" s="93"/>
      <c r="MTD399" s="93"/>
      <c r="MTE399" s="93"/>
      <c r="MTF399" s="93"/>
      <c r="MTG399" s="93"/>
      <c r="MTH399" s="93"/>
      <c r="MTI399" s="93"/>
      <c r="MTJ399" s="93"/>
      <c r="MTK399" s="93"/>
      <c r="MTL399" s="93"/>
      <c r="MTM399" s="93"/>
      <c r="MTN399" s="93"/>
      <c r="MTO399" s="93"/>
      <c r="MTP399" s="93"/>
      <c r="MTQ399" s="93"/>
      <c r="MTR399" s="93"/>
      <c r="MTS399" s="93"/>
      <c r="MTT399" s="93"/>
      <c r="MTU399" s="93"/>
      <c r="MTV399" s="93"/>
      <c r="MTW399" s="93"/>
      <c r="MTX399" s="93"/>
      <c r="MTY399" s="93"/>
      <c r="MTZ399" s="93"/>
      <c r="MUA399" s="93"/>
      <c r="MUB399" s="93"/>
      <c r="MUC399" s="93"/>
      <c r="MUD399" s="93"/>
      <c r="MUE399" s="93"/>
      <c r="MUF399" s="93"/>
      <c r="MUG399" s="93"/>
      <c r="MUH399" s="93"/>
      <c r="MUI399" s="93"/>
      <c r="MUJ399" s="93"/>
      <c r="MUK399" s="93"/>
      <c r="MUL399" s="93"/>
      <c r="MUM399" s="93"/>
      <c r="MUN399" s="93"/>
      <c r="MUO399" s="93"/>
      <c r="MUP399" s="93"/>
      <c r="MUQ399" s="93"/>
      <c r="MUR399" s="93"/>
      <c r="MUS399" s="93"/>
      <c r="MUT399" s="93"/>
      <c r="MUU399" s="93"/>
      <c r="MUV399" s="93"/>
      <c r="MUW399" s="93"/>
      <c r="MUX399" s="93"/>
      <c r="MUY399" s="93"/>
      <c r="MUZ399" s="93"/>
      <c r="MVA399" s="93"/>
      <c r="MVB399" s="93"/>
      <c r="MVC399" s="93"/>
      <c r="MVD399" s="93"/>
      <c r="MVE399" s="93"/>
      <c r="MVF399" s="93"/>
      <c r="MVG399" s="93"/>
      <c r="MVH399" s="93"/>
      <c r="MVI399" s="93"/>
      <c r="MVJ399" s="93"/>
      <c r="MVK399" s="93"/>
      <c r="MVL399" s="93"/>
      <c r="MVM399" s="93"/>
      <c r="MVN399" s="93"/>
      <c r="MVO399" s="93"/>
      <c r="MVP399" s="93"/>
      <c r="MVQ399" s="93"/>
      <c r="MVR399" s="93"/>
      <c r="MVS399" s="93"/>
      <c r="MVT399" s="93"/>
      <c r="MVU399" s="93"/>
      <c r="MVV399" s="93"/>
      <c r="MVW399" s="93"/>
      <c r="MVX399" s="93"/>
      <c r="MVY399" s="93"/>
      <c r="MVZ399" s="93"/>
      <c r="MWA399" s="93"/>
      <c r="MWB399" s="93"/>
      <c r="MWC399" s="93"/>
      <c r="MWD399" s="93"/>
      <c r="MWE399" s="93"/>
      <c r="MWF399" s="93"/>
      <c r="MWG399" s="93"/>
      <c r="MWH399" s="93"/>
      <c r="MWI399" s="93"/>
      <c r="MWJ399" s="93"/>
      <c r="MWK399" s="93"/>
      <c r="MWL399" s="93"/>
      <c r="MWM399" s="93"/>
      <c r="MWN399" s="93"/>
      <c r="MWO399" s="93"/>
      <c r="MWP399" s="93"/>
      <c r="MWQ399" s="93"/>
      <c r="MWR399" s="93"/>
      <c r="MWS399" s="93"/>
      <c r="MWT399" s="93"/>
      <c r="MWU399" s="93"/>
      <c r="MWV399" s="93"/>
      <c r="MWW399" s="93"/>
      <c r="MWX399" s="93"/>
      <c r="MWY399" s="93"/>
      <c r="MWZ399" s="93"/>
      <c r="MXA399" s="93"/>
      <c r="MXB399" s="93"/>
      <c r="MXC399" s="93"/>
      <c r="MXD399" s="93"/>
      <c r="MXE399" s="93"/>
      <c r="MXF399" s="93"/>
      <c r="MXG399" s="93"/>
      <c r="MXH399" s="93"/>
      <c r="MXI399" s="93"/>
      <c r="MXJ399" s="93"/>
      <c r="MXK399" s="93"/>
      <c r="MXL399" s="93"/>
      <c r="MXM399" s="93"/>
      <c r="MXN399" s="93"/>
      <c r="MXO399" s="93"/>
      <c r="MXP399" s="93"/>
      <c r="MXQ399" s="93"/>
      <c r="MXR399" s="93"/>
      <c r="MXS399" s="93"/>
      <c r="MXT399" s="93"/>
      <c r="MXU399" s="93"/>
      <c r="MXV399" s="93"/>
      <c r="MXW399" s="93"/>
      <c r="MXX399" s="93"/>
      <c r="MXY399" s="93"/>
      <c r="MXZ399" s="93"/>
      <c r="MYA399" s="93"/>
      <c r="MYB399" s="93"/>
      <c r="MYC399" s="93"/>
      <c r="MYD399" s="93"/>
      <c r="MYE399" s="93"/>
      <c r="MYF399" s="93"/>
      <c r="MYG399" s="93"/>
      <c r="MYH399" s="93"/>
      <c r="MYI399" s="93"/>
      <c r="MYJ399" s="93"/>
      <c r="MYK399" s="93"/>
      <c r="MYL399" s="93"/>
      <c r="MYM399" s="93"/>
      <c r="MYN399" s="93"/>
      <c r="MYO399" s="93"/>
      <c r="MYP399" s="93"/>
      <c r="MYQ399" s="93"/>
      <c r="MYR399" s="93"/>
      <c r="MYS399" s="93"/>
      <c r="MYT399" s="93"/>
      <c r="MYU399" s="93"/>
      <c r="MYV399" s="93"/>
      <c r="MYW399" s="93"/>
      <c r="MYX399" s="93"/>
      <c r="MYY399" s="93"/>
      <c r="MYZ399" s="93"/>
      <c r="MZA399" s="93"/>
      <c r="MZB399" s="93"/>
      <c r="MZC399" s="93"/>
      <c r="MZD399" s="93"/>
      <c r="MZE399" s="93"/>
      <c r="MZF399" s="93"/>
      <c r="MZG399" s="93"/>
      <c r="MZH399" s="93"/>
      <c r="MZI399" s="93"/>
      <c r="MZJ399" s="93"/>
      <c r="MZK399" s="93"/>
      <c r="MZL399" s="93"/>
      <c r="MZM399" s="93"/>
      <c r="MZN399" s="93"/>
      <c r="MZO399" s="93"/>
      <c r="MZP399" s="93"/>
      <c r="MZQ399" s="93"/>
      <c r="MZR399" s="93"/>
      <c r="MZS399" s="93"/>
      <c r="MZT399" s="93"/>
      <c r="MZU399" s="93"/>
      <c r="MZV399" s="93"/>
      <c r="MZW399" s="93"/>
      <c r="MZX399" s="93"/>
      <c r="MZY399" s="93"/>
      <c r="MZZ399" s="93"/>
      <c r="NAA399" s="93"/>
      <c r="NAB399" s="93"/>
      <c r="NAC399" s="93"/>
      <c r="NAD399" s="93"/>
      <c r="NAE399" s="93"/>
      <c r="NAF399" s="93"/>
      <c r="NAG399" s="93"/>
      <c r="NAH399" s="93"/>
      <c r="NAI399" s="93"/>
      <c r="NAJ399" s="93"/>
      <c r="NAK399" s="93"/>
      <c r="NAL399" s="93"/>
      <c r="NAM399" s="93"/>
      <c r="NAN399" s="93"/>
      <c r="NAO399" s="93"/>
      <c r="NAP399" s="93"/>
      <c r="NAQ399" s="93"/>
      <c r="NAR399" s="93"/>
      <c r="NAS399" s="93"/>
      <c r="NAT399" s="93"/>
      <c r="NAU399" s="93"/>
      <c r="NAV399" s="93"/>
      <c r="NAW399" s="93"/>
      <c r="NAX399" s="93"/>
      <c r="NAY399" s="93"/>
      <c r="NAZ399" s="93"/>
      <c r="NBA399" s="93"/>
      <c r="NBB399" s="93"/>
      <c r="NBC399" s="93"/>
      <c r="NBD399" s="93"/>
      <c r="NBE399" s="93"/>
      <c r="NBF399" s="93"/>
      <c r="NBG399" s="93"/>
      <c r="NBH399" s="93"/>
      <c r="NBI399" s="93"/>
      <c r="NBJ399" s="93"/>
      <c r="NBK399" s="93"/>
      <c r="NBL399" s="93"/>
      <c r="NBM399" s="93"/>
      <c r="NBN399" s="93"/>
      <c r="NBO399" s="93"/>
      <c r="NBP399" s="93"/>
      <c r="NBQ399" s="93"/>
      <c r="NBR399" s="93"/>
      <c r="NBS399" s="93"/>
      <c r="NBT399" s="93"/>
      <c r="NBU399" s="93"/>
      <c r="NBV399" s="93"/>
      <c r="NBW399" s="93"/>
      <c r="NBX399" s="93"/>
      <c r="NBY399" s="93"/>
      <c r="NBZ399" s="93"/>
      <c r="NCA399" s="93"/>
      <c r="NCB399" s="93"/>
      <c r="NCC399" s="93"/>
      <c r="NCD399" s="93"/>
      <c r="NCE399" s="93"/>
      <c r="NCF399" s="93"/>
      <c r="NCG399" s="93"/>
      <c r="NCH399" s="93"/>
      <c r="NCI399" s="93"/>
      <c r="NCJ399" s="93"/>
      <c r="NCK399" s="93"/>
      <c r="NCL399" s="93"/>
      <c r="NCM399" s="93"/>
      <c r="NCN399" s="93"/>
      <c r="NCO399" s="93"/>
      <c r="NCP399" s="93"/>
      <c r="NCQ399" s="93"/>
      <c r="NCR399" s="93"/>
      <c r="NCS399" s="93"/>
      <c r="NCT399" s="93"/>
      <c r="NCU399" s="93"/>
      <c r="NCV399" s="93"/>
      <c r="NCW399" s="93"/>
      <c r="NCX399" s="93"/>
      <c r="NCY399" s="93"/>
      <c r="NCZ399" s="93"/>
      <c r="NDA399" s="93"/>
      <c r="NDB399" s="93"/>
      <c r="NDC399" s="93"/>
      <c r="NDD399" s="93"/>
      <c r="NDE399" s="93"/>
      <c r="NDF399" s="93"/>
      <c r="NDG399" s="93"/>
      <c r="NDH399" s="93"/>
      <c r="NDI399" s="93"/>
      <c r="NDJ399" s="93"/>
      <c r="NDK399" s="93"/>
      <c r="NDL399" s="93"/>
      <c r="NDM399" s="93"/>
      <c r="NDN399" s="93"/>
      <c r="NDO399" s="93"/>
      <c r="NDP399" s="93"/>
      <c r="NDQ399" s="93"/>
      <c r="NDR399" s="93"/>
      <c r="NDS399" s="93"/>
      <c r="NDT399" s="93"/>
      <c r="NDU399" s="93"/>
      <c r="NDV399" s="93"/>
      <c r="NDW399" s="93"/>
      <c r="NDX399" s="93"/>
      <c r="NDY399" s="93"/>
      <c r="NDZ399" s="93"/>
      <c r="NEA399" s="93"/>
      <c r="NEB399" s="93"/>
      <c r="NEC399" s="93"/>
      <c r="NED399" s="93"/>
      <c r="NEE399" s="93"/>
      <c r="NEF399" s="93"/>
      <c r="NEG399" s="93"/>
      <c r="NEH399" s="93"/>
      <c r="NEI399" s="93"/>
      <c r="NEJ399" s="93"/>
      <c r="NEK399" s="93"/>
      <c r="NEL399" s="93"/>
      <c r="NEM399" s="93"/>
      <c r="NEN399" s="93"/>
      <c r="NEO399" s="93"/>
      <c r="NEP399" s="93"/>
      <c r="NEQ399" s="93"/>
      <c r="NER399" s="93"/>
      <c r="NES399" s="93"/>
      <c r="NET399" s="93"/>
      <c r="NEU399" s="93"/>
      <c r="NEV399" s="93"/>
      <c r="NEW399" s="93"/>
      <c r="NEX399" s="93"/>
      <c r="NEY399" s="93"/>
      <c r="NEZ399" s="93"/>
      <c r="NFA399" s="93"/>
      <c r="NFB399" s="93"/>
      <c r="NFC399" s="93"/>
      <c r="NFD399" s="93"/>
      <c r="NFE399" s="93"/>
      <c r="NFF399" s="93"/>
      <c r="NFG399" s="93"/>
      <c r="NFH399" s="93"/>
      <c r="NFI399" s="93"/>
      <c r="NFJ399" s="93"/>
      <c r="NFK399" s="93"/>
      <c r="NFL399" s="93"/>
      <c r="NFM399" s="93"/>
      <c r="NFN399" s="93"/>
      <c r="NFO399" s="93"/>
      <c r="NFP399" s="93"/>
      <c r="NFQ399" s="93"/>
      <c r="NFR399" s="93"/>
      <c r="NFS399" s="93"/>
      <c r="NFT399" s="93"/>
      <c r="NFU399" s="93"/>
      <c r="NFV399" s="93"/>
      <c r="NFW399" s="93"/>
      <c r="NFX399" s="93"/>
      <c r="NFY399" s="93"/>
      <c r="NFZ399" s="93"/>
      <c r="NGA399" s="93"/>
      <c r="NGB399" s="93"/>
      <c r="NGC399" s="93"/>
      <c r="NGD399" s="93"/>
      <c r="NGE399" s="93"/>
      <c r="NGF399" s="93"/>
      <c r="NGG399" s="93"/>
      <c r="NGH399" s="93"/>
      <c r="NGI399" s="93"/>
      <c r="NGJ399" s="93"/>
      <c r="NGK399" s="93"/>
      <c r="NGL399" s="93"/>
      <c r="NGM399" s="93"/>
      <c r="NGN399" s="93"/>
      <c r="NGO399" s="93"/>
      <c r="NGP399" s="93"/>
      <c r="NGQ399" s="93"/>
      <c r="NGR399" s="93"/>
      <c r="NGS399" s="93"/>
      <c r="NGT399" s="93"/>
      <c r="NGU399" s="93"/>
      <c r="NGV399" s="93"/>
      <c r="NGW399" s="93"/>
      <c r="NGX399" s="93"/>
      <c r="NGY399" s="93"/>
      <c r="NGZ399" s="93"/>
      <c r="NHA399" s="93"/>
      <c r="NHB399" s="93"/>
      <c r="NHC399" s="93"/>
      <c r="NHD399" s="93"/>
      <c r="NHE399" s="93"/>
      <c r="NHF399" s="93"/>
      <c r="NHG399" s="93"/>
      <c r="NHH399" s="93"/>
      <c r="NHI399" s="93"/>
      <c r="NHJ399" s="93"/>
      <c r="NHK399" s="93"/>
      <c r="NHL399" s="93"/>
      <c r="NHM399" s="93"/>
      <c r="NHN399" s="93"/>
      <c r="NHO399" s="93"/>
      <c r="NHP399" s="93"/>
      <c r="NHQ399" s="93"/>
      <c r="NHR399" s="93"/>
      <c r="NHS399" s="93"/>
      <c r="NHT399" s="93"/>
      <c r="NHU399" s="93"/>
      <c r="NHV399" s="93"/>
      <c r="NHW399" s="93"/>
      <c r="NHX399" s="93"/>
      <c r="NHY399" s="93"/>
      <c r="NHZ399" s="93"/>
      <c r="NIA399" s="93"/>
      <c r="NIB399" s="93"/>
      <c r="NIC399" s="93"/>
      <c r="NID399" s="93"/>
      <c r="NIE399" s="93"/>
      <c r="NIF399" s="93"/>
      <c r="NIG399" s="93"/>
      <c r="NIH399" s="93"/>
      <c r="NII399" s="93"/>
      <c r="NIJ399" s="93"/>
      <c r="NIK399" s="93"/>
      <c r="NIL399" s="93"/>
      <c r="NIM399" s="93"/>
      <c r="NIN399" s="93"/>
      <c r="NIO399" s="93"/>
      <c r="NIP399" s="93"/>
      <c r="NIQ399" s="93"/>
      <c r="NIR399" s="93"/>
      <c r="NIS399" s="93"/>
      <c r="NIT399" s="93"/>
      <c r="NIU399" s="93"/>
      <c r="NIV399" s="93"/>
      <c r="NIW399" s="93"/>
      <c r="NIX399" s="93"/>
      <c r="NIY399" s="93"/>
      <c r="NIZ399" s="93"/>
      <c r="NJA399" s="93"/>
      <c r="NJB399" s="93"/>
      <c r="NJC399" s="93"/>
      <c r="NJD399" s="93"/>
      <c r="NJE399" s="93"/>
      <c r="NJF399" s="93"/>
      <c r="NJG399" s="93"/>
      <c r="NJH399" s="93"/>
      <c r="NJI399" s="93"/>
      <c r="NJJ399" s="93"/>
      <c r="NJK399" s="93"/>
      <c r="NJL399" s="93"/>
      <c r="NJM399" s="93"/>
      <c r="NJN399" s="93"/>
      <c r="NJO399" s="93"/>
      <c r="NJP399" s="93"/>
      <c r="NJQ399" s="93"/>
      <c r="NJR399" s="93"/>
      <c r="NJS399" s="93"/>
      <c r="NJT399" s="93"/>
      <c r="NJU399" s="93"/>
      <c r="NJV399" s="93"/>
      <c r="NJW399" s="93"/>
      <c r="NJX399" s="93"/>
      <c r="NJY399" s="93"/>
      <c r="NJZ399" s="93"/>
      <c r="NKA399" s="93"/>
      <c r="NKB399" s="93"/>
      <c r="NKC399" s="93"/>
      <c r="NKD399" s="93"/>
      <c r="NKE399" s="93"/>
      <c r="NKF399" s="93"/>
      <c r="NKG399" s="93"/>
      <c r="NKH399" s="93"/>
      <c r="NKI399" s="93"/>
      <c r="NKJ399" s="93"/>
      <c r="NKK399" s="93"/>
      <c r="NKL399" s="93"/>
      <c r="NKM399" s="93"/>
      <c r="NKN399" s="93"/>
      <c r="NKO399" s="93"/>
      <c r="NKP399" s="93"/>
      <c r="NKQ399" s="93"/>
      <c r="NKR399" s="93"/>
      <c r="NKS399" s="93"/>
      <c r="NKT399" s="93"/>
      <c r="NKU399" s="93"/>
      <c r="NKV399" s="93"/>
      <c r="NKW399" s="93"/>
      <c r="NKX399" s="93"/>
      <c r="NKY399" s="93"/>
      <c r="NKZ399" s="93"/>
      <c r="NLA399" s="93"/>
      <c r="NLB399" s="93"/>
      <c r="NLC399" s="93"/>
      <c r="NLD399" s="93"/>
      <c r="NLE399" s="93"/>
      <c r="NLF399" s="93"/>
      <c r="NLG399" s="93"/>
      <c r="NLH399" s="93"/>
      <c r="NLI399" s="93"/>
      <c r="NLJ399" s="93"/>
      <c r="NLK399" s="93"/>
      <c r="NLL399" s="93"/>
      <c r="NLM399" s="93"/>
      <c r="NLN399" s="93"/>
      <c r="NLO399" s="93"/>
      <c r="NLP399" s="93"/>
      <c r="NLQ399" s="93"/>
      <c r="NLR399" s="93"/>
      <c r="NLS399" s="93"/>
      <c r="NLT399" s="93"/>
      <c r="NLU399" s="93"/>
      <c r="NLV399" s="93"/>
      <c r="NLW399" s="93"/>
      <c r="NLX399" s="93"/>
      <c r="NLY399" s="93"/>
      <c r="NLZ399" s="93"/>
      <c r="NMA399" s="93"/>
      <c r="NMB399" s="93"/>
      <c r="NMC399" s="93"/>
      <c r="NMD399" s="93"/>
      <c r="NME399" s="93"/>
      <c r="NMF399" s="93"/>
      <c r="NMG399" s="93"/>
      <c r="NMH399" s="93"/>
      <c r="NMI399" s="93"/>
      <c r="NMJ399" s="93"/>
      <c r="NMK399" s="93"/>
      <c r="NML399" s="93"/>
      <c r="NMM399" s="93"/>
      <c r="NMN399" s="93"/>
      <c r="NMO399" s="93"/>
      <c r="NMP399" s="93"/>
      <c r="NMQ399" s="93"/>
      <c r="NMR399" s="93"/>
      <c r="NMS399" s="93"/>
      <c r="NMT399" s="93"/>
      <c r="NMU399" s="93"/>
      <c r="NMV399" s="93"/>
      <c r="NMW399" s="93"/>
      <c r="NMX399" s="93"/>
      <c r="NMY399" s="93"/>
      <c r="NMZ399" s="93"/>
      <c r="NNA399" s="93"/>
      <c r="NNB399" s="93"/>
      <c r="NNC399" s="93"/>
      <c r="NND399" s="93"/>
      <c r="NNE399" s="93"/>
      <c r="NNF399" s="93"/>
      <c r="NNG399" s="93"/>
      <c r="NNH399" s="93"/>
      <c r="NNI399" s="93"/>
      <c r="NNJ399" s="93"/>
      <c r="NNK399" s="93"/>
      <c r="NNL399" s="93"/>
      <c r="NNM399" s="93"/>
      <c r="NNN399" s="93"/>
      <c r="NNO399" s="93"/>
      <c r="NNP399" s="93"/>
      <c r="NNQ399" s="93"/>
      <c r="NNR399" s="93"/>
      <c r="NNS399" s="93"/>
      <c r="NNT399" s="93"/>
      <c r="NNU399" s="93"/>
      <c r="NNV399" s="93"/>
      <c r="NNW399" s="93"/>
      <c r="NNX399" s="93"/>
      <c r="NNY399" s="93"/>
      <c r="NNZ399" s="93"/>
      <c r="NOA399" s="93"/>
      <c r="NOB399" s="93"/>
      <c r="NOC399" s="93"/>
      <c r="NOD399" s="93"/>
      <c r="NOE399" s="93"/>
      <c r="NOF399" s="93"/>
      <c r="NOG399" s="93"/>
      <c r="NOH399" s="93"/>
      <c r="NOI399" s="93"/>
      <c r="NOJ399" s="93"/>
      <c r="NOK399" s="93"/>
      <c r="NOL399" s="93"/>
      <c r="NOM399" s="93"/>
      <c r="NON399" s="93"/>
      <c r="NOO399" s="93"/>
      <c r="NOP399" s="93"/>
      <c r="NOQ399" s="93"/>
      <c r="NOR399" s="93"/>
      <c r="NOS399" s="93"/>
      <c r="NOT399" s="93"/>
      <c r="NOU399" s="93"/>
      <c r="NOV399" s="93"/>
      <c r="NOW399" s="93"/>
      <c r="NOX399" s="93"/>
      <c r="NOY399" s="93"/>
      <c r="NOZ399" s="93"/>
      <c r="NPA399" s="93"/>
      <c r="NPB399" s="93"/>
      <c r="NPC399" s="93"/>
      <c r="NPD399" s="93"/>
      <c r="NPE399" s="93"/>
      <c r="NPF399" s="93"/>
      <c r="NPG399" s="93"/>
      <c r="NPH399" s="93"/>
      <c r="NPI399" s="93"/>
      <c r="NPJ399" s="93"/>
      <c r="NPK399" s="93"/>
      <c r="NPL399" s="93"/>
      <c r="NPM399" s="93"/>
      <c r="NPN399" s="93"/>
      <c r="NPO399" s="93"/>
      <c r="NPP399" s="93"/>
      <c r="NPQ399" s="93"/>
      <c r="NPR399" s="93"/>
      <c r="NPS399" s="93"/>
      <c r="NPT399" s="93"/>
      <c r="NPU399" s="93"/>
      <c r="NPV399" s="93"/>
      <c r="NPW399" s="93"/>
      <c r="NPX399" s="93"/>
      <c r="NPY399" s="93"/>
      <c r="NPZ399" s="93"/>
      <c r="NQA399" s="93"/>
      <c r="NQB399" s="93"/>
      <c r="NQC399" s="93"/>
      <c r="NQD399" s="93"/>
      <c r="NQE399" s="93"/>
      <c r="NQF399" s="93"/>
      <c r="NQG399" s="93"/>
      <c r="NQH399" s="93"/>
      <c r="NQI399" s="93"/>
      <c r="NQJ399" s="93"/>
      <c r="NQK399" s="93"/>
      <c r="NQL399" s="93"/>
      <c r="NQM399" s="93"/>
      <c r="NQN399" s="93"/>
      <c r="NQO399" s="93"/>
      <c r="NQP399" s="93"/>
      <c r="NQQ399" s="93"/>
      <c r="NQR399" s="93"/>
      <c r="NQS399" s="93"/>
      <c r="NQT399" s="93"/>
      <c r="NQU399" s="93"/>
      <c r="NQV399" s="93"/>
      <c r="NQW399" s="93"/>
      <c r="NQX399" s="93"/>
      <c r="NQY399" s="93"/>
      <c r="NQZ399" s="93"/>
      <c r="NRA399" s="93"/>
      <c r="NRB399" s="93"/>
      <c r="NRC399" s="93"/>
      <c r="NRD399" s="93"/>
      <c r="NRE399" s="93"/>
      <c r="NRF399" s="93"/>
      <c r="NRG399" s="93"/>
      <c r="NRH399" s="93"/>
      <c r="NRI399" s="93"/>
      <c r="NRJ399" s="93"/>
      <c r="NRK399" s="93"/>
      <c r="NRL399" s="93"/>
      <c r="NRM399" s="93"/>
      <c r="NRN399" s="93"/>
      <c r="NRO399" s="93"/>
      <c r="NRP399" s="93"/>
      <c r="NRQ399" s="93"/>
      <c r="NRR399" s="93"/>
      <c r="NRS399" s="93"/>
      <c r="NRT399" s="93"/>
      <c r="NRU399" s="93"/>
      <c r="NRV399" s="93"/>
      <c r="NRW399" s="93"/>
      <c r="NRX399" s="93"/>
      <c r="NRY399" s="93"/>
      <c r="NRZ399" s="93"/>
      <c r="NSA399" s="93"/>
      <c r="NSB399" s="93"/>
      <c r="NSC399" s="93"/>
      <c r="NSD399" s="93"/>
      <c r="NSE399" s="93"/>
      <c r="NSF399" s="93"/>
      <c r="NSG399" s="93"/>
      <c r="NSH399" s="93"/>
      <c r="NSI399" s="93"/>
      <c r="NSJ399" s="93"/>
      <c r="NSK399" s="93"/>
      <c r="NSL399" s="93"/>
      <c r="NSM399" s="93"/>
      <c r="NSN399" s="93"/>
      <c r="NSO399" s="93"/>
      <c r="NSP399" s="93"/>
      <c r="NSQ399" s="93"/>
      <c r="NSR399" s="93"/>
      <c r="NSS399" s="93"/>
      <c r="NST399" s="93"/>
      <c r="NSU399" s="93"/>
      <c r="NSV399" s="93"/>
      <c r="NSW399" s="93"/>
      <c r="NSX399" s="93"/>
      <c r="NSY399" s="93"/>
      <c r="NSZ399" s="93"/>
      <c r="NTA399" s="93"/>
      <c r="NTB399" s="93"/>
      <c r="NTC399" s="93"/>
      <c r="NTD399" s="93"/>
      <c r="NTE399" s="93"/>
      <c r="NTF399" s="93"/>
      <c r="NTG399" s="93"/>
      <c r="NTH399" s="93"/>
      <c r="NTI399" s="93"/>
      <c r="NTJ399" s="93"/>
      <c r="NTK399" s="93"/>
      <c r="NTL399" s="93"/>
      <c r="NTM399" s="93"/>
      <c r="NTN399" s="93"/>
      <c r="NTO399" s="93"/>
      <c r="NTP399" s="93"/>
      <c r="NTQ399" s="93"/>
      <c r="NTR399" s="93"/>
      <c r="NTS399" s="93"/>
      <c r="NTT399" s="93"/>
      <c r="NTU399" s="93"/>
      <c r="NTV399" s="93"/>
      <c r="NTW399" s="93"/>
      <c r="NTX399" s="93"/>
      <c r="NTY399" s="93"/>
      <c r="NTZ399" s="93"/>
      <c r="NUA399" s="93"/>
      <c r="NUB399" s="93"/>
      <c r="NUC399" s="93"/>
      <c r="NUD399" s="93"/>
      <c r="NUE399" s="93"/>
      <c r="NUF399" s="93"/>
      <c r="NUG399" s="93"/>
      <c r="NUH399" s="93"/>
      <c r="NUI399" s="93"/>
      <c r="NUJ399" s="93"/>
      <c r="NUK399" s="93"/>
      <c r="NUL399" s="93"/>
      <c r="NUM399" s="93"/>
      <c r="NUN399" s="93"/>
      <c r="NUO399" s="93"/>
      <c r="NUP399" s="93"/>
      <c r="NUQ399" s="93"/>
      <c r="NUR399" s="93"/>
      <c r="NUS399" s="93"/>
      <c r="NUT399" s="93"/>
      <c r="NUU399" s="93"/>
      <c r="NUV399" s="93"/>
      <c r="NUW399" s="93"/>
      <c r="NUX399" s="93"/>
      <c r="NUY399" s="93"/>
      <c r="NUZ399" s="93"/>
      <c r="NVA399" s="93"/>
      <c r="NVB399" s="93"/>
      <c r="NVC399" s="93"/>
      <c r="NVD399" s="93"/>
      <c r="NVE399" s="93"/>
      <c r="NVF399" s="93"/>
      <c r="NVG399" s="93"/>
      <c r="NVH399" s="93"/>
      <c r="NVI399" s="93"/>
      <c r="NVJ399" s="93"/>
      <c r="NVK399" s="93"/>
      <c r="NVL399" s="93"/>
      <c r="NVM399" s="93"/>
      <c r="NVN399" s="93"/>
      <c r="NVO399" s="93"/>
      <c r="NVP399" s="93"/>
      <c r="NVQ399" s="93"/>
      <c r="NVR399" s="93"/>
      <c r="NVS399" s="93"/>
      <c r="NVT399" s="93"/>
      <c r="NVU399" s="93"/>
      <c r="NVV399" s="93"/>
      <c r="NVW399" s="93"/>
      <c r="NVX399" s="93"/>
      <c r="NVY399" s="93"/>
      <c r="NVZ399" s="93"/>
      <c r="NWA399" s="93"/>
      <c r="NWB399" s="93"/>
      <c r="NWC399" s="93"/>
      <c r="NWD399" s="93"/>
      <c r="NWE399" s="93"/>
      <c r="NWF399" s="93"/>
      <c r="NWG399" s="93"/>
      <c r="NWH399" s="93"/>
      <c r="NWI399" s="93"/>
      <c r="NWJ399" s="93"/>
      <c r="NWK399" s="93"/>
      <c r="NWL399" s="93"/>
      <c r="NWM399" s="93"/>
      <c r="NWN399" s="93"/>
      <c r="NWO399" s="93"/>
      <c r="NWP399" s="93"/>
      <c r="NWQ399" s="93"/>
      <c r="NWR399" s="93"/>
      <c r="NWS399" s="93"/>
      <c r="NWT399" s="93"/>
      <c r="NWU399" s="93"/>
      <c r="NWV399" s="93"/>
      <c r="NWW399" s="93"/>
      <c r="NWX399" s="93"/>
      <c r="NWY399" s="93"/>
      <c r="NWZ399" s="93"/>
      <c r="NXA399" s="93"/>
      <c r="NXB399" s="93"/>
      <c r="NXC399" s="93"/>
      <c r="NXD399" s="93"/>
      <c r="NXE399" s="93"/>
      <c r="NXF399" s="93"/>
      <c r="NXG399" s="93"/>
      <c r="NXH399" s="93"/>
      <c r="NXI399" s="93"/>
      <c r="NXJ399" s="93"/>
      <c r="NXK399" s="93"/>
      <c r="NXL399" s="93"/>
      <c r="NXM399" s="93"/>
      <c r="NXN399" s="93"/>
      <c r="NXO399" s="93"/>
      <c r="NXP399" s="93"/>
      <c r="NXQ399" s="93"/>
      <c r="NXR399" s="93"/>
      <c r="NXS399" s="93"/>
      <c r="NXT399" s="93"/>
      <c r="NXU399" s="93"/>
      <c r="NXV399" s="93"/>
      <c r="NXW399" s="93"/>
      <c r="NXX399" s="93"/>
      <c r="NXY399" s="93"/>
      <c r="NXZ399" s="93"/>
      <c r="NYA399" s="93"/>
      <c r="NYB399" s="93"/>
      <c r="NYC399" s="93"/>
      <c r="NYD399" s="93"/>
      <c r="NYE399" s="93"/>
      <c r="NYF399" s="93"/>
      <c r="NYG399" s="93"/>
      <c r="NYH399" s="93"/>
      <c r="NYI399" s="93"/>
      <c r="NYJ399" s="93"/>
      <c r="NYK399" s="93"/>
      <c r="NYL399" s="93"/>
      <c r="NYM399" s="93"/>
      <c r="NYN399" s="93"/>
      <c r="NYO399" s="93"/>
      <c r="NYP399" s="93"/>
      <c r="NYQ399" s="93"/>
      <c r="NYR399" s="93"/>
      <c r="NYS399" s="93"/>
      <c r="NYT399" s="93"/>
      <c r="NYU399" s="93"/>
      <c r="NYV399" s="93"/>
      <c r="NYW399" s="93"/>
      <c r="NYX399" s="93"/>
      <c r="NYY399" s="93"/>
      <c r="NYZ399" s="93"/>
      <c r="NZA399" s="93"/>
      <c r="NZB399" s="93"/>
      <c r="NZC399" s="93"/>
      <c r="NZD399" s="93"/>
      <c r="NZE399" s="93"/>
      <c r="NZF399" s="93"/>
      <c r="NZG399" s="93"/>
      <c r="NZH399" s="93"/>
      <c r="NZI399" s="93"/>
      <c r="NZJ399" s="93"/>
      <c r="NZK399" s="93"/>
      <c r="NZL399" s="93"/>
      <c r="NZM399" s="93"/>
      <c r="NZN399" s="93"/>
      <c r="NZO399" s="93"/>
      <c r="NZP399" s="93"/>
      <c r="NZQ399" s="93"/>
      <c r="NZR399" s="93"/>
      <c r="NZS399" s="93"/>
      <c r="NZT399" s="93"/>
      <c r="NZU399" s="93"/>
      <c r="NZV399" s="93"/>
      <c r="NZW399" s="93"/>
      <c r="NZX399" s="93"/>
      <c r="NZY399" s="93"/>
      <c r="NZZ399" s="93"/>
      <c r="OAA399" s="93"/>
      <c r="OAB399" s="93"/>
      <c r="OAC399" s="93"/>
      <c r="OAD399" s="93"/>
      <c r="OAE399" s="93"/>
      <c r="OAF399" s="93"/>
      <c r="OAG399" s="93"/>
      <c r="OAH399" s="93"/>
      <c r="OAI399" s="93"/>
      <c r="OAJ399" s="93"/>
      <c r="OAK399" s="93"/>
      <c r="OAL399" s="93"/>
      <c r="OAM399" s="93"/>
      <c r="OAN399" s="93"/>
      <c r="OAO399" s="93"/>
      <c r="OAP399" s="93"/>
      <c r="OAQ399" s="93"/>
      <c r="OAR399" s="93"/>
      <c r="OAS399" s="93"/>
      <c r="OAT399" s="93"/>
      <c r="OAU399" s="93"/>
      <c r="OAV399" s="93"/>
      <c r="OAW399" s="93"/>
      <c r="OAX399" s="93"/>
      <c r="OAY399" s="93"/>
      <c r="OAZ399" s="93"/>
      <c r="OBA399" s="93"/>
      <c r="OBB399" s="93"/>
      <c r="OBC399" s="93"/>
      <c r="OBD399" s="93"/>
      <c r="OBE399" s="93"/>
      <c r="OBF399" s="93"/>
      <c r="OBG399" s="93"/>
      <c r="OBH399" s="93"/>
      <c r="OBI399" s="93"/>
      <c r="OBJ399" s="93"/>
      <c r="OBK399" s="93"/>
      <c r="OBL399" s="93"/>
      <c r="OBM399" s="93"/>
      <c r="OBN399" s="93"/>
      <c r="OBO399" s="93"/>
      <c r="OBP399" s="93"/>
      <c r="OBQ399" s="93"/>
      <c r="OBR399" s="93"/>
      <c r="OBS399" s="93"/>
      <c r="OBT399" s="93"/>
      <c r="OBU399" s="93"/>
      <c r="OBV399" s="93"/>
      <c r="OBW399" s="93"/>
      <c r="OBX399" s="93"/>
      <c r="OBY399" s="93"/>
      <c r="OBZ399" s="93"/>
      <c r="OCA399" s="93"/>
      <c r="OCB399" s="93"/>
      <c r="OCC399" s="93"/>
      <c r="OCD399" s="93"/>
      <c r="OCE399" s="93"/>
      <c r="OCF399" s="93"/>
      <c r="OCG399" s="93"/>
      <c r="OCH399" s="93"/>
      <c r="OCI399" s="93"/>
      <c r="OCJ399" s="93"/>
      <c r="OCK399" s="93"/>
      <c r="OCL399" s="93"/>
      <c r="OCM399" s="93"/>
      <c r="OCN399" s="93"/>
      <c r="OCO399" s="93"/>
      <c r="OCP399" s="93"/>
      <c r="OCQ399" s="93"/>
      <c r="OCR399" s="93"/>
      <c r="OCS399" s="93"/>
      <c r="OCT399" s="93"/>
      <c r="OCU399" s="93"/>
      <c r="OCV399" s="93"/>
      <c r="OCW399" s="93"/>
      <c r="OCX399" s="93"/>
      <c r="OCY399" s="93"/>
      <c r="OCZ399" s="93"/>
      <c r="ODA399" s="93"/>
      <c r="ODB399" s="93"/>
      <c r="ODC399" s="93"/>
      <c r="ODD399" s="93"/>
      <c r="ODE399" s="93"/>
      <c r="ODF399" s="93"/>
      <c r="ODG399" s="93"/>
      <c r="ODH399" s="93"/>
      <c r="ODI399" s="93"/>
      <c r="ODJ399" s="93"/>
      <c r="ODK399" s="93"/>
      <c r="ODL399" s="93"/>
      <c r="ODM399" s="93"/>
      <c r="ODN399" s="93"/>
      <c r="ODO399" s="93"/>
      <c r="ODP399" s="93"/>
      <c r="ODQ399" s="93"/>
      <c r="ODR399" s="93"/>
      <c r="ODS399" s="93"/>
      <c r="ODT399" s="93"/>
      <c r="ODU399" s="93"/>
      <c r="ODV399" s="93"/>
      <c r="ODW399" s="93"/>
      <c r="ODX399" s="93"/>
      <c r="ODY399" s="93"/>
      <c r="ODZ399" s="93"/>
      <c r="OEA399" s="93"/>
      <c r="OEB399" s="93"/>
      <c r="OEC399" s="93"/>
      <c r="OED399" s="93"/>
      <c r="OEE399" s="93"/>
      <c r="OEF399" s="93"/>
      <c r="OEG399" s="93"/>
      <c r="OEH399" s="93"/>
      <c r="OEI399" s="93"/>
      <c r="OEJ399" s="93"/>
      <c r="OEK399" s="93"/>
      <c r="OEL399" s="93"/>
      <c r="OEM399" s="93"/>
      <c r="OEN399" s="93"/>
      <c r="OEO399" s="93"/>
      <c r="OEP399" s="93"/>
      <c r="OEQ399" s="93"/>
      <c r="OER399" s="93"/>
      <c r="OES399" s="93"/>
      <c r="OET399" s="93"/>
      <c r="OEU399" s="93"/>
      <c r="OEV399" s="93"/>
      <c r="OEW399" s="93"/>
      <c r="OEX399" s="93"/>
      <c r="OEY399" s="93"/>
      <c r="OEZ399" s="93"/>
      <c r="OFA399" s="93"/>
      <c r="OFB399" s="93"/>
      <c r="OFC399" s="93"/>
      <c r="OFD399" s="93"/>
      <c r="OFE399" s="93"/>
      <c r="OFF399" s="93"/>
      <c r="OFG399" s="93"/>
      <c r="OFH399" s="93"/>
      <c r="OFI399" s="93"/>
      <c r="OFJ399" s="93"/>
      <c r="OFK399" s="93"/>
      <c r="OFL399" s="93"/>
      <c r="OFM399" s="93"/>
      <c r="OFN399" s="93"/>
      <c r="OFO399" s="93"/>
      <c r="OFP399" s="93"/>
      <c r="OFQ399" s="93"/>
      <c r="OFR399" s="93"/>
      <c r="OFS399" s="93"/>
      <c r="OFT399" s="93"/>
      <c r="OFU399" s="93"/>
      <c r="OFV399" s="93"/>
      <c r="OFW399" s="93"/>
      <c r="OFX399" s="93"/>
      <c r="OFY399" s="93"/>
      <c r="OFZ399" s="93"/>
      <c r="OGA399" s="93"/>
      <c r="OGB399" s="93"/>
      <c r="OGC399" s="93"/>
      <c r="OGD399" s="93"/>
      <c r="OGE399" s="93"/>
      <c r="OGF399" s="93"/>
      <c r="OGG399" s="93"/>
      <c r="OGH399" s="93"/>
      <c r="OGI399" s="93"/>
      <c r="OGJ399" s="93"/>
      <c r="OGK399" s="93"/>
      <c r="OGL399" s="93"/>
      <c r="OGM399" s="93"/>
      <c r="OGN399" s="93"/>
      <c r="OGO399" s="93"/>
      <c r="OGP399" s="93"/>
      <c r="OGQ399" s="93"/>
      <c r="OGR399" s="93"/>
      <c r="OGS399" s="93"/>
      <c r="OGT399" s="93"/>
      <c r="OGU399" s="93"/>
      <c r="OGV399" s="93"/>
      <c r="OGW399" s="93"/>
      <c r="OGX399" s="93"/>
      <c r="OGY399" s="93"/>
      <c r="OGZ399" s="93"/>
      <c r="OHA399" s="93"/>
      <c r="OHB399" s="93"/>
      <c r="OHC399" s="93"/>
      <c r="OHD399" s="93"/>
      <c r="OHE399" s="93"/>
      <c r="OHF399" s="93"/>
      <c r="OHG399" s="93"/>
      <c r="OHH399" s="93"/>
      <c r="OHI399" s="93"/>
      <c r="OHJ399" s="93"/>
      <c r="OHK399" s="93"/>
      <c r="OHL399" s="93"/>
      <c r="OHM399" s="93"/>
      <c r="OHN399" s="93"/>
      <c r="OHO399" s="93"/>
      <c r="OHP399" s="93"/>
      <c r="OHQ399" s="93"/>
      <c r="OHR399" s="93"/>
      <c r="OHS399" s="93"/>
      <c r="OHT399" s="93"/>
      <c r="OHU399" s="93"/>
      <c r="OHV399" s="93"/>
      <c r="OHW399" s="93"/>
      <c r="OHX399" s="93"/>
      <c r="OHY399" s="93"/>
      <c r="OHZ399" s="93"/>
      <c r="OIA399" s="93"/>
      <c r="OIB399" s="93"/>
      <c r="OIC399" s="93"/>
      <c r="OID399" s="93"/>
      <c r="OIE399" s="93"/>
      <c r="OIF399" s="93"/>
      <c r="OIG399" s="93"/>
      <c r="OIH399" s="93"/>
      <c r="OII399" s="93"/>
      <c r="OIJ399" s="93"/>
      <c r="OIK399" s="93"/>
      <c r="OIL399" s="93"/>
      <c r="OIM399" s="93"/>
      <c r="OIN399" s="93"/>
      <c r="OIO399" s="93"/>
      <c r="OIP399" s="93"/>
      <c r="OIQ399" s="93"/>
      <c r="OIR399" s="93"/>
      <c r="OIS399" s="93"/>
      <c r="OIT399" s="93"/>
      <c r="OIU399" s="93"/>
      <c r="OIV399" s="93"/>
      <c r="OIW399" s="93"/>
      <c r="OIX399" s="93"/>
      <c r="OIY399" s="93"/>
      <c r="OIZ399" s="93"/>
      <c r="OJA399" s="93"/>
      <c r="OJB399" s="93"/>
      <c r="OJC399" s="93"/>
      <c r="OJD399" s="93"/>
      <c r="OJE399" s="93"/>
      <c r="OJF399" s="93"/>
      <c r="OJG399" s="93"/>
      <c r="OJH399" s="93"/>
      <c r="OJI399" s="93"/>
      <c r="OJJ399" s="93"/>
      <c r="OJK399" s="93"/>
      <c r="OJL399" s="93"/>
      <c r="OJM399" s="93"/>
      <c r="OJN399" s="93"/>
      <c r="OJO399" s="93"/>
      <c r="OJP399" s="93"/>
      <c r="OJQ399" s="93"/>
      <c r="OJR399" s="93"/>
      <c r="OJS399" s="93"/>
      <c r="OJT399" s="93"/>
      <c r="OJU399" s="93"/>
      <c r="OJV399" s="93"/>
      <c r="OJW399" s="93"/>
      <c r="OJX399" s="93"/>
      <c r="OJY399" s="93"/>
      <c r="OJZ399" s="93"/>
      <c r="OKA399" s="93"/>
      <c r="OKB399" s="93"/>
      <c r="OKC399" s="93"/>
      <c r="OKD399" s="93"/>
      <c r="OKE399" s="93"/>
      <c r="OKF399" s="93"/>
      <c r="OKG399" s="93"/>
      <c r="OKH399" s="93"/>
      <c r="OKI399" s="93"/>
      <c r="OKJ399" s="93"/>
      <c r="OKK399" s="93"/>
      <c r="OKL399" s="93"/>
      <c r="OKM399" s="93"/>
      <c r="OKN399" s="93"/>
      <c r="OKO399" s="93"/>
      <c r="OKP399" s="93"/>
      <c r="OKQ399" s="93"/>
      <c r="OKR399" s="93"/>
      <c r="OKS399" s="93"/>
      <c r="OKT399" s="93"/>
      <c r="OKU399" s="93"/>
      <c r="OKV399" s="93"/>
      <c r="OKW399" s="93"/>
      <c r="OKX399" s="93"/>
      <c r="OKY399" s="93"/>
      <c r="OKZ399" s="93"/>
      <c r="OLA399" s="93"/>
      <c r="OLB399" s="93"/>
      <c r="OLC399" s="93"/>
      <c r="OLD399" s="93"/>
      <c r="OLE399" s="93"/>
      <c r="OLF399" s="93"/>
      <c r="OLG399" s="93"/>
      <c r="OLH399" s="93"/>
      <c r="OLI399" s="93"/>
      <c r="OLJ399" s="93"/>
      <c r="OLK399" s="93"/>
      <c r="OLL399" s="93"/>
      <c r="OLM399" s="93"/>
      <c r="OLN399" s="93"/>
      <c r="OLO399" s="93"/>
      <c r="OLP399" s="93"/>
      <c r="OLQ399" s="93"/>
      <c r="OLR399" s="93"/>
      <c r="OLS399" s="93"/>
      <c r="OLT399" s="93"/>
      <c r="OLU399" s="93"/>
      <c r="OLV399" s="93"/>
      <c r="OLW399" s="93"/>
      <c r="OLX399" s="93"/>
      <c r="OLY399" s="93"/>
      <c r="OLZ399" s="93"/>
      <c r="OMA399" s="93"/>
      <c r="OMB399" s="93"/>
      <c r="OMC399" s="93"/>
      <c r="OMD399" s="93"/>
      <c r="OME399" s="93"/>
      <c r="OMF399" s="93"/>
      <c r="OMG399" s="93"/>
      <c r="OMH399" s="93"/>
      <c r="OMI399" s="93"/>
      <c r="OMJ399" s="93"/>
      <c r="OMK399" s="93"/>
      <c r="OML399" s="93"/>
      <c r="OMM399" s="93"/>
      <c r="OMN399" s="93"/>
      <c r="OMO399" s="93"/>
      <c r="OMP399" s="93"/>
      <c r="OMQ399" s="93"/>
      <c r="OMR399" s="93"/>
      <c r="OMS399" s="93"/>
      <c r="OMT399" s="93"/>
      <c r="OMU399" s="93"/>
      <c r="OMV399" s="93"/>
      <c r="OMW399" s="93"/>
      <c r="OMX399" s="93"/>
      <c r="OMY399" s="93"/>
      <c r="OMZ399" s="93"/>
      <c r="ONA399" s="93"/>
      <c r="ONB399" s="93"/>
      <c r="ONC399" s="93"/>
      <c r="OND399" s="93"/>
      <c r="ONE399" s="93"/>
      <c r="ONF399" s="93"/>
      <c r="ONG399" s="93"/>
      <c r="ONH399" s="93"/>
      <c r="ONI399" s="93"/>
      <c r="ONJ399" s="93"/>
      <c r="ONK399" s="93"/>
      <c r="ONL399" s="93"/>
      <c r="ONM399" s="93"/>
      <c r="ONN399" s="93"/>
      <c r="ONO399" s="93"/>
      <c r="ONP399" s="93"/>
      <c r="ONQ399" s="93"/>
      <c r="ONR399" s="93"/>
      <c r="ONS399" s="93"/>
      <c r="ONT399" s="93"/>
      <c r="ONU399" s="93"/>
      <c r="ONV399" s="93"/>
      <c r="ONW399" s="93"/>
      <c r="ONX399" s="93"/>
      <c r="ONY399" s="93"/>
      <c r="ONZ399" s="93"/>
      <c r="OOA399" s="93"/>
      <c r="OOB399" s="93"/>
      <c r="OOC399" s="93"/>
      <c r="OOD399" s="93"/>
      <c r="OOE399" s="93"/>
      <c r="OOF399" s="93"/>
      <c r="OOG399" s="93"/>
      <c r="OOH399" s="93"/>
      <c r="OOI399" s="93"/>
      <c r="OOJ399" s="93"/>
      <c r="OOK399" s="93"/>
      <c r="OOL399" s="93"/>
      <c r="OOM399" s="93"/>
      <c r="OON399" s="93"/>
      <c r="OOO399" s="93"/>
      <c r="OOP399" s="93"/>
      <c r="OOQ399" s="93"/>
      <c r="OOR399" s="93"/>
      <c r="OOS399" s="93"/>
      <c r="OOT399" s="93"/>
      <c r="OOU399" s="93"/>
      <c r="OOV399" s="93"/>
      <c r="OOW399" s="93"/>
      <c r="OOX399" s="93"/>
      <c r="OOY399" s="93"/>
      <c r="OOZ399" s="93"/>
      <c r="OPA399" s="93"/>
      <c r="OPB399" s="93"/>
      <c r="OPC399" s="93"/>
      <c r="OPD399" s="93"/>
      <c r="OPE399" s="93"/>
      <c r="OPF399" s="93"/>
      <c r="OPG399" s="93"/>
      <c r="OPH399" s="93"/>
      <c r="OPI399" s="93"/>
      <c r="OPJ399" s="93"/>
      <c r="OPK399" s="93"/>
      <c r="OPL399" s="93"/>
      <c r="OPM399" s="93"/>
      <c r="OPN399" s="93"/>
      <c r="OPO399" s="93"/>
      <c r="OPP399" s="93"/>
      <c r="OPQ399" s="93"/>
      <c r="OPR399" s="93"/>
      <c r="OPS399" s="93"/>
      <c r="OPT399" s="93"/>
      <c r="OPU399" s="93"/>
      <c r="OPV399" s="93"/>
      <c r="OPW399" s="93"/>
      <c r="OPX399" s="93"/>
      <c r="OPY399" s="93"/>
      <c r="OPZ399" s="93"/>
      <c r="OQA399" s="93"/>
      <c r="OQB399" s="93"/>
      <c r="OQC399" s="93"/>
      <c r="OQD399" s="93"/>
      <c r="OQE399" s="93"/>
      <c r="OQF399" s="93"/>
      <c r="OQG399" s="93"/>
      <c r="OQH399" s="93"/>
      <c r="OQI399" s="93"/>
      <c r="OQJ399" s="93"/>
      <c r="OQK399" s="93"/>
      <c r="OQL399" s="93"/>
      <c r="OQM399" s="93"/>
      <c r="OQN399" s="93"/>
      <c r="OQO399" s="93"/>
      <c r="OQP399" s="93"/>
      <c r="OQQ399" s="93"/>
      <c r="OQR399" s="93"/>
      <c r="OQS399" s="93"/>
      <c r="OQT399" s="93"/>
      <c r="OQU399" s="93"/>
      <c r="OQV399" s="93"/>
      <c r="OQW399" s="93"/>
      <c r="OQX399" s="93"/>
      <c r="OQY399" s="93"/>
      <c r="OQZ399" s="93"/>
      <c r="ORA399" s="93"/>
      <c r="ORB399" s="93"/>
      <c r="ORC399" s="93"/>
      <c r="ORD399" s="93"/>
      <c r="ORE399" s="93"/>
      <c r="ORF399" s="93"/>
      <c r="ORG399" s="93"/>
      <c r="ORH399" s="93"/>
      <c r="ORI399" s="93"/>
      <c r="ORJ399" s="93"/>
      <c r="ORK399" s="93"/>
      <c r="ORL399" s="93"/>
      <c r="ORM399" s="93"/>
      <c r="ORN399" s="93"/>
      <c r="ORO399" s="93"/>
      <c r="ORP399" s="93"/>
      <c r="ORQ399" s="93"/>
      <c r="ORR399" s="93"/>
      <c r="ORS399" s="93"/>
      <c r="ORT399" s="93"/>
      <c r="ORU399" s="93"/>
      <c r="ORV399" s="93"/>
      <c r="ORW399" s="93"/>
      <c r="ORX399" s="93"/>
      <c r="ORY399" s="93"/>
      <c r="ORZ399" s="93"/>
      <c r="OSA399" s="93"/>
      <c r="OSB399" s="93"/>
      <c r="OSC399" s="93"/>
      <c r="OSD399" s="93"/>
      <c r="OSE399" s="93"/>
      <c r="OSF399" s="93"/>
      <c r="OSG399" s="93"/>
      <c r="OSH399" s="93"/>
      <c r="OSI399" s="93"/>
      <c r="OSJ399" s="93"/>
      <c r="OSK399" s="93"/>
      <c r="OSL399" s="93"/>
      <c r="OSM399" s="93"/>
      <c r="OSN399" s="93"/>
      <c r="OSO399" s="93"/>
      <c r="OSP399" s="93"/>
      <c r="OSQ399" s="93"/>
      <c r="OSR399" s="93"/>
      <c r="OSS399" s="93"/>
      <c r="OST399" s="93"/>
      <c r="OSU399" s="93"/>
      <c r="OSV399" s="93"/>
      <c r="OSW399" s="93"/>
      <c r="OSX399" s="93"/>
      <c r="OSY399" s="93"/>
      <c r="OSZ399" s="93"/>
      <c r="OTA399" s="93"/>
      <c r="OTB399" s="93"/>
      <c r="OTC399" s="93"/>
      <c r="OTD399" s="93"/>
      <c r="OTE399" s="93"/>
      <c r="OTF399" s="93"/>
      <c r="OTG399" s="93"/>
      <c r="OTH399" s="93"/>
      <c r="OTI399" s="93"/>
      <c r="OTJ399" s="93"/>
      <c r="OTK399" s="93"/>
      <c r="OTL399" s="93"/>
      <c r="OTM399" s="93"/>
      <c r="OTN399" s="93"/>
      <c r="OTO399" s="93"/>
      <c r="OTP399" s="93"/>
      <c r="OTQ399" s="93"/>
      <c r="OTR399" s="93"/>
      <c r="OTS399" s="93"/>
      <c r="OTT399" s="93"/>
      <c r="OTU399" s="93"/>
      <c r="OTV399" s="93"/>
      <c r="OTW399" s="93"/>
      <c r="OTX399" s="93"/>
      <c r="OTY399" s="93"/>
      <c r="OTZ399" s="93"/>
      <c r="OUA399" s="93"/>
      <c r="OUB399" s="93"/>
      <c r="OUC399" s="93"/>
      <c r="OUD399" s="93"/>
      <c r="OUE399" s="93"/>
      <c r="OUF399" s="93"/>
      <c r="OUG399" s="93"/>
      <c r="OUH399" s="93"/>
      <c r="OUI399" s="93"/>
      <c r="OUJ399" s="93"/>
      <c r="OUK399" s="93"/>
      <c r="OUL399" s="93"/>
      <c r="OUM399" s="93"/>
      <c r="OUN399" s="93"/>
      <c r="OUO399" s="93"/>
      <c r="OUP399" s="93"/>
      <c r="OUQ399" s="93"/>
      <c r="OUR399" s="93"/>
      <c r="OUS399" s="93"/>
      <c r="OUT399" s="93"/>
      <c r="OUU399" s="93"/>
      <c r="OUV399" s="93"/>
      <c r="OUW399" s="93"/>
      <c r="OUX399" s="93"/>
      <c r="OUY399" s="93"/>
      <c r="OUZ399" s="93"/>
      <c r="OVA399" s="93"/>
      <c r="OVB399" s="93"/>
      <c r="OVC399" s="93"/>
      <c r="OVD399" s="93"/>
      <c r="OVE399" s="93"/>
      <c r="OVF399" s="93"/>
      <c r="OVG399" s="93"/>
      <c r="OVH399" s="93"/>
      <c r="OVI399" s="93"/>
      <c r="OVJ399" s="93"/>
      <c r="OVK399" s="93"/>
      <c r="OVL399" s="93"/>
      <c r="OVM399" s="93"/>
      <c r="OVN399" s="93"/>
      <c r="OVO399" s="93"/>
      <c r="OVP399" s="93"/>
      <c r="OVQ399" s="93"/>
      <c r="OVR399" s="93"/>
      <c r="OVS399" s="93"/>
      <c r="OVT399" s="93"/>
      <c r="OVU399" s="93"/>
      <c r="OVV399" s="93"/>
      <c r="OVW399" s="93"/>
      <c r="OVX399" s="93"/>
      <c r="OVY399" s="93"/>
      <c r="OVZ399" s="93"/>
      <c r="OWA399" s="93"/>
      <c r="OWB399" s="93"/>
      <c r="OWC399" s="93"/>
      <c r="OWD399" s="93"/>
      <c r="OWE399" s="93"/>
      <c r="OWF399" s="93"/>
      <c r="OWG399" s="93"/>
      <c r="OWH399" s="93"/>
      <c r="OWI399" s="93"/>
      <c r="OWJ399" s="93"/>
      <c r="OWK399" s="93"/>
      <c r="OWL399" s="93"/>
      <c r="OWM399" s="93"/>
      <c r="OWN399" s="93"/>
      <c r="OWO399" s="93"/>
      <c r="OWP399" s="93"/>
      <c r="OWQ399" s="93"/>
      <c r="OWR399" s="93"/>
      <c r="OWS399" s="93"/>
      <c r="OWT399" s="93"/>
      <c r="OWU399" s="93"/>
      <c r="OWV399" s="93"/>
      <c r="OWW399" s="93"/>
      <c r="OWX399" s="93"/>
      <c r="OWY399" s="93"/>
      <c r="OWZ399" s="93"/>
      <c r="OXA399" s="93"/>
      <c r="OXB399" s="93"/>
      <c r="OXC399" s="93"/>
      <c r="OXD399" s="93"/>
      <c r="OXE399" s="93"/>
      <c r="OXF399" s="93"/>
      <c r="OXG399" s="93"/>
      <c r="OXH399" s="93"/>
      <c r="OXI399" s="93"/>
      <c r="OXJ399" s="93"/>
      <c r="OXK399" s="93"/>
      <c r="OXL399" s="93"/>
      <c r="OXM399" s="93"/>
      <c r="OXN399" s="93"/>
      <c r="OXO399" s="93"/>
      <c r="OXP399" s="93"/>
      <c r="OXQ399" s="93"/>
      <c r="OXR399" s="93"/>
      <c r="OXS399" s="93"/>
      <c r="OXT399" s="93"/>
      <c r="OXU399" s="93"/>
      <c r="OXV399" s="93"/>
      <c r="OXW399" s="93"/>
      <c r="OXX399" s="93"/>
      <c r="OXY399" s="93"/>
      <c r="OXZ399" s="93"/>
      <c r="OYA399" s="93"/>
      <c r="OYB399" s="93"/>
      <c r="OYC399" s="93"/>
      <c r="OYD399" s="93"/>
      <c r="OYE399" s="93"/>
      <c r="OYF399" s="93"/>
      <c r="OYG399" s="93"/>
      <c r="OYH399" s="93"/>
      <c r="OYI399" s="93"/>
      <c r="OYJ399" s="93"/>
      <c r="OYK399" s="93"/>
      <c r="OYL399" s="93"/>
      <c r="OYM399" s="93"/>
      <c r="OYN399" s="93"/>
      <c r="OYO399" s="93"/>
      <c r="OYP399" s="93"/>
      <c r="OYQ399" s="93"/>
      <c r="OYR399" s="93"/>
      <c r="OYS399" s="93"/>
      <c r="OYT399" s="93"/>
      <c r="OYU399" s="93"/>
      <c r="OYV399" s="93"/>
      <c r="OYW399" s="93"/>
      <c r="OYX399" s="93"/>
      <c r="OYY399" s="93"/>
      <c r="OYZ399" s="93"/>
      <c r="OZA399" s="93"/>
      <c r="OZB399" s="93"/>
      <c r="OZC399" s="93"/>
      <c r="OZD399" s="93"/>
      <c r="OZE399" s="93"/>
      <c r="OZF399" s="93"/>
      <c r="OZG399" s="93"/>
      <c r="OZH399" s="93"/>
      <c r="OZI399" s="93"/>
      <c r="OZJ399" s="93"/>
      <c r="OZK399" s="93"/>
      <c r="OZL399" s="93"/>
      <c r="OZM399" s="93"/>
      <c r="OZN399" s="93"/>
      <c r="OZO399" s="93"/>
      <c r="OZP399" s="93"/>
      <c r="OZQ399" s="93"/>
      <c r="OZR399" s="93"/>
      <c r="OZS399" s="93"/>
      <c r="OZT399" s="93"/>
      <c r="OZU399" s="93"/>
      <c r="OZV399" s="93"/>
      <c r="OZW399" s="93"/>
      <c r="OZX399" s="93"/>
      <c r="OZY399" s="93"/>
      <c r="OZZ399" s="93"/>
      <c r="PAA399" s="93"/>
      <c r="PAB399" s="93"/>
      <c r="PAC399" s="93"/>
      <c r="PAD399" s="93"/>
      <c r="PAE399" s="93"/>
      <c r="PAF399" s="93"/>
      <c r="PAG399" s="93"/>
      <c r="PAH399" s="93"/>
      <c r="PAI399" s="93"/>
      <c r="PAJ399" s="93"/>
      <c r="PAK399" s="93"/>
      <c r="PAL399" s="93"/>
      <c r="PAM399" s="93"/>
      <c r="PAN399" s="93"/>
      <c r="PAO399" s="93"/>
      <c r="PAP399" s="93"/>
      <c r="PAQ399" s="93"/>
      <c r="PAR399" s="93"/>
      <c r="PAS399" s="93"/>
      <c r="PAT399" s="93"/>
      <c r="PAU399" s="93"/>
      <c r="PAV399" s="93"/>
      <c r="PAW399" s="93"/>
      <c r="PAX399" s="93"/>
      <c r="PAY399" s="93"/>
      <c r="PAZ399" s="93"/>
      <c r="PBA399" s="93"/>
      <c r="PBB399" s="93"/>
      <c r="PBC399" s="93"/>
      <c r="PBD399" s="93"/>
      <c r="PBE399" s="93"/>
      <c r="PBF399" s="93"/>
      <c r="PBG399" s="93"/>
      <c r="PBH399" s="93"/>
      <c r="PBI399" s="93"/>
      <c r="PBJ399" s="93"/>
      <c r="PBK399" s="93"/>
      <c r="PBL399" s="93"/>
      <c r="PBM399" s="93"/>
      <c r="PBN399" s="93"/>
      <c r="PBO399" s="93"/>
      <c r="PBP399" s="93"/>
      <c r="PBQ399" s="93"/>
      <c r="PBR399" s="93"/>
      <c r="PBS399" s="93"/>
      <c r="PBT399" s="93"/>
      <c r="PBU399" s="93"/>
      <c r="PBV399" s="93"/>
      <c r="PBW399" s="93"/>
      <c r="PBX399" s="93"/>
      <c r="PBY399" s="93"/>
      <c r="PBZ399" s="93"/>
      <c r="PCA399" s="93"/>
      <c r="PCB399" s="93"/>
      <c r="PCC399" s="93"/>
      <c r="PCD399" s="93"/>
      <c r="PCE399" s="93"/>
      <c r="PCF399" s="93"/>
      <c r="PCG399" s="93"/>
      <c r="PCH399" s="93"/>
      <c r="PCI399" s="93"/>
      <c r="PCJ399" s="93"/>
      <c r="PCK399" s="93"/>
      <c r="PCL399" s="93"/>
      <c r="PCM399" s="93"/>
      <c r="PCN399" s="93"/>
      <c r="PCO399" s="93"/>
      <c r="PCP399" s="93"/>
      <c r="PCQ399" s="93"/>
      <c r="PCR399" s="93"/>
      <c r="PCS399" s="93"/>
      <c r="PCT399" s="93"/>
      <c r="PCU399" s="93"/>
      <c r="PCV399" s="93"/>
      <c r="PCW399" s="93"/>
      <c r="PCX399" s="93"/>
      <c r="PCY399" s="93"/>
      <c r="PCZ399" s="93"/>
      <c r="PDA399" s="93"/>
      <c r="PDB399" s="93"/>
      <c r="PDC399" s="93"/>
      <c r="PDD399" s="93"/>
      <c r="PDE399" s="93"/>
      <c r="PDF399" s="93"/>
      <c r="PDG399" s="93"/>
      <c r="PDH399" s="93"/>
      <c r="PDI399" s="93"/>
      <c r="PDJ399" s="93"/>
      <c r="PDK399" s="93"/>
      <c r="PDL399" s="93"/>
      <c r="PDM399" s="93"/>
      <c r="PDN399" s="93"/>
      <c r="PDO399" s="93"/>
      <c r="PDP399" s="93"/>
      <c r="PDQ399" s="93"/>
      <c r="PDR399" s="93"/>
      <c r="PDS399" s="93"/>
      <c r="PDT399" s="93"/>
      <c r="PDU399" s="93"/>
      <c r="PDV399" s="93"/>
      <c r="PDW399" s="93"/>
      <c r="PDX399" s="93"/>
      <c r="PDY399" s="93"/>
      <c r="PDZ399" s="93"/>
      <c r="PEA399" s="93"/>
      <c r="PEB399" s="93"/>
      <c r="PEC399" s="93"/>
      <c r="PED399" s="93"/>
      <c r="PEE399" s="93"/>
      <c r="PEF399" s="93"/>
      <c r="PEG399" s="93"/>
      <c r="PEH399" s="93"/>
      <c r="PEI399" s="93"/>
      <c r="PEJ399" s="93"/>
      <c r="PEK399" s="93"/>
      <c r="PEL399" s="93"/>
      <c r="PEM399" s="93"/>
      <c r="PEN399" s="93"/>
      <c r="PEO399" s="93"/>
      <c r="PEP399" s="93"/>
      <c r="PEQ399" s="93"/>
      <c r="PER399" s="93"/>
      <c r="PES399" s="93"/>
      <c r="PET399" s="93"/>
      <c r="PEU399" s="93"/>
      <c r="PEV399" s="93"/>
      <c r="PEW399" s="93"/>
      <c r="PEX399" s="93"/>
      <c r="PEY399" s="93"/>
      <c r="PEZ399" s="93"/>
      <c r="PFA399" s="93"/>
      <c r="PFB399" s="93"/>
      <c r="PFC399" s="93"/>
      <c r="PFD399" s="93"/>
      <c r="PFE399" s="93"/>
      <c r="PFF399" s="93"/>
      <c r="PFG399" s="93"/>
      <c r="PFH399" s="93"/>
      <c r="PFI399" s="93"/>
      <c r="PFJ399" s="93"/>
      <c r="PFK399" s="93"/>
      <c r="PFL399" s="93"/>
      <c r="PFM399" s="93"/>
      <c r="PFN399" s="93"/>
      <c r="PFO399" s="93"/>
      <c r="PFP399" s="93"/>
      <c r="PFQ399" s="93"/>
      <c r="PFR399" s="93"/>
      <c r="PFS399" s="93"/>
      <c r="PFT399" s="93"/>
      <c r="PFU399" s="93"/>
      <c r="PFV399" s="93"/>
      <c r="PFW399" s="93"/>
      <c r="PFX399" s="93"/>
      <c r="PFY399" s="93"/>
      <c r="PFZ399" s="93"/>
      <c r="PGA399" s="93"/>
      <c r="PGB399" s="93"/>
      <c r="PGC399" s="93"/>
      <c r="PGD399" s="93"/>
      <c r="PGE399" s="93"/>
      <c r="PGF399" s="93"/>
      <c r="PGG399" s="93"/>
      <c r="PGH399" s="93"/>
      <c r="PGI399" s="93"/>
      <c r="PGJ399" s="93"/>
      <c r="PGK399" s="93"/>
      <c r="PGL399" s="93"/>
      <c r="PGM399" s="93"/>
      <c r="PGN399" s="93"/>
      <c r="PGO399" s="93"/>
      <c r="PGP399" s="93"/>
      <c r="PGQ399" s="93"/>
      <c r="PGR399" s="93"/>
      <c r="PGS399" s="93"/>
      <c r="PGT399" s="93"/>
      <c r="PGU399" s="93"/>
      <c r="PGV399" s="93"/>
      <c r="PGW399" s="93"/>
      <c r="PGX399" s="93"/>
      <c r="PGY399" s="93"/>
      <c r="PGZ399" s="93"/>
      <c r="PHA399" s="93"/>
      <c r="PHB399" s="93"/>
      <c r="PHC399" s="93"/>
      <c r="PHD399" s="93"/>
      <c r="PHE399" s="93"/>
      <c r="PHF399" s="93"/>
      <c r="PHG399" s="93"/>
      <c r="PHH399" s="93"/>
      <c r="PHI399" s="93"/>
      <c r="PHJ399" s="93"/>
      <c r="PHK399" s="93"/>
      <c r="PHL399" s="93"/>
      <c r="PHM399" s="93"/>
      <c r="PHN399" s="93"/>
      <c r="PHO399" s="93"/>
      <c r="PHP399" s="93"/>
      <c r="PHQ399" s="93"/>
      <c r="PHR399" s="93"/>
      <c r="PHS399" s="93"/>
      <c r="PHT399" s="93"/>
      <c r="PHU399" s="93"/>
      <c r="PHV399" s="93"/>
      <c r="PHW399" s="93"/>
      <c r="PHX399" s="93"/>
      <c r="PHY399" s="93"/>
      <c r="PHZ399" s="93"/>
      <c r="PIA399" s="93"/>
      <c r="PIB399" s="93"/>
      <c r="PIC399" s="93"/>
      <c r="PID399" s="93"/>
      <c r="PIE399" s="93"/>
      <c r="PIF399" s="93"/>
      <c r="PIG399" s="93"/>
      <c r="PIH399" s="93"/>
      <c r="PII399" s="93"/>
      <c r="PIJ399" s="93"/>
      <c r="PIK399" s="93"/>
      <c r="PIL399" s="93"/>
      <c r="PIM399" s="93"/>
      <c r="PIN399" s="93"/>
      <c r="PIO399" s="93"/>
      <c r="PIP399" s="93"/>
      <c r="PIQ399" s="93"/>
      <c r="PIR399" s="93"/>
      <c r="PIS399" s="93"/>
      <c r="PIT399" s="93"/>
      <c r="PIU399" s="93"/>
      <c r="PIV399" s="93"/>
      <c r="PIW399" s="93"/>
      <c r="PIX399" s="93"/>
      <c r="PIY399" s="93"/>
      <c r="PIZ399" s="93"/>
      <c r="PJA399" s="93"/>
      <c r="PJB399" s="93"/>
      <c r="PJC399" s="93"/>
      <c r="PJD399" s="93"/>
      <c r="PJE399" s="93"/>
      <c r="PJF399" s="93"/>
      <c r="PJG399" s="93"/>
      <c r="PJH399" s="93"/>
      <c r="PJI399" s="93"/>
      <c r="PJJ399" s="93"/>
      <c r="PJK399" s="93"/>
      <c r="PJL399" s="93"/>
      <c r="PJM399" s="93"/>
      <c r="PJN399" s="93"/>
      <c r="PJO399" s="93"/>
      <c r="PJP399" s="93"/>
      <c r="PJQ399" s="93"/>
      <c r="PJR399" s="93"/>
      <c r="PJS399" s="93"/>
      <c r="PJT399" s="93"/>
      <c r="PJU399" s="93"/>
      <c r="PJV399" s="93"/>
      <c r="PJW399" s="93"/>
      <c r="PJX399" s="93"/>
      <c r="PJY399" s="93"/>
      <c r="PJZ399" s="93"/>
      <c r="PKA399" s="93"/>
      <c r="PKB399" s="93"/>
      <c r="PKC399" s="93"/>
      <c r="PKD399" s="93"/>
      <c r="PKE399" s="93"/>
      <c r="PKF399" s="93"/>
      <c r="PKG399" s="93"/>
      <c r="PKH399" s="93"/>
      <c r="PKI399" s="93"/>
      <c r="PKJ399" s="93"/>
      <c r="PKK399" s="93"/>
      <c r="PKL399" s="93"/>
      <c r="PKM399" s="93"/>
      <c r="PKN399" s="93"/>
      <c r="PKO399" s="93"/>
      <c r="PKP399" s="93"/>
      <c r="PKQ399" s="93"/>
      <c r="PKR399" s="93"/>
      <c r="PKS399" s="93"/>
      <c r="PKT399" s="93"/>
      <c r="PKU399" s="93"/>
      <c r="PKV399" s="93"/>
      <c r="PKW399" s="93"/>
      <c r="PKX399" s="93"/>
      <c r="PKY399" s="93"/>
      <c r="PKZ399" s="93"/>
      <c r="PLA399" s="93"/>
      <c r="PLB399" s="93"/>
      <c r="PLC399" s="93"/>
      <c r="PLD399" s="93"/>
      <c r="PLE399" s="93"/>
      <c r="PLF399" s="93"/>
      <c r="PLG399" s="93"/>
      <c r="PLH399" s="93"/>
      <c r="PLI399" s="93"/>
      <c r="PLJ399" s="93"/>
      <c r="PLK399" s="93"/>
      <c r="PLL399" s="93"/>
      <c r="PLM399" s="93"/>
      <c r="PLN399" s="93"/>
      <c r="PLO399" s="93"/>
      <c r="PLP399" s="93"/>
      <c r="PLQ399" s="93"/>
      <c r="PLR399" s="93"/>
      <c r="PLS399" s="93"/>
      <c r="PLT399" s="93"/>
      <c r="PLU399" s="93"/>
      <c r="PLV399" s="93"/>
      <c r="PLW399" s="93"/>
      <c r="PLX399" s="93"/>
      <c r="PLY399" s="93"/>
      <c r="PLZ399" s="93"/>
      <c r="PMA399" s="93"/>
      <c r="PMB399" s="93"/>
      <c r="PMC399" s="93"/>
      <c r="PMD399" s="93"/>
      <c r="PME399" s="93"/>
      <c r="PMF399" s="93"/>
      <c r="PMG399" s="93"/>
      <c r="PMH399" s="93"/>
      <c r="PMI399" s="93"/>
      <c r="PMJ399" s="93"/>
      <c r="PMK399" s="93"/>
      <c r="PML399" s="93"/>
      <c r="PMM399" s="93"/>
      <c r="PMN399" s="93"/>
      <c r="PMO399" s="93"/>
      <c r="PMP399" s="93"/>
      <c r="PMQ399" s="93"/>
      <c r="PMR399" s="93"/>
      <c r="PMS399" s="93"/>
      <c r="PMT399" s="93"/>
      <c r="PMU399" s="93"/>
      <c r="PMV399" s="93"/>
      <c r="PMW399" s="93"/>
      <c r="PMX399" s="93"/>
      <c r="PMY399" s="93"/>
      <c r="PMZ399" s="93"/>
      <c r="PNA399" s="93"/>
      <c r="PNB399" s="93"/>
      <c r="PNC399" s="93"/>
      <c r="PND399" s="93"/>
      <c r="PNE399" s="93"/>
      <c r="PNF399" s="93"/>
      <c r="PNG399" s="93"/>
      <c r="PNH399" s="93"/>
      <c r="PNI399" s="93"/>
      <c r="PNJ399" s="93"/>
      <c r="PNK399" s="93"/>
      <c r="PNL399" s="93"/>
      <c r="PNM399" s="93"/>
      <c r="PNN399" s="93"/>
      <c r="PNO399" s="93"/>
      <c r="PNP399" s="93"/>
      <c r="PNQ399" s="93"/>
      <c r="PNR399" s="93"/>
      <c r="PNS399" s="93"/>
      <c r="PNT399" s="93"/>
      <c r="PNU399" s="93"/>
      <c r="PNV399" s="93"/>
      <c r="PNW399" s="93"/>
      <c r="PNX399" s="93"/>
      <c r="PNY399" s="93"/>
      <c r="PNZ399" s="93"/>
      <c r="POA399" s="93"/>
      <c r="POB399" s="93"/>
      <c r="POC399" s="93"/>
      <c r="POD399" s="93"/>
      <c r="POE399" s="93"/>
      <c r="POF399" s="93"/>
      <c r="POG399" s="93"/>
      <c r="POH399" s="93"/>
      <c r="POI399" s="93"/>
      <c r="POJ399" s="93"/>
      <c r="POK399" s="93"/>
      <c r="POL399" s="93"/>
      <c r="POM399" s="93"/>
      <c r="PON399" s="93"/>
      <c r="POO399" s="93"/>
      <c r="POP399" s="93"/>
      <c r="POQ399" s="93"/>
      <c r="POR399" s="93"/>
      <c r="POS399" s="93"/>
      <c r="POT399" s="93"/>
      <c r="POU399" s="93"/>
      <c r="POV399" s="93"/>
      <c r="POW399" s="93"/>
      <c r="POX399" s="93"/>
      <c r="POY399" s="93"/>
      <c r="POZ399" s="93"/>
      <c r="PPA399" s="93"/>
      <c r="PPB399" s="93"/>
      <c r="PPC399" s="93"/>
      <c r="PPD399" s="93"/>
      <c r="PPE399" s="93"/>
      <c r="PPF399" s="93"/>
      <c r="PPG399" s="93"/>
      <c r="PPH399" s="93"/>
      <c r="PPI399" s="93"/>
      <c r="PPJ399" s="93"/>
      <c r="PPK399" s="93"/>
      <c r="PPL399" s="93"/>
      <c r="PPM399" s="93"/>
      <c r="PPN399" s="93"/>
      <c r="PPO399" s="93"/>
      <c r="PPP399" s="93"/>
      <c r="PPQ399" s="93"/>
      <c r="PPR399" s="93"/>
      <c r="PPS399" s="93"/>
      <c r="PPT399" s="93"/>
      <c r="PPU399" s="93"/>
      <c r="PPV399" s="93"/>
      <c r="PPW399" s="93"/>
      <c r="PPX399" s="93"/>
      <c r="PPY399" s="93"/>
      <c r="PPZ399" s="93"/>
      <c r="PQA399" s="93"/>
      <c r="PQB399" s="93"/>
      <c r="PQC399" s="93"/>
      <c r="PQD399" s="93"/>
      <c r="PQE399" s="93"/>
      <c r="PQF399" s="93"/>
      <c r="PQG399" s="93"/>
      <c r="PQH399" s="93"/>
      <c r="PQI399" s="93"/>
      <c r="PQJ399" s="93"/>
      <c r="PQK399" s="93"/>
      <c r="PQL399" s="93"/>
      <c r="PQM399" s="93"/>
      <c r="PQN399" s="93"/>
      <c r="PQO399" s="93"/>
      <c r="PQP399" s="93"/>
      <c r="PQQ399" s="93"/>
      <c r="PQR399" s="93"/>
      <c r="PQS399" s="93"/>
      <c r="PQT399" s="93"/>
      <c r="PQU399" s="93"/>
      <c r="PQV399" s="93"/>
      <c r="PQW399" s="93"/>
      <c r="PQX399" s="93"/>
      <c r="PQY399" s="93"/>
      <c r="PQZ399" s="93"/>
      <c r="PRA399" s="93"/>
      <c r="PRB399" s="93"/>
      <c r="PRC399" s="93"/>
      <c r="PRD399" s="93"/>
      <c r="PRE399" s="93"/>
      <c r="PRF399" s="93"/>
      <c r="PRG399" s="93"/>
      <c r="PRH399" s="93"/>
      <c r="PRI399" s="93"/>
      <c r="PRJ399" s="93"/>
      <c r="PRK399" s="93"/>
      <c r="PRL399" s="93"/>
      <c r="PRM399" s="93"/>
      <c r="PRN399" s="93"/>
      <c r="PRO399" s="93"/>
      <c r="PRP399" s="93"/>
      <c r="PRQ399" s="93"/>
      <c r="PRR399" s="93"/>
      <c r="PRS399" s="93"/>
      <c r="PRT399" s="93"/>
      <c r="PRU399" s="93"/>
      <c r="PRV399" s="93"/>
      <c r="PRW399" s="93"/>
      <c r="PRX399" s="93"/>
      <c r="PRY399" s="93"/>
      <c r="PRZ399" s="93"/>
      <c r="PSA399" s="93"/>
      <c r="PSB399" s="93"/>
      <c r="PSC399" s="93"/>
      <c r="PSD399" s="93"/>
      <c r="PSE399" s="93"/>
      <c r="PSF399" s="93"/>
      <c r="PSG399" s="93"/>
      <c r="PSH399" s="93"/>
      <c r="PSI399" s="93"/>
      <c r="PSJ399" s="93"/>
      <c r="PSK399" s="93"/>
      <c r="PSL399" s="93"/>
      <c r="PSM399" s="93"/>
      <c r="PSN399" s="93"/>
      <c r="PSO399" s="93"/>
      <c r="PSP399" s="93"/>
      <c r="PSQ399" s="93"/>
      <c r="PSR399" s="93"/>
      <c r="PSS399" s="93"/>
      <c r="PST399" s="93"/>
      <c r="PSU399" s="93"/>
      <c r="PSV399" s="93"/>
      <c r="PSW399" s="93"/>
      <c r="PSX399" s="93"/>
      <c r="PSY399" s="93"/>
      <c r="PSZ399" s="93"/>
      <c r="PTA399" s="93"/>
      <c r="PTB399" s="93"/>
      <c r="PTC399" s="93"/>
      <c r="PTD399" s="93"/>
      <c r="PTE399" s="93"/>
      <c r="PTF399" s="93"/>
      <c r="PTG399" s="93"/>
      <c r="PTH399" s="93"/>
      <c r="PTI399" s="93"/>
      <c r="PTJ399" s="93"/>
      <c r="PTK399" s="93"/>
      <c r="PTL399" s="93"/>
      <c r="PTM399" s="93"/>
      <c r="PTN399" s="93"/>
      <c r="PTO399" s="93"/>
      <c r="PTP399" s="93"/>
      <c r="PTQ399" s="93"/>
      <c r="PTR399" s="93"/>
      <c r="PTS399" s="93"/>
      <c r="PTT399" s="93"/>
      <c r="PTU399" s="93"/>
      <c r="PTV399" s="93"/>
      <c r="PTW399" s="93"/>
      <c r="PTX399" s="93"/>
      <c r="PTY399" s="93"/>
      <c r="PTZ399" s="93"/>
      <c r="PUA399" s="93"/>
      <c r="PUB399" s="93"/>
      <c r="PUC399" s="93"/>
      <c r="PUD399" s="93"/>
      <c r="PUE399" s="93"/>
      <c r="PUF399" s="93"/>
      <c r="PUG399" s="93"/>
      <c r="PUH399" s="93"/>
      <c r="PUI399" s="93"/>
      <c r="PUJ399" s="93"/>
      <c r="PUK399" s="93"/>
      <c r="PUL399" s="93"/>
      <c r="PUM399" s="93"/>
      <c r="PUN399" s="93"/>
      <c r="PUO399" s="93"/>
      <c r="PUP399" s="93"/>
      <c r="PUQ399" s="93"/>
      <c r="PUR399" s="93"/>
      <c r="PUS399" s="93"/>
      <c r="PUT399" s="93"/>
      <c r="PUU399" s="93"/>
      <c r="PUV399" s="93"/>
      <c r="PUW399" s="93"/>
      <c r="PUX399" s="93"/>
      <c r="PUY399" s="93"/>
      <c r="PUZ399" s="93"/>
      <c r="PVA399" s="93"/>
      <c r="PVB399" s="93"/>
      <c r="PVC399" s="93"/>
      <c r="PVD399" s="93"/>
      <c r="PVE399" s="93"/>
      <c r="PVF399" s="93"/>
      <c r="PVG399" s="93"/>
      <c r="PVH399" s="93"/>
      <c r="PVI399" s="93"/>
      <c r="PVJ399" s="93"/>
      <c r="PVK399" s="93"/>
      <c r="PVL399" s="93"/>
      <c r="PVM399" s="93"/>
      <c r="PVN399" s="93"/>
      <c r="PVO399" s="93"/>
      <c r="PVP399" s="93"/>
      <c r="PVQ399" s="93"/>
      <c r="PVR399" s="93"/>
      <c r="PVS399" s="93"/>
      <c r="PVT399" s="93"/>
      <c r="PVU399" s="93"/>
      <c r="PVV399" s="93"/>
      <c r="PVW399" s="93"/>
      <c r="PVX399" s="93"/>
      <c r="PVY399" s="93"/>
      <c r="PVZ399" s="93"/>
      <c r="PWA399" s="93"/>
      <c r="PWB399" s="93"/>
      <c r="PWC399" s="93"/>
      <c r="PWD399" s="93"/>
      <c r="PWE399" s="93"/>
      <c r="PWF399" s="93"/>
      <c r="PWG399" s="93"/>
      <c r="PWH399" s="93"/>
      <c r="PWI399" s="93"/>
      <c r="PWJ399" s="93"/>
      <c r="PWK399" s="93"/>
      <c r="PWL399" s="93"/>
      <c r="PWM399" s="93"/>
      <c r="PWN399" s="93"/>
      <c r="PWO399" s="93"/>
      <c r="PWP399" s="93"/>
      <c r="PWQ399" s="93"/>
      <c r="PWR399" s="93"/>
      <c r="PWS399" s="93"/>
      <c r="PWT399" s="93"/>
      <c r="PWU399" s="93"/>
      <c r="PWV399" s="93"/>
      <c r="PWW399" s="93"/>
      <c r="PWX399" s="93"/>
      <c r="PWY399" s="93"/>
      <c r="PWZ399" s="93"/>
      <c r="PXA399" s="93"/>
      <c r="PXB399" s="93"/>
      <c r="PXC399" s="93"/>
      <c r="PXD399" s="93"/>
      <c r="PXE399" s="93"/>
      <c r="PXF399" s="93"/>
      <c r="PXG399" s="93"/>
      <c r="PXH399" s="93"/>
      <c r="PXI399" s="93"/>
      <c r="PXJ399" s="93"/>
      <c r="PXK399" s="93"/>
      <c r="PXL399" s="93"/>
      <c r="PXM399" s="93"/>
      <c r="PXN399" s="93"/>
      <c r="PXO399" s="93"/>
      <c r="PXP399" s="93"/>
      <c r="PXQ399" s="93"/>
      <c r="PXR399" s="93"/>
      <c r="PXS399" s="93"/>
      <c r="PXT399" s="93"/>
      <c r="PXU399" s="93"/>
      <c r="PXV399" s="93"/>
      <c r="PXW399" s="93"/>
      <c r="PXX399" s="93"/>
      <c r="PXY399" s="93"/>
      <c r="PXZ399" s="93"/>
      <c r="PYA399" s="93"/>
      <c r="PYB399" s="93"/>
      <c r="PYC399" s="93"/>
      <c r="PYD399" s="93"/>
      <c r="PYE399" s="93"/>
      <c r="PYF399" s="93"/>
      <c r="PYG399" s="93"/>
      <c r="PYH399" s="93"/>
      <c r="PYI399" s="93"/>
      <c r="PYJ399" s="93"/>
      <c r="PYK399" s="93"/>
      <c r="PYL399" s="93"/>
      <c r="PYM399" s="93"/>
      <c r="PYN399" s="93"/>
      <c r="PYO399" s="93"/>
      <c r="PYP399" s="93"/>
      <c r="PYQ399" s="93"/>
      <c r="PYR399" s="93"/>
      <c r="PYS399" s="93"/>
      <c r="PYT399" s="93"/>
      <c r="PYU399" s="93"/>
      <c r="PYV399" s="93"/>
      <c r="PYW399" s="93"/>
      <c r="PYX399" s="93"/>
      <c r="PYY399" s="93"/>
      <c r="PYZ399" s="93"/>
      <c r="PZA399" s="93"/>
      <c r="PZB399" s="93"/>
      <c r="PZC399" s="93"/>
      <c r="PZD399" s="93"/>
      <c r="PZE399" s="93"/>
      <c r="PZF399" s="93"/>
      <c r="PZG399" s="93"/>
      <c r="PZH399" s="93"/>
      <c r="PZI399" s="93"/>
      <c r="PZJ399" s="93"/>
      <c r="PZK399" s="93"/>
      <c r="PZL399" s="93"/>
      <c r="PZM399" s="93"/>
      <c r="PZN399" s="93"/>
      <c r="PZO399" s="93"/>
      <c r="PZP399" s="93"/>
      <c r="PZQ399" s="93"/>
      <c r="PZR399" s="93"/>
      <c r="PZS399" s="93"/>
      <c r="PZT399" s="93"/>
      <c r="PZU399" s="93"/>
      <c r="PZV399" s="93"/>
      <c r="PZW399" s="93"/>
      <c r="PZX399" s="93"/>
      <c r="PZY399" s="93"/>
      <c r="PZZ399" s="93"/>
      <c r="QAA399" s="93"/>
      <c r="QAB399" s="93"/>
      <c r="QAC399" s="93"/>
      <c r="QAD399" s="93"/>
      <c r="QAE399" s="93"/>
      <c r="QAF399" s="93"/>
      <c r="QAG399" s="93"/>
      <c r="QAH399" s="93"/>
      <c r="QAI399" s="93"/>
      <c r="QAJ399" s="93"/>
      <c r="QAK399" s="93"/>
      <c r="QAL399" s="93"/>
      <c r="QAM399" s="93"/>
      <c r="QAN399" s="93"/>
      <c r="QAO399" s="93"/>
      <c r="QAP399" s="93"/>
      <c r="QAQ399" s="93"/>
      <c r="QAR399" s="93"/>
      <c r="QAS399" s="93"/>
      <c r="QAT399" s="93"/>
      <c r="QAU399" s="93"/>
      <c r="QAV399" s="93"/>
      <c r="QAW399" s="93"/>
      <c r="QAX399" s="93"/>
      <c r="QAY399" s="93"/>
      <c r="QAZ399" s="93"/>
      <c r="QBA399" s="93"/>
      <c r="QBB399" s="93"/>
      <c r="QBC399" s="93"/>
      <c r="QBD399" s="93"/>
      <c r="QBE399" s="93"/>
      <c r="QBF399" s="93"/>
      <c r="QBG399" s="93"/>
      <c r="QBH399" s="93"/>
      <c r="QBI399" s="93"/>
      <c r="QBJ399" s="93"/>
      <c r="QBK399" s="93"/>
      <c r="QBL399" s="93"/>
      <c r="QBM399" s="93"/>
      <c r="QBN399" s="93"/>
      <c r="QBO399" s="93"/>
      <c r="QBP399" s="93"/>
      <c r="QBQ399" s="93"/>
      <c r="QBR399" s="93"/>
      <c r="QBS399" s="93"/>
      <c r="QBT399" s="93"/>
      <c r="QBU399" s="93"/>
      <c r="QBV399" s="93"/>
      <c r="QBW399" s="93"/>
      <c r="QBX399" s="93"/>
      <c r="QBY399" s="93"/>
      <c r="QBZ399" s="93"/>
      <c r="QCA399" s="93"/>
      <c r="QCB399" s="93"/>
      <c r="QCC399" s="93"/>
      <c r="QCD399" s="93"/>
      <c r="QCE399" s="93"/>
      <c r="QCF399" s="93"/>
      <c r="QCG399" s="93"/>
      <c r="QCH399" s="93"/>
      <c r="QCI399" s="93"/>
      <c r="QCJ399" s="93"/>
      <c r="QCK399" s="93"/>
      <c r="QCL399" s="93"/>
      <c r="QCM399" s="93"/>
      <c r="QCN399" s="93"/>
      <c r="QCO399" s="93"/>
      <c r="QCP399" s="93"/>
      <c r="QCQ399" s="93"/>
      <c r="QCR399" s="93"/>
      <c r="QCS399" s="93"/>
      <c r="QCT399" s="93"/>
      <c r="QCU399" s="93"/>
      <c r="QCV399" s="93"/>
      <c r="QCW399" s="93"/>
      <c r="QCX399" s="93"/>
      <c r="QCY399" s="93"/>
      <c r="QCZ399" s="93"/>
      <c r="QDA399" s="93"/>
      <c r="QDB399" s="93"/>
      <c r="QDC399" s="93"/>
      <c r="QDD399" s="93"/>
      <c r="QDE399" s="93"/>
      <c r="QDF399" s="93"/>
      <c r="QDG399" s="93"/>
      <c r="QDH399" s="93"/>
      <c r="QDI399" s="93"/>
      <c r="QDJ399" s="93"/>
      <c r="QDK399" s="93"/>
      <c r="QDL399" s="93"/>
      <c r="QDM399" s="93"/>
      <c r="QDN399" s="93"/>
      <c r="QDO399" s="93"/>
      <c r="QDP399" s="93"/>
      <c r="QDQ399" s="93"/>
      <c r="QDR399" s="93"/>
      <c r="QDS399" s="93"/>
      <c r="QDT399" s="93"/>
      <c r="QDU399" s="93"/>
      <c r="QDV399" s="93"/>
      <c r="QDW399" s="93"/>
      <c r="QDX399" s="93"/>
      <c r="QDY399" s="93"/>
      <c r="QDZ399" s="93"/>
      <c r="QEA399" s="93"/>
      <c r="QEB399" s="93"/>
      <c r="QEC399" s="93"/>
      <c r="QED399" s="93"/>
      <c r="QEE399" s="93"/>
      <c r="QEF399" s="93"/>
      <c r="QEG399" s="93"/>
      <c r="QEH399" s="93"/>
      <c r="QEI399" s="93"/>
      <c r="QEJ399" s="93"/>
      <c r="QEK399" s="93"/>
      <c r="QEL399" s="93"/>
      <c r="QEM399" s="93"/>
      <c r="QEN399" s="93"/>
      <c r="QEO399" s="93"/>
      <c r="QEP399" s="93"/>
      <c r="QEQ399" s="93"/>
      <c r="QER399" s="93"/>
      <c r="QES399" s="93"/>
      <c r="QET399" s="93"/>
      <c r="QEU399" s="93"/>
      <c r="QEV399" s="93"/>
      <c r="QEW399" s="93"/>
      <c r="QEX399" s="93"/>
      <c r="QEY399" s="93"/>
      <c r="QEZ399" s="93"/>
      <c r="QFA399" s="93"/>
      <c r="QFB399" s="93"/>
      <c r="QFC399" s="93"/>
      <c r="QFD399" s="93"/>
      <c r="QFE399" s="93"/>
      <c r="QFF399" s="93"/>
      <c r="QFG399" s="93"/>
      <c r="QFH399" s="93"/>
      <c r="QFI399" s="93"/>
      <c r="QFJ399" s="93"/>
      <c r="QFK399" s="93"/>
      <c r="QFL399" s="93"/>
      <c r="QFM399" s="93"/>
      <c r="QFN399" s="93"/>
      <c r="QFO399" s="93"/>
      <c r="QFP399" s="93"/>
      <c r="QFQ399" s="93"/>
      <c r="QFR399" s="93"/>
      <c r="QFS399" s="93"/>
      <c r="QFT399" s="93"/>
      <c r="QFU399" s="93"/>
      <c r="QFV399" s="93"/>
      <c r="QFW399" s="93"/>
      <c r="QFX399" s="93"/>
      <c r="QFY399" s="93"/>
      <c r="QFZ399" s="93"/>
      <c r="QGA399" s="93"/>
      <c r="QGB399" s="93"/>
      <c r="QGC399" s="93"/>
      <c r="QGD399" s="93"/>
      <c r="QGE399" s="93"/>
      <c r="QGF399" s="93"/>
      <c r="QGG399" s="93"/>
      <c r="QGH399" s="93"/>
      <c r="QGI399" s="93"/>
      <c r="QGJ399" s="93"/>
      <c r="QGK399" s="93"/>
      <c r="QGL399" s="93"/>
      <c r="QGM399" s="93"/>
      <c r="QGN399" s="93"/>
      <c r="QGO399" s="93"/>
      <c r="QGP399" s="93"/>
      <c r="QGQ399" s="93"/>
      <c r="QGR399" s="93"/>
      <c r="QGS399" s="93"/>
      <c r="QGT399" s="93"/>
      <c r="QGU399" s="93"/>
      <c r="QGV399" s="93"/>
      <c r="QGW399" s="93"/>
      <c r="QGX399" s="93"/>
      <c r="QGY399" s="93"/>
      <c r="QGZ399" s="93"/>
      <c r="QHA399" s="93"/>
      <c r="QHB399" s="93"/>
      <c r="QHC399" s="93"/>
      <c r="QHD399" s="93"/>
      <c r="QHE399" s="93"/>
      <c r="QHF399" s="93"/>
      <c r="QHG399" s="93"/>
      <c r="QHH399" s="93"/>
      <c r="QHI399" s="93"/>
      <c r="QHJ399" s="93"/>
      <c r="QHK399" s="93"/>
      <c r="QHL399" s="93"/>
      <c r="QHM399" s="93"/>
      <c r="QHN399" s="93"/>
      <c r="QHO399" s="93"/>
      <c r="QHP399" s="93"/>
      <c r="QHQ399" s="93"/>
      <c r="QHR399" s="93"/>
      <c r="QHS399" s="93"/>
      <c r="QHT399" s="93"/>
      <c r="QHU399" s="93"/>
      <c r="QHV399" s="93"/>
      <c r="QHW399" s="93"/>
      <c r="QHX399" s="93"/>
      <c r="QHY399" s="93"/>
      <c r="QHZ399" s="93"/>
      <c r="QIA399" s="93"/>
      <c r="QIB399" s="93"/>
      <c r="QIC399" s="93"/>
      <c r="QID399" s="93"/>
      <c r="QIE399" s="93"/>
      <c r="QIF399" s="93"/>
      <c r="QIG399" s="93"/>
      <c r="QIH399" s="93"/>
      <c r="QII399" s="93"/>
      <c r="QIJ399" s="93"/>
      <c r="QIK399" s="93"/>
      <c r="QIL399" s="93"/>
      <c r="QIM399" s="93"/>
      <c r="QIN399" s="93"/>
      <c r="QIO399" s="93"/>
      <c r="QIP399" s="93"/>
      <c r="QIQ399" s="93"/>
      <c r="QIR399" s="93"/>
      <c r="QIS399" s="93"/>
      <c r="QIT399" s="93"/>
      <c r="QIU399" s="93"/>
      <c r="QIV399" s="93"/>
      <c r="QIW399" s="93"/>
      <c r="QIX399" s="93"/>
      <c r="QIY399" s="93"/>
      <c r="QIZ399" s="93"/>
      <c r="QJA399" s="93"/>
      <c r="QJB399" s="93"/>
      <c r="QJC399" s="93"/>
      <c r="QJD399" s="93"/>
      <c r="QJE399" s="93"/>
      <c r="QJF399" s="93"/>
      <c r="QJG399" s="93"/>
      <c r="QJH399" s="93"/>
      <c r="QJI399" s="93"/>
      <c r="QJJ399" s="93"/>
      <c r="QJK399" s="93"/>
      <c r="QJL399" s="93"/>
      <c r="QJM399" s="93"/>
      <c r="QJN399" s="93"/>
      <c r="QJO399" s="93"/>
      <c r="QJP399" s="93"/>
      <c r="QJQ399" s="93"/>
      <c r="QJR399" s="93"/>
      <c r="QJS399" s="93"/>
      <c r="QJT399" s="93"/>
      <c r="QJU399" s="93"/>
      <c r="QJV399" s="93"/>
      <c r="QJW399" s="93"/>
      <c r="QJX399" s="93"/>
      <c r="QJY399" s="93"/>
      <c r="QJZ399" s="93"/>
      <c r="QKA399" s="93"/>
      <c r="QKB399" s="93"/>
      <c r="QKC399" s="93"/>
      <c r="QKD399" s="93"/>
      <c r="QKE399" s="93"/>
      <c r="QKF399" s="93"/>
      <c r="QKG399" s="93"/>
      <c r="QKH399" s="93"/>
      <c r="QKI399" s="93"/>
      <c r="QKJ399" s="93"/>
      <c r="QKK399" s="93"/>
      <c r="QKL399" s="93"/>
      <c r="QKM399" s="93"/>
      <c r="QKN399" s="93"/>
      <c r="QKO399" s="93"/>
      <c r="QKP399" s="93"/>
      <c r="QKQ399" s="93"/>
      <c r="QKR399" s="93"/>
      <c r="QKS399" s="93"/>
      <c r="QKT399" s="93"/>
      <c r="QKU399" s="93"/>
      <c r="QKV399" s="93"/>
      <c r="QKW399" s="93"/>
      <c r="QKX399" s="93"/>
      <c r="QKY399" s="93"/>
      <c r="QKZ399" s="93"/>
      <c r="QLA399" s="93"/>
      <c r="QLB399" s="93"/>
      <c r="QLC399" s="93"/>
      <c r="QLD399" s="93"/>
      <c r="QLE399" s="93"/>
      <c r="QLF399" s="93"/>
      <c r="QLG399" s="93"/>
      <c r="QLH399" s="93"/>
      <c r="QLI399" s="93"/>
      <c r="QLJ399" s="93"/>
      <c r="QLK399" s="93"/>
      <c r="QLL399" s="93"/>
      <c r="QLM399" s="93"/>
      <c r="QLN399" s="93"/>
      <c r="QLO399" s="93"/>
      <c r="QLP399" s="93"/>
      <c r="QLQ399" s="93"/>
      <c r="QLR399" s="93"/>
      <c r="QLS399" s="93"/>
      <c r="QLT399" s="93"/>
      <c r="QLU399" s="93"/>
      <c r="QLV399" s="93"/>
      <c r="QLW399" s="93"/>
      <c r="QLX399" s="93"/>
      <c r="QLY399" s="93"/>
      <c r="QLZ399" s="93"/>
      <c r="QMA399" s="93"/>
      <c r="QMB399" s="93"/>
      <c r="QMC399" s="93"/>
      <c r="QMD399" s="93"/>
      <c r="QME399" s="93"/>
      <c r="QMF399" s="93"/>
      <c r="QMG399" s="93"/>
      <c r="QMH399" s="93"/>
      <c r="QMI399" s="93"/>
      <c r="QMJ399" s="93"/>
      <c r="QMK399" s="93"/>
      <c r="QML399" s="93"/>
      <c r="QMM399" s="93"/>
      <c r="QMN399" s="93"/>
      <c r="QMO399" s="93"/>
      <c r="QMP399" s="93"/>
      <c r="QMQ399" s="93"/>
      <c r="QMR399" s="93"/>
      <c r="QMS399" s="93"/>
      <c r="QMT399" s="93"/>
      <c r="QMU399" s="93"/>
      <c r="QMV399" s="93"/>
      <c r="QMW399" s="93"/>
      <c r="QMX399" s="93"/>
      <c r="QMY399" s="93"/>
      <c r="QMZ399" s="93"/>
      <c r="QNA399" s="93"/>
      <c r="QNB399" s="93"/>
      <c r="QNC399" s="93"/>
      <c r="QND399" s="93"/>
      <c r="QNE399" s="93"/>
      <c r="QNF399" s="93"/>
      <c r="QNG399" s="93"/>
      <c r="QNH399" s="93"/>
      <c r="QNI399" s="93"/>
      <c r="QNJ399" s="93"/>
      <c r="QNK399" s="93"/>
      <c r="QNL399" s="93"/>
      <c r="QNM399" s="93"/>
      <c r="QNN399" s="93"/>
      <c r="QNO399" s="93"/>
      <c r="QNP399" s="93"/>
      <c r="QNQ399" s="93"/>
      <c r="QNR399" s="93"/>
      <c r="QNS399" s="93"/>
      <c r="QNT399" s="93"/>
      <c r="QNU399" s="93"/>
      <c r="QNV399" s="93"/>
      <c r="QNW399" s="93"/>
      <c r="QNX399" s="93"/>
      <c r="QNY399" s="93"/>
      <c r="QNZ399" s="93"/>
      <c r="QOA399" s="93"/>
      <c r="QOB399" s="93"/>
      <c r="QOC399" s="93"/>
      <c r="QOD399" s="93"/>
      <c r="QOE399" s="93"/>
      <c r="QOF399" s="93"/>
      <c r="QOG399" s="93"/>
      <c r="QOH399" s="93"/>
      <c r="QOI399" s="93"/>
      <c r="QOJ399" s="93"/>
      <c r="QOK399" s="93"/>
      <c r="QOL399" s="93"/>
      <c r="QOM399" s="93"/>
      <c r="QON399" s="93"/>
      <c r="QOO399" s="93"/>
      <c r="QOP399" s="93"/>
      <c r="QOQ399" s="93"/>
      <c r="QOR399" s="93"/>
      <c r="QOS399" s="93"/>
      <c r="QOT399" s="93"/>
      <c r="QOU399" s="93"/>
      <c r="QOV399" s="93"/>
      <c r="QOW399" s="93"/>
      <c r="QOX399" s="93"/>
      <c r="QOY399" s="93"/>
      <c r="QOZ399" s="93"/>
      <c r="QPA399" s="93"/>
      <c r="QPB399" s="93"/>
      <c r="QPC399" s="93"/>
      <c r="QPD399" s="93"/>
      <c r="QPE399" s="93"/>
      <c r="QPF399" s="93"/>
      <c r="QPG399" s="93"/>
      <c r="QPH399" s="93"/>
      <c r="QPI399" s="93"/>
      <c r="QPJ399" s="93"/>
      <c r="QPK399" s="93"/>
      <c r="QPL399" s="93"/>
      <c r="QPM399" s="93"/>
      <c r="QPN399" s="93"/>
      <c r="QPO399" s="93"/>
      <c r="QPP399" s="93"/>
      <c r="QPQ399" s="93"/>
      <c r="QPR399" s="93"/>
      <c r="QPS399" s="93"/>
      <c r="QPT399" s="93"/>
      <c r="QPU399" s="93"/>
      <c r="QPV399" s="93"/>
      <c r="QPW399" s="93"/>
      <c r="QPX399" s="93"/>
      <c r="QPY399" s="93"/>
      <c r="QPZ399" s="93"/>
      <c r="QQA399" s="93"/>
      <c r="QQB399" s="93"/>
      <c r="QQC399" s="93"/>
      <c r="QQD399" s="93"/>
      <c r="QQE399" s="93"/>
      <c r="QQF399" s="93"/>
      <c r="QQG399" s="93"/>
      <c r="QQH399" s="93"/>
      <c r="QQI399" s="93"/>
      <c r="QQJ399" s="93"/>
      <c r="QQK399" s="93"/>
      <c r="QQL399" s="93"/>
      <c r="QQM399" s="93"/>
      <c r="QQN399" s="93"/>
      <c r="QQO399" s="93"/>
      <c r="QQP399" s="93"/>
      <c r="QQQ399" s="93"/>
      <c r="QQR399" s="93"/>
      <c r="QQS399" s="93"/>
      <c r="QQT399" s="93"/>
      <c r="QQU399" s="93"/>
      <c r="QQV399" s="93"/>
      <c r="QQW399" s="93"/>
      <c r="QQX399" s="93"/>
      <c r="QQY399" s="93"/>
      <c r="QQZ399" s="93"/>
      <c r="QRA399" s="93"/>
      <c r="QRB399" s="93"/>
      <c r="QRC399" s="93"/>
      <c r="QRD399" s="93"/>
      <c r="QRE399" s="93"/>
      <c r="QRF399" s="93"/>
      <c r="QRG399" s="93"/>
      <c r="QRH399" s="93"/>
      <c r="QRI399" s="93"/>
      <c r="QRJ399" s="93"/>
      <c r="QRK399" s="93"/>
      <c r="QRL399" s="93"/>
      <c r="QRM399" s="93"/>
      <c r="QRN399" s="93"/>
      <c r="QRO399" s="93"/>
      <c r="QRP399" s="93"/>
      <c r="QRQ399" s="93"/>
      <c r="QRR399" s="93"/>
      <c r="QRS399" s="93"/>
      <c r="QRT399" s="93"/>
      <c r="QRU399" s="93"/>
      <c r="QRV399" s="93"/>
      <c r="QRW399" s="93"/>
      <c r="QRX399" s="93"/>
      <c r="QRY399" s="93"/>
      <c r="QRZ399" s="93"/>
      <c r="QSA399" s="93"/>
      <c r="QSB399" s="93"/>
      <c r="QSC399" s="93"/>
      <c r="QSD399" s="93"/>
      <c r="QSE399" s="93"/>
      <c r="QSF399" s="93"/>
      <c r="QSG399" s="93"/>
      <c r="QSH399" s="93"/>
      <c r="QSI399" s="93"/>
      <c r="QSJ399" s="93"/>
      <c r="QSK399" s="93"/>
      <c r="QSL399" s="93"/>
      <c r="QSM399" s="93"/>
      <c r="QSN399" s="93"/>
      <c r="QSO399" s="93"/>
      <c r="QSP399" s="93"/>
      <c r="QSQ399" s="93"/>
      <c r="QSR399" s="93"/>
      <c r="QSS399" s="93"/>
      <c r="QST399" s="93"/>
      <c r="QSU399" s="93"/>
      <c r="QSV399" s="93"/>
      <c r="QSW399" s="93"/>
      <c r="QSX399" s="93"/>
      <c r="QSY399" s="93"/>
      <c r="QSZ399" s="93"/>
      <c r="QTA399" s="93"/>
      <c r="QTB399" s="93"/>
      <c r="QTC399" s="93"/>
      <c r="QTD399" s="93"/>
      <c r="QTE399" s="93"/>
      <c r="QTF399" s="93"/>
      <c r="QTG399" s="93"/>
      <c r="QTH399" s="93"/>
      <c r="QTI399" s="93"/>
      <c r="QTJ399" s="93"/>
      <c r="QTK399" s="93"/>
      <c r="QTL399" s="93"/>
      <c r="QTM399" s="93"/>
      <c r="QTN399" s="93"/>
      <c r="QTO399" s="93"/>
      <c r="QTP399" s="93"/>
      <c r="QTQ399" s="93"/>
      <c r="QTR399" s="93"/>
      <c r="QTS399" s="93"/>
      <c r="QTT399" s="93"/>
      <c r="QTU399" s="93"/>
      <c r="QTV399" s="93"/>
      <c r="QTW399" s="93"/>
      <c r="QTX399" s="93"/>
      <c r="QTY399" s="93"/>
      <c r="QTZ399" s="93"/>
      <c r="QUA399" s="93"/>
      <c r="QUB399" s="93"/>
      <c r="QUC399" s="93"/>
      <c r="QUD399" s="93"/>
      <c r="QUE399" s="93"/>
      <c r="QUF399" s="93"/>
      <c r="QUG399" s="93"/>
      <c r="QUH399" s="93"/>
      <c r="QUI399" s="93"/>
      <c r="QUJ399" s="93"/>
      <c r="QUK399" s="93"/>
      <c r="QUL399" s="93"/>
      <c r="QUM399" s="93"/>
      <c r="QUN399" s="93"/>
      <c r="QUO399" s="93"/>
      <c r="QUP399" s="93"/>
      <c r="QUQ399" s="93"/>
      <c r="QUR399" s="93"/>
      <c r="QUS399" s="93"/>
      <c r="QUT399" s="93"/>
      <c r="QUU399" s="93"/>
      <c r="QUV399" s="93"/>
      <c r="QUW399" s="93"/>
      <c r="QUX399" s="93"/>
      <c r="QUY399" s="93"/>
      <c r="QUZ399" s="93"/>
      <c r="QVA399" s="93"/>
      <c r="QVB399" s="93"/>
      <c r="QVC399" s="93"/>
      <c r="QVD399" s="93"/>
      <c r="QVE399" s="93"/>
      <c r="QVF399" s="93"/>
      <c r="QVG399" s="93"/>
      <c r="QVH399" s="93"/>
      <c r="QVI399" s="93"/>
      <c r="QVJ399" s="93"/>
      <c r="QVK399" s="93"/>
      <c r="QVL399" s="93"/>
      <c r="QVM399" s="93"/>
      <c r="QVN399" s="93"/>
      <c r="QVO399" s="93"/>
      <c r="QVP399" s="93"/>
      <c r="QVQ399" s="93"/>
      <c r="QVR399" s="93"/>
      <c r="QVS399" s="93"/>
      <c r="QVT399" s="93"/>
      <c r="QVU399" s="93"/>
      <c r="QVV399" s="93"/>
      <c r="QVW399" s="93"/>
      <c r="QVX399" s="93"/>
      <c r="QVY399" s="93"/>
      <c r="QVZ399" s="93"/>
      <c r="QWA399" s="93"/>
      <c r="QWB399" s="93"/>
      <c r="QWC399" s="93"/>
      <c r="QWD399" s="93"/>
      <c r="QWE399" s="93"/>
      <c r="QWF399" s="93"/>
      <c r="QWG399" s="93"/>
      <c r="QWH399" s="93"/>
      <c r="QWI399" s="93"/>
      <c r="QWJ399" s="93"/>
      <c r="QWK399" s="93"/>
      <c r="QWL399" s="93"/>
      <c r="QWM399" s="93"/>
      <c r="QWN399" s="93"/>
      <c r="QWO399" s="93"/>
      <c r="QWP399" s="93"/>
      <c r="QWQ399" s="93"/>
      <c r="QWR399" s="93"/>
      <c r="QWS399" s="93"/>
      <c r="QWT399" s="93"/>
      <c r="QWU399" s="93"/>
      <c r="QWV399" s="93"/>
      <c r="QWW399" s="93"/>
      <c r="QWX399" s="93"/>
      <c r="QWY399" s="93"/>
      <c r="QWZ399" s="93"/>
      <c r="QXA399" s="93"/>
      <c r="QXB399" s="93"/>
      <c r="QXC399" s="93"/>
      <c r="QXD399" s="93"/>
      <c r="QXE399" s="93"/>
      <c r="QXF399" s="93"/>
      <c r="QXG399" s="93"/>
      <c r="QXH399" s="93"/>
      <c r="QXI399" s="93"/>
      <c r="QXJ399" s="93"/>
      <c r="QXK399" s="93"/>
      <c r="QXL399" s="93"/>
      <c r="QXM399" s="93"/>
      <c r="QXN399" s="93"/>
      <c r="QXO399" s="93"/>
      <c r="QXP399" s="93"/>
      <c r="QXQ399" s="93"/>
      <c r="QXR399" s="93"/>
      <c r="QXS399" s="93"/>
      <c r="QXT399" s="93"/>
      <c r="QXU399" s="93"/>
      <c r="QXV399" s="93"/>
      <c r="QXW399" s="93"/>
      <c r="QXX399" s="93"/>
      <c r="QXY399" s="93"/>
      <c r="QXZ399" s="93"/>
      <c r="QYA399" s="93"/>
      <c r="QYB399" s="93"/>
      <c r="QYC399" s="93"/>
      <c r="QYD399" s="93"/>
      <c r="QYE399" s="93"/>
      <c r="QYF399" s="93"/>
      <c r="QYG399" s="93"/>
      <c r="QYH399" s="93"/>
      <c r="QYI399" s="93"/>
      <c r="QYJ399" s="93"/>
      <c r="QYK399" s="93"/>
      <c r="QYL399" s="93"/>
      <c r="QYM399" s="93"/>
      <c r="QYN399" s="93"/>
      <c r="QYO399" s="93"/>
      <c r="QYP399" s="93"/>
      <c r="QYQ399" s="93"/>
      <c r="QYR399" s="93"/>
      <c r="QYS399" s="93"/>
      <c r="QYT399" s="93"/>
      <c r="QYU399" s="93"/>
      <c r="QYV399" s="93"/>
      <c r="QYW399" s="93"/>
      <c r="QYX399" s="93"/>
      <c r="QYY399" s="93"/>
      <c r="QYZ399" s="93"/>
      <c r="QZA399" s="93"/>
      <c r="QZB399" s="93"/>
      <c r="QZC399" s="93"/>
      <c r="QZD399" s="93"/>
      <c r="QZE399" s="93"/>
      <c r="QZF399" s="93"/>
      <c r="QZG399" s="93"/>
      <c r="QZH399" s="93"/>
      <c r="QZI399" s="93"/>
      <c r="QZJ399" s="93"/>
      <c r="QZK399" s="93"/>
      <c r="QZL399" s="93"/>
      <c r="QZM399" s="93"/>
      <c r="QZN399" s="93"/>
      <c r="QZO399" s="93"/>
      <c r="QZP399" s="93"/>
      <c r="QZQ399" s="93"/>
      <c r="QZR399" s="93"/>
      <c r="QZS399" s="93"/>
      <c r="QZT399" s="93"/>
      <c r="QZU399" s="93"/>
      <c r="QZV399" s="93"/>
      <c r="QZW399" s="93"/>
      <c r="QZX399" s="93"/>
      <c r="QZY399" s="93"/>
      <c r="QZZ399" s="93"/>
      <c r="RAA399" s="93"/>
      <c r="RAB399" s="93"/>
      <c r="RAC399" s="93"/>
      <c r="RAD399" s="93"/>
      <c r="RAE399" s="93"/>
      <c r="RAF399" s="93"/>
      <c r="RAG399" s="93"/>
      <c r="RAH399" s="93"/>
      <c r="RAI399" s="93"/>
      <c r="RAJ399" s="93"/>
      <c r="RAK399" s="93"/>
      <c r="RAL399" s="93"/>
      <c r="RAM399" s="93"/>
      <c r="RAN399" s="93"/>
      <c r="RAO399" s="93"/>
      <c r="RAP399" s="93"/>
      <c r="RAQ399" s="93"/>
      <c r="RAR399" s="93"/>
      <c r="RAS399" s="93"/>
      <c r="RAT399" s="93"/>
      <c r="RAU399" s="93"/>
      <c r="RAV399" s="93"/>
      <c r="RAW399" s="93"/>
      <c r="RAX399" s="93"/>
      <c r="RAY399" s="93"/>
      <c r="RAZ399" s="93"/>
      <c r="RBA399" s="93"/>
      <c r="RBB399" s="93"/>
      <c r="RBC399" s="93"/>
      <c r="RBD399" s="93"/>
      <c r="RBE399" s="93"/>
      <c r="RBF399" s="93"/>
      <c r="RBG399" s="93"/>
      <c r="RBH399" s="93"/>
      <c r="RBI399" s="93"/>
      <c r="RBJ399" s="93"/>
      <c r="RBK399" s="93"/>
      <c r="RBL399" s="93"/>
      <c r="RBM399" s="93"/>
      <c r="RBN399" s="93"/>
      <c r="RBO399" s="93"/>
      <c r="RBP399" s="93"/>
      <c r="RBQ399" s="93"/>
      <c r="RBR399" s="93"/>
      <c r="RBS399" s="93"/>
      <c r="RBT399" s="93"/>
      <c r="RBU399" s="93"/>
      <c r="RBV399" s="93"/>
      <c r="RBW399" s="93"/>
      <c r="RBX399" s="93"/>
      <c r="RBY399" s="93"/>
      <c r="RBZ399" s="93"/>
      <c r="RCA399" s="93"/>
      <c r="RCB399" s="93"/>
      <c r="RCC399" s="93"/>
      <c r="RCD399" s="93"/>
      <c r="RCE399" s="93"/>
      <c r="RCF399" s="93"/>
      <c r="RCG399" s="93"/>
      <c r="RCH399" s="93"/>
      <c r="RCI399" s="93"/>
      <c r="RCJ399" s="93"/>
      <c r="RCK399" s="93"/>
      <c r="RCL399" s="93"/>
      <c r="RCM399" s="93"/>
      <c r="RCN399" s="93"/>
      <c r="RCO399" s="93"/>
      <c r="RCP399" s="93"/>
      <c r="RCQ399" s="93"/>
      <c r="RCR399" s="93"/>
      <c r="RCS399" s="93"/>
      <c r="RCT399" s="93"/>
      <c r="RCU399" s="93"/>
      <c r="RCV399" s="93"/>
      <c r="RCW399" s="93"/>
      <c r="RCX399" s="93"/>
      <c r="RCY399" s="93"/>
      <c r="RCZ399" s="93"/>
      <c r="RDA399" s="93"/>
      <c r="RDB399" s="93"/>
      <c r="RDC399" s="93"/>
      <c r="RDD399" s="93"/>
      <c r="RDE399" s="93"/>
      <c r="RDF399" s="93"/>
      <c r="RDG399" s="93"/>
      <c r="RDH399" s="93"/>
      <c r="RDI399" s="93"/>
      <c r="RDJ399" s="93"/>
      <c r="RDK399" s="93"/>
      <c r="RDL399" s="93"/>
      <c r="RDM399" s="93"/>
      <c r="RDN399" s="93"/>
      <c r="RDO399" s="93"/>
      <c r="RDP399" s="93"/>
      <c r="RDQ399" s="93"/>
      <c r="RDR399" s="93"/>
      <c r="RDS399" s="93"/>
      <c r="RDT399" s="93"/>
      <c r="RDU399" s="93"/>
      <c r="RDV399" s="93"/>
      <c r="RDW399" s="93"/>
      <c r="RDX399" s="93"/>
      <c r="RDY399" s="93"/>
      <c r="RDZ399" s="93"/>
      <c r="REA399" s="93"/>
      <c r="REB399" s="93"/>
      <c r="REC399" s="93"/>
      <c r="RED399" s="93"/>
      <c r="REE399" s="93"/>
      <c r="REF399" s="93"/>
      <c r="REG399" s="93"/>
      <c r="REH399" s="93"/>
      <c r="REI399" s="93"/>
      <c r="REJ399" s="93"/>
      <c r="REK399" s="93"/>
      <c r="REL399" s="93"/>
      <c r="REM399" s="93"/>
      <c r="REN399" s="93"/>
      <c r="REO399" s="93"/>
      <c r="REP399" s="93"/>
      <c r="REQ399" s="93"/>
      <c r="RER399" s="93"/>
      <c r="RES399" s="93"/>
      <c r="RET399" s="93"/>
      <c r="REU399" s="93"/>
      <c r="REV399" s="93"/>
      <c r="REW399" s="93"/>
      <c r="REX399" s="93"/>
      <c r="REY399" s="93"/>
      <c r="REZ399" s="93"/>
      <c r="RFA399" s="93"/>
      <c r="RFB399" s="93"/>
      <c r="RFC399" s="93"/>
      <c r="RFD399" s="93"/>
      <c r="RFE399" s="93"/>
      <c r="RFF399" s="93"/>
      <c r="RFG399" s="93"/>
      <c r="RFH399" s="93"/>
      <c r="RFI399" s="93"/>
      <c r="RFJ399" s="93"/>
      <c r="RFK399" s="93"/>
      <c r="RFL399" s="93"/>
      <c r="RFM399" s="93"/>
      <c r="RFN399" s="93"/>
      <c r="RFO399" s="93"/>
      <c r="RFP399" s="93"/>
      <c r="RFQ399" s="93"/>
      <c r="RFR399" s="93"/>
      <c r="RFS399" s="93"/>
      <c r="RFT399" s="93"/>
      <c r="RFU399" s="93"/>
      <c r="RFV399" s="93"/>
      <c r="RFW399" s="93"/>
      <c r="RFX399" s="93"/>
      <c r="RFY399" s="93"/>
      <c r="RFZ399" s="93"/>
      <c r="RGA399" s="93"/>
      <c r="RGB399" s="93"/>
      <c r="RGC399" s="93"/>
      <c r="RGD399" s="93"/>
      <c r="RGE399" s="93"/>
      <c r="RGF399" s="93"/>
      <c r="RGG399" s="93"/>
      <c r="RGH399" s="93"/>
      <c r="RGI399" s="93"/>
      <c r="RGJ399" s="93"/>
      <c r="RGK399" s="93"/>
      <c r="RGL399" s="93"/>
      <c r="RGM399" s="93"/>
      <c r="RGN399" s="93"/>
      <c r="RGO399" s="93"/>
      <c r="RGP399" s="93"/>
      <c r="RGQ399" s="93"/>
      <c r="RGR399" s="93"/>
      <c r="RGS399" s="93"/>
      <c r="RGT399" s="93"/>
      <c r="RGU399" s="93"/>
      <c r="RGV399" s="93"/>
      <c r="RGW399" s="93"/>
      <c r="RGX399" s="93"/>
      <c r="RGY399" s="93"/>
      <c r="RGZ399" s="93"/>
      <c r="RHA399" s="93"/>
      <c r="RHB399" s="93"/>
      <c r="RHC399" s="93"/>
      <c r="RHD399" s="93"/>
      <c r="RHE399" s="93"/>
      <c r="RHF399" s="93"/>
      <c r="RHG399" s="93"/>
      <c r="RHH399" s="93"/>
      <c r="RHI399" s="93"/>
      <c r="RHJ399" s="93"/>
      <c r="RHK399" s="93"/>
      <c r="RHL399" s="93"/>
      <c r="RHM399" s="93"/>
      <c r="RHN399" s="93"/>
      <c r="RHO399" s="93"/>
      <c r="RHP399" s="93"/>
      <c r="RHQ399" s="93"/>
      <c r="RHR399" s="93"/>
      <c r="RHS399" s="93"/>
      <c r="RHT399" s="93"/>
      <c r="RHU399" s="93"/>
      <c r="RHV399" s="93"/>
      <c r="RHW399" s="93"/>
      <c r="RHX399" s="93"/>
      <c r="RHY399" s="93"/>
      <c r="RHZ399" s="93"/>
      <c r="RIA399" s="93"/>
      <c r="RIB399" s="93"/>
      <c r="RIC399" s="93"/>
      <c r="RID399" s="93"/>
      <c r="RIE399" s="93"/>
      <c r="RIF399" s="93"/>
      <c r="RIG399" s="93"/>
      <c r="RIH399" s="93"/>
      <c r="RII399" s="93"/>
      <c r="RIJ399" s="93"/>
      <c r="RIK399" s="93"/>
      <c r="RIL399" s="93"/>
      <c r="RIM399" s="93"/>
      <c r="RIN399" s="93"/>
      <c r="RIO399" s="93"/>
      <c r="RIP399" s="93"/>
      <c r="RIQ399" s="93"/>
      <c r="RIR399" s="93"/>
      <c r="RIS399" s="93"/>
      <c r="RIT399" s="93"/>
      <c r="RIU399" s="93"/>
      <c r="RIV399" s="93"/>
      <c r="RIW399" s="93"/>
      <c r="RIX399" s="93"/>
      <c r="RIY399" s="93"/>
      <c r="RIZ399" s="93"/>
      <c r="RJA399" s="93"/>
      <c r="RJB399" s="93"/>
      <c r="RJC399" s="93"/>
      <c r="RJD399" s="93"/>
      <c r="RJE399" s="93"/>
      <c r="RJF399" s="93"/>
      <c r="RJG399" s="93"/>
      <c r="RJH399" s="93"/>
      <c r="RJI399" s="93"/>
      <c r="RJJ399" s="93"/>
      <c r="RJK399" s="93"/>
      <c r="RJL399" s="93"/>
      <c r="RJM399" s="93"/>
      <c r="RJN399" s="93"/>
      <c r="RJO399" s="93"/>
      <c r="RJP399" s="93"/>
      <c r="RJQ399" s="93"/>
      <c r="RJR399" s="93"/>
      <c r="RJS399" s="93"/>
      <c r="RJT399" s="93"/>
      <c r="RJU399" s="93"/>
      <c r="RJV399" s="93"/>
      <c r="RJW399" s="93"/>
      <c r="RJX399" s="93"/>
      <c r="RJY399" s="93"/>
      <c r="RJZ399" s="93"/>
      <c r="RKA399" s="93"/>
      <c r="RKB399" s="93"/>
      <c r="RKC399" s="93"/>
      <c r="RKD399" s="93"/>
      <c r="RKE399" s="93"/>
      <c r="RKF399" s="93"/>
      <c r="RKG399" s="93"/>
      <c r="RKH399" s="93"/>
      <c r="RKI399" s="93"/>
      <c r="RKJ399" s="93"/>
      <c r="RKK399" s="93"/>
      <c r="RKL399" s="93"/>
      <c r="RKM399" s="93"/>
      <c r="RKN399" s="93"/>
      <c r="RKO399" s="93"/>
      <c r="RKP399" s="93"/>
      <c r="RKQ399" s="93"/>
      <c r="RKR399" s="93"/>
      <c r="RKS399" s="93"/>
      <c r="RKT399" s="93"/>
      <c r="RKU399" s="93"/>
      <c r="RKV399" s="93"/>
      <c r="RKW399" s="93"/>
      <c r="RKX399" s="93"/>
      <c r="RKY399" s="93"/>
      <c r="RKZ399" s="93"/>
      <c r="RLA399" s="93"/>
      <c r="RLB399" s="93"/>
      <c r="RLC399" s="93"/>
      <c r="RLD399" s="93"/>
      <c r="RLE399" s="93"/>
      <c r="RLF399" s="93"/>
      <c r="RLG399" s="93"/>
      <c r="RLH399" s="93"/>
      <c r="RLI399" s="93"/>
      <c r="RLJ399" s="93"/>
      <c r="RLK399" s="93"/>
      <c r="RLL399" s="93"/>
      <c r="RLM399" s="93"/>
      <c r="RLN399" s="93"/>
      <c r="RLO399" s="93"/>
      <c r="RLP399" s="93"/>
      <c r="RLQ399" s="93"/>
      <c r="RLR399" s="93"/>
      <c r="RLS399" s="93"/>
      <c r="RLT399" s="93"/>
      <c r="RLU399" s="93"/>
      <c r="RLV399" s="93"/>
      <c r="RLW399" s="93"/>
      <c r="RLX399" s="93"/>
      <c r="RLY399" s="93"/>
      <c r="RLZ399" s="93"/>
      <c r="RMA399" s="93"/>
      <c r="RMB399" s="93"/>
      <c r="RMC399" s="93"/>
      <c r="RMD399" s="93"/>
      <c r="RME399" s="93"/>
      <c r="RMF399" s="93"/>
      <c r="RMG399" s="93"/>
      <c r="RMH399" s="93"/>
      <c r="RMI399" s="93"/>
      <c r="RMJ399" s="93"/>
      <c r="RMK399" s="93"/>
      <c r="RML399" s="93"/>
      <c r="RMM399" s="93"/>
      <c r="RMN399" s="93"/>
      <c r="RMO399" s="93"/>
      <c r="RMP399" s="93"/>
      <c r="RMQ399" s="93"/>
      <c r="RMR399" s="93"/>
      <c r="RMS399" s="93"/>
      <c r="RMT399" s="93"/>
      <c r="RMU399" s="93"/>
      <c r="RMV399" s="93"/>
      <c r="RMW399" s="93"/>
      <c r="RMX399" s="93"/>
      <c r="RMY399" s="93"/>
      <c r="RMZ399" s="93"/>
      <c r="RNA399" s="93"/>
      <c r="RNB399" s="93"/>
      <c r="RNC399" s="93"/>
      <c r="RND399" s="93"/>
      <c r="RNE399" s="93"/>
      <c r="RNF399" s="93"/>
      <c r="RNG399" s="93"/>
      <c r="RNH399" s="93"/>
      <c r="RNI399" s="93"/>
      <c r="RNJ399" s="93"/>
      <c r="RNK399" s="93"/>
      <c r="RNL399" s="93"/>
      <c r="RNM399" s="93"/>
      <c r="RNN399" s="93"/>
      <c r="RNO399" s="93"/>
      <c r="RNP399" s="93"/>
      <c r="RNQ399" s="93"/>
      <c r="RNR399" s="93"/>
      <c r="RNS399" s="93"/>
      <c r="RNT399" s="93"/>
      <c r="RNU399" s="93"/>
      <c r="RNV399" s="93"/>
      <c r="RNW399" s="93"/>
      <c r="RNX399" s="93"/>
      <c r="RNY399" s="93"/>
      <c r="RNZ399" s="93"/>
      <c r="ROA399" s="93"/>
      <c r="ROB399" s="93"/>
      <c r="ROC399" s="93"/>
      <c r="ROD399" s="93"/>
      <c r="ROE399" s="93"/>
      <c r="ROF399" s="93"/>
      <c r="ROG399" s="93"/>
      <c r="ROH399" s="93"/>
      <c r="ROI399" s="93"/>
      <c r="ROJ399" s="93"/>
      <c r="ROK399" s="93"/>
      <c r="ROL399" s="93"/>
      <c r="ROM399" s="93"/>
      <c r="RON399" s="93"/>
      <c r="ROO399" s="93"/>
      <c r="ROP399" s="93"/>
      <c r="ROQ399" s="93"/>
      <c r="ROR399" s="93"/>
      <c r="ROS399" s="93"/>
      <c r="ROT399" s="93"/>
      <c r="ROU399" s="93"/>
      <c r="ROV399" s="93"/>
      <c r="ROW399" s="93"/>
      <c r="ROX399" s="93"/>
      <c r="ROY399" s="93"/>
      <c r="ROZ399" s="93"/>
      <c r="RPA399" s="93"/>
      <c r="RPB399" s="93"/>
      <c r="RPC399" s="93"/>
      <c r="RPD399" s="93"/>
      <c r="RPE399" s="93"/>
      <c r="RPF399" s="93"/>
      <c r="RPG399" s="93"/>
      <c r="RPH399" s="93"/>
      <c r="RPI399" s="93"/>
      <c r="RPJ399" s="93"/>
      <c r="RPK399" s="93"/>
      <c r="RPL399" s="93"/>
      <c r="RPM399" s="93"/>
      <c r="RPN399" s="93"/>
      <c r="RPO399" s="93"/>
      <c r="RPP399" s="93"/>
      <c r="RPQ399" s="93"/>
      <c r="RPR399" s="93"/>
      <c r="RPS399" s="93"/>
      <c r="RPT399" s="93"/>
      <c r="RPU399" s="93"/>
      <c r="RPV399" s="93"/>
      <c r="RPW399" s="93"/>
      <c r="RPX399" s="93"/>
      <c r="RPY399" s="93"/>
      <c r="RPZ399" s="93"/>
      <c r="RQA399" s="93"/>
      <c r="RQB399" s="93"/>
      <c r="RQC399" s="93"/>
      <c r="RQD399" s="93"/>
      <c r="RQE399" s="93"/>
      <c r="RQF399" s="93"/>
      <c r="RQG399" s="93"/>
      <c r="RQH399" s="93"/>
      <c r="RQI399" s="93"/>
      <c r="RQJ399" s="93"/>
      <c r="RQK399" s="93"/>
      <c r="RQL399" s="93"/>
      <c r="RQM399" s="93"/>
      <c r="RQN399" s="93"/>
      <c r="RQO399" s="93"/>
      <c r="RQP399" s="93"/>
      <c r="RQQ399" s="93"/>
      <c r="RQR399" s="93"/>
      <c r="RQS399" s="93"/>
      <c r="RQT399" s="93"/>
      <c r="RQU399" s="93"/>
      <c r="RQV399" s="93"/>
      <c r="RQW399" s="93"/>
      <c r="RQX399" s="93"/>
      <c r="RQY399" s="93"/>
      <c r="RQZ399" s="93"/>
      <c r="RRA399" s="93"/>
      <c r="RRB399" s="93"/>
      <c r="RRC399" s="93"/>
      <c r="RRD399" s="93"/>
      <c r="RRE399" s="93"/>
      <c r="RRF399" s="93"/>
      <c r="RRG399" s="93"/>
      <c r="RRH399" s="93"/>
      <c r="RRI399" s="93"/>
      <c r="RRJ399" s="93"/>
      <c r="RRK399" s="93"/>
      <c r="RRL399" s="93"/>
      <c r="RRM399" s="93"/>
      <c r="RRN399" s="93"/>
      <c r="RRO399" s="93"/>
      <c r="RRP399" s="93"/>
      <c r="RRQ399" s="93"/>
      <c r="RRR399" s="93"/>
      <c r="RRS399" s="93"/>
      <c r="RRT399" s="93"/>
      <c r="RRU399" s="93"/>
      <c r="RRV399" s="93"/>
      <c r="RRW399" s="93"/>
      <c r="RRX399" s="93"/>
      <c r="RRY399" s="93"/>
      <c r="RRZ399" s="93"/>
      <c r="RSA399" s="93"/>
      <c r="RSB399" s="93"/>
      <c r="RSC399" s="93"/>
      <c r="RSD399" s="93"/>
      <c r="RSE399" s="93"/>
      <c r="RSF399" s="93"/>
      <c r="RSG399" s="93"/>
      <c r="RSH399" s="93"/>
      <c r="RSI399" s="93"/>
      <c r="RSJ399" s="93"/>
      <c r="RSK399" s="93"/>
      <c r="RSL399" s="93"/>
      <c r="RSM399" s="93"/>
      <c r="RSN399" s="93"/>
      <c r="RSO399" s="93"/>
      <c r="RSP399" s="93"/>
      <c r="RSQ399" s="93"/>
      <c r="RSR399" s="93"/>
      <c r="RSS399" s="93"/>
      <c r="RST399" s="93"/>
      <c r="RSU399" s="93"/>
      <c r="RSV399" s="93"/>
      <c r="RSW399" s="93"/>
      <c r="RSX399" s="93"/>
      <c r="RSY399" s="93"/>
      <c r="RSZ399" s="93"/>
      <c r="RTA399" s="93"/>
      <c r="RTB399" s="93"/>
      <c r="RTC399" s="93"/>
      <c r="RTD399" s="93"/>
      <c r="RTE399" s="93"/>
      <c r="RTF399" s="93"/>
      <c r="RTG399" s="93"/>
      <c r="RTH399" s="93"/>
      <c r="RTI399" s="93"/>
      <c r="RTJ399" s="93"/>
      <c r="RTK399" s="93"/>
      <c r="RTL399" s="93"/>
      <c r="RTM399" s="93"/>
      <c r="RTN399" s="93"/>
      <c r="RTO399" s="93"/>
      <c r="RTP399" s="93"/>
      <c r="RTQ399" s="93"/>
      <c r="RTR399" s="93"/>
      <c r="RTS399" s="93"/>
      <c r="RTT399" s="93"/>
      <c r="RTU399" s="93"/>
      <c r="RTV399" s="93"/>
      <c r="RTW399" s="93"/>
      <c r="RTX399" s="93"/>
      <c r="RTY399" s="93"/>
      <c r="RTZ399" s="93"/>
      <c r="RUA399" s="93"/>
      <c r="RUB399" s="93"/>
      <c r="RUC399" s="93"/>
      <c r="RUD399" s="93"/>
      <c r="RUE399" s="93"/>
      <c r="RUF399" s="93"/>
      <c r="RUG399" s="93"/>
      <c r="RUH399" s="93"/>
      <c r="RUI399" s="93"/>
      <c r="RUJ399" s="93"/>
      <c r="RUK399" s="93"/>
      <c r="RUL399" s="93"/>
      <c r="RUM399" s="93"/>
      <c r="RUN399" s="93"/>
      <c r="RUO399" s="93"/>
      <c r="RUP399" s="93"/>
      <c r="RUQ399" s="93"/>
      <c r="RUR399" s="93"/>
      <c r="RUS399" s="93"/>
      <c r="RUT399" s="93"/>
      <c r="RUU399" s="93"/>
      <c r="RUV399" s="93"/>
      <c r="RUW399" s="93"/>
      <c r="RUX399" s="93"/>
      <c r="RUY399" s="93"/>
      <c r="RUZ399" s="93"/>
      <c r="RVA399" s="93"/>
      <c r="RVB399" s="93"/>
      <c r="RVC399" s="93"/>
      <c r="RVD399" s="93"/>
      <c r="RVE399" s="93"/>
      <c r="RVF399" s="93"/>
      <c r="RVG399" s="93"/>
      <c r="RVH399" s="93"/>
      <c r="RVI399" s="93"/>
      <c r="RVJ399" s="93"/>
      <c r="RVK399" s="93"/>
      <c r="RVL399" s="93"/>
      <c r="RVM399" s="93"/>
      <c r="RVN399" s="93"/>
      <c r="RVO399" s="93"/>
      <c r="RVP399" s="93"/>
      <c r="RVQ399" s="93"/>
      <c r="RVR399" s="93"/>
      <c r="RVS399" s="93"/>
      <c r="RVT399" s="93"/>
      <c r="RVU399" s="93"/>
      <c r="RVV399" s="93"/>
      <c r="RVW399" s="93"/>
      <c r="RVX399" s="93"/>
      <c r="RVY399" s="93"/>
      <c r="RVZ399" s="93"/>
      <c r="RWA399" s="93"/>
      <c r="RWB399" s="93"/>
      <c r="RWC399" s="93"/>
      <c r="RWD399" s="93"/>
      <c r="RWE399" s="93"/>
      <c r="RWF399" s="93"/>
      <c r="RWG399" s="93"/>
      <c r="RWH399" s="93"/>
      <c r="RWI399" s="93"/>
      <c r="RWJ399" s="93"/>
      <c r="RWK399" s="93"/>
      <c r="RWL399" s="93"/>
      <c r="RWM399" s="93"/>
      <c r="RWN399" s="93"/>
      <c r="RWO399" s="93"/>
      <c r="RWP399" s="93"/>
      <c r="RWQ399" s="93"/>
      <c r="RWR399" s="93"/>
      <c r="RWS399" s="93"/>
      <c r="RWT399" s="93"/>
      <c r="RWU399" s="93"/>
      <c r="RWV399" s="93"/>
      <c r="RWW399" s="93"/>
      <c r="RWX399" s="93"/>
      <c r="RWY399" s="93"/>
      <c r="RWZ399" s="93"/>
      <c r="RXA399" s="93"/>
      <c r="RXB399" s="93"/>
      <c r="RXC399" s="93"/>
      <c r="RXD399" s="93"/>
      <c r="RXE399" s="93"/>
      <c r="RXF399" s="93"/>
      <c r="RXG399" s="93"/>
      <c r="RXH399" s="93"/>
      <c r="RXI399" s="93"/>
      <c r="RXJ399" s="93"/>
      <c r="RXK399" s="93"/>
      <c r="RXL399" s="93"/>
      <c r="RXM399" s="93"/>
      <c r="RXN399" s="93"/>
      <c r="RXO399" s="93"/>
      <c r="RXP399" s="93"/>
      <c r="RXQ399" s="93"/>
      <c r="RXR399" s="93"/>
      <c r="RXS399" s="93"/>
      <c r="RXT399" s="93"/>
      <c r="RXU399" s="93"/>
      <c r="RXV399" s="93"/>
      <c r="RXW399" s="93"/>
      <c r="RXX399" s="93"/>
      <c r="RXY399" s="93"/>
      <c r="RXZ399" s="93"/>
      <c r="RYA399" s="93"/>
      <c r="RYB399" s="93"/>
      <c r="RYC399" s="93"/>
      <c r="RYD399" s="93"/>
      <c r="RYE399" s="93"/>
      <c r="RYF399" s="93"/>
      <c r="RYG399" s="93"/>
      <c r="RYH399" s="93"/>
      <c r="RYI399" s="93"/>
      <c r="RYJ399" s="93"/>
      <c r="RYK399" s="93"/>
      <c r="RYL399" s="93"/>
      <c r="RYM399" s="93"/>
      <c r="RYN399" s="93"/>
      <c r="RYO399" s="93"/>
      <c r="RYP399" s="93"/>
      <c r="RYQ399" s="93"/>
      <c r="RYR399" s="93"/>
      <c r="RYS399" s="93"/>
      <c r="RYT399" s="93"/>
      <c r="RYU399" s="93"/>
      <c r="RYV399" s="93"/>
      <c r="RYW399" s="93"/>
      <c r="RYX399" s="93"/>
      <c r="RYY399" s="93"/>
      <c r="RYZ399" s="93"/>
      <c r="RZA399" s="93"/>
      <c r="RZB399" s="93"/>
      <c r="RZC399" s="93"/>
      <c r="RZD399" s="93"/>
      <c r="RZE399" s="93"/>
      <c r="RZF399" s="93"/>
      <c r="RZG399" s="93"/>
      <c r="RZH399" s="93"/>
      <c r="RZI399" s="93"/>
      <c r="RZJ399" s="93"/>
      <c r="RZK399" s="93"/>
      <c r="RZL399" s="93"/>
      <c r="RZM399" s="93"/>
      <c r="RZN399" s="93"/>
      <c r="RZO399" s="93"/>
      <c r="RZP399" s="93"/>
      <c r="RZQ399" s="93"/>
      <c r="RZR399" s="93"/>
      <c r="RZS399" s="93"/>
      <c r="RZT399" s="93"/>
      <c r="RZU399" s="93"/>
      <c r="RZV399" s="93"/>
      <c r="RZW399" s="93"/>
      <c r="RZX399" s="93"/>
      <c r="RZY399" s="93"/>
      <c r="RZZ399" s="93"/>
      <c r="SAA399" s="93"/>
      <c r="SAB399" s="93"/>
      <c r="SAC399" s="93"/>
      <c r="SAD399" s="93"/>
      <c r="SAE399" s="93"/>
      <c r="SAF399" s="93"/>
      <c r="SAG399" s="93"/>
      <c r="SAH399" s="93"/>
      <c r="SAI399" s="93"/>
      <c r="SAJ399" s="93"/>
      <c r="SAK399" s="93"/>
      <c r="SAL399" s="93"/>
      <c r="SAM399" s="93"/>
      <c r="SAN399" s="93"/>
      <c r="SAO399" s="93"/>
      <c r="SAP399" s="93"/>
      <c r="SAQ399" s="93"/>
      <c r="SAR399" s="93"/>
      <c r="SAS399" s="93"/>
      <c r="SAT399" s="93"/>
      <c r="SAU399" s="93"/>
      <c r="SAV399" s="93"/>
      <c r="SAW399" s="93"/>
      <c r="SAX399" s="93"/>
      <c r="SAY399" s="93"/>
      <c r="SAZ399" s="93"/>
      <c r="SBA399" s="93"/>
      <c r="SBB399" s="93"/>
      <c r="SBC399" s="93"/>
      <c r="SBD399" s="93"/>
      <c r="SBE399" s="93"/>
      <c r="SBF399" s="93"/>
      <c r="SBG399" s="93"/>
      <c r="SBH399" s="93"/>
      <c r="SBI399" s="93"/>
      <c r="SBJ399" s="93"/>
      <c r="SBK399" s="93"/>
      <c r="SBL399" s="93"/>
      <c r="SBM399" s="93"/>
      <c r="SBN399" s="93"/>
      <c r="SBO399" s="93"/>
      <c r="SBP399" s="93"/>
      <c r="SBQ399" s="93"/>
      <c r="SBR399" s="93"/>
      <c r="SBS399" s="93"/>
      <c r="SBT399" s="93"/>
      <c r="SBU399" s="93"/>
      <c r="SBV399" s="93"/>
      <c r="SBW399" s="93"/>
      <c r="SBX399" s="93"/>
      <c r="SBY399" s="93"/>
      <c r="SBZ399" s="93"/>
      <c r="SCA399" s="93"/>
      <c r="SCB399" s="93"/>
      <c r="SCC399" s="93"/>
      <c r="SCD399" s="93"/>
      <c r="SCE399" s="93"/>
      <c r="SCF399" s="93"/>
      <c r="SCG399" s="93"/>
      <c r="SCH399" s="93"/>
      <c r="SCI399" s="93"/>
      <c r="SCJ399" s="93"/>
      <c r="SCK399" s="93"/>
      <c r="SCL399" s="93"/>
      <c r="SCM399" s="93"/>
      <c r="SCN399" s="93"/>
      <c r="SCO399" s="93"/>
      <c r="SCP399" s="93"/>
      <c r="SCQ399" s="93"/>
      <c r="SCR399" s="93"/>
      <c r="SCS399" s="93"/>
      <c r="SCT399" s="93"/>
      <c r="SCU399" s="93"/>
      <c r="SCV399" s="93"/>
      <c r="SCW399" s="93"/>
      <c r="SCX399" s="93"/>
      <c r="SCY399" s="93"/>
      <c r="SCZ399" s="93"/>
      <c r="SDA399" s="93"/>
      <c r="SDB399" s="93"/>
      <c r="SDC399" s="93"/>
      <c r="SDD399" s="93"/>
      <c r="SDE399" s="93"/>
      <c r="SDF399" s="93"/>
      <c r="SDG399" s="93"/>
      <c r="SDH399" s="93"/>
      <c r="SDI399" s="93"/>
      <c r="SDJ399" s="93"/>
      <c r="SDK399" s="93"/>
      <c r="SDL399" s="93"/>
      <c r="SDM399" s="93"/>
      <c r="SDN399" s="93"/>
      <c r="SDO399" s="93"/>
      <c r="SDP399" s="93"/>
      <c r="SDQ399" s="93"/>
      <c r="SDR399" s="93"/>
      <c r="SDS399" s="93"/>
      <c r="SDT399" s="93"/>
      <c r="SDU399" s="93"/>
      <c r="SDV399" s="93"/>
      <c r="SDW399" s="93"/>
      <c r="SDX399" s="93"/>
      <c r="SDY399" s="93"/>
      <c r="SDZ399" s="93"/>
      <c r="SEA399" s="93"/>
      <c r="SEB399" s="93"/>
      <c r="SEC399" s="93"/>
      <c r="SED399" s="93"/>
      <c r="SEE399" s="93"/>
      <c r="SEF399" s="93"/>
      <c r="SEG399" s="93"/>
      <c r="SEH399" s="93"/>
      <c r="SEI399" s="93"/>
      <c r="SEJ399" s="93"/>
      <c r="SEK399" s="93"/>
      <c r="SEL399" s="93"/>
      <c r="SEM399" s="93"/>
      <c r="SEN399" s="93"/>
      <c r="SEO399" s="93"/>
      <c r="SEP399" s="93"/>
      <c r="SEQ399" s="93"/>
      <c r="SER399" s="93"/>
      <c r="SES399" s="93"/>
      <c r="SET399" s="93"/>
      <c r="SEU399" s="93"/>
      <c r="SEV399" s="93"/>
      <c r="SEW399" s="93"/>
      <c r="SEX399" s="93"/>
      <c r="SEY399" s="93"/>
      <c r="SEZ399" s="93"/>
      <c r="SFA399" s="93"/>
      <c r="SFB399" s="93"/>
      <c r="SFC399" s="93"/>
      <c r="SFD399" s="93"/>
      <c r="SFE399" s="93"/>
      <c r="SFF399" s="93"/>
      <c r="SFG399" s="93"/>
      <c r="SFH399" s="93"/>
      <c r="SFI399" s="93"/>
      <c r="SFJ399" s="93"/>
      <c r="SFK399" s="93"/>
      <c r="SFL399" s="93"/>
      <c r="SFM399" s="93"/>
      <c r="SFN399" s="93"/>
      <c r="SFO399" s="93"/>
      <c r="SFP399" s="93"/>
      <c r="SFQ399" s="93"/>
      <c r="SFR399" s="93"/>
      <c r="SFS399" s="93"/>
      <c r="SFT399" s="93"/>
      <c r="SFU399" s="93"/>
      <c r="SFV399" s="93"/>
      <c r="SFW399" s="93"/>
      <c r="SFX399" s="93"/>
      <c r="SFY399" s="93"/>
      <c r="SFZ399" s="93"/>
      <c r="SGA399" s="93"/>
      <c r="SGB399" s="93"/>
      <c r="SGC399" s="93"/>
      <c r="SGD399" s="93"/>
      <c r="SGE399" s="93"/>
      <c r="SGF399" s="93"/>
      <c r="SGG399" s="93"/>
      <c r="SGH399" s="93"/>
      <c r="SGI399" s="93"/>
      <c r="SGJ399" s="93"/>
      <c r="SGK399" s="93"/>
      <c r="SGL399" s="93"/>
      <c r="SGM399" s="93"/>
      <c r="SGN399" s="93"/>
      <c r="SGO399" s="93"/>
      <c r="SGP399" s="93"/>
      <c r="SGQ399" s="93"/>
      <c r="SGR399" s="93"/>
      <c r="SGS399" s="93"/>
      <c r="SGT399" s="93"/>
      <c r="SGU399" s="93"/>
      <c r="SGV399" s="93"/>
      <c r="SGW399" s="93"/>
      <c r="SGX399" s="93"/>
      <c r="SGY399" s="93"/>
      <c r="SGZ399" s="93"/>
      <c r="SHA399" s="93"/>
      <c r="SHB399" s="93"/>
      <c r="SHC399" s="93"/>
      <c r="SHD399" s="93"/>
      <c r="SHE399" s="93"/>
      <c r="SHF399" s="93"/>
      <c r="SHG399" s="93"/>
      <c r="SHH399" s="93"/>
      <c r="SHI399" s="93"/>
      <c r="SHJ399" s="93"/>
      <c r="SHK399" s="93"/>
      <c r="SHL399" s="93"/>
      <c r="SHM399" s="93"/>
      <c r="SHN399" s="93"/>
      <c r="SHO399" s="93"/>
      <c r="SHP399" s="93"/>
      <c r="SHQ399" s="93"/>
      <c r="SHR399" s="93"/>
      <c r="SHS399" s="93"/>
      <c r="SHT399" s="93"/>
      <c r="SHU399" s="93"/>
      <c r="SHV399" s="93"/>
      <c r="SHW399" s="93"/>
      <c r="SHX399" s="93"/>
      <c r="SHY399" s="93"/>
      <c r="SHZ399" s="93"/>
      <c r="SIA399" s="93"/>
      <c r="SIB399" s="93"/>
      <c r="SIC399" s="93"/>
      <c r="SID399" s="93"/>
      <c r="SIE399" s="93"/>
      <c r="SIF399" s="93"/>
      <c r="SIG399" s="93"/>
      <c r="SIH399" s="93"/>
      <c r="SII399" s="93"/>
      <c r="SIJ399" s="93"/>
      <c r="SIK399" s="93"/>
      <c r="SIL399" s="93"/>
      <c r="SIM399" s="93"/>
      <c r="SIN399" s="93"/>
      <c r="SIO399" s="93"/>
      <c r="SIP399" s="93"/>
      <c r="SIQ399" s="93"/>
      <c r="SIR399" s="93"/>
      <c r="SIS399" s="93"/>
      <c r="SIT399" s="93"/>
      <c r="SIU399" s="93"/>
      <c r="SIV399" s="93"/>
      <c r="SIW399" s="93"/>
      <c r="SIX399" s="93"/>
      <c r="SIY399" s="93"/>
      <c r="SIZ399" s="93"/>
      <c r="SJA399" s="93"/>
      <c r="SJB399" s="93"/>
      <c r="SJC399" s="93"/>
      <c r="SJD399" s="93"/>
      <c r="SJE399" s="93"/>
      <c r="SJF399" s="93"/>
      <c r="SJG399" s="93"/>
      <c r="SJH399" s="93"/>
      <c r="SJI399" s="93"/>
      <c r="SJJ399" s="93"/>
      <c r="SJK399" s="93"/>
      <c r="SJL399" s="93"/>
      <c r="SJM399" s="93"/>
      <c r="SJN399" s="93"/>
      <c r="SJO399" s="93"/>
      <c r="SJP399" s="93"/>
      <c r="SJQ399" s="93"/>
      <c r="SJR399" s="93"/>
      <c r="SJS399" s="93"/>
      <c r="SJT399" s="93"/>
      <c r="SJU399" s="93"/>
      <c r="SJV399" s="93"/>
      <c r="SJW399" s="93"/>
      <c r="SJX399" s="93"/>
      <c r="SJY399" s="93"/>
      <c r="SJZ399" s="93"/>
      <c r="SKA399" s="93"/>
      <c r="SKB399" s="93"/>
      <c r="SKC399" s="93"/>
      <c r="SKD399" s="93"/>
      <c r="SKE399" s="93"/>
      <c r="SKF399" s="93"/>
      <c r="SKG399" s="93"/>
      <c r="SKH399" s="93"/>
      <c r="SKI399" s="93"/>
      <c r="SKJ399" s="93"/>
      <c r="SKK399" s="93"/>
      <c r="SKL399" s="93"/>
      <c r="SKM399" s="93"/>
      <c r="SKN399" s="93"/>
      <c r="SKO399" s="93"/>
      <c r="SKP399" s="93"/>
      <c r="SKQ399" s="93"/>
      <c r="SKR399" s="93"/>
      <c r="SKS399" s="93"/>
      <c r="SKT399" s="93"/>
      <c r="SKU399" s="93"/>
      <c r="SKV399" s="93"/>
      <c r="SKW399" s="93"/>
      <c r="SKX399" s="93"/>
      <c r="SKY399" s="93"/>
      <c r="SKZ399" s="93"/>
      <c r="SLA399" s="93"/>
      <c r="SLB399" s="93"/>
      <c r="SLC399" s="93"/>
      <c r="SLD399" s="93"/>
      <c r="SLE399" s="93"/>
      <c r="SLF399" s="93"/>
      <c r="SLG399" s="93"/>
      <c r="SLH399" s="93"/>
      <c r="SLI399" s="93"/>
      <c r="SLJ399" s="93"/>
      <c r="SLK399" s="93"/>
      <c r="SLL399" s="93"/>
      <c r="SLM399" s="93"/>
      <c r="SLN399" s="93"/>
      <c r="SLO399" s="93"/>
      <c r="SLP399" s="93"/>
      <c r="SLQ399" s="93"/>
      <c r="SLR399" s="93"/>
      <c r="SLS399" s="93"/>
      <c r="SLT399" s="93"/>
      <c r="SLU399" s="93"/>
      <c r="SLV399" s="93"/>
      <c r="SLW399" s="93"/>
      <c r="SLX399" s="93"/>
      <c r="SLY399" s="93"/>
      <c r="SLZ399" s="93"/>
      <c r="SMA399" s="93"/>
      <c r="SMB399" s="93"/>
      <c r="SMC399" s="93"/>
      <c r="SMD399" s="93"/>
      <c r="SME399" s="93"/>
      <c r="SMF399" s="93"/>
      <c r="SMG399" s="93"/>
      <c r="SMH399" s="93"/>
      <c r="SMI399" s="93"/>
      <c r="SMJ399" s="93"/>
      <c r="SMK399" s="93"/>
      <c r="SML399" s="93"/>
      <c r="SMM399" s="93"/>
      <c r="SMN399" s="93"/>
      <c r="SMO399" s="93"/>
      <c r="SMP399" s="93"/>
      <c r="SMQ399" s="93"/>
      <c r="SMR399" s="93"/>
      <c r="SMS399" s="93"/>
      <c r="SMT399" s="93"/>
      <c r="SMU399" s="93"/>
      <c r="SMV399" s="93"/>
      <c r="SMW399" s="93"/>
      <c r="SMX399" s="93"/>
      <c r="SMY399" s="93"/>
      <c r="SMZ399" s="93"/>
      <c r="SNA399" s="93"/>
      <c r="SNB399" s="93"/>
      <c r="SNC399" s="93"/>
      <c r="SND399" s="93"/>
      <c r="SNE399" s="93"/>
      <c r="SNF399" s="93"/>
      <c r="SNG399" s="93"/>
      <c r="SNH399" s="93"/>
      <c r="SNI399" s="93"/>
      <c r="SNJ399" s="93"/>
      <c r="SNK399" s="93"/>
      <c r="SNL399" s="93"/>
      <c r="SNM399" s="93"/>
      <c r="SNN399" s="93"/>
      <c r="SNO399" s="93"/>
      <c r="SNP399" s="93"/>
      <c r="SNQ399" s="93"/>
      <c r="SNR399" s="93"/>
      <c r="SNS399" s="93"/>
      <c r="SNT399" s="93"/>
      <c r="SNU399" s="93"/>
      <c r="SNV399" s="93"/>
      <c r="SNW399" s="93"/>
      <c r="SNX399" s="93"/>
      <c r="SNY399" s="93"/>
      <c r="SNZ399" s="93"/>
      <c r="SOA399" s="93"/>
      <c r="SOB399" s="93"/>
      <c r="SOC399" s="93"/>
      <c r="SOD399" s="93"/>
      <c r="SOE399" s="93"/>
      <c r="SOF399" s="93"/>
      <c r="SOG399" s="93"/>
      <c r="SOH399" s="93"/>
      <c r="SOI399" s="93"/>
      <c r="SOJ399" s="93"/>
      <c r="SOK399" s="93"/>
      <c r="SOL399" s="93"/>
      <c r="SOM399" s="93"/>
      <c r="SON399" s="93"/>
      <c r="SOO399" s="93"/>
      <c r="SOP399" s="93"/>
      <c r="SOQ399" s="93"/>
      <c r="SOR399" s="93"/>
      <c r="SOS399" s="93"/>
      <c r="SOT399" s="93"/>
      <c r="SOU399" s="93"/>
      <c r="SOV399" s="93"/>
      <c r="SOW399" s="93"/>
      <c r="SOX399" s="93"/>
      <c r="SOY399" s="93"/>
      <c r="SOZ399" s="93"/>
      <c r="SPA399" s="93"/>
      <c r="SPB399" s="93"/>
      <c r="SPC399" s="93"/>
      <c r="SPD399" s="93"/>
      <c r="SPE399" s="93"/>
      <c r="SPF399" s="93"/>
      <c r="SPG399" s="93"/>
      <c r="SPH399" s="93"/>
      <c r="SPI399" s="93"/>
      <c r="SPJ399" s="93"/>
      <c r="SPK399" s="93"/>
      <c r="SPL399" s="93"/>
      <c r="SPM399" s="93"/>
      <c r="SPN399" s="93"/>
      <c r="SPO399" s="93"/>
      <c r="SPP399" s="93"/>
      <c r="SPQ399" s="93"/>
      <c r="SPR399" s="93"/>
      <c r="SPS399" s="93"/>
      <c r="SPT399" s="93"/>
      <c r="SPU399" s="93"/>
      <c r="SPV399" s="93"/>
      <c r="SPW399" s="93"/>
      <c r="SPX399" s="93"/>
      <c r="SPY399" s="93"/>
      <c r="SPZ399" s="93"/>
      <c r="SQA399" s="93"/>
      <c r="SQB399" s="93"/>
      <c r="SQC399" s="93"/>
      <c r="SQD399" s="93"/>
      <c r="SQE399" s="93"/>
      <c r="SQF399" s="93"/>
      <c r="SQG399" s="93"/>
      <c r="SQH399" s="93"/>
      <c r="SQI399" s="93"/>
      <c r="SQJ399" s="93"/>
      <c r="SQK399" s="93"/>
      <c r="SQL399" s="93"/>
      <c r="SQM399" s="93"/>
      <c r="SQN399" s="93"/>
      <c r="SQO399" s="93"/>
      <c r="SQP399" s="93"/>
      <c r="SQQ399" s="93"/>
      <c r="SQR399" s="93"/>
      <c r="SQS399" s="93"/>
      <c r="SQT399" s="93"/>
      <c r="SQU399" s="93"/>
      <c r="SQV399" s="93"/>
      <c r="SQW399" s="93"/>
      <c r="SQX399" s="93"/>
      <c r="SQY399" s="93"/>
      <c r="SQZ399" s="93"/>
      <c r="SRA399" s="93"/>
      <c r="SRB399" s="93"/>
      <c r="SRC399" s="93"/>
      <c r="SRD399" s="93"/>
      <c r="SRE399" s="93"/>
      <c r="SRF399" s="93"/>
      <c r="SRG399" s="93"/>
      <c r="SRH399" s="93"/>
      <c r="SRI399" s="93"/>
      <c r="SRJ399" s="93"/>
      <c r="SRK399" s="93"/>
      <c r="SRL399" s="93"/>
      <c r="SRM399" s="93"/>
      <c r="SRN399" s="93"/>
      <c r="SRO399" s="93"/>
      <c r="SRP399" s="93"/>
      <c r="SRQ399" s="93"/>
      <c r="SRR399" s="93"/>
      <c r="SRS399" s="93"/>
      <c r="SRT399" s="93"/>
      <c r="SRU399" s="93"/>
      <c r="SRV399" s="93"/>
      <c r="SRW399" s="93"/>
      <c r="SRX399" s="93"/>
      <c r="SRY399" s="93"/>
      <c r="SRZ399" s="93"/>
      <c r="SSA399" s="93"/>
      <c r="SSB399" s="93"/>
      <c r="SSC399" s="93"/>
      <c r="SSD399" s="93"/>
      <c r="SSE399" s="93"/>
      <c r="SSF399" s="93"/>
      <c r="SSG399" s="93"/>
      <c r="SSH399" s="93"/>
      <c r="SSI399" s="93"/>
      <c r="SSJ399" s="93"/>
      <c r="SSK399" s="93"/>
      <c r="SSL399" s="93"/>
      <c r="SSM399" s="93"/>
      <c r="SSN399" s="93"/>
      <c r="SSO399" s="93"/>
      <c r="SSP399" s="93"/>
      <c r="SSQ399" s="93"/>
      <c r="SSR399" s="93"/>
      <c r="SSS399" s="93"/>
      <c r="SST399" s="93"/>
      <c r="SSU399" s="93"/>
      <c r="SSV399" s="93"/>
      <c r="SSW399" s="93"/>
      <c r="SSX399" s="93"/>
      <c r="SSY399" s="93"/>
      <c r="SSZ399" s="93"/>
      <c r="STA399" s="93"/>
      <c r="STB399" s="93"/>
      <c r="STC399" s="93"/>
      <c r="STD399" s="93"/>
      <c r="STE399" s="93"/>
      <c r="STF399" s="93"/>
      <c r="STG399" s="93"/>
      <c r="STH399" s="93"/>
      <c r="STI399" s="93"/>
      <c r="STJ399" s="93"/>
      <c r="STK399" s="93"/>
      <c r="STL399" s="93"/>
      <c r="STM399" s="93"/>
      <c r="STN399" s="93"/>
      <c r="STO399" s="93"/>
      <c r="STP399" s="93"/>
      <c r="STQ399" s="93"/>
      <c r="STR399" s="93"/>
      <c r="STS399" s="93"/>
      <c r="STT399" s="93"/>
      <c r="STU399" s="93"/>
      <c r="STV399" s="93"/>
      <c r="STW399" s="93"/>
      <c r="STX399" s="93"/>
      <c r="STY399" s="93"/>
      <c r="STZ399" s="93"/>
      <c r="SUA399" s="93"/>
      <c r="SUB399" s="93"/>
      <c r="SUC399" s="93"/>
      <c r="SUD399" s="93"/>
      <c r="SUE399" s="93"/>
      <c r="SUF399" s="93"/>
      <c r="SUG399" s="93"/>
      <c r="SUH399" s="93"/>
      <c r="SUI399" s="93"/>
      <c r="SUJ399" s="93"/>
      <c r="SUK399" s="93"/>
      <c r="SUL399" s="93"/>
      <c r="SUM399" s="93"/>
      <c r="SUN399" s="93"/>
      <c r="SUO399" s="93"/>
      <c r="SUP399" s="93"/>
      <c r="SUQ399" s="93"/>
      <c r="SUR399" s="93"/>
      <c r="SUS399" s="93"/>
      <c r="SUT399" s="93"/>
      <c r="SUU399" s="93"/>
      <c r="SUV399" s="93"/>
      <c r="SUW399" s="93"/>
      <c r="SUX399" s="93"/>
      <c r="SUY399" s="93"/>
      <c r="SUZ399" s="93"/>
      <c r="SVA399" s="93"/>
      <c r="SVB399" s="93"/>
      <c r="SVC399" s="93"/>
      <c r="SVD399" s="93"/>
      <c r="SVE399" s="93"/>
      <c r="SVF399" s="93"/>
      <c r="SVG399" s="93"/>
      <c r="SVH399" s="93"/>
      <c r="SVI399" s="93"/>
      <c r="SVJ399" s="93"/>
      <c r="SVK399" s="93"/>
      <c r="SVL399" s="93"/>
      <c r="SVM399" s="93"/>
      <c r="SVN399" s="93"/>
      <c r="SVO399" s="93"/>
      <c r="SVP399" s="93"/>
      <c r="SVQ399" s="93"/>
      <c r="SVR399" s="93"/>
      <c r="SVS399" s="93"/>
      <c r="SVT399" s="93"/>
      <c r="SVU399" s="93"/>
      <c r="SVV399" s="93"/>
      <c r="SVW399" s="93"/>
      <c r="SVX399" s="93"/>
      <c r="SVY399" s="93"/>
      <c r="SVZ399" s="93"/>
      <c r="SWA399" s="93"/>
      <c r="SWB399" s="93"/>
      <c r="SWC399" s="93"/>
      <c r="SWD399" s="93"/>
      <c r="SWE399" s="93"/>
      <c r="SWF399" s="93"/>
      <c r="SWG399" s="93"/>
      <c r="SWH399" s="93"/>
      <c r="SWI399" s="93"/>
      <c r="SWJ399" s="93"/>
      <c r="SWK399" s="93"/>
      <c r="SWL399" s="93"/>
      <c r="SWM399" s="93"/>
      <c r="SWN399" s="93"/>
      <c r="SWO399" s="93"/>
      <c r="SWP399" s="93"/>
      <c r="SWQ399" s="93"/>
      <c r="SWR399" s="93"/>
      <c r="SWS399" s="93"/>
      <c r="SWT399" s="93"/>
      <c r="SWU399" s="93"/>
      <c r="SWV399" s="93"/>
      <c r="SWW399" s="93"/>
      <c r="SWX399" s="93"/>
      <c r="SWY399" s="93"/>
      <c r="SWZ399" s="93"/>
      <c r="SXA399" s="93"/>
      <c r="SXB399" s="93"/>
      <c r="SXC399" s="93"/>
      <c r="SXD399" s="93"/>
      <c r="SXE399" s="93"/>
      <c r="SXF399" s="93"/>
      <c r="SXG399" s="93"/>
      <c r="SXH399" s="93"/>
      <c r="SXI399" s="93"/>
      <c r="SXJ399" s="93"/>
      <c r="SXK399" s="93"/>
      <c r="SXL399" s="93"/>
      <c r="SXM399" s="93"/>
      <c r="SXN399" s="93"/>
      <c r="SXO399" s="93"/>
      <c r="SXP399" s="93"/>
      <c r="SXQ399" s="93"/>
      <c r="SXR399" s="93"/>
      <c r="SXS399" s="93"/>
      <c r="SXT399" s="93"/>
      <c r="SXU399" s="93"/>
      <c r="SXV399" s="93"/>
      <c r="SXW399" s="93"/>
      <c r="SXX399" s="93"/>
      <c r="SXY399" s="93"/>
      <c r="SXZ399" s="93"/>
      <c r="SYA399" s="93"/>
      <c r="SYB399" s="93"/>
      <c r="SYC399" s="93"/>
      <c r="SYD399" s="93"/>
      <c r="SYE399" s="93"/>
      <c r="SYF399" s="93"/>
      <c r="SYG399" s="93"/>
      <c r="SYH399" s="93"/>
      <c r="SYI399" s="93"/>
      <c r="SYJ399" s="93"/>
      <c r="SYK399" s="93"/>
      <c r="SYL399" s="93"/>
      <c r="SYM399" s="93"/>
      <c r="SYN399" s="93"/>
      <c r="SYO399" s="93"/>
      <c r="SYP399" s="93"/>
      <c r="SYQ399" s="93"/>
      <c r="SYR399" s="93"/>
      <c r="SYS399" s="93"/>
      <c r="SYT399" s="93"/>
      <c r="SYU399" s="93"/>
      <c r="SYV399" s="93"/>
      <c r="SYW399" s="93"/>
      <c r="SYX399" s="93"/>
      <c r="SYY399" s="93"/>
      <c r="SYZ399" s="93"/>
      <c r="SZA399" s="93"/>
      <c r="SZB399" s="93"/>
      <c r="SZC399" s="93"/>
      <c r="SZD399" s="93"/>
      <c r="SZE399" s="93"/>
      <c r="SZF399" s="93"/>
      <c r="SZG399" s="93"/>
      <c r="SZH399" s="93"/>
      <c r="SZI399" s="93"/>
      <c r="SZJ399" s="93"/>
      <c r="SZK399" s="93"/>
      <c r="SZL399" s="93"/>
      <c r="SZM399" s="93"/>
      <c r="SZN399" s="93"/>
      <c r="SZO399" s="93"/>
      <c r="SZP399" s="93"/>
      <c r="SZQ399" s="93"/>
      <c r="SZR399" s="93"/>
      <c r="SZS399" s="93"/>
      <c r="SZT399" s="93"/>
      <c r="SZU399" s="93"/>
      <c r="SZV399" s="93"/>
      <c r="SZW399" s="93"/>
      <c r="SZX399" s="93"/>
      <c r="SZY399" s="93"/>
      <c r="SZZ399" s="93"/>
      <c r="TAA399" s="93"/>
      <c r="TAB399" s="93"/>
      <c r="TAC399" s="93"/>
      <c r="TAD399" s="93"/>
      <c r="TAE399" s="93"/>
      <c r="TAF399" s="93"/>
      <c r="TAG399" s="93"/>
      <c r="TAH399" s="93"/>
      <c r="TAI399" s="93"/>
      <c r="TAJ399" s="93"/>
      <c r="TAK399" s="93"/>
      <c r="TAL399" s="93"/>
      <c r="TAM399" s="93"/>
      <c r="TAN399" s="93"/>
      <c r="TAO399" s="93"/>
      <c r="TAP399" s="93"/>
      <c r="TAQ399" s="93"/>
      <c r="TAR399" s="93"/>
      <c r="TAS399" s="93"/>
      <c r="TAT399" s="93"/>
      <c r="TAU399" s="93"/>
      <c r="TAV399" s="93"/>
      <c r="TAW399" s="93"/>
      <c r="TAX399" s="93"/>
      <c r="TAY399" s="93"/>
      <c r="TAZ399" s="93"/>
      <c r="TBA399" s="93"/>
      <c r="TBB399" s="93"/>
      <c r="TBC399" s="93"/>
      <c r="TBD399" s="93"/>
      <c r="TBE399" s="93"/>
      <c r="TBF399" s="93"/>
      <c r="TBG399" s="93"/>
      <c r="TBH399" s="93"/>
      <c r="TBI399" s="93"/>
      <c r="TBJ399" s="93"/>
      <c r="TBK399" s="93"/>
      <c r="TBL399" s="93"/>
      <c r="TBM399" s="93"/>
      <c r="TBN399" s="93"/>
      <c r="TBO399" s="93"/>
      <c r="TBP399" s="93"/>
      <c r="TBQ399" s="93"/>
      <c r="TBR399" s="93"/>
      <c r="TBS399" s="93"/>
      <c r="TBT399" s="93"/>
      <c r="TBU399" s="93"/>
      <c r="TBV399" s="93"/>
      <c r="TBW399" s="93"/>
      <c r="TBX399" s="93"/>
      <c r="TBY399" s="93"/>
      <c r="TBZ399" s="93"/>
      <c r="TCA399" s="93"/>
      <c r="TCB399" s="93"/>
      <c r="TCC399" s="93"/>
      <c r="TCD399" s="93"/>
      <c r="TCE399" s="93"/>
      <c r="TCF399" s="93"/>
      <c r="TCG399" s="93"/>
      <c r="TCH399" s="93"/>
      <c r="TCI399" s="93"/>
      <c r="TCJ399" s="93"/>
      <c r="TCK399" s="93"/>
      <c r="TCL399" s="93"/>
      <c r="TCM399" s="93"/>
      <c r="TCN399" s="93"/>
      <c r="TCO399" s="93"/>
      <c r="TCP399" s="93"/>
      <c r="TCQ399" s="93"/>
      <c r="TCR399" s="93"/>
      <c r="TCS399" s="93"/>
      <c r="TCT399" s="93"/>
      <c r="TCU399" s="93"/>
      <c r="TCV399" s="93"/>
      <c r="TCW399" s="93"/>
      <c r="TCX399" s="93"/>
      <c r="TCY399" s="93"/>
      <c r="TCZ399" s="93"/>
      <c r="TDA399" s="93"/>
      <c r="TDB399" s="93"/>
      <c r="TDC399" s="93"/>
      <c r="TDD399" s="93"/>
      <c r="TDE399" s="93"/>
      <c r="TDF399" s="93"/>
      <c r="TDG399" s="93"/>
      <c r="TDH399" s="93"/>
      <c r="TDI399" s="93"/>
      <c r="TDJ399" s="93"/>
      <c r="TDK399" s="93"/>
      <c r="TDL399" s="93"/>
      <c r="TDM399" s="93"/>
      <c r="TDN399" s="93"/>
      <c r="TDO399" s="93"/>
      <c r="TDP399" s="93"/>
      <c r="TDQ399" s="93"/>
      <c r="TDR399" s="93"/>
      <c r="TDS399" s="93"/>
      <c r="TDT399" s="93"/>
      <c r="TDU399" s="93"/>
      <c r="TDV399" s="93"/>
      <c r="TDW399" s="93"/>
      <c r="TDX399" s="93"/>
      <c r="TDY399" s="93"/>
      <c r="TDZ399" s="93"/>
      <c r="TEA399" s="93"/>
      <c r="TEB399" s="93"/>
      <c r="TEC399" s="93"/>
      <c r="TED399" s="93"/>
      <c r="TEE399" s="93"/>
      <c r="TEF399" s="93"/>
      <c r="TEG399" s="93"/>
      <c r="TEH399" s="93"/>
      <c r="TEI399" s="93"/>
      <c r="TEJ399" s="93"/>
      <c r="TEK399" s="93"/>
      <c r="TEL399" s="93"/>
      <c r="TEM399" s="93"/>
      <c r="TEN399" s="93"/>
      <c r="TEO399" s="93"/>
      <c r="TEP399" s="93"/>
      <c r="TEQ399" s="93"/>
      <c r="TER399" s="93"/>
      <c r="TES399" s="93"/>
      <c r="TET399" s="93"/>
      <c r="TEU399" s="93"/>
      <c r="TEV399" s="93"/>
      <c r="TEW399" s="93"/>
      <c r="TEX399" s="93"/>
      <c r="TEY399" s="93"/>
      <c r="TEZ399" s="93"/>
      <c r="TFA399" s="93"/>
      <c r="TFB399" s="93"/>
      <c r="TFC399" s="93"/>
      <c r="TFD399" s="93"/>
      <c r="TFE399" s="93"/>
      <c r="TFF399" s="93"/>
      <c r="TFG399" s="93"/>
      <c r="TFH399" s="93"/>
      <c r="TFI399" s="93"/>
      <c r="TFJ399" s="93"/>
      <c r="TFK399" s="93"/>
      <c r="TFL399" s="93"/>
      <c r="TFM399" s="93"/>
      <c r="TFN399" s="93"/>
      <c r="TFO399" s="93"/>
      <c r="TFP399" s="93"/>
      <c r="TFQ399" s="93"/>
      <c r="TFR399" s="93"/>
      <c r="TFS399" s="93"/>
      <c r="TFT399" s="93"/>
      <c r="TFU399" s="93"/>
      <c r="TFV399" s="93"/>
      <c r="TFW399" s="93"/>
      <c r="TFX399" s="93"/>
      <c r="TFY399" s="93"/>
      <c r="TFZ399" s="93"/>
      <c r="TGA399" s="93"/>
      <c r="TGB399" s="93"/>
      <c r="TGC399" s="93"/>
      <c r="TGD399" s="93"/>
      <c r="TGE399" s="93"/>
      <c r="TGF399" s="93"/>
      <c r="TGG399" s="93"/>
      <c r="TGH399" s="93"/>
      <c r="TGI399" s="93"/>
      <c r="TGJ399" s="93"/>
      <c r="TGK399" s="93"/>
      <c r="TGL399" s="93"/>
      <c r="TGM399" s="93"/>
      <c r="TGN399" s="93"/>
      <c r="TGO399" s="93"/>
      <c r="TGP399" s="93"/>
      <c r="TGQ399" s="93"/>
      <c r="TGR399" s="93"/>
      <c r="TGS399" s="93"/>
      <c r="TGT399" s="93"/>
      <c r="TGU399" s="93"/>
      <c r="TGV399" s="93"/>
      <c r="TGW399" s="93"/>
      <c r="TGX399" s="93"/>
      <c r="TGY399" s="93"/>
      <c r="TGZ399" s="93"/>
      <c r="THA399" s="93"/>
      <c r="THB399" s="93"/>
      <c r="THC399" s="93"/>
      <c r="THD399" s="93"/>
      <c r="THE399" s="93"/>
      <c r="THF399" s="93"/>
      <c r="THG399" s="93"/>
      <c r="THH399" s="93"/>
      <c r="THI399" s="93"/>
      <c r="THJ399" s="93"/>
      <c r="THK399" s="93"/>
      <c r="THL399" s="93"/>
      <c r="THM399" s="93"/>
      <c r="THN399" s="93"/>
      <c r="THO399" s="93"/>
      <c r="THP399" s="93"/>
      <c r="THQ399" s="93"/>
      <c r="THR399" s="93"/>
      <c r="THS399" s="93"/>
      <c r="THT399" s="93"/>
      <c r="THU399" s="93"/>
      <c r="THV399" s="93"/>
      <c r="THW399" s="93"/>
      <c r="THX399" s="93"/>
      <c r="THY399" s="93"/>
      <c r="THZ399" s="93"/>
      <c r="TIA399" s="93"/>
      <c r="TIB399" s="93"/>
      <c r="TIC399" s="93"/>
      <c r="TID399" s="93"/>
      <c r="TIE399" s="93"/>
      <c r="TIF399" s="93"/>
      <c r="TIG399" s="93"/>
      <c r="TIH399" s="93"/>
      <c r="TII399" s="93"/>
      <c r="TIJ399" s="93"/>
      <c r="TIK399" s="93"/>
      <c r="TIL399" s="93"/>
      <c r="TIM399" s="93"/>
      <c r="TIN399" s="93"/>
      <c r="TIO399" s="93"/>
      <c r="TIP399" s="93"/>
      <c r="TIQ399" s="93"/>
      <c r="TIR399" s="93"/>
      <c r="TIS399" s="93"/>
      <c r="TIT399" s="93"/>
      <c r="TIU399" s="93"/>
      <c r="TIV399" s="93"/>
      <c r="TIW399" s="93"/>
      <c r="TIX399" s="93"/>
      <c r="TIY399" s="93"/>
      <c r="TIZ399" s="93"/>
      <c r="TJA399" s="93"/>
      <c r="TJB399" s="93"/>
      <c r="TJC399" s="93"/>
      <c r="TJD399" s="93"/>
      <c r="TJE399" s="93"/>
      <c r="TJF399" s="93"/>
      <c r="TJG399" s="93"/>
      <c r="TJH399" s="93"/>
      <c r="TJI399" s="93"/>
      <c r="TJJ399" s="93"/>
      <c r="TJK399" s="93"/>
      <c r="TJL399" s="93"/>
      <c r="TJM399" s="93"/>
      <c r="TJN399" s="93"/>
      <c r="TJO399" s="93"/>
      <c r="TJP399" s="93"/>
      <c r="TJQ399" s="93"/>
      <c r="TJR399" s="93"/>
      <c r="TJS399" s="93"/>
      <c r="TJT399" s="93"/>
      <c r="TJU399" s="93"/>
      <c r="TJV399" s="93"/>
      <c r="TJW399" s="93"/>
      <c r="TJX399" s="93"/>
      <c r="TJY399" s="93"/>
      <c r="TJZ399" s="93"/>
      <c r="TKA399" s="93"/>
      <c r="TKB399" s="93"/>
      <c r="TKC399" s="93"/>
      <c r="TKD399" s="93"/>
      <c r="TKE399" s="93"/>
      <c r="TKF399" s="93"/>
      <c r="TKG399" s="93"/>
      <c r="TKH399" s="93"/>
      <c r="TKI399" s="93"/>
      <c r="TKJ399" s="93"/>
      <c r="TKK399" s="93"/>
      <c r="TKL399" s="93"/>
      <c r="TKM399" s="93"/>
      <c r="TKN399" s="93"/>
      <c r="TKO399" s="93"/>
      <c r="TKP399" s="93"/>
      <c r="TKQ399" s="93"/>
      <c r="TKR399" s="93"/>
      <c r="TKS399" s="93"/>
      <c r="TKT399" s="93"/>
      <c r="TKU399" s="93"/>
      <c r="TKV399" s="93"/>
      <c r="TKW399" s="93"/>
      <c r="TKX399" s="93"/>
      <c r="TKY399" s="93"/>
      <c r="TKZ399" s="93"/>
      <c r="TLA399" s="93"/>
      <c r="TLB399" s="93"/>
      <c r="TLC399" s="93"/>
      <c r="TLD399" s="93"/>
      <c r="TLE399" s="93"/>
      <c r="TLF399" s="93"/>
      <c r="TLG399" s="93"/>
      <c r="TLH399" s="93"/>
      <c r="TLI399" s="93"/>
      <c r="TLJ399" s="93"/>
      <c r="TLK399" s="93"/>
      <c r="TLL399" s="93"/>
      <c r="TLM399" s="93"/>
      <c r="TLN399" s="93"/>
      <c r="TLO399" s="93"/>
      <c r="TLP399" s="93"/>
      <c r="TLQ399" s="93"/>
      <c r="TLR399" s="93"/>
      <c r="TLS399" s="93"/>
      <c r="TLT399" s="93"/>
      <c r="TLU399" s="93"/>
      <c r="TLV399" s="93"/>
      <c r="TLW399" s="93"/>
      <c r="TLX399" s="93"/>
      <c r="TLY399" s="93"/>
      <c r="TLZ399" s="93"/>
      <c r="TMA399" s="93"/>
      <c r="TMB399" s="93"/>
      <c r="TMC399" s="93"/>
      <c r="TMD399" s="93"/>
      <c r="TME399" s="93"/>
      <c r="TMF399" s="93"/>
      <c r="TMG399" s="93"/>
      <c r="TMH399" s="93"/>
      <c r="TMI399" s="93"/>
      <c r="TMJ399" s="93"/>
      <c r="TMK399" s="93"/>
      <c r="TML399" s="93"/>
      <c r="TMM399" s="93"/>
      <c r="TMN399" s="93"/>
      <c r="TMO399" s="93"/>
      <c r="TMP399" s="93"/>
      <c r="TMQ399" s="93"/>
      <c r="TMR399" s="93"/>
      <c r="TMS399" s="93"/>
      <c r="TMT399" s="93"/>
      <c r="TMU399" s="93"/>
      <c r="TMV399" s="93"/>
      <c r="TMW399" s="93"/>
      <c r="TMX399" s="93"/>
      <c r="TMY399" s="93"/>
      <c r="TMZ399" s="93"/>
      <c r="TNA399" s="93"/>
      <c r="TNB399" s="93"/>
      <c r="TNC399" s="93"/>
      <c r="TND399" s="93"/>
      <c r="TNE399" s="93"/>
      <c r="TNF399" s="93"/>
      <c r="TNG399" s="93"/>
      <c r="TNH399" s="93"/>
      <c r="TNI399" s="93"/>
      <c r="TNJ399" s="93"/>
      <c r="TNK399" s="93"/>
      <c r="TNL399" s="93"/>
      <c r="TNM399" s="93"/>
      <c r="TNN399" s="93"/>
      <c r="TNO399" s="93"/>
      <c r="TNP399" s="93"/>
      <c r="TNQ399" s="93"/>
      <c r="TNR399" s="93"/>
      <c r="TNS399" s="93"/>
      <c r="TNT399" s="93"/>
      <c r="TNU399" s="93"/>
      <c r="TNV399" s="93"/>
      <c r="TNW399" s="93"/>
      <c r="TNX399" s="93"/>
      <c r="TNY399" s="93"/>
      <c r="TNZ399" s="93"/>
      <c r="TOA399" s="93"/>
      <c r="TOB399" s="93"/>
      <c r="TOC399" s="93"/>
      <c r="TOD399" s="93"/>
      <c r="TOE399" s="93"/>
      <c r="TOF399" s="93"/>
      <c r="TOG399" s="93"/>
      <c r="TOH399" s="93"/>
      <c r="TOI399" s="93"/>
      <c r="TOJ399" s="93"/>
      <c r="TOK399" s="93"/>
      <c r="TOL399" s="93"/>
      <c r="TOM399" s="93"/>
      <c r="TON399" s="93"/>
      <c r="TOO399" s="93"/>
      <c r="TOP399" s="93"/>
      <c r="TOQ399" s="93"/>
      <c r="TOR399" s="93"/>
      <c r="TOS399" s="93"/>
      <c r="TOT399" s="93"/>
      <c r="TOU399" s="93"/>
      <c r="TOV399" s="93"/>
      <c r="TOW399" s="93"/>
      <c r="TOX399" s="93"/>
      <c r="TOY399" s="93"/>
      <c r="TOZ399" s="93"/>
      <c r="TPA399" s="93"/>
      <c r="TPB399" s="93"/>
      <c r="TPC399" s="93"/>
      <c r="TPD399" s="93"/>
      <c r="TPE399" s="93"/>
      <c r="TPF399" s="93"/>
      <c r="TPG399" s="93"/>
      <c r="TPH399" s="93"/>
      <c r="TPI399" s="93"/>
      <c r="TPJ399" s="93"/>
      <c r="TPK399" s="93"/>
      <c r="TPL399" s="93"/>
      <c r="TPM399" s="93"/>
      <c r="TPN399" s="93"/>
      <c r="TPO399" s="93"/>
      <c r="TPP399" s="93"/>
      <c r="TPQ399" s="93"/>
      <c r="TPR399" s="93"/>
      <c r="TPS399" s="93"/>
      <c r="TPT399" s="93"/>
      <c r="TPU399" s="93"/>
      <c r="TPV399" s="93"/>
      <c r="TPW399" s="93"/>
      <c r="TPX399" s="93"/>
      <c r="TPY399" s="93"/>
      <c r="TPZ399" s="93"/>
      <c r="TQA399" s="93"/>
      <c r="TQB399" s="93"/>
      <c r="TQC399" s="93"/>
      <c r="TQD399" s="93"/>
      <c r="TQE399" s="93"/>
      <c r="TQF399" s="93"/>
      <c r="TQG399" s="93"/>
      <c r="TQH399" s="93"/>
      <c r="TQI399" s="93"/>
      <c r="TQJ399" s="93"/>
      <c r="TQK399" s="93"/>
      <c r="TQL399" s="93"/>
      <c r="TQM399" s="93"/>
      <c r="TQN399" s="93"/>
      <c r="TQO399" s="93"/>
      <c r="TQP399" s="93"/>
      <c r="TQQ399" s="93"/>
      <c r="TQR399" s="93"/>
      <c r="TQS399" s="93"/>
      <c r="TQT399" s="93"/>
      <c r="TQU399" s="93"/>
      <c r="TQV399" s="93"/>
      <c r="TQW399" s="93"/>
      <c r="TQX399" s="93"/>
      <c r="TQY399" s="93"/>
      <c r="TQZ399" s="93"/>
      <c r="TRA399" s="93"/>
      <c r="TRB399" s="93"/>
      <c r="TRC399" s="93"/>
      <c r="TRD399" s="93"/>
      <c r="TRE399" s="93"/>
      <c r="TRF399" s="93"/>
      <c r="TRG399" s="93"/>
      <c r="TRH399" s="93"/>
      <c r="TRI399" s="93"/>
      <c r="TRJ399" s="93"/>
      <c r="TRK399" s="93"/>
      <c r="TRL399" s="93"/>
      <c r="TRM399" s="93"/>
      <c r="TRN399" s="93"/>
      <c r="TRO399" s="93"/>
      <c r="TRP399" s="93"/>
      <c r="TRQ399" s="93"/>
      <c r="TRR399" s="93"/>
      <c r="TRS399" s="93"/>
      <c r="TRT399" s="93"/>
      <c r="TRU399" s="93"/>
      <c r="TRV399" s="93"/>
      <c r="TRW399" s="93"/>
      <c r="TRX399" s="93"/>
      <c r="TRY399" s="93"/>
      <c r="TRZ399" s="93"/>
      <c r="TSA399" s="93"/>
      <c r="TSB399" s="93"/>
      <c r="TSC399" s="93"/>
      <c r="TSD399" s="93"/>
      <c r="TSE399" s="93"/>
      <c r="TSF399" s="93"/>
      <c r="TSG399" s="93"/>
      <c r="TSH399" s="93"/>
      <c r="TSI399" s="93"/>
      <c r="TSJ399" s="93"/>
      <c r="TSK399" s="93"/>
      <c r="TSL399" s="93"/>
      <c r="TSM399" s="93"/>
      <c r="TSN399" s="93"/>
      <c r="TSO399" s="93"/>
      <c r="TSP399" s="93"/>
      <c r="TSQ399" s="93"/>
      <c r="TSR399" s="93"/>
      <c r="TSS399" s="93"/>
      <c r="TST399" s="93"/>
      <c r="TSU399" s="93"/>
      <c r="TSV399" s="93"/>
      <c r="TSW399" s="93"/>
      <c r="TSX399" s="93"/>
      <c r="TSY399" s="93"/>
      <c r="TSZ399" s="93"/>
      <c r="TTA399" s="93"/>
      <c r="TTB399" s="93"/>
      <c r="TTC399" s="93"/>
      <c r="TTD399" s="93"/>
      <c r="TTE399" s="93"/>
      <c r="TTF399" s="93"/>
      <c r="TTG399" s="93"/>
      <c r="TTH399" s="93"/>
      <c r="TTI399" s="93"/>
      <c r="TTJ399" s="93"/>
      <c r="TTK399" s="93"/>
      <c r="TTL399" s="93"/>
      <c r="TTM399" s="93"/>
      <c r="TTN399" s="93"/>
      <c r="TTO399" s="93"/>
      <c r="TTP399" s="93"/>
      <c r="TTQ399" s="93"/>
      <c r="TTR399" s="93"/>
      <c r="TTS399" s="93"/>
      <c r="TTT399" s="93"/>
      <c r="TTU399" s="93"/>
      <c r="TTV399" s="93"/>
      <c r="TTW399" s="93"/>
      <c r="TTX399" s="93"/>
      <c r="TTY399" s="93"/>
      <c r="TTZ399" s="93"/>
      <c r="TUA399" s="93"/>
      <c r="TUB399" s="93"/>
      <c r="TUC399" s="93"/>
      <c r="TUD399" s="93"/>
      <c r="TUE399" s="93"/>
      <c r="TUF399" s="93"/>
      <c r="TUG399" s="93"/>
      <c r="TUH399" s="93"/>
      <c r="TUI399" s="93"/>
      <c r="TUJ399" s="93"/>
      <c r="TUK399" s="93"/>
      <c r="TUL399" s="93"/>
      <c r="TUM399" s="93"/>
      <c r="TUN399" s="93"/>
      <c r="TUO399" s="93"/>
      <c r="TUP399" s="93"/>
      <c r="TUQ399" s="93"/>
      <c r="TUR399" s="93"/>
      <c r="TUS399" s="93"/>
      <c r="TUT399" s="93"/>
      <c r="TUU399" s="93"/>
      <c r="TUV399" s="93"/>
      <c r="TUW399" s="93"/>
      <c r="TUX399" s="93"/>
      <c r="TUY399" s="93"/>
      <c r="TUZ399" s="93"/>
      <c r="TVA399" s="93"/>
      <c r="TVB399" s="93"/>
      <c r="TVC399" s="93"/>
      <c r="TVD399" s="93"/>
      <c r="TVE399" s="93"/>
      <c r="TVF399" s="93"/>
      <c r="TVG399" s="93"/>
      <c r="TVH399" s="93"/>
      <c r="TVI399" s="93"/>
      <c r="TVJ399" s="93"/>
      <c r="TVK399" s="93"/>
      <c r="TVL399" s="93"/>
      <c r="TVM399" s="93"/>
      <c r="TVN399" s="93"/>
      <c r="TVO399" s="93"/>
      <c r="TVP399" s="93"/>
      <c r="TVQ399" s="93"/>
      <c r="TVR399" s="93"/>
      <c r="TVS399" s="93"/>
      <c r="TVT399" s="93"/>
      <c r="TVU399" s="93"/>
      <c r="TVV399" s="93"/>
      <c r="TVW399" s="93"/>
      <c r="TVX399" s="93"/>
      <c r="TVY399" s="93"/>
      <c r="TVZ399" s="93"/>
      <c r="TWA399" s="93"/>
      <c r="TWB399" s="93"/>
      <c r="TWC399" s="93"/>
      <c r="TWD399" s="93"/>
      <c r="TWE399" s="93"/>
      <c r="TWF399" s="93"/>
      <c r="TWG399" s="93"/>
      <c r="TWH399" s="93"/>
      <c r="TWI399" s="93"/>
      <c r="TWJ399" s="93"/>
      <c r="TWK399" s="93"/>
      <c r="TWL399" s="93"/>
      <c r="TWM399" s="93"/>
      <c r="TWN399" s="93"/>
      <c r="TWO399" s="93"/>
      <c r="TWP399" s="93"/>
      <c r="TWQ399" s="93"/>
      <c r="TWR399" s="93"/>
      <c r="TWS399" s="93"/>
      <c r="TWT399" s="93"/>
      <c r="TWU399" s="93"/>
      <c r="TWV399" s="93"/>
      <c r="TWW399" s="93"/>
      <c r="TWX399" s="93"/>
      <c r="TWY399" s="93"/>
      <c r="TWZ399" s="93"/>
      <c r="TXA399" s="93"/>
      <c r="TXB399" s="93"/>
      <c r="TXC399" s="93"/>
      <c r="TXD399" s="93"/>
      <c r="TXE399" s="93"/>
      <c r="TXF399" s="93"/>
      <c r="TXG399" s="93"/>
      <c r="TXH399" s="93"/>
      <c r="TXI399" s="93"/>
      <c r="TXJ399" s="93"/>
      <c r="TXK399" s="93"/>
      <c r="TXL399" s="93"/>
      <c r="TXM399" s="93"/>
      <c r="TXN399" s="93"/>
      <c r="TXO399" s="93"/>
      <c r="TXP399" s="93"/>
      <c r="TXQ399" s="93"/>
      <c r="TXR399" s="93"/>
      <c r="TXS399" s="93"/>
      <c r="TXT399" s="93"/>
      <c r="TXU399" s="93"/>
      <c r="TXV399" s="93"/>
      <c r="TXW399" s="93"/>
      <c r="TXX399" s="93"/>
      <c r="TXY399" s="93"/>
      <c r="TXZ399" s="93"/>
      <c r="TYA399" s="93"/>
      <c r="TYB399" s="93"/>
      <c r="TYC399" s="93"/>
      <c r="TYD399" s="93"/>
      <c r="TYE399" s="93"/>
      <c r="TYF399" s="93"/>
      <c r="TYG399" s="93"/>
      <c r="TYH399" s="93"/>
      <c r="TYI399" s="93"/>
      <c r="TYJ399" s="93"/>
      <c r="TYK399" s="93"/>
      <c r="TYL399" s="93"/>
      <c r="TYM399" s="93"/>
      <c r="TYN399" s="93"/>
      <c r="TYO399" s="93"/>
      <c r="TYP399" s="93"/>
      <c r="TYQ399" s="93"/>
      <c r="TYR399" s="93"/>
      <c r="TYS399" s="93"/>
      <c r="TYT399" s="93"/>
      <c r="TYU399" s="93"/>
      <c r="TYV399" s="93"/>
      <c r="TYW399" s="93"/>
      <c r="TYX399" s="93"/>
      <c r="TYY399" s="93"/>
      <c r="TYZ399" s="93"/>
      <c r="TZA399" s="93"/>
      <c r="TZB399" s="93"/>
      <c r="TZC399" s="93"/>
      <c r="TZD399" s="93"/>
      <c r="TZE399" s="93"/>
      <c r="TZF399" s="93"/>
      <c r="TZG399" s="93"/>
      <c r="TZH399" s="93"/>
      <c r="TZI399" s="93"/>
      <c r="TZJ399" s="93"/>
      <c r="TZK399" s="93"/>
      <c r="TZL399" s="93"/>
      <c r="TZM399" s="93"/>
      <c r="TZN399" s="93"/>
      <c r="TZO399" s="93"/>
      <c r="TZP399" s="93"/>
      <c r="TZQ399" s="93"/>
      <c r="TZR399" s="93"/>
      <c r="TZS399" s="93"/>
      <c r="TZT399" s="93"/>
      <c r="TZU399" s="93"/>
      <c r="TZV399" s="93"/>
      <c r="TZW399" s="93"/>
      <c r="TZX399" s="93"/>
      <c r="TZY399" s="93"/>
      <c r="TZZ399" s="93"/>
      <c r="UAA399" s="93"/>
      <c r="UAB399" s="93"/>
      <c r="UAC399" s="93"/>
      <c r="UAD399" s="93"/>
      <c r="UAE399" s="93"/>
      <c r="UAF399" s="93"/>
      <c r="UAG399" s="93"/>
      <c r="UAH399" s="93"/>
      <c r="UAI399" s="93"/>
      <c r="UAJ399" s="93"/>
      <c r="UAK399" s="93"/>
      <c r="UAL399" s="93"/>
      <c r="UAM399" s="93"/>
      <c r="UAN399" s="93"/>
      <c r="UAO399" s="93"/>
      <c r="UAP399" s="93"/>
      <c r="UAQ399" s="93"/>
      <c r="UAR399" s="93"/>
      <c r="UAS399" s="93"/>
      <c r="UAT399" s="93"/>
      <c r="UAU399" s="93"/>
      <c r="UAV399" s="93"/>
      <c r="UAW399" s="93"/>
      <c r="UAX399" s="93"/>
      <c r="UAY399" s="93"/>
      <c r="UAZ399" s="93"/>
      <c r="UBA399" s="93"/>
      <c r="UBB399" s="93"/>
      <c r="UBC399" s="93"/>
      <c r="UBD399" s="93"/>
      <c r="UBE399" s="93"/>
      <c r="UBF399" s="93"/>
      <c r="UBG399" s="93"/>
      <c r="UBH399" s="93"/>
      <c r="UBI399" s="93"/>
      <c r="UBJ399" s="93"/>
      <c r="UBK399" s="93"/>
      <c r="UBL399" s="93"/>
      <c r="UBM399" s="93"/>
      <c r="UBN399" s="93"/>
      <c r="UBO399" s="93"/>
      <c r="UBP399" s="93"/>
      <c r="UBQ399" s="93"/>
      <c r="UBR399" s="93"/>
      <c r="UBS399" s="93"/>
      <c r="UBT399" s="93"/>
      <c r="UBU399" s="93"/>
      <c r="UBV399" s="93"/>
      <c r="UBW399" s="93"/>
      <c r="UBX399" s="93"/>
      <c r="UBY399" s="93"/>
      <c r="UBZ399" s="93"/>
      <c r="UCA399" s="93"/>
      <c r="UCB399" s="93"/>
      <c r="UCC399" s="93"/>
      <c r="UCD399" s="93"/>
      <c r="UCE399" s="93"/>
      <c r="UCF399" s="93"/>
      <c r="UCG399" s="93"/>
      <c r="UCH399" s="93"/>
      <c r="UCI399" s="93"/>
      <c r="UCJ399" s="93"/>
      <c r="UCK399" s="93"/>
      <c r="UCL399" s="93"/>
      <c r="UCM399" s="93"/>
      <c r="UCN399" s="93"/>
      <c r="UCO399" s="93"/>
      <c r="UCP399" s="93"/>
      <c r="UCQ399" s="93"/>
      <c r="UCR399" s="93"/>
      <c r="UCS399" s="93"/>
      <c r="UCT399" s="93"/>
      <c r="UCU399" s="93"/>
      <c r="UCV399" s="93"/>
      <c r="UCW399" s="93"/>
      <c r="UCX399" s="93"/>
      <c r="UCY399" s="93"/>
      <c r="UCZ399" s="93"/>
      <c r="UDA399" s="93"/>
      <c r="UDB399" s="93"/>
      <c r="UDC399" s="93"/>
      <c r="UDD399" s="93"/>
      <c r="UDE399" s="93"/>
      <c r="UDF399" s="93"/>
      <c r="UDG399" s="93"/>
      <c r="UDH399" s="93"/>
      <c r="UDI399" s="93"/>
      <c r="UDJ399" s="93"/>
      <c r="UDK399" s="93"/>
      <c r="UDL399" s="93"/>
      <c r="UDM399" s="93"/>
      <c r="UDN399" s="93"/>
      <c r="UDO399" s="93"/>
      <c r="UDP399" s="93"/>
      <c r="UDQ399" s="93"/>
      <c r="UDR399" s="93"/>
      <c r="UDS399" s="93"/>
      <c r="UDT399" s="93"/>
      <c r="UDU399" s="93"/>
      <c r="UDV399" s="93"/>
      <c r="UDW399" s="93"/>
      <c r="UDX399" s="93"/>
      <c r="UDY399" s="93"/>
      <c r="UDZ399" s="93"/>
      <c r="UEA399" s="93"/>
      <c r="UEB399" s="93"/>
      <c r="UEC399" s="93"/>
      <c r="UED399" s="93"/>
      <c r="UEE399" s="93"/>
      <c r="UEF399" s="93"/>
      <c r="UEG399" s="93"/>
      <c r="UEH399" s="93"/>
      <c r="UEI399" s="93"/>
      <c r="UEJ399" s="93"/>
      <c r="UEK399" s="93"/>
      <c r="UEL399" s="93"/>
      <c r="UEM399" s="93"/>
      <c r="UEN399" s="93"/>
      <c r="UEO399" s="93"/>
      <c r="UEP399" s="93"/>
      <c r="UEQ399" s="93"/>
      <c r="UER399" s="93"/>
      <c r="UES399" s="93"/>
      <c r="UET399" s="93"/>
      <c r="UEU399" s="93"/>
      <c r="UEV399" s="93"/>
      <c r="UEW399" s="93"/>
      <c r="UEX399" s="93"/>
      <c r="UEY399" s="93"/>
      <c r="UEZ399" s="93"/>
      <c r="UFA399" s="93"/>
      <c r="UFB399" s="93"/>
      <c r="UFC399" s="93"/>
      <c r="UFD399" s="93"/>
      <c r="UFE399" s="93"/>
      <c r="UFF399" s="93"/>
      <c r="UFG399" s="93"/>
      <c r="UFH399" s="93"/>
      <c r="UFI399" s="93"/>
      <c r="UFJ399" s="93"/>
      <c r="UFK399" s="93"/>
      <c r="UFL399" s="93"/>
      <c r="UFM399" s="93"/>
      <c r="UFN399" s="93"/>
      <c r="UFO399" s="93"/>
      <c r="UFP399" s="93"/>
      <c r="UFQ399" s="93"/>
      <c r="UFR399" s="93"/>
      <c r="UFS399" s="93"/>
      <c r="UFT399" s="93"/>
      <c r="UFU399" s="93"/>
      <c r="UFV399" s="93"/>
      <c r="UFW399" s="93"/>
      <c r="UFX399" s="93"/>
      <c r="UFY399" s="93"/>
      <c r="UFZ399" s="93"/>
      <c r="UGA399" s="93"/>
      <c r="UGB399" s="93"/>
      <c r="UGC399" s="93"/>
      <c r="UGD399" s="93"/>
      <c r="UGE399" s="93"/>
      <c r="UGF399" s="93"/>
      <c r="UGG399" s="93"/>
      <c r="UGH399" s="93"/>
      <c r="UGI399" s="93"/>
      <c r="UGJ399" s="93"/>
      <c r="UGK399" s="93"/>
      <c r="UGL399" s="93"/>
      <c r="UGM399" s="93"/>
      <c r="UGN399" s="93"/>
      <c r="UGO399" s="93"/>
      <c r="UGP399" s="93"/>
      <c r="UGQ399" s="93"/>
      <c r="UGR399" s="93"/>
      <c r="UGS399" s="93"/>
      <c r="UGT399" s="93"/>
      <c r="UGU399" s="93"/>
      <c r="UGV399" s="93"/>
      <c r="UGW399" s="93"/>
      <c r="UGX399" s="93"/>
      <c r="UGY399" s="93"/>
      <c r="UGZ399" s="93"/>
      <c r="UHA399" s="93"/>
      <c r="UHB399" s="93"/>
      <c r="UHC399" s="93"/>
      <c r="UHD399" s="93"/>
      <c r="UHE399" s="93"/>
      <c r="UHF399" s="93"/>
      <c r="UHG399" s="93"/>
      <c r="UHH399" s="93"/>
      <c r="UHI399" s="93"/>
      <c r="UHJ399" s="93"/>
      <c r="UHK399" s="93"/>
      <c r="UHL399" s="93"/>
      <c r="UHM399" s="93"/>
      <c r="UHN399" s="93"/>
      <c r="UHO399" s="93"/>
      <c r="UHP399" s="93"/>
      <c r="UHQ399" s="93"/>
      <c r="UHR399" s="93"/>
      <c r="UHS399" s="93"/>
      <c r="UHT399" s="93"/>
      <c r="UHU399" s="93"/>
      <c r="UHV399" s="93"/>
      <c r="UHW399" s="93"/>
      <c r="UHX399" s="93"/>
      <c r="UHY399" s="93"/>
      <c r="UHZ399" s="93"/>
      <c r="UIA399" s="93"/>
      <c r="UIB399" s="93"/>
      <c r="UIC399" s="93"/>
      <c r="UID399" s="93"/>
      <c r="UIE399" s="93"/>
      <c r="UIF399" s="93"/>
      <c r="UIG399" s="93"/>
      <c r="UIH399" s="93"/>
      <c r="UII399" s="93"/>
      <c r="UIJ399" s="93"/>
      <c r="UIK399" s="93"/>
      <c r="UIL399" s="93"/>
      <c r="UIM399" s="93"/>
      <c r="UIN399" s="93"/>
      <c r="UIO399" s="93"/>
      <c r="UIP399" s="93"/>
      <c r="UIQ399" s="93"/>
      <c r="UIR399" s="93"/>
      <c r="UIS399" s="93"/>
      <c r="UIT399" s="93"/>
      <c r="UIU399" s="93"/>
      <c r="UIV399" s="93"/>
      <c r="UIW399" s="93"/>
      <c r="UIX399" s="93"/>
      <c r="UIY399" s="93"/>
      <c r="UIZ399" s="93"/>
      <c r="UJA399" s="93"/>
      <c r="UJB399" s="93"/>
      <c r="UJC399" s="93"/>
      <c r="UJD399" s="93"/>
      <c r="UJE399" s="93"/>
      <c r="UJF399" s="93"/>
      <c r="UJG399" s="93"/>
      <c r="UJH399" s="93"/>
      <c r="UJI399" s="93"/>
      <c r="UJJ399" s="93"/>
      <c r="UJK399" s="93"/>
      <c r="UJL399" s="93"/>
      <c r="UJM399" s="93"/>
      <c r="UJN399" s="93"/>
      <c r="UJO399" s="93"/>
      <c r="UJP399" s="93"/>
      <c r="UJQ399" s="93"/>
      <c r="UJR399" s="93"/>
      <c r="UJS399" s="93"/>
      <c r="UJT399" s="93"/>
      <c r="UJU399" s="93"/>
      <c r="UJV399" s="93"/>
      <c r="UJW399" s="93"/>
      <c r="UJX399" s="93"/>
      <c r="UJY399" s="93"/>
      <c r="UJZ399" s="93"/>
      <c r="UKA399" s="93"/>
      <c r="UKB399" s="93"/>
      <c r="UKC399" s="93"/>
      <c r="UKD399" s="93"/>
      <c r="UKE399" s="93"/>
      <c r="UKF399" s="93"/>
      <c r="UKG399" s="93"/>
      <c r="UKH399" s="93"/>
      <c r="UKI399" s="93"/>
      <c r="UKJ399" s="93"/>
      <c r="UKK399" s="93"/>
      <c r="UKL399" s="93"/>
      <c r="UKM399" s="93"/>
      <c r="UKN399" s="93"/>
      <c r="UKO399" s="93"/>
      <c r="UKP399" s="93"/>
      <c r="UKQ399" s="93"/>
      <c r="UKR399" s="93"/>
      <c r="UKS399" s="93"/>
      <c r="UKT399" s="93"/>
      <c r="UKU399" s="93"/>
      <c r="UKV399" s="93"/>
      <c r="UKW399" s="93"/>
      <c r="UKX399" s="93"/>
      <c r="UKY399" s="93"/>
      <c r="UKZ399" s="93"/>
      <c r="ULA399" s="93"/>
      <c r="ULB399" s="93"/>
      <c r="ULC399" s="93"/>
      <c r="ULD399" s="93"/>
      <c r="ULE399" s="93"/>
      <c r="ULF399" s="93"/>
      <c r="ULG399" s="93"/>
      <c r="ULH399" s="93"/>
      <c r="ULI399" s="93"/>
      <c r="ULJ399" s="93"/>
      <c r="ULK399" s="93"/>
      <c r="ULL399" s="93"/>
      <c r="ULM399" s="93"/>
      <c r="ULN399" s="93"/>
      <c r="ULO399" s="93"/>
      <c r="ULP399" s="93"/>
      <c r="ULQ399" s="93"/>
      <c r="ULR399" s="93"/>
      <c r="ULS399" s="93"/>
      <c r="ULT399" s="93"/>
      <c r="ULU399" s="93"/>
      <c r="ULV399" s="93"/>
      <c r="ULW399" s="93"/>
      <c r="ULX399" s="93"/>
      <c r="ULY399" s="93"/>
      <c r="ULZ399" s="93"/>
      <c r="UMA399" s="93"/>
      <c r="UMB399" s="93"/>
      <c r="UMC399" s="93"/>
      <c r="UMD399" s="93"/>
      <c r="UME399" s="93"/>
      <c r="UMF399" s="93"/>
      <c r="UMG399" s="93"/>
      <c r="UMH399" s="93"/>
      <c r="UMI399" s="93"/>
      <c r="UMJ399" s="93"/>
      <c r="UMK399" s="93"/>
      <c r="UML399" s="93"/>
      <c r="UMM399" s="93"/>
      <c r="UMN399" s="93"/>
      <c r="UMO399" s="93"/>
      <c r="UMP399" s="93"/>
      <c r="UMQ399" s="93"/>
      <c r="UMR399" s="93"/>
      <c r="UMS399" s="93"/>
      <c r="UMT399" s="93"/>
      <c r="UMU399" s="93"/>
      <c r="UMV399" s="93"/>
      <c r="UMW399" s="93"/>
      <c r="UMX399" s="93"/>
      <c r="UMY399" s="93"/>
      <c r="UMZ399" s="93"/>
      <c r="UNA399" s="93"/>
      <c r="UNB399" s="93"/>
      <c r="UNC399" s="93"/>
      <c r="UND399" s="93"/>
      <c r="UNE399" s="93"/>
      <c r="UNF399" s="93"/>
      <c r="UNG399" s="93"/>
      <c r="UNH399" s="93"/>
      <c r="UNI399" s="93"/>
      <c r="UNJ399" s="93"/>
      <c r="UNK399" s="93"/>
      <c r="UNL399" s="93"/>
      <c r="UNM399" s="93"/>
      <c r="UNN399" s="93"/>
      <c r="UNO399" s="93"/>
      <c r="UNP399" s="93"/>
      <c r="UNQ399" s="93"/>
      <c r="UNR399" s="93"/>
      <c r="UNS399" s="93"/>
      <c r="UNT399" s="93"/>
      <c r="UNU399" s="93"/>
      <c r="UNV399" s="93"/>
      <c r="UNW399" s="93"/>
      <c r="UNX399" s="93"/>
      <c r="UNY399" s="93"/>
      <c r="UNZ399" s="93"/>
      <c r="UOA399" s="93"/>
      <c r="UOB399" s="93"/>
      <c r="UOC399" s="93"/>
      <c r="UOD399" s="93"/>
      <c r="UOE399" s="93"/>
      <c r="UOF399" s="93"/>
      <c r="UOG399" s="93"/>
      <c r="UOH399" s="93"/>
      <c r="UOI399" s="93"/>
      <c r="UOJ399" s="93"/>
      <c r="UOK399" s="93"/>
      <c r="UOL399" s="93"/>
      <c r="UOM399" s="93"/>
      <c r="UON399" s="93"/>
      <c r="UOO399" s="93"/>
      <c r="UOP399" s="93"/>
      <c r="UOQ399" s="93"/>
      <c r="UOR399" s="93"/>
      <c r="UOS399" s="93"/>
      <c r="UOT399" s="93"/>
      <c r="UOU399" s="93"/>
      <c r="UOV399" s="93"/>
      <c r="UOW399" s="93"/>
      <c r="UOX399" s="93"/>
      <c r="UOY399" s="93"/>
      <c r="UOZ399" s="93"/>
      <c r="UPA399" s="93"/>
      <c r="UPB399" s="93"/>
      <c r="UPC399" s="93"/>
      <c r="UPD399" s="93"/>
      <c r="UPE399" s="93"/>
      <c r="UPF399" s="93"/>
      <c r="UPG399" s="93"/>
      <c r="UPH399" s="93"/>
      <c r="UPI399" s="93"/>
      <c r="UPJ399" s="93"/>
      <c r="UPK399" s="93"/>
      <c r="UPL399" s="93"/>
      <c r="UPM399" s="93"/>
      <c r="UPN399" s="93"/>
      <c r="UPO399" s="93"/>
      <c r="UPP399" s="93"/>
      <c r="UPQ399" s="93"/>
      <c r="UPR399" s="93"/>
      <c r="UPS399" s="93"/>
      <c r="UPT399" s="93"/>
      <c r="UPU399" s="93"/>
      <c r="UPV399" s="93"/>
      <c r="UPW399" s="93"/>
      <c r="UPX399" s="93"/>
      <c r="UPY399" s="93"/>
      <c r="UPZ399" s="93"/>
      <c r="UQA399" s="93"/>
      <c r="UQB399" s="93"/>
      <c r="UQC399" s="93"/>
      <c r="UQD399" s="93"/>
      <c r="UQE399" s="93"/>
      <c r="UQF399" s="93"/>
      <c r="UQG399" s="93"/>
      <c r="UQH399" s="93"/>
      <c r="UQI399" s="93"/>
      <c r="UQJ399" s="93"/>
      <c r="UQK399" s="93"/>
      <c r="UQL399" s="93"/>
      <c r="UQM399" s="93"/>
      <c r="UQN399" s="93"/>
      <c r="UQO399" s="93"/>
      <c r="UQP399" s="93"/>
      <c r="UQQ399" s="93"/>
      <c r="UQR399" s="93"/>
      <c r="UQS399" s="93"/>
      <c r="UQT399" s="93"/>
      <c r="UQU399" s="93"/>
      <c r="UQV399" s="93"/>
      <c r="UQW399" s="93"/>
      <c r="UQX399" s="93"/>
      <c r="UQY399" s="93"/>
      <c r="UQZ399" s="93"/>
      <c r="URA399" s="93"/>
      <c r="URB399" s="93"/>
      <c r="URC399" s="93"/>
      <c r="URD399" s="93"/>
      <c r="URE399" s="93"/>
      <c r="URF399" s="93"/>
      <c r="URG399" s="93"/>
      <c r="URH399" s="93"/>
      <c r="URI399" s="93"/>
      <c r="URJ399" s="93"/>
      <c r="URK399" s="93"/>
      <c r="URL399" s="93"/>
      <c r="URM399" s="93"/>
      <c r="URN399" s="93"/>
      <c r="URO399" s="93"/>
      <c r="URP399" s="93"/>
      <c r="URQ399" s="93"/>
      <c r="URR399" s="93"/>
      <c r="URS399" s="93"/>
      <c r="URT399" s="93"/>
      <c r="URU399" s="93"/>
      <c r="URV399" s="93"/>
      <c r="URW399" s="93"/>
      <c r="URX399" s="93"/>
      <c r="URY399" s="93"/>
      <c r="URZ399" s="93"/>
      <c r="USA399" s="93"/>
      <c r="USB399" s="93"/>
      <c r="USC399" s="93"/>
      <c r="USD399" s="93"/>
      <c r="USE399" s="93"/>
      <c r="USF399" s="93"/>
      <c r="USG399" s="93"/>
      <c r="USH399" s="93"/>
      <c r="USI399" s="93"/>
      <c r="USJ399" s="93"/>
      <c r="USK399" s="93"/>
      <c r="USL399" s="93"/>
      <c r="USM399" s="93"/>
      <c r="USN399" s="93"/>
      <c r="USO399" s="93"/>
      <c r="USP399" s="93"/>
      <c r="USQ399" s="93"/>
      <c r="USR399" s="93"/>
      <c r="USS399" s="93"/>
      <c r="UST399" s="93"/>
      <c r="USU399" s="93"/>
      <c r="USV399" s="93"/>
      <c r="USW399" s="93"/>
      <c r="USX399" s="93"/>
      <c r="USY399" s="93"/>
      <c r="USZ399" s="93"/>
      <c r="UTA399" s="93"/>
      <c r="UTB399" s="93"/>
      <c r="UTC399" s="93"/>
      <c r="UTD399" s="93"/>
      <c r="UTE399" s="93"/>
      <c r="UTF399" s="93"/>
      <c r="UTG399" s="93"/>
      <c r="UTH399" s="93"/>
      <c r="UTI399" s="93"/>
      <c r="UTJ399" s="93"/>
      <c r="UTK399" s="93"/>
      <c r="UTL399" s="93"/>
      <c r="UTM399" s="93"/>
      <c r="UTN399" s="93"/>
      <c r="UTO399" s="93"/>
      <c r="UTP399" s="93"/>
      <c r="UTQ399" s="93"/>
      <c r="UTR399" s="93"/>
      <c r="UTS399" s="93"/>
      <c r="UTT399" s="93"/>
      <c r="UTU399" s="93"/>
      <c r="UTV399" s="93"/>
      <c r="UTW399" s="93"/>
      <c r="UTX399" s="93"/>
      <c r="UTY399" s="93"/>
      <c r="UTZ399" s="93"/>
      <c r="UUA399" s="93"/>
      <c r="UUB399" s="93"/>
      <c r="UUC399" s="93"/>
      <c r="UUD399" s="93"/>
      <c r="UUE399" s="93"/>
      <c r="UUF399" s="93"/>
      <c r="UUG399" s="93"/>
      <c r="UUH399" s="93"/>
      <c r="UUI399" s="93"/>
      <c r="UUJ399" s="93"/>
      <c r="UUK399" s="93"/>
      <c r="UUL399" s="93"/>
      <c r="UUM399" s="93"/>
      <c r="UUN399" s="93"/>
      <c r="UUO399" s="93"/>
      <c r="UUP399" s="93"/>
      <c r="UUQ399" s="93"/>
      <c r="UUR399" s="93"/>
      <c r="UUS399" s="93"/>
      <c r="UUT399" s="93"/>
      <c r="UUU399" s="93"/>
      <c r="UUV399" s="93"/>
      <c r="UUW399" s="93"/>
      <c r="UUX399" s="93"/>
      <c r="UUY399" s="93"/>
      <c r="UUZ399" s="93"/>
      <c r="UVA399" s="93"/>
      <c r="UVB399" s="93"/>
      <c r="UVC399" s="93"/>
      <c r="UVD399" s="93"/>
      <c r="UVE399" s="93"/>
      <c r="UVF399" s="93"/>
      <c r="UVG399" s="93"/>
      <c r="UVH399" s="93"/>
      <c r="UVI399" s="93"/>
      <c r="UVJ399" s="93"/>
      <c r="UVK399" s="93"/>
      <c r="UVL399" s="93"/>
      <c r="UVM399" s="93"/>
      <c r="UVN399" s="93"/>
      <c r="UVO399" s="93"/>
      <c r="UVP399" s="93"/>
      <c r="UVQ399" s="93"/>
      <c r="UVR399" s="93"/>
      <c r="UVS399" s="93"/>
      <c r="UVT399" s="93"/>
      <c r="UVU399" s="93"/>
      <c r="UVV399" s="93"/>
      <c r="UVW399" s="93"/>
      <c r="UVX399" s="93"/>
      <c r="UVY399" s="93"/>
      <c r="UVZ399" s="93"/>
      <c r="UWA399" s="93"/>
      <c r="UWB399" s="93"/>
      <c r="UWC399" s="93"/>
      <c r="UWD399" s="93"/>
      <c r="UWE399" s="93"/>
      <c r="UWF399" s="93"/>
      <c r="UWG399" s="93"/>
      <c r="UWH399" s="93"/>
      <c r="UWI399" s="93"/>
      <c r="UWJ399" s="93"/>
      <c r="UWK399" s="93"/>
      <c r="UWL399" s="93"/>
      <c r="UWM399" s="93"/>
      <c r="UWN399" s="93"/>
      <c r="UWO399" s="93"/>
      <c r="UWP399" s="93"/>
      <c r="UWQ399" s="93"/>
      <c r="UWR399" s="93"/>
      <c r="UWS399" s="93"/>
      <c r="UWT399" s="93"/>
      <c r="UWU399" s="93"/>
      <c r="UWV399" s="93"/>
      <c r="UWW399" s="93"/>
      <c r="UWX399" s="93"/>
      <c r="UWY399" s="93"/>
      <c r="UWZ399" s="93"/>
      <c r="UXA399" s="93"/>
      <c r="UXB399" s="93"/>
      <c r="UXC399" s="93"/>
      <c r="UXD399" s="93"/>
      <c r="UXE399" s="93"/>
      <c r="UXF399" s="93"/>
      <c r="UXG399" s="93"/>
      <c r="UXH399" s="93"/>
      <c r="UXI399" s="93"/>
      <c r="UXJ399" s="93"/>
      <c r="UXK399" s="93"/>
      <c r="UXL399" s="93"/>
      <c r="UXM399" s="93"/>
      <c r="UXN399" s="93"/>
      <c r="UXO399" s="93"/>
      <c r="UXP399" s="93"/>
      <c r="UXQ399" s="93"/>
      <c r="UXR399" s="93"/>
      <c r="UXS399" s="93"/>
      <c r="UXT399" s="93"/>
      <c r="UXU399" s="93"/>
      <c r="UXV399" s="93"/>
      <c r="UXW399" s="93"/>
      <c r="UXX399" s="93"/>
      <c r="UXY399" s="93"/>
      <c r="UXZ399" s="93"/>
      <c r="UYA399" s="93"/>
      <c r="UYB399" s="93"/>
      <c r="UYC399" s="93"/>
      <c r="UYD399" s="93"/>
      <c r="UYE399" s="93"/>
      <c r="UYF399" s="93"/>
      <c r="UYG399" s="93"/>
      <c r="UYH399" s="93"/>
      <c r="UYI399" s="93"/>
      <c r="UYJ399" s="93"/>
      <c r="UYK399" s="93"/>
      <c r="UYL399" s="93"/>
      <c r="UYM399" s="93"/>
      <c r="UYN399" s="93"/>
      <c r="UYO399" s="93"/>
      <c r="UYP399" s="93"/>
      <c r="UYQ399" s="93"/>
      <c r="UYR399" s="93"/>
      <c r="UYS399" s="93"/>
      <c r="UYT399" s="93"/>
      <c r="UYU399" s="93"/>
      <c r="UYV399" s="93"/>
      <c r="UYW399" s="93"/>
      <c r="UYX399" s="93"/>
      <c r="UYY399" s="93"/>
      <c r="UYZ399" s="93"/>
      <c r="UZA399" s="93"/>
      <c r="UZB399" s="93"/>
      <c r="UZC399" s="93"/>
      <c r="UZD399" s="93"/>
      <c r="UZE399" s="93"/>
      <c r="UZF399" s="93"/>
      <c r="UZG399" s="93"/>
      <c r="UZH399" s="93"/>
      <c r="UZI399" s="93"/>
      <c r="UZJ399" s="93"/>
      <c r="UZK399" s="93"/>
      <c r="UZL399" s="93"/>
      <c r="UZM399" s="93"/>
      <c r="UZN399" s="93"/>
      <c r="UZO399" s="93"/>
      <c r="UZP399" s="93"/>
      <c r="UZQ399" s="93"/>
      <c r="UZR399" s="93"/>
      <c r="UZS399" s="93"/>
      <c r="UZT399" s="93"/>
      <c r="UZU399" s="93"/>
      <c r="UZV399" s="93"/>
      <c r="UZW399" s="93"/>
      <c r="UZX399" s="93"/>
      <c r="UZY399" s="93"/>
      <c r="UZZ399" s="93"/>
      <c r="VAA399" s="93"/>
      <c r="VAB399" s="93"/>
      <c r="VAC399" s="93"/>
      <c r="VAD399" s="93"/>
      <c r="VAE399" s="93"/>
      <c r="VAF399" s="93"/>
      <c r="VAG399" s="93"/>
      <c r="VAH399" s="93"/>
      <c r="VAI399" s="93"/>
      <c r="VAJ399" s="93"/>
      <c r="VAK399" s="93"/>
      <c r="VAL399" s="93"/>
      <c r="VAM399" s="93"/>
      <c r="VAN399" s="93"/>
      <c r="VAO399" s="93"/>
      <c r="VAP399" s="93"/>
      <c r="VAQ399" s="93"/>
      <c r="VAR399" s="93"/>
      <c r="VAS399" s="93"/>
      <c r="VAT399" s="93"/>
      <c r="VAU399" s="93"/>
      <c r="VAV399" s="93"/>
      <c r="VAW399" s="93"/>
      <c r="VAX399" s="93"/>
      <c r="VAY399" s="93"/>
      <c r="VAZ399" s="93"/>
      <c r="VBA399" s="93"/>
      <c r="VBB399" s="93"/>
      <c r="VBC399" s="93"/>
      <c r="VBD399" s="93"/>
      <c r="VBE399" s="93"/>
      <c r="VBF399" s="93"/>
      <c r="VBG399" s="93"/>
      <c r="VBH399" s="93"/>
      <c r="VBI399" s="93"/>
      <c r="VBJ399" s="93"/>
      <c r="VBK399" s="93"/>
      <c r="VBL399" s="93"/>
      <c r="VBM399" s="93"/>
      <c r="VBN399" s="93"/>
      <c r="VBO399" s="93"/>
      <c r="VBP399" s="93"/>
      <c r="VBQ399" s="93"/>
      <c r="VBR399" s="93"/>
      <c r="VBS399" s="93"/>
      <c r="VBT399" s="93"/>
      <c r="VBU399" s="93"/>
      <c r="VBV399" s="93"/>
      <c r="VBW399" s="93"/>
      <c r="VBX399" s="93"/>
      <c r="VBY399" s="93"/>
      <c r="VBZ399" s="93"/>
      <c r="VCA399" s="93"/>
      <c r="VCB399" s="93"/>
      <c r="VCC399" s="93"/>
      <c r="VCD399" s="93"/>
      <c r="VCE399" s="93"/>
      <c r="VCF399" s="93"/>
      <c r="VCG399" s="93"/>
      <c r="VCH399" s="93"/>
      <c r="VCI399" s="93"/>
      <c r="VCJ399" s="93"/>
      <c r="VCK399" s="93"/>
      <c r="VCL399" s="93"/>
      <c r="VCM399" s="93"/>
      <c r="VCN399" s="93"/>
      <c r="VCO399" s="93"/>
      <c r="VCP399" s="93"/>
      <c r="VCQ399" s="93"/>
      <c r="VCR399" s="93"/>
      <c r="VCS399" s="93"/>
      <c r="VCT399" s="93"/>
      <c r="VCU399" s="93"/>
      <c r="VCV399" s="93"/>
      <c r="VCW399" s="93"/>
      <c r="VCX399" s="93"/>
      <c r="VCY399" s="93"/>
      <c r="VCZ399" s="93"/>
      <c r="VDA399" s="93"/>
      <c r="VDB399" s="93"/>
      <c r="VDC399" s="93"/>
      <c r="VDD399" s="93"/>
      <c r="VDE399" s="93"/>
      <c r="VDF399" s="93"/>
      <c r="VDG399" s="93"/>
      <c r="VDH399" s="93"/>
      <c r="VDI399" s="93"/>
      <c r="VDJ399" s="93"/>
      <c r="VDK399" s="93"/>
      <c r="VDL399" s="93"/>
      <c r="VDM399" s="93"/>
      <c r="VDN399" s="93"/>
      <c r="VDO399" s="93"/>
      <c r="VDP399" s="93"/>
      <c r="VDQ399" s="93"/>
      <c r="VDR399" s="93"/>
      <c r="VDS399" s="93"/>
      <c r="VDT399" s="93"/>
      <c r="VDU399" s="93"/>
      <c r="VDV399" s="93"/>
      <c r="VDW399" s="93"/>
      <c r="VDX399" s="93"/>
      <c r="VDY399" s="93"/>
      <c r="VDZ399" s="93"/>
      <c r="VEA399" s="93"/>
      <c r="VEB399" s="93"/>
      <c r="VEC399" s="93"/>
      <c r="VED399" s="93"/>
      <c r="VEE399" s="93"/>
      <c r="VEF399" s="93"/>
      <c r="VEG399" s="93"/>
      <c r="VEH399" s="93"/>
      <c r="VEI399" s="93"/>
      <c r="VEJ399" s="93"/>
      <c r="VEK399" s="93"/>
      <c r="VEL399" s="93"/>
      <c r="VEM399" s="93"/>
      <c r="VEN399" s="93"/>
      <c r="VEO399" s="93"/>
      <c r="VEP399" s="93"/>
      <c r="VEQ399" s="93"/>
      <c r="VER399" s="93"/>
      <c r="VES399" s="93"/>
      <c r="VET399" s="93"/>
      <c r="VEU399" s="93"/>
      <c r="VEV399" s="93"/>
      <c r="VEW399" s="93"/>
      <c r="VEX399" s="93"/>
      <c r="VEY399" s="93"/>
      <c r="VEZ399" s="93"/>
      <c r="VFA399" s="93"/>
      <c r="VFB399" s="93"/>
      <c r="VFC399" s="93"/>
      <c r="VFD399" s="93"/>
      <c r="VFE399" s="93"/>
      <c r="VFF399" s="93"/>
      <c r="VFG399" s="93"/>
      <c r="VFH399" s="93"/>
      <c r="VFI399" s="93"/>
      <c r="VFJ399" s="93"/>
      <c r="VFK399" s="93"/>
      <c r="VFL399" s="93"/>
      <c r="VFM399" s="93"/>
      <c r="VFN399" s="93"/>
      <c r="VFO399" s="93"/>
      <c r="VFP399" s="93"/>
      <c r="VFQ399" s="93"/>
      <c r="VFR399" s="93"/>
      <c r="VFS399" s="93"/>
      <c r="VFT399" s="93"/>
      <c r="VFU399" s="93"/>
      <c r="VFV399" s="93"/>
      <c r="VFW399" s="93"/>
      <c r="VFX399" s="93"/>
      <c r="VFY399" s="93"/>
      <c r="VFZ399" s="93"/>
      <c r="VGA399" s="93"/>
      <c r="VGB399" s="93"/>
      <c r="VGC399" s="93"/>
      <c r="VGD399" s="93"/>
      <c r="VGE399" s="93"/>
      <c r="VGF399" s="93"/>
      <c r="VGG399" s="93"/>
      <c r="VGH399" s="93"/>
      <c r="VGI399" s="93"/>
      <c r="VGJ399" s="93"/>
      <c r="VGK399" s="93"/>
      <c r="VGL399" s="93"/>
      <c r="VGM399" s="93"/>
      <c r="VGN399" s="93"/>
      <c r="VGO399" s="93"/>
      <c r="VGP399" s="93"/>
      <c r="VGQ399" s="93"/>
      <c r="VGR399" s="93"/>
      <c r="VGS399" s="93"/>
      <c r="VGT399" s="93"/>
      <c r="VGU399" s="93"/>
      <c r="VGV399" s="93"/>
      <c r="VGW399" s="93"/>
      <c r="VGX399" s="93"/>
      <c r="VGY399" s="93"/>
      <c r="VGZ399" s="93"/>
      <c r="VHA399" s="93"/>
      <c r="VHB399" s="93"/>
      <c r="VHC399" s="93"/>
      <c r="VHD399" s="93"/>
      <c r="VHE399" s="93"/>
      <c r="VHF399" s="93"/>
      <c r="VHG399" s="93"/>
      <c r="VHH399" s="93"/>
      <c r="VHI399" s="93"/>
      <c r="VHJ399" s="93"/>
      <c r="VHK399" s="93"/>
      <c r="VHL399" s="93"/>
      <c r="VHM399" s="93"/>
      <c r="VHN399" s="93"/>
      <c r="VHO399" s="93"/>
      <c r="VHP399" s="93"/>
      <c r="VHQ399" s="93"/>
      <c r="VHR399" s="93"/>
      <c r="VHS399" s="93"/>
      <c r="VHT399" s="93"/>
      <c r="VHU399" s="93"/>
      <c r="VHV399" s="93"/>
      <c r="VHW399" s="93"/>
      <c r="VHX399" s="93"/>
      <c r="VHY399" s="93"/>
      <c r="VHZ399" s="93"/>
      <c r="VIA399" s="93"/>
      <c r="VIB399" s="93"/>
      <c r="VIC399" s="93"/>
      <c r="VID399" s="93"/>
      <c r="VIE399" s="93"/>
      <c r="VIF399" s="93"/>
      <c r="VIG399" s="93"/>
      <c r="VIH399" s="93"/>
      <c r="VII399" s="93"/>
      <c r="VIJ399" s="93"/>
      <c r="VIK399" s="93"/>
      <c r="VIL399" s="93"/>
      <c r="VIM399" s="93"/>
      <c r="VIN399" s="93"/>
      <c r="VIO399" s="93"/>
      <c r="VIP399" s="93"/>
      <c r="VIQ399" s="93"/>
      <c r="VIR399" s="93"/>
      <c r="VIS399" s="93"/>
      <c r="VIT399" s="93"/>
      <c r="VIU399" s="93"/>
      <c r="VIV399" s="93"/>
      <c r="VIW399" s="93"/>
      <c r="VIX399" s="93"/>
      <c r="VIY399" s="93"/>
      <c r="VIZ399" s="93"/>
      <c r="VJA399" s="93"/>
      <c r="VJB399" s="93"/>
      <c r="VJC399" s="93"/>
      <c r="VJD399" s="93"/>
      <c r="VJE399" s="93"/>
      <c r="VJF399" s="93"/>
      <c r="VJG399" s="93"/>
      <c r="VJH399" s="93"/>
      <c r="VJI399" s="93"/>
      <c r="VJJ399" s="93"/>
      <c r="VJK399" s="93"/>
      <c r="VJL399" s="93"/>
      <c r="VJM399" s="93"/>
      <c r="VJN399" s="93"/>
      <c r="VJO399" s="93"/>
      <c r="VJP399" s="93"/>
      <c r="VJQ399" s="93"/>
      <c r="VJR399" s="93"/>
      <c r="VJS399" s="93"/>
      <c r="VJT399" s="93"/>
      <c r="VJU399" s="93"/>
      <c r="VJV399" s="93"/>
      <c r="VJW399" s="93"/>
      <c r="VJX399" s="93"/>
      <c r="VJY399" s="93"/>
      <c r="VJZ399" s="93"/>
      <c r="VKA399" s="93"/>
      <c r="VKB399" s="93"/>
      <c r="VKC399" s="93"/>
      <c r="VKD399" s="93"/>
      <c r="VKE399" s="93"/>
      <c r="VKF399" s="93"/>
      <c r="VKG399" s="93"/>
      <c r="VKH399" s="93"/>
      <c r="VKI399" s="93"/>
      <c r="VKJ399" s="93"/>
      <c r="VKK399" s="93"/>
      <c r="VKL399" s="93"/>
      <c r="VKM399" s="93"/>
      <c r="VKN399" s="93"/>
      <c r="VKO399" s="93"/>
      <c r="VKP399" s="93"/>
      <c r="VKQ399" s="93"/>
      <c r="VKR399" s="93"/>
      <c r="VKS399" s="93"/>
      <c r="VKT399" s="93"/>
      <c r="VKU399" s="93"/>
      <c r="VKV399" s="93"/>
      <c r="VKW399" s="93"/>
      <c r="VKX399" s="93"/>
      <c r="VKY399" s="93"/>
      <c r="VKZ399" s="93"/>
      <c r="VLA399" s="93"/>
      <c r="VLB399" s="93"/>
      <c r="VLC399" s="93"/>
      <c r="VLD399" s="93"/>
      <c r="VLE399" s="93"/>
      <c r="VLF399" s="93"/>
      <c r="VLG399" s="93"/>
      <c r="VLH399" s="93"/>
      <c r="VLI399" s="93"/>
      <c r="VLJ399" s="93"/>
      <c r="VLK399" s="93"/>
      <c r="VLL399" s="93"/>
      <c r="VLM399" s="93"/>
      <c r="VLN399" s="93"/>
      <c r="VLO399" s="93"/>
      <c r="VLP399" s="93"/>
      <c r="VLQ399" s="93"/>
      <c r="VLR399" s="93"/>
      <c r="VLS399" s="93"/>
      <c r="VLT399" s="93"/>
      <c r="VLU399" s="93"/>
      <c r="VLV399" s="93"/>
      <c r="VLW399" s="93"/>
      <c r="VLX399" s="93"/>
      <c r="VLY399" s="93"/>
      <c r="VLZ399" s="93"/>
      <c r="VMA399" s="93"/>
      <c r="VMB399" s="93"/>
      <c r="VMC399" s="93"/>
      <c r="VMD399" s="93"/>
      <c r="VME399" s="93"/>
      <c r="VMF399" s="93"/>
      <c r="VMG399" s="93"/>
      <c r="VMH399" s="93"/>
      <c r="VMI399" s="93"/>
      <c r="VMJ399" s="93"/>
      <c r="VMK399" s="93"/>
      <c r="VML399" s="93"/>
      <c r="VMM399" s="93"/>
      <c r="VMN399" s="93"/>
      <c r="VMO399" s="93"/>
      <c r="VMP399" s="93"/>
      <c r="VMQ399" s="93"/>
      <c r="VMR399" s="93"/>
      <c r="VMS399" s="93"/>
      <c r="VMT399" s="93"/>
      <c r="VMU399" s="93"/>
      <c r="VMV399" s="93"/>
      <c r="VMW399" s="93"/>
      <c r="VMX399" s="93"/>
      <c r="VMY399" s="93"/>
      <c r="VMZ399" s="93"/>
      <c r="VNA399" s="93"/>
      <c r="VNB399" s="93"/>
      <c r="VNC399" s="93"/>
      <c r="VND399" s="93"/>
      <c r="VNE399" s="93"/>
      <c r="VNF399" s="93"/>
      <c r="VNG399" s="93"/>
      <c r="VNH399" s="93"/>
      <c r="VNI399" s="93"/>
      <c r="VNJ399" s="93"/>
      <c r="VNK399" s="93"/>
      <c r="VNL399" s="93"/>
      <c r="VNM399" s="93"/>
      <c r="VNN399" s="93"/>
      <c r="VNO399" s="93"/>
      <c r="VNP399" s="93"/>
      <c r="VNQ399" s="93"/>
      <c r="VNR399" s="93"/>
      <c r="VNS399" s="93"/>
      <c r="VNT399" s="93"/>
      <c r="VNU399" s="93"/>
      <c r="VNV399" s="93"/>
      <c r="VNW399" s="93"/>
      <c r="VNX399" s="93"/>
      <c r="VNY399" s="93"/>
      <c r="VNZ399" s="93"/>
      <c r="VOA399" s="93"/>
      <c r="VOB399" s="93"/>
      <c r="VOC399" s="93"/>
      <c r="VOD399" s="93"/>
      <c r="VOE399" s="93"/>
      <c r="VOF399" s="93"/>
      <c r="VOG399" s="93"/>
      <c r="VOH399" s="93"/>
      <c r="VOI399" s="93"/>
      <c r="VOJ399" s="93"/>
      <c r="VOK399" s="93"/>
      <c r="VOL399" s="93"/>
      <c r="VOM399" s="93"/>
      <c r="VON399" s="93"/>
      <c r="VOO399" s="93"/>
      <c r="VOP399" s="93"/>
      <c r="VOQ399" s="93"/>
      <c r="VOR399" s="93"/>
      <c r="VOS399" s="93"/>
      <c r="VOT399" s="93"/>
      <c r="VOU399" s="93"/>
      <c r="VOV399" s="93"/>
      <c r="VOW399" s="93"/>
      <c r="VOX399" s="93"/>
      <c r="VOY399" s="93"/>
      <c r="VOZ399" s="93"/>
      <c r="VPA399" s="93"/>
      <c r="VPB399" s="93"/>
      <c r="VPC399" s="93"/>
      <c r="VPD399" s="93"/>
      <c r="VPE399" s="93"/>
      <c r="VPF399" s="93"/>
      <c r="VPG399" s="93"/>
      <c r="VPH399" s="93"/>
      <c r="VPI399" s="93"/>
      <c r="VPJ399" s="93"/>
      <c r="VPK399" s="93"/>
      <c r="VPL399" s="93"/>
      <c r="VPM399" s="93"/>
      <c r="VPN399" s="93"/>
      <c r="VPO399" s="93"/>
      <c r="VPP399" s="93"/>
      <c r="VPQ399" s="93"/>
      <c r="VPR399" s="93"/>
      <c r="VPS399" s="93"/>
      <c r="VPT399" s="93"/>
      <c r="VPU399" s="93"/>
      <c r="VPV399" s="93"/>
      <c r="VPW399" s="93"/>
      <c r="VPX399" s="93"/>
      <c r="VPY399" s="93"/>
      <c r="VPZ399" s="93"/>
      <c r="VQA399" s="93"/>
      <c r="VQB399" s="93"/>
      <c r="VQC399" s="93"/>
      <c r="VQD399" s="93"/>
      <c r="VQE399" s="93"/>
      <c r="VQF399" s="93"/>
      <c r="VQG399" s="93"/>
      <c r="VQH399" s="93"/>
      <c r="VQI399" s="93"/>
      <c r="VQJ399" s="93"/>
      <c r="VQK399" s="93"/>
      <c r="VQL399" s="93"/>
      <c r="VQM399" s="93"/>
      <c r="VQN399" s="93"/>
      <c r="VQO399" s="93"/>
      <c r="VQP399" s="93"/>
      <c r="VQQ399" s="93"/>
      <c r="VQR399" s="93"/>
      <c r="VQS399" s="93"/>
      <c r="VQT399" s="93"/>
      <c r="VQU399" s="93"/>
      <c r="VQV399" s="93"/>
      <c r="VQW399" s="93"/>
      <c r="VQX399" s="93"/>
      <c r="VQY399" s="93"/>
      <c r="VQZ399" s="93"/>
      <c r="VRA399" s="93"/>
      <c r="VRB399" s="93"/>
      <c r="VRC399" s="93"/>
      <c r="VRD399" s="93"/>
      <c r="VRE399" s="93"/>
      <c r="VRF399" s="93"/>
      <c r="VRG399" s="93"/>
      <c r="VRH399" s="93"/>
      <c r="VRI399" s="93"/>
      <c r="VRJ399" s="93"/>
      <c r="VRK399" s="93"/>
      <c r="VRL399" s="93"/>
      <c r="VRM399" s="93"/>
      <c r="VRN399" s="93"/>
      <c r="VRO399" s="93"/>
      <c r="VRP399" s="93"/>
      <c r="VRQ399" s="93"/>
      <c r="VRR399" s="93"/>
      <c r="VRS399" s="93"/>
      <c r="VRT399" s="93"/>
      <c r="VRU399" s="93"/>
      <c r="VRV399" s="93"/>
      <c r="VRW399" s="93"/>
      <c r="VRX399" s="93"/>
      <c r="VRY399" s="93"/>
      <c r="VRZ399" s="93"/>
      <c r="VSA399" s="93"/>
      <c r="VSB399" s="93"/>
      <c r="VSC399" s="93"/>
      <c r="VSD399" s="93"/>
      <c r="VSE399" s="93"/>
      <c r="VSF399" s="93"/>
      <c r="VSG399" s="93"/>
      <c r="VSH399" s="93"/>
      <c r="VSI399" s="93"/>
      <c r="VSJ399" s="93"/>
      <c r="VSK399" s="93"/>
      <c r="VSL399" s="93"/>
      <c r="VSM399" s="93"/>
      <c r="VSN399" s="93"/>
      <c r="VSO399" s="93"/>
      <c r="VSP399" s="93"/>
      <c r="VSQ399" s="93"/>
      <c r="VSR399" s="93"/>
      <c r="VSS399" s="93"/>
      <c r="VST399" s="93"/>
      <c r="VSU399" s="93"/>
      <c r="VSV399" s="93"/>
      <c r="VSW399" s="93"/>
      <c r="VSX399" s="93"/>
      <c r="VSY399" s="93"/>
      <c r="VSZ399" s="93"/>
      <c r="VTA399" s="93"/>
      <c r="VTB399" s="93"/>
      <c r="VTC399" s="93"/>
      <c r="VTD399" s="93"/>
      <c r="VTE399" s="93"/>
      <c r="VTF399" s="93"/>
      <c r="VTG399" s="93"/>
      <c r="VTH399" s="93"/>
      <c r="VTI399" s="93"/>
      <c r="VTJ399" s="93"/>
      <c r="VTK399" s="93"/>
      <c r="VTL399" s="93"/>
      <c r="VTM399" s="93"/>
      <c r="VTN399" s="93"/>
      <c r="VTO399" s="93"/>
      <c r="VTP399" s="93"/>
      <c r="VTQ399" s="93"/>
      <c r="VTR399" s="93"/>
      <c r="VTS399" s="93"/>
      <c r="VTT399" s="93"/>
      <c r="VTU399" s="93"/>
      <c r="VTV399" s="93"/>
      <c r="VTW399" s="93"/>
      <c r="VTX399" s="93"/>
      <c r="VTY399" s="93"/>
      <c r="VTZ399" s="93"/>
      <c r="VUA399" s="93"/>
      <c r="VUB399" s="93"/>
      <c r="VUC399" s="93"/>
      <c r="VUD399" s="93"/>
      <c r="VUE399" s="93"/>
      <c r="VUF399" s="93"/>
      <c r="VUG399" s="93"/>
      <c r="VUH399" s="93"/>
      <c r="VUI399" s="93"/>
      <c r="VUJ399" s="93"/>
      <c r="VUK399" s="93"/>
      <c r="VUL399" s="93"/>
      <c r="VUM399" s="93"/>
      <c r="VUN399" s="93"/>
      <c r="VUO399" s="93"/>
      <c r="VUP399" s="93"/>
      <c r="VUQ399" s="93"/>
      <c r="VUR399" s="93"/>
      <c r="VUS399" s="93"/>
      <c r="VUT399" s="93"/>
      <c r="VUU399" s="93"/>
      <c r="VUV399" s="93"/>
      <c r="VUW399" s="93"/>
      <c r="VUX399" s="93"/>
      <c r="VUY399" s="93"/>
      <c r="VUZ399" s="93"/>
      <c r="VVA399" s="93"/>
      <c r="VVB399" s="93"/>
      <c r="VVC399" s="93"/>
      <c r="VVD399" s="93"/>
      <c r="VVE399" s="93"/>
      <c r="VVF399" s="93"/>
      <c r="VVG399" s="93"/>
      <c r="VVH399" s="93"/>
      <c r="VVI399" s="93"/>
      <c r="VVJ399" s="93"/>
      <c r="VVK399" s="93"/>
      <c r="VVL399" s="93"/>
      <c r="VVM399" s="93"/>
      <c r="VVN399" s="93"/>
      <c r="VVO399" s="93"/>
      <c r="VVP399" s="93"/>
      <c r="VVQ399" s="93"/>
      <c r="VVR399" s="93"/>
      <c r="VVS399" s="93"/>
      <c r="VVT399" s="93"/>
      <c r="VVU399" s="93"/>
      <c r="VVV399" s="93"/>
      <c r="VVW399" s="93"/>
      <c r="VVX399" s="93"/>
      <c r="VVY399" s="93"/>
      <c r="VVZ399" s="93"/>
      <c r="VWA399" s="93"/>
      <c r="VWB399" s="93"/>
      <c r="VWC399" s="93"/>
      <c r="VWD399" s="93"/>
      <c r="VWE399" s="93"/>
      <c r="VWF399" s="93"/>
      <c r="VWG399" s="93"/>
      <c r="VWH399" s="93"/>
      <c r="VWI399" s="93"/>
      <c r="VWJ399" s="93"/>
      <c r="VWK399" s="93"/>
      <c r="VWL399" s="93"/>
      <c r="VWM399" s="93"/>
      <c r="VWN399" s="93"/>
      <c r="VWO399" s="93"/>
      <c r="VWP399" s="93"/>
      <c r="VWQ399" s="93"/>
      <c r="VWR399" s="93"/>
      <c r="VWS399" s="93"/>
      <c r="VWT399" s="93"/>
      <c r="VWU399" s="93"/>
      <c r="VWV399" s="93"/>
      <c r="VWW399" s="93"/>
      <c r="VWX399" s="93"/>
      <c r="VWY399" s="93"/>
      <c r="VWZ399" s="93"/>
      <c r="VXA399" s="93"/>
      <c r="VXB399" s="93"/>
      <c r="VXC399" s="93"/>
      <c r="VXD399" s="93"/>
      <c r="VXE399" s="93"/>
      <c r="VXF399" s="93"/>
      <c r="VXG399" s="93"/>
      <c r="VXH399" s="93"/>
      <c r="VXI399" s="93"/>
      <c r="VXJ399" s="93"/>
      <c r="VXK399" s="93"/>
      <c r="VXL399" s="93"/>
      <c r="VXM399" s="93"/>
      <c r="VXN399" s="93"/>
      <c r="VXO399" s="93"/>
      <c r="VXP399" s="93"/>
      <c r="VXQ399" s="93"/>
      <c r="VXR399" s="93"/>
      <c r="VXS399" s="93"/>
      <c r="VXT399" s="93"/>
      <c r="VXU399" s="93"/>
      <c r="VXV399" s="93"/>
      <c r="VXW399" s="93"/>
      <c r="VXX399" s="93"/>
      <c r="VXY399" s="93"/>
      <c r="VXZ399" s="93"/>
      <c r="VYA399" s="93"/>
      <c r="VYB399" s="93"/>
      <c r="VYC399" s="93"/>
      <c r="VYD399" s="93"/>
      <c r="VYE399" s="93"/>
      <c r="VYF399" s="93"/>
      <c r="VYG399" s="93"/>
      <c r="VYH399" s="93"/>
      <c r="VYI399" s="93"/>
      <c r="VYJ399" s="93"/>
      <c r="VYK399" s="93"/>
      <c r="VYL399" s="93"/>
      <c r="VYM399" s="93"/>
      <c r="VYN399" s="93"/>
      <c r="VYO399" s="93"/>
      <c r="VYP399" s="93"/>
      <c r="VYQ399" s="93"/>
      <c r="VYR399" s="93"/>
      <c r="VYS399" s="93"/>
      <c r="VYT399" s="93"/>
      <c r="VYU399" s="93"/>
      <c r="VYV399" s="93"/>
      <c r="VYW399" s="93"/>
      <c r="VYX399" s="93"/>
      <c r="VYY399" s="93"/>
      <c r="VYZ399" s="93"/>
      <c r="VZA399" s="93"/>
      <c r="VZB399" s="93"/>
      <c r="VZC399" s="93"/>
      <c r="VZD399" s="93"/>
      <c r="VZE399" s="93"/>
      <c r="VZF399" s="93"/>
      <c r="VZG399" s="93"/>
      <c r="VZH399" s="93"/>
      <c r="VZI399" s="93"/>
      <c r="VZJ399" s="93"/>
      <c r="VZK399" s="93"/>
      <c r="VZL399" s="93"/>
      <c r="VZM399" s="93"/>
      <c r="VZN399" s="93"/>
      <c r="VZO399" s="93"/>
      <c r="VZP399" s="93"/>
      <c r="VZQ399" s="93"/>
      <c r="VZR399" s="93"/>
      <c r="VZS399" s="93"/>
      <c r="VZT399" s="93"/>
      <c r="VZU399" s="93"/>
      <c r="VZV399" s="93"/>
      <c r="VZW399" s="93"/>
      <c r="VZX399" s="93"/>
      <c r="VZY399" s="93"/>
      <c r="VZZ399" s="93"/>
      <c r="WAA399" s="93"/>
      <c r="WAB399" s="93"/>
      <c r="WAC399" s="93"/>
      <c r="WAD399" s="93"/>
      <c r="WAE399" s="93"/>
      <c r="WAF399" s="93"/>
      <c r="WAG399" s="93"/>
      <c r="WAH399" s="93"/>
      <c r="WAI399" s="93"/>
      <c r="WAJ399" s="93"/>
      <c r="WAK399" s="93"/>
      <c r="WAL399" s="93"/>
      <c r="WAM399" s="93"/>
      <c r="WAN399" s="93"/>
      <c r="WAO399" s="93"/>
      <c r="WAP399" s="93"/>
      <c r="WAQ399" s="93"/>
      <c r="WAR399" s="93"/>
      <c r="WAS399" s="93"/>
      <c r="WAT399" s="93"/>
      <c r="WAU399" s="93"/>
      <c r="WAV399" s="93"/>
      <c r="WAW399" s="93"/>
      <c r="WAX399" s="93"/>
      <c r="WAY399" s="93"/>
      <c r="WAZ399" s="93"/>
      <c r="WBA399" s="93"/>
      <c r="WBB399" s="93"/>
      <c r="WBC399" s="93"/>
      <c r="WBD399" s="93"/>
      <c r="WBE399" s="93"/>
      <c r="WBF399" s="93"/>
      <c r="WBG399" s="93"/>
      <c r="WBH399" s="93"/>
      <c r="WBI399" s="93"/>
      <c r="WBJ399" s="93"/>
      <c r="WBK399" s="93"/>
      <c r="WBL399" s="93"/>
      <c r="WBM399" s="93"/>
      <c r="WBN399" s="93"/>
      <c r="WBO399" s="93"/>
      <c r="WBP399" s="93"/>
      <c r="WBQ399" s="93"/>
      <c r="WBR399" s="93"/>
      <c r="WBS399" s="93"/>
      <c r="WBT399" s="93"/>
      <c r="WBU399" s="93"/>
      <c r="WBV399" s="93"/>
      <c r="WBW399" s="93"/>
      <c r="WBX399" s="93"/>
      <c r="WBY399" s="93"/>
      <c r="WBZ399" s="93"/>
      <c r="WCA399" s="93"/>
      <c r="WCB399" s="93"/>
      <c r="WCC399" s="93"/>
      <c r="WCD399" s="93"/>
      <c r="WCE399" s="93"/>
      <c r="WCF399" s="93"/>
      <c r="WCG399" s="93"/>
      <c r="WCH399" s="93"/>
      <c r="WCI399" s="93"/>
      <c r="WCJ399" s="93"/>
      <c r="WCK399" s="93"/>
      <c r="WCL399" s="93"/>
      <c r="WCM399" s="93"/>
      <c r="WCN399" s="93"/>
      <c r="WCO399" s="93"/>
      <c r="WCP399" s="93"/>
      <c r="WCQ399" s="93"/>
      <c r="WCR399" s="93"/>
      <c r="WCS399" s="93"/>
      <c r="WCT399" s="93"/>
      <c r="WCU399" s="93"/>
      <c r="WCV399" s="93"/>
      <c r="WCW399" s="93"/>
      <c r="WCX399" s="93"/>
      <c r="WCY399" s="93"/>
      <c r="WCZ399" s="93"/>
      <c r="WDA399" s="93"/>
      <c r="WDB399" s="93"/>
      <c r="WDC399" s="93"/>
      <c r="WDD399" s="93"/>
      <c r="WDE399" s="93"/>
      <c r="WDF399" s="93"/>
      <c r="WDG399" s="93"/>
      <c r="WDH399" s="93"/>
      <c r="WDI399" s="93"/>
      <c r="WDJ399" s="93"/>
      <c r="WDK399" s="93"/>
      <c r="WDL399" s="93"/>
      <c r="WDM399" s="93"/>
      <c r="WDN399" s="93"/>
      <c r="WDO399" s="93"/>
      <c r="WDP399" s="93"/>
      <c r="WDQ399" s="93"/>
      <c r="WDR399" s="93"/>
      <c r="WDS399" s="93"/>
      <c r="WDT399" s="93"/>
      <c r="WDU399" s="93"/>
      <c r="WDV399" s="93"/>
      <c r="WDW399" s="93"/>
      <c r="WDX399" s="93"/>
      <c r="WDY399" s="93"/>
      <c r="WDZ399" s="93"/>
      <c r="WEA399" s="93"/>
      <c r="WEB399" s="93"/>
      <c r="WEC399" s="93"/>
      <c r="WED399" s="93"/>
      <c r="WEE399" s="93"/>
      <c r="WEF399" s="93"/>
      <c r="WEG399" s="93"/>
      <c r="WEH399" s="93"/>
      <c r="WEI399" s="93"/>
      <c r="WEJ399" s="93"/>
      <c r="WEK399" s="93"/>
      <c r="WEL399" s="93"/>
      <c r="WEM399" s="93"/>
      <c r="WEN399" s="93"/>
      <c r="WEO399" s="93"/>
      <c r="WEP399" s="93"/>
      <c r="WEQ399" s="93"/>
      <c r="WER399" s="93"/>
      <c r="WES399" s="93"/>
      <c r="WET399" s="93"/>
      <c r="WEU399" s="93"/>
      <c r="WEV399" s="93"/>
      <c r="WEW399" s="93"/>
      <c r="WEX399" s="93"/>
      <c r="WEY399" s="93"/>
      <c r="WEZ399" s="93"/>
      <c r="WFA399" s="93"/>
      <c r="WFB399" s="93"/>
      <c r="WFC399" s="93"/>
      <c r="WFD399" s="93"/>
      <c r="WFE399" s="93"/>
      <c r="WFF399" s="93"/>
      <c r="WFG399" s="93"/>
      <c r="WFH399" s="93"/>
      <c r="WFI399" s="93"/>
      <c r="WFJ399" s="93"/>
      <c r="WFK399" s="93"/>
      <c r="WFL399" s="93"/>
      <c r="WFM399" s="93"/>
      <c r="WFN399" s="93"/>
      <c r="WFO399" s="93"/>
      <c r="WFP399" s="93"/>
      <c r="WFQ399" s="93"/>
      <c r="WFR399" s="93"/>
      <c r="WFS399" s="93"/>
      <c r="WFT399" s="93"/>
      <c r="WFU399" s="93"/>
      <c r="WFV399" s="93"/>
      <c r="WFW399" s="93"/>
      <c r="WFX399" s="93"/>
      <c r="WFY399" s="93"/>
      <c r="WFZ399" s="93"/>
      <c r="WGA399" s="93"/>
      <c r="WGB399" s="93"/>
      <c r="WGC399" s="93"/>
      <c r="WGD399" s="93"/>
      <c r="WGE399" s="93"/>
      <c r="WGF399" s="93"/>
      <c r="WGG399" s="93"/>
      <c r="WGH399" s="93"/>
      <c r="WGI399" s="93"/>
      <c r="WGJ399" s="93"/>
      <c r="WGK399" s="93"/>
      <c r="WGL399" s="93"/>
      <c r="WGM399" s="93"/>
      <c r="WGN399" s="93"/>
      <c r="WGO399" s="93"/>
      <c r="WGP399" s="93"/>
      <c r="WGQ399" s="93"/>
      <c r="WGR399" s="93"/>
      <c r="WGS399" s="93"/>
      <c r="WGT399" s="93"/>
      <c r="WGU399" s="93"/>
      <c r="WGV399" s="93"/>
      <c r="WGW399" s="93"/>
      <c r="WGX399" s="93"/>
      <c r="WGY399" s="93"/>
      <c r="WGZ399" s="93"/>
      <c r="WHA399" s="93"/>
      <c r="WHB399" s="93"/>
      <c r="WHC399" s="93"/>
      <c r="WHD399" s="93"/>
      <c r="WHE399" s="93"/>
      <c r="WHF399" s="93"/>
      <c r="WHG399" s="93"/>
      <c r="WHH399" s="93"/>
      <c r="WHI399" s="93"/>
      <c r="WHJ399" s="93"/>
      <c r="WHK399" s="93"/>
      <c r="WHL399" s="93"/>
      <c r="WHM399" s="93"/>
      <c r="WHN399" s="93"/>
      <c r="WHO399" s="93"/>
      <c r="WHP399" s="93"/>
      <c r="WHQ399" s="93"/>
      <c r="WHR399" s="93"/>
      <c r="WHS399" s="93"/>
      <c r="WHT399" s="93"/>
      <c r="WHU399" s="93"/>
      <c r="WHV399" s="93"/>
      <c r="WHW399" s="93"/>
      <c r="WHX399" s="93"/>
      <c r="WHY399" s="93"/>
      <c r="WHZ399" s="93"/>
      <c r="WIA399" s="93"/>
      <c r="WIB399" s="93"/>
      <c r="WIC399" s="93"/>
      <c r="WID399" s="93"/>
      <c r="WIE399" s="93"/>
      <c r="WIF399" s="93"/>
      <c r="WIG399" s="93"/>
      <c r="WIH399" s="93"/>
      <c r="WII399" s="93"/>
      <c r="WIJ399" s="93"/>
      <c r="WIK399" s="93"/>
      <c r="WIL399" s="93"/>
      <c r="WIM399" s="93"/>
      <c r="WIN399" s="93"/>
      <c r="WIO399" s="93"/>
      <c r="WIP399" s="93"/>
      <c r="WIQ399" s="93"/>
      <c r="WIR399" s="93"/>
      <c r="WIS399" s="93"/>
      <c r="WIT399" s="93"/>
      <c r="WIU399" s="93"/>
      <c r="WIV399" s="93"/>
      <c r="WIW399" s="93"/>
      <c r="WIX399" s="93"/>
      <c r="WIY399" s="93"/>
      <c r="WIZ399" s="93"/>
      <c r="WJA399" s="93"/>
      <c r="WJB399" s="93"/>
      <c r="WJC399" s="93"/>
      <c r="WJD399" s="93"/>
      <c r="WJE399" s="93"/>
      <c r="WJF399" s="93"/>
      <c r="WJG399" s="93"/>
      <c r="WJH399" s="93"/>
      <c r="WJI399" s="93"/>
      <c r="WJJ399" s="93"/>
      <c r="WJK399" s="93"/>
      <c r="WJL399" s="93"/>
      <c r="WJM399" s="93"/>
      <c r="WJN399" s="93"/>
      <c r="WJO399" s="93"/>
      <c r="WJP399" s="93"/>
      <c r="WJQ399" s="93"/>
      <c r="WJR399" s="93"/>
      <c r="WJS399" s="93"/>
      <c r="WJT399" s="93"/>
      <c r="WJU399" s="93"/>
      <c r="WJV399" s="93"/>
      <c r="WJW399" s="93"/>
      <c r="WJX399" s="93"/>
      <c r="WJY399" s="93"/>
      <c r="WJZ399" s="93"/>
      <c r="WKA399" s="93"/>
      <c r="WKB399" s="93"/>
      <c r="WKC399" s="93"/>
      <c r="WKD399" s="93"/>
      <c r="WKE399" s="93"/>
      <c r="WKF399" s="93"/>
      <c r="WKG399" s="93"/>
      <c r="WKH399" s="93"/>
      <c r="WKI399" s="93"/>
      <c r="WKJ399" s="93"/>
      <c r="WKK399" s="93"/>
      <c r="WKL399" s="93"/>
      <c r="WKM399" s="93"/>
      <c r="WKN399" s="93"/>
      <c r="WKO399" s="93"/>
      <c r="WKP399" s="93"/>
      <c r="WKQ399" s="93"/>
      <c r="WKR399" s="93"/>
      <c r="WKS399" s="93"/>
      <c r="WKT399" s="93"/>
      <c r="WKU399" s="93"/>
      <c r="WKV399" s="93"/>
      <c r="WKW399" s="93"/>
      <c r="WKX399" s="93"/>
      <c r="WKY399" s="93"/>
      <c r="WKZ399" s="93"/>
      <c r="WLA399" s="93"/>
      <c r="WLB399" s="93"/>
      <c r="WLC399" s="93"/>
      <c r="WLD399" s="93"/>
      <c r="WLE399" s="93"/>
      <c r="WLF399" s="93"/>
      <c r="WLG399" s="93"/>
      <c r="WLH399" s="93"/>
      <c r="WLI399" s="93"/>
      <c r="WLJ399" s="93"/>
      <c r="WLK399" s="93"/>
      <c r="WLL399" s="93"/>
      <c r="WLM399" s="93"/>
      <c r="WLN399" s="93"/>
      <c r="WLO399" s="93"/>
      <c r="WLP399" s="93"/>
      <c r="WLQ399" s="93"/>
      <c r="WLR399" s="93"/>
      <c r="WLS399" s="93"/>
      <c r="WLT399" s="93"/>
      <c r="WLU399" s="93"/>
      <c r="WLV399" s="93"/>
      <c r="WLW399" s="93"/>
      <c r="WLX399" s="93"/>
      <c r="WLY399" s="93"/>
      <c r="WLZ399" s="93"/>
      <c r="WMA399" s="93"/>
      <c r="WMB399" s="93"/>
      <c r="WMC399" s="93"/>
      <c r="WMD399" s="93"/>
      <c r="WME399" s="93"/>
      <c r="WMF399" s="93"/>
      <c r="WMG399" s="93"/>
      <c r="WMH399" s="93"/>
      <c r="WMI399" s="93"/>
      <c r="WMJ399" s="93"/>
      <c r="WMK399" s="93"/>
      <c r="WML399" s="93"/>
      <c r="WMM399" s="93"/>
      <c r="WMN399" s="93"/>
      <c r="WMO399" s="93"/>
      <c r="WMP399" s="93"/>
      <c r="WMQ399" s="93"/>
      <c r="WMR399" s="93"/>
      <c r="WMS399" s="93"/>
      <c r="WMT399" s="93"/>
      <c r="WMU399" s="93"/>
      <c r="WMV399" s="93"/>
      <c r="WMW399" s="93"/>
      <c r="WMX399" s="93"/>
      <c r="WMY399" s="93"/>
      <c r="WMZ399" s="93"/>
      <c r="WNA399" s="93"/>
      <c r="WNB399" s="93"/>
      <c r="WNC399" s="93"/>
      <c r="WND399" s="93"/>
      <c r="WNE399" s="93"/>
      <c r="WNF399" s="93"/>
      <c r="WNG399" s="93"/>
      <c r="WNH399" s="93"/>
      <c r="WNI399" s="93"/>
      <c r="WNJ399" s="93"/>
      <c r="WNK399" s="93"/>
      <c r="WNL399" s="93"/>
      <c r="WNM399" s="93"/>
      <c r="WNN399" s="93"/>
      <c r="WNO399" s="93"/>
      <c r="WNP399" s="93"/>
      <c r="WNQ399" s="93"/>
      <c r="WNR399" s="93"/>
      <c r="WNS399" s="93"/>
      <c r="WNT399" s="93"/>
      <c r="WNU399" s="93"/>
      <c r="WNV399" s="93"/>
      <c r="WNW399" s="93"/>
      <c r="WNX399" s="93"/>
      <c r="WNY399" s="93"/>
      <c r="WNZ399" s="93"/>
      <c r="WOA399" s="93"/>
      <c r="WOB399" s="93"/>
      <c r="WOC399" s="93"/>
      <c r="WOD399" s="93"/>
      <c r="WOE399" s="93"/>
      <c r="WOF399" s="93"/>
      <c r="WOG399" s="93"/>
      <c r="WOH399" s="93"/>
      <c r="WOI399" s="93"/>
      <c r="WOJ399" s="93"/>
      <c r="WOK399" s="93"/>
      <c r="WOL399" s="93"/>
      <c r="WOM399" s="93"/>
      <c r="WON399" s="93"/>
      <c r="WOO399" s="93"/>
      <c r="WOP399" s="93"/>
      <c r="WOQ399" s="93"/>
      <c r="WOR399" s="93"/>
      <c r="WOS399" s="93"/>
      <c r="WOT399" s="93"/>
      <c r="WOU399" s="93"/>
      <c r="WOV399" s="93"/>
      <c r="WOW399" s="93"/>
      <c r="WOX399" s="93"/>
      <c r="WOY399" s="93"/>
      <c r="WOZ399" s="93"/>
      <c r="WPA399" s="93"/>
      <c r="WPB399" s="93"/>
      <c r="WPC399" s="93"/>
      <c r="WPD399" s="93"/>
      <c r="WPE399" s="93"/>
      <c r="WPF399" s="93"/>
      <c r="WPG399" s="93"/>
      <c r="WPH399" s="93"/>
      <c r="WPI399" s="93"/>
      <c r="WPJ399" s="93"/>
      <c r="WPK399" s="93"/>
      <c r="WPL399" s="93"/>
      <c r="WPM399" s="93"/>
      <c r="WPN399" s="93"/>
      <c r="WPO399" s="93"/>
      <c r="WPP399" s="93"/>
      <c r="WPQ399" s="93"/>
      <c r="WPR399" s="93"/>
      <c r="WPS399" s="93"/>
      <c r="WPT399" s="93"/>
      <c r="WPU399" s="93"/>
      <c r="WPV399" s="93"/>
      <c r="WPW399" s="93"/>
      <c r="WPX399" s="93"/>
      <c r="WPY399" s="93"/>
      <c r="WPZ399" s="93"/>
      <c r="WQA399" s="93"/>
      <c r="WQB399" s="93"/>
      <c r="WQC399" s="93"/>
      <c r="WQD399" s="93"/>
      <c r="WQE399" s="93"/>
      <c r="WQF399" s="93"/>
      <c r="WQG399" s="93"/>
      <c r="WQH399" s="93"/>
      <c r="WQI399" s="93"/>
      <c r="WQJ399" s="93"/>
      <c r="WQK399" s="93"/>
      <c r="WQL399" s="93"/>
      <c r="WQM399" s="93"/>
      <c r="WQN399" s="93"/>
      <c r="WQO399" s="93"/>
      <c r="WQP399" s="93"/>
      <c r="WQQ399" s="93"/>
      <c r="WQR399" s="93"/>
      <c r="WQS399" s="93"/>
      <c r="WQT399" s="93"/>
      <c r="WQU399" s="93"/>
      <c r="WQV399" s="93"/>
      <c r="WQW399" s="93"/>
      <c r="WQX399" s="93"/>
      <c r="WQY399" s="93"/>
      <c r="WQZ399" s="93"/>
      <c r="WRA399" s="93"/>
      <c r="WRB399" s="93"/>
      <c r="WRC399" s="93"/>
      <c r="WRD399" s="93"/>
      <c r="WRE399" s="93"/>
      <c r="WRF399" s="93"/>
      <c r="WRG399" s="93"/>
      <c r="WRH399" s="93"/>
      <c r="WRI399" s="93"/>
      <c r="WRJ399" s="93"/>
      <c r="WRK399" s="93"/>
      <c r="WRL399" s="93"/>
      <c r="WRM399" s="93"/>
      <c r="WRN399" s="93"/>
      <c r="WRO399" s="93"/>
      <c r="WRP399" s="93"/>
      <c r="WRQ399" s="93"/>
      <c r="WRR399" s="93"/>
      <c r="WRS399" s="93"/>
      <c r="WRT399" s="93"/>
      <c r="WRU399" s="93"/>
      <c r="WRV399" s="93"/>
      <c r="WRW399" s="93"/>
      <c r="WRX399" s="93"/>
      <c r="WRY399" s="93"/>
      <c r="WRZ399" s="93"/>
      <c r="WSA399" s="93"/>
      <c r="WSB399" s="93"/>
      <c r="WSC399" s="93"/>
      <c r="WSD399" s="93"/>
      <c r="WSE399" s="93"/>
      <c r="WSF399" s="93"/>
      <c r="WSG399" s="93"/>
      <c r="WSH399" s="93"/>
      <c r="WSI399" s="93"/>
      <c r="WSJ399" s="93"/>
      <c r="WSK399" s="93"/>
      <c r="WSL399" s="93"/>
      <c r="WSM399" s="93"/>
      <c r="WSN399" s="93"/>
      <c r="WSO399" s="93"/>
      <c r="WSP399" s="93"/>
      <c r="WSQ399" s="93"/>
      <c r="WSR399" s="93"/>
      <c r="WSS399" s="93"/>
      <c r="WST399" s="93"/>
      <c r="WSU399" s="93"/>
      <c r="WSV399" s="93"/>
      <c r="WSW399" s="93"/>
      <c r="WSX399" s="93"/>
      <c r="WSY399" s="93"/>
      <c r="WSZ399" s="93"/>
      <c r="WTA399" s="93"/>
      <c r="WTB399" s="93"/>
      <c r="WTC399" s="93"/>
      <c r="WTD399" s="93"/>
      <c r="WTE399" s="93"/>
      <c r="WTF399" s="93"/>
      <c r="WTG399" s="93"/>
      <c r="WTH399" s="93"/>
      <c r="WTI399" s="93"/>
      <c r="WTJ399" s="93"/>
      <c r="WTK399" s="93"/>
      <c r="WTL399" s="93"/>
      <c r="WTM399" s="93"/>
      <c r="WTN399" s="93"/>
      <c r="WTO399" s="93"/>
      <c r="WTP399" s="93"/>
      <c r="WTQ399" s="93"/>
      <c r="WTR399" s="93"/>
      <c r="WTS399" s="93"/>
      <c r="WTT399" s="93"/>
      <c r="WTU399" s="93"/>
      <c r="WTV399" s="93"/>
      <c r="WTW399" s="93"/>
      <c r="WTX399" s="93"/>
      <c r="WTY399" s="93"/>
      <c r="WTZ399" s="93"/>
      <c r="WUA399" s="93"/>
      <c r="WUB399" s="93"/>
      <c r="WUC399" s="93"/>
      <c r="WUD399" s="93"/>
      <c r="WUE399" s="93"/>
      <c r="WUF399" s="93"/>
      <c r="WUG399" s="93"/>
      <c r="WUH399" s="93"/>
      <c r="WUI399" s="93"/>
      <c r="WUJ399" s="93"/>
      <c r="WUK399" s="93"/>
      <c r="WUL399" s="93"/>
      <c r="WUM399" s="93"/>
      <c r="WUN399" s="93"/>
      <c r="WUO399" s="93"/>
      <c r="WUP399" s="93"/>
      <c r="WUQ399" s="93"/>
      <c r="WUR399" s="93"/>
      <c r="WUS399" s="93"/>
      <c r="WUT399" s="93"/>
      <c r="WUU399" s="93"/>
      <c r="WUV399" s="93"/>
      <c r="WUW399" s="93"/>
      <c r="WUX399" s="93"/>
      <c r="WUY399" s="93"/>
      <c r="WUZ399" s="93"/>
      <c r="WVA399" s="93"/>
      <c r="WVB399" s="93"/>
      <c r="WVC399" s="93"/>
      <c r="WVD399" s="93"/>
      <c r="WVE399" s="93"/>
      <c r="WVF399" s="93"/>
      <c r="WVG399" s="93"/>
      <c r="WVH399" s="93"/>
      <c r="WVI399" s="93"/>
      <c r="WVJ399" s="93"/>
      <c r="WVK399" s="93"/>
      <c r="WVL399" s="93"/>
      <c r="WVM399" s="93"/>
      <c r="WVN399" s="93"/>
      <c r="WVO399" s="93"/>
      <c r="WVP399" s="93"/>
      <c r="WVQ399" s="93"/>
      <c r="WVR399" s="93"/>
      <c r="WVS399" s="93"/>
      <c r="WVT399" s="93"/>
      <c r="WVU399" s="93"/>
      <c r="WVV399" s="93"/>
      <c r="WVW399" s="93"/>
      <c r="WVX399" s="93"/>
      <c r="WVY399" s="93"/>
      <c r="WVZ399" s="93"/>
      <c r="WWA399" s="93"/>
      <c r="WWB399" s="93"/>
      <c r="WWC399" s="93"/>
      <c r="WWD399" s="93"/>
      <c r="WWE399" s="93"/>
      <c r="WWF399" s="93"/>
      <c r="WWG399" s="93"/>
      <c r="WWH399" s="93"/>
      <c r="WWI399" s="93"/>
      <c r="WWJ399" s="93"/>
      <c r="WWK399" s="93"/>
      <c r="WWL399" s="93"/>
      <c r="WWM399" s="93"/>
      <c r="WWN399" s="93"/>
      <c r="WWO399" s="93"/>
      <c r="WWP399" s="93"/>
      <c r="WWQ399" s="93"/>
      <c r="WWR399" s="93"/>
      <c r="WWS399" s="93"/>
      <c r="WWT399" s="93"/>
      <c r="WWU399" s="93"/>
      <c r="WWV399" s="93"/>
      <c r="WWW399" s="93"/>
      <c r="WWX399" s="93"/>
      <c r="WWY399" s="93"/>
      <c r="WWZ399" s="93"/>
      <c r="WXA399" s="93"/>
      <c r="WXB399" s="93"/>
      <c r="WXC399" s="93"/>
      <c r="WXD399" s="93"/>
      <c r="WXE399" s="93"/>
      <c r="WXF399" s="93"/>
      <c r="WXG399" s="93"/>
      <c r="WXH399" s="93"/>
      <c r="WXI399" s="93"/>
      <c r="WXJ399" s="93"/>
      <c r="WXK399" s="93"/>
      <c r="WXL399" s="93"/>
      <c r="WXM399" s="93"/>
      <c r="WXN399" s="93"/>
      <c r="WXO399" s="93"/>
      <c r="WXP399" s="93"/>
      <c r="WXQ399" s="93"/>
      <c r="WXR399" s="93"/>
      <c r="WXS399" s="93"/>
      <c r="WXT399" s="93"/>
      <c r="WXU399" s="93"/>
      <c r="WXV399" s="93"/>
      <c r="WXW399" s="93"/>
      <c r="WXX399" s="93"/>
      <c r="WXY399" s="93"/>
      <c r="WXZ399" s="93"/>
      <c r="WYA399" s="93"/>
      <c r="WYB399" s="93"/>
      <c r="WYC399" s="93"/>
      <c r="WYD399" s="93"/>
      <c r="WYE399" s="93"/>
      <c r="WYF399" s="93"/>
      <c r="WYG399" s="93"/>
      <c r="WYH399" s="93"/>
      <c r="WYI399" s="93"/>
      <c r="WYJ399" s="93"/>
      <c r="WYK399" s="93"/>
      <c r="WYL399" s="93"/>
      <c r="WYM399" s="93"/>
      <c r="WYN399" s="93"/>
      <c r="WYO399" s="93"/>
      <c r="WYP399" s="93"/>
      <c r="WYQ399" s="93"/>
      <c r="WYR399" s="93"/>
      <c r="WYS399" s="93"/>
      <c r="WYT399" s="93"/>
      <c r="WYU399" s="93"/>
      <c r="WYV399" s="93"/>
      <c r="WYW399" s="93"/>
      <c r="WYX399" s="93"/>
      <c r="WYY399" s="93"/>
      <c r="WYZ399" s="93"/>
      <c r="WZA399" s="93"/>
      <c r="WZB399" s="93"/>
      <c r="WZC399" s="93"/>
      <c r="WZD399" s="93"/>
      <c r="WZE399" s="93"/>
      <c r="WZF399" s="93"/>
      <c r="WZG399" s="93"/>
      <c r="WZH399" s="93"/>
      <c r="WZI399" s="93"/>
      <c r="WZJ399" s="93"/>
      <c r="WZK399" s="93"/>
      <c r="WZL399" s="93"/>
      <c r="WZM399" s="93"/>
      <c r="WZN399" s="93"/>
      <c r="WZO399" s="93"/>
      <c r="WZP399" s="93"/>
      <c r="WZQ399" s="93"/>
      <c r="WZR399" s="93"/>
      <c r="WZS399" s="93"/>
      <c r="WZT399" s="93"/>
      <c r="WZU399" s="93"/>
      <c r="WZV399" s="93"/>
      <c r="WZW399" s="93"/>
      <c r="WZX399" s="93"/>
      <c r="WZY399" s="93"/>
      <c r="WZZ399" s="93"/>
      <c r="XAA399" s="93"/>
      <c r="XAB399" s="93"/>
      <c r="XAC399" s="93"/>
      <c r="XAD399" s="93"/>
      <c r="XAE399" s="93"/>
      <c r="XAF399" s="93"/>
      <c r="XAG399" s="93"/>
      <c r="XAH399" s="93"/>
      <c r="XAI399" s="93"/>
      <c r="XAJ399" s="93"/>
      <c r="XAK399" s="93"/>
      <c r="XAL399" s="93"/>
      <c r="XAM399" s="93"/>
      <c r="XAN399" s="93"/>
      <c r="XAO399" s="93"/>
      <c r="XAP399" s="93"/>
      <c r="XAQ399" s="93"/>
      <c r="XAR399" s="93"/>
      <c r="XAS399" s="93"/>
      <c r="XAT399" s="93"/>
      <c r="XAU399" s="93"/>
      <c r="XAV399" s="93"/>
      <c r="XAW399" s="93"/>
      <c r="XAX399" s="93"/>
      <c r="XAY399" s="93"/>
      <c r="XAZ399" s="93"/>
      <c r="XBA399" s="93"/>
      <c r="XBB399" s="93"/>
      <c r="XBC399" s="93"/>
      <c r="XBD399" s="93"/>
      <c r="XBE399" s="93"/>
      <c r="XBF399" s="93"/>
      <c r="XBG399" s="93"/>
      <c r="XBH399" s="93"/>
      <c r="XBI399" s="93"/>
      <c r="XBJ399" s="93"/>
      <c r="XBK399" s="93"/>
      <c r="XBL399" s="93"/>
      <c r="XBM399" s="93"/>
      <c r="XBN399" s="93"/>
      <c r="XBO399" s="93"/>
      <c r="XBP399" s="93"/>
      <c r="XBQ399" s="93"/>
      <c r="XBR399" s="93"/>
      <c r="XBS399" s="93"/>
      <c r="XBT399" s="93"/>
      <c r="XBU399" s="93"/>
      <c r="XBV399" s="93"/>
      <c r="XBW399" s="93"/>
      <c r="XBX399" s="93"/>
      <c r="XBY399" s="93"/>
      <c r="XBZ399" s="93"/>
      <c r="XCA399" s="93"/>
      <c r="XCB399" s="93"/>
      <c r="XCC399" s="93"/>
      <c r="XCD399" s="93"/>
      <c r="XCE399" s="93"/>
      <c r="XCF399" s="93"/>
      <c r="XCG399" s="93"/>
      <c r="XCH399" s="93"/>
      <c r="XCI399" s="93"/>
      <c r="XCJ399" s="93"/>
      <c r="XCK399" s="93"/>
      <c r="XCL399" s="93"/>
      <c r="XCM399" s="93"/>
      <c r="XCN399" s="93"/>
      <c r="XCO399" s="93"/>
      <c r="XCP399" s="93"/>
      <c r="XCQ399" s="93"/>
      <c r="XCR399" s="93"/>
      <c r="XCS399" s="93"/>
      <c r="XCT399" s="93"/>
      <c r="XCU399" s="93"/>
      <c r="XCV399" s="93"/>
      <c r="XCW399" s="93"/>
      <c r="XCX399" s="93"/>
      <c r="XCY399" s="93"/>
      <c r="XCZ399" s="93"/>
      <c r="XDA399" s="93"/>
      <c r="XDB399" s="93"/>
      <c r="XDC399" s="93"/>
      <c r="XDD399" s="93"/>
      <c r="XDE399" s="93"/>
      <c r="XDF399" s="93"/>
      <c r="XDG399" s="93"/>
      <c r="XDH399" s="93"/>
      <c r="XDI399" s="93"/>
      <c r="XDJ399" s="93"/>
      <c r="XDK399" s="93"/>
      <c r="XDL399" s="93"/>
      <c r="XDM399" s="93"/>
      <c r="XDN399" s="93"/>
      <c r="XDO399" s="93"/>
      <c r="XDP399" s="93"/>
      <c r="XDQ399" s="93"/>
      <c r="XDR399" s="93"/>
      <c r="XDS399" s="93"/>
      <c r="XDT399" s="93"/>
      <c r="XDU399" s="93"/>
      <c r="XDV399" s="93"/>
      <c r="XDW399" s="93"/>
      <c r="XDX399" s="93"/>
      <c r="XDY399" s="93"/>
      <c r="XDZ399" s="93"/>
      <c r="XEA399" s="93"/>
      <c r="XEB399" s="93"/>
      <c r="XEC399" s="93"/>
      <c r="XED399" s="93"/>
      <c r="XEE399" s="93"/>
      <c r="XEF399" s="93"/>
      <c r="XEG399" s="93"/>
      <c r="XEH399" s="93"/>
      <c r="XEI399" s="93"/>
      <c r="XEJ399" s="93"/>
      <c r="XEK399" s="93"/>
      <c r="XEL399" s="93"/>
      <c r="XEM399" s="93"/>
      <c r="XEN399" s="93"/>
      <c r="XEO399" s="93"/>
      <c r="XEP399" s="93"/>
      <c r="XEQ399" s="93"/>
      <c r="XER399" s="93"/>
      <c r="XES399" s="93"/>
      <c r="XET399" s="93"/>
      <c r="XEU399" s="93"/>
      <c r="XEV399" s="93"/>
      <c r="XEW399" s="93"/>
      <c r="XEX399" s="93"/>
      <c r="XEY399" s="93"/>
    </row>
  </sheetData>
  <mergeCells count="37">
    <mergeCell ref="AD9:AE9"/>
    <mergeCell ref="L7:M7"/>
    <mergeCell ref="AU8:AV8"/>
    <mergeCell ref="I1:L1"/>
    <mergeCell ref="AJ12:AK12"/>
    <mergeCell ref="Y3:Z3"/>
    <mergeCell ref="AD8:AE8"/>
    <mergeCell ref="I4:L4"/>
    <mergeCell ref="AG10:AH10"/>
    <mergeCell ref="H9:I9"/>
    <mergeCell ref="Y9:Z9"/>
    <mergeCell ref="AG9:AH9"/>
    <mergeCell ref="AG7:AI7"/>
    <mergeCell ref="AP1:AP2"/>
    <mergeCell ref="AG12:AI12"/>
    <mergeCell ref="AL12:AM12"/>
    <mergeCell ref="AQ1:AQ2"/>
    <mergeCell ref="E2:F2"/>
    <mergeCell ref="H7:I7"/>
    <mergeCell ref="E11:I11"/>
    <mergeCell ref="AD12:AF12"/>
    <mergeCell ref="L9:M9"/>
    <mergeCell ref="E1:F1"/>
    <mergeCell ref="Y2:Z2"/>
    <mergeCell ref="AD10:AE10"/>
    <mergeCell ref="Y5:Z5"/>
    <mergeCell ref="Y1:Z1"/>
    <mergeCell ref="AC5:AD5"/>
    <mergeCell ref="Y10:Z10"/>
    <mergeCell ref="I2:L2"/>
    <mergeCell ref="AD7:AF7"/>
    <mergeCell ref="Y7:Z7"/>
    <mergeCell ref="AU7:AV7"/>
    <mergeCell ref="I3:L3"/>
    <mergeCell ref="Y8:Z8"/>
    <mergeCell ref="AG8:AH8"/>
    <mergeCell ref="E3:F3"/>
  </mergeCells>
  <conditionalFormatting sqref="AA9">
    <cfRule type="cellIs" dxfId="2" priority="4" operator="lessThan">
      <formula>15</formula>
    </cfRule>
  </conditionalFormatting>
  <conditionalFormatting sqref="AK14:AK397">
    <cfRule type="cellIs" dxfId="1" priority="3" operator="lessThan">
      <formula>15</formula>
    </cfRule>
  </conditionalFormatting>
  <conditionalFormatting sqref="AM14:AM397">
    <cfRule type="cellIs" dxfId="0" priority="1" operator="lessThan">
      <formula>15</formula>
    </cfRule>
  </conditionalFormatting>
  <pageMargins left="0.25" right="0.25" top="0.75" bottom="0.75" header="0.3" footer="0.3"/>
  <pageSetup paperSize="9" scale="10"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N433"/>
  <sheetViews>
    <sheetView zoomScale="70" zoomScaleNormal="70" workbookViewId="0">
      <selection activeCell="B2" sqref="B2"/>
    </sheetView>
  </sheetViews>
  <sheetFormatPr defaultColWidth="10.88671875" defaultRowHeight="14.4" x14ac:dyDescent="0.3"/>
  <cols>
    <col min="26" max="27" width="8.88671875" customWidth="1"/>
    <col min="28" max="31" width="14.44140625" customWidth="1"/>
    <col min="32" max="32" width="24.109375" customWidth="1"/>
    <col min="33" max="34" width="14.44140625" customWidth="1"/>
    <col min="35" max="35" width="27.44140625" customWidth="1"/>
    <col min="36" max="36" width="17.44140625" customWidth="1"/>
    <col min="37" max="37" width="16.109375" customWidth="1"/>
    <col min="38" max="38" width="22.109375" bestFit="1" customWidth="1"/>
    <col min="39" max="72" width="14.44140625" customWidth="1"/>
  </cols>
  <sheetData>
    <row r="1" spans="1:40" ht="21.75" customHeight="1" thickBot="1" x14ac:dyDescent="0.45">
      <c r="A1">
        <f>'Layout full names (mandatory)'!C1</f>
        <v>0</v>
      </c>
      <c r="B1" s="1">
        <f>'Layout full names (mandatory)'!D1</f>
        <v>1</v>
      </c>
      <c r="C1" s="1">
        <f>'Layout full names (mandatory)'!E1</f>
        <v>2</v>
      </c>
      <c r="D1" s="1">
        <f>'Layout full names (mandatory)'!F1</f>
        <v>3</v>
      </c>
      <c r="E1" s="1">
        <f>'Layout full names (mandatory)'!G1</f>
        <v>4</v>
      </c>
      <c r="F1" s="1">
        <f>'Layout full names (mandatory)'!H1</f>
        <v>5</v>
      </c>
      <c r="G1" s="1">
        <f>'Layout full names (mandatory)'!I1</f>
        <v>6</v>
      </c>
      <c r="H1" s="1">
        <f>'Layout full names (mandatory)'!J1</f>
        <v>7</v>
      </c>
      <c r="I1" s="1">
        <f>'Layout full names (mandatory)'!K1</f>
        <v>8</v>
      </c>
      <c r="J1" s="1">
        <f>'Layout full names (mandatory)'!L1</f>
        <v>9</v>
      </c>
      <c r="K1" s="1">
        <f>'Layout full names (mandatory)'!M1</f>
        <v>10</v>
      </c>
      <c r="L1" s="1">
        <f>'Layout full names (mandatory)'!N1</f>
        <v>11</v>
      </c>
      <c r="M1" s="1">
        <f>'Layout full names (mandatory)'!O1</f>
        <v>12</v>
      </c>
      <c r="N1" s="1">
        <f>'Layout full names (mandatory)'!P1</f>
        <v>13</v>
      </c>
      <c r="O1" s="1">
        <f>'Layout full names (mandatory)'!Q1</f>
        <v>14</v>
      </c>
      <c r="P1" s="1">
        <f>'Layout full names (mandatory)'!R1</f>
        <v>15</v>
      </c>
      <c r="Q1" s="1">
        <f>'Layout full names (mandatory)'!S1</f>
        <v>16</v>
      </c>
      <c r="R1" s="1">
        <f>'Layout full names (mandatory)'!T1</f>
        <v>17</v>
      </c>
      <c r="S1" s="1">
        <f>'Layout full names (mandatory)'!U1</f>
        <v>18</v>
      </c>
      <c r="T1" s="1">
        <f>'Layout full names (mandatory)'!V1</f>
        <v>19</v>
      </c>
      <c r="U1" s="1">
        <f>'Layout full names (mandatory)'!W1</f>
        <v>20</v>
      </c>
      <c r="V1" s="1">
        <f>'Layout full names (mandatory)'!X1</f>
        <v>21</v>
      </c>
      <c r="W1" s="1">
        <f>'Layout full names (mandatory)'!Y1</f>
        <v>22</v>
      </c>
      <c r="X1" s="1">
        <f>'Layout full names (mandatory)'!Z1</f>
        <v>23</v>
      </c>
      <c r="Y1" s="1">
        <f>'Layout full names (mandatory)'!AA1</f>
        <v>24</v>
      </c>
      <c r="AB1" t="str">
        <f>IF('Plate preparation Calculations'!E1&lt;&gt;"",'Plate preparation Calculations'!E1,"")</f>
        <v>safety factor dilutions</v>
      </c>
      <c r="AC1">
        <f>IF('Plate preparation Calculations'!G1&lt;&gt;"",'Plate preparation Calculations'!G1,"")</f>
        <v>1.3</v>
      </c>
      <c r="AD1" t="str">
        <f>IF('Plate preparation Calculations'!H1&lt;&gt;"",'Plate preparation Calculations'!H1,"")</f>
        <v/>
      </c>
      <c r="AE1" t="str">
        <f>IF('Plate preparation Calculations'!I3&lt;&gt;"",'Plate preparation Calculations'!I3,"")</f>
        <v>Volume of cell suspension per well (uL) (!!!!! Min 15 uL if using the Eppendorf electronic pipette)</v>
      </c>
      <c r="AF1">
        <f>IF('Plate preparation Calculations'!M3&lt;&gt;"",'Plate preparation Calculations'!M3,"")</f>
        <v>20</v>
      </c>
      <c r="AG1" t="e">
        <f>IF('Plate preparation Calculations'!#REF!&lt;&gt;"",'Plate preparation Calculations'!#REF!,"")</f>
        <v>#REF!</v>
      </c>
      <c r="AH1" t="str">
        <f>IF('Plate preparation Calculations'!Y1&lt;&gt;"",'Plate preparation Calculations'!Y1,"")</f>
        <v>Volume of 1st agonist per well of experiment plate (uL) (!!!!! Max 30 uL)</v>
      </c>
      <c r="AI1">
        <f>IF('Plate preparation Calculations'!AA1&lt;&gt;"",'Plate preparation Calculations'!AA1,"")</f>
        <v>10</v>
      </c>
      <c r="AJ1" t="e">
        <f>IF('Plate preparation Calculations'!#REF!&lt;&gt;"",'Plate preparation Calculations'!#REF!,"")</f>
        <v>#REF!</v>
      </c>
      <c r="AK1" t="str">
        <f>IF('Plate preparation Calculations'!AC1&lt;&gt;"",'Plate preparation Calculations'!AC1,"")</f>
        <v>Concentration stock agonist (nM)</v>
      </c>
      <c r="AL1" t="e">
        <f>IF('Plate preparation Calculations'!#REF!&lt;&gt;"",'Plate preparation Calculations'!#REF!,"")</f>
        <v>#REF!</v>
      </c>
      <c r="AM1" t="e">
        <f>IF('Plate preparation Calculations'!#REF!&lt;&gt;"",'Plate preparation Calculations'!#REF!,"")</f>
        <v>#REF!</v>
      </c>
      <c r="AN1" t="str">
        <f>IF('Plate preparation Calculations'!AE1&lt;&gt;"",'Plate preparation Calculations'!AE1,"")</f>
        <v>Nb of points per dose response series</v>
      </c>
    </row>
    <row r="2" spans="1:40" ht="21.75" customHeight="1" thickBot="1" x14ac:dyDescent="0.45">
      <c r="A2" s="2" t="str">
        <f>'Layout full names (mandatory)'!C2</f>
        <v>A</v>
      </c>
      <c r="B2" s="10" t="str">
        <f>IF('Layout full names (mandatory)'!D2&lt;&gt;"",'Layout full names (mandatory)'!D2,"")</f>
        <v>CellsX</v>
      </c>
      <c r="C2" s="10" t="str">
        <f>IF('Layout full names (mandatory)'!E2&lt;&gt;"",'Layout full names (mandatory)'!E2,"")</f>
        <v>CellsX</v>
      </c>
      <c r="D2" s="10" t="str">
        <f>IF('Layout full names (mandatory)'!F2&lt;&gt;"",'Layout full names (mandatory)'!F2,"")</f>
        <v>CellsX</v>
      </c>
      <c r="E2" s="10" t="str">
        <f>IF('Layout full names (mandatory)'!G2&lt;&gt;"",'Layout full names (mandatory)'!G2,"")</f>
        <v>CellsX</v>
      </c>
      <c r="F2" s="10" t="str">
        <f>IF('Layout full names (mandatory)'!H2&lt;&gt;"",'Layout full names (mandatory)'!H2,"")</f>
        <v>CellsX</v>
      </c>
      <c r="G2" s="10" t="str">
        <f>IF('Layout full names (mandatory)'!I2&lt;&gt;"",'Layout full names (mandatory)'!I2,"")</f>
        <v>CellsX</v>
      </c>
      <c r="H2" s="10" t="str">
        <f>IF('Layout full names (mandatory)'!J2&lt;&gt;"",'Layout full names (mandatory)'!J2,"")</f>
        <v>CellsX</v>
      </c>
      <c r="I2" s="10" t="str">
        <f>IF('Layout full names (mandatory)'!K2&lt;&gt;"",'Layout full names (mandatory)'!K2,"")</f>
        <v>CellsX</v>
      </c>
      <c r="J2" s="10" t="str">
        <f>IF('Layout full names (mandatory)'!L2&lt;&gt;"",'Layout full names (mandatory)'!L2,"")</f>
        <v>CellsX</v>
      </c>
      <c r="K2" s="10" t="str">
        <f>IF('Layout full names (mandatory)'!M2&lt;&gt;"",'Layout full names (mandatory)'!M2,"")</f>
        <v>CellsX</v>
      </c>
      <c r="L2" s="10" t="str">
        <f>IF('Layout full names (mandatory)'!N2&lt;&gt;"",'Layout full names (mandatory)'!N2,"")</f>
        <v>CellsX</v>
      </c>
      <c r="M2" s="10" t="str">
        <f>IF('Layout full names (mandatory)'!O2&lt;&gt;"",'Layout full names (mandatory)'!O2,"")</f>
        <v>CellsX</v>
      </c>
      <c r="N2" s="10" t="str">
        <f>IF('Layout full names (mandatory)'!P2&lt;&gt;"",'Layout full names (mandatory)'!P2,"")</f>
        <v>CellsX</v>
      </c>
      <c r="O2" s="10" t="str">
        <f>IF('Layout full names (mandatory)'!Q2&lt;&gt;"",'Layout full names (mandatory)'!Q2,"")</f>
        <v>CellsX</v>
      </c>
      <c r="P2" s="10" t="str">
        <f>IF('Layout full names (mandatory)'!R2&lt;&gt;"",'Layout full names (mandatory)'!R2,"")</f>
        <v>CellsX</v>
      </c>
      <c r="Q2" s="10" t="str">
        <f>IF('Layout full names (mandatory)'!S2&lt;&gt;"",'Layout full names (mandatory)'!S2,"")</f>
        <v>CellsX</v>
      </c>
      <c r="R2" s="10" t="str">
        <f>IF('Layout full names (mandatory)'!T2&lt;&gt;"",'Layout full names (mandatory)'!T2,"")</f>
        <v>CellsX</v>
      </c>
      <c r="S2" s="10" t="str">
        <f>IF('Layout full names (mandatory)'!U2&lt;&gt;"",'Layout full names (mandatory)'!U2,"")</f>
        <v>CellsX</v>
      </c>
      <c r="T2" s="10" t="str">
        <f>IF('Layout full names (mandatory)'!V2&lt;&gt;"",'Layout full names (mandatory)'!V2,"")</f>
        <v>CellsX</v>
      </c>
      <c r="U2" s="10" t="str">
        <f>IF('Layout full names (mandatory)'!W2&lt;&gt;"",'Layout full names (mandatory)'!W2,"")</f>
        <v>CellsX</v>
      </c>
      <c r="V2" s="10" t="str">
        <f>IF('Layout full names (mandatory)'!X2&lt;&gt;"",'Layout full names (mandatory)'!X2,"")</f>
        <v>CellsX</v>
      </c>
      <c r="W2" s="10" t="str">
        <f>IF('Layout full names (mandatory)'!Y2&lt;&gt;"",'Layout full names (mandatory)'!Y2,"")</f>
        <v>CellsX</v>
      </c>
      <c r="X2" s="10" t="str">
        <f>IF('Layout full names (mandatory)'!Z2&lt;&gt;"",'Layout full names (mandatory)'!Z2,"")</f>
        <v>CellsX</v>
      </c>
      <c r="Y2" s="10" t="str">
        <f>IF('Layout full names (mandatory)'!AA2&lt;&gt;"",'Layout full names (mandatory)'!AA2,"")</f>
        <v>CellsX</v>
      </c>
      <c r="AB2" t="str">
        <f>IF('Plate preparation Calculations'!E2&lt;&gt;"",'Plate preparation Calculations'!E2,"")</f>
        <v>Number of plates (cell plate)</v>
      </c>
      <c r="AC2">
        <f>IF('Plate preparation Calculations'!G2&lt;&gt;"",'Plate preparation Calculations'!G2,"")</f>
        <v>3</v>
      </c>
      <c r="AD2" t="str">
        <f>IF('Plate preparation Calculations'!H2&lt;&gt;"",'Plate preparation Calculations'!H2,"")</f>
        <v/>
      </c>
      <c r="AE2" t="str">
        <f>IF('Plate preparation Calculations'!I4&lt;&gt;"",'Plate preparation Calculations'!I4,"")</f>
        <v>Volume of Ca labeling mix (uL) /dye</v>
      </c>
      <c r="AF2">
        <f>IF('Plate preparation Calculations'!M4&lt;&gt;"",'Plate preparation Calculations'!M4,"")</f>
        <v>20</v>
      </c>
      <c r="AG2" t="e">
        <f>IF('Plate preparation Calculations'!#REF!&lt;&gt;"",'Plate preparation Calculations'!#REF!,"")</f>
        <v>#REF!</v>
      </c>
      <c r="AH2" t="str">
        <f>IF('Plate preparation Calculations'!AP1&lt;&gt;"",'Plate preparation Calculations'!AP1,"")</f>
        <v>Volume of 2nd agonist per well of experiment plate (uL) (!!!!! Max 30 uL)</v>
      </c>
      <c r="AI2">
        <f>IF('Plate preparation Calculations'!AQ1&lt;&gt;"",'Plate preparation Calculations'!AQ1,"")</f>
        <v>10</v>
      </c>
      <c r="AJ2" t="e">
        <f>IF('Plate preparation Calculations'!#REF!&lt;&gt;"",'Plate preparation Calculations'!#REF!,"")</f>
        <v>#REF!</v>
      </c>
      <c r="AK2">
        <f>IF('Plate preparation Calculations'!AD1&lt;&gt;"",'Plate preparation Calculations'!AD1,"")</f>
        <v>40</v>
      </c>
      <c r="AL2">
        <f>IF('Plate preparation Calculations'!AD2&lt;&gt;"",'Plate preparation Calculations'!AD2,"")</f>
        <v>8</v>
      </c>
      <c r="AM2" t="e">
        <f>IF('Plate preparation Calculations'!#REF!&lt;&gt;"",'Plate preparation Calculations'!#REF!,"")</f>
        <v>#REF!</v>
      </c>
      <c r="AN2" t="str">
        <f>IF('Plate preparation Calculations'!Y8&lt;&gt;"",'Plate preparation Calculations'!Y8,"")</f>
        <v>Calcium Buffer 1x Volume to put in each recipient well for the dilution series (uL) (including dead volume and safety factor)</v>
      </c>
    </row>
    <row r="3" spans="1:40" ht="21.75" customHeight="1" thickBot="1" x14ac:dyDescent="0.45">
      <c r="A3" s="2" t="str">
        <f>'Layout full names (mandatory)'!C3</f>
        <v>B</v>
      </c>
      <c r="B3" s="10" t="str">
        <f>IF('Layout full names (mandatory)'!D3&lt;&gt;"",'Layout full names (mandatory)'!D3,"")</f>
        <v>CellsX</v>
      </c>
      <c r="C3" s="10" t="str">
        <f>IF('Layout full names (mandatory)'!E3&lt;&gt;"",'Layout full names (mandatory)'!E3,"")</f>
        <v>CellsX</v>
      </c>
      <c r="D3" s="10" t="str">
        <f>IF('Layout full names (mandatory)'!F3&lt;&gt;"",'Layout full names (mandatory)'!F3,"")</f>
        <v>CellsX</v>
      </c>
      <c r="E3" s="10" t="str">
        <f>IF('Layout full names (mandatory)'!G3&lt;&gt;"",'Layout full names (mandatory)'!G3,"")</f>
        <v>CellsX</v>
      </c>
      <c r="F3" s="10" t="str">
        <f>IF('Layout full names (mandatory)'!H3&lt;&gt;"",'Layout full names (mandatory)'!H3,"")</f>
        <v>CellsX</v>
      </c>
      <c r="G3" s="10" t="str">
        <f>IF('Layout full names (mandatory)'!I3&lt;&gt;"",'Layout full names (mandatory)'!I3,"")</f>
        <v>CellsX</v>
      </c>
      <c r="H3" s="10" t="str">
        <f>IF('Layout full names (mandatory)'!J3&lt;&gt;"",'Layout full names (mandatory)'!J3,"")</f>
        <v>CellsX</v>
      </c>
      <c r="I3" s="10" t="str">
        <f>IF('Layout full names (mandatory)'!K3&lt;&gt;"",'Layout full names (mandatory)'!K3,"")</f>
        <v>CellsX</v>
      </c>
      <c r="J3" s="10" t="str">
        <f>IF('Layout full names (mandatory)'!L3&lt;&gt;"",'Layout full names (mandatory)'!L3,"")</f>
        <v>CellsX</v>
      </c>
      <c r="K3" s="10" t="str">
        <f>IF('Layout full names (mandatory)'!M3&lt;&gt;"",'Layout full names (mandatory)'!M3,"")</f>
        <v>CellsX</v>
      </c>
      <c r="L3" s="10" t="str">
        <f>IF('Layout full names (mandatory)'!N3&lt;&gt;"",'Layout full names (mandatory)'!N3,"")</f>
        <v>CellsX</v>
      </c>
      <c r="M3" s="10" t="str">
        <f>IF('Layout full names (mandatory)'!O3&lt;&gt;"",'Layout full names (mandatory)'!O3,"")</f>
        <v>CellsX</v>
      </c>
      <c r="N3" s="10" t="str">
        <f>IF('Layout full names (mandatory)'!P3&lt;&gt;"",'Layout full names (mandatory)'!P3,"")</f>
        <v>CellsX</v>
      </c>
      <c r="O3" s="10" t="str">
        <f>IF('Layout full names (mandatory)'!Q3&lt;&gt;"",'Layout full names (mandatory)'!Q3,"")</f>
        <v>CellsX</v>
      </c>
      <c r="P3" s="10" t="str">
        <f>IF('Layout full names (mandatory)'!R3&lt;&gt;"",'Layout full names (mandatory)'!R3,"")</f>
        <v>CellsX</v>
      </c>
      <c r="Q3" s="10" t="str">
        <f>IF('Layout full names (mandatory)'!S3&lt;&gt;"",'Layout full names (mandatory)'!S3,"")</f>
        <v>CellsX</v>
      </c>
      <c r="R3" s="10" t="str">
        <f>IF('Layout full names (mandatory)'!T3&lt;&gt;"",'Layout full names (mandatory)'!T3,"")</f>
        <v>CellsX</v>
      </c>
      <c r="S3" s="10" t="str">
        <f>IF('Layout full names (mandatory)'!U3&lt;&gt;"",'Layout full names (mandatory)'!U3,"")</f>
        <v>CellsX</v>
      </c>
      <c r="T3" s="10" t="str">
        <f>IF('Layout full names (mandatory)'!V3&lt;&gt;"",'Layout full names (mandatory)'!V3,"")</f>
        <v>CellsX</v>
      </c>
      <c r="U3" s="10" t="str">
        <f>IF('Layout full names (mandatory)'!W3&lt;&gt;"",'Layout full names (mandatory)'!W3,"")</f>
        <v>CellsX</v>
      </c>
      <c r="V3" s="10" t="str">
        <f>IF('Layout full names (mandatory)'!X3&lt;&gt;"",'Layout full names (mandatory)'!X3,"")</f>
        <v>CellsX</v>
      </c>
      <c r="W3" s="10" t="str">
        <f>IF('Layout full names (mandatory)'!Y3&lt;&gt;"",'Layout full names (mandatory)'!Y3,"")</f>
        <v>CellsX</v>
      </c>
      <c r="X3" s="10" t="str">
        <f>IF('Layout full names (mandatory)'!Z3&lt;&gt;"",'Layout full names (mandatory)'!Z3,"")</f>
        <v>CellsX</v>
      </c>
      <c r="Y3" s="10" t="str">
        <f>IF('Layout full names (mandatory)'!AA3&lt;&gt;"",'Layout full names (mandatory)'!AA3,"")</f>
        <v>CellsX</v>
      </c>
    </row>
    <row r="4" spans="1:40" ht="21.75" customHeight="1" thickBot="1" x14ac:dyDescent="0.45">
      <c r="A4" s="2" t="str">
        <f>'Layout full names (mandatory)'!C4</f>
        <v>C</v>
      </c>
      <c r="B4" s="10" t="str">
        <f>IF('Layout full names (mandatory)'!D4&lt;&gt;"",'Layout full names (mandatory)'!D4,"")</f>
        <v>CellsX</v>
      </c>
      <c r="C4" s="10" t="str">
        <f>IF('Layout full names (mandatory)'!E4&lt;&gt;"",'Layout full names (mandatory)'!E4,"")</f>
        <v>CellsX</v>
      </c>
      <c r="D4" s="10" t="str">
        <f>IF('Layout full names (mandatory)'!F4&lt;&gt;"",'Layout full names (mandatory)'!F4,"")</f>
        <v>CellsX</v>
      </c>
      <c r="E4" s="10" t="str">
        <f>IF('Layout full names (mandatory)'!G4&lt;&gt;"",'Layout full names (mandatory)'!G4,"")</f>
        <v>CellsX</v>
      </c>
      <c r="F4" s="10" t="str">
        <f>IF('Layout full names (mandatory)'!H4&lt;&gt;"",'Layout full names (mandatory)'!H4,"")</f>
        <v>CellsX</v>
      </c>
      <c r="G4" s="10" t="str">
        <f>IF('Layout full names (mandatory)'!I4&lt;&gt;"",'Layout full names (mandatory)'!I4,"")</f>
        <v>CellsX</v>
      </c>
      <c r="H4" s="10" t="str">
        <f>IF('Layout full names (mandatory)'!J4&lt;&gt;"",'Layout full names (mandatory)'!J4,"")</f>
        <v>CellsX</v>
      </c>
      <c r="I4" s="10" t="str">
        <f>IF('Layout full names (mandatory)'!K4&lt;&gt;"",'Layout full names (mandatory)'!K4,"")</f>
        <v>CellsX</v>
      </c>
      <c r="J4" s="10" t="str">
        <f>IF('Layout full names (mandatory)'!L4&lt;&gt;"",'Layout full names (mandatory)'!L4,"")</f>
        <v>CellsX</v>
      </c>
      <c r="K4" s="10" t="str">
        <f>IF('Layout full names (mandatory)'!M4&lt;&gt;"",'Layout full names (mandatory)'!M4,"")</f>
        <v>CellsX</v>
      </c>
      <c r="L4" s="10" t="str">
        <f>IF('Layout full names (mandatory)'!N4&lt;&gt;"",'Layout full names (mandatory)'!N4,"")</f>
        <v>CellsX</v>
      </c>
      <c r="M4" s="10" t="str">
        <f>IF('Layout full names (mandatory)'!O4&lt;&gt;"",'Layout full names (mandatory)'!O4,"")</f>
        <v>CellsX</v>
      </c>
      <c r="N4" s="10" t="str">
        <f>IF('Layout full names (mandatory)'!P4&lt;&gt;"",'Layout full names (mandatory)'!P4,"")</f>
        <v>CellsX</v>
      </c>
      <c r="O4" s="10" t="str">
        <f>IF('Layout full names (mandatory)'!Q4&lt;&gt;"",'Layout full names (mandatory)'!Q4,"")</f>
        <v>CellsX</v>
      </c>
      <c r="P4" s="10" t="str">
        <f>IF('Layout full names (mandatory)'!R4&lt;&gt;"",'Layout full names (mandatory)'!R4,"")</f>
        <v>CellsX</v>
      </c>
      <c r="Q4" s="10" t="str">
        <f>IF('Layout full names (mandatory)'!S4&lt;&gt;"",'Layout full names (mandatory)'!S4,"")</f>
        <v>CellsX</v>
      </c>
      <c r="R4" s="10" t="str">
        <f>IF('Layout full names (mandatory)'!T4&lt;&gt;"",'Layout full names (mandatory)'!T4,"")</f>
        <v>CellsX</v>
      </c>
      <c r="S4" s="10" t="str">
        <f>IF('Layout full names (mandatory)'!U4&lt;&gt;"",'Layout full names (mandatory)'!U4,"")</f>
        <v>CellsX</v>
      </c>
      <c r="T4" s="10" t="str">
        <f>IF('Layout full names (mandatory)'!V4&lt;&gt;"",'Layout full names (mandatory)'!V4,"")</f>
        <v>CellsX</v>
      </c>
      <c r="U4" s="10" t="str">
        <f>IF('Layout full names (mandatory)'!W4&lt;&gt;"",'Layout full names (mandatory)'!W4,"")</f>
        <v>CellsX</v>
      </c>
      <c r="V4" s="10" t="str">
        <f>IF('Layout full names (mandatory)'!X4&lt;&gt;"",'Layout full names (mandatory)'!X4,"")</f>
        <v>CellsX</v>
      </c>
      <c r="W4" s="10" t="str">
        <f>IF('Layout full names (mandatory)'!Y4&lt;&gt;"",'Layout full names (mandatory)'!Y4,"")</f>
        <v>CellsX</v>
      </c>
      <c r="X4" s="10" t="str">
        <f>IF('Layout full names (mandatory)'!Z4&lt;&gt;"",'Layout full names (mandatory)'!Z4,"")</f>
        <v>CellsX</v>
      </c>
      <c r="Y4" s="10" t="str">
        <f>IF('Layout full names (mandatory)'!AA4&lt;&gt;"",'Layout full names (mandatory)'!AA4,"")</f>
        <v>CellsX</v>
      </c>
    </row>
    <row r="5" spans="1:40" ht="21.75" customHeight="1" thickBot="1" x14ac:dyDescent="0.45">
      <c r="A5" s="2" t="str">
        <f>'Layout full names (mandatory)'!C5</f>
        <v>D</v>
      </c>
      <c r="B5" s="10" t="str">
        <f>IF('Layout full names (mandatory)'!D5&lt;&gt;"",'Layout full names (mandatory)'!D5,"")</f>
        <v>CellsX</v>
      </c>
      <c r="C5" s="10" t="str">
        <f>IF('Layout full names (mandatory)'!E5&lt;&gt;"",'Layout full names (mandatory)'!E5,"")</f>
        <v>CellsX</v>
      </c>
      <c r="D5" s="10" t="str">
        <f>IF('Layout full names (mandatory)'!F5&lt;&gt;"",'Layout full names (mandatory)'!F5,"")</f>
        <v>CellsX</v>
      </c>
      <c r="E5" s="10" t="str">
        <f>IF('Layout full names (mandatory)'!G5&lt;&gt;"",'Layout full names (mandatory)'!G5,"")</f>
        <v>CellsX</v>
      </c>
      <c r="F5" s="10" t="str">
        <f>IF('Layout full names (mandatory)'!H5&lt;&gt;"",'Layout full names (mandatory)'!H5,"")</f>
        <v>CellsX</v>
      </c>
      <c r="G5" s="10" t="str">
        <f>IF('Layout full names (mandatory)'!I5&lt;&gt;"",'Layout full names (mandatory)'!I5,"")</f>
        <v>CellsX</v>
      </c>
      <c r="H5" s="10" t="str">
        <f>IF('Layout full names (mandatory)'!J5&lt;&gt;"",'Layout full names (mandatory)'!J5,"")</f>
        <v>CellsX</v>
      </c>
      <c r="I5" s="10" t="str">
        <f>IF('Layout full names (mandatory)'!K5&lt;&gt;"",'Layout full names (mandatory)'!K5,"")</f>
        <v>CellsX</v>
      </c>
      <c r="J5" s="10" t="str">
        <f>IF('Layout full names (mandatory)'!L5&lt;&gt;"",'Layout full names (mandatory)'!L5,"")</f>
        <v>CellsX</v>
      </c>
      <c r="K5" s="10" t="str">
        <f>IF('Layout full names (mandatory)'!M5&lt;&gt;"",'Layout full names (mandatory)'!M5,"")</f>
        <v>CellsX</v>
      </c>
      <c r="L5" s="10" t="str">
        <f>IF('Layout full names (mandatory)'!N5&lt;&gt;"",'Layout full names (mandatory)'!N5,"")</f>
        <v>CellsX</v>
      </c>
      <c r="M5" s="10" t="str">
        <f>IF('Layout full names (mandatory)'!O5&lt;&gt;"",'Layout full names (mandatory)'!O5,"")</f>
        <v>CellsX</v>
      </c>
      <c r="N5" s="10" t="str">
        <f>IF('Layout full names (mandatory)'!P5&lt;&gt;"",'Layout full names (mandatory)'!P5,"")</f>
        <v>CellsX</v>
      </c>
      <c r="O5" s="10" t="str">
        <f>IF('Layout full names (mandatory)'!Q5&lt;&gt;"",'Layout full names (mandatory)'!Q5,"")</f>
        <v>CellsX</v>
      </c>
      <c r="P5" s="10" t="str">
        <f>IF('Layout full names (mandatory)'!R5&lt;&gt;"",'Layout full names (mandatory)'!R5,"")</f>
        <v>CellsX</v>
      </c>
      <c r="Q5" s="10" t="str">
        <f>IF('Layout full names (mandatory)'!S5&lt;&gt;"",'Layout full names (mandatory)'!S5,"")</f>
        <v>CellsX</v>
      </c>
      <c r="R5" s="10" t="str">
        <f>IF('Layout full names (mandatory)'!T5&lt;&gt;"",'Layout full names (mandatory)'!T5,"")</f>
        <v>CellsX</v>
      </c>
      <c r="S5" s="10" t="str">
        <f>IF('Layout full names (mandatory)'!U5&lt;&gt;"",'Layout full names (mandatory)'!U5,"")</f>
        <v>CellsX</v>
      </c>
      <c r="T5" s="10" t="str">
        <f>IF('Layout full names (mandatory)'!V5&lt;&gt;"",'Layout full names (mandatory)'!V5,"")</f>
        <v>CellsX</v>
      </c>
      <c r="U5" s="10" t="str">
        <f>IF('Layout full names (mandatory)'!W5&lt;&gt;"",'Layout full names (mandatory)'!W5,"")</f>
        <v>CellsX</v>
      </c>
      <c r="V5" s="10" t="str">
        <f>IF('Layout full names (mandatory)'!X5&lt;&gt;"",'Layout full names (mandatory)'!X5,"")</f>
        <v>CellsX</v>
      </c>
      <c r="W5" s="10" t="str">
        <f>IF('Layout full names (mandatory)'!Y5&lt;&gt;"",'Layout full names (mandatory)'!Y5,"")</f>
        <v>CellsX</v>
      </c>
      <c r="X5" s="10" t="str">
        <f>IF('Layout full names (mandatory)'!Z5&lt;&gt;"",'Layout full names (mandatory)'!Z5,"")</f>
        <v>CellsX</v>
      </c>
      <c r="Y5" s="10" t="str">
        <f>IF('Layout full names (mandatory)'!AA5&lt;&gt;"",'Layout full names (mandatory)'!AA5,"")</f>
        <v>CellsX</v>
      </c>
      <c r="AB5" s="23"/>
      <c r="AC5" s="23"/>
      <c r="AD5" s="23"/>
      <c r="AE5" s="23"/>
      <c r="AF5" s="23"/>
      <c r="AG5" s="23"/>
      <c r="AH5" s="23"/>
      <c r="AI5" s="23"/>
      <c r="AJ5" s="23"/>
      <c r="AK5" s="23"/>
      <c r="AL5" s="23"/>
      <c r="AM5" s="23"/>
    </row>
    <row r="6" spans="1:40" ht="168.75" customHeight="1" thickBot="1" x14ac:dyDescent="0.45">
      <c r="A6" s="2" t="str">
        <f>'Layout full names (mandatory)'!C6</f>
        <v>E</v>
      </c>
      <c r="B6" s="10" t="str">
        <f>IF('Layout full names (mandatory)'!D6&lt;&gt;"",'Layout full names (mandatory)'!D6,"")</f>
        <v>CellsX</v>
      </c>
      <c r="C6" s="10" t="str">
        <f>IF('Layout full names (mandatory)'!E6&lt;&gt;"",'Layout full names (mandatory)'!E6,"")</f>
        <v>CellsX</v>
      </c>
      <c r="D6" s="10" t="str">
        <f>IF('Layout full names (mandatory)'!F6&lt;&gt;"",'Layout full names (mandatory)'!F6,"")</f>
        <v>CellsX</v>
      </c>
      <c r="E6" s="10" t="str">
        <f>IF('Layout full names (mandatory)'!G6&lt;&gt;"",'Layout full names (mandatory)'!G6,"")</f>
        <v>CellsX</v>
      </c>
      <c r="F6" s="10" t="str">
        <f>IF('Layout full names (mandatory)'!H6&lt;&gt;"",'Layout full names (mandatory)'!H6,"")</f>
        <v>CellsX</v>
      </c>
      <c r="G6" s="10" t="str">
        <f>IF('Layout full names (mandatory)'!I6&lt;&gt;"",'Layout full names (mandatory)'!I6,"")</f>
        <v>CellsX</v>
      </c>
      <c r="H6" s="10" t="str">
        <f>IF('Layout full names (mandatory)'!J6&lt;&gt;"",'Layout full names (mandatory)'!J6,"")</f>
        <v>CellsX</v>
      </c>
      <c r="I6" s="10" t="str">
        <f>IF('Layout full names (mandatory)'!K6&lt;&gt;"",'Layout full names (mandatory)'!K6,"")</f>
        <v>CellsX</v>
      </c>
      <c r="J6" s="10" t="str">
        <f>IF('Layout full names (mandatory)'!L6&lt;&gt;"",'Layout full names (mandatory)'!L6,"")</f>
        <v>CellsX</v>
      </c>
      <c r="K6" s="10" t="str">
        <f>IF('Layout full names (mandatory)'!M6&lt;&gt;"",'Layout full names (mandatory)'!M6,"")</f>
        <v>CellsX</v>
      </c>
      <c r="L6" s="10" t="str">
        <f>IF('Layout full names (mandatory)'!N6&lt;&gt;"",'Layout full names (mandatory)'!N6,"")</f>
        <v>CellsX</v>
      </c>
      <c r="M6" s="10" t="str">
        <f>IF('Layout full names (mandatory)'!O6&lt;&gt;"",'Layout full names (mandatory)'!O6,"")</f>
        <v>CellsX</v>
      </c>
      <c r="N6" s="10" t="str">
        <f>IF('Layout full names (mandatory)'!P6&lt;&gt;"",'Layout full names (mandatory)'!P6,"")</f>
        <v>CellsX</v>
      </c>
      <c r="O6" s="10" t="str">
        <f>IF('Layout full names (mandatory)'!Q6&lt;&gt;"",'Layout full names (mandatory)'!Q6,"")</f>
        <v>CellsX</v>
      </c>
      <c r="P6" s="10" t="str">
        <f>IF('Layout full names (mandatory)'!R6&lt;&gt;"",'Layout full names (mandatory)'!R6,"")</f>
        <v>CellsX</v>
      </c>
      <c r="Q6" s="10" t="str">
        <f>IF('Layout full names (mandatory)'!S6&lt;&gt;"",'Layout full names (mandatory)'!S6,"")</f>
        <v>CellsX</v>
      </c>
      <c r="R6" s="10" t="str">
        <f>IF('Layout full names (mandatory)'!T6&lt;&gt;"",'Layout full names (mandatory)'!T6,"")</f>
        <v>CellsX</v>
      </c>
      <c r="S6" s="10" t="str">
        <f>IF('Layout full names (mandatory)'!U6&lt;&gt;"",'Layout full names (mandatory)'!U6,"")</f>
        <v>CellsX</v>
      </c>
      <c r="T6" s="10" t="str">
        <f>IF('Layout full names (mandatory)'!V6&lt;&gt;"",'Layout full names (mandatory)'!V6,"")</f>
        <v>CellsX</v>
      </c>
      <c r="U6" s="10" t="str">
        <f>IF('Layout full names (mandatory)'!W6&lt;&gt;"",'Layout full names (mandatory)'!W6,"")</f>
        <v>CellsX</v>
      </c>
      <c r="V6" s="10" t="str">
        <f>IF('Layout full names (mandatory)'!X6&lt;&gt;"",'Layout full names (mandatory)'!X6,"")</f>
        <v>CellsX</v>
      </c>
      <c r="W6" s="10" t="str">
        <f>IF('Layout full names (mandatory)'!Y6&lt;&gt;"",'Layout full names (mandatory)'!Y6,"")</f>
        <v>CellsX</v>
      </c>
      <c r="X6" s="10" t="str">
        <f>IF('Layout full names (mandatory)'!Z6&lt;&gt;"",'Layout full names (mandatory)'!Z6,"")</f>
        <v>CellsX</v>
      </c>
      <c r="Y6" s="10" t="str">
        <f>IF('Layout full names (mandatory)'!AA6&lt;&gt;"",'Layout full names (mandatory)'!AA6,"")</f>
        <v>CellsX</v>
      </c>
      <c r="AB6" s="24" t="s">
        <v>561</v>
      </c>
      <c r="AC6" s="24" t="s">
        <v>20</v>
      </c>
      <c r="AD6" s="25" t="s">
        <v>4</v>
      </c>
      <c r="AE6" s="25" t="s">
        <v>7</v>
      </c>
      <c r="AF6" s="25" t="s">
        <v>1</v>
      </c>
      <c r="AG6" s="25" t="s">
        <v>5</v>
      </c>
      <c r="AH6" s="25" t="s">
        <v>8</v>
      </c>
      <c r="AI6" s="25" t="s">
        <v>563</v>
      </c>
      <c r="AJ6" s="25" t="s">
        <v>588</v>
      </c>
      <c r="AK6" s="25" t="s">
        <v>589</v>
      </c>
      <c r="AL6" s="25" t="s">
        <v>577</v>
      </c>
      <c r="AM6" s="23"/>
    </row>
    <row r="7" spans="1:40" ht="21.75" customHeight="1" thickBot="1" x14ac:dyDescent="0.45">
      <c r="A7" s="2" t="str">
        <f>'Layout full names (mandatory)'!C7</f>
        <v>F</v>
      </c>
      <c r="B7" s="10" t="str">
        <f>IF('Layout full names (mandatory)'!D7&lt;&gt;"",'Layout full names (mandatory)'!D7,"")</f>
        <v>CellsX</v>
      </c>
      <c r="C7" s="10" t="str">
        <f>IF('Layout full names (mandatory)'!E7&lt;&gt;"",'Layout full names (mandatory)'!E7,"")</f>
        <v>CellsX</v>
      </c>
      <c r="D7" s="10" t="str">
        <f>IF('Layout full names (mandatory)'!F7&lt;&gt;"",'Layout full names (mandatory)'!F7,"")</f>
        <v>CellsX</v>
      </c>
      <c r="E7" s="10" t="str">
        <f>IF('Layout full names (mandatory)'!G7&lt;&gt;"",'Layout full names (mandatory)'!G7,"")</f>
        <v>CellsX</v>
      </c>
      <c r="F7" s="10" t="str">
        <f>IF('Layout full names (mandatory)'!H7&lt;&gt;"",'Layout full names (mandatory)'!H7,"")</f>
        <v>CellsX</v>
      </c>
      <c r="G7" s="10" t="str">
        <f>IF('Layout full names (mandatory)'!I7&lt;&gt;"",'Layout full names (mandatory)'!I7,"")</f>
        <v>CellsX</v>
      </c>
      <c r="H7" s="10" t="str">
        <f>IF('Layout full names (mandatory)'!J7&lt;&gt;"",'Layout full names (mandatory)'!J7,"")</f>
        <v>CellsX</v>
      </c>
      <c r="I7" s="10" t="str">
        <f>IF('Layout full names (mandatory)'!K7&lt;&gt;"",'Layout full names (mandatory)'!K7,"")</f>
        <v>CellsX</v>
      </c>
      <c r="J7" s="10" t="str">
        <f>IF('Layout full names (mandatory)'!L7&lt;&gt;"",'Layout full names (mandatory)'!L7,"")</f>
        <v>CellsX</v>
      </c>
      <c r="K7" s="10" t="str">
        <f>IF('Layout full names (mandatory)'!M7&lt;&gt;"",'Layout full names (mandatory)'!M7,"")</f>
        <v>CellsX</v>
      </c>
      <c r="L7" s="10" t="str">
        <f>IF('Layout full names (mandatory)'!N7&lt;&gt;"",'Layout full names (mandatory)'!N7,"")</f>
        <v>CellsX</v>
      </c>
      <c r="M7" s="10" t="str">
        <f>IF('Layout full names (mandatory)'!O7&lt;&gt;"",'Layout full names (mandatory)'!O7,"")</f>
        <v>CellsX</v>
      </c>
      <c r="N7" s="10" t="str">
        <f>IF('Layout full names (mandatory)'!P7&lt;&gt;"",'Layout full names (mandatory)'!P7,"")</f>
        <v>CellsX</v>
      </c>
      <c r="O7" s="10" t="str">
        <f>IF('Layout full names (mandatory)'!Q7&lt;&gt;"",'Layout full names (mandatory)'!Q7,"")</f>
        <v>CellsX</v>
      </c>
      <c r="P7" s="10" t="str">
        <f>IF('Layout full names (mandatory)'!R7&lt;&gt;"",'Layout full names (mandatory)'!R7,"")</f>
        <v>CellsX</v>
      </c>
      <c r="Q7" s="10" t="str">
        <f>IF('Layout full names (mandatory)'!S7&lt;&gt;"",'Layout full names (mandatory)'!S7,"")</f>
        <v>CellsX</v>
      </c>
      <c r="R7" s="10" t="str">
        <f>IF('Layout full names (mandatory)'!T7&lt;&gt;"",'Layout full names (mandatory)'!T7,"")</f>
        <v>CellsX</v>
      </c>
      <c r="S7" s="10" t="str">
        <f>IF('Layout full names (mandatory)'!U7&lt;&gt;"",'Layout full names (mandatory)'!U7,"")</f>
        <v>CellsX</v>
      </c>
      <c r="T7" s="10" t="str">
        <f>IF('Layout full names (mandatory)'!V7&lt;&gt;"",'Layout full names (mandatory)'!V7,"")</f>
        <v>CellsX</v>
      </c>
      <c r="U7" s="10" t="str">
        <f>IF('Layout full names (mandatory)'!W7&lt;&gt;"",'Layout full names (mandatory)'!W7,"")</f>
        <v>CellsX</v>
      </c>
      <c r="V7" s="10" t="str">
        <f>IF('Layout full names (mandatory)'!X7&lt;&gt;"",'Layout full names (mandatory)'!X7,"")</f>
        <v>CellsX</v>
      </c>
      <c r="W7" s="10" t="str">
        <f>IF('Layout full names (mandatory)'!Y7&lt;&gt;"",'Layout full names (mandatory)'!Y7,"")</f>
        <v>CellsX</v>
      </c>
      <c r="X7" s="10" t="str">
        <f>IF('Layout full names (mandatory)'!Z7&lt;&gt;"",'Layout full names (mandatory)'!Z7,"")</f>
        <v>CellsX</v>
      </c>
      <c r="Y7" s="10" t="str">
        <f>IF('Layout full names (mandatory)'!AA7&lt;&gt;"",'Layout full names (mandatory)'!AA7,"")</f>
        <v>CellsX</v>
      </c>
      <c r="AB7" t="str">
        <f t="array" ref="AB7">_xlfn.UNIQUE(_xlfn._xlws.FILTER(D47:D429,D47:D429&lt;&gt;"",""))</f>
        <v>CellsX</v>
      </c>
      <c r="AC7">
        <f>IF(AB7&lt;&gt;"",COUNTIFS($B$2:$Y$17,AB7,cell_passage!$B$2:$Y$17,"&lt;&gt;"),"")</f>
        <v>384</v>
      </c>
      <c r="AD7">
        <f>IF(AB7&lt;&gt;"",SUMIF($B$2:$Y$17,"="&amp;AB7,cell_passage!$B$2:$Y$17),"")</f>
        <v>0</v>
      </c>
      <c r="AE7">
        <f t="shared" ref="AE7:AE20" si="0">IFERROR(AC7*$AF$1,"")</f>
        <v>7680</v>
      </c>
      <c r="AF7">
        <f t="shared" ref="AF7:AF20" si="1">IFERROR(1000*AD7/AE7,"")</f>
        <v>0</v>
      </c>
      <c r="AG7">
        <f t="shared" ref="AG7:AG20" si="2">IFERROR(AD7*$AC$1,"")</f>
        <v>0</v>
      </c>
      <c r="AH7">
        <f t="shared" ref="AH7:AH20" si="3">IFERROR(AE7*$AC$1,"")</f>
        <v>9984</v>
      </c>
      <c r="AI7" s="12">
        <f>'Plate preparation Calculations'!M14</f>
        <v>25344</v>
      </c>
      <c r="AJ7" s="21">
        <f t="shared" ref="AJ7:AJ20" si="4">IFERROR($AC$2*AG7*AF7/AI7,"")</f>
        <v>0</v>
      </c>
      <c r="AK7" s="21">
        <f t="shared" ref="AK7:AK20" si="5">IFERROR(AH7-($AC$2*AJ7),"")</f>
        <v>9984</v>
      </c>
      <c r="AL7" s="21">
        <f t="shared" ref="AL7:AL20" si="6">IFERROR($AF$1*$AC$1*$AC$2*AC7,"")</f>
        <v>29952</v>
      </c>
    </row>
    <row r="8" spans="1:40" ht="21.75" customHeight="1" thickBot="1" x14ac:dyDescent="0.45">
      <c r="A8" s="2" t="str">
        <f>'Layout full names (mandatory)'!C8</f>
        <v>G</v>
      </c>
      <c r="B8" s="10" t="str">
        <f>IF('Layout full names (mandatory)'!D8&lt;&gt;"",'Layout full names (mandatory)'!D8,"")</f>
        <v>CellsX</v>
      </c>
      <c r="C8" s="10" t="str">
        <f>IF('Layout full names (mandatory)'!E8&lt;&gt;"",'Layout full names (mandatory)'!E8,"")</f>
        <v>CellsX</v>
      </c>
      <c r="D8" s="10" t="str">
        <f>IF('Layout full names (mandatory)'!F8&lt;&gt;"",'Layout full names (mandatory)'!F8,"")</f>
        <v>CellsX</v>
      </c>
      <c r="E8" s="10" t="str">
        <f>IF('Layout full names (mandatory)'!G8&lt;&gt;"",'Layout full names (mandatory)'!G8,"")</f>
        <v>CellsX</v>
      </c>
      <c r="F8" s="10" t="str">
        <f>IF('Layout full names (mandatory)'!H8&lt;&gt;"",'Layout full names (mandatory)'!H8,"")</f>
        <v>CellsX</v>
      </c>
      <c r="G8" s="10" t="str">
        <f>IF('Layout full names (mandatory)'!I8&lt;&gt;"",'Layout full names (mandatory)'!I8,"")</f>
        <v>CellsX</v>
      </c>
      <c r="H8" s="10" t="str">
        <f>IF('Layout full names (mandatory)'!J8&lt;&gt;"",'Layout full names (mandatory)'!J8,"")</f>
        <v>CellsX</v>
      </c>
      <c r="I8" s="10" t="str">
        <f>IF('Layout full names (mandatory)'!K8&lt;&gt;"",'Layout full names (mandatory)'!K8,"")</f>
        <v>CellsX</v>
      </c>
      <c r="J8" s="10" t="str">
        <f>IF('Layout full names (mandatory)'!L8&lt;&gt;"",'Layout full names (mandatory)'!L8,"")</f>
        <v>CellsX</v>
      </c>
      <c r="K8" s="10" t="str">
        <f>IF('Layout full names (mandatory)'!M8&lt;&gt;"",'Layout full names (mandatory)'!M8,"")</f>
        <v>CellsX</v>
      </c>
      <c r="L8" s="10" t="str">
        <f>IF('Layout full names (mandatory)'!N8&lt;&gt;"",'Layout full names (mandatory)'!N8,"")</f>
        <v>CellsX</v>
      </c>
      <c r="M8" s="10" t="str">
        <f>IF('Layout full names (mandatory)'!O8&lt;&gt;"",'Layout full names (mandatory)'!O8,"")</f>
        <v>CellsX</v>
      </c>
      <c r="N8" s="10" t="str">
        <f>IF('Layout full names (mandatory)'!P8&lt;&gt;"",'Layout full names (mandatory)'!P8,"")</f>
        <v>CellsX</v>
      </c>
      <c r="O8" s="10" t="str">
        <f>IF('Layout full names (mandatory)'!Q8&lt;&gt;"",'Layout full names (mandatory)'!Q8,"")</f>
        <v>CellsX</v>
      </c>
      <c r="P8" s="10" t="str">
        <f>IF('Layout full names (mandatory)'!R8&lt;&gt;"",'Layout full names (mandatory)'!R8,"")</f>
        <v>CellsX</v>
      </c>
      <c r="Q8" s="10" t="str">
        <f>IF('Layout full names (mandatory)'!S8&lt;&gt;"",'Layout full names (mandatory)'!S8,"")</f>
        <v>CellsX</v>
      </c>
      <c r="R8" s="10" t="str">
        <f>IF('Layout full names (mandatory)'!T8&lt;&gt;"",'Layout full names (mandatory)'!T8,"")</f>
        <v>CellsX</v>
      </c>
      <c r="S8" s="10" t="str">
        <f>IF('Layout full names (mandatory)'!U8&lt;&gt;"",'Layout full names (mandatory)'!U8,"")</f>
        <v>CellsX</v>
      </c>
      <c r="T8" s="10" t="str">
        <f>IF('Layout full names (mandatory)'!V8&lt;&gt;"",'Layout full names (mandatory)'!V8,"")</f>
        <v>CellsX</v>
      </c>
      <c r="U8" s="10" t="str">
        <f>IF('Layout full names (mandatory)'!W8&lt;&gt;"",'Layout full names (mandatory)'!W8,"")</f>
        <v>CellsX</v>
      </c>
      <c r="V8" s="10" t="str">
        <f>IF('Layout full names (mandatory)'!X8&lt;&gt;"",'Layout full names (mandatory)'!X8,"")</f>
        <v>CellsX</v>
      </c>
      <c r="W8" s="10" t="str">
        <f>IF('Layout full names (mandatory)'!Y8&lt;&gt;"",'Layout full names (mandatory)'!Y8,"")</f>
        <v>CellsX</v>
      </c>
      <c r="X8" s="10" t="str">
        <f>IF('Layout full names (mandatory)'!Z8&lt;&gt;"",'Layout full names (mandatory)'!Z8,"")</f>
        <v>CellsX</v>
      </c>
      <c r="Y8" s="10" t="str">
        <f>IF('Layout full names (mandatory)'!AA8&lt;&gt;"",'Layout full names (mandatory)'!AA8,"")</f>
        <v>CellsX</v>
      </c>
      <c r="Z8" s="3"/>
      <c r="AC8" t="str">
        <f>IF(AB8&lt;&gt;"",COUNTIFS($B$2:$Y$17,AB8,cell_passage!$B$2:$Y$17,"&lt;&gt;"),"")</f>
        <v/>
      </c>
      <c r="AD8" t="str">
        <f>IF(AB8&lt;&gt;"",SUMIF($B$2:$Y$17,"="&amp;AB8,cell_passage!$B$2:$Y$17),"")</f>
        <v/>
      </c>
      <c r="AE8" t="str">
        <f t="shared" si="0"/>
        <v/>
      </c>
      <c r="AF8" t="str">
        <f t="shared" si="1"/>
        <v/>
      </c>
      <c r="AG8" t="str">
        <f t="shared" si="2"/>
        <v/>
      </c>
      <c r="AH8" t="str">
        <f t="shared" si="3"/>
        <v/>
      </c>
      <c r="AI8" s="12" t="str">
        <f>'Plate preparation Calculations'!M15</f>
        <v/>
      </c>
      <c r="AJ8" s="21" t="str">
        <f t="shared" si="4"/>
        <v/>
      </c>
      <c r="AK8" s="21" t="str">
        <f t="shared" si="5"/>
        <v/>
      </c>
      <c r="AL8" s="21" t="str">
        <f t="shared" si="6"/>
        <v/>
      </c>
    </row>
    <row r="9" spans="1:40" ht="21.75" customHeight="1" thickBot="1" x14ac:dyDescent="0.45">
      <c r="A9" s="2" t="str">
        <f>'Layout full names (mandatory)'!C9</f>
        <v>H</v>
      </c>
      <c r="B9" s="10" t="str">
        <f>IF('Layout full names (mandatory)'!D9&lt;&gt;"",'Layout full names (mandatory)'!D9,"")</f>
        <v>CellsX</v>
      </c>
      <c r="C9" s="10" t="str">
        <f>IF('Layout full names (mandatory)'!E9&lt;&gt;"",'Layout full names (mandatory)'!E9,"")</f>
        <v>CellsX</v>
      </c>
      <c r="D9" s="10" t="str">
        <f>IF('Layout full names (mandatory)'!F9&lt;&gt;"",'Layout full names (mandatory)'!F9,"")</f>
        <v>CellsX</v>
      </c>
      <c r="E9" s="10" t="str">
        <f>IF('Layout full names (mandatory)'!G9&lt;&gt;"",'Layout full names (mandatory)'!G9,"")</f>
        <v>CellsX</v>
      </c>
      <c r="F9" s="10" t="str">
        <f>IF('Layout full names (mandatory)'!H9&lt;&gt;"",'Layout full names (mandatory)'!H9,"")</f>
        <v>CellsX</v>
      </c>
      <c r="G9" s="10" t="str">
        <f>IF('Layout full names (mandatory)'!I9&lt;&gt;"",'Layout full names (mandatory)'!I9,"")</f>
        <v>CellsX</v>
      </c>
      <c r="H9" s="10" t="str">
        <f>IF('Layout full names (mandatory)'!J9&lt;&gt;"",'Layout full names (mandatory)'!J9,"")</f>
        <v>CellsX</v>
      </c>
      <c r="I9" s="10" t="str">
        <f>IF('Layout full names (mandatory)'!K9&lt;&gt;"",'Layout full names (mandatory)'!K9,"")</f>
        <v>CellsX</v>
      </c>
      <c r="J9" s="10" t="str">
        <f>IF('Layout full names (mandatory)'!L9&lt;&gt;"",'Layout full names (mandatory)'!L9,"")</f>
        <v>CellsX</v>
      </c>
      <c r="K9" s="10" t="str">
        <f>IF('Layout full names (mandatory)'!M9&lt;&gt;"",'Layout full names (mandatory)'!M9,"")</f>
        <v>CellsX</v>
      </c>
      <c r="L9" s="10" t="str">
        <f>IF('Layout full names (mandatory)'!N9&lt;&gt;"",'Layout full names (mandatory)'!N9,"")</f>
        <v>CellsX</v>
      </c>
      <c r="M9" s="10" t="str">
        <f>IF('Layout full names (mandatory)'!O9&lt;&gt;"",'Layout full names (mandatory)'!O9,"")</f>
        <v>CellsX</v>
      </c>
      <c r="N9" s="10" t="str">
        <f>IF('Layout full names (mandatory)'!P9&lt;&gt;"",'Layout full names (mandatory)'!P9,"")</f>
        <v>CellsX</v>
      </c>
      <c r="O9" s="10" t="str">
        <f>IF('Layout full names (mandatory)'!Q9&lt;&gt;"",'Layout full names (mandatory)'!Q9,"")</f>
        <v>CellsX</v>
      </c>
      <c r="P9" s="10" t="str">
        <f>IF('Layout full names (mandatory)'!R9&lt;&gt;"",'Layout full names (mandatory)'!R9,"")</f>
        <v>CellsX</v>
      </c>
      <c r="Q9" s="10" t="str">
        <f>IF('Layout full names (mandatory)'!S9&lt;&gt;"",'Layout full names (mandatory)'!S9,"")</f>
        <v>CellsX</v>
      </c>
      <c r="R9" s="10" t="str">
        <f>IF('Layout full names (mandatory)'!T9&lt;&gt;"",'Layout full names (mandatory)'!T9,"")</f>
        <v>CellsX</v>
      </c>
      <c r="S9" s="10" t="str">
        <f>IF('Layout full names (mandatory)'!U9&lt;&gt;"",'Layout full names (mandatory)'!U9,"")</f>
        <v>CellsX</v>
      </c>
      <c r="T9" s="10" t="str">
        <f>IF('Layout full names (mandatory)'!V9&lt;&gt;"",'Layout full names (mandatory)'!V9,"")</f>
        <v>CellsX</v>
      </c>
      <c r="U9" s="10" t="str">
        <f>IF('Layout full names (mandatory)'!W9&lt;&gt;"",'Layout full names (mandatory)'!W9,"")</f>
        <v>CellsX</v>
      </c>
      <c r="V9" s="10" t="str">
        <f>IF('Layout full names (mandatory)'!X9&lt;&gt;"",'Layout full names (mandatory)'!X9,"")</f>
        <v>CellsX</v>
      </c>
      <c r="W9" s="10" t="str">
        <f>IF('Layout full names (mandatory)'!Y9&lt;&gt;"",'Layout full names (mandatory)'!Y9,"")</f>
        <v>CellsX</v>
      </c>
      <c r="X9" s="10" t="str">
        <f>IF('Layout full names (mandatory)'!Z9&lt;&gt;"",'Layout full names (mandatory)'!Z9,"")</f>
        <v>CellsX</v>
      </c>
      <c r="Y9" s="10" t="str">
        <f>IF('Layout full names (mandatory)'!AA9&lt;&gt;"",'Layout full names (mandatory)'!AA9,"")</f>
        <v>CellsX</v>
      </c>
      <c r="Z9" s="3"/>
      <c r="AC9" t="str">
        <f>IF(AB9&lt;&gt;"",COUNTIFS($B$2:$Y$17,AB9,cell_passage!$B$2:$Y$17,"&lt;&gt;"),"")</f>
        <v/>
      </c>
      <c r="AD9" t="str">
        <f>IF(AB9&lt;&gt;"",SUMIF($B$2:$Y$17,"="&amp;AB9,cell_passage!$B$2:$Y$17),"")</f>
        <v/>
      </c>
      <c r="AE9" t="str">
        <f t="shared" si="0"/>
        <v/>
      </c>
      <c r="AF9" t="str">
        <f t="shared" si="1"/>
        <v/>
      </c>
      <c r="AG9" t="str">
        <f t="shared" si="2"/>
        <v/>
      </c>
      <c r="AH9" t="str">
        <f t="shared" si="3"/>
        <v/>
      </c>
      <c r="AI9" s="12" t="str">
        <f>'Plate preparation Calculations'!M16</f>
        <v/>
      </c>
      <c r="AJ9" s="21" t="str">
        <f t="shared" si="4"/>
        <v/>
      </c>
      <c r="AK9" s="21" t="str">
        <f t="shared" si="5"/>
        <v/>
      </c>
      <c r="AL9" s="21" t="str">
        <f t="shared" si="6"/>
        <v/>
      </c>
    </row>
    <row r="10" spans="1:40" ht="21.75" customHeight="1" thickBot="1" x14ac:dyDescent="0.45">
      <c r="A10" s="2" t="str">
        <f>'Layout full names (mandatory)'!C10</f>
        <v>I</v>
      </c>
      <c r="B10" s="10" t="str">
        <f>IF('Layout full names (mandatory)'!D10&lt;&gt;"",'Layout full names (mandatory)'!D10,"")</f>
        <v>CellsX</v>
      </c>
      <c r="C10" s="10" t="str">
        <f>IF('Layout full names (mandatory)'!E10&lt;&gt;"",'Layout full names (mandatory)'!E10,"")</f>
        <v>CellsX</v>
      </c>
      <c r="D10" s="10" t="str">
        <f>IF('Layout full names (mandatory)'!F10&lt;&gt;"",'Layout full names (mandatory)'!F10,"")</f>
        <v>CellsX</v>
      </c>
      <c r="E10" s="10" t="str">
        <f>IF('Layout full names (mandatory)'!G10&lt;&gt;"",'Layout full names (mandatory)'!G10,"")</f>
        <v>CellsX</v>
      </c>
      <c r="F10" s="10" t="str">
        <f>IF('Layout full names (mandatory)'!H10&lt;&gt;"",'Layout full names (mandatory)'!H10,"")</f>
        <v>CellsX</v>
      </c>
      <c r="G10" s="10" t="str">
        <f>IF('Layout full names (mandatory)'!I10&lt;&gt;"",'Layout full names (mandatory)'!I10,"")</f>
        <v>CellsX</v>
      </c>
      <c r="H10" s="10" t="str">
        <f>IF('Layout full names (mandatory)'!J10&lt;&gt;"",'Layout full names (mandatory)'!J10,"")</f>
        <v>CellsX</v>
      </c>
      <c r="I10" s="10" t="str">
        <f>IF('Layout full names (mandatory)'!K10&lt;&gt;"",'Layout full names (mandatory)'!K10,"")</f>
        <v>CellsX</v>
      </c>
      <c r="J10" s="10" t="str">
        <f>IF('Layout full names (mandatory)'!L10&lt;&gt;"",'Layout full names (mandatory)'!L10,"")</f>
        <v>CellsX</v>
      </c>
      <c r="K10" s="10" t="str">
        <f>IF('Layout full names (mandatory)'!M10&lt;&gt;"",'Layout full names (mandatory)'!M10,"")</f>
        <v>CellsX</v>
      </c>
      <c r="L10" s="10" t="str">
        <f>IF('Layout full names (mandatory)'!N10&lt;&gt;"",'Layout full names (mandatory)'!N10,"")</f>
        <v>CellsX</v>
      </c>
      <c r="M10" s="10" t="str">
        <f>IF('Layout full names (mandatory)'!O10&lt;&gt;"",'Layout full names (mandatory)'!O10,"")</f>
        <v>CellsX</v>
      </c>
      <c r="N10" s="10" t="str">
        <f>IF('Layout full names (mandatory)'!P10&lt;&gt;"",'Layout full names (mandatory)'!P10,"")</f>
        <v>CellsX</v>
      </c>
      <c r="O10" s="10" t="str">
        <f>IF('Layout full names (mandatory)'!Q10&lt;&gt;"",'Layout full names (mandatory)'!Q10,"")</f>
        <v>CellsX</v>
      </c>
      <c r="P10" s="10" t="str">
        <f>IF('Layout full names (mandatory)'!R10&lt;&gt;"",'Layout full names (mandatory)'!R10,"")</f>
        <v>CellsX</v>
      </c>
      <c r="Q10" s="10" t="str">
        <f>IF('Layout full names (mandatory)'!S10&lt;&gt;"",'Layout full names (mandatory)'!S10,"")</f>
        <v>CellsX</v>
      </c>
      <c r="R10" s="10" t="str">
        <f>IF('Layout full names (mandatory)'!T10&lt;&gt;"",'Layout full names (mandatory)'!T10,"")</f>
        <v>CellsX</v>
      </c>
      <c r="S10" s="10" t="str">
        <f>IF('Layout full names (mandatory)'!U10&lt;&gt;"",'Layout full names (mandatory)'!U10,"")</f>
        <v>CellsX</v>
      </c>
      <c r="T10" s="10" t="str">
        <f>IF('Layout full names (mandatory)'!V10&lt;&gt;"",'Layout full names (mandatory)'!V10,"")</f>
        <v>CellsX</v>
      </c>
      <c r="U10" s="10" t="str">
        <f>IF('Layout full names (mandatory)'!W10&lt;&gt;"",'Layout full names (mandatory)'!W10,"")</f>
        <v>CellsX</v>
      </c>
      <c r="V10" s="10" t="str">
        <f>IF('Layout full names (mandatory)'!X10&lt;&gt;"",'Layout full names (mandatory)'!X10,"")</f>
        <v>CellsX</v>
      </c>
      <c r="W10" s="10" t="str">
        <f>IF('Layout full names (mandatory)'!Y10&lt;&gt;"",'Layout full names (mandatory)'!Y10,"")</f>
        <v>CellsX</v>
      </c>
      <c r="X10" s="10" t="str">
        <f>IF('Layout full names (mandatory)'!Z10&lt;&gt;"",'Layout full names (mandatory)'!Z10,"")</f>
        <v>CellsX</v>
      </c>
      <c r="Y10" s="10" t="str">
        <f>IF('Layout full names (mandatory)'!AA10&lt;&gt;"",'Layout full names (mandatory)'!AA10,"")</f>
        <v>CellsX</v>
      </c>
      <c r="Z10" s="3"/>
      <c r="AC10" t="str">
        <f>IF(AB10&lt;&gt;"",COUNTIFS($B$2:$Y$17,AB10,cell_passage!$B$2:$Y$17,"&lt;&gt;"),"")</f>
        <v/>
      </c>
      <c r="AD10" t="str">
        <f>IF(AB10&lt;&gt;"",SUMIF($B$2:$Y$17,"="&amp;AB10,cell_passage!$B$2:$Y$17),"")</f>
        <v/>
      </c>
      <c r="AE10" t="str">
        <f t="shared" si="0"/>
        <v/>
      </c>
      <c r="AF10" t="str">
        <f t="shared" si="1"/>
        <v/>
      </c>
      <c r="AG10" t="str">
        <f t="shared" si="2"/>
        <v/>
      </c>
      <c r="AH10" t="str">
        <f t="shared" si="3"/>
        <v/>
      </c>
      <c r="AI10" s="12" t="str">
        <f>'Plate preparation Calculations'!M17</f>
        <v/>
      </c>
      <c r="AJ10" s="21" t="str">
        <f t="shared" si="4"/>
        <v/>
      </c>
      <c r="AK10" s="21" t="str">
        <f t="shared" si="5"/>
        <v/>
      </c>
      <c r="AL10" s="21" t="str">
        <f t="shared" si="6"/>
        <v/>
      </c>
    </row>
    <row r="11" spans="1:40" ht="21.75" customHeight="1" thickBot="1" x14ac:dyDescent="0.45">
      <c r="A11" s="2" t="str">
        <f>'Layout full names (mandatory)'!C11</f>
        <v>J</v>
      </c>
      <c r="B11" s="10" t="str">
        <f>IF('Layout full names (mandatory)'!D11&lt;&gt;"",'Layout full names (mandatory)'!D11,"")</f>
        <v>CellsX</v>
      </c>
      <c r="C11" s="10" t="str">
        <f>IF('Layout full names (mandatory)'!E11&lt;&gt;"",'Layout full names (mandatory)'!E11,"")</f>
        <v>CellsX</v>
      </c>
      <c r="D11" s="10" t="str">
        <f>IF('Layout full names (mandatory)'!F11&lt;&gt;"",'Layout full names (mandatory)'!F11,"")</f>
        <v>CellsX</v>
      </c>
      <c r="E11" s="10" t="str">
        <f>IF('Layout full names (mandatory)'!G11&lt;&gt;"",'Layout full names (mandatory)'!G11,"")</f>
        <v>CellsX</v>
      </c>
      <c r="F11" s="10" t="str">
        <f>IF('Layout full names (mandatory)'!H11&lt;&gt;"",'Layout full names (mandatory)'!H11,"")</f>
        <v>CellsX</v>
      </c>
      <c r="G11" s="10" t="str">
        <f>IF('Layout full names (mandatory)'!I11&lt;&gt;"",'Layout full names (mandatory)'!I11,"")</f>
        <v>CellsX</v>
      </c>
      <c r="H11" s="10" t="str">
        <f>IF('Layout full names (mandatory)'!J11&lt;&gt;"",'Layout full names (mandatory)'!J11,"")</f>
        <v>CellsX</v>
      </c>
      <c r="I11" s="10" t="str">
        <f>IF('Layout full names (mandatory)'!K11&lt;&gt;"",'Layout full names (mandatory)'!K11,"")</f>
        <v>CellsX</v>
      </c>
      <c r="J11" s="10" t="str">
        <f>IF('Layout full names (mandatory)'!L11&lt;&gt;"",'Layout full names (mandatory)'!L11,"")</f>
        <v>CellsX</v>
      </c>
      <c r="K11" s="10" t="str">
        <f>IF('Layout full names (mandatory)'!M11&lt;&gt;"",'Layout full names (mandatory)'!M11,"")</f>
        <v>CellsX</v>
      </c>
      <c r="L11" s="10" t="str">
        <f>IF('Layout full names (mandatory)'!N11&lt;&gt;"",'Layout full names (mandatory)'!N11,"")</f>
        <v>CellsX</v>
      </c>
      <c r="M11" s="10" t="str">
        <f>IF('Layout full names (mandatory)'!O11&lt;&gt;"",'Layout full names (mandatory)'!O11,"")</f>
        <v>CellsX</v>
      </c>
      <c r="N11" s="10" t="str">
        <f>IF('Layout full names (mandatory)'!P11&lt;&gt;"",'Layout full names (mandatory)'!P11,"")</f>
        <v>CellsX</v>
      </c>
      <c r="O11" s="10" t="str">
        <f>IF('Layout full names (mandatory)'!Q11&lt;&gt;"",'Layout full names (mandatory)'!Q11,"")</f>
        <v>CellsX</v>
      </c>
      <c r="P11" s="10" t="str">
        <f>IF('Layout full names (mandatory)'!R11&lt;&gt;"",'Layout full names (mandatory)'!R11,"")</f>
        <v>CellsX</v>
      </c>
      <c r="Q11" s="10" t="str">
        <f>IF('Layout full names (mandatory)'!S11&lt;&gt;"",'Layout full names (mandatory)'!S11,"")</f>
        <v>CellsX</v>
      </c>
      <c r="R11" s="10" t="str">
        <f>IF('Layout full names (mandatory)'!T11&lt;&gt;"",'Layout full names (mandatory)'!T11,"")</f>
        <v>CellsX</v>
      </c>
      <c r="S11" s="10" t="str">
        <f>IF('Layout full names (mandatory)'!U11&lt;&gt;"",'Layout full names (mandatory)'!U11,"")</f>
        <v>CellsX</v>
      </c>
      <c r="T11" s="10" t="str">
        <f>IF('Layout full names (mandatory)'!V11&lt;&gt;"",'Layout full names (mandatory)'!V11,"")</f>
        <v>CellsX</v>
      </c>
      <c r="U11" s="10" t="str">
        <f>IF('Layout full names (mandatory)'!W11&lt;&gt;"",'Layout full names (mandatory)'!W11,"")</f>
        <v>CellsX</v>
      </c>
      <c r="V11" s="10" t="str">
        <f>IF('Layout full names (mandatory)'!X11&lt;&gt;"",'Layout full names (mandatory)'!X11,"")</f>
        <v>CellsX</v>
      </c>
      <c r="W11" s="10" t="str">
        <f>IF('Layout full names (mandatory)'!Y11&lt;&gt;"",'Layout full names (mandatory)'!Y11,"")</f>
        <v>CellsX</v>
      </c>
      <c r="X11" s="10" t="str">
        <f>IF('Layout full names (mandatory)'!Z11&lt;&gt;"",'Layout full names (mandatory)'!Z11,"")</f>
        <v>CellsX</v>
      </c>
      <c r="Y11" s="10" t="str">
        <f>IF('Layout full names (mandatory)'!AA11&lt;&gt;"",'Layout full names (mandatory)'!AA11,"")</f>
        <v>CellsX</v>
      </c>
      <c r="Z11" s="3"/>
      <c r="AB11" s="20"/>
      <c r="AC11" t="str">
        <f>IF(AB11&lt;&gt;"",COUNTIFS($B$2:$Y$17,AB11,cell_passage!$B$2:$Y$17,"&lt;&gt;"),"")</f>
        <v/>
      </c>
      <c r="AD11" t="str">
        <f>IF(AB11&lt;&gt;"",SUMIF($B$2:$Y$17,"="&amp;AB11,cell_passage!$B$2:$Y$17),"")</f>
        <v/>
      </c>
      <c r="AE11" t="str">
        <f t="shared" si="0"/>
        <v/>
      </c>
      <c r="AF11" t="str">
        <f t="shared" si="1"/>
        <v/>
      </c>
      <c r="AG11" t="str">
        <f t="shared" si="2"/>
        <v/>
      </c>
      <c r="AH11" t="str">
        <f t="shared" si="3"/>
        <v/>
      </c>
      <c r="AI11" s="12" t="str">
        <f>'Plate preparation Calculations'!M18</f>
        <v/>
      </c>
      <c r="AJ11" s="21" t="str">
        <f t="shared" si="4"/>
        <v/>
      </c>
      <c r="AK11" s="21" t="str">
        <f t="shared" si="5"/>
        <v/>
      </c>
      <c r="AL11" s="21" t="str">
        <f t="shared" si="6"/>
        <v/>
      </c>
    </row>
    <row r="12" spans="1:40" ht="21.75" customHeight="1" thickBot="1" x14ac:dyDescent="0.45">
      <c r="A12" s="2" t="str">
        <f>'Layout full names (mandatory)'!C12</f>
        <v>K</v>
      </c>
      <c r="B12" s="10" t="str">
        <f>IF('Layout full names (mandatory)'!D12&lt;&gt;"",'Layout full names (mandatory)'!D12,"")</f>
        <v>CellsX</v>
      </c>
      <c r="C12" s="10" t="str">
        <f>IF('Layout full names (mandatory)'!E12&lt;&gt;"",'Layout full names (mandatory)'!E12,"")</f>
        <v>CellsX</v>
      </c>
      <c r="D12" s="10" t="str">
        <f>IF('Layout full names (mandatory)'!F12&lt;&gt;"",'Layout full names (mandatory)'!F12,"")</f>
        <v>CellsX</v>
      </c>
      <c r="E12" s="10" t="str">
        <f>IF('Layout full names (mandatory)'!G12&lt;&gt;"",'Layout full names (mandatory)'!G12,"")</f>
        <v>CellsX</v>
      </c>
      <c r="F12" s="10" t="str">
        <f>IF('Layout full names (mandatory)'!H12&lt;&gt;"",'Layout full names (mandatory)'!H12,"")</f>
        <v>CellsX</v>
      </c>
      <c r="G12" s="10" t="str">
        <f>IF('Layout full names (mandatory)'!I12&lt;&gt;"",'Layout full names (mandatory)'!I12,"")</f>
        <v>CellsX</v>
      </c>
      <c r="H12" s="10" t="str">
        <f>IF('Layout full names (mandatory)'!J12&lt;&gt;"",'Layout full names (mandatory)'!J12,"")</f>
        <v>CellsX</v>
      </c>
      <c r="I12" s="10" t="str">
        <f>IF('Layout full names (mandatory)'!K12&lt;&gt;"",'Layout full names (mandatory)'!K12,"")</f>
        <v>CellsX</v>
      </c>
      <c r="J12" s="10" t="str">
        <f>IF('Layout full names (mandatory)'!L12&lt;&gt;"",'Layout full names (mandatory)'!L12,"")</f>
        <v>CellsX</v>
      </c>
      <c r="K12" s="10" t="str">
        <f>IF('Layout full names (mandatory)'!M12&lt;&gt;"",'Layout full names (mandatory)'!M12,"")</f>
        <v>CellsX</v>
      </c>
      <c r="L12" s="10" t="str">
        <f>IF('Layout full names (mandatory)'!N12&lt;&gt;"",'Layout full names (mandatory)'!N12,"")</f>
        <v>CellsX</v>
      </c>
      <c r="M12" s="10" t="str">
        <f>IF('Layout full names (mandatory)'!O12&lt;&gt;"",'Layout full names (mandatory)'!O12,"")</f>
        <v>CellsX</v>
      </c>
      <c r="N12" s="10" t="str">
        <f>IF('Layout full names (mandatory)'!P12&lt;&gt;"",'Layout full names (mandatory)'!P12,"")</f>
        <v>CellsX</v>
      </c>
      <c r="O12" s="10" t="str">
        <f>IF('Layout full names (mandatory)'!Q12&lt;&gt;"",'Layout full names (mandatory)'!Q12,"")</f>
        <v>CellsX</v>
      </c>
      <c r="P12" s="10" t="str">
        <f>IF('Layout full names (mandatory)'!R12&lt;&gt;"",'Layout full names (mandatory)'!R12,"")</f>
        <v>CellsX</v>
      </c>
      <c r="Q12" s="10" t="str">
        <f>IF('Layout full names (mandatory)'!S12&lt;&gt;"",'Layout full names (mandatory)'!S12,"")</f>
        <v>CellsX</v>
      </c>
      <c r="R12" s="10" t="str">
        <f>IF('Layout full names (mandatory)'!T12&lt;&gt;"",'Layout full names (mandatory)'!T12,"")</f>
        <v>CellsX</v>
      </c>
      <c r="S12" s="10" t="str">
        <f>IF('Layout full names (mandatory)'!U12&lt;&gt;"",'Layout full names (mandatory)'!U12,"")</f>
        <v>CellsX</v>
      </c>
      <c r="T12" s="10" t="str">
        <f>IF('Layout full names (mandatory)'!V12&lt;&gt;"",'Layout full names (mandatory)'!V12,"")</f>
        <v>CellsX</v>
      </c>
      <c r="U12" s="10" t="str">
        <f>IF('Layout full names (mandatory)'!W12&lt;&gt;"",'Layout full names (mandatory)'!W12,"")</f>
        <v>CellsX</v>
      </c>
      <c r="V12" s="10" t="str">
        <f>IF('Layout full names (mandatory)'!X12&lt;&gt;"",'Layout full names (mandatory)'!X12,"")</f>
        <v>CellsX</v>
      </c>
      <c r="W12" s="10" t="str">
        <f>IF('Layout full names (mandatory)'!Y12&lt;&gt;"",'Layout full names (mandatory)'!Y12,"")</f>
        <v>CellsX</v>
      </c>
      <c r="X12" s="10" t="str">
        <f>IF('Layout full names (mandatory)'!Z12&lt;&gt;"",'Layout full names (mandatory)'!Z12,"")</f>
        <v>CellsX</v>
      </c>
      <c r="Y12" s="10" t="str">
        <f>IF('Layout full names (mandatory)'!AA12&lt;&gt;"",'Layout full names (mandatory)'!AA12,"")</f>
        <v>CellsX</v>
      </c>
      <c r="Z12" s="3"/>
      <c r="AB12" s="20"/>
      <c r="AC12" t="str">
        <f>IF(AB12&lt;&gt;"",COUNTIFS($B$2:$Y$17,AB12,cell_passage!$B$2:$Y$17,"&lt;&gt;"),"")</f>
        <v/>
      </c>
      <c r="AD12" t="str">
        <f>IF(AB12&lt;&gt;"",SUMIF($B$2:$Y$17,"="&amp;AB12,cell_passage!$B$2:$Y$17),"")</f>
        <v/>
      </c>
      <c r="AE12" t="str">
        <f t="shared" si="0"/>
        <v/>
      </c>
      <c r="AF12" t="str">
        <f t="shared" si="1"/>
        <v/>
      </c>
      <c r="AG12" t="str">
        <f t="shared" si="2"/>
        <v/>
      </c>
      <c r="AH12" t="str">
        <f t="shared" si="3"/>
        <v/>
      </c>
      <c r="AI12" s="12" t="str">
        <f>'Plate preparation Calculations'!M19</f>
        <v/>
      </c>
      <c r="AJ12" s="21" t="str">
        <f t="shared" si="4"/>
        <v/>
      </c>
      <c r="AK12" s="21" t="str">
        <f t="shared" si="5"/>
        <v/>
      </c>
      <c r="AL12" s="21" t="str">
        <f t="shared" si="6"/>
        <v/>
      </c>
    </row>
    <row r="13" spans="1:40" ht="21.75" customHeight="1" thickBot="1" x14ac:dyDescent="0.45">
      <c r="A13" s="2" t="str">
        <f>'Layout full names (mandatory)'!C13</f>
        <v>L</v>
      </c>
      <c r="B13" s="10" t="str">
        <f>IF('Layout full names (mandatory)'!D13&lt;&gt;"",'Layout full names (mandatory)'!D13,"")</f>
        <v>CellsX</v>
      </c>
      <c r="C13" s="10" t="str">
        <f>IF('Layout full names (mandatory)'!E13&lt;&gt;"",'Layout full names (mandatory)'!E13,"")</f>
        <v>CellsX</v>
      </c>
      <c r="D13" s="10" t="str">
        <f>IF('Layout full names (mandatory)'!F13&lt;&gt;"",'Layout full names (mandatory)'!F13,"")</f>
        <v>CellsX</v>
      </c>
      <c r="E13" s="10" t="str">
        <f>IF('Layout full names (mandatory)'!G13&lt;&gt;"",'Layout full names (mandatory)'!G13,"")</f>
        <v>CellsX</v>
      </c>
      <c r="F13" s="10" t="str">
        <f>IF('Layout full names (mandatory)'!H13&lt;&gt;"",'Layout full names (mandatory)'!H13,"")</f>
        <v>CellsX</v>
      </c>
      <c r="G13" s="10" t="str">
        <f>IF('Layout full names (mandatory)'!I13&lt;&gt;"",'Layout full names (mandatory)'!I13,"")</f>
        <v>CellsX</v>
      </c>
      <c r="H13" s="10" t="str">
        <f>IF('Layout full names (mandatory)'!J13&lt;&gt;"",'Layout full names (mandatory)'!J13,"")</f>
        <v>CellsX</v>
      </c>
      <c r="I13" s="10" t="str">
        <f>IF('Layout full names (mandatory)'!K13&lt;&gt;"",'Layout full names (mandatory)'!K13,"")</f>
        <v>CellsX</v>
      </c>
      <c r="J13" s="10" t="str">
        <f>IF('Layout full names (mandatory)'!L13&lt;&gt;"",'Layout full names (mandatory)'!L13,"")</f>
        <v>CellsX</v>
      </c>
      <c r="K13" s="10" t="str">
        <f>IF('Layout full names (mandatory)'!M13&lt;&gt;"",'Layout full names (mandatory)'!M13,"")</f>
        <v>CellsX</v>
      </c>
      <c r="L13" s="10" t="str">
        <f>IF('Layout full names (mandatory)'!N13&lt;&gt;"",'Layout full names (mandatory)'!N13,"")</f>
        <v>CellsX</v>
      </c>
      <c r="M13" s="10" t="str">
        <f>IF('Layout full names (mandatory)'!O13&lt;&gt;"",'Layout full names (mandatory)'!O13,"")</f>
        <v>CellsX</v>
      </c>
      <c r="N13" s="10" t="str">
        <f>IF('Layout full names (mandatory)'!P13&lt;&gt;"",'Layout full names (mandatory)'!P13,"")</f>
        <v>CellsX</v>
      </c>
      <c r="O13" s="10" t="str">
        <f>IF('Layout full names (mandatory)'!Q13&lt;&gt;"",'Layout full names (mandatory)'!Q13,"")</f>
        <v>CellsX</v>
      </c>
      <c r="P13" s="10" t="str">
        <f>IF('Layout full names (mandatory)'!R13&lt;&gt;"",'Layout full names (mandatory)'!R13,"")</f>
        <v>CellsX</v>
      </c>
      <c r="Q13" s="10" t="str">
        <f>IF('Layout full names (mandatory)'!S13&lt;&gt;"",'Layout full names (mandatory)'!S13,"")</f>
        <v>CellsX</v>
      </c>
      <c r="R13" s="10" t="str">
        <f>IF('Layout full names (mandatory)'!T13&lt;&gt;"",'Layout full names (mandatory)'!T13,"")</f>
        <v>CellsX</v>
      </c>
      <c r="S13" s="10" t="str">
        <f>IF('Layout full names (mandatory)'!U13&lt;&gt;"",'Layout full names (mandatory)'!U13,"")</f>
        <v>CellsX</v>
      </c>
      <c r="T13" s="10" t="str">
        <f>IF('Layout full names (mandatory)'!V13&lt;&gt;"",'Layout full names (mandatory)'!V13,"")</f>
        <v>CellsX</v>
      </c>
      <c r="U13" s="10" t="str">
        <f>IF('Layout full names (mandatory)'!W13&lt;&gt;"",'Layout full names (mandatory)'!W13,"")</f>
        <v>CellsX</v>
      </c>
      <c r="V13" s="10" t="str">
        <f>IF('Layout full names (mandatory)'!X13&lt;&gt;"",'Layout full names (mandatory)'!X13,"")</f>
        <v>CellsX</v>
      </c>
      <c r="W13" s="10" t="str">
        <f>IF('Layout full names (mandatory)'!Y13&lt;&gt;"",'Layout full names (mandatory)'!Y13,"")</f>
        <v>CellsX</v>
      </c>
      <c r="X13" s="10" t="str">
        <f>IF('Layout full names (mandatory)'!Z13&lt;&gt;"",'Layout full names (mandatory)'!Z13,"")</f>
        <v>CellsX</v>
      </c>
      <c r="Y13" s="10" t="str">
        <f>IF('Layout full names (mandatory)'!AA13&lt;&gt;"",'Layout full names (mandatory)'!AA13,"")</f>
        <v>CellsX</v>
      </c>
      <c r="Z13" s="3"/>
      <c r="AB13" s="20"/>
      <c r="AC13" t="str">
        <f>IF(AB13&lt;&gt;"",COUNTIFS($B$2:$Y$17,AB13,cell_passage!$B$2:$Y$17,"&lt;&gt;"),"")</f>
        <v/>
      </c>
      <c r="AD13" t="str">
        <f>IF(AB13&lt;&gt;"",SUMIF($B$2:$Y$17,"="&amp;AB13,cell_passage!$B$2:$Y$17),"")</f>
        <v/>
      </c>
      <c r="AE13" t="str">
        <f t="shared" si="0"/>
        <v/>
      </c>
      <c r="AF13" t="str">
        <f t="shared" si="1"/>
        <v/>
      </c>
      <c r="AG13" t="str">
        <f t="shared" si="2"/>
        <v/>
      </c>
      <c r="AH13" t="str">
        <f t="shared" si="3"/>
        <v/>
      </c>
      <c r="AI13" s="12" t="str">
        <f>'Plate preparation Calculations'!M20</f>
        <v/>
      </c>
      <c r="AJ13" s="21" t="str">
        <f t="shared" si="4"/>
        <v/>
      </c>
      <c r="AK13" s="21" t="str">
        <f t="shared" si="5"/>
        <v/>
      </c>
      <c r="AL13" s="21" t="str">
        <f t="shared" si="6"/>
        <v/>
      </c>
    </row>
    <row r="14" spans="1:40" ht="21.75" customHeight="1" thickBot="1" x14ac:dyDescent="0.45">
      <c r="A14" s="2" t="str">
        <f>'Layout full names (mandatory)'!C14</f>
        <v>M</v>
      </c>
      <c r="B14" s="10" t="str">
        <f>IF('Layout full names (mandatory)'!D14&lt;&gt;"",'Layout full names (mandatory)'!D14,"")</f>
        <v>CellsX</v>
      </c>
      <c r="C14" s="10" t="str">
        <f>IF('Layout full names (mandatory)'!E14&lt;&gt;"",'Layout full names (mandatory)'!E14,"")</f>
        <v>CellsX</v>
      </c>
      <c r="D14" s="10" t="str">
        <f>IF('Layout full names (mandatory)'!F14&lt;&gt;"",'Layout full names (mandatory)'!F14,"")</f>
        <v>CellsX</v>
      </c>
      <c r="E14" s="10" t="str">
        <f>IF('Layout full names (mandatory)'!G14&lt;&gt;"",'Layout full names (mandatory)'!G14,"")</f>
        <v>CellsX</v>
      </c>
      <c r="F14" s="10" t="str">
        <f>IF('Layout full names (mandatory)'!H14&lt;&gt;"",'Layout full names (mandatory)'!H14,"")</f>
        <v>CellsX</v>
      </c>
      <c r="G14" s="10" t="str">
        <f>IF('Layout full names (mandatory)'!I14&lt;&gt;"",'Layout full names (mandatory)'!I14,"")</f>
        <v>CellsX</v>
      </c>
      <c r="H14" s="10" t="str">
        <f>IF('Layout full names (mandatory)'!J14&lt;&gt;"",'Layout full names (mandatory)'!J14,"")</f>
        <v>CellsX</v>
      </c>
      <c r="I14" s="10" t="str">
        <f>IF('Layout full names (mandatory)'!K14&lt;&gt;"",'Layout full names (mandatory)'!K14,"")</f>
        <v>CellsX</v>
      </c>
      <c r="J14" s="10" t="str">
        <f>IF('Layout full names (mandatory)'!L14&lt;&gt;"",'Layout full names (mandatory)'!L14,"")</f>
        <v>CellsX</v>
      </c>
      <c r="K14" s="10" t="str">
        <f>IF('Layout full names (mandatory)'!M14&lt;&gt;"",'Layout full names (mandatory)'!M14,"")</f>
        <v>CellsX</v>
      </c>
      <c r="L14" s="10" t="str">
        <f>IF('Layout full names (mandatory)'!N14&lt;&gt;"",'Layout full names (mandatory)'!N14,"")</f>
        <v>CellsX</v>
      </c>
      <c r="M14" s="10" t="str">
        <f>IF('Layout full names (mandatory)'!O14&lt;&gt;"",'Layout full names (mandatory)'!O14,"")</f>
        <v>CellsX</v>
      </c>
      <c r="N14" s="10" t="str">
        <f>IF('Layout full names (mandatory)'!P14&lt;&gt;"",'Layout full names (mandatory)'!P14,"")</f>
        <v>CellsX</v>
      </c>
      <c r="O14" s="10" t="str">
        <f>IF('Layout full names (mandatory)'!Q14&lt;&gt;"",'Layout full names (mandatory)'!Q14,"")</f>
        <v>CellsX</v>
      </c>
      <c r="P14" s="10" t="str">
        <f>IF('Layout full names (mandatory)'!R14&lt;&gt;"",'Layout full names (mandatory)'!R14,"")</f>
        <v>CellsX</v>
      </c>
      <c r="Q14" s="10" t="str">
        <f>IF('Layout full names (mandatory)'!S14&lt;&gt;"",'Layout full names (mandatory)'!S14,"")</f>
        <v>CellsX</v>
      </c>
      <c r="R14" s="10" t="str">
        <f>IF('Layout full names (mandatory)'!T14&lt;&gt;"",'Layout full names (mandatory)'!T14,"")</f>
        <v>CellsX</v>
      </c>
      <c r="S14" s="10" t="str">
        <f>IF('Layout full names (mandatory)'!U14&lt;&gt;"",'Layout full names (mandatory)'!U14,"")</f>
        <v>CellsX</v>
      </c>
      <c r="T14" s="10" t="str">
        <f>IF('Layout full names (mandatory)'!V14&lt;&gt;"",'Layout full names (mandatory)'!V14,"")</f>
        <v>CellsX</v>
      </c>
      <c r="U14" s="10" t="str">
        <f>IF('Layout full names (mandatory)'!W14&lt;&gt;"",'Layout full names (mandatory)'!W14,"")</f>
        <v>CellsX</v>
      </c>
      <c r="V14" s="10" t="str">
        <f>IF('Layout full names (mandatory)'!X14&lt;&gt;"",'Layout full names (mandatory)'!X14,"")</f>
        <v>CellsX</v>
      </c>
      <c r="W14" s="10" t="str">
        <f>IF('Layout full names (mandatory)'!Y14&lt;&gt;"",'Layout full names (mandatory)'!Y14,"")</f>
        <v>CellsX</v>
      </c>
      <c r="X14" s="10" t="str">
        <f>IF('Layout full names (mandatory)'!Z14&lt;&gt;"",'Layout full names (mandatory)'!Z14,"")</f>
        <v>CellsX</v>
      </c>
      <c r="Y14" s="10" t="str">
        <f>IF('Layout full names (mandatory)'!AA14&lt;&gt;"",'Layout full names (mandatory)'!AA14,"")</f>
        <v>CellsX</v>
      </c>
      <c r="Z14" s="3"/>
      <c r="AB14" s="20"/>
      <c r="AC14" t="str">
        <f>IF(AB14&lt;&gt;"",COUNTIFS($B$2:$Y$17,AB14,cell_passage!$B$2:$Y$17,"&lt;&gt;"),"")</f>
        <v/>
      </c>
      <c r="AD14" t="str">
        <f>IF(AB14&lt;&gt;"",SUMIF($B$2:$Y$17,"="&amp;AB14,cell_passage!$B$2:$Y$17),"")</f>
        <v/>
      </c>
      <c r="AE14" t="str">
        <f t="shared" si="0"/>
        <v/>
      </c>
      <c r="AF14" t="str">
        <f t="shared" si="1"/>
        <v/>
      </c>
      <c r="AG14" t="str">
        <f t="shared" si="2"/>
        <v/>
      </c>
      <c r="AH14" t="str">
        <f t="shared" si="3"/>
        <v/>
      </c>
      <c r="AI14" s="12" t="str">
        <f>'Plate preparation Calculations'!M21</f>
        <v/>
      </c>
      <c r="AJ14" s="21" t="str">
        <f t="shared" si="4"/>
        <v/>
      </c>
      <c r="AK14" s="21" t="str">
        <f t="shared" si="5"/>
        <v/>
      </c>
      <c r="AL14" s="21" t="str">
        <f t="shared" si="6"/>
        <v/>
      </c>
    </row>
    <row r="15" spans="1:40" ht="21.75" customHeight="1" thickBot="1" x14ac:dyDescent="0.45">
      <c r="A15" s="2" t="str">
        <f>'Layout full names (mandatory)'!C15</f>
        <v>N</v>
      </c>
      <c r="B15" s="10" t="str">
        <f>IF('Layout full names (mandatory)'!D15&lt;&gt;"",'Layout full names (mandatory)'!D15,"")</f>
        <v>CellsX</v>
      </c>
      <c r="C15" s="10" t="str">
        <f>IF('Layout full names (mandatory)'!E15&lt;&gt;"",'Layout full names (mandatory)'!E15,"")</f>
        <v>CellsX</v>
      </c>
      <c r="D15" s="10" t="str">
        <f>IF('Layout full names (mandatory)'!F15&lt;&gt;"",'Layout full names (mandatory)'!F15,"")</f>
        <v>CellsX</v>
      </c>
      <c r="E15" s="10" t="str">
        <f>IF('Layout full names (mandatory)'!G15&lt;&gt;"",'Layout full names (mandatory)'!G15,"")</f>
        <v>CellsX</v>
      </c>
      <c r="F15" s="10" t="str">
        <f>IF('Layout full names (mandatory)'!H15&lt;&gt;"",'Layout full names (mandatory)'!H15,"")</f>
        <v>CellsX</v>
      </c>
      <c r="G15" s="10" t="str">
        <f>IF('Layout full names (mandatory)'!I15&lt;&gt;"",'Layout full names (mandatory)'!I15,"")</f>
        <v>CellsX</v>
      </c>
      <c r="H15" s="10" t="str">
        <f>IF('Layout full names (mandatory)'!J15&lt;&gt;"",'Layout full names (mandatory)'!J15,"")</f>
        <v>CellsX</v>
      </c>
      <c r="I15" s="10" t="str">
        <f>IF('Layout full names (mandatory)'!K15&lt;&gt;"",'Layout full names (mandatory)'!K15,"")</f>
        <v>CellsX</v>
      </c>
      <c r="J15" s="10" t="str">
        <f>IF('Layout full names (mandatory)'!L15&lt;&gt;"",'Layout full names (mandatory)'!L15,"")</f>
        <v>CellsX</v>
      </c>
      <c r="K15" s="10" t="str">
        <f>IF('Layout full names (mandatory)'!M15&lt;&gt;"",'Layout full names (mandatory)'!M15,"")</f>
        <v>CellsX</v>
      </c>
      <c r="L15" s="10" t="str">
        <f>IF('Layout full names (mandatory)'!N15&lt;&gt;"",'Layout full names (mandatory)'!N15,"")</f>
        <v>CellsX</v>
      </c>
      <c r="M15" s="10" t="str">
        <f>IF('Layout full names (mandatory)'!O15&lt;&gt;"",'Layout full names (mandatory)'!O15,"")</f>
        <v>CellsX</v>
      </c>
      <c r="N15" s="10" t="str">
        <f>IF('Layout full names (mandatory)'!P15&lt;&gt;"",'Layout full names (mandatory)'!P15,"")</f>
        <v>CellsX</v>
      </c>
      <c r="O15" s="10" t="str">
        <f>IF('Layout full names (mandatory)'!Q15&lt;&gt;"",'Layout full names (mandatory)'!Q15,"")</f>
        <v>CellsX</v>
      </c>
      <c r="P15" s="10" t="str">
        <f>IF('Layout full names (mandatory)'!R15&lt;&gt;"",'Layout full names (mandatory)'!R15,"")</f>
        <v>CellsX</v>
      </c>
      <c r="Q15" s="10" t="str">
        <f>IF('Layout full names (mandatory)'!S15&lt;&gt;"",'Layout full names (mandatory)'!S15,"")</f>
        <v>CellsX</v>
      </c>
      <c r="R15" s="10" t="str">
        <f>IF('Layout full names (mandatory)'!T15&lt;&gt;"",'Layout full names (mandatory)'!T15,"")</f>
        <v>CellsX</v>
      </c>
      <c r="S15" s="10" t="str">
        <f>IF('Layout full names (mandatory)'!U15&lt;&gt;"",'Layout full names (mandatory)'!U15,"")</f>
        <v>CellsX</v>
      </c>
      <c r="T15" s="10" t="str">
        <f>IF('Layout full names (mandatory)'!V15&lt;&gt;"",'Layout full names (mandatory)'!V15,"")</f>
        <v>CellsX</v>
      </c>
      <c r="U15" s="10" t="str">
        <f>IF('Layout full names (mandatory)'!W15&lt;&gt;"",'Layout full names (mandatory)'!W15,"")</f>
        <v>CellsX</v>
      </c>
      <c r="V15" s="10" t="str">
        <f>IF('Layout full names (mandatory)'!X15&lt;&gt;"",'Layout full names (mandatory)'!X15,"")</f>
        <v>CellsX</v>
      </c>
      <c r="W15" s="10" t="str">
        <f>IF('Layout full names (mandatory)'!Y15&lt;&gt;"",'Layout full names (mandatory)'!Y15,"")</f>
        <v>CellsX</v>
      </c>
      <c r="X15" s="10" t="str">
        <f>IF('Layout full names (mandatory)'!Z15&lt;&gt;"",'Layout full names (mandatory)'!Z15,"")</f>
        <v>CellsX</v>
      </c>
      <c r="Y15" s="10" t="str">
        <f>IF('Layout full names (mandatory)'!AA15&lt;&gt;"",'Layout full names (mandatory)'!AA15,"")</f>
        <v>CellsX</v>
      </c>
      <c r="Z15" s="3"/>
      <c r="AB15" s="20"/>
      <c r="AC15" t="str">
        <f>IF(AB15&lt;&gt;"",COUNTIFS($B$2:$Y$17,AB15,cell_passage!$B$2:$Y$17,"&lt;&gt;"),"")</f>
        <v/>
      </c>
      <c r="AD15" t="str">
        <f>IF(AB15&lt;&gt;"",SUMIF($B$2:$Y$17,"="&amp;AB15,cell_passage!$B$2:$Y$17),"")</f>
        <v/>
      </c>
      <c r="AE15" t="str">
        <f t="shared" si="0"/>
        <v/>
      </c>
      <c r="AF15" t="str">
        <f t="shared" si="1"/>
        <v/>
      </c>
      <c r="AG15" t="str">
        <f t="shared" si="2"/>
        <v/>
      </c>
      <c r="AH15" t="str">
        <f t="shared" si="3"/>
        <v/>
      </c>
      <c r="AI15" s="12" t="str">
        <f>'Plate preparation Calculations'!M22</f>
        <v/>
      </c>
      <c r="AJ15" s="21" t="str">
        <f t="shared" si="4"/>
        <v/>
      </c>
      <c r="AK15" s="21" t="str">
        <f t="shared" si="5"/>
        <v/>
      </c>
      <c r="AL15" s="21" t="str">
        <f t="shared" si="6"/>
        <v/>
      </c>
    </row>
    <row r="16" spans="1:40" ht="21.75" customHeight="1" thickBot="1" x14ac:dyDescent="0.45">
      <c r="A16" s="2" t="str">
        <f>'Layout full names (mandatory)'!C16</f>
        <v>O</v>
      </c>
      <c r="B16" s="10" t="str">
        <f>IF('Layout full names (mandatory)'!D16&lt;&gt;"",'Layout full names (mandatory)'!D16,"")</f>
        <v>CellsX</v>
      </c>
      <c r="C16" s="10" t="str">
        <f>IF('Layout full names (mandatory)'!E16&lt;&gt;"",'Layout full names (mandatory)'!E16,"")</f>
        <v>CellsX</v>
      </c>
      <c r="D16" s="10" t="str">
        <f>IF('Layout full names (mandatory)'!F16&lt;&gt;"",'Layout full names (mandatory)'!F16,"")</f>
        <v>CellsX</v>
      </c>
      <c r="E16" s="10" t="str">
        <f>IF('Layout full names (mandatory)'!G16&lt;&gt;"",'Layout full names (mandatory)'!G16,"")</f>
        <v>CellsX</v>
      </c>
      <c r="F16" s="10" t="str">
        <f>IF('Layout full names (mandatory)'!H16&lt;&gt;"",'Layout full names (mandatory)'!H16,"")</f>
        <v>CellsX</v>
      </c>
      <c r="G16" s="10" t="str">
        <f>IF('Layout full names (mandatory)'!I16&lt;&gt;"",'Layout full names (mandatory)'!I16,"")</f>
        <v>CellsX</v>
      </c>
      <c r="H16" s="10" t="str">
        <f>IF('Layout full names (mandatory)'!J16&lt;&gt;"",'Layout full names (mandatory)'!J16,"")</f>
        <v>CellsX</v>
      </c>
      <c r="I16" s="10" t="str">
        <f>IF('Layout full names (mandatory)'!K16&lt;&gt;"",'Layout full names (mandatory)'!K16,"")</f>
        <v>CellsX</v>
      </c>
      <c r="J16" s="10" t="str">
        <f>IF('Layout full names (mandatory)'!L16&lt;&gt;"",'Layout full names (mandatory)'!L16,"")</f>
        <v>CellsX</v>
      </c>
      <c r="K16" s="10" t="str">
        <f>IF('Layout full names (mandatory)'!M16&lt;&gt;"",'Layout full names (mandatory)'!M16,"")</f>
        <v>CellsX</v>
      </c>
      <c r="L16" s="10" t="str">
        <f>IF('Layout full names (mandatory)'!N16&lt;&gt;"",'Layout full names (mandatory)'!N16,"")</f>
        <v>CellsX</v>
      </c>
      <c r="M16" s="10" t="str">
        <f>IF('Layout full names (mandatory)'!O16&lt;&gt;"",'Layout full names (mandatory)'!O16,"")</f>
        <v>CellsX</v>
      </c>
      <c r="N16" s="10" t="str">
        <f>IF('Layout full names (mandatory)'!P16&lt;&gt;"",'Layout full names (mandatory)'!P16,"")</f>
        <v>CellsX</v>
      </c>
      <c r="O16" s="10" t="str">
        <f>IF('Layout full names (mandatory)'!Q16&lt;&gt;"",'Layout full names (mandatory)'!Q16,"")</f>
        <v>CellsX</v>
      </c>
      <c r="P16" s="10" t="str">
        <f>IF('Layout full names (mandatory)'!R16&lt;&gt;"",'Layout full names (mandatory)'!R16,"")</f>
        <v>CellsX</v>
      </c>
      <c r="Q16" s="10" t="str">
        <f>IF('Layout full names (mandatory)'!S16&lt;&gt;"",'Layout full names (mandatory)'!S16,"")</f>
        <v>CellsX</v>
      </c>
      <c r="R16" s="10" t="str">
        <f>IF('Layout full names (mandatory)'!T16&lt;&gt;"",'Layout full names (mandatory)'!T16,"")</f>
        <v>CellsX</v>
      </c>
      <c r="S16" s="10" t="str">
        <f>IF('Layout full names (mandatory)'!U16&lt;&gt;"",'Layout full names (mandatory)'!U16,"")</f>
        <v>CellsX</v>
      </c>
      <c r="T16" s="10" t="str">
        <f>IF('Layout full names (mandatory)'!V16&lt;&gt;"",'Layout full names (mandatory)'!V16,"")</f>
        <v>CellsX</v>
      </c>
      <c r="U16" s="10" t="str">
        <f>IF('Layout full names (mandatory)'!W16&lt;&gt;"",'Layout full names (mandatory)'!W16,"")</f>
        <v>CellsX</v>
      </c>
      <c r="V16" s="10" t="str">
        <f>IF('Layout full names (mandatory)'!X16&lt;&gt;"",'Layout full names (mandatory)'!X16,"")</f>
        <v>CellsX</v>
      </c>
      <c r="W16" s="10" t="str">
        <f>IF('Layout full names (mandatory)'!Y16&lt;&gt;"",'Layout full names (mandatory)'!Y16,"")</f>
        <v>CellsX</v>
      </c>
      <c r="X16" s="10" t="str">
        <f>IF('Layout full names (mandatory)'!Z16&lt;&gt;"",'Layout full names (mandatory)'!Z16,"")</f>
        <v>CellsX</v>
      </c>
      <c r="Y16" s="10" t="str">
        <f>IF('Layout full names (mandatory)'!AA16&lt;&gt;"",'Layout full names (mandatory)'!AA16,"")</f>
        <v>CellsX</v>
      </c>
      <c r="Z16" s="3"/>
      <c r="AC16" t="str">
        <f>IF(AB16&lt;&gt;"",COUNTIFS($B$2:$Y$17,AB16,cell_passage!$B$2:$Y$17,"&lt;&gt;"),"")</f>
        <v/>
      </c>
      <c r="AD16" t="str">
        <f>IF(AB16&lt;&gt;"",SUMIF($B$2:$Y$17,"="&amp;AB16,cell_passage!$B$2:$Y$17),"")</f>
        <v/>
      </c>
      <c r="AE16" t="str">
        <f t="shared" si="0"/>
        <v/>
      </c>
      <c r="AF16" t="str">
        <f t="shared" si="1"/>
        <v/>
      </c>
      <c r="AG16" t="str">
        <f t="shared" si="2"/>
        <v/>
      </c>
      <c r="AH16" t="str">
        <f t="shared" si="3"/>
        <v/>
      </c>
      <c r="AI16" s="12" t="str">
        <f>'Plate preparation Calculations'!M23</f>
        <v/>
      </c>
      <c r="AJ16" s="21" t="str">
        <f t="shared" si="4"/>
        <v/>
      </c>
      <c r="AK16" s="21" t="str">
        <f t="shared" si="5"/>
        <v/>
      </c>
      <c r="AL16" s="21" t="str">
        <f t="shared" si="6"/>
        <v/>
      </c>
    </row>
    <row r="17" spans="1:38" ht="21" customHeight="1" x14ac:dyDescent="0.4">
      <c r="A17" s="2" t="str">
        <f>'Layout full names (mandatory)'!C17</f>
        <v>P</v>
      </c>
      <c r="B17" s="10" t="str">
        <f>IF('Layout full names (mandatory)'!D17&lt;&gt;"",'Layout full names (mandatory)'!D17,"")</f>
        <v>CellsX</v>
      </c>
      <c r="C17" s="10" t="str">
        <f>IF('Layout full names (mandatory)'!E17&lt;&gt;"",'Layout full names (mandatory)'!E17,"")</f>
        <v>CellsX</v>
      </c>
      <c r="D17" s="10" t="str">
        <f>IF('Layout full names (mandatory)'!F17&lt;&gt;"",'Layout full names (mandatory)'!F17,"")</f>
        <v>CellsX</v>
      </c>
      <c r="E17" s="10" t="str">
        <f>IF('Layout full names (mandatory)'!G17&lt;&gt;"",'Layout full names (mandatory)'!G17,"")</f>
        <v>CellsX</v>
      </c>
      <c r="F17" s="10" t="str">
        <f>IF('Layout full names (mandatory)'!H17&lt;&gt;"",'Layout full names (mandatory)'!H17,"")</f>
        <v>CellsX</v>
      </c>
      <c r="G17" s="10" t="str">
        <f>IF('Layout full names (mandatory)'!I17&lt;&gt;"",'Layout full names (mandatory)'!I17,"")</f>
        <v>CellsX</v>
      </c>
      <c r="H17" s="10" t="str">
        <f>IF('Layout full names (mandatory)'!J17&lt;&gt;"",'Layout full names (mandatory)'!J17,"")</f>
        <v>CellsX</v>
      </c>
      <c r="I17" s="10" t="str">
        <f>IF('Layout full names (mandatory)'!K17&lt;&gt;"",'Layout full names (mandatory)'!K17,"")</f>
        <v>CellsX</v>
      </c>
      <c r="J17" s="10" t="str">
        <f>IF('Layout full names (mandatory)'!L17&lt;&gt;"",'Layout full names (mandatory)'!L17,"")</f>
        <v>CellsX</v>
      </c>
      <c r="K17" s="10" t="str">
        <f>IF('Layout full names (mandatory)'!M17&lt;&gt;"",'Layout full names (mandatory)'!M17,"")</f>
        <v>CellsX</v>
      </c>
      <c r="L17" s="10" t="str">
        <f>IF('Layout full names (mandatory)'!N17&lt;&gt;"",'Layout full names (mandatory)'!N17,"")</f>
        <v>CellsX</v>
      </c>
      <c r="M17" s="10" t="str">
        <f>IF('Layout full names (mandatory)'!O17&lt;&gt;"",'Layout full names (mandatory)'!O17,"")</f>
        <v>CellsX</v>
      </c>
      <c r="N17" s="10" t="str">
        <f>IF('Layout full names (mandatory)'!P17&lt;&gt;"",'Layout full names (mandatory)'!P17,"")</f>
        <v>CellsX</v>
      </c>
      <c r="O17" s="10" t="str">
        <f>IF('Layout full names (mandatory)'!Q17&lt;&gt;"",'Layout full names (mandatory)'!Q17,"")</f>
        <v>CellsX</v>
      </c>
      <c r="P17" s="10" t="str">
        <f>IF('Layout full names (mandatory)'!R17&lt;&gt;"",'Layout full names (mandatory)'!R17,"")</f>
        <v>CellsX</v>
      </c>
      <c r="Q17" s="10" t="str">
        <f>IF('Layout full names (mandatory)'!S17&lt;&gt;"",'Layout full names (mandatory)'!S17,"")</f>
        <v>CellsX</v>
      </c>
      <c r="R17" s="10" t="str">
        <f>IF('Layout full names (mandatory)'!T17&lt;&gt;"",'Layout full names (mandatory)'!T17,"")</f>
        <v>CellsX</v>
      </c>
      <c r="S17" s="10" t="str">
        <f>IF('Layout full names (mandatory)'!U17&lt;&gt;"",'Layout full names (mandatory)'!U17,"")</f>
        <v>CellsX</v>
      </c>
      <c r="T17" s="10" t="str">
        <f>IF('Layout full names (mandatory)'!V17&lt;&gt;"",'Layout full names (mandatory)'!V17,"")</f>
        <v>CellsX</v>
      </c>
      <c r="U17" s="10" t="str">
        <f>IF('Layout full names (mandatory)'!W17&lt;&gt;"",'Layout full names (mandatory)'!W17,"")</f>
        <v>CellsX</v>
      </c>
      <c r="V17" s="10" t="str">
        <f>IF('Layout full names (mandatory)'!X17&lt;&gt;"",'Layout full names (mandatory)'!X17,"")</f>
        <v>CellsX</v>
      </c>
      <c r="W17" s="10" t="str">
        <f>IF('Layout full names (mandatory)'!Y17&lt;&gt;"",'Layout full names (mandatory)'!Y17,"")</f>
        <v>CellsX</v>
      </c>
      <c r="X17" s="10" t="str">
        <f>IF('Layout full names (mandatory)'!Z17&lt;&gt;"",'Layout full names (mandatory)'!Z17,"")</f>
        <v>CellsX</v>
      </c>
      <c r="Y17" s="10" t="str">
        <f>IF('Layout full names (mandatory)'!AA17&lt;&gt;"",'Layout full names (mandatory)'!AA17,"")</f>
        <v>CellsX</v>
      </c>
      <c r="Z17" s="3"/>
      <c r="AC17" t="str">
        <f>IF(AB17&lt;&gt;"",COUNTIFS($B$2:$Y$17,AB17,cell_passage!$B$2:$Y$17,"&lt;&gt;"),"")</f>
        <v/>
      </c>
      <c r="AD17" t="str">
        <f>IF(AB17&lt;&gt;"",SUMIF($B$2:$Y$17,"="&amp;AB17,cell_passage!$B$2:$Y$17),"")</f>
        <v/>
      </c>
      <c r="AE17" t="str">
        <f t="shared" si="0"/>
        <v/>
      </c>
      <c r="AF17" t="str">
        <f t="shared" si="1"/>
        <v/>
      </c>
      <c r="AG17" t="str">
        <f t="shared" si="2"/>
        <v/>
      </c>
      <c r="AH17" t="str">
        <f t="shared" si="3"/>
        <v/>
      </c>
      <c r="AI17" s="12" t="str">
        <f>'Plate preparation Calculations'!M24</f>
        <v/>
      </c>
      <c r="AJ17" s="21" t="str">
        <f t="shared" si="4"/>
        <v/>
      </c>
      <c r="AK17" s="21" t="str">
        <f t="shared" si="5"/>
        <v/>
      </c>
      <c r="AL17" s="21" t="str">
        <f t="shared" si="6"/>
        <v/>
      </c>
    </row>
    <row r="18" spans="1:38" ht="21" customHeight="1" x14ac:dyDescent="0.4">
      <c r="Z18" s="3"/>
      <c r="AC18" t="str">
        <f>IF(AB18&lt;&gt;"",COUNTIFS($B$2:$Y$17,AB18,cell_passage!$B$2:$Y$17,"&lt;&gt;"),"")</f>
        <v/>
      </c>
      <c r="AD18" t="str">
        <f>IF(AB18&lt;&gt;"",SUMIF($B$2:$Y$17,"="&amp;AB18,cell_passage!$B$2:$Y$17),"")</f>
        <v/>
      </c>
      <c r="AE18" t="str">
        <f t="shared" si="0"/>
        <v/>
      </c>
      <c r="AF18" t="str">
        <f t="shared" si="1"/>
        <v/>
      </c>
      <c r="AG18" t="str">
        <f t="shared" si="2"/>
        <v/>
      </c>
      <c r="AH18" t="str">
        <f t="shared" si="3"/>
        <v/>
      </c>
      <c r="AI18" s="12" t="str">
        <f>'Plate preparation Calculations'!M25</f>
        <v/>
      </c>
      <c r="AJ18" s="21" t="str">
        <f t="shared" si="4"/>
        <v/>
      </c>
      <c r="AK18" s="21" t="str">
        <f t="shared" si="5"/>
        <v/>
      </c>
      <c r="AL18" s="21" t="str">
        <f t="shared" si="6"/>
        <v/>
      </c>
    </row>
    <row r="19" spans="1:38" ht="21" customHeight="1" x14ac:dyDescent="0.4">
      <c r="Z19" s="3"/>
      <c r="AC19" t="str">
        <f>IF(AB19&lt;&gt;"",COUNTIFS($B$2:$Y$17,AB19,cell_passage!$B$2:$Y$17,"&lt;&gt;"),"")</f>
        <v/>
      </c>
      <c r="AD19" t="str">
        <f>IF(AB19&lt;&gt;"",SUMIF($B$2:$Y$17,"="&amp;AB19,cell_passage!$B$2:$Y$17),"")</f>
        <v/>
      </c>
      <c r="AE19" t="str">
        <f t="shared" si="0"/>
        <v/>
      </c>
      <c r="AF19" t="str">
        <f t="shared" si="1"/>
        <v/>
      </c>
      <c r="AG19" t="str">
        <f t="shared" si="2"/>
        <v/>
      </c>
      <c r="AH19" t="str">
        <f t="shared" si="3"/>
        <v/>
      </c>
      <c r="AI19" s="12" t="str">
        <f>'Plate preparation Calculations'!M26</f>
        <v/>
      </c>
      <c r="AJ19" s="21" t="str">
        <f t="shared" si="4"/>
        <v/>
      </c>
      <c r="AK19" s="21" t="str">
        <f t="shared" si="5"/>
        <v/>
      </c>
      <c r="AL19" s="21" t="str">
        <f t="shared" si="6"/>
        <v/>
      </c>
    </row>
    <row r="20" spans="1:38" ht="21" customHeight="1" x14ac:dyDescent="0.4">
      <c r="AC20" t="str">
        <f>IF(AB20&lt;&gt;"",COUNTIFS($B$2:$Y$17,AB20,cell_passage!$B$2:$Y$17,"&lt;&gt;"),"")</f>
        <v/>
      </c>
      <c r="AD20" t="str">
        <f>IF(AB20&lt;&gt;"",SUMIF($B$2:$Y$17,"="&amp;AB20,cell_passage!$B$2:$Y$17),"")</f>
        <v/>
      </c>
      <c r="AE20" t="str">
        <f t="shared" si="0"/>
        <v/>
      </c>
      <c r="AF20" t="str">
        <f t="shared" si="1"/>
        <v/>
      </c>
      <c r="AG20" t="str">
        <f t="shared" si="2"/>
        <v/>
      </c>
      <c r="AH20" t="str">
        <f t="shared" si="3"/>
        <v/>
      </c>
      <c r="AI20" s="12" t="str">
        <f>'Plate preparation Calculations'!M27</f>
        <v/>
      </c>
      <c r="AJ20" s="21" t="str">
        <f t="shared" si="4"/>
        <v/>
      </c>
      <c r="AK20" s="21" t="str">
        <f t="shared" si="5"/>
        <v/>
      </c>
      <c r="AL20" s="21" t="str">
        <f t="shared" si="6"/>
        <v/>
      </c>
    </row>
    <row r="21" spans="1:38" x14ac:dyDescent="0.3">
      <c r="AC21" t="str">
        <f>IF(AB21&lt;&gt;"",COUNTIFS($B$2:$Y$17,AB21,cell_passage!$B$2:$Y$17,"&lt;&gt;"),"")</f>
        <v/>
      </c>
      <c r="AD21" t="str">
        <f>IF(AB21&lt;&gt;"",SUMIF($B$2:$Y$17,"="&amp;AB21,cell_passage!$B$2:$Y$17),"")</f>
        <v/>
      </c>
    </row>
    <row r="22" spans="1:38" x14ac:dyDescent="0.3">
      <c r="AC22" t="str">
        <f>IF(AB22&lt;&gt;"",COUNTIFS($B$2:$Y$17,AB22,cell_passage!$B$2:$Y$17,"&lt;&gt;"),"")</f>
        <v/>
      </c>
      <c r="AD22" t="str">
        <f>IF(AB22&lt;&gt;"",SUMIF($B$2:$Y$17,"="&amp;AB22,cell_passage!$B$2:$Y$17),"")</f>
        <v/>
      </c>
    </row>
    <row r="23" spans="1:38" x14ac:dyDescent="0.3">
      <c r="AC23" t="str">
        <f>IF(AB23&lt;&gt;"",COUNTIFS($B$2:$Y$17,AB23,cell_passage!$B$2:$Y$17,"&lt;&gt;"),"")</f>
        <v/>
      </c>
      <c r="AD23" t="str">
        <f>IF(AB23&lt;&gt;"",SUMIF($B$2:$Y$17,"="&amp;AB23,cell_passage!$B$2:$Y$17),"")</f>
        <v/>
      </c>
    </row>
    <row r="24" spans="1:38" x14ac:dyDescent="0.3">
      <c r="AC24" t="str">
        <f>IF(AB24&lt;&gt;"",COUNTIFS($B$2:$Y$17,AB24,cell_passage!$B$2:$Y$17,"&lt;&gt;"),"")</f>
        <v/>
      </c>
      <c r="AD24" t="str">
        <f>IF(AB24&lt;&gt;"",SUMIF($B$2:$Y$17,"="&amp;AB24,cell_passage!$B$2:$Y$17),"")</f>
        <v/>
      </c>
    </row>
    <row r="25" spans="1:38" x14ac:dyDescent="0.3">
      <c r="AC25" t="str">
        <f>IF(AB25&lt;&gt;"",COUNTIFS($B$2:$Y$17,AB25,cell_passage!$B$2:$Y$17,"&lt;&gt;"),"")</f>
        <v/>
      </c>
      <c r="AD25" t="str">
        <f>IF(AB25&lt;&gt;"",SUMIF($B$2:$Y$17,"="&amp;AB25,cell_passage!$B$2:$Y$17),"")</f>
        <v/>
      </c>
    </row>
    <row r="26" spans="1:38" x14ac:dyDescent="0.3">
      <c r="AC26" t="str">
        <f>IF(AB26&lt;&gt;"",COUNTIFS($B$2:$Y$17,AB26,cell_passage!$B$2:$Y$17,"&lt;&gt;"),"")</f>
        <v/>
      </c>
      <c r="AD26" t="str">
        <f>IF(AB26&lt;&gt;"",SUMIF($B$2:$Y$17,"="&amp;AB26,cell_passage!$B$2:$Y$17),"")</f>
        <v/>
      </c>
    </row>
    <row r="27" spans="1:38" x14ac:dyDescent="0.3">
      <c r="AC27" t="str">
        <f>IF(AB27&lt;&gt;"",COUNTIFS($B$2:$Y$17,AB27,cell_passage!$B$2:$Y$17,"&lt;&gt;"),"")</f>
        <v/>
      </c>
      <c r="AD27" t="str">
        <f>IF(AB27&lt;&gt;"",SUMIF($B$2:$Y$17,"="&amp;AB27,cell_passage!$B$2:$Y$17),"")</f>
        <v/>
      </c>
    </row>
    <row r="28" spans="1:38" x14ac:dyDescent="0.3">
      <c r="AC28" t="str">
        <f>IF(AB28&lt;&gt;"",COUNTIFS($B$2:$Y$17,AB28,cell_passage!$B$2:$Y$17,"&lt;&gt;"),"")</f>
        <v/>
      </c>
      <c r="AD28" t="str">
        <f>IF(AB28&lt;&gt;"",SUMIF($B$2:$Y$17,"="&amp;AB28,cell_passage!$B$2:$Y$17),"")</f>
        <v/>
      </c>
    </row>
    <row r="29" spans="1:38" x14ac:dyDescent="0.3">
      <c r="AC29" t="str">
        <f>IF(AB29&lt;&gt;"",COUNTIFS($B$2:$Y$17,AB29,cell_passage!$B$2:$Y$17,"&lt;&gt;"),"")</f>
        <v/>
      </c>
      <c r="AD29" t="str">
        <f>IF(AB29&lt;&gt;"",SUMIF($B$2:$Y$17,"="&amp;AB29,cell_passage!$B$2:$Y$17),"")</f>
        <v/>
      </c>
    </row>
    <row r="30" spans="1:38" x14ac:dyDescent="0.3">
      <c r="AC30" t="str">
        <f>IF(AB30&lt;&gt;"",COUNTIFS($B$2:$Y$17,AB30,cell_passage!$B$2:$Y$17,"&lt;&gt;"),"")</f>
        <v/>
      </c>
      <c r="AD30" t="str">
        <f>IF(AB30&lt;&gt;"",SUMIF($B$2:$Y$17,"="&amp;AB30,cell_passage!$B$2:$Y$17),"")</f>
        <v/>
      </c>
    </row>
    <row r="31" spans="1:38" x14ac:dyDescent="0.3">
      <c r="AC31" t="str">
        <f>IF(AB31&lt;&gt;"",COUNTIFS($B$2:$Y$17,AB31,cell_passage!$B$2:$Y$17,"&lt;&gt;"),"")</f>
        <v/>
      </c>
      <c r="AD31" t="str">
        <f>IF(AB31&lt;&gt;"",SUMIF($B$2:$Y$17,"="&amp;AB31,cell_passage!$B$2:$Y$17),"")</f>
        <v/>
      </c>
    </row>
    <row r="32" spans="1:38" x14ac:dyDescent="0.3">
      <c r="AC32" t="str">
        <f>IF(AB32&lt;&gt;"",COUNTIFS($B$2:$Y$17,AB32,cell_passage!$B$2:$Y$17,"&lt;&gt;"),"")</f>
        <v/>
      </c>
      <c r="AD32" t="str">
        <f>IF(AB32&lt;&gt;"",SUMIF($B$2:$Y$17,"="&amp;AB32,cell_passage!$B$2:$Y$17),"")</f>
        <v/>
      </c>
    </row>
    <row r="33" spans="1:30" x14ac:dyDescent="0.3">
      <c r="AC33" t="str">
        <f>IF(AB33&lt;&gt;"",COUNTIFS($B$2:$Y$17,AB33,cell_passage!$B$2:$Y$17,"&lt;&gt;"),"")</f>
        <v/>
      </c>
      <c r="AD33" t="str">
        <f>IF(AB33&lt;&gt;"",SUMIF($B$2:$Y$17,"="&amp;AB33,cell_passage!$B$2:$Y$17),"")</f>
        <v/>
      </c>
    </row>
    <row r="34" spans="1:30" x14ac:dyDescent="0.3">
      <c r="AC34" t="str">
        <f>IF(AB34&lt;&gt;"",COUNTIFS($B$2:$Y$17,AB34,cell_passage!$B$2:$Y$17,"&lt;&gt;"),"")</f>
        <v/>
      </c>
      <c r="AD34" t="str">
        <f>IF(AB34&lt;&gt;"",SUMIF($B$2:$Y$17,"="&amp;AB34,cell_passage!$B$2:$Y$17),"")</f>
        <v/>
      </c>
    </row>
    <row r="35" spans="1:30" x14ac:dyDescent="0.3">
      <c r="AC35" t="str">
        <f>IF(AB35&lt;&gt;"",COUNTIFS($B$2:$Y$17,AB35,cell_passage!$B$2:$Y$17,"&lt;&gt;"),"")</f>
        <v/>
      </c>
      <c r="AD35" t="str">
        <f>IF(AB35&lt;&gt;"",SUMIF($B$2:$Y$17,"="&amp;AB35,cell_passage!$B$2:$Y$17),"")</f>
        <v/>
      </c>
    </row>
    <row r="36" spans="1:30" x14ac:dyDescent="0.3">
      <c r="AC36" t="str">
        <f>IF(AB36&lt;&gt;"",COUNTIFS($B$2:$Y$17,AB36,cell_passage!$B$2:$Y$17,"&lt;&gt;"),"")</f>
        <v/>
      </c>
      <c r="AD36" t="str">
        <f>IF(AB36&lt;&gt;"",SUMIF($B$2:$Y$17,"="&amp;AB36,cell_passage!$B$2:$Y$17),"")</f>
        <v/>
      </c>
    </row>
    <row r="37" spans="1:30" x14ac:dyDescent="0.3">
      <c r="AC37" t="str">
        <f>IF(AB37&lt;&gt;"",COUNTIFS($B$2:$Y$17,AB37,cell_passage!$B$2:$Y$17,"&lt;&gt;"),"")</f>
        <v/>
      </c>
      <c r="AD37" t="str">
        <f>IF(AB37&lt;&gt;"",SUMIF($B$2:$Y$17,"="&amp;AB37,cell_passage!$B$2:$Y$17),"")</f>
        <v/>
      </c>
    </row>
    <row r="38" spans="1:30" x14ac:dyDescent="0.3">
      <c r="AC38" t="str">
        <f>IF(AB38&lt;&gt;"",COUNTIFS($B$2:$Y$17,AB38,cell_passage!$B$2:$Y$17,"&lt;&gt;"),"")</f>
        <v/>
      </c>
      <c r="AD38" t="str">
        <f>IF(AB38&lt;&gt;"",SUMIF($B$2:$Y$17,"="&amp;AB38,cell_passage!$B$2:$Y$17),"")</f>
        <v/>
      </c>
    </row>
    <row r="39" spans="1:30" x14ac:dyDescent="0.3">
      <c r="AC39" t="str">
        <f>IF(AB39&lt;&gt;"",COUNTIFS($B$2:$Y$17,AB39,cell_passage!$B$2:$Y$17,"&lt;&gt;"),"")</f>
        <v/>
      </c>
      <c r="AD39" t="str">
        <f>IF(AB39&lt;&gt;"",SUMIF($B$2:$Y$17,"="&amp;AB39,cell_passage!$B$2:$Y$17),"")</f>
        <v/>
      </c>
    </row>
    <row r="40" spans="1:30" x14ac:dyDescent="0.3">
      <c r="AC40" t="str">
        <f>IF(AB40&lt;&gt;"",COUNTIFS($B$2:$Y$17,AB40,cell_passage!$B$2:$Y$17,"&lt;&gt;"),"")</f>
        <v/>
      </c>
      <c r="AD40" t="str">
        <f>IF(AB40&lt;&gt;"",SUMIF($B$2:$Y$17,"="&amp;AB40,cell_passage!$B$2:$Y$17),"")</f>
        <v/>
      </c>
    </row>
    <row r="41" spans="1:30" x14ac:dyDescent="0.3">
      <c r="AC41" t="str">
        <f>IF(AB41&lt;&gt;"",COUNTIFS($B$2:$Y$17,AB41,cell_passage!$B$2:$Y$17,"&lt;&gt;"),"")</f>
        <v/>
      </c>
      <c r="AD41" t="str">
        <f>IF(AB41&lt;&gt;"",SUMIF($B$2:$Y$17,"="&amp;AB41,cell_passage!$B$2:$Y$17),"")</f>
        <v/>
      </c>
    </row>
    <row r="42" spans="1:30" x14ac:dyDescent="0.3">
      <c r="AC42" t="str">
        <f>IF(AB42&lt;&gt;"",COUNTIFS($B$2:$Y$17,AB42,cell_passage!$B$2:$Y$17,"&lt;&gt;"),"")</f>
        <v/>
      </c>
      <c r="AD42" t="str">
        <f>IF(AB42&lt;&gt;"",SUMIF($B$2:$Y$17,"="&amp;AB42,cell_passage!$B$2:$Y$17),"")</f>
        <v/>
      </c>
    </row>
    <row r="43" spans="1:30" x14ac:dyDescent="0.3">
      <c r="AC43" t="str">
        <f>IF(AB43&lt;&gt;"",COUNTIFS($B$2:$Y$17,AB43,cell_passage!$B$2:$Y$17,"&lt;&gt;"),"")</f>
        <v/>
      </c>
      <c r="AD43" t="str">
        <f>IF(AB43&lt;&gt;"",SUMIF($B$2:$Y$17,"="&amp;AB43,cell_passage!$B$2:$Y$17),"")</f>
        <v/>
      </c>
    </row>
    <row r="44" spans="1:30" ht="17.100000000000001" customHeight="1" x14ac:dyDescent="0.3">
      <c r="AC44" t="str">
        <f>IF(AB44&lt;&gt;"",COUNTIFS($B$2:$Y$17,AB44,cell_passage!$B$2:$Y$17,"&lt;&gt;"),"")</f>
        <v/>
      </c>
      <c r="AD44" t="str">
        <f>IF(AB44&lt;&gt;"",SUMIF($B$2:$Y$17,"="&amp;AB44,cell_passage!$B$2:$Y$17),"")</f>
        <v/>
      </c>
    </row>
    <row r="45" spans="1:30" ht="21" hidden="1" customHeight="1" x14ac:dyDescent="0.4">
      <c r="A45" s="14" t="s">
        <v>48</v>
      </c>
      <c r="B45" s="19" t="s">
        <v>49</v>
      </c>
      <c r="C45" s="19" t="s">
        <v>50</v>
      </c>
      <c r="D45" s="15" t="s">
        <v>51</v>
      </c>
      <c r="P45" s="3"/>
      <c r="Q45" s="3"/>
      <c r="R45" s="3"/>
      <c r="AC45" t="str">
        <f>IF(AB45&lt;&gt;"",COUNTIFS($B$2:$Y$17,AB45,cell_passage!$B$2:$Y$17,"&lt;&gt;"),"")</f>
        <v/>
      </c>
      <c r="AD45" t="str">
        <f>IF(AB45&lt;&gt;"",SUMIF($B$2:$Y$17,"="&amp;AB45,cell_passage!$B$2:$Y$17),"")</f>
        <v/>
      </c>
    </row>
    <row r="46" spans="1:30" ht="21" hidden="1" customHeight="1" x14ac:dyDescent="0.4">
      <c r="A46" s="16" t="s">
        <v>52</v>
      </c>
      <c r="B46" t="s">
        <v>18</v>
      </c>
      <c r="C46">
        <v>1</v>
      </c>
      <c r="D46" s="17" t="str">
        <f t="shared" ref="D46:D61" si="7">IF(B2&lt;&gt;"",B2,"")</f>
        <v>CellsX</v>
      </c>
      <c r="P46" s="3"/>
      <c r="Q46" s="3"/>
      <c r="R46" s="3"/>
      <c r="AC46" t="str">
        <f>IF(AB46&lt;&gt;"",COUNTIFS($B$2:$Y$17,AB46,cell_passage!$B$2:$Y$17,"&lt;&gt;"),"")</f>
        <v/>
      </c>
    </row>
    <row r="47" spans="1:30" ht="21" hidden="1" customHeight="1" x14ac:dyDescent="0.4">
      <c r="A47" s="16" t="s">
        <v>53</v>
      </c>
      <c r="B47" t="s">
        <v>21</v>
      </c>
      <c r="C47">
        <v>1</v>
      </c>
      <c r="D47" s="17" t="str">
        <f t="shared" si="7"/>
        <v>CellsX</v>
      </c>
      <c r="P47" s="3"/>
      <c r="Q47" s="3"/>
      <c r="R47" s="3"/>
      <c r="AC47" t="str">
        <f>IF(AB47&lt;&gt;"",COUNTIFS($B$2:$Y$17,AB47,cell_passage!$B$2:$Y$17,"&lt;&gt;"),"")</f>
        <v/>
      </c>
    </row>
    <row r="48" spans="1:30" ht="21" hidden="1" customHeight="1" x14ac:dyDescent="0.4">
      <c r="A48" s="16" t="s">
        <v>54</v>
      </c>
      <c r="B48" t="s">
        <v>22</v>
      </c>
      <c r="C48">
        <v>1</v>
      </c>
      <c r="D48" s="17" t="str">
        <f t="shared" si="7"/>
        <v>CellsX</v>
      </c>
      <c r="P48" s="3"/>
      <c r="Q48" s="3"/>
      <c r="R48" s="3"/>
      <c r="AC48" t="str">
        <f>IF(AB48&lt;&gt;"",COUNTIFS($B$2:$Y$17,AB48,cell_passage!$B$2:$Y$17,"&lt;&gt;"),"")</f>
        <v/>
      </c>
    </row>
    <row r="49" spans="1:29" ht="21" hidden="1" customHeight="1" x14ac:dyDescent="0.4">
      <c r="A49" s="16" t="s">
        <v>55</v>
      </c>
      <c r="B49" t="s">
        <v>23</v>
      </c>
      <c r="C49">
        <v>1</v>
      </c>
      <c r="D49" s="17" t="str">
        <f t="shared" si="7"/>
        <v>CellsX</v>
      </c>
      <c r="P49" s="3"/>
      <c r="Q49" s="3"/>
      <c r="R49" s="3"/>
      <c r="AC49" t="str">
        <f>IF(AB49&lt;&gt;"",COUNTIFS($B$2:$Y$17,AB49,cell_passage!$B$2:$Y$17,"&lt;&gt;"),"")</f>
        <v/>
      </c>
    </row>
    <row r="50" spans="1:29" ht="21" hidden="1" customHeight="1" x14ac:dyDescent="0.4">
      <c r="A50" s="16" t="s">
        <v>56</v>
      </c>
      <c r="B50" t="s">
        <v>24</v>
      </c>
      <c r="C50">
        <v>1</v>
      </c>
      <c r="D50" s="17" t="str">
        <f t="shared" si="7"/>
        <v>CellsX</v>
      </c>
      <c r="P50" s="3"/>
      <c r="Q50" s="3"/>
      <c r="R50" s="3"/>
      <c r="AC50" t="str">
        <f>IF(AB50&lt;&gt;"",COUNTIFS($B$2:$Y$17,AB50,cell_passage!$B$2:$Y$17,"&lt;&gt;"),"")</f>
        <v/>
      </c>
    </row>
    <row r="51" spans="1:29" ht="21" hidden="1" customHeight="1" x14ac:dyDescent="0.4">
      <c r="A51" s="16" t="s">
        <v>57</v>
      </c>
      <c r="B51" t="s">
        <v>25</v>
      </c>
      <c r="C51">
        <v>1</v>
      </c>
      <c r="D51" s="17" t="str">
        <f t="shared" si="7"/>
        <v>CellsX</v>
      </c>
      <c r="P51" s="3"/>
      <c r="Q51" s="3"/>
      <c r="R51" s="3"/>
      <c r="AC51" t="str">
        <f>IF(AB51&lt;&gt;"",COUNTIFS($B$2:$Y$17,AB51,cell_passage!$B$2:$Y$17,"&lt;&gt;"),"")</f>
        <v/>
      </c>
    </row>
    <row r="52" spans="1:29" ht="21" hidden="1" customHeight="1" x14ac:dyDescent="0.4">
      <c r="A52" s="16" t="s">
        <v>58</v>
      </c>
      <c r="B52" t="s">
        <v>26</v>
      </c>
      <c r="C52">
        <v>1</v>
      </c>
      <c r="D52" s="17" t="str">
        <f t="shared" si="7"/>
        <v>CellsX</v>
      </c>
      <c r="P52" s="3"/>
      <c r="Q52" s="3"/>
      <c r="R52" s="3"/>
      <c r="AC52" t="str">
        <f>IF(AB52&lt;&gt;"",COUNTIFS($B$2:$Y$17,AB52,cell_passage!$B$2:$Y$17,"&lt;&gt;"),"")</f>
        <v/>
      </c>
    </row>
    <row r="53" spans="1:29" ht="21" hidden="1" customHeight="1" x14ac:dyDescent="0.4">
      <c r="A53" s="16" t="s">
        <v>59</v>
      </c>
      <c r="B53" t="s">
        <v>27</v>
      </c>
      <c r="C53">
        <v>1</v>
      </c>
      <c r="D53" s="17" t="str">
        <f t="shared" si="7"/>
        <v>CellsX</v>
      </c>
      <c r="P53" s="3"/>
      <c r="Q53" s="3"/>
      <c r="R53" s="3"/>
      <c r="AC53" t="str">
        <f>IF(AB53&lt;&gt;"",COUNTIFS($B$2:$Y$17,AB53,cell_passage!$B$2:$Y$17,"&lt;&gt;"),"")</f>
        <v/>
      </c>
    </row>
    <row r="54" spans="1:29" ht="21" hidden="1" customHeight="1" x14ac:dyDescent="0.4">
      <c r="A54" s="16" t="s">
        <v>60</v>
      </c>
      <c r="B54" t="s">
        <v>28</v>
      </c>
      <c r="C54">
        <v>1</v>
      </c>
      <c r="D54" s="17" t="str">
        <f t="shared" si="7"/>
        <v>CellsX</v>
      </c>
      <c r="P54" s="3"/>
      <c r="Q54" s="3"/>
      <c r="R54" s="3"/>
      <c r="AC54" t="str">
        <f>IF(AB54&lt;&gt;"",COUNTIFS($B$2:$Y$17,AB54,cell_passage!$B$2:$Y$17,"&lt;&gt;"),"")</f>
        <v/>
      </c>
    </row>
    <row r="55" spans="1:29" ht="21" hidden="1" customHeight="1" x14ac:dyDescent="0.4">
      <c r="A55" s="16" t="s">
        <v>61</v>
      </c>
      <c r="B55" t="s">
        <v>29</v>
      </c>
      <c r="C55">
        <v>1</v>
      </c>
      <c r="D55" s="17" t="str">
        <f t="shared" si="7"/>
        <v>CellsX</v>
      </c>
      <c r="P55" s="3"/>
      <c r="Q55" s="3"/>
      <c r="R55" s="3"/>
      <c r="AC55" t="str">
        <f>IF(AB55&lt;&gt;"",COUNTIFS($B$2:$Y$17,AB55,cell_passage!$B$2:$Y$17,"&lt;&gt;"),"")</f>
        <v/>
      </c>
    </row>
    <row r="56" spans="1:29" ht="21" hidden="1" customHeight="1" x14ac:dyDescent="0.4">
      <c r="A56" s="16" t="s">
        <v>62</v>
      </c>
      <c r="B56" t="s">
        <v>30</v>
      </c>
      <c r="C56">
        <v>1</v>
      </c>
      <c r="D56" s="17" t="str">
        <f t="shared" si="7"/>
        <v>CellsX</v>
      </c>
      <c r="P56" s="3"/>
      <c r="Q56" s="3"/>
      <c r="R56" s="3"/>
      <c r="AC56" t="str">
        <f>IF(AB56&lt;&gt;"",COUNTIFS($B$2:$Y$17,AB56,cell_passage!$B$2:$Y$17,"&lt;&gt;"),"")</f>
        <v/>
      </c>
    </row>
    <row r="57" spans="1:29" ht="21" hidden="1" customHeight="1" x14ac:dyDescent="0.4">
      <c r="A57" s="16" t="s">
        <v>63</v>
      </c>
      <c r="B57" t="s">
        <v>31</v>
      </c>
      <c r="C57">
        <v>1</v>
      </c>
      <c r="D57" s="17" t="str">
        <f t="shared" si="7"/>
        <v>CellsX</v>
      </c>
      <c r="P57" s="3"/>
      <c r="Q57" s="3"/>
      <c r="R57" s="3"/>
      <c r="AC57" t="str">
        <f>IF(AB57&lt;&gt;"",COUNTIFS($B$2:$Y$17,AB57,cell_passage!$B$2:$Y$17,"&lt;&gt;"),"")</f>
        <v/>
      </c>
    </row>
    <row r="58" spans="1:29" ht="21" hidden="1" customHeight="1" x14ac:dyDescent="0.4">
      <c r="A58" s="16" t="s">
        <v>64</v>
      </c>
      <c r="B58" t="s">
        <v>32</v>
      </c>
      <c r="C58">
        <v>1</v>
      </c>
      <c r="D58" s="17" t="str">
        <f t="shared" si="7"/>
        <v>CellsX</v>
      </c>
      <c r="P58" s="3"/>
      <c r="Q58" s="3"/>
      <c r="R58" s="3"/>
      <c r="AC58" t="str">
        <f>IF(AB58&lt;&gt;"",COUNTIFS($B$2:$Y$17,AB58,cell_passage!$B$2:$Y$17,"&lt;&gt;"),"")</f>
        <v/>
      </c>
    </row>
    <row r="59" spans="1:29" ht="21" hidden="1" customHeight="1" x14ac:dyDescent="0.4">
      <c r="A59" s="16" t="s">
        <v>65</v>
      </c>
      <c r="B59" t="s">
        <v>33</v>
      </c>
      <c r="C59">
        <v>1</v>
      </c>
      <c r="D59" s="17" t="str">
        <f t="shared" si="7"/>
        <v>CellsX</v>
      </c>
      <c r="P59" s="3"/>
      <c r="Q59" s="3"/>
      <c r="R59" s="3"/>
      <c r="AC59" t="str">
        <f>IF(AB59&lt;&gt;"",COUNTIFS($B$2:$Y$17,AB59,cell_passage!$B$2:$Y$17,"&lt;&gt;"),"")</f>
        <v/>
      </c>
    </row>
    <row r="60" spans="1:29" ht="21" hidden="1" customHeight="1" x14ac:dyDescent="0.4">
      <c r="A60" s="16" t="s">
        <v>66</v>
      </c>
      <c r="B60" t="s">
        <v>34</v>
      </c>
      <c r="C60">
        <v>1</v>
      </c>
      <c r="D60" s="17" t="str">
        <f t="shared" si="7"/>
        <v>CellsX</v>
      </c>
      <c r="P60" s="3"/>
      <c r="Q60" s="3"/>
      <c r="R60" s="3"/>
      <c r="AC60" t="str">
        <f>IF(AB60&lt;&gt;"",COUNTIFS($B$2:$Y$17,AB60,cell_passage!$B$2:$Y$17,"&lt;&gt;"),"")</f>
        <v/>
      </c>
    </row>
    <row r="61" spans="1:29" ht="21" hidden="1" customHeight="1" x14ac:dyDescent="0.4">
      <c r="A61" s="16" t="s">
        <v>67</v>
      </c>
      <c r="B61" t="s">
        <v>35</v>
      </c>
      <c r="C61">
        <v>1</v>
      </c>
      <c r="D61" s="17" t="str">
        <f t="shared" si="7"/>
        <v>CellsX</v>
      </c>
      <c r="P61" s="3"/>
      <c r="Q61" s="3"/>
      <c r="R61" s="3"/>
      <c r="AC61" t="str">
        <f>IF(AB61&lt;&gt;"",COUNTIFS($B$2:$Y$17,AB61,cell_passage!$B$2:$Y$17,"&lt;&gt;"),"")</f>
        <v/>
      </c>
    </row>
    <row r="62" spans="1:29" ht="21" hidden="1" customHeight="1" x14ac:dyDescent="0.4">
      <c r="A62" s="16" t="s">
        <v>68</v>
      </c>
      <c r="B62" t="s">
        <v>18</v>
      </c>
      <c r="C62">
        <v>2</v>
      </c>
      <c r="D62" s="17" t="str">
        <f t="shared" ref="D62:D77" si="8">IF(C2&lt;&gt;"",C2,"")</f>
        <v>CellsX</v>
      </c>
      <c r="P62" s="3"/>
      <c r="Q62" s="3"/>
      <c r="R62" s="3"/>
      <c r="AC62" t="str">
        <f>IF(AB62&lt;&gt;"",COUNTIFS($B$2:$Y$17,AB62,cell_passage!$B$2:$Y$17,"&lt;&gt;"),"")</f>
        <v/>
      </c>
    </row>
    <row r="63" spans="1:29" ht="21" hidden="1" customHeight="1" x14ac:dyDescent="0.4">
      <c r="A63" s="16" t="s">
        <v>69</v>
      </c>
      <c r="B63" t="s">
        <v>21</v>
      </c>
      <c r="C63">
        <v>2</v>
      </c>
      <c r="D63" s="17" t="str">
        <f t="shared" si="8"/>
        <v>CellsX</v>
      </c>
      <c r="P63" s="3"/>
      <c r="Q63" s="3"/>
      <c r="R63" s="3"/>
      <c r="AC63" t="str">
        <f>IF(AB63&lt;&gt;"",COUNTIFS($B$2:$Y$17,AB63,cell_passage!$B$2:$Y$17,"&lt;&gt;"),"")</f>
        <v/>
      </c>
    </row>
    <row r="64" spans="1:29" ht="21" hidden="1" customHeight="1" x14ac:dyDescent="0.4">
      <c r="A64" s="16" t="s">
        <v>70</v>
      </c>
      <c r="B64" t="s">
        <v>22</v>
      </c>
      <c r="C64">
        <v>2</v>
      </c>
      <c r="D64" s="17" t="str">
        <f t="shared" si="8"/>
        <v>CellsX</v>
      </c>
      <c r="P64" s="3"/>
      <c r="Q64" s="3"/>
      <c r="R64" s="3"/>
      <c r="AC64" t="str">
        <f>IF(AB64&lt;&gt;"",COUNTIFS($B$2:$Y$17,AB64,cell_passage!$B$2:$Y$17,"&lt;&gt;"),"")</f>
        <v/>
      </c>
    </row>
    <row r="65" spans="1:29" hidden="1" x14ac:dyDescent="0.3">
      <c r="A65" s="16" t="s">
        <v>71</v>
      </c>
      <c r="B65" t="s">
        <v>23</v>
      </c>
      <c r="C65">
        <v>2</v>
      </c>
      <c r="D65" s="17" t="str">
        <f t="shared" si="8"/>
        <v>CellsX</v>
      </c>
      <c r="AC65" t="str">
        <f>IF(AB65&lt;&gt;"",COUNTIFS($B$2:$Y$17,AB65,cell_passage!$B$2:$Y$17,"&lt;&gt;"),"")</f>
        <v/>
      </c>
    </row>
    <row r="66" spans="1:29" hidden="1" x14ac:dyDescent="0.3">
      <c r="A66" s="16" t="s">
        <v>72</v>
      </c>
      <c r="B66" t="s">
        <v>24</v>
      </c>
      <c r="C66">
        <v>2</v>
      </c>
      <c r="D66" s="17" t="str">
        <f t="shared" si="8"/>
        <v>CellsX</v>
      </c>
      <c r="AC66" t="str">
        <f>IF(AB66&lt;&gt;"",COUNTIFS($B$2:$Y$17,AB66,cell_passage!$B$2:$Y$17,"&lt;&gt;"),"")</f>
        <v/>
      </c>
    </row>
    <row r="67" spans="1:29" hidden="1" x14ac:dyDescent="0.3">
      <c r="A67" s="16" t="s">
        <v>73</v>
      </c>
      <c r="B67" t="s">
        <v>25</v>
      </c>
      <c r="C67">
        <v>2</v>
      </c>
      <c r="D67" s="17" t="str">
        <f t="shared" si="8"/>
        <v>CellsX</v>
      </c>
      <c r="AC67" t="str">
        <f>IF(AB67&lt;&gt;"",COUNTIFS($B$2:$Y$17,AB67,cell_passage!$B$2:$Y$17,"&lt;&gt;"),"")</f>
        <v/>
      </c>
    </row>
    <row r="68" spans="1:29" hidden="1" x14ac:dyDescent="0.3">
      <c r="A68" s="16" t="s">
        <v>74</v>
      </c>
      <c r="B68" t="s">
        <v>26</v>
      </c>
      <c r="C68">
        <v>2</v>
      </c>
      <c r="D68" s="17" t="str">
        <f t="shared" si="8"/>
        <v>CellsX</v>
      </c>
      <c r="AC68" t="str">
        <f>IF(AB68&lt;&gt;"",COUNTIFS($B$2:$Y$17,AB68,cell_passage!$B$2:$Y$17,"&lt;&gt;"),"")</f>
        <v/>
      </c>
    </row>
    <row r="69" spans="1:29" hidden="1" x14ac:dyDescent="0.3">
      <c r="A69" s="16" t="s">
        <v>75</v>
      </c>
      <c r="B69" t="s">
        <v>27</v>
      </c>
      <c r="C69">
        <v>2</v>
      </c>
      <c r="D69" s="17" t="str">
        <f t="shared" si="8"/>
        <v>CellsX</v>
      </c>
      <c r="AC69" t="str">
        <f>IF(AB69&lt;&gt;"",COUNTIFS($B$2:$Y$17,AB69,cell_passage!$B$2:$Y$17,"&lt;&gt;"),"")</f>
        <v/>
      </c>
    </row>
    <row r="70" spans="1:29" hidden="1" x14ac:dyDescent="0.3">
      <c r="A70" s="16" t="s">
        <v>76</v>
      </c>
      <c r="B70" t="s">
        <v>28</v>
      </c>
      <c r="C70">
        <v>2</v>
      </c>
      <c r="D70" s="17" t="str">
        <f t="shared" si="8"/>
        <v>CellsX</v>
      </c>
      <c r="AC70" t="str">
        <f>IF(AB70&lt;&gt;"",COUNTIFS($B$2:$Y$17,AB70,cell_passage!$B$2:$Y$17,"&lt;&gt;"),"")</f>
        <v/>
      </c>
    </row>
    <row r="71" spans="1:29" hidden="1" x14ac:dyDescent="0.3">
      <c r="A71" s="16" t="s">
        <v>77</v>
      </c>
      <c r="B71" t="s">
        <v>29</v>
      </c>
      <c r="C71">
        <v>2</v>
      </c>
      <c r="D71" s="17" t="str">
        <f t="shared" si="8"/>
        <v>CellsX</v>
      </c>
      <c r="AC71" t="str">
        <f>IF(AB71&lt;&gt;"",COUNTIFS($B$2:$Y$17,AB71,cell_passage!$B$2:$Y$17,"&lt;&gt;"),"")</f>
        <v/>
      </c>
    </row>
    <row r="72" spans="1:29" hidden="1" x14ac:dyDescent="0.3">
      <c r="A72" s="16" t="s">
        <v>78</v>
      </c>
      <c r="B72" t="s">
        <v>30</v>
      </c>
      <c r="C72">
        <v>2</v>
      </c>
      <c r="D72" s="17" t="str">
        <f t="shared" si="8"/>
        <v>CellsX</v>
      </c>
      <c r="AC72" t="str">
        <f>IF(AB72&lt;&gt;"",COUNTIFS($B$2:$Y$17,AB72,cell_passage!$B$2:$Y$17,"&lt;&gt;"),"")</f>
        <v/>
      </c>
    </row>
    <row r="73" spans="1:29" hidden="1" x14ac:dyDescent="0.3">
      <c r="A73" s="16" t="s">
        <v>79</v>
      </c>
      <c r="B73" t="s">
        <v>31</v>
      </c>
      <c r="C73">
        <v>2</v>
      </c>
      <c r="D73" s="17" t="str">
        <f t="shared" si="8"/>
        <v>CellsX</v>
      </c>
      <c r="AC73" t="str">
        <f>IF(AB73&lt;&gt;"",COUNTIFS($B$2:$Y$17,AB73,cell_passage!$B$2:$Y$17,"&lt;&gt;"),"")</f>
        <v/>
      </c>
    </row>
    <row r="74" spans="1:29" hidden="1" x14ac:dyDescent="0.3">
      <c r="A74" s="16" t="s">
        <v>80</v>
      </c>
      <c r="B74" t="s">
        <v>32</v>
      </c>
      <c r="C74">
        <v>2</v>
      </c>
      <c r="D74" s="17" t="str">
        <f t="shared" si="8"/>
        <v>CellsX</v>
      </c>
      <c r="AC74" t="str">
        <f>IF(AB74&lt;&gt;"",COUNTIFS($B$2:$Y$17,AB74,cell_passage!$B$2:$Y$17,"&lt;&gt;"),"")</f>
        <v/>
      </c>
    </row>
    <row r="75" spans="1:29" hidden="1" x14ac:dyDescent="0.3">
      <c r="A75" s="16" t="s">
        <v>81</v>
      </c>
      <c r="B75" t="s">
        <v>33</v>
      </c>
      <c r="C75">
        <v>2</v>
      </c>
      <c r="D75" s="17" t="str">
        <f t="shared" si="8"/>
        <v>CellsX</v>
      </c>
      <c r="AC75" t="str">
        <f>IF(AB75&lt;&gt;"",COUNTIFS($B$2:$Y$17,AB75,cell_passage!$B$2:$Y$17,"&lt;&gt;"),"")</f>
        <v/>
      </c>
    </row>
    <row r="76" spans="1:29" hidden="1" x14ac:dyDescent="0.3">
      <c r="A76" s="16" t="s">
        <v>82</v>
      </c>
      <c r="B76" t="s">
        <v>34</v>
      </c>
      <c r="C76">
        <v>2</v>
      </c>
      <c r="D76" s="17" t="str">
        <f t="shared" si="8"/>
        <v>CellsX</v>
      </c>
      <c r="AC76" t="str">
        <f>IF(AB76&lt;&gt;"",COUNTIFS($B$2:$Y$17,AB76,cell_passage!$B$2:$Y$17,"&lt;&gt;"),"")</f>
        <v/>
      </c>
    </row>
    <row r="77" spans="1:29" hidden="1" x14ac:dyDescent="0.3">
      <c r="A77" s="16" t="s">
        <v>83</v>
      </c>
      <c r="B77" t="s">
        <v>35</v>
      </c>
      <c r="C77">
        <v>2</v>
      </c>
      <c r="D77" s="17" t="str">
        <f t="shared" si="8"/>
        <v>CellsX</v>
      </c>
      <c r="AC77" t="str">
        <f>IF(AB77&lt;&gt;"",COUNTIFS($B$2:$Y$17,AB77,cell_passage!$B$2:$Y$17,"&lt;&gt;"),"")</f>
        <v/>
      </c>
    </row>
    <row r="78" spans="1:29" hidden="1" x14ac:dyDescent="0.3">
      <c r="A78" s="16" t="s">
        <v>84</v>
      </c>
      <c r="B78" t="s">
        <v>18</v>
      </c>
      <c r="C78">
        <v>3</v>
      </c>
      <c r="D78" s="17" t="str">
        <f t="shared" ref="D78:D93" si="9">IF(D2&lt;&gt;"",D2,"")</f>
        <v>CellsX</v>
      </c>
      <c r="AC78" t="str">
        <f>IF(AB78&lt;&gt;"",COUNTIFS($B$2:$Y$17,AB78,cell_passage!$B$2:$Y$17,"&lt;&gt;"),"")</f>
        <v/>
      </c>
    </row>
    <row r="79" spans="1:29" hidden="1" x14ac:dyDescent="0.3">
      <c r="A79" s="16" t="s">
        <v>85</v>
      </c>
      <c r="B79" t="s">
        <v>21</v>
      </c>
      <c r="C79">
        <v>3</v>
      </c>
      <c r="D79" s="17" t="str">
        <f t="shared" si="9"/>
        <v>CellsX</v>
      </c>
      <c r="AC79" t="str">
        <f>IF(AB79&lt;&gt;"",COUNTIFS($B$2:$Y$17,AB79,cell_passage!$B$2:$Y$17,"&lt;&gt;"),"")</f>
        <v/>
      </c>
    </row>
    <row r="80" spans="1:29" hidden="1" x14ac:dyDescent="0.3">
      <c r="A80" s="16" t="s">
        <v>86</v>
      </c>
      <c r="B80" t="s">
        <v>22</v>
      </c>
      <c r="C80">
        <v>3</v>
      </c>
      <c r="D80" s="17" t="str">
        <f t="shared" si="9"/>
        <v>CellsX</v>
      </c>
      <c r="AC80" t="str">
        <f>IF(AB80&lt;&gt;"",COUNTIFS($B$2:$Y$17,AB80,cell_passage!$B$2:$Y$17,"&lt;&gt;"),"")</f>
        <v/>
      </c>
    </row>
    <row r="81" spans="1:29" hidden="1" x14ac:dyDescent="0.3">
      <c r="A81" s="16" t="s">
        <v>87</v>
      </c>
      <c r="B81" t="s">
        <v>23</v>
      </c>
      <c r="C81">
        <v>3</v>
      </c>
      <c r="D81" s="17" t="str">
        <f t="shared" si="9"/>
        <v>CellsX</v>
      </c>
      <c r="AC81" t="str">
        <f>IF(AB81&lt;&gt;"",COUNTIFS($B$2:$Y$17,AB81,cell_passage!$B$2:$Y$17,"&lt;&gt;"),"")</f>
        <v/>
      </c>
    </row>
    <row r="82" spans="1:29" hidden="1" x14ac:dyDescent="0.3">
      <c r="A82" s="16" t="s">
        <v>88</v>
      </c>
      <c r="B82" t="s">
        <v>24</v>
      </c>
      <c r="C82">
        <v>3</v>
      </c>
      <c r="D82" s="17" t="str">
        <f t="shared" si="9"/>
        <v>CellsX</v>
      </c>
      <c r="AC82" t="str">
        <f>IF(AB82&lt;&gt;"",COUNTIFS($B$2:$Y$17,AB82,cell_passage!$B$2:$Y$17,"&lt;&gt;"),"")</f>
        <v/>
      </c>
    </row>
    <row r="83" spans="1:29" hidden="1" x14ac:dyDescent="0.3">
      <c r="A83" s="16" t="s">
        <v>89</v>
      </c>
      <c r="B83" t="s">
        <v>25</v>
      </c>
      <c r="C83">
        <v>3</v>
      </c>
      <c r="D83" s="17" t="str">
        <f t="shared" si="9"/>
        <v>CellsX</v>
      </c>
      <c r="AC83" t="str">
        <f>IF(AB83&lt;&gt;"",COUNTIFS($B$2:$Y$17,AB83,cell_passage!$B$2:$Y$17,"&lt;&gt;"),"")</f>
        <v/>
      </c>
    </row>
    <row r="84" spans="1:29" hidden="1" x14ac:dyDescent="0.3">
      <c r="A84" s="16" t="s">
        <v>90</v>
      </c>
      <c r="B84" t="s">
        <v>26</v>
      </c>
      <c r="C84">
        <v>3</v>
      </c>
      <c r="D84" s="17" t="str">
        <f t="shared" si="9"/>
        <v>CellsX</v>
      </c>
      <c r="AC84" t="str">
        <f>IF(AB84&lt;&gt;"",COUNTIFS($B$2:$Y$17,AB84,cell_passage!$B$2:$Y$17,"&lt;&gt;"),"")</f>
        <v/>
      </c>
    </row>
    <row r="85" spans="1:29" hidden="1" x14ac:dyDescent="0.3">
      <c r="A85" s="16" t="s">
        <v>91</v>
      </c>
      <c r="B85" t="s">
        <v>27</v>
      </c>
      <c r="C85">
        <v>3</v>
      </c>
      <c r="D85" s="17" t="str">
        <f t="shared" si="9"/>
        <v>CellsX</v>
      </c>
      <c r="AC85" t="str">
        <f>IF(AB85&lt;&gt;"",COUNTIFS($B$2:$Y$17,AB85,cell_passage!$B$2:$Y$17,"&lt;&gt;"),"")</f>
        <v/>
      </c>
    </row>
    <row r="86" spans="1:29" hidden="1" x14ac:dyDescent="0.3">
      <c r="A86" s="16" t="s">
        <v>92</v>
      </c>
      <c r="B86" t="s">
        <v>28</v>
      </c>
      <c r="C86">
        <v>3</v>
      </c>
      <c r="D86" s="17" t="str">
        <f t="shared" si="9"/>
        <v>CellsX</v>
      </c>
      <c r="AC86" t="str">
        <f>IF(AB86&lt;&gt;"",COUNTIFS($B$2:$Y$17,AB86,cell_passage!$B$2:$Y$17,"&lt;&gt;"),"")</f>
        <v/>
      </c>
    </row>
    <row r="87" spans="1:29" hidden="1" x14ac:dyDescent="0.3">
      <c r="A87" s="16" t="s">
        <v>93</v>
      </c>
      <c r="B87" t="s">
        <v>29</v>
      </c>
      <c r="C87">
        <v>3</v>
      </c>
      <c r="D87" s="17" t="str">
        <f t="shared" si="9"/>
        <v>CellsX</v>
      </c>
      <c r="AC87" t="str">
        <f>IF(AB87&lt;&gt;"",COUNTIFS($B$2:$Y$17,AB87,cell_passage!$B$2:$Y$17,"&lt;&gt;"),"")</f>
        <v/>
      </c>
    </row>
    <row r="88" spans="1:29" hidden="1" x14ac:dyDescent="0.3">
      <c r="A88" s="16" t="s">
        <v>94</v>
      </c>
      <c r="B88" t="s">
        <v>30</v>
      </c>
      <c r="C88">
        <v>3</v>
      </c>
      <c r="D88" s="17" t="str">
        <f t="shared" si="9"/>
        <v>CellsX</v>
      </c>
    </row>
    <row r="89" spans="1:29" hidden="1" x14ac:dyDescent="0.3">
      <c r="A89" s="16" t="s">
        <v>95</v>
      </c>
      <c r="B89" t="s">
        <v>31</v>
      </c>
      <c r="C89">
        <v>3</v>
      </c>
      <c r="D89" s="17" t="str">
        <f t="shared" si="9"/>
        <v>CellsX</v>
      </c>
    </row>
    <row r="90" spans="1:29" hidden="1" x14ac:dyDescent="0.3">
      <c r="A90" s="16" t="s">
        <v>96</v>
      </c>
      <c r="B90" t="s">
        <v>32</v>
      </c>
      <c r="C90">
        <v>3</v>
      </c>
      <c r="D90" s="17" t="str">
        <f t="shared" si="9"/>
        <v>CellsX</v>
      </c>
    </row>
    <row r="91" spans="1:29" hidden="1" x14ac:dyDescent="0.3">
      <c r="A91" s="16" t="s">
        <v>97</v>
      </c>
      <c r="B91" t="s">
        <v>33</v>
      </c>
      <c r="C91">
        <v>3</v>
      </c>
      <c r="D91" s="17" t="str">
        <f t="shared" si="9"/>
        <v>CellsX</v>
      </c>
    </row>
    <row r="92" spans="1:29" hidden="1" x14ac:dyDescent="0.3">
      <c r="A92" s="16" t="s">
        <v>98</v>
      </c>
      <c r="B92" t="s">
        <v>34</v>
      </c>
      <c r="C92">
        <v>3</v>
      </c>
      <c r="D92" s="17" t="str">
        <f t="shared" si="9"/>
        <v>CellsX</v>
      </c>
    </row>
    <row r="93" spans="1:29" hidden="1" x14ac:dyDescent="0.3">
      <c r="A93" s="16" t="s">
        <v>99</v>
      </c>
      <c r="B93" t="s">
        <v>35</v>
      </c>
      <c r="C93">
        <v>3</v>
      </c>
      <c r="D93" s="17" t="str">
        <f t="shared" si="9"/>
        <v>CellsX</v>
      </c>
    </row>
    <row r="94" spans="1:29" hidden="1" x14ac:dyDescent="0.3">
      <c r="A94" s="16" t="s">
        <v>100</v>
      </c>
      <c r="B94" t="s">
        <v>18</v>
      </c>
      <c r="C94">
        <v>4</v>
      </c>
      <c r="D94" s="17" t="str">
        <f t="shared" ref="D94:D109" si="10">IF(E2&lt;&gt;"",E2,"")</f>
        <v>CellsX</v>
      </c>
    </row>
    <row r="95" spans="1:29" hidden="1" x14ac:dyDescent="0.3">
      <c r="A95" s="16" t="s">
        <v>101</v>
      </c>
      <c r="B95" t="s">
        <v>21</v>
      </c>
      <c r="C95">
        <v>4</v>
      </c>
      <c r="D95" s="17" t="str">
        <f t="shared" si="10"/>
        <v>CellsX</v>
      </c>
    </row>
    <row r="96" spans="1:29" hidden="1" x14ac:dyDescent="0.3">
      <c r="A96" s="16" t="s">
        <v>102</v>
      </c>
      <c r="B96" t="s">
        <v>22</v>
      </c>
      <c r="C96">
        <v>4</v>
      </c>
      <c r="D96" s="17" t="str">
        <f t="shared" si="10"/>
        <v>CellsX</v>
      </c>
    </row>
    <row r="97" spans="1:4" hidden="1" x14ac:dyDescent="0.3">
      <c r="A97" s="16" t="s">
        <v>103</v>
      </c>
      <c r="B97" t="s">
        <v>23</v>
      </c>
      <c r="C97">
        <v>4</v>
      </c>
      <c r="D97" s="17" t="str">
        <f t="shared" si="10"/>
        <v>CellsX</v>
      </c>
    </row>
    <row r="98" spans="1:4" hidden="1" x14ac:dyDescent="0.3">
      <c r="A98" s="16" t="s">
        <v>104</v>
      </c>
      <c r="B98" t="s">
        <v>24</v>
      </c>
      <c r="C98">
        <v>4</v>
      </c>
      <c r="D98" s="17" t="str">
        <f t="shared" si="10"/>
        <v>CellsX</v>
      </c>
    </row>
    <row r="99" spans="1:4" hidden="1" x14ac:dyDescent="0.3">
      <c r="A99" s="16" t="s">
        <v>105</v>
      </c>
      <c r="B99" t="s">
        <v>25</v>
      </c>
      <c r="C99">
        <v>4</v>
      </c>
      <c r="D99" s="17" t="str">
        <f t="shared" si="10"/>
        <v>CellsX</v>
      </c>
    </row>
    <row r="100" spans="1:4" hidden="1" x14ac:dyDescent="0.3">
      <c r="A100" s="16" t="s">
        <v>106</v>
      </c>
      <c r="B100" t="s">
        <v>26</v>
      </c>
      <c r="C100">
        <v>4</v>
      </c>
      <c r="D100" s="17" t="str">
        <f t="shared" si="10"/>
        <v>CellsX</v>
      </c>
    </row>
    <row r="101" spans="1:4" hidden="1" x14ac:dyDescent="0.3">
      <c r="A101" s="16" t="s">
        <v>107</v>
      </c>
      <c r="B101" t="s">
        <v>27</v>
      </c>
      <c r="C101">
        <v>4</v>
      </c>
      <c r="D101" s="17" t="str">
        <f t="shared" si="10"/>
        <v>CellsX</v>
      </c>
    </row>
    <row r="102" spans="1:4" hidden="1" x14ac:dyDescent="0.3">
      <c r="A102" s="16" t="s">
        <v>108</v>
      </c>
      <c r="B102" t="s">
        <v>28</v>
      </c>
      <c r="C102">
        <v>4</v>
      </c>
      <c r="D102" s="17" t="str">
        <f t="shared" si="10"/>
        <v>CellsX</v>
      </c>
    </row>
    <row r="103" spans="1:4" hidden="1" x14ac:dyDescent="0.3">
      <c r="A103" s="16" t="s">
        <v>109</v>
      </c>
      <c r="B103" t="s">
        <v>29</v>
      </c>
      <c r="C103">
        <v>4</v>
      </c>
      <c r="D103" s="17" t="str">
        <f t="shared" si="10"/>
        <v>CellsX</v>
      </c>
    </row>
    <row r="104" spans="1:4" hidden="1" x14ac:dyDescent="0.3">
      <c r="A104" s="16" t="s">
        <v>110</v>
      </c>
      <c r="B104" t="s">
        <v>30</v>
      </c>
      <c r="C104">
        <v>4</v>
      </c>
      <c r="D104" s="17" t="str">
        <f t="shared" si="10"/>
        <v>CellsX</v>
      </c>
    </row>
    <row r="105" spans="1:4" hidden="1" x14ac:dyDescent="0.3">
      <c r="A105" s="16" t="s">
        <v>111</v>
      </c>
      <c r="B105" t="s">
        <v>31</v>
      </c>
      <c r="C105">
        <v>4</v>
      </c>
      <c r="D105" s="17" t="str">
        <f t="shared" si="10"/>
        <v>CellsX</v>
      </c>
    </row>
    <row r="106" spans="1:4" hidden="1" x14ac:dyDescent="0.3">
      <c r="A106" s="16" t="s">
        <v>112</v>
      </c>
      <c r="B106" t="s">
        <v>32</v>
      </c>
      <c r="C106">
        <v>4</v>
      </c>
      <c r="D106" s="17" t="str">
        <f t="shared" si="10"/>
        <v>CellsX</v>
      </c>
    </row>
    <row r="107" spans="1:4" hidden="1" x14ac:dyDescent="0.3">
      <c r="A107" s="16" t="s">
        <v>113</v>
      </c>
      <c r="B107" t="s">
        <v>33</v>
      </c>
      <c r="C107">
        <v>4</v>
      </c>
      <c r="D107" s="17" t="str">
        <f t="shared" si="10"/>
        <v>CellsX</v>
      </c>
    </row>
    <row r="108" spans="1:4" hidden="1" x14ac:dyDescent="0.3">
      <c r="A108" s="16" t="s">
        <v>114</v>
      </c>
      <c r="B108" t="s">
        <v>34</v>
      </c>
      <c r="C108">
        <v>4</v>
      </c>
      <c r="D108" s="17" t="str">
        <f t="shared" si="10"/>
        <v>CellsX</v>
      </c>
    </row>
    <row r="109" spans="1:4" hidden="1" x14ac:dyDescent="0.3">
      <c r="A109" s="16" t="s">
        <v>115</v>
      </c>
      <c r="B109" t="s">
        <v>35</v>
      </c>
      <c r="C109">
        <v>4</v>
      </c>
      <c r="D109" s="17" t="str">
        <f t="shared" si="10"/>
        <v>CellsX</v>
      </c>
    </row>
    <row r="110" spans="1:4" hidden="1" x14ac:dyDescent="0.3">
      <c r="A110" s="16" t="s">
        <v>116</v>
      </c>
      <c r="B110" t="s">
        <v>18</v>
      </c>
      <c r="C110">
        <v>5</v>
      </c>
      <c r="D110" s="17" t="str">
        <f t="shared" ref="D110:D125" si="11">IF(F2&lt;&gt;"",F2,"")</f>
        <v>CellsX</v>
      </c>
    </row>
    <row r="111" spans="1:4" hidden="1" x14ac:dyDescent="0.3">
      <c r="A111" s="16" t="s">
        <v>117</v>
      </c>
      <c r="B111" t="s">
        <v>21</v>
      </c>
      <c r="C111">
        <v>5</v>
      </c>
      <c r="D111" s="17" t="str">
        <f t="shared" si="11"/>
        <v>CellsX</v>
      </c>
    </row>
    <row r="112" spans="1:4" hidden="1" x14ac:dyDescent="0.3">
      <c r="A112" s="16" t="s">
        <v>118</v>
      </c>
      <c r="B112" t="s">
        <v>22</v>
      </c>
      <c r="C112">
        <v>5</v>
      </c>
      <c r="D112" s="17" t="str">
        <f t="shared" si="11"/>
        <v>CellsX</v>
      </c>
    </row>
    <row r="113" spans="1:4" hidden="1" x14ac:dyDescent="0.3">
      <c r="A113" s="16" t="s">
        <v>119</v>
      </c>
      <c r="B113" t="s">
        <v>23</v>
      </c>
      <c r="C113">
        <v>5</v>
      </c>
      <c r="D113" s="17" t="str">
        <f t="shared" si="11"/>
        <v>CellsX</v>
      </c>
    </row>
    <row r="114" spans="1:4" hidden="1" x14ac:dyDescent="0.3">
      <c r="A114" s="16" t="s">
        <v>120</v>
      </c>
      <c r="B114" t="s">
        <v>24</v>
      </c>
      <c r="C114">
        <v>5</v>
      </c>
      <c r="D114" s="17" t="str">
        <f t="shared" si="11"/>
        <v>CellsX</v>
      </c>
    </row>
    <row r="115" spans="1:4" hidden="1" x14ac:dyDescent="0.3">
      <c r="A115" s="16" t="s">
        <v>121</v>
      </c>
      <c r="B115" t="s">
        <v>25</v>
      </c>
      <c r="C115">
        <v>5</v>
      </c>
      <c r="D115" s="17" t="str">
        <f t="shared" si="11"/>
        <v>CellsX</v>
      </c>
    </row>
    <row r="116" spans="1:4" hidden="1" x14ac:dyDescent="0.3">
      <c r="A116" s="16" t="s">
        <v>122</v>
      </c>
      <c r="B116" t="s">
        <v>26</v>
      </c>
      <c r="C116">
        <v>5</v>
      </c>
      <c r="D116" s="17" t="str">
        <f t="shared" si="11"/>
        <v>CellsX</v>
      </c>
    </row>
    <row r="117" spans="1:4" hidden="1" x14ac:dyDescent="0.3">
      <c r="A117" s="16" t="s">
        <v>123</v>
      </c>
      <c r="B117" t="s">
        <v>27</v>
      </c>
      <c r="C117">
        <v>5</v>
      </c>
      <c r="D117" s="17" t="str">
        <f t="shared" si="11"/>
        <v>CellsX</v>
      </c>
    </row>
    <row r="118" spans="1:4" hidden="1" x14ac:dyDescent="0.3">
      <c r="A118" s="16" t="s">
        <v>124</v>
      </c>
      <c r="B118" t="s">
        <v>28</v>
      </c>
      <c r="C118">
        <v>5</v>
      </c>
      <c r="D118" s="17" t="str">
        <f t="shared" si="11"/>
        <v>CellsX</v>
      </c>
    </row>
    <row r="119" spans="1:4" hidden="1" x14ac:dyDescent="0.3">
      <c r="A119" s="16" t="s">
        <v>125</v>
      </c>
      <c r="B119" t="s">
        <v>29</v>
      </c>
      <c r="C119">
        <v>5</v>
      </c>
      <c r="D119" s="17" t="str">
        <f t="shared" si="11"/>
        <v>CellsX</v>
      </c>
    </row>
    <row r="120" spans="1:4" hidden="1" x14ac:dyDescent="0.3">
      <c r="A120" s="16" t="s">
        <v>126</v>
      </c>
      <c r="B120" t="s">
        <v>30</v>
      </c>
      <c r="C120">
        <v>5</v>
      </c>
      <c r="D120" s="17" t="str">
        <f t="shared" si="11"/>
        <v>CellsX</v>
      </c>
    </row>
    <row r="121" spans="1:4" hidden="1" x14ac:dyDescent="0.3">
      <c r="A121" s="16" t="s">
        <v>127</v>
      </c>
      <c r="B121" t="s">
        <v>31</v>
      </c>
      <c r="C121">
        <v>5</v>
      </c>
      <c r="D121" s="17" t="str">
        <f t="shared" si="11"/>
        <v>CellsX</v>
      </c>
    </row>
    <row r="122" spans="1:4" hidden="1" x14ac:dyDescent="0.3">
      <c r="A122" s="16" t="s">
        <v>128</v>
      </c>
      <c r="B122" t="s">
        <v>32</v>
      </c>
      <c r="C122">
        <v>5</v>
      </c>
      <c r="D122" s="17" t="str">
        <f t="shared" si="11"/>
        <v>CellsX</v>
      </c>
    </row>
    <row r="123" spans="1:4" hidden="1" x14ac:dyDescent="0.3">
      <c r="A123" s="16" t="s">
        <v>129</v>
      </c>
      <c r="B123" t="s">
        <v>33</v>
      </c>
      <c r="C123">
        <v>5</v>
      </c>
      <c r="D123" s="17" t="str">
        <f t="shared" si="11"/>
        <v>CellsX</v>
      </c>
    </row>
    <row r="124" spans="1:4" hidden="1" x14ac:dyDescent="0.3">
      <c r="A124" s="16" t="s">
        <v>130</v>
      </c>
      <c r="B124" t="s">
        <v>34</v>
      </c>
      <c r="C124">
        <v>5</v>
      </c>
      <c r="D124" s="17" t="str">
        <f t="shared" si="11"/>
        <v>CellsX</v>
      </c>
    </row>
    <row r="125" spans="1:4" hidden="1" x14ac:dyDescent="0.3">
      <c r="A125" s="16" t="s">
        <v>131</v>
      </c>
      <c r="B125" t="s">
        <v>35</v>
      </c>
      <c r="C125">
        <v>5</v>
      </c>
      <c r="D125" s="17" t="str">
        <f t="shared" si="11"/>
        <v>CellsX</v>
      </c>
    </row>
    <row r="126" spans="1:4" hidden="1" x14ac:dyDescent="0.3">
      <c r="A126" s="16" t="s">
        <v>132</v>
      </c>
      <c r="B126" t="s">
        <v>18</v>
      </c>
      <c r="C126">
        <v>6</v>
      </c>
      <c r="D126" s="17" t="str">
        <f t="shared" ref="D126:D141" si="12">IF(G2&lt;&gt;"",G2,"")</f>
        <v>CellsX</v>
      </c>
    </row>
    <row r="127" spans="1:4" hidden="1" x14ac:dyDescent="0.3">
      <c r="A127" s="16" t="s">
        <v>133</v>
      </c>
      <c r="B127" t="s">
        <v>21</v>
      </c>
      <c r="C127">
        <v>6</v>
      </c>
      <c r="D127" s="17" t="str">
        <f t="shared" si="12"/>
        <v>CellsX</v>
      </c>
    </row>
    <row r="128" spans="1:4" hidden="1" x14ac:dyDescent="0.3">
      <c r="A128" s="16" t="s">
        <v>134</v>
      </c>
      <c r="B128" t="s">
        <v>22</v>
      </c>
      <c r="C128">
        <v>6</v>
      </c>
      <c r="D128" s="17" t="str">
        <f t="shared" si="12"/>
        <v>CellsX</v>
      </c>
    </row>
    <row r="129" spans="1:4" hidden="1" x14ac:dyDescent="0.3">
      <c r="A129" s="16" t="s">
        <v>135</v>
      </c>
      <c r="B129" t="s">
        <v>23</v>
      </c>
      <c r="C129">
        <v>6</v>
      </c>
      <c r="D129" s="17" t="str">
        <f t="shared" si="12"/>
        <v>CellsX</v>
      </c>
    </row>
    <row r="130" spans="1:4" hidden="1" x14ac:dyDescent="0.3">
      <c r="A130" s="16" t="s">
        <v>136</v>
      </c>
      <c r="B130" t="s">
        <v>24</v>
      </c>
      <c r="C130">
        <v>6</v>
      </c>
      <c r="D130" s="17" t="str">
        <f t="shared" si="12"/>
        <v>CellsX</v>
      </c>
    </row>
    <row r="131" spans="1:4" hidden="1" x14ac:dyDescent="0.3">
      <c r="A131" s="16" t="s">
        <v>137</v>
      </c>
      <c r="B131" t="s">
        <v>25</v>
      </c>
      <c r="C131">
        <v>6</v>
      </c>
      <c r="D131" s="17" t="str">
        <f t="shared" si="12"/>
        <v>CellsX</v>
      </c>
    </row>
    <row r="132" spans="1:4" hidden="1" x14ac:dyDescent="0.3">
      <c r="A132" s="16" t="s">
        <v>138</v>
      </c>
      <c r="B132" t="s">
        <v>26</v>
      </c>
      <c r="C132">
        <v>6</v>
      </c>
      <c r="D132" s="17" t="str">
        <f t="shared" si="12"/>
        <v>CellsX</v>
      </c>
    </row>
    <row r="133" spans="1:4" hidden="1" x14ac:dyDescent="0.3">
      <c r="A133" s="16" t="s">
        <v>139</v>
      </c>
      <c r="B133" t="s">
        <v>27</v>
      </c>
      <c r="C133">
        <v>6</v>
      </c>
      <c r="D133" s="17" t="str">
        <f t="shared" si="12"/>
        <v>CellsX</v>
      </c>
    </row>
    <row r="134" spans="1:4" hidden="1" x14ac:dyDescent="0.3">
      <c r="A134" s="16" t="s">
        <v>140</v>
      </c>
      <c r="B134" t="s">
        <v>28</v>
      </c>
      <c r="C134">
        <v>6</v>
      </c>
      <c r="D134" s="17" t="str">
        <f t="shared" si="12"/>
        <v>CellsX</v>
      </c>
    </row>
    <row r="135" spans="1:4" hidden="1" x14ac:dyDescent="0.3">
      <c r="A135" s="16" t="s">
        <v>141</v>
      </c>
      <c r="B135" t="s">
        <v>29</v>
      </c>
      <c r="C135">
        <v>6</v>
      </c>
      <c r="D135" s="17" t="str">
        <f t="shared" si="12"/>
        <v>CellsX</v>
      </c>
    </row>
    <row r="136" spans="1:4" hidden="1" x14ac:dyDescent="0.3">
      <c r="A136" s="16" t="s">
        <v>142</v>
      </c>
      <c r="B136" t="s">
        <v>30</v>
      </c>
      <c r="C136">
        <v>6</v>
      </c>
      <c r="D136" s="17" t="str">
        <f t="shared" si="12"/>
        <v>CellsX</v>
      </c>
    </row>
    <row r="137" spans="1:4" hidden="1" x14ac:dyDescent="0.3">
      <c r="A137" s="16" t="s">
        <v>143</v>
      </c>
      <c r="B137" t="s">
        <v>31</v>
      </c>
      <c r="C137">
        <v>6</v>
      </c>
      <c r="D137" s="17" t="str">
        <f t="shared" si="12"/>
        <v>CellsX</v>
      </c>
    </row>
    <row r="138" spans="1:4" hidden="1" x14ac:dyDescent="0.3">
      <c r="A138" s="16" t="s">
        <v>144</v>
      </c>
      <c r="B138" t="s">
        <v>32</v>
      </c>
      <c r="C138">
        <v>6</v>
      </c>
      <c r="D138" s="17" t="str">
        <f t="shared" si="12"/>
        <v>CellsX</v>
      </c>
    </row>
    <row r="139" spans="1:4" hidden="1" x14ac:dyDescent="0.3">
      <c r="A139" s="16" t="s">
        <v>145</v>
      </c>
      <c r="B139" t="s">
        <v>33</v>
      </c>
      <c r="C139">
        <v>6</v>
      </c>
      <c r="D139" s="17" t="str">
        <f t="shared" si="12"/>
        <v>CellsX</v>
      </c>
    </row>
    <row r="140" spans="1:4" hidden="1" x14ac:dyDescent="0.3">
      <c r="A140" s="16" t="s">
        <v>146</v>
      </c>
      <c r="B140" t="s">
        <v>34</v>
      </c>
      <c r="C140">
        <v>6</v>
      </c>
      <c r="D140" s="17" t="str">
        <f t="shared" si="12"/>
        <v>CellsX</v>
      </c>
    </row>
    <row r="141" spans="1:4" hidden="1" x14ac:dyDescent="0.3">
      <c r="A141" s="16" t="s">
        <v>147</v>
      </c>
      <c r="B141" t="s">
        <v>35</v>
      </c>
      <c r="C141">
        <v>6</v>
      </c>
      <c r="D141" s="17" t="str">
        <f t="shared" si="12"/>
        <v>CellsX</v>
      </c>
    </row>
    <row r="142" spans="1:4" hidden="1" x14ac:dyDescent="0.3">
      <c r="A142" s="16" t="s">
        <v>148</v>
      </c>
      <c r="B142" t="s">
        <v>18</v>
      </c>
      <c r="C142">
        <v>7</v>
      </c>
      <c r="D142" s="17" t="str">
        <f t="shared" ref="D142:D157" si="13">IF(H2&lt;&gt;"",H2,"")</f>
        <v>CellsX</v>
      </c>
    </row>
    <row r="143" spans="1:4" hidden="1" x14ac:dyDescent="0.3">
      <c r="A143" s="16" t="s">
        <v>149</v>
      </c>
      <c r="B143" t="s">
        <v>21</v>
      </c>
      <c r="C143">
        <v>7</v>
      </c>
      <c r="D143" s="17" t="str">
        <f t="shared" si="13"/>
        <v>CellsX</v>
      </c>
    </row>
    <row r="144" spans="1:4" hidden="1" x14ac:dyDescent="0.3">
      <c r="A144" s="16" t="s">
        <v>150</v>
      </c>
      <c r="B144" t="s">
        <v>22</v>
      </c>
      <c r="C144">
        <v>7</v>
      </c>
      <c r="D144" s="17" t="str">
        <f t="shared" si="13"/>
        <v>CellsX</v>
      </c>
    </row>
    <row r="145" spans="1:4" hidden="1" x14ac:dyDescent="0.3">
      <c r="A145" s="16" t="s">
        <v>151</v>
      </c>
      <c r="B145" t="s">
        <v>23</v>
      </c>
      <c r="C145">
        <v>7</v>
      </c>
      <c r="D145" s="17" t="str">
        <f t="shared" si="13"/>
        <v>CellsX</v>
      </c>
    </row>
    <row r="146" spans="1:4" hidden="1" x14ac:dyDescent="0.3">
      <c r="A146" s="16" t="s">
        <v>152</v>
      </c>
      <c r="B146" t="s">
        <v>24</v>
      </c>
      <c r="C146">
        <v>7</v>
      </c>
      <c r="D146" s="17" t="str">
        <f t="shared" si="13"/>
        <v>CellsX</v>
      </c>
    </row>
    <row r="147" spans="1:4" hidden="1" x14ac:dyDescent="0.3">
      <c r="A147" s="16" t="s">
        <v>153</v>
      </c>
      <c r="B147" t="s">
        <v>25</v>
      </c>
      <c r="C147">
        <v>7</v>
      </c>
      <c r="D147" s="17" t="str">
        <f t="shared" si="13"/>
        <v>CellsX</v>
      </c>
    </row>
    <row r="148" spans="1:4" hidden="1" x14ac:dyDescent="0.3">
      <c r="A148" s="16" t="s">
        <v>154</v>
      </c>
      <c r="B148" t="s">
        <v>26</v>
      </c>
      <c r="C148">
        <v>7</v>
      </c>
      <c r="D148" s="17" t="str">
        <f t="shared" si="13"/>
        <v>CellsX</v>
      </c>
    </row>
    <row r="149" spans="1:4" hidden="1" x14ac:dyDescent="0.3">
      <c r="A149" s="16" t="s">
        <v>155</v>
      </c>
      <c r="B149" t="s">
        <v>27</v>
      </c>
      <c r="C149">
        <v>7</v>
      </c>
      <c r="D149" s="17" t="str">
        <f t="shared" si="13"/>
        <v>CellsX</v>
      </c>
    </row>
    <row r="150" spans="1:4" hidden="1" x14ac:dyDescent="0.3">
      <c r="A150" s="16" t="s">
        <v>156</v>
      </c>
      <c r="B150" t="s">
        <v>28</v>
      </c>
      <c r="C150">
        <v>7</v>
      </c>
      <c r="D150" s="17" t="str">
        <f t="shared" si="13"/>
        <v>CellsX</v>
      </c>
    </row>
    <row r="151" spans="1:4" hidden="1" x14ac:dyDescent="0.3">
      <c r="A151" s="16" t="s">
        <v>157</v>
      </c>
      <c r="B151" t="s">
        <v>29</v>
      </c>
      <c r="C151">
        <v>7</v>
      </c>
      <c r="D151" s="17" t="str">
        <f t="shared" si="13"/>
        <v>CellsX</v>
      </c>
    </row>
    <row r="152" spans="1:4" hidden="1" x14ac:dyDescent="0.3">
      <c r="A152" s="16" t="s">
        <v>158</v>
      </c>
      <c r="B152" t="s">
        <v>30</v>
      </c>
      <c r="C152">
        <v>7</v>
      </c>
      <c r="D152" s="17" t="str">
        <f t="shared" si="13"/>
        <v>CellsX</v>
      </c>
    </row>
    <row r="153" spans="1:4" hidden="1" x14ac:dyDescent="0.3">
      <c r="A153" s="16" t="s">
        <v>159</v>
      </c>
      <c r="B153" t="s">
        <v>31</v>
      </c>
      <c r="C153">
        <v>7</v>
      </c>
      <c r="D153" s="17" t="str">
        <f t="shared" si="13"/>
        <v>CellsX</v>
      </c>
    </row>
    <row r="154" spans="1:4" hidden="1" x14ac:dyDescent="0.3">
      <c r="A154" s="16" t="s">
        <v>160</v>
      </c>
      <c r="B154" t="s">
        <v>32</v>
      </c>
      <c r="C154">
        <v>7</v>
      </c>
      <c r="D154" s="17" t="str">
        <f t="shared" si="13"/>
        <v>CellsX</v>
      </c>
    </row>
    <row r="155" spans="1:4" hidden="1" x14ac:dyDescent="0.3">
      <c r="A155" s="16" t="s">
        <v>161</v>
      </c>
      <c r="B155" t="s">
        <v>33</v>
      </c>
      <c r="C155">
        <v>7</v>
      </c>
      <c r="D155" s="17" t="str">
        <f t="shared" si="13"/>
        <v>CellsX</v>
      </c>
    </row>
    <row r="156" spans="1:4" hidden="1" x14ac:dyDescent="0.3">
      <c r="A156" s="16" t="s">
        <v>162</v>
      </c>
      <c r="B156" t="s">
        <v>34</v>
      </c>
      <c r="C156">
        <v>7</v>
      </c>
      <c r="D156" s="17" t="str">
        <f t="shared" si="13"/>
        <v>CellsX</v>
      </c>
    </row>
    <row r="157" spans="1:4" hidden="1" x14ac:dyDescent="0.3">
      <c r="A157" s="16" t="s">
        <v>163</v>
      </c>
      <c r="B157" t="s">
        <v>35</v>
      </c>
      <c r="C157">
        <v>7</v>
      </c>
      <c r="D157" s="17" t="str">
        <f t="shared" si="13"/>
        <v>CellsX</v>
      </c>
    </row>
    <row r="158" spans="1:4" hidden="1" x14ac:dyDescent="0.3">
      <c r="A158" s="16" t="s">
        <v>164</v>
      </c>
      <c r="B158" t="s">
        <v>18</v>
      </c>
      <c r="C158">
        <v>8</v>
      </c>
      <c r="D158" s="17" t="str">
        <f t="shared" ref="D158:D173" si="14">IF(I2&lt;&gt;"",I2,"")</f>
        <v>CellsX</v>
      </c>
    </row>
    <row r="159" spans="1:4" hidden="1" x14ac:dyDescent="0.3">
      <c r="A159" s="16" t="s">
        <v>165</v>
      </c>
      <c r="B159" t="s">
        <v>21</v>
      </c>
      <c r="C159">
        <v>8</v>
      </c>
      <c r="D159" s="17" t="str">
        <f t="shared" si="14"/>
        <v>CellsX</v>
      </c>
    </row>
    <row r="160" spans="1:4" hidden="1" x14ac:dyDescent="0.3">
      <c r="A160" s="16" t="s">
        <v>166</v>
      </c>
      <c r="B160" t="s">
        <v>22</v>
      </c>
      <c r="C160">
        <v>8</v>
      </c>
      <c r="D160" s="17" t="str">
        <f t="shared" si="14"/>
        <v>CellsX</v>
      </c>
    </row>
    <row r="161" spans="1:4" hidden="1" x14ac:dyDescent="0.3">
      <c r="A161" s="16" t="s">
        <v>167</v>
      </c>
      <c r="B161" t="s">
        <v>23</v>
      </c>
      <c r="C161">
        <v>8</v>
      </c>
      <c r="D161" s="17" t="str">
        <f t="shared" si="14"/>
        <v>CellsX</v>
      </c>
    </row>
    <row r="162" spans="1:4" hidden="1" x14ac:dyDescent="0.3">
      <c r="A162" s="16" t="s">
        <v>168</v>
      </c>
      <c r="B162" t="s">
        <v>24</v>
      </c>
      <c r="C162">
        <v>8</v>
      </c>
      <c r="D162" s="17" t="str">
        <f t="shared" si="14"/>
        <v>CellsX</v>
      </c>
    </row>
    <row r="163" spans="1:4" hidden="1" x14ac:dyDescent="0.3">
      <c r="A163" s="16" t="s">
        <v>169</v>
      </c>
      <c r="B163" t="s">
        <v>25</v>
      </c>
      <c r="C163">
        <v>8</v>
      </c>
      <c r="D163" s="17" t="str">
        <f t="shared" si="14"/>
        <v>CellsX</v>
      </c>
    </row>
    <row r="164" spans="1:4" hidden="1" x14ac:dyDescent="0.3">
      <c r="A164" s="16" t="s">
        <v>170</v>
      </c>
      <c r="B164" t="s">
        <v>26</v>
      </c>
      <c r="C164">
        <v>8</v>
      </c>
      <c r="D164" s="17" t="str">
        <f t="shared" si="14"/>
        <v>CellsX</v>
      </c>
    </row>
    <row r="165" spans="1:4" hidden="1" x14ac:dyDescent="0.3">
      <c r="A165" s="16" t="s">
        <v>171</v>
      </c>
      <c r="B165" t="s">
        <v>27</v>
      </c>
      <c r="C165">
        <v>8</v>
      </c>
      <c r="D165" s="17" t="str">
        <f t="shared" si="14"/>
        <v>CellsX</v>
      </c>
    </row>
    <row r="166" spans="1:4" hidden="1" x14ac:dyDescent="0.3">
      <c r="A166" s="16" t="s">
        <v>172</v>
      </c>
      <c r="B166" t="s">
        <v>28</v>
      </c>
      <c r="C166">
        <v>8</v>
      </c>
      <c r="D166" s="17" t="str">
        <f t="shared" si="14"/>
        <v>CellsX</v>
      </c>
    </row>
    <row r="167" spans="1:4" hidden="1" x14ac:dyDescent="0.3">
      <c r="A167" s="16" t="s">
        <v>173</v>
      </c>
      <c r="B167" t="s">
        <v>29</v>
      </c>
      <c r="C167">
        <v>8</v>
      </c>
      <c r="D167" s="17" t="str">
        <f t="shared" si="14"/>
        <v>CellsX</v>
      </c>
    </row>
    <row r="168" spans="1:4" hidden="1" x14ac:dyDescent="0.3">
      <c r="A168" s="16" t="s">
        <v>174</v>
      </c>
      <c r="B168" t="s">
        <v>30</v>
      </c>
      <c r="C168">
        <v>8</v>
      </c>
      <c r="D168" s="17" t="str">
        <f t="shared" si="14"/>
        <v>CellsX</v>
      </c>
    </row>
    <row r="169" spans="1:4" hidden="1" x14ac:dyDescent="0.3">
      <c r="A169" s="16" t="s">
        <v>175</v>
      </c>
      <c r="B169" t="s">
        <v>31</v>
      </c>
      <c r="C169">
        <v>8</v>
      </c>
      <c r="D169" s="17" t="str">
        <f t="shared" si="14"/>
        <v>CellsX</v>
      </c>
    </row>
    <row r="170" spans="1:4" hidden="1" x14ac:dyDescent="0.3">
      <c r="A170" s="16" t="s">
        <v>176</v>
      </c>
      <c r="B170" t="s">
        <v>32</v>
      </c>
      <c r="C170">
        <v>8</v>
      </c>
      <c r="D170" s="17" t="str">
        <f t="shared" si="14"/>
        <v>CellsX</v>
      </c>
    </row>
    <row r="171" spans="1:4" hidden="1" x14ac:dyDescent="0.3">
      <c r="A171" s="16" t="s">
        <v>177</v>
      </c>
      <c r="B171" t="s">
        <v>33</v>
      </c>
      <c r="C171">
        <v>8</v>
      </c>
      <c r="D171" s="17" t="str">
        <f t="shared" si="14"/>
        <v>CellsX</v>
      </c>
    </row>
    <row r="172" spans="1:4" hidden="1" x14ac:dyDescent="0.3">
      <c r="A172" s="16" t="s">
        <v>178</v>
      </c>
      <c r="B172" t="s">
        <v>34</v>
      </c>
      <c r="C172">
        <v>8</v>
      </c>
      <c r="D172" s="17" t="str">
        <f t="shared" si="14"/>
        <v>CellsX</v>
      </c>
    </row>
    <row r="173" spans="1:4" hidden="1" x14ac:dyDescent="0.3">
      <c r="A173" s="16" t="s">
        <v>179</v>
      </c>
      <c r="B173" t="s">
        <v>35</v>
      </c>
      <c r="C173">
        <v>8</v>
      </c>
      <c r="D173" s="17" t="str">
        <f t="shared" si="14"/>
        <v>CellsX</v>
      </c>
    </row>
    <row r="174" spans="1:4" hidden="1" x14ac:dyDescent="0.3">
      <c r="A174" s="16" t="s">
        <v>180</v>
      </c>
      <c r="B174" t="s">
        <v>18</v>
      </c>
      <c r="C174">
        <v>9</v>
      </c>
      <c r="D174" s="17" t="str">
        <f t="shared" ref="D174:D189" si="15">IF(J2&lt;&gt;"",J2,"")</f>
        <v>CellsX</v>
      </c>
    </row>
    <row r="175" spans="1:4" hidden="1" x14ac:dyDescent="0.3">
      <c r="A175" s="16" t="s">
        <v>181</v>
      </c>
      <c r="B175" t="s">
        <v>21</v>
      </c>
      <c r="C175">
        <v>9</v>
      </c>
      <c r="D175" s="17" t="str">
        <f t="shared" si="15"/>
        <v>CellsX</v>
      </c>
    </row>
    <row r="176" spans="1:4" hidden="1" x14ac:dyDescent="0.3">
      <c r="A176" s="16" t="s">
        <v>182</v>
      </c>
      <c r="B176" t="s">
        <v>22</v>
      </c>
      <c r="C176">
        <v>9</v>
      </c>
      <c r="D176" s="17" t="str">
        <f t="shared" si="15"/>
        <v>CellsX</v>
      </c>
    </row>
    <row r="177" spans="1:4" hidden="1" x14ac:dyDescent="0.3">
      <c r="A177" s="16" t="s">
        <v>183</v>
      </c>
      <c r="B177" t="s">
        <v>23</v>
      </c>
      <c r="C177">
        <v>9</v>
      </c>
      <c r="D177" s="17" t="str">
        <f t="shared" si="15"/>
        <v>CellsX</v>
      </c>
    </row>
    <row r="178" spans="1:4" hidden="1" x14ac:dyDescent="0.3">
      <c r="A178" s="16" t="s">
        <v>184</v>
      </c>
      <c r="B178" t="s">
        <v>24</v>
      </c>
      <c r="C178">
        <v>9</v>
      </c>
      <c r="D178" s="17" t="str">
        <f t="shared" si="15"/>
        <v>CellsX</v>
      </c>
    </row>
    <row r="179" spans="1:4" hidden="1" x14ac:dyDescent="0.3">
      <c r="A179" s="16" t="s">
        <v>185</v>
      </c>
      <c r="B179" t="s">
        <v>25</v>
      </c>
      <c r="C179">
        <v>9</v>
      </c>
      <c r="D179" s="17" t="str">
        <f t="shared" si="15"/>
        <v>CellsX</v>
      </c>
    </row>
    <row r="180" spans="1:4" hidden="1" x14ac:dyDescent="0.3">
      <c r="A180" s="16" t="s">
        <v>186</v>
      </c>
      <c r="B180" t="s">
        <v>26</v>
      </c>
      <c r="C180">
        <v>9</v>
      </c>
      <c r="D180" s="17" t="str">
        <f t="shared" si="15"/>
        <v>CellsX</v>
      </c>
    </row>
    <row r="181" spans="1:4" hidden="1" x14ac:dyDescent="0.3">
      <c r="A181" s="16" t="s">
        <v>187</v>
      </c>
      <c r="B181" t="s">
        <v>27</v>
      </c>
      <c r="C181">
        <v>9</v>
      </c>
      <c r="D181" s="17" t="str">
        <f t="shared" si="15"/>
        <v>CellsX</v>
      </c>
    </row>
    <row r="182" spans="1:4" hidden="1" x14ac:dyDescent="0.3">
      <c r="A182" s="16" t="s">
        <v>188</v>
      </c>
      <c r="B182" t="s">
        <v>28</v>
      </c>
      <c r="C182">
        <v>9</v>
      </c>
      <c r="D182" s="17" t="str">
        <f t="shared" si="15"/>
        <v>CellsX</v>
      </c>
    </row>
    <row r="183" spans="1:4" hidden="1" x14ac:dyDescent="0.3">
      <c r="A183" s="16" t="s">
        <v>189</v>
      </c>
      <c r="B183" t="s">
        <v>29</v>
      </c>
      <c r="C183">
        <v>9</v>
      </c>
      <c r="D183" s="17" t="str">
        <f t="shared" si="15"/>
        <v>CellsX</v>
      </c>
    </row>
    <row r="184" spans="1:4" hidden="1" x14ac:dyDescent="0.3">
      <c r="A184" s="16" t="s">
        <v>190</v>
      </c>
      <c r="B184" t="s">
        <v>30</v>
      </c>
      <c r="C184">
        <v>9</v>
      </c>
      <c r="D184" s="17" t="str">
        <f t="shared" si="15"/>
        <v>CellsX</v>
      </c>
    </row>
    <row r="185" spans="1:4" hidden="1" x14ac:dyDescent="0.3">
      <c r="A185" s="16" t="s">
        <v>191</v>
      </c>
      <c r="B185" t="s">
        <v>31</v>
      </c>
      <c r="C185">
        <v>9</v>
      </c>
      <c r="D185" s="17" t="str">
        <f t="shared" si="15"/>
        <v>CellsX</v>
      </c>
    </row>
    <row r="186" spans="1:4" hidden="1" x14ac:dyDescent="0.3">
      <c r="A186" s="16" t="s">
        <v>192</v>
      </c>
      <c r="B186" t="s">
        <v>32</v>
      </c>
      <c r="C186">
        <v>9</v>
      </c>
      <c r="D186" s="17" t="str">
        <f t="shared" si="15"/>
        <v>CellsX</v>
      </c>
    </row>
    <row r="187" spans="1:4" hidden="1" x14ac:dyDescent="0.3">
      <c r="A187" s="16" t="s">
        <v>193</v>
      </c>
      <c r="B187" t="s">
        <v>33</v>
      </c>
      <c r="C187">
        <v>9</v>
      </c>
      <c r="D187" s="17" t="str">
        <f t="shared" si="15"/>
        <v>CellsX</v>
      </c>
    </row>
    <row r="188" spans="1:4" hidden="1" x14ac:dyDescent="0.3">
      <c r="A188" s="16" t="s">
        <v>194</v>
      </c>
      <c r="B188" t="s">
        <v>34</v>
      </c>
      <c r="C188">
        <v>9</v>
      </c>
      <c r="D188" s="17" t="str">
        <f t="shared" si="15"/>
        <v>CellsX</v>
      </c>
    </row>
    <row r="189" spans="1:4" hidden="1" x14ac:dyDescent="0.3">
      <c r="A189" s="16" t="s">
        <v>195</v>
      </c>
      <c r="B189" t="s">
        <v>35</v>
      </c>
      <c r="C189">
        <v>9</v>
      </c>
      <c r="D189" s="17" t="str">
        <f t="shared" si="15"/>
        <v>CellsX</v>
      </c>
    </row>
    <row r="190" spans="1:4" hidden="1" x14ac:dyDescent="0.3">
      <c r="A190" s="16" t="s">
        <v>196</v>
      </c>
      <c r="B190" t="s">
        <v>18</v>
      </c>
      <c r="C190">
        <v>10</v>
      </c>
      <c r="D190" s="17" t="str">
        <f t="shared" ref="D190:D205" si="16">IF(K2&lt;&gt;"",K2,"")</f>
        <v>CellsX</v>
      </c>
    </row>
    <row r="191" spans="1:4" hidden="1" x14ac:dyDescent="0.3">
      <c r="A191" s="16" t="s">
        <v>197</v>
      </c>
      <c r="B191" t="s">
        <v>21</v>
      </c>
      <c r="C191">
        <v>10</v>
      </c>
      <c r="D191" s="17" t="str">
        <f t="shared" si="16"/>
        <v>CellsX</v>
      </c>
    </row>
    <row r="192" spans="1:4" hidden="1" x14ac:dyDescent="0.3">
      <c r="A192" s="16" t="s">
        <v>198</v>
      </c>
      <c r="B192" t="s">
        <v>22</v>
      </c>
      <c r="C192">
        <v>10</v>
      </c>
      <c r="D192" s="17" t="str">
        <f t="shared" si="16"/>
        <v>CellsX</v>
      </c>
    </row>
    <row r="193" spans="1:4" hidden="1" x14ac:dyDescent="0.3">
      <c r="A193" s="16" t="s">
        <v>199</v>
      </c>
      <c r="B193" t="s">
        <v>23</v>
      </c>
      <c r="C193">
        <v>10</v>
      </c>
      <c r="D193" s="17" t="str">
        <f t="shared" si="16"/>
        <v>CellsX</v>
      </c>
    </row>
    <row r="194" spans="1:4" hidden="1" x14ac:dyDescent="0.3">
      <c r="A194" s="16" t="s">
        <v>200</v>
      </c>
      <c r="B194" t="s">
        <v>24</v>
      </c>
      <c r="C194">
        <v>10</v>
      </c>
      <c r="D194" s="17" t="str">
        <f t="shared" si="16"/>
        <v>CellsX</v>
      </c>
    </row>
    <row r="195" spans="1:4" hidden="1" x14ac:dyDescent="0.3">
      <c r="A195" s="16" t="s">
        <v>201</v>
      </c>
      <c r="B195" t="s">
        <v>25</v>
      </c>
      <c r="C195">
        <v>10</v>
      </c>
      <c r="D195" s="17" t="str">
        <f t="shared" si="16"/>
        <v>CellsX</v>
      </c>
    </row>
    <row r="196" spans="1:4" hidden="1" x14ac:dyDescent="0.3">
      <c r="A196" s="16" t="s">
        <v>202</v>
      </c>
      <c r="B196" t="s">
        <v>26</v>
      </c>
      <c r="C196">
        <v>10</v>
      </c>
      <c r="D196" s="17" t="str">
        <f t="shared" si="16"/>
        <v>CellsX</v>
      </c>
    </row>
    <row r="197" spans="1:4" hidden="1" x14ac:dyDescent="0.3">
      <c r="A197" s="16" t="s">
        <v>203</v>
      </c>
      <c r="B197" t="s">
        <v>27</v>
      </c>
      <c r="C197">
        <v>10</v>
      </c>
      <c r="D197" s="17" t="str">
        <f t="shared" si="16"/>
        <v>CellsX</v>
      </c>
    </row>
    <row r="198" spans="1:4" hidden="1" x14ac:dyDescent="0.3">
      <c r="A198" s="16" t="s">
        <v>204</v>
      </c>
      <c r="B198" t="s">
        <v>28</v>
      </c>
      <c r="C198">
        <v>10</v>
      </c>
      <c r="D198" s="17" t="str">
        <f t="shared" si="16"/>
        <v>CellsX</v>
      </c>
    </row>
    <row r="199" spans="1:4" hidden="1" x14ac:dyDescent="0.3">
      <c r="A199" s="16" t="s">
        <v>205</v>
      </c>
      <c r="B199" t="s">
        <v>29</v>
      </c>
      <c r="C199">
        <v>10</v>
      </c>
      <c r="D199" s="17" t="str">
        <f t="shared" si="16"/>
        <v>CellsX</v>
      </c>
    </row>
    <row r="200" spans="1:4" hidden="1" x14ac:dyDescent="0.3">
      <c r="A200" s="16" t="s">
        <v>206</v>
      </c>
      <c r="B200" t="s">
        <v>30</v>
      </c>
      <c r="C200">
        <v>10</v>
      </c>
      <c r="D200" s="17" t="str">
        <f t="shared" si="16"/>
        <v>CellsX</v>
      </c>
    </row>
    <row r="201" spans="1:4" hidden="1" x14ac:dyDescent="0.3">
      <c r="A201" s="16" t="s">
        <v>207</v>
      </c>
      <c r="B201" t="s">
        <v>31</v>
      </c>
      <c r="C201">
        <v>10</v>
      </c>
      <c r="D201" s="17" t="str">
        <f t="shared" si="16"/>
        <v>CellsX</v>
      </c>
    </row>
    <row r="202" spans="1:4" hidden="1" x14ac:dyDescent="0.3">
      <c r="A202" s="16" t="s">
        <v>208</v>
      </c>
      <c r="B202" t="s">
        <v>32</v>
      </c>
      <c r="C202">
        <v>10</v>
      </c>
      <c r="D202" s="17" t="str">
        <f t="shared" si="16"/>
        <v>CellsX</v>
      </c>
    </row>
    <row r="203" spans="1:4" hidden="1" x14ac:dyDescent="0.3">
      <c r="A203" s="16" t="s">
        <v>209</v>
      </c>
      <c r="B203" t="s">
        <v>33</v>
      </c>
      <c r="C203">
        <v>10</v>
      </c>
      <c r="D203" s="17" t="str">
        <f t="shared" si="16"/>
        <v>CellsX</v>
      </c>
    </row>
    <row r="204" spans="1:4" hidden="1" x14ac:dyDescent="0.3">
      <c r="A204" s="16" t="s">
        <v>210</v>
      </c>
      <c r="B204" t="s">
        <v>34</v>
      </c>
      <c r="C204">
        <v>10</v>
      </c>
      <c r="D204" s="17" t="str">
        <f t="shared" si="16"/>
        <v>CellsX</v>
      </c>
    </row>
    <row r="205" spans="1:4" hidden="1" x14ac:dyDescent="0.3">
      <c r="A205" s="16" t="s">
        <v>211</v>
      </c>
      <c r="B205" t="s">
        <v>35</v>
      </c>
      <c r="C205">
        <v>10</v>
      </c>
      <c r="D205" s="17" t="str">
        <f t="shared" si="16"/>
        <v>CellsX</v>
      </c>
    </row>
    <row r="206" spans="1:4" hidden="1" x14ac:dyDescent="0.3">
      <c r="A206" s="16" t="s">
        <v>212</v>
      </c>
      <c r="B206" t="s">
        <v>18</v>
      </c>
      <c r="C206">
        <v>11</v>
      </c>
      <c r="D206" s="17" t="str">
        <f t="shared" ref="D206:D221" si="17">IF(L2&lt;&gt;"",L2,"")</f>
        <v>CellsX</v>
      </c>
    </row>
    <row r="207" spans="1:4" hidden="1" x14ac:dyDescent="0.3">
      <c r="A207" s="16" t="s">
        <v>213</v>
      </c>
      <c r="B207" t="s">
        <v>21</v>
      </c>
      <c r="C207">
        <v>11</v>
      </c>
      <c r="D207" s="17" t="str">
        <f t="shared" si="17"/>
        <v>CellsX</v>
      </c>
    </row>
    <row r="208" spans="1:4" hidden="1" x14ac:dyDescent="0.3">
      <c r="A208" s="16" t="s">
        <v>214</v>
      </c>
      <c r="B208" t="s">
        <v>22</v>
      </c>
      <c r="C208">
        <v>11</v>
      </c>
      <c r="D208" s="17" t="str">
        <f t="shared" si="17"/>
        <v>CellsX</v>
      </c>
    </row>
    <row r="209" spans="1:4" hidden="1" x14ac:dyDescent="0.3">
      <c r="A209" s="16" t="s">
        <v>215</v>
      </c>
      <c r="B209" t="s">
        <v>23</v>
      </c>
      <c r="C209">
        <v>11</v>
      </c>
      <c r="D209" s="17" t="str">
        <f t="shared" si="17"/>
        <v>CellsX</v>
      </c>
    </row>
    <row r="210" spans="1:4" hidden="1" x14ac:dyDescent="0.3">
      <c r="A210" s="16" t="s">
        <v>216</v>
      </c>
      <c r="B210" t="s">
        <v>24</v>
      </c>
      <c r="C210">
        <v>11</v>
      </c>
      <c r="D210" s="17" t="str">
        <f t="shared" si="17"/>
        <v>CellsX</v>
      </c>
    </row>
    <row r="211" spans="1:4" hidden="1" x14ac:dyDescent="0.3">
      <c r="A211" s="16" t="s">
        <v>217</v>
      </c>
      <c r="B211" t="s">
        <v>25</v>
      </c>
      <c r="C211">
        <v>11</v>
      </c>
      <c r="D211" s="17" t="str">
        <f t="shared" si="17"/>
        <v>CellsX</v>
      </c>
    </row>
    <row r="212" spans="1:4" hidden="1" x14ac:dyDescent="0.3">
      <c r="A212" s="16" t="s">
        <v>218</v>
      </c>
      <c r="B212" t="s">
        <v>26</v>
      </c>
      <c r="C212">
        <v>11</v>
      </c>
      <c r="D212" s="17" t="str">
        <f t="shared" si="17"/>
        <v>CellsX</v>
      </c>
    </row>
    <row r="213" spans="1:4" hidden="1" x14ac:dyDescent="0.3">
      <c r="A213" s="16" t="s">
        <v>219</v>
      </c>
      <c r="B213" t="s">
        <v>27</v>
      </c>
      <c r="C213">
        <v>11</v>
      </c>
      <c r="D213" s="17" t="str">
        <f t="shared" si="17"/>
        <v>CellsX</v>
      </c>
    </row>
    <row r="214" spans="1:4" hidden="1" x14ac:dyDescent="0.3">
      <c r="A214" s="16" t="s">
        <v>220</v>
      </c>
      <c r="B214" t="s">
        <v>28</v>
      </c>
      <c r="C214">
        <v>11</v>
      </c>
      <c r="D214" s="17" t="str">
        <f t="shared" si="17"/>
        <v>CellsX</v>
      </c>
    </row>
    <row r="215" spans="1:4" hidden="1" x14ac:dyDescent="0.3">
      <c r="A215" s="16" t="s">
        <v>221</v>
      </c>
      <c r="B215" t="s">
        <v>29</v>
      </c>
      <c r="C215">
        <v>11</v>
      </c>
      <c r="D215" s="17" t="str">
        <f t="shared" si="17"/>
        <v>CellsX</v>
      </c>
    </row>
    <row r="216" spans="1:4" hidden="1" x14ac:dyDescent="0.3">
      <c r="A216" s="16" t="s">
        <v>222</v>
      </c>
      <c r="B216" t="s">
        <v>30</v>
      </c>
      <c r="C216">
        <v>11</v>
      </c>
      <c r="D216" s="17" t="str">
        <f t="shared" si="17"/>
        <v>CellsX</v>
      </c>
    </row>
    <row r="217" spans="1:4" hidden="1" x14ac:dyDescent="0.3">
      <c r="A217" s="16" t="s">
        <v>223</v>
      </c>
      <c r="B217" t="s">
        <v>31</v>
      </c>
      <c r="C217">
        <v>11</v>
      </c>
      <c r="D217" s="17" t="str">
        <f t="shared" si="17"/>
        <v>CellsX</v>
      </c>
    </row>
    <row r="218" spans="1:4" hidden="1" x14ac:dyDescent="0.3">
      <c r="A218" s="16" t="s">
        <v>224</v>
      </c>
      <c r="B218" t="s">
        <v>32</v>
      </c>
      <c r="C218">
        <v>11</v>
      </c>
      <c r="D218" s="17" t="str">
        <f t="shared" si="17"/>
        <v>CellsX</v>
      </c>
    </row>
    <row r="219" spans="1:4" hidden="1" x14ac:dyDescent="0.3">
      <c r="A219" s="16" t="s">
        <v>225</v>
      </c>
      <c r="B219" t="s">
        <v>33</v>
      </c>
      <c r="C219">
        <v>11</v>
      </c>
      <c r="D219" s="17" t="str">
        <f t="shared" si="17"/>
        <v>CellsX</v>
      </c>
    </row>
    <row r="220" spans="1:4" hidden="1" x14ac:dyDescent="0.3">
      <c r="A220" s="16" t="s">
        <v>226</v>
      </c>
      <c r="B220" t="s">
        <v>34</v>
      </c>
      <c r="C220">
        <v>11</v>
      </c>
      <c r="D220" s="17" t="str">
        <f t="shared" si="17"/>
        <v>CellsX</v>
      </c>
    </row>
    <row r="221" spans="1:4" hidden="1" x14ac:dyDescent="0.3">
      <c r="A221" s="16" t="s">
        <v>227</v>
      </c>
      <c r="B221" t="s">
        <v>35</v>
      </c>
      <c r="C221">
        <v>11</v>
      </c>
      <c r="D221" s="17" t="str">
        <f t="shared" si="17"/>
        <v>CellsX</v>
      </c>
    </row>
    <row r="222" spans="1:4" hidden="1" x14ac:dyDescent="0.3">
      <c r="A222" s="16" t="s">
        <v>228</v>
      </c>
      <c r="B222" t="s">
        <v>18</v>
      </c>
      <c r="C222">
        <v>12</v>
      </c>
      <c r="D222" s="17" t="str">
        <f t="shared" ref="D222:D237" si="18">IF(M2&lt;&gt;"",M2,"")</f>
        <v>CellsX</v>
      </c>
    </row>
    <row r="223" spans="1:4" hidden="1" x14ac:dyDescent="0.3">
      <c r="A223" s="16" t="s">
        <v>229</v>
      </c>
      <c r="B223" t="s">
        <v>21</v>
      </c>
      <c r="C223">
        <v>12</v>
      </c>
      <c r="D223" s="17" t="str">
        <f t="shared" si="18"/>
        <v>CellsX</v>
      </c>
    </row>
    <row r="224" spans="1:4" hidden="1" x14ac:dyDescent="0.3">
      <c r="A224" s="16" t="s">
        <v>230</v>
      </c>
      <c r="B224" t="s">
        <v>22</v>
      </c>
      <c r="C224">
        <v>12</v>
      </c>
      <c r="D224" s="17" t="str">
        <f t="shared" si="18"/>
        <v>CellsX</v>
      </c>
    </row>
    <row r="225" spans="1:4" hidden="1" x14ac:dyDescent="0.3">
      <c r="A225" s="16" t="s">
        <v>231</v>
      </c>
      <c r="B225" t="s">
        <v>23</v>
      </c>
      <c r="C225">
        <v>12</v>
      </c>
      <c r="D225" s="17" t="str">
        <f t="shared" si="18"/>
        <v>CellsX</v>
      </c>
    </row>
    <row r="226" spans="1:4" hidden="1" x14ac:dyDescent="0.3">
      <c r="A226" s="16" t="s">
        <v>232</v>
      </c>
      <c r="B226" t="s">
        <v>24</v>
      </c>
      <c r="C226">
        <v>12</v>
      </c>
      <c r="D226" s="17" t="str">
        <f t="shared" si="18"/>
        <v>CellsX</v>
      </c>
    </row>
    <row r="227" spans="1:4" hidden="1" x14ac:dyDescent="0.3">
      <c r="A227" s="16" t="s">
        <v>233</v>
      </c>
      <c r="B227" t="s">
        <v>25</v>
      </c>
      <c r="C227">
        <v>12</v>
      </c>
      <c r="D227" s="17" t="str">
        <f t="shared" si="18"/>
        <v>CellsX</v>
      </c>
    </row>
    <row r="228" spans="1:4" hidden="1" x14ac:dyDescent="0.3">
      <c r="A228" s="16" t="s">
        <v>234</v>
      </c>
      <c r="B228" t="s">
        <v>26</v>
      </c>
      <c r="C228">
        <v>12</v>
      </c>
      <c r="D228" s="17" t="str">
        <f t="shared" si="18"/>
        <v>CellsX</v>
      </c>
    </row>
    <row r="229" spans="1:4" hidden="1" x14ac:dyDescent="0.3">
      <c r="A229" s="16" t="s">
        <v>235</v>
      </c>
      <c r="B229" t="s">
        <v>27</v>
      </c>
      <c r="C229">
        <v>12</v>
      </c>
      <c r="D229" s="17" t="str">
        <f t="shared" si="18"/>
        <v>CellsX</v>
      </c>
    </row>
    <row r="230" spans="1:4" hidden="1" x14ac:dyDescent="0.3">
      <c r="A230" s="16" t="s">
        <v>236</v>
      </c>
      <c r="B230" t="s">
        <v>28</v>
      </c>
      <c r="C230">
        <v>12</v>
      </c>
      <c r="D230" s="17" t="str">
        <f t="shared" si="18"/>
        <v>CellsX</v>
      </c>
    </row>
    <row r="231" spans="1:4" hidden="1" x14ac:dyDescent="0.3">
      <c r="A231" s="16" t="s">
        <v>237</v>
      </c>
      <c r="B231" t="s">
        <v>29</v>
      </c>
      <c r="C231">
        <v>12</v>
      </c>
      <c r="D231" s="17" t="str">
        <f t="shared" si="18"/>
        <v>CellsX</v>
      </c>
    </row>
    <row r="232" spans="1:4" hidden="1" x14ac:dyDescent="0.3">
      <c r="A232" s="16" t="s">
        <v>238</v>
      </c>
      <c r="B232" t="s">
        <v>30</v>
      </c>
      <c r="C232">
        <v>12</v>
      </c>
      <c r="D232" s="17" t="str">
        <f t="shared" si="18"/>
        <v>CellsX</v>
      </c>
    </row>
    <row r="233" spans="1:4" hidden="1" x14ac:dyDescent="0.3">
      <c r="A233" s="16" t="s">
        <v>239</v>
      </c>
      <c r="B233" t="s">
        <v>31</v>
      </c>
      <c r="C233">
        <v>12</v>
      </c>
      <c r="D233" s="17" t="str">
        <f t="shared" si="18"/>
        <v>CellsX</v>
      </c>
    </row>
    <row r="234" spans="1:4" hidden="1" x14ac:dyDescent="0.3">
      <c r="A234" s="16" t="s">
        <v>240</v>
      </c>
      <c r="B234" t="s">
        <v>32</v>
      </c>
      <c r="C234">
        <v>12</v>
      </c>
      <c r="D234" s="17" t="str">
        <f t="shared" si="18"/>
        <v>CellsX</v>
      </c>
    </row>
    <row r="235" spans="1:4" hidden="1" x14ac:dyDescent="0.3">
      <c r="A235" s="16" t="s">
        <v>241</v>
      </c>
      <c r="B235" t="s">
        <v>33</v>
      </c>
      <c r="C235">
        <v>12</v>
      </c>
      <c r="D235" s="17" t="str">
        <f t="shared" si="18"/>
        <v>CellsX</v>
      </c>
    </row>
    <row r="236" spans="1:4" hidden="1" x14ac:dyDescent="0.3">
      <c r="A236" s="16" t="s">
        <v>242</v>
      </c>
      <c r="B236" t="s">
        <v>34</v>
      </c>
      <c r="C236">
        <v>12</v>
      </c>
      <c r="D236" s="17" t="str">
        <f t="shared" si="18"/>
        <v>CellsX</v>
      </c>
    </row>
    <row r="237" spans="1:4" hidden="1" x14ac:dyDescent="0.3">
      <c r="A237" s="16" t="s">
        <v>243</v>
      </c>
      <c r="B237" t="s">
        <v>35</v>
      </c>
      <c r="C237">
        <v>12</v>
      </c>
      <c r="D237" s="17" t="str">
        <f t="shared" si="18"/>
        <v>CellsX</v>
      </c>
    </row>
    <row r="238" spans="1:4" hidden="1" x14ac:dyDescent="0.3">
      <c r="A238" s="16" t="s">
        <v>244</v>
      </c>
      <c r="B238" t="s">
        <v>18</v>
      </c>
      <c r="C238">
        <v>13</v>
      </c>
      <c r="D238" s="17" t="str">
        <f t="shared" ref="D238:D253" si="19">IF(N2&lt;&gt;"",N2,"")</f>
        <v>CellsX</v>
      </c>
    </row>
    <row r="239" spans="1:4" hidden="1" x14ac:dyDescent="0.3">
      <c r="A239" s="16" t="s">
        <v>245</v>
      </c>
      <c r="B239" t="s">
        <v>21</v>
      </c>
      <c r="C239">
        <v>13</v>
      </c>
      <c r="D239" s="17" t="str">
        <f t="shared" si="19"/>
        <v>CellsX</v>
      </c>
    </row>
    <row r="240" spans="1:4" hidden="1" x14ac:dyDescent="0.3">
      <c r="A240" s="16" t="s">
        <v>246</v>
      </c>
      <c r="B240" t="s">
        <v>22</v>
      </c>
      <c r="C240">
        <v>13</v>
      </c>
      <c r="D240" s="17" t="str">
        <f t="shared" si="19"/>
        <v>CellsX</v>
      </c>
    </row>
    <row r="241" spans="1:4" hidden="1" x14ac:dyDescent="0.3">
      <c r="A241" s="16" t="s">
        <v>247</v>
      </c>
      <c r="B241" t="s">
        <v>23</v>
      </c>
      <c r="C241">
        <v>13</v>
      </c>
      <c r="D241" s="17" t="str">
        <f t="shared" si="19"/>
        <v>CellsX</v>
      </c>
    </row>
    <row r="242" spans="1:4" hidden="1" x14ac:dyDescent="0.3">
      <c r="A242" s="16" t="s">
        <v>248</v>
      </c>
      <c r="B242" t="s">
        <v>24</v>
      </c>
      <c r="C242">
        <v>13</v>
      </c>
      <c r="D242" s="17" t="str">
        <f t="shared" si="19"/>
        <v>CellsX</v>
      </c>
    </row>
    <row r="243" spans="1:4" hidden="1" x14ac:dyDescent="0.3">
      <c r="A243" s="16" t="s">
        <v>249</v>
      </c>
      <c r="B243" t="s">
        <v>25</v>
      </c>
      <c r="C243">
        <v>13</v>
      </c>
      <c r="D243" s="17" t="str">
        <f t="shared" si="19"/>
        <v>CellsX</v>
      </c>
    </row>
    <row r="244" spans="1:4" hidden="1" x14ac:dyDescent="0.3">
      <c r="A244" s="16" t="s">
        <v>250</v>
      </c>
      <c r="B244" t="s">
        <v>26</v>
      </c>
      <c r="C244">
        <v>13</v>
      </c>
      <c r="D244" s="17" t="str">
        <f t="shared" si="19"/>
        <v>CellsX</v>
      </c>
    </row>
    <row r="245" spans="1:4" hidden="1" x14ac:dyDescent="0.3">
      <c r="A245" s="16" t="s">
        <v>251</v>
      </c>
      <c r="B245" t="s">
        <v>27</v>
      </c>
      <c r="C245">
        <v>13</v>
      </c>
      <c r="D245" s="17" t="str">
        <f t="shared" si="19"/>
        <v>CellsX</v>
      </c>
    </row>
    <row r="246" spans="1:4" hidden="1" x14ac:dyDescent="0.3">
      <c r="A246" s="16" t="s">
        <v>252</v>
      </c>
      <c r="B246" t="s">
        <v>28</v>
      </c>
      <c r="C246">
        <v>13</v>
      </c>
      <c r="D246" s="17" t="str">
        <f t="shared" si="19"/>
        <v>CellsX</v>
      </c>
    </row>
    <row r="247" spans="1:4" hidden="1" x14ac:dyDescent="0.3">
      <c r="A247" s="16" t="s">
        <v>253</v>
      </c>
      <c r="B247" t="s">
        <v>29</v>
      </c>
      <c r="C247">
        <v>13</v>
      </c>
      <c r="D247" s="17" t="str">
        <f t="shared" si="19"/>
        <v>CellsX</v>
      </c>
    </row>
    <row r="248" spans="1:4" hidden="1" x14ac:dyDescent="0.3">
      <c r="A248" s="16" t="s">
        <v>254</v>
      </c>
      <c r="B248" t="s">
        <v>30</v>
      </c>
      <c r="C248">
        <v>13</v>
      </c>
      <c r="D248" s="17" t="str">
        <f t="shared" si="19"/>
        <v>CellsX</v>
      </c>
    </row>
    <row r="249" spans="1:4" hidden="1" x14ac:dyDescent="0.3">
      <c r="A249" s="16" t="s">
        <v>255</v>
      </c>
      <c r="B249" t="s">
        <v>31</v>
      </c>
      <c r="C249">
        <v>13</v>
      </c>
      <c r="D249" s="17" t="str">
        <f t="shared" si="19"/>
        <v>CellsX</v>
      </c>
    </row>
    <row r="250" spans="1:4" hidden="1" x14ac:dyDescent="0.3">
      <c r="A250" s="16" t="s">
        <v>256</v>
      </c>
      <c r="B250" t="s">
        <v>32</v>
      </c>
      <c r="C250">
        <v>13</v>
      </c>
      <c r="D250" s="17" t="str">
        <f t="shared" si="19"/>
        <v>CellsX</v>
      </c>
    </row>
    <row r="251" spans="1:4" hidden="1" x14ac:dyDescent="0.3">
      <c r="A251" s="16" t="s">
        <v>257</v>
      </c>
      <c r="B251" t="s">
        <v>33</v>
      </c>
      <c r="C251">
        <v>13</v>
      </c>
      <c r="D251" s="17" t="str">
        <f t="shared" si="19"/>
        <v>CellsX</v>
      </c>
    </row>
    <row r="252" spans="1:4" hidden="1" x14ac:dyDescent="0.3">
      <c r="A252" s="16" t="s">
        <v>258</v>
      </c>
      <c r="B252" t="s">
        <v>34</v>
      </c>
      <c r="C252">
        <v>13</v>
      </c>
      <c r="D252" s="17" t="str">
        <f t="shared" si="19"/>
        <v>CellsX</v>
      </c>
    </row>
    <row r="253" spans="1:4" hidden="1" x14ac:dyDescent="0.3">
      <c r="A253" s="16" t="s">
        <v>259</v>
      </c>
      <c r="B253" t="s">
        <v>35</v>
      </c>
      <c r="C253">
        <v>13</v>
      </c>
      <c r="D253" s="17" t="str">
        <f t="shared" si="19"/>
        <v>CellsX</v>
      </c>
    </row>
    <row r="254" spans="1:4" hidden="1" x14ac:dyDescent="0.3">
      <c r="A254" s="16" t="s">
        <v>260</v>
      </c>
      <c r="B254" t="s">
        <v>18</v>
      </c>
      <c r="C254">
        <v>14</v>
      </c>
      <c r="D254" s="17" t="str">
        <f t="shared" ref="D254:D269" si="20">IF(O2&lt;&gt;"",O2,"")</f>
        <v>CellsX</v>
      </c>
    </row>
    <row r="255" spans="1:4" hidden="1" x14ac:dyDescent="0.3">
      <c r="A255" s="16" t="s">
        <v>261</v>
      </c>
      <c r="B255" t="s">
        <v>21</v>
      </c>
      <c r="C255">
        <v>14</v>
      </c>
      <c r="D255" s="17" t="str">
        <f t="shared" si="20"/>
        <v>CellsX</v>
      </c>
    </row>
    <row r="256" spans="1:4" hidden="1" x14ac:dyDescent="0.3">
      <c r="A256" s="16" t="s">
        <v>262</v>
      </c>
      <c r="B256" t="s">
        <v>22</v>
      </c>
      <c r="C256">
        <v>14</v>
      </c>
      <c r="D256" s="17" t="str">
        <f t="shared" si="20"/>
        <v>CellsX</v>
      </c>
    </row>
    <row r="257" spans="1:4" hidden="1" x14ac:dyDescent="0.3">
      <c r="A257" s="16" t="s">
        <v>263</v>
      </c>
      <c r="B257" t="s">
        <v>23</v>
      </c>
      <c r="C257">
        <v>14</v>
      </c>
      <c r="D257" s="17" t="str">
        <f t="shared" si="20"/>
        <v>CellsX</v>
      </c>
    </row>
    <row r="258" spans="1:4" hidden="1" x14ac:dyDescent="0.3">
      <c r="A258" s="16" t="s">
        <v>264</v>
      </c>
      <c r="B258" t="s">
        <v>24</v>
      </c>
      <c r="C258">
        <v>14</v>
      </c>
      <c r="D258" s="17" t="str">
        <f t="shared" si="20"/>
        <v>CellsX</v>
      </c>
    </row>
    <row r="259" spans="1:4" hidden="1" x14ac:dyDescent="0.3">
      <c r="A259" s="16" t="s">
        <v>265</v>
      </c>
      <c r="B259" t="s">
        <v>25</v>
      </c>
      <c r="C259">
        <v>14</v>
      </c>
      <c r="D259" s="17" t="str">
        <f t="shared" si="20"/>
        <v>CellsX</v>
      </c>
    </row>
    <row r="260" spans="1:4" hidden="1" x14ac:dyDescent="0.3">
      <c r="A260" s="16" t="s">
        <v>266</v>
      </c>
      <c r="B260" t="s">
        <v>26</v>
      </c>
      <c r="C260">
        <v>14</v>
      </c>
      <c r="D260" s="17" t="str">
        <f t="shared" si="20"/>
        <v>CellsX</v>
      </c>
    </row>
    <row r="261" spans="1:4" hidden="1" x14ac:dyDescent="0.3">
      <c r="A261" s="16" t="s">
        <v>267</v>
      </c>
      <c r="B261" t="s">
        <v>27</v>
      </c>
      <c r="C261">
        <v>14</v>
      </c>
      <c r="D261" s="17" t="str">
        <f t="shared" si="20"/>
        <v>CellsX</v>
      </c>
    </row>
    <row r="262" spans="1:4" hidden="1" x14ac:dyDescent="0.3">
      <c r="A262" s="16" t="s">
        <v>268</v>
      </c>
      <c r="B262" t="s">
        <v>28</v>
      </c>
      <c r="C262">
        <v>14</v>
      </c>
      <c r="D262" s="17" t="str">
        <f t="shared" si="20"/>
        <v>CellsX</v>
      </c>
    </row>
    <row r="263" spans="1:4" hidden="1" x14ac:dyDescent="0.3">
      <c r="A263" s="16" t="s">
        <v>269</v>
      </c>
      <c r="B263" t="s">
        <v>29</v>
      </c>
      <c r="C263">
        <v>14</v>
      </c>
      <c r="D263" s="17" t="str">
        <f t="shared" si="20"/>
        <v>CellsX</v>
      </c>
    </row>
    <row r="264" spans="1:4" hidden="1" x14ac:dyDescent="0.3">
      <c r="A264" s="16" t="s">
        <v>270</v>
      </c>
      <c r="B264" t="s">
        <v>30</v>
      </c>
      <c r="C264">
        <v>14</v>
      </c>
      <c r="D264" s="17" t="str">
        <f t="shared" si="20"/>
        <v>CellsX</v>
      </c>
    </row>
    <row r="265" spans="1:4" hidden="1" x14ac:dyDescent="0.3">
      <c r="A265" s="16" t="s">
        <v>271</v>
      </c>
      <c r="B265" t="s">
        <v>31</v>
      </c>
      <c r="C265">
        <v>14</v>
      </c>
      <c r="D265" s="17" t="str">
        <f t="shared" si="20"/>
        <v>CellsX</v>
      </c>
    </row>
    <row r="266" spans="1:4" hidden="1" x14ac:dyDescent="0.3">
      <c r="A266" s="16" t="s">
        <v>272</v>
      </c>
      <c r="B266" t="s">
        <v>32</v>
      </c>
      <c r="C266">
        <v>14</v>
      </c>
      <c r="D266" s="17" t="str">
        <f t="shared" si="20"/>
        <v>CellsX</v>
      </c>
    </row>
    <row r="267" spans="1:4" hidden="1" x14ac:dyDescent="0.3">
      <c r="A267" s="16" t="s">
        <v>273</v>
      </c>
      <c r="B267" t="s">
        <v>33</v>
      </c>
      <c r="C267">
        <v>14</v>
      </c>
      <c r="D267" s="17" t="str">
        <f t="shared" si="20"/>
        <v>CellsX</v>
      </c>
    </row>
    <row r="268" spans="1:4" hidden="1" x14ac:dyDescent="0.3">
      <c r="A268" s="16" t="s">
        <v>274</v>
      </c>
      <c r="B268" t="s">
        <v>34</v>
      </c>
      <c r="C268">
        <v>14</v>
      </c>
      <c r="D268" s="17" t="str">
        <f t="shared" si="20"/>
        <v>CellsX</v>
      </c>
    </row>
    <row r="269" spans="1:4" hidden="1" x14ac:dyDescent="0.3">
      <c r="A269" s="16" t="s">
        <v>275</v>
      </c>
      <c r="B269" t="s">
        <v>35</v>
      </c>
      <c r="C269">
        <v>14</v>
      </c>
      <c r="D269" s="17" t="str">
        <f t="shared" si="20"/>
        <v>CellsX</v>
      </c>
    </row>
    <row r="270" spans="1:4" hidden="1" x14ac:dyDescent="0.3">
      <c r="A270" s="16" t="s">
        <v>276</v>
      </c>
      <c r="B270" t="s">
        <v>18</v>
      </c>
      <c r="C270">
        <v>15</v>
      </c>
      <c r="D270" s="17" t="str">
        <f t="shared" ref="D270:D285" si="21">IF(P2&lt;&gt;"",P2,"")</f>
        <v>CellsX</v>
      </c>
    </row>
    <row r="271" spans="1:4" hidden="1" x14ac:dyDescent="0.3">
      <c r="A271" s="16" t="s">
        <v>277</v>
      </c>
      <c r="B271" t="s">
        <v>21</v>
      </c>
      <c r="C271">
        <v>15</v>
      </c>
      <c r="D271" s="17" t="str">
        <f t="shared" si="21"/>
        <v>CellsX</v>
      </c>
    </row>
    <row r="272" spans="1:4" hidden="1" x14ac:dyDescent="0.3">
      <c r="A272" s="16" t="s">
        <v>278</v>
      </c>
      <c r="B272" t="s">
        <v>22</v>
      </c>
      <c r="C272">
        <v>15</v>
      </c>
      <c r="D272" s="17" t="str">
        <f t="shared" si="21"/>
        <v>CellsX</v>
      </c>
    </row>
    <row r="273" spans="1:4" hidden="1" x14ac:dyDescent="0.3">
      <c r="A273" s="16" t="s">
        <v>279</v>
      </c>
      <c r="B273" t="s">
        <v>23</v>
      </c>
      <c r="C273">
        <v>15</v>
      </c>
      <c r="D273" s="17" t="str">
        <f t="shared" si="21"/>
        <v>CellsX</v>
      </c>
    </row>
    <row r="274" spans="1:4" hidden="1" x14ac:dyDescent="0.3">
      <c r="A274" s="16" t="s">
        <v>280</v>
      </c>
      <c r="B274" t="s">
        <v>24</v>
      </c>
      <c r="C274">
        <v>15</v>
      </c>
      <c r="D274" s="17" t="str">
        <f t="shared" si="21"/>
        <v>CellsX</v>
      </c>
    </row>
    <row r="275" spans="1:4" hidden="1" x14ac:dyDescent="0.3">
      <c r="A275" s="16" t="s">
        <v>281</v>
      </c>
      <c r="B275" t="s">
        <v>25</v>
      </c>
      <c r="C275">
        <v>15</v>
      </c>
      <c r="D275" s="17" t="str">
        <f t="shared" si="21"/>
        <v>CellsX</v>
      </c>
    </row>
    <row r="276" spans="1:4" hidden="1" x14ac:dyDescent="0.3">
      <c r="A276" s="16" t="s">
        <v>282</v>
      </c>
      <c r="B276" t="s">
        <v>26</v>
      </c>
      <c r="C276">
        <v>15</v>
      </c>
      <c r="D276" s="17" t="str">
        <f t="shared" si="21"/>
        <v>CellsX</v>
      </c>
    </row>
    <row r="277" spans="1:4" hidden="1" x14ac:dyDescent="0.3">
      <c r="A277" s="16" t="s">
        <v>283</v>
      </c>
      <c r="B277" t="s">
        <v>27</v>
      </c>
      <c r="C277">
        <v>15</v>
      </c>
      <c r="D277" s="17" t="str">
        <f t="shared" si="21"/>
        <v>CellsX</v>
      </c>
    </row>
    <row r="278" spans="1:4" hidden="1" x14ac:dyDescent="0.3">
      <c r="A278" s="16" t="s">
        <v>284</v>
      </c>
      <c r="B278" t="s">
        <v>28</v>
      </c>
      <c r="C278">
        <v>15</v>
      </c>
      <c r="D278" s="17" t="str">
        <f t="shared" si="21"/>
        <v>CellsX</v>
      </c>
    </row>
    <row r="279" spans="1:4" hidden="1" x14ac:dyDescent="0.3">
      <c r="A279" s="16" t="s">
        <v>285</v>
      </c>
      <c r="B279" t="s">
        <v>29</v>
      </c>
      <c r="C279">
        <v>15</v>
      </c>
      <c r="D279" s="17" t="str">
        <f t="shared" si="21"/>
        <v>CellsX</v>
      </c>
    </row>
    <row r="280" spans="1:4" hidden="1" x14ac:dyDescent="0.3">
      <c r="A280" s="16" t="s">
        <v>286</v>
      </c>
      <c r="B280" t="s">
        <v>30</v>
      </c>
      <c r="C280">
        <v>15</v>
      </c>
      <c r="D280" s="17" t="str">
        <f t="shared" si="21"/>
        <v>CellsX</v>
      </c>
    </row>
    <row r="281" spans="1:4" hidden="1" x14ac:dyDescent="0.3">
      <c r="A281" s="16" t="s">
        <v>287</v>
      </c>
      <c r="B281" t="s">
        <v>31</v>
      </c>
      <c r="C281">
        <v>15</v>
      </c>
      <c r="D281" s="17" t="str">
        <f t="shared" si="21"/>
        <v>CellsX</v>
      </c>
    </row>
    <row r="282" spans="1:4" hidden="1" x14ac:dyDescent="0.3">
      <c r="A282" s="16" t="s">
        <v>288</v>
      </c>
      <c r="B282" t="s">
        <v>32</v>
      </c>
      <c r="C282">
        <v>15</v>
      </c>
      <c r="D282" s="17" t="str">
        <f t="shared" si="21"/>
        <v>CellsX</v>
      </c>
    </row>
    <row r="283" spans="1:4" hidden="1" x14ac:dyDescent="0.3">
      <c r="A283" s="16" t="s">
        <v>289</v>
      </c>
      <c r="B283" t="s">
        <v>33</v>
      </c>
      <c r="C283">
        <v>15</v>
      </c>
      <c r="D283" s="17" t="str">
        <f t="shared" si="21"/>
        <v>CellsX</v>
      </c>
    </row>
    <row r="284" spans="1:4" hidden="1" x14ac:dyDescent="0.3">
      <c r="A284" s="16" t="s">
        <v>290</v>
      </c>
      <c r="B284" t="s">
        <v>34</v>
      </c>
      <c r="C284">
        <v>15</v>
      </c>
      <c r="D284" s="17" t="str">
        <f t="shared" si="21"/>
        <v>CellsX</v>
      </c>
    </row>
    <row r="285" spans="1:4" hidden="1" x14ac:dyDescent="0.3">
      <c r="A285" s="16" t="s">
        <v>291</v>
      </c>
      <c r="B285" t="s">
        <v>35</v>
      </c>
      <c r="C285">
        <v>15</v>
      </c>
      <c r="D285" s="17" t="str">
        <f t="shared" si="21"/>
        <v>CellsX</v>
      </c>
    </row>
    <row r="286" spans="1:4" hidden="1" x14ac:dyDescent="0.3">
      <c r="A286" s="16" t="s">
        <v>292</v>
      </c>
      <c r="B286" t="s">
        <v>18</v>
      </c>
      <c r="C286">
        <v>16</v>
      </c>
      <c r="D286" s="17" t="str">
        <f t="shared" ref="D286:D301" si="22">IF(Q2&lt;&gt;"",Q2,"")</f>
        <v>CellsX</v>
      </c>
    </row>
    <row r="287" spans="1:4" hidden="1" x14ac:dyDescent="0.3">
      <c r="A287" s="16" t="s">
        <v>293</v>
      </c>
      <c r="B287" t="s">
        <v>21</v>
      </c>
      <c r="C287">
        <v>16</v>
      </c>
      <c r="D287" s="17" t="str">
        <f t="shared" si="22"/>
        <v>CellsX</v>
      </c>
    </row>
    <row r="288" spans="1:4" hidden="1" x14ac:dyDescent="0.3">
      <c r="A288" s="16" t="s">
        <v>294</v>
      </c>
      <c r="B288" t="s">
        <v>22</v>
      </c>
      <c r="C288">
        <v>16</v>
      </c>
      <c r="D288" s="17" t="str">
        <f t="shared" si="22"/>
        <v>CellsX</v>
      </c>
    </row>
    <row r="289" spans="1:4" hidden="1" x14ac:dyDescent="0.3">
      <c r="A289" s="16" t="s">
        <v>295</v>
      </c>
      <c r="B289" t="s">
        <v>23</v>
      </c>
      <c r="C289">
        <v>16</v>
      </c>
      <c r="D289" s="17" t="str">
        <f t="shared" si="22"/>
        <v>CellsX</v>
      </c>
    </row>
    <row r="290" spans="1:4" hidden="1" x14ac:dyDescent="0.3">
      <c r="A290" s="16" t="s">
        <v>296</v>
      </c>
      <c r="B290" t="s">
        <v>24</v>
      </c>
      <c r="C290">
        <v>16</v>
      </c>
      <c r="D290" s="17" t="str">
        <f t="shared" si="22"/>
        <v>CellsX</v>
      </c>
    </row>
    <row r="291" spans="1:4" hidden="1" x14ac:dyDescent="0.3">
      <c r="A291" s="16" t="s">
        <v>297</v>
      </c>
      <c r="B291" t="s">
        <v>25</v>
      </c>
      <c r="C291">
        <v>16</v>
      </c>
      <c r="D291" s="17" t="str">
        <f t="shared" si="22"/>
        <v>CellsX</v>
      </c>
    </row>
    <row r="292" spans="1:4" hidden="1" x14ac:dyDescent="0.3">
      <c r="A292" s="16" t="s">
        <v>298</v>
      </c>
      <c r="B292" t="s">
        <v>26</v>
      </c>
      <c r="C292">
        <v>16</v>
      </c>
      <c r="D292" s="17" t="str">
        <f t="shared" si="22"/>
        <v>CellsX</v>
      </c>
    </row>
    <row r="293" spans="1:4" hidden="1" x14ac:dyDescent="0.3">
      <c r="A293" s="16" t="s">
        <v>299</v>
      </c>
      <c r="B293" t="s">
        <v>27</v>
      </c>
      <c r="C293">
        <v>16</v>
      </c>
      <c r="D293" s="17" t="str">
        <f t="shared" si="22"/>
        <v>CellsX</v>
      </c>
    </row>
    <row r="294" spans="1:4" hidden="1" x14ac:dyDescent="0.3">
      <c r="A294" s="16" t="s">
        <v>300</v>
      </c>
      <c r="B294" t="s">
        <v>28</v>
      </c>
      <c r="C294">
        <v>16</v>
      </c>
      <c r="D294" s="17" t="str">
        <f t="shared" si="22"/>
        <v>CellsX</v>
      </c>
    </row>
    <row r="295" spans="1:4" hidden="1" x14ac:dyDescent="0.3">
      <c r="A295" s="16" t="s">
        <v>301</v>
      </c>
      <c r="B295" t="s">
        <v>29</v>
      </c>
      <c r="C295">
        <v>16</v>
      </c>
      <c r="D295" s="17" t="str">
        <f t="shared" si="22"/>
        <v>CellsX</v>
      </c>
    </row>
    <row r="296" spans="1:4" hidden="1" x14ac:dyDescent="0.3">
      <c r="A296" s="16" t="s">
        <v>302</v>
      </c>
      <c r="B296" t="s">
        <v>30</v>
      </c>
      <c r="C296">
        <v>16</v>
      </c>
      <c r="D296" s="17" t="str">
        <f t="shared" si="22"/>
        <v>CellsX</v>
      </c>
    </row>
    <row r="297" spans="1:4" hidden="1" x14ac:dyDescent="0.3">
      <c r="A297" s="16" t="s">
        <v>303</v>
      </c>
      <c r="B297" t="s">
        <v>31</v>
      </c>
      <c r="C297">
        <v>16</v>
      </c>
      <c r="D297" s="17" t="str">
        <f t="shared" si="22"/>
        <v>CellsX</v>
      </c>
    </row>
    <row r="298" spans="1:4" hidden="1" x14ac:dyDescent="0.3">
      <c r="A298" s="16" t="s">
        <v>304</v>
      </c>
      <c r="B298" t="s">
        <v>32</v>
      </c>
      <c r="C298">
        <v>16</v>
      </c>
      <c r="D298" s="17" t="str">
        <f t="shared" si="22"/>
        <v>CellsX</v>
      </c>
    </row>
    <row r="299" spans="1:4" hidden="1" x14ac:dyDescent="0.3">
      <c r="A299" s="16" t="s">
        <v>305</v>
      </c>
      <c r="B299" t="s">
        <v>33</v>
      </c>
      <c r="C299">
        <v>16</v>
      </c>
      <c r="D299" s="17" t="str">
        <f t="shared" si="22"/>
        <v>CellsX</v>
      </c>
    </row>
    <row r="300" spans="1:4" hidden="1" x14ac:dyDescent="0.3">
      <c r="A300" s="16" t="s">
        <v>306</v>
      </c>
      <c r="B300" t="s">
        <v>34</v>
      </c>
      <c r="C300">
        <v>16</v>
      </c>
      <c r="D300" s="17" t="str">
        <f t="shared" si="22"/>
        <v>CellsX</v>
      </c>
    </row>
    <row r="301" spans="1:4" hidden="1" x14ac:dyDescent="0.3">
      <c r="A301" s="16" t="s">
        <v>307</v>
      </c>
      <c r="B301" t="s">
        <v>35</v>
      </c>
      <c r="C301">
        <v>16</v>
      </c>
      <c r="D301" s="17" t="str">
        <f t="shared" si="22"/>
        <v>CellsX</v>
      </c>
    </row>
    <row r="302" spans="1:4" hidden="1" x14ac:dyDescent="0.3">
      <c r="A302" s="16" t="s">
        <v>308</v>
      </c>
      <c r="B302" t="s">
        <v>18</v>
      </c>
      <c r="C302">
        <v>17</v>
      </c>
      <c r="D302" s="17" t="str">
        <f t="shared" ref="D302:D317" si="23">IF(R2&lt;&gt;"",R2,"")</f>
        <v>CellsX</v>
      </c>
    </row>
    <row r="303" spans="1:4" hidden="1" x14ac:dyDescent="0.3">
      <c r="A303" s="16" t="s">
        <v>309</v>
      </c>
      <c r="B303" t="s">
        <v>21</v>
      </c>
      <c r="C303">
        <v>17</v>
      </c>
      <c r="D303" s="17" t="str">
        <f t="shared" si="23"/>
        <v>CellsX</v>
      </c>
    </row>
    <row r="304" spans="1:4" hidden="1" x14ac:dyDescent="0.3">
      <c r="A304" s="16" t="s">
        <v>310</v>
      </c>
      <c r="B304" t="s">
        <v>22</v>
      </c>
      <c r="C304">
        <v>17</v>
      </c>
      <c r="D304" s="17" t="str">
        <f t="shared" si="23"/>
        <v>CellsX</v>
      </c>
    </row>
    <row r="305" spans="1:4" hidden="1" x14ac:dyDescent="0.3">
      <c r="A305" s="16" t="s">
        <v>311</v>
      </c>
      <c r="B305" t="s">
        <v>23</v>
      </c>
      <c r="C305">
        <v>17</v>
      </c>
      <c r="D305" s="17" t="str">
        <f t="shared" si="23"/>
        <v>CellsX</v>
      </c>
    </row>
    <row r="306" spans="1:4" hidden="1" x14ac:dyDescent="0.3">
      <c r="A306" s="16" t="s">
        <v>312</v>
      </c>
      <c r="B306" t="s">
        <v>24</v>
      </c>
      <c r="C306">
        <v>17</v>
      </c>
      <c r="D306" s="17" t="str">
        <f t="shared" si="23"/>
        <v>CellsX</v>
      </c>
    </row>
    <row r="307" spans="1:4" hidden="1" x14ac:dyDescent="0.3">
      <c r="A307" s="16" t="s">
        <v>313</v>
      </c>
      <c r="B307" t="s">
        <v>25</v>
      </c>
      <c r="C307">
        <v>17</v>
      </c>
      <c r="D307" s="17" t="str">
        <f t="shared" si="23"/>
        <v>CellsX</v>
      </c>
    </row>
    <row r="308" spans="1:4" hidden="1" x14ac:dyDescent="0.3">
      <c r="A308" s="16" t="s">
        <v>314</v>
      </c>
      <c r="B308" t="s">
        <v>26</v>
      </c>
      <c r="C308">
        <v>17</v>
      </c>
      <c r="D308" s="17" t="str">
        <f t="shared" si="23"/>
        <v>CellsX</v>
      </c>
    </row>
    <row r="309" spans="1:4" hidden="1" x14ac:dyDescent="0.3">
      <c r="A309" s="16" t="s">
        <v>315</v>
      </c>
      <c r="B309" t="s">
        <v>27</v>
      </c>
      <c r="C309">
        <v>17</v>
      </c>
      <c r="D309" s="17" t="str">
        <f t="shared" si="23"/>
        <v>CellsX</v>
      </c>
    </row>
    <row r="310" spans="1:4" hidden="1" x14ac:dyDescent="0.3">
      <c r="A310" s="16" t="s">
        <v>316</v>
      </c>
      <c r="B310" t="s">
        <v>28</v>
      </c>
      <c r="C310">
        <v>17</v>
      </c>
      <c r="D310" s="17" t="str">
        <f t="shared" si="23"/>
        <v>CellsX</v>
      </c>
    </row>
    <row r="311" spans="1:4" hidden="1" x14ac:dyDescent="0.3">
      <c r="A311" s="16" t="s">
        <v>317</v>
      </c>
      <c r="B311" t="s">
        <v>29</v>
      </c>
      <c r="C311">
        <v>17</v>
      </c>
      <c r="D311" s="17" t="str">
        <f t="shared" si="23"/>
        <v>CellsX</v>
      </c>
    </row>
    <row r="312" spans="1:4" hidden="1" x14ac:dyDescent="0.3">
      <c r="A312" s="16" t="s">
        <v>318</v>
      </c>
      <c r="B312" t="s">
        <v>30</v>
      </c>
      <c r="C312">
        <v>17</v>
      </c>
      <c r="D312" s="17" t="str">
        <f t="shared" si="23"/>
        <v>CellsX</v>
      </c>
    </row>
    <row r="313" spans="1:4" hidden="1" x14ac:dyDescent="0.3">
      <c r="A313" s="16" t="s">
        <v>319</v>
      </c>
      <c r="B313" t="s">
        <v>31</v>
      </c>
      <c r="C313">
        <v>17</v>
      </c>
      <c r="D313" s="17" t="str">
        <f t="shared" si="23"/>
        <v>CellsX</v>
      </c>
    </row>
    <row r="314" spans="1:4" hidden="1" x14ac:dyDescent="0.3">
      <c r="A314" s="16" t="s">
        <v>320</v>
      </c>
      <c r="B314" t="s">
        <v>32</v>
      </c>
      <c r="C314">
        <v>17</v>
      </c>
      <c r="D314" s="17" t="str">
        <f t="shared" si="23"/>
        <v>CellsX</v>
      </c>
    </row>
    <row r="315" spans="1:4" hidden="1" x14ac:dyDescent="0.3">
      <c r="A315" s="16" t="s">
        <v>321</v>
      </c>
      <c r="B315" t="s">
        <v>33</v>
      </c>
      <c r="C315">
        <v>17</v>
      </c>
      <c r="D315" s="17" t="str">
        <f t="shared" si="23"/>
        <v>CellsX</v>
      </c>
    </row>
    <row r="316" spans="1:4" hidden="1" x14ac:dyDescent="0.3">
      <c r="A316" s="16" t="s">
        <v>322</v>
      </c>
      <c r="B316" t="s">
        <v>34</v>
      </c>
      <c r="C316">
        <v>17</v>
      </c>
      <c r="D316" s="17" t="str">
        <f t="shared" si="23"/>
        <v>CellsX</v>
      </c>
    </row>
    <row r="317" spans="1:4" hidden="1" x14ac:dyDescent="0.3">
      <c r="A317" s="16" t="s">
        <v>323</v>
      </c>
      <c r="B317" t="s">
        <v>35</v>
      </c>
      <c r="C317">
        <v>17</v>
      </c>
      <c r="D317" s="17" t="str">
        <f t="shared" si="23"/>
        <v>CellsX</v>
      </c>
    </row>
    <row r="318" spans="1:4" hidden="1" x14ac:dyDescent="0.3">
      <c r="A318" s="16" t="s">
        <v>324</v>
      </c>
      <c r="B318" t="s">
        <v>18</v>
      </c>
      <c r="C318">
        <v>18</v>
      </c>
      <c r="D318" s="17" t="str">
        <f t="shared" ref="D318:D333" si="24">IF(S2&lt;&gt;"",S2,"")</f>
        <v>CellsX</v>
      </c>
    </row>
    <row r="319" spans="1:4" hidden="1" x14ac:dyDescent="0.3">
      <c r="A319" s="16" t="s">
        <v>325</v>
      </c>
      <c r="B319" t="s">
        <v>21</v>
      </c>
      <c r="C319">
        <v>18</v>
      </c>
      <c r="D319" s="17" t="str">
        <f t="shared" si="24"/>
        <v>CellsX</v>
      </c>
    </row>
    <row r="320" spans="1:4" hidden="1" x14ac:dyDescent="0.3">
      <c r="A320" s="16" t="s">
        <v>326</v>
      </c>
      <c r="B320" t="s">
        <v>22</v>
      </c>
      <c r="C320">
        <v>18</v>
      </c>
      <c r="D320" s="17" t="str">
        <f t="shared" si="24"/>
        <v>CellsX</v>
      </c>
    </row>
    <row r="321" spans="1:4" hidden="1" x14ac:dyDescent="0.3">
      <c r="A321" s="16" t="s">
        <v>327</v>
      </c>
      <c r="B321" t="s">
        <v>23</v>
      </c>
      <c r="C321">
        <v>18</v>
      </c>
      <c r="D321" s="17" t="str">
        <f t="shared" si="24"/>
        <v>CellsX</v>
      </c>
    </row>
    <row r="322" spans="1:4" hidden="1" x14ac:dyDescent="0.3">
      <c r="A322" s="16" t="s">
        <v>328</v>
      </c>
      <c r="B322" t="s">
        <v>24</v>
      </c>
      <c r="C322">
        <v>18</v>
      </c>
      <c r="D322" s="17" t="str">
        <f t="shared" si="24"/>
        <v>CellsX</v>
      </c>
    </row>
    <row r="323" spans="1:4" hidden="1" x14ac:dyDescent="0.3">
      <c r="A323" s="16" t="s">
        <v>329</v>
      </c>
      <c r="B323" t="s">
        <v>25</v>
      </c>
      <c r="C323">
        <v>18</v>
      </c>
      <c r="D323" s="17" t="str">
        <f t="shared" si="24"/>
        <v>CellsX</v>
      </c>
    </row>
    <row r="324" spans="1:4" hidden="1" x14ac:dyDescent="0.3">
      <c r="A324" s="16" t="s">
        <v>330</v>
      </c>
      <c r="B324" t="s">
        <v>26</v>
      </c>
      <c r="C324">
        <v>18</v>
      </c>
      <c r="D324" s="17" t="str">
        <f t="shared" si="24"/>
        <v>CellsX</v>
      </c>
    </row>
    <row r="325" spans="1:4" hidden="1" x14ac:dyDescent="0.3">
      <c r="A325" s="16" t="s">
        <v>331</v>
      </c>
      <c r="B325" t="s">
        <v>27</v>
      </c>
      <c r="C325">
        <v>18</v>
      </c>
      <c r="D325" s="17" t="str">
        <f t="shared" si="24"/>
        <v>CellsX</v>
      </c>
    </row>
    <row r="326" spans="1:4" hidden="1" x14ac:dyDescent="0.3">
      <c r="A326" s="16" t="s">
        <v>332</v>
      </c>
      <c r="B326" t="s">
        <v>28</v>
      </c>
      <c r="C326">
        <v>18</v>
      </c>
      <c r="D326" s="17" t="str">
        <f t="shared" si="24"/>
        <v>CellsX</v>
      </c>
    </row>
    <row r="327" spans="1:4" hidden="1" x14ac:dyDescent="0.3">
      <c r="A327" s="16" t="s">
        <v>333</v>
      </c>
      <c r="B327" t="s">
        <v>29</v>
      </c>
      <c r="C327">
        <v>18</v>
      </c>
      <c r="D327" s="17" t="str">
        <f t="shared" si="24"/>
        <v>CellsX</v>
      </c>
    </row>
    <row r="328" spans="1:4" hidden="1" x14ac:dyDescent="0.3">
      <c r="A328" s="16" t="s">
        <v>334</v>
      </c>
      <c r="B328" t="s">
        <v>30</v>
      </c>
      <c r="C328">
        <v>18</v>
      </c>
      <c r="D328" s="17" t="str">
        <f t="shared" si="24"/>
        <v>CellsX</v>
      </c>
    </row>
    <row r="329" spans="1:4" hidden="1" x14ac:dyDescent="0.3">
      <c r="A329" s="16" t="s">
        <v>335</v>
      </c>
      <c r="B329" t="s">
        <v>31</v>
      </c>
      <c r="C329">
        <v>18</v>
      </c>
      <c r="D329" s="17" t="str">
        <f t="shared" si="24"/>
        <v>CellsX</v>
      </c>
    </row>
    <row r="330" spans="1:4" hidden="1" x14ac:dyDescent="0.3">
      <c r="A330" s="16" t="s">
        <v>336</v>
      </c>
      <c r="B330" t="s">
        <v>32</v>
      </c>
      <c r="C330">
        <v>18</v>
      </c>
      <c r="D330" s="17" t="str">
        <f t="shared" si="24"/>
        <v>CellsX</v>
      </c>
    </row>
    <row r="331" spans="1:4" hidden="1" x14ac:dyDescent="0.3">
      <c r="A331" s="16" t="s">
        <v>337</v>
      </c>
      <c r="B331" t="s">
        <v>33</v>
      </c>
      <c r="C331">
        <v>18</v>
      </c>
      <c r="D331" s="17" t="str">
        <f t="shared" si="24"/>
        <v>CellsX</v>
      </c>
    </row>
    <row r="332" spans="1:4" hidden="1" x14ac:dyDescent="0.3">
      <c r="A332" s="16" t="s">
        <v>338</v>
      </c>
      <c r="B332" t="s">
        <v>34</v>
      </c>
      <c r="C332">
        <v>18</v>
      </c>
      <c r="D332" s="17" t="str">
        <f t="shared" si="24"/>
        <v>CellsX</v>
      </c>
    </row>
    <row r="333" spans="1:4" hidden="1" x14ac:dyDescent="0.3">
      <c r="A333" s="16" t="s">
        <v>339</v>
      </c>
      <c r="B333" t="s">
        <v>35</v>
      </c>
      <c r="C333">
        <v>18</v>
      </c>
      <c r="D333" s="17" t="str">
        <f t="shared" si="24"/>
        <v>CellsX</v>
      </c>
    </row>
    <row r="334" spans="1:4" hidden="1" x14ac:dyDescent="0.3">
      <c r="A334" s="16" t="s">
        <v>340</v>
      </c>
      <c r="B334" t="s">
        <v>18</v>
      </c>
      <c r="C334">
        <v>19</v>
      </c>
      <c r="D334" s="17" t="str">
        <f t="shared" ref="D334:D349" si="25">IF(T2&lt;&gt;"",T2,"")</f>
        <v>CellsX</v>
      </c>
    </row>
    <row r="335" spans="1:4" hidden="1" x14ac:dyDescent="0.3">
      <c r="A335" s="16" t="s">
        <v>341</v>
      </c>
      <c r="B335" t="s">
        <v>21</v>
      </c>
      <c r="C335">
        <v>19</v>
      </c>
      <c r="D335" s="17" t="str">
        <f t="shared" si="25"/>
        <v>CellsX</v>
      </c>
    </row>
    <row r="336" spans="1:4" hidden="1" x14ac:dyDescent="0.3">
      <c r="A336" s="16" t="s">
        <v>342</v>
      </c>
      <c r="B336" t="s">
        <v>22</v>
      </c>
      <c r="C336">
        <v>19</v>
      </c>
      <c r="D336" s="17" t="str">
        <f t="shared" si="25"/>
        <v>CellsX</v>
      </c>
    </row>
    <row r="337" spans="1:4" hidden="1" x14ac:dyDescent="0.3">
      <c r="A337" s="16" t="s">
        <v>343</v>
      </c>
      <c r="B337" t="s">
        <v>23</v>
      </c>
      <c r="C337">
        <v>19</v>
      </c>
      <c r="D337" s="17" t="str">
        <f t="shared" si="25"/>
        <v>CellsX</v>
      </c>
    </row>
    <row r="338" spans="1:4" hidden="1" x14ac:dyDescent="0.3">
      <c r="A338" s="16" t="s">
        <v>344</v>
      </c>
      <c r="B338" t="s">
        <v>24</v>
      </c>
      <c r="C338">
        <v>19</v>
      </c>
      <c r="D338" s="17" t="str">
        <f t="shared" si="25"/>
        <v>CellsX</v>
      </c>
    </row>
    <row r="339" spans="1:4" hidden="1" x14ac:dyDescent="0.3">
      <c r="A339" s="16" t="s">
        <v>345</v>
      </c>
      <c r="B339" t="s">
        <v>25</v>
      </c>
      <c r="C339">
        <v>19</v>
      </c>
      <c r="D339" s="17" t="str">
        <f t="shared" si="25"/>
        <v>CellsX</v>
      </c>
    </row>
    <row r="340" spans="1:4" hidden="1" x14ac:dyDescent="0.3">
      <c r="A340" s="16" t="s">
        <v>346</v>
      </c>
      <c r="B340" t="s">
        <v>26</v>
      </c>
      <c r="C340">
        <v>19</v>
      </c>
      <c r="D340" s="17" t="str">
        <f t="shared" si="25"/>
        <v>CellsX</v>
      </c>
    </row>
    <row r="341" spans="1:4" hidden="1" x14ac:dyDescent="0.3">
      <c r="A341" s="16" t="s">
        <v>347</v>
      </c>
      <c r="B341" t="s">
        <v>27</v>
      </c>
      <c r="C341">
        <v>19</v>
      </c>
      <c r="D341" s="17" t="str">
        <f t="shared" si="25"/>
        <v>CellsX</v>
      </c>
    </row>
    <row r="342" spans="1:4" hidden="1" x14ac:dyDescent="0.3">
      <c r="A342" s="16" t="s">
        <v>348</v>
      </c>
      <c r="B342" t="s">
        <v>28</v>
      </c>
      <c r="C342">
        <v>19</v>
      </c>
      <c r="D342" s="17" t="str">
        <f t="shared" si="25"/>
        <v>CellsX</v>
      </c>
    </row>
    <row r="343" spans="1:4" hidden="1" x14ac:dyDescent="0.3">
      <c r="A343" s="16" t="s">
        <v>349</v>
      </c>
      <c r="B343" t="s">
        <v>29</v>
      </c>
      <c r="C343">
        <v>19</v>
      </c>
      <c r="D343" s="17" t="str">
        <f t="shared" si="25"/>
        <v>CellsX</v>
      </c>
    </row>
    <row r="344" spans="1:4" hidden="1" x14ac:dyDescent="0.3">
      <c r="A344" s="16" t="s">
        <v>350</v>
      </c>
      <c r="B344" t="s">
        <v>30</v>
      </c>
      <c r="C344">
        <v>19</v>
      </c>
      <c r="D344" s="17" t="str">
        <f t="shared" si="25"/>
        <v>CellsX</v>
      </c>
    </row>
    <row r="345" spans="1:4" hidden="1" x14ac:dyDescent="0.3">
      <c r="A345" s="16" t="s">
        <v>351</v>
      </c>
      <c r="B345" t="s">
        <v>31</v>
      </c>
      <c r="C345">
        <v>19</v>
      </c>
      <c r="D345" s="17" t="str">
        <f t="shared" si="25"/>
        <v>CellsX</v>
      </c>
    </row>
    <row r="346" spans="1:4" hidden="1" x14ac:dyDescent="0.3">
      <c r="A346" s="16" t="s">
        <v>352</v>
      </c>
      <c r="B346" t="s">
        <v>32</v>
      </c>
      <c r="C346">
        <v>19</v>
      </c>
      <c r="D346" s="17" t="str">
        <f t="shared" si="25"/>
        <v>CellsX</v>
      </c>
    </row>
    <row r="347" spans="1:4" hidden="1" x14ac:dyDescent="0.3">
      <c r="A347" s="16" t="s">
        <v>353</v>
      </c>
      <c r="B347" t="s">
        <v>33</v>
      </c>
      <c r="C347">
        <v>19</v>
      </c>
      <c r="D347" s="17" t="str">
        <f t="shared" si="25"/>
        <v>CellsX</v>
      </c>
    </row>
    <row r="348" spans="1:4" hidden="1" x14ac:dyDescent="0.3">
      <c r="A348" s="16" t="s">
        <v>354</v>
      </c>
      <c r="B348" t="s">
        <v>34</v>
      </c>
      <c r="C348">
        <v>19</v>
      </c>
      <c r="D348" s="17" t="str">
        <f t="shared" si="25"/>
        <v>CellsX</v>
      </c>
    </row>
    <row r="349" spans="1:4" hidden="1" x14ac:dyDescent="0.3">
      <c r="A349" s="16" t="s">
        <v>355</v>
      </c>
      <c r="B349" t="s">
        <v>35</v>
      </c>
      <c r="C349">
        <v>19</v>
      </c>
      <c r="D349" s="17" t="str">
        <f t="shared" si="25"/>
        <v>CellsX</v>
      </c>
    </row>
    <row r="350" spans="1:4" hidden="1" x14ac:dyDescent="0.3">
      <c r="A350" s="16" t="s">
        <v>356</v>
      </c>
      <c r="B350" t="s">
        <v>18</v>
      </c>
      <c r="C350">
        <v>20</v>
      </c>
      <c r="D350" s="17" t="str">
        <f>IF(U2&lt;&gt;"",U2,"")</f>
        <v>CellsX</v>
      </c>
    </row>
    <row r="351" spans="1:4" hidden="1" x14ac:dyDescent="0.3">
      <c r="A351" s="16" t="s">
        <v>357</v>
      </c>
      <c r="B351" t="s">
        <v>21</v>
      </c>
      <c r="C351">
        <v>20</v>
      </c>
      <c r="D351" s="17" t="str">
        <f t="shared" ref="D351:D365" si="26">IF(T19&lt;&gt;"",T19,"")</f>
        <v/>
      </c>
    </row>
    <row r="352" spans="1:4" hidden="1" x14ac:dyDescent="0.3">
      <c r="A352" s="16" t="s">
        <v>358</v>
      </c>
      <c r="B352" t="s">
        <v>22</v>
      </c>
      <c r="C352">
        <v>20</v>
      </c>
      <c r="D352" s="17" t="str">
        <f t="shared" si="26"/>
        <v/>
      </c>
    </row>
    <row r="353" spans="1:4" hidden="1" x14ac:dyDescent="0.3">
      <c r="A353" s="16" t="s">
        <v>359</v>
      </c>
      <c r="B353" t="s">
        <v>23</v>
      </c>
      <c r="C353">
        <v>20</v>
      </c>
      <c r="D353" s="17" t="str">
        <f t="shared" si="26"/>
        <v/>
      </c>
    </row>
    <row r="354" spans="1:4" hidden="1" x14ac:dyDescent="0.3">
      <c r="A354" s="16" t="s">
        <v>360</v>
      </c>
      <c r="B354" t="s">
        <v>24</v>
      </c>
      <c r="C354">
        <v>20</v>
      </c>
      <c r="D354" s="17" t="str">
        <f t="shared" si="26"/>
        <v/>
      </c>
    </row>
    <row r="355" spans="1:4" hidden="1" x14ac:dyDescent="0.3">
      <c r="A355" s="16" t="s">
        <v>361</v>
      </c>
      <c r="B355" t="s">
        <v>25</v>
      </c>
      <c r="C355">
        <v>20</v>
      </c>
      <c r="D355" s="17" t="str">
        <f t="shared" si="26"/>
        <v/>
      </c>
    </row>
    <row r="356" spans="1:4" hidden="1" x14ac:dyDescent="0.3">
      <c r="A356" s="16" t="s">
        <v>362</v>
      </c>
      <c r="B356" t="s">
        <v>26</v>
      </c>
      <c r="C356">
        <v>20</v>
      </c>
      <c r="D356" s="17" t="str">
        <f t="shared" si="26"/>
        <v/>
      </c>
    </row>
    <row r="357" spans="1:4" hidden="1" x14ac:dyDescent="0.3">
      <c r="A357" s="16" t="s">
        <v>363</v>
      </c>
      <c r="B357" t="s">
        <v>27</v>
      </c>
      <c r="C357">
        <v>20</v>
      </c>
      <c r="D357" s="17" t="str">
        <f t="shared" si="26"/>
        <v/>
      </c>
    </row>
    <row r="358" spans="1:4" hidden="1" x14ac:dyDescent="0.3">
      <c r="A358" s="16" t="s">
        <v>364</v>
      </c>
      <c r="B358" t="s">
        <v>28</v>
      </c>
      <c r="C358">
        <v>20</v>
      </c>
      <c r="D358" s="17" t="str">
        <f t="shared" si="26"/>
        <v/>
      </c>
    </row>
    <row r="359" spans="1:4" hidden="1" x14ac:dyDescent="0.3">
      <c r="A359" s="16" t="s">
        <v>365</v>
      </c>
      <c r="B359" t="s">
        <v>29</v>
      </c>
      <c r="C359">
        <v>20</v>
      </c>
      <c r="D359" s="17" t="str">
        <f t="shared" si="26"/>
        <v/>
      </c>
    </row>
    <row r="360" spans="1:4" hidden="1" x14ac:dyDescent="0.3">
      <c r="A360" s="16" t="s">
        <v>366</v>
      </c>
      <c r="B360" t="s">
        <v>30</v>
      </c>
      <c r="C360">
        <v>20</v>
      </c>
      <c r="D360" s="17" t="str">
        <f t="shared" si="26"/>
        <v/>
      </c>
    </row>
    <row r="361" spans="1:4" hidden="1" x14ac:dyDescent="0.3">
      <c r="A361" s="16" t="s">
        <v>367</v>
      </c>
      <c r="B361" t="s">
        <v>31</v>
      </c>
      <c r="C361">
        <v>20</v>
      </c>
      <c r="D361" s="17" t="str">
        <f t="shared" si="26"/>
        <v/>
      </c>
    </row>
    <row r="362" spans="1:4" hidden="1" x14ac:dyDescent="0.3">
      <c r="A362" s="16" t="s">
        <v>368</v>
      </c>
      <c r="B362" t="s">
        <v>32</v>
      </c>
      <c r="C362">
        <v>20</v>
      </c>
      <c r="D362" s="17" t="str">
        <f t="shared" si="26"/>
        <v/>
      </c>
    </row>
    <row r="363" spans="1:4" hidden="1" x14ac:dyDescent="0.3">
      <c r="A363" s="16" t="s">
        <v>369</v>
      </c>
      <c r="B363" t="s">
        <v>33</v>
      </c>
      <c r="C363">
        <v>20</v>
      </c>
      <c r="D363" s="17" t="str">
        <f t="shared" si="26"/>
        <v/>
      </c>
    </row>
    <row r="364" spans="1:4" hidden="1" x14ac:dyDescent="0.3">
      <c r="A364" s="16" t="s">
        <v>370</v>
      </c>
      <c r="B364" t="s">
        <v>34</v>
      </c>
      <c r="C364">
        <v>20</v>
      </c>
      <c r="D364" s="17" t="str">
        <f t="shared" si="26"/>
        <v/>
      </c>
    </row>
    <row r="365" spans="1:4" hidden="1" x14ac:dyDescent="0.3">
      <c r="A365" s="16" t="s">
        <v>371</v>
      </c>
      <c r="B365" t="s">
        <v>35</v>
      </c>
      <c r="C365">
        <v>20</v>
      </c>
      <c r="D365" s="17" t="str">
        <f t="shared" si="26"/>
        <v/>
      </c>
    </row>
    <row r="366" spans="1:4" hidden="1" x14ac:dyDescent="0.3">
      <c r="A366" s="16" t="s">
        <v>372</v>
      </c>
      <c r="B366" t="s">
        <v>18</v>
      </c>
      <c r="C366">
        <v>21</v>
      </c>
      <c r="D366" s="17" t="str">
        <f>IF(V2&lt;&gt;"",V2,"")</f>
        <v>CellsX</v>
      </c>
    </row>
    <row r="367" spans="1:4" hidden="1" x14ac:dyDescent="0.3">
      <c r="A367" s="16" t="s">
        <v>373</v>
      </c>
      <c r="B367" t="s">
        <v>21</v>
      </c>
      <c r="C367">
        <v>21</v>
      </c>
      <c r="D367" s="17" t="str">
        <f t="shared" ref="D367:D381" si="27">IF(T42&lt;&gt;"",T42,"")</f>
        <v/>
      </c>
    </row>
    <row r="368" spans="1:4" hidden="1" x14ac:dyDescent="0.3">
      <c r="A368" s="16" t="s">
        <v>374</v>
      </c>
      <c r="B368" t="s">
        <v>22</v>
      </c>
      <c r="C368">
        <v>21</v>
      </c>
      <c r="D368" s="17" t="str">
        <f t="shared" si="27"/>
        <v/>
      </c>
    </row>
    <row r="369" spans="1:4" hidden="1" x14ac:dyDescent="0.3">
      <c r="A369" s="16" t="s">
        <v>375</v>
      </c>
      <c r="B369" t="s">
        <v>23</v>
      </c>
      <c r="C369">
        <v>21</v>
      </c>
      <c r="D369" s="17" t="str">
        <f t="shared" si="27"/>
        <v/>
      </c>
    </row>
    <row r="370" spans="1:4" hidden="1" x14ac:dyDescent="0.3">
      <c r="A370" s="16" t="s">
        <v>376</v>
      </c>
      <c r="B370" t="s">
        <v>24</v>
      </c>
      <c r="C370">
        <v>21</v>
      </c>
      <c r="D370" s="17" t="str">
        <f t="shared" si="27"/>
        <v/>
      </c>
    </row>
    <row r="371" spans="1:4" hidden="1" x14ac:dyDescent="0.3">
      <c r="A371" s="16" t="s">
        <v>377</v>
      </c>
      <c r="B371" t="s">
        <v>25</v>
      </c>
      <c r="C371">
        <v>21</v>
      </c>
      <c r="D371" s="17" t="str">
        <f t="shared" si="27"/>
        <v/>
      </c>
    </row>
    <row r="372" spans="1:4" hidden="1" x14ac:dyDescent="0.3">
      <c r="A372" s="16" t="s">
        <v>378</v>
      </c>
      <c r="B372" t="s">
        <v>26</v>
      </c>
      <c r="C372">
        <v>21</v>
      </c>
      <c r="D372" s="17" t="str">
        <f t="shared" si="27"/>
        <v/>
      </c>
    </row>
    <row r="373" spans="1:4" hidden="1" x14ac:dyDescent="0.3">
      <c r="A373" s="16" t="s">
        <v>379</v>
      </c>
      <c r="B373" t="s">
        <v>27</v>
      </c>
      <c r="C373">
        <v>21</v>
      </c>
      <c r="D373" s="17" t="str">
        <f t="shared" si="27"/>
        <v/>
      </c>
    </row>
    <row r="374" spans="1:4" hidden="1" x14ac:dyDescent="0.3">
      <c r="A374" s="16" t="s">
        <v>380</v>
      </c>
      <c r="B374" t="s">
        <v>28</v>
      </c>
      <c r="C374">
        <v>21</v>
      </c>
      <c r="D374" s="17" t="str">
        <f t="shared" si="27"/>
        <v/>
      </c>
    </row>
    <row r="375" spans="1:4" hidden="1" x14ac:dyDescent="0.3">
      <c r="A375" s="16" t="s">
        <v>381</v>
      </c>
      <c r="B375" t="s">
        <v>29</v>
      </c>
      <c r="C375">
        <v>21</v>
      </c>
      <c r="D375" s="17" t="str">
        <f t="shared" si="27"/>
        <v/>
      </c>
    </row>
    <row r="376" spans="1:4" hidden="1" x14ac:dyDescent="0.3">
      <c r="A376" s="16" t="s">
        <v>382</v>
      </c>
      <c r="B376" t="s">
        <v>30</v>
      </c>
      <c r="C376">
        <v>21</v>
      </c>
      <c r="D376" s="17" t="str">
        <f t="shared" si="27"/>
        <v/>
      </c>
    </row>
    <row r="377" spans="1:4" hidden="1" x14ac:dyDescent="0.3">
      <c r="A377" s="16" t="s">
        <v>383</v>
      </c>
      <c r="B377" t="s">
        <v>31</v>
      </c>
      <c r="C377">
        <v>21</v>
      </c>
      <c r="D377" s="17" t="str">
        <f t="shared" si="27"/>
        <v/>
      </c>
    </row>
    <row r="378" spans="1:4" hidden="1" x14ac:dyDescent="0.3">
      <c r="A378" s="16" t="s">
        <v>384</v>
      </c>
      <c r="B378" t="s">
        <v>32</v>
      </c>
      <c r="C378">
        <v>21</v>
      </c>
      <c r="D378" s="17" t="str">
        <f t="shared" si="27"/>
        <v/>
      </c>
    </row>
    <row r="379" spans="1:4" hidden="1" x14ac:dyDescent="0.3">
      <c r="A379" s="16" t="s">
        <v>385</v>
      </c>
      <c r="B379" t="s">
        <v>33</v>
      </c>
      <c r="C379">
        <v>21</v>
      </c>
      <c r="D379" s="17" t="str">
        <f t="shared" si="27"/>
        <v/>
      </c>
    </row>
    <row r="380" spans="1:4" hidden="1" x14ac:dyDescent="0.3">
      <c r="A380" s="16" t="s">
        <v>386</v>
      </c>
      <c r="B380" t="s">
        <v>34</v>
      </c>
      <c r="C380">
        <v>21</v>
      </c>
      <c r="D380" s="17" t="str">
        <f t="shared" si="27"/>
        <v/>
      </c>
    </row>
    <row r="381" spans="1:4" hidden="1" x14ac:dyDescent="0.3">
      <c r="A381" s="16" t="s">
        <v>387</v>
      </c>
      <c r="B381" t="s">
        <v>35</v>
      </c>
      <c r="C381">
        <v>21</v>
      </c>
      <c r="D381" s="17" t="str">
        <f t="shared" si="27"/>
        <v/>
      </c>
    </row>
    <row r="382" spans="1:4" hidden="1" x14ac:dyDescent="0.3">
      <c r="A382" s="16" t="s">
        <v>388</v>
      </c>
      <c r="B382" t="s">
        <v>18</v>
      </c>
      <c r="C382">
        <v>22</v>
      </c>
      <c r="D382" s="17" t="str">
        <f>IF(W2&lt;&gt;"",W2,"")</f>
        <v>CellsX</v>
      </c>
    </row>
    <row r="383" spans="1:4" hidden="1" x14ac:dyDescent="0.3">
      <c r="A383" s="16" t="s">
        <v>389</v>
      </c>
      <c r="B383" t="s">
        <v>21</v>
      </c>
      <c r="C383">
        <v>22</v>
      </c>
      <c r="D383" s="17" t="str">
        <f t="shared" ref="D383:D397" si="28">IF(T58&lt;&gt;"",T58,"")</f>
        <v/>
      </c>
    </row>
    <row r="384" spans="1:4" hidden="1" x14ac:dyDescent="0.3">
      <c r="A384" s="16" t="s">
        <v>390</v>
      </c>
      <c r="B384" t="s">
        <v>22</v>
      </c>
      <c r="C384">
        <v>22</v>
      </c>
      <c r="D384" s="17" t="str">
        <f t="shared" si="28"/>
        <v/>
      </c>
    </row>
    <row r="385" spans="1:4" hidden="1" x14ac:dyDescent="0.3">
      <c r="A385" s="16" t="s">
        <v>391</v>
      </c>
      <c r="B385" t="s">
        <v>23</v>
      </c>
      <c r="C385">
        <v>22</v>
      </c>
      <c r="D385" s="17" t="str">
        <f t="shared" si="28"/>
        <v/>
      </c>
    </row>
    <row r="386" spans="1:4" hidden="1" x14ac:dyDescent="0.3">
      <c r="A386" s="16" t="s">
        <v>392</v>
      </c>
      <c r="B386" t="s">
        <v>24</v>
      </c>
      <c r="C386">
        <v>22</v>
      </c>
      <c r="D386" s="17" t="str">
        <f t="shared" si="28"/>
        <v/>
      </c>
    </row>
    <row r="387" spans="1:4" hidden="1" x14ac:dyDescent="0.3">
      <c r="A387" s="16" t="s">
        <v>393</v>
      </c>
      <c r="B387" t="s">
        <v>25</v>
      </c>
      <c r="C387">
        <v>22</v>
      </c>
      <c r="D387" s="17" t="str">
        <f t="shared" si="28"/>
        <v/>
      </c>
    </row>
    <row r="388" spans="1:4" hidden="1" x14ac:dyDescent="0.3">
      <c r="A388" s="16" t="s">
        <v>394</v>
      </c>
      <c r="B388" t="s">
        <v>26</v>
      </c>
      <c r="C388">
        <v>22</v>
      </c>
      <c r="D388" s="17" t="str">
        <f t="shared" si="28"/>
        <v/>
      </c>
    </row>
    <row r="389" spans="1:4" hidden="1" x14ac:dyDescent="0.3">
      <c r="A389" s="16" t="s">
        <v>395</v>
      </c>
      <c r="B389" t="s">
        <v>27</v>
      </c>
      <c r="C389">
        <v>22</v>
      </c>
      <c r="D389" s="17" t="str">
        <f t="shared" si="28"/>
        <v/>
      </c>
    </row>
    <row r="390" spans="1:4" hidden="1" x14ac:dyDescent="0.3">
      <c r="A390" s="16" t="s">
        <v>396</v>
      </c>
      <c r="B390" t="s">
        <v>28</v>
      </c>
      <c r="C390">
        <v>22</v>
      </c>
      <c r="D390" s="17" t="str">
        <f t="shared" si="28"/>
        <v/>
      </c>
    </row>
    <row r="391" spans="1:4" hidden="1" x14ac:dyDescent="0.3">
      <c r="A391" s="16" t="s">
        <v>397</v>
      </c>
      <c r="B391" t="s">
        <v>29</v>
      </c>
      <c r="C391">
        <v>22</v>
      </c>
      <c r="D391" s="17" t="str">
        <f t="shared" si="28"/>
        <v/>
      </c>
    </row>
    <row r="392" spans="1:4" hidden="1" x14ac:dyDescent="0.3">
      <c r="A392" s="16" t="s">
        <v>398</v>
      </c>
      <c r="B392" t="s">
        <v>30</v>
      </c>
      <c r="C392">
        <v>22</v>
      </c>
      <c r="D392" s="17" t="str">
        <f t="shared" si="28"/>
        <v/>
      </c>
    </row>
    <row r="393" spans="1:4" hidden="1" x14ac:dyDescent="0.3">
      <c r="A393" s="16" t="s">
        <v>399</v>
      </c>
      <c r="B393" t="s">
        <v>31</v>
      </c>
      <c r="C393">
        <v>22</v>
      </c>
      <c r="D393" s="17" t="str">
        <f t="shared" si="28"/>
        <v/>
      </c>
    </row>
    <row r="394" spans="1:4" hidden="1" x14ac:dyDescent="0.3">
      <c r="A394" s="16" t="s">
        <v>400</v>
      </c>
      <c r="B394" t="s">
        <v>32</v>
      </c>
      <c r="C394">
        <v>22</v>
      </c>
      <c r="D394" s="17" t="str">
        <f t="shared" si="28"/>
        <v/>
      </c>
    </row>
    <row r="395" spans="1:4" hidden="1" x14ac:dyDescent="0.3">
      <c r="A395" s="16" t="s">
        <v>401</v>
      </c>
      <c r="B395" t="s">
        <v>33</v>
      </c>
      <c r="C395">
        <v>22</v>
      </c>
      <c r="D395" s="17" t="str">
        <f t="shared" si="28"/>
        <v/>
      </c>
    </row>
    <row r="396" spans="1:4" hidden="1" x14ac:dyDescent="0.3">
      <c r="A396" s="16" t="s">
        <v>402</v>
      </c>
      <c r="B396" t="s">
        <v>34</v>
      </c>
      <c r="C396">
        <v>22</v>
      </c>
      <c r="D396" s="17" t="str">
        <f t="shared" si="28"/>
        <v/>
      </c>
    </row>
    <row r="397" spans="1:4" hidden="1" x14ac:dyDescent="0.3">
      <c r="A397" s="16" t="s">
        <v>403</v>
      </c>
      <c r="B397" t="s">
        <v>35</v>
      </c>
      <c r="C397">
        <v>22</v>
      </c>
      <c r="D397" s="17" t="str">
        <f t="shared" si="28"/>
        <v/>
      </c>
    </row>
    <row r="398" spans="1:4" hidden="1" x14ac:dyDescent="0.3">
      <c r="A398" s="16" t="s">
        <v>404</v>
      </c>
      <c r="B398" t="s">
        <v>18</v>
      </c>
      <c r="C398">
        <v>23</v>
      </c>
      <c r="D398" s="17" t="str">
        <f>IF(X2&lt;&gt;"",X2,"")</f>
        <v>CellsX</v>
      </c>
    </row>
    <row r="399" spans="1:4" hidden="1" x14ac:dyDescent="0.3">
      <c r="A399" s="16" t="s">
        <v>405</v>
      </c>
      <c r="B399" t="s">
        <v>21</v>
      </c>
      <c r="C399">
        <v>23</v>
      </c>
      <c r="D399" s="17" t="str">
        <f t="shared" ref="D399:D413" si="29">IF(T74&lt;&gt;"",T74,"")</f>
        <v/>
      </c>
    </row>
    <row r="400" spans="1:4" hidden="1" x14ac:dyDescent="0.3">
      <c r="A400" s="16" t="s">
        <v>406</v>
      </c>
      <c r="B400" t="s">
        <v>22</v>
      </c>
      <c r="C400">
        <v>23</v>
      </c>
      <c r="D400" s="17" t="str">
        <f t="shared" si="29"/>
        <v/>
      </c>
    </row>
    <row r="401" spans="1:5" hidden="1" x14ac:dyDescent="0.3">
      <c r="A401" s="16" t="s">
        <v>407</v>
      </c>
      <c r="B401" t="s">
        <v>23</v>
      </c>
      <c r="C401">
        <v>23</v>
      </c>
      <c r="D401" s="17" t="str">
        <f t="shared" si="29"/>
        <v/>
      </c>
    </row>
    <row r="402" spans="1:5" hidden="1" x14ac:dyDescent="0.3">
      <c r="A402" s="16" t="s">
        <v>408</v>
      </c>
      <c r="B402" t="s">
        <v>24</v>
      </c>
      <c r="C402">
        <v>23</v>
      </c>
      <c r="D402" s="17" t="str">
        <f t="shared" si="29"/>
        <v/>
      </c>
    </row>
    <row r="403" spans="1:5" hidden="1" x14ac:dyDescent="0.3">
      <c r="A403" s="16" t="s">
        <v>409</v>
      </c>
      <c r="B403" t="s">
        <v>25</v>
      </c>
      <c r="C403">
        <v>23</v>
      </c>
      <c r="D403" s="17" t="str">
        <f t="shared" si="29"/>
        <v/>
      </c>
    </row>
    <row r="404" spans="1:5" hidden="1" x14ac:dyDescent="0.3">
      <c r="A404" s="16" t="s">
        <v>410</v>
      </c>
      <c r="B404" t="s">
        <v>26</v>
      </c>
      <c r="C404">
        <v>23</v>
      </c>
      <c r="D404" s="17" t="str">
        <f t="shared" si="29"/>
        <v/>
      </c>
    </row>
    <row r="405" spans="1:5" hidden="1" x14ac:dyDescent="0.3">
      <c r="A405" s="16" t="s">
        <v>411</v>
      </c>
      <c r="B405" t="s">
        <v>27</v>
      </c>
      <c r="C405">
        <v>23</v>
      </c>
      <c r="D405" s="17" t="str">
        <f t="shared" si="29"/>
        <v/>
      </c>
    </row>
    <row r="406" spans="1:5" hidden="1" x14ac:dyDescent="0.3">
      <c r="A406" s="16" t="s">
        <v>412</v>
      </c>
      <c r="B406" t="s">
        <v>28</v>
      </c>
      <c r="C406">
        <v>23</v>
      </c>
      <c r="D406" s="17" t="str">
        <f t="shared" si="29"/>
        <v/>
      </c>
    </row>
    <row r="407" spans="1:5" hidden="1" x14ac:dyDescent="0.3">
      <c r="A407" s="16" t="s">
        <v>413</v>
      </c>
      <c r="B407" t="s">
        <v>29</v>
      </c>
      <c r="C407">
        <v>23</v>
      </c>
      <c r="D407" s="17" t="str">
        <f t="shared" si="29"/>
        <v/>
      </c>
    </row>
    <row r="408" spans="1:5" hidden="1" x14ac:dyDescent="0.3">
      <c r="A408" s="16" t="s">
        <v>414</v>
      </c>
      <c r="B408" t="s">
        <v>30</v>
      </c>
      <c r="C408">
        <v>23</v>
      </c>
      <c r="D408" s="17" t="str">
        <f t="shared" si="29"/>
        <v/>
      </c>
    </row>
    <row r="409" spans="1:5" hidden="1" x14ac:dyDescent="0.3">
      <c r="A409" s="16" t="s">
        <v>415</v>
      </c>
      <c r="B409" t="s">
        <v>31</v>
      </c>
      <c r="C409">
        <v>23</v>
      </c>
      <c r="D409" s="17" t="str">
        <f t="shared" si="29"/>
        <v/>
      </c>
    </row>
    <row r="410" spans="1:5" hidden="1" x14ac:dyDescent="0.3">
      <c r="A410" s="16" t="s">
        <v>416</v>
      </c>
      <c r="B410" t="s">
        <v>32</v>
      </c>
      <c r="C410">
        <v>23</v>
      </c>
      <c r="D410" s="17" t="str">
        <f t="shared" si="29"/>
        <v/>
      </c>
    </row>
    <row r="411" spans="1:5" hidden="1" x14ac:dyDescent="0.3">
      <c r="A411" s="16" t="s">
        <v>417</v>
      </c>
      <c r="B411" t="s">
        <v>33</v>
      </c>
      <c r="C411">
        <v>23</v>
      </c>
      <c r="D411" s="17" t="str">
        <f t="shared" si="29"/>
        <v/>
      </c>
    </row>
    <row r="412" spans="1:5" hidden="1" x14ac:dyDescent="0.3">
      <c r="A412" s="16" t="s">
        <v>418</v>
      </c>
      <c r="B412" t="s">
        <v>34</v>
      </c>
      <c r="C412">
        <v>23</v>
      </c>
      <c r="D412" s="17" t="str">
        <f t="shared" si="29"/>
        <v/>
      </c>
    </row>
    <row r="413" spans="1:5" hidden="1" x14ac:dyDescent="0.3">
      <c r="A413" s="16" t="s">
        <v>419</v>
      </c>
      <c r="B413" t="s">
        <v>35</v>
      </c>
      <c r="C413">
        <v>23</v>
      </c>
      <c r="D413" s="17" t="str">
        <f t="shared" si="29"/>
        <v/>
      </c>
    </row>
    <row r="414" spans="1:5" hidden="1" x14ac:dyDescent="0.3">
      <c r="A414" s="16" t="s">
        <v>420</v>
      </c>
      <c r="B414" t="s">
        <v>18</v>
      </c>
      <c r="C414">
        <v>24</v>
      </c>
      <c r="D414" s="17" t="str">
        <f>IF(Y2&lt;&gt;"",Y2,"")</f>
        <v>CellsX</v>
      </c>
      <c r="E414" s="17"/>
    </row>
    <row r="415" spans="1:5" hidden="1" x14ac:dyDescent="0.3">
      <c r="A415" s="16" t="s">
        <v>421</v>
      </c>
      <c r="B415" t="s">
        <v>21</v>
      </c>
      <c r="C415">
        <v>24</v>
      </c>
      <c r="D415" s="17" t="str">
        <f t="shared" ref="D415:D429" si="30">IF(T90&lt;&gt;"",T90,"")</f>
        <v/>
      </c>
    </row>
    <row r="416" spans="1:5" hidden="1" x14ac:dyDescent="0.3">
      <c r="A416" s="16" t="s">
        <v>422</v>
      </c>
      <c r="B416" t="s">
        <v>22</v>
      </c>
      <c r="C416">
        <v>24</v>
      </c>
      <c r="D416" s="17" t="str">
        <f t="shared" si="30"/>
        <v/>
      </c>
    </row>
    <row r="417" spans="1:4" hidden="1" x14ac:dyDescent="0.3">
      <c r="A417" s="16" t="s">
        <v>423</v>
      </c>
      <c r="B417" t="s">
        <v>23</v>
      </c>
      <c r="C417">
        <v>24</v>
      </c>
      <c r="D417" s="17" t="str">
        <f t="shared" si="30"/>
        <v/>
      </c>
    </row>
    <row r="418" spans="1:4" hidden="1" x14ac:dyDescent="0.3">
      <c r="A418" s="16" t="s">
        <v>424</v>
      </c>
      <c r="B418" t="s">
        <v>24</v>
      </c>
      <c r="C418">
        <v>24</v>
      </c>
      <c r="D418" s="17" t="str">
        <f t="shared" si="30"/>
        <v/>
      </c>
    </row>
    <row r="419" spans="1:4" hidden="1" x14ac:dyDescent="0.3">
      <c r="A419" s="16" t="s">
        <v>425</v>
      </c>
      <c r="B419" t="s">
        <v>25</v>
      </c>
      <c r="C419">
        <v>24</v>
      </c>
      <c r="D419" s="17" t="str">
        <f t="shared" si="30"/>
        <v/>
      </c>
    </row>
    <row r="420" spans="1:4" hidden="1" x14ac:dyDescent="0.3">
      <c r="A420" s="16" t="s">
        <v>426</v>
      </c>
      <c r="B420" t="s">
        <v>26</v>
      </c>
      <c r="C420">
        <v>24</v>
      </c>
      <c r="D420" s="17" t="str">
        <f t="shared" si="30"/>
        <v/>
      </c>
    </row>
    <row r="421" spans="1:4" hidden="1" x14ac:dyDescent="0.3">
      <c r="A421" s="16" t="s">
        <v>427</v>
      </c>
      <c r="B421" t="s">
        <v>27</v>
      </c>
      <c r="C421">
        <v>24</v>
      </c>
      <c r="D421" s="17" t="str">
        <f t="shared" si="30"/>
        <v/>
      </c>
    </row>
    <row r="422" spans="1:4" hidden="1" x14ac:dyDescent="0.3">
      <c r="A422" s="16" t="s">
        <v>428</v>
      </c>
      <c r="B422" t="s">
        <v>28</v>
      </c>
      <c r="C422">
        <v>24</v>
      </c>
      <c r="D422" s="17" t="str">
        <f t="shared" si="30"/>
        <v/>
      </c>
    </row>
    <row r="423" spans="1:4" hidden="1" x14ac:dyDescent="0.3">
      <c r="A423" s="16" t="s">
        <v>429</v>
      </c>
      <c r="B423" t="s">
        <v>29</v>
      </c>
      <c r="C423">
        <v>24</v>
      </c>
      <c r="D423" s="17" t="str">
        <f t="shared" si="30"/>
        <v/>
      </c>
    </row>
    <row r="424" spans="1:4" hidden="1" x14ac:dyDescent="0.3">
      <c r="A424" s="16" t="s">
        <v>430</v>
      </c>
      <c r="B424" t="s">
        <v>30</v>
      </c>
      <c r="C424">
        <v>24</v>
      </c>
      <c r="D424" s="17" t="str">
        <f t="shared" si="30"/>
        <v/>
      </c>
    </row>
    <row r="425" spans="1:4" hidden="1" x14ac:dyDescent="0.3">
      <c r="A425" s="16" t="s">
        <v>431</v>
      </c>
      <c r="B425" t="s">
        <v>31</v>
      </c>
      <c r="C425">
        <v>24</v>
      </c>
      <c r="D425" s="17" t="str">
        <f t="shared" si="30"/>
        <v/>
      </c>
    </row>
    <row r="426" spans="1:4" hidden="1" x14ac:dyDescent="0.3">
      <c r="A426" s="16" t="s">
        <v>432</v>
      </c>
      <c r="B426" t="s">
        <v>32</v>
      </c>
      <c r="C426">
        <v>24</v>
      </c>
      <c r="D426" s="17" t="str">
        <f t="shared" si="30"/>
        <v/>
      </c>
    </row>
    <row r="427" spans="1:4" hidden="1" x14ac:dyDescent="0.3">
      <c r="A427" s="16" t="s">
        <v>433</v>
      </c>
      <c r="B427" t="s">
        <v>33</v>
      </c>
      <c r="C427">
        <v>24</v>
      </c>
      <c r="D427" s="17" t="str">
        <f t="shared" si="30"/>
        <v/>
      </c>
    </row>
    <row r="428" spans="1:4" hidden="1" x14ac:dyDescent="0.3">
      <c r="A428" s="16" t="s">
        <v>434</v>
      </c>
      <c r="B428" t="s">
        <v>34</v>
      </c>
      <c r="C428">
        <v>24</v>
      </c>
      <c r="D428" s="17" t="str">
        <f t="shared" si="30"/>
        <v/>
      </c>
    </row>
    <row r="429" spans="1:4" hidden="1" x14ac:dyDescent="0.3">
      <c r="A429" s="18" t="s">
        <v>435</v>
      </c>
      <c r="B429" t="s">
        <v>35</v>
      </c>
      <c r="C429">
        <v>24</v>
      </c>
      <c r="D429" s="17" t="str">
        <f t="shared" si="30"/>
        <v/>
      </c>
    </row>
    <row r="433" spans="28:28" x14ac:dyDescent="0.3">
      <c r="AB433" t="str">
        <f>IF(AB8&lt;&gt;"",COUNTIFS($B$2:$Y$17,AB8,cell_passage!$B$2:$Y$17,"&lt;&gt;"),"")</f>
        <v/>
      </c>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C429"/>
  <sheetViews>
    <sheetView zoomScale="70" zoomScaleNormal="70" workbookViewId="0">
      <selection activeCell="K31" sqref="K31"/>
    </sheetView>
  </sheetViews>
  <sheetFormatPr defaultColWidth="8.88671875" defaultRowHeight="14.4" x14ac:dyDescent="0.3"/>
  <cols>
    <col min="2" max="2" width="56.109375" customWidth="1"/>
    <col min="3" max="3" width="30.44140625" customWidth="1"/>
    <col min="9" max="9" width="32.88671875" bestFit="1" customWidth="1"/>
    <col min="25" max="25" width="19.109375" customWidth="1"/>
    <col min="28" max="28" width="48" bestFit="1" customWidth="1"/>
  </cols>
  <sheetData>
    <row r="1" spans="1:29" x14ac:dyDescent="0.3">
      <c r="A1" t="str">
        <f>IF('Layout full names (mandatory)'!BH40&lt;&gt;"",'Layout full names (mandatory)'!BH40,"")</f>
        <v/>
      </c>
      <c r="B1">
        <f>IF('Layout full names (mandatory)'!BI40&lt;&gt;"",'Layout full names (mandatory)'!BI40,"")</f>
        <v>1</v>
      </c>
      <c r="C1">
        <f>IF('Layout full names (mandatory)'!BJ40&lt;&gt;"",'Layout full names (mandatory)'!BJ40,"")</f>
        <v>2</v>
      </c>
      <c r="D1">
        <f>IF('Layout full names (mandatory)'!BK40&lt;&gt;"",'Layout full names (mandatory)'!BK40,"")</f>
        <v>3</v>
      </c>
      <c r="E1">
        <f>IF('Layout full names (mandatory)'!BL40&lt;&gt;"",'Layout full names (mandatory)'!BL40,"")</f>
        <v>4</v>
      </c>
      <c r="F1">
        <f>IF('Layout full names (mandatory)'!BM40&lt;&gt;"",'Layout full names (mandatory)'!BM40,"")</f>
        <v>5</v>
      </c>
      <c r="G1">
        <f>IF('Layout full names (mandatory)'!BN40&lt;&gt;"",'Layout full names (mandatory)'!BN40,"")</f>
        <v>6</v>
      </c>
      <c r="H1">
        <f>IF('Layout full names (mandatory)'!BO40&lt;&gt;"",'Layout full names (mandatory)'!BO40,"")</f>
        <v>7</v>
      </c>
      <c r="I1">
        <f>IF('Layout full names (mandatory)'!BP40&lt;&gt;"",'Layout full names (mandatory)'!BP40,"")</f>
        <v>8</v>
      </c>
      <c r="J1">
        <f>IF('Layout full names (mandatory)'!BQ40&lt;&gt;"",'Layout full names (mandatory)'!BQ40,"")</f>
        <v>9</v>
      </c>
      <c r="K1">
        <f>IF('Layout full names (mandatory)'!BR40&lt;&gt;"",'Layout full names (mandatory)'!BR40,"")</f>
        <v>10</v>
      </c>
      <c r="L1">
        <f>IF('Layout full names (mandatory)'!BS40&lt;&gt;"",'Layout full names (mandatory)'!BS40,"")</f>
        <v>11</v>
      </c>
      <c r="M1">
        <f>IF('Layout full names (mandatory)'!BT40&lt;&gt;"",'Layout full names (mandatory)'!BT40,"")</f>
        <v>12</v>
      </c>
      <c r="N1">
        <f>IF('Layout full names (mandatory)'!BU40&lt;&gt;"",'Layout full names (mandatory)'!BU40,"")</f>
        <v>13</v>
      </c>
      <c r="O1">
        <f>IF('Layout full names (mandatory)'!BV40&lt;&gt;"",'Layout full names (mandatory)'!BV40,"")</f>
        <v>14</v>
      </c>
      <c r="P1">
        <f>IF('Layout full names (mandatory)'!BW40&lt;&gt;"",'Layout full names (mandatory)'!BW40,"")</f>
        <v>15</v>
      </c>
      <c r="Q1">
        <f>IF('Layout full names (mandatory)'!BX40&lt;&gt;"",'Layout full names (mandatory)'!BX40,"")</f>
        <v>16</v>
      </c>
      <c r="R1">
        <f>IF('Layout full names (mandatory)'!BY40&lt;&gt;"",'Layout full names (mandatory)'!BY40,"")</f>
        <v>17</v>
      </c>
      <c r="S1">
        <f>IF('Layout full names (mandatory)'!BZ40&lt;&gt;"",'Layout full names (mandatory)'!BZ40,"")</f>
        <v>18</v>
      </c>
      <c r="T1">
        <f>IF('Layout full names (mandatory)'!CA40&lt;&gt;"",'Layout full names (mandatory)'!CA40,"")</f>
        <v>19</v>
      </c>
      <c r="U1">
        <f>IF('Layout full names (mandatory)'!CB40&lt;&gt;"",'Layout full names (mandatory)'!CB40,"")</f>
        <v>20</v>
      </c>
      <c r="V1">
        <f>IF('Layout full names (mandatory)'!CC40&lt;&gt;"",'Layout full names (mandatory)'!CC40,"")</f>
        <v>21</v>
      </c>
      <c r="W1">
        <f>IF('Layout full names (mandatory)'!CD40&lt;&gt;"",'Layout full names (mandatory)'!CD40,"")</f>
        <v>22</v>
      </c>
      <c r="X1">
        <f>IF('Layout full names (mandatory)'!CE40&lt;&gt;"",'Layout full names (mandatory)'!CE40,"")</f>
        <v>23</v>
      </c>
      <c r="Y1">
        <f>IF('Layout full names (mandatory)'!CF40&lt;&gt;"",'Layout full names (mandatory)'!CF40,"")</f>
        <v>24</v>
      </c>
    </row>
    <row r="2" spans="1:29" x14ac:dyDescent="0.3">
      <c r="A2" t="str">
        <f>IF('Layout full names (mandatory)'!BH41&lt;&gt;"",'Layout full names (mandatory)'!BH41,"")</f>
        <v>A</v>
      </c>
      <c r="B2" t="str">
        <f>IF('Layout full names (mandatory)'!BI41&lt;&gt;"",'Layout full names (mandatory)'!BI41,"")</f>
        <v>Buffer</v>
      </c>
      <c r="C2" t="str">
        <f>IF('Layout full names (mandatory)'!BJ41&lt;&gt;"",'Layout full names (mandatory)'!BJ41,"")</f>
        <v>Pur-2021Dec</v>
      </c>
      <c r="D2" t="str">
        <f>IF('Layout full names (mandatory)'!BK41&lt;&gt;"",'Layout full names (mandatory)'!BK41,"")</f>
        <v>Buffer</v>
      </c>
      <c r="E2" t="str">
        <f>IF('Layout full names (mandatory)'!BL41&lt;&gt;"",'Layout full names (mandatory)'!BL41,"")</f>
        <v>Pur-2021Dec</v>
      </c>
      <c r="F2" t="str">
        <f>IF('Layout full names (mandatory)'!BM41&lt;&gt;"",'Layout full names (mandatory)'!BM41,"")</f>
        <v>Buffer</v>
      </c>
      <c r="G2" t="str">
        <f>IF('Layout full names (mandatory)'!BN41&lt;&gt;"",'Layout full names (mandatory)'!BN41,"")</f>
        <v>Pur-2021Dec</v>
      </c>
      <c r="H2" t="str">
        <f>IF('Layout full names (mandatory)'!BO41&lt;&gt;"",'Layout full names (mandatory)'!BO41,"")</f>
        <v>Buffer</v>
      </c>
      <c r="I2" t="str">
        <f>IF('Layout full names (mandatory)'!BP41&lt;&gt;"",'Layout full names (mandatory)'!BP41,"")</f>
        <v>Pur-2021Dec</v>
      </c>
      <c r="J2" t="str">
        <f>IF('Layout full names (mandatory)'!BQ41&lt;&gt;"",'Layout full names (mandatory)'!BQ41,"")</f>
        <v>Buffer</v>
      </c>
      <c r="K2" t="str">
        <f>IF('Layout full names (mandatory)'!BR41&lt;&gt;"",'Layout full names (mandatory)'!BR41,"")</f>
        <v>Pur-2021Dec</v>
      </c>
      <c r="L2" t="str">
        <f>IF('Layout full names (mandatory)'!BS41&lt;&gt;"",'Layout full names (mandatory)'!BS41,"")</f>
        <v>Buffer</v>
      </c>
      <c r="M2" t="str">
        <f>IF('Layout full names (mandatory)'!BT41&lt;&gt;"",'Layout full names (mandatory)'!BT41,"")</f>
        <v>Pur-2021Dec</v>
      </c>
      <c r="N2" t="str">
        <f>IF('Layout full names (mandatory)'!BU41&lt;&gt;"",'Layout full names (mandatory)'!BU41,"")</f>
        <v>Buffer</v>
      </c>
      <c r="O2" t="str">
        <f>IF('Layout full names (mandatory)'!BV41&lt;&gt;"",'Layout full names (mandatory)'!BV41,"")</f>
        <v>Pur-2021Dec</v>
      </c>
      <c r="P2" t="str">
        <f>IF('Layout full names (mandatory)'!BW41&lt;&gt;"",'Layout full names (mandatory)'!BW41,"")</f>
        <v>Buffer</v>
      </c>
      <c r="Q2" t="str">
        <f>IF('Layout full names (mandatory)'!BX41&lt;&gt;"",'Layout full names (mandatory)'!BX41,"")</f>
        <v>Pur-2021Dec</v>
      </c>
      <c r="R2" t="str">
        <f>IF('Layout full names (mandatory)'!BY41&lt;&gt;"",'Layout full names (mandatory)'!BY41,"")</f>
        <v>Buffer</v>
      </c>
      <c r="S2" t="str">
        <f>IF('Layout full names (mandatory)'!BZ41&lt;&gt;"",'Layout full names (mandatory)'!BZ41,"")</f>
        <v>Pur-2021Dec</v>
      </c>
      <c r="T2" t="str">
        <f>IF('Layout full names (mandatory)'!CA41&lt;&gt;"",'Layout full names (mandatory)'!CA41,"")</f>
        <v>Buffer</v>
      </c>
      <c r="U2" t="str">
        <f>IF('Layout full names (mandatory)'!CB41&lt;&gt;"",'Layout full names (mandatory)'!CB41,"")</f>
        <v>Buffer</v>
      </c>
      <c r="V2" t="str">
        <f>IF('Layout full names (mandatory)'!CC41&lt;&gt;"",'Layout full names (mandatory)'!CC41,"")</f>
        <v>Buffer</v>
      </c>
      <c r="W2" t="str">
        <f>IF('Layout full names (mandatory)'!CD41&lt;&gt;"",'Layout full names (mandatory)'!CD41,"")</f>
        <v>Buffer</v>
      </c>
      <c r="X2" t="str">
        <f>IF('Layout full names (mandatory)'!CE41&lt;&gt;"",'Layout full names (mandatory)'!CE41,"")</f>
        <v>Buffer</v>
      </c>
      <c r="Y2" t="str">
        <f>IF('Layout full names (mandatory)'!CF41&lt;&gt;"",'Layout full names (mandatory)'!CF41,"")</f>
        <v>Buffer</v>
      </c>
      <c r="AB2" s="19" t="s">
        <v>19</v>
      </c>
      <c r="AC2" s="19" t="s">
        <v>20</v>
      </c>
    </row>
    <row r="3" spans="1:29" x14ac:dyDescent="0.3">
      <c r="A3" t="str">
        <f>IF('Layout full names (mandatory)'!BH42&lt;&gt;"",'Layout full names (mandatory)'!BH42,"")</f>
        <v>B</v>
      </c>
      <c r="B3" t="str">
        <f>IF('Layout full names (mandatory)'!BI42&lt;&gt;"",'Layout full names (mandatory)'!BI42,"")</f>
        <v>Multiplex2023Apr</v>
      </c>
      <c r="C3" t="str">
        <f>IF('Layout full names (mandatory)'!BJ42&lt;&gt;"",'Layout full names (mandatory)'!BJ42,"")</f>
        <v>Pur-2021Dec</v>
      </c>
      <c r="D3" t="str">
        <f>IF('Layout full names (mandatory)'!BK42&lt;&gt;"",'Layout full names (mandatory)'!BK42,"")</f>
        <v>Multiplex2023Apr</v>
      </c>
      <c r="E3" t="str">
        <f>IF('Layout full names (mandatory)'!BL42&lt;&gt;"",'Layout full names (mandatory)'!BL42,"")</f>
        <v>Pur-2021Dec</v>
      </c>
      <c r="F3" t="str">
        <f>IF('Layout full names (mandatory)'!BM42&lt;&gt;"",'Layout full names (mandatory)'!BM42,"")</f>
        <v>Multiplex2023Apr</v>
      </c>
      <c r="G3" t="str">
        <f>IF('Layout full names (mandatory)'!BN42&lt;&gt;"",'Layout full names (mandatory)'!BN42,"")</f>
        <v>Pur-2021Dec</v>
      </c>
      <c r="H3" t="str">
        <f>IF('Layout full names (mandatory)'!BO42&lt;&gt;"",'Layout full names (mandatory)'!BO42,"")</f>
        <v>Multiplex2023Apr</v>
      </c>
      <c r="I3" t="str">
        <f>IF('Layout full names (mandatory)'!BP42&lt;&gt;"",'Layout full names (mandatory)'!BP42,"")</f>
        <v>Pur-2021Dec</v>
      </c>
      <c r="J3" t="str">
        <f>IF('Layout full names (mandatory)'!BQ42&lt;&gt;"",'Layout full names (mandatory)'!BQ42,"")</f>
        <v>Multiplex2023Apr</v>
      </c>
      <c r="K3" t="str">
        <f>IF('Layout full names (mandatory)'!BR42&lt;&gt;"",'Layout full names (mandatory)'!BR42,"")</f>
        <v>Pur-2021Dec</v>
      </c>
      <c r="L3" t="str">
        <f>IF('Layout full names (mandatory)'!BS42&lt;&gt;"",'Layout full names (mandatory)'!BS42,"")</f>
        <v>Multiplex2023Apr</v>
      </c>
      <c r="M3" t="str">
        <f>IF('Layout full names (mandatory)'!BT42&lt;&gt;"",'Layout full names (mandatory)'!BT42,"")</f>
        <v>Pur-2021Dec</v>
      </c>
      <c r="N3" t="str">
        <f>IF('Layout full names (mandatory)'!BU42&lt;&gt;"",'Layout full names (mandatory)'!BU42,"")</f>
        <v>Multiplex2023Apr</v>
      </c>
      <c r="O3" t="str">
        <f>IF('Layout full names (mandatory)'!BV42&lt;&gt;"",'Layout full names (mandatory)'!BV42,"")</f>
        <v>Pur-2021Dec</v>
      </c>
      <c r="P3" t="str">
        <f>IF('Layout full names (mandatory)'!BW42&lt;&gt;"",'Layout full names (mandatory)'!BW42,"")</f>
        <v>Multiplex2023Apr</v>
      </c>
      <c r="Q3" t="str">
        <f>IF('Layout full names (mandatory)'!BX42&lt;&gt;"",'Layout full names (mandatory)'!BX42,"")</f>
        <v>Pur-2021Dec</v>
      </c>
      <c r="R3" t="str">
        <f>IF('Layout full names (mandatory)'!BY42&lt;&gt;"",'Layout full names (mandatory)'!BY42,"")</f>
        <v>Multiplex2023Apr</v>
      </c>
      <c r="S3" t="str">
        <f>IF('Layout full names (mandatory)'!BZ42&lt;&gt;"",'Layout full names (mandatory)'!BZ42,"")</f>
        <v>Pur-2021Dec</v>
      </c>
      <c r="T3" t="str">
        <f>IF('Layout full names (mandatory)'!CA42&lt;&gt;"",'Layout full names (mandatory)'!CA42,"")</f>
        <v>Multiplex2023Apr</v>
      </c>
      <c r="U3" t="str">
        <f>IF('Layout full names (mandatory)'!CB42&lt;&gt;"",'Layout full names (mandatory)'!CB42,"")</f>
        <v>Buffer</v>
      </c>
      <c r="V3" t="str">
        <f>IF('Layout full names (mandatory)'!CC42&lt;&gt;"",'Layout full names (mandatory)'!CC42,"")</f>
        <v>Multiplex2023Apr</v>
      </c>
      <c r="W3" t="str">
        <f>IF('Layout full names (mandatory)'!CD42&lt;&gt;"",'Layout full names (mandatory)'!CD42,"")</f>
        <v>Buffer</v>
      </c>
      <c r="X3" t="str">
        <f>IF('Layout full names (mandatory)'!CE42&lt;&gt;"",'Layout full names (mandatory)'!CE42,"")</f>
        <v>Multiplex2023Apr</v>
      </c>
      <c r="Y3" t="str">
        <f>IF('Layout full names (mandatory)'!CF42&lt;&gt;"",'Layout full names (mandatory)'!CF42,"")</f>
        <v>Buffer</v>
      </c>
      <c r="AB3" t="str">
        <f t="array" ref="AB3:AB7">_xlfn.UNIQUE(_xlfn._xlws.FILTER(D47:D429,D47:D429&lt;&gt;"",""))</f>
        <v>Multiplex2023Apr</v>
      </c>
      <c r="AC3">
        <f t="shared" ref="AC3:AC34" si="0">IF(AB3&lt;&gt;"",COUNTIF($B$2:$Y$17,AB3),"")</f>
        <v>288</v>
      </c>
    </row>
    <row r="4" spans="1:29" ht="21" customHeight="1" x14ac:dyDescent="0.4">
      <c r="A4" t="str">
        <f>IF('Layout full names (mandatory)'!BH43&lt;&gt;"",'Layout full names (mandatory)'!BH43,"")</f>
        <v>C</v>
      </c>
      <c r="B4" t="str">
        <f>IF('Layout full names (mandatory)'!BI43&lt;&gt;"",'Layout full names (mandatory)'!BI43,"")</f>
        <v>Multiplex2023Apr</v>
      </c>
      <c r="C4" t="str">
        <f>IF('Layout full names (mandatory)'!BJ43&lt;&gt;"",'Layout full names (mandatory)'!BJ43,"")</f>
        <v>Multiplex2023Apr</v>
      </c>
      <c r="D4" t="str">
        <f>IF('Layout full names (mandatory)'!BK43&lt;&gt;"",'Layout full names (mandatory)'!BK43,"")</f>
        <v>Multiplex2023Apr</v>
      </c>
      <c r="E4" t="str">
        <f>IF('Layout full names (mandatory)'!BL43&lt;&gt;"",'Layout full names (mandatory)'!BL43,"")</f>
        <v>Multiplex2023Apr</v>
      </c>
      <c r="F4" t="str">
        <f>IF('Layout full names (mandatory)'!BM43&lt;&gt;"",'Layout full names (mandatory)'!BM43,"")</f>
        <v>Multiplex2023Apr</v>
      </c>
      <c r="G4" t="str">
        <f>IF('Layout full names (mandatory)'!BN43&lt;&gt;"",'Layout full names (mandatory)'!BN43,"")</f>
        <v>Multiplex2023Apr</v>
      </c>
      <c r="H4" t="str">
        <f>IF('Layout full names (mandatory)'!BO43&lt;&gt;"",'Layout full names (mandatory)'!BO43,"")</f>
        <v>Multiplex2023Apr</v>
      </c>
      <c r="I4" t="str">
        <f>IF('Layout full names (mandatory)'!BP43&lt;&gt;"",'Layout full names (mandatory)'!BP43,"")</f>
        <v>Multiplex2023Apr</v>
      </c>
      <c r="J4" t="str">
        <f>IF('Layout full names (mandatory)'!BQ43&lt;&gt;"",'Layout full names (mandatory)'!BQ43,"")</f>
        <v>Multiplex2023Apr</v>
      </c>
      <c r="K4" t="str">
        <f>IF('Layout full names (mandatory)'!BR43&lt;&gt;"",'Layout full names (mandatory)'!BR43,"")</f>
        <v>Multiplex2023Apr</v>
      </c>
      <c r="L4" t="str">
        <f>IF('Layout full names (mandatory)'!BS43&lt;&gt;"",'Layout full names (mandatory)'!BS43,"")</f>
        <v>Multiplex2023Apr</v>
      </c>
      <c r="M4" t="str">
        <f>IF('Layout full names (mandatory)'!BT43&lt;&gt;"",'Layout full names (mandatory)'!BT43,"")</f>
        <v>Multiplex2023Apr</v>
      </c>
      <c r="N4" t="str">
        <f>IF('Layout full names (mandatory)'!BU43&lt;&gt;"",'Layout full names (mandatory)'!BU43,"")</f>
        <v>Multiplex2023Apr</v>
      </c>
      <c r="O4" t="str">
        <f>IF('Layout full names (mandatory)'!BV43&lt;&gt;"",'Layout full names (mandatory)'!BV43,"")</f>
        <v>Multiplex2023Apr</v>
      </c>
      <c r="P4" t="str">
        <f>IF('Layout full names (mandatory)'!BW43&lt;&gt;"",'Layout full names (mandatory)'!BW43,"")</f>
        <v>Multiplex2023Apr</v>
      </c>
      <c r="Q4" t="str">
        <f>IF('Layout full names (mandatory)'!BX43&lt;&gt;"",'Layout full names (mandatory)'!BX43,"")</f>
        <v>Multiplex2023Apr</v>
      </c>
      <c r="R4" t="str">
        <f>IF('Layout full names (mandatory)'!BY43&lt;&gt;"",'Layout full names (mandatory)'!BY43,"")</f>
        <v>Multiplex2023Apr</v>
      </c>
      <c r="S4" t="str">
        <f>IF('Layout full names (mandatory)'!BZ43&lt;&gt;"",'Layout full names (mandatory)'!BZ43,"")</f>
        <v>Multiplex2023Apr</v>
      </c>
      <c r="T4" t="str">
        <f>IF('Layout full names (mandatory)'!CA43&lt;&gt;"",'Layout full names (mandatory)'!CA43,"")</f>
        <v>Multiplex2023Apr</v>
      </c>
      <c r="U4" t="str">
        <f>IF('Layout full names (mandatory)'!CB43&lt;&gt;"",'Layout full names (mandatory)'!CB43,"")</f>
        <v>Multiplex2023Apr</v>
      </c>
      <c r="V4" t="str">
        <f>IF('Layout full names (mandatory)'!CC43&lt;&gt;"",'Layout full names (mandatory)'!CC43,"")</f>
        <v>Multiplex2023Apr</v>
      </c>
      <c r="W4" t="str">
        <f>IF('Layout full names (mandatory)'!CD43&lt;&gt;"",'Layout full names (mandatory)'!CD43,"")</f>
        <v>Multiplex2023Apr</v>
      </c>
      <c r="X4" t="str">
        <f>IF('Layout full names (mandatory)'!CE43&lt;&gt;"",'Layout full names (mandatory)'!CE43,"")</f>
        <v>Multiplex2023Apr</v>
      </c>
      <c r="Y4" t="str">
        <f>IF('Layout full names (mandatory)'!CF43&lt;&gt;"",'Layout full names (mandatory)'!CF43,"")</f>
        <v>Multiplex2023Apr</v>
      </c>
      <c r="Z4" s="3"/>
      <c r="AB4" t="str">
        <v>Multiplex2023Mar</v>
      </c>
      <c r="AC4">
        <f t="shared" si="0"/>
        <v>36</v>
      </c>
    </row>
    <row r="5" spans="1:29" ht="21" customHeight="1" x14ac:dyDescent="0.4">
      <c r="A5" t="str">
        <f>IF('Layout full names (mandatory)'!BH44&lt;&gt;"",'Layout full names (mandatory)'!BH44,"")</f>
        <v>D</v>
      </c>
      <c r="B5" t="str">
        <f>IF('Layout full names (mandatory)'!BI44&lt;&gt;"",'Layout full names (mandatory)'!BI44,"")</f>
        <v>Multiplex2023Apr</v>
      </c>
      <c r="C5" t="str">
        <f>IF('Layout full names (mandatory)'!BJ44&lt;&gt;"",'Layout full names (mandatory)'!BJ44,"")</f>
        <v>Multiplex2023Apr</v>
      </c>
      <c r="D5" t="str">
        <f>IF('Layout full names (mandatory)'!BK44&lt;&gt;"",'Layout full names (mandatory)'!BK44,"")</f>
        <v>Multiplex2023Apr</v>
      </c>
      <c r="E5" t="str">
        <f>IF('Layout full names (mandatory)'!BL44&lt;&gt;"",'Layout full names (mandatory)'!BL44,"")</f>
        <v>Multiplex2023Apr</v>
      </c>
      <c r="F5" t="str">
        <f>IF('Layout full names (mandatory)'!BM44&lt;&gt;"",'Layout full names (mandatory)'!BM44,"")</f>
        <v>Multiplex2023Apr</v>
      </c>
      <c r="G5" t="str">
        <f>IF('Layout full names (mandatory)'!BN44&lt;&gt;"",'Layout full names (mandatory)'!BN44,"")</f>
        <v>Multiplex2023Apr</v>
      </c>
      <c r="H5" t="str">
        <f>IF('Layout full names (mandatory)'!BO44&lt;&gt;"",'Layout full names (mandatory)'!BO44,"")</f>
        <v>Multiplex2023Apr</v>
      </c>
      <c r="I5" t="str">
        <f>IF('Layout full names (mandatory)'!BP44&lt;&gt;"",'Layout full names (mandatory)'!BP44,"")</f>
        <v>Multiplex2023Apr</v>
      </c>
      <c r="J5" t="str">
        <f>IF('Layout full names (mandatory)'!BQ44&lt;&gt;"",'Layout full names (mandatory)'!BQ44,"")</f>
        <v>Multiplex2023Apr</v>
      </c>
      <c r="K5" t="str">
        <f>IF('Layout full names (mandatory)'!BR44&lt;&gt;"",'Layout full names (mandatory)'!BR44,"")</f>
        <v>Multiplex2023Apr</v>
      </c>
      <c r="L5" t="str">
        <f>IF('Layout full names (mandatory)'!BS44&lt;&gt;"",'Layout full names (mandatory)'!BS44,"")</f>
        <v>Multiplex2023Apr</v>
      </c>
      <c r="M5" t="str">
        <f>IF('Layout full names (mandatory)'!BT44&lt;&gt;"",'Layout full names (mandatory)'!BT44,"")</f>
        <v>Multiplex2023Apr</v>
      </c>
      <c r="N5" t="str">
        <f>IF('Layout full names (mandatory)'!BU44&lt;&gt;"",'Layout full names (mandatory)'!BU44,"")</f>
        <v>Multiplex2023Apr</v>
      </c>
      <c r="O5" t="str">
        <f>IF('Layout full names (mandatory)'!BV44&lt;&gt;"",'Layout full names (mandatory)'!BV44,"")</f>
        <v>Multiplex2023Apr</v>
      </c>
      <c r="P5" t="str">
        <f>IF('Layout full names (mandatory)'!BW44&lt;&gt;"",'Layout full names (mandatory)'!BW44,"")</f>
        <v>Multiplex2023Apr</v>
      </c>
      <c r="Q5" t="str">
        <f>IF('Layout full names (mandatory)'!BX44&lt;&gt;"",'Layout full names (mandatory)'!BX44,"")</f>
        <v>Multiplex2023Apr</v>
      </c>
      <c r="R5" t="str">
        <f>IF('Layout full names (mandatory)'!BY44&lt;&gt;"",'Layout full names (mandatory)'!BY44,"")</f>
        <v>Multiplex2023Apr</v>
      </c>
      <c r="S5" t="str">
        <f>IF('Layout full names (mandatory)'!BZ44&lt;&gt;"",'Layout full names (mandatory)'!BZ44,"")</f>
        <v>Multiplex2023Apr</v>
      </c>
      <c r="T5" t="str">
        <f>IF('Layout full names (mandatory)'!CA44&lt;&gt;"",'Layout full names (mandatory)'!CA44,"")</f>
        <v>Multiplex2023Apr</v>
      </c>
      <c r="U5" t="str">
        <f>IF('Layout full names (mandatory)'!CB44&lt;&gt;"",'Layout full names (mandatory)'!CB44,"")</f>
        <v>Multiplex2023Apr</v>
      </c>
      <c r="V5" t="str">
        <f>IF('Layout full names (mandatory)'!CC44&lt;&gt;"",'Layout full names (mandatory)'!CC44,"")</f>
        <v>Multiplex2023Apr</v>
      </c>
      <c r="W5" t="str">
        <f>IF('Layout full names (mandatory)'!CD44&lt;&gt;"",'Layout full names (mandatory)'!CD44,"")</f>
        <v>Multiplex2023Apr</v>
      </c>
      <c r="X5" t="str">
        <f>IF('Layout full names (mandatory)'!CE44&lt;&gt;"",'Layout full names (mandatory)'!CE44,"")</f>
        <v>Multiplex2023Apr</v>
      </c>
      <c r="Y5" t="str">
        <f>IF('Layout full names (mandatory)'!CF44&lt;&gt;"",'Layout full names (mandatory)'!CF44,"")</f>
        <v>Multiplex2023Apr</v>
      </c>
      <c r="Z5" s="3"/>
      <c r="AB5" t="str">
        <v>Pur-2021Dec</v>
      </c>
      <c r="AC5">
        <f t="shared" si="0"/>
        <v>18</v>
      </c>
    </row>
    <row r="6" spans="1:29" ht="21" customHeight="1" x14ac:dyDescent="0.4">
      <c r="A6" t="str">
        <f>IF('Layout full names (mandatory)'!BH45&lt;&gt;"",'Layout full names (mandatory)'!BH45,"")</f>
        <v>E</v>
      </c>
      <c r="B6" t="str">
        <f>IF('Layout full names (mandatory)'!BI45&lt;&gt;"",'Layout full names (mandatory)'!BI45,"")</f>
        <v>Multiplex2023Apr</v>
      </c>
      <c r="C6" t="str">
        <f>IF('Layout full names (mandatory)'!BJ45&lt;&gt;"",'Layout full names (mandatory)'!BJ45,"")</f>
        <v>Multiplex2023Apr</v>
      </c>
      <c r="D6" t="str">
        <f>IF('Layout full names (mandatory)'!BK45&lt;&gt;"",'Layout full names (mandatory)'!BK45,"")</f>
        <v>Multiplex2023Apr</v>
      </c>
      <c r="E6" t="str">
        <f>IF('Layout full names (mandatory)'!BL45&lt;&gt;"",'Layout full names (mandatory)'!BL45,"")</f>
        <v>Multiplex2023Apr</v>
      </c>
      <c r="F6" t="str">
        <f>IF('Layout full names (mandatory)'!BM45&lt;&gt;"",'Layout full names (mandatory)'!BM45,"")</f>
        <v>Multiplex2023Apr</v>
      </c>
      <c r="G6" t="str">
        <f>IF('Layout full names (mandatory)'!BN45&lt;&gt;"",'Layout full names (mandatory)'!BN45,"")</f>
        <v>Multiplex2023Apr</v>
      </c>
      <c r="H6" t="str">
        <f>IF('Layout full names (mandatory)'!BO45&lt;&gt;"",'Layout full names (mandatory)'!BO45,"")</f>
        <v>Multiplex2023Apr</v>
      </c>
      <c r="I6" t="str">
        <f>IF('Layout full names (mandatory)'!BP45&lt;&gt;"",'Layout full names (mandatory)'!BP45,"")</f>
        <v>Multiplex2023Apr</v>
      </c>
      <c r="J6" t="str">
        <f>IF('Layout full names (mandatory)'!BQ45&lt;&gt;"",'Layout full names (mandatory)'!BQ45,"")</f>
        <v>Multiplex2023Apr</v>
      </c>
      <c r="K6" t="str">
        <f>IF('Layout full names (mandatory)'!BR45&lt;&gt;"",'Layout full names (mandatory)'!BR45,"")</f>
        <v>Multiplex2023Apr</v>
      </c>
      <c r="L6" t="str">
        <f>IF('Layout full names (mandatory)'!BS45&lt;&gt;"",'Layout full names (mandatory)'!BS45,"")</f>
        <v>Multiplex2023Apr</v>
      </c>
      <c r="M6" t="str">
        <f>IF('Layout full names (mandatory)'!BT45&lt;&gt;"",'Layout full names (mandatory)'!BT45,"")</f>
        <v>Multiplex2023Apr</v>
      </c>
      <c r="N6" t="str">
        <f>IF('Layout full names (mandatory)'!BU45&lt;&gt;"",'Layout full names (mandatory)'!BU45,"")</f>
        <v>Multiplex2023Apr</v>
      </c>
      <c r="O6" t="str">
        <f>IF('Layout full names (mandatory)'!BV45&lt;&gt;"",'Layout full names (mandatory)'!BV45,"")</f>
        <v>Multiplex2023Apr</v>
      </c>
      <c r="P6" t="str">
        <f>IF('Layout full names (mandatory)'!BW45&lt;&gt;"",'Layout full names (mandatory)'!BW45,"")</f>
        <v>Multiplex2023Apr</v>
      </c>
      <c r="Q6" t="str">
        <f>IF('Layout full names (mandatory)'!BX45&lt;&gt;"",'Layout full names (mandatory)'!BX45,"")</f>
        <v>Multiplex2023Apr</v>
      </c>
      <c r="R6" t="str">
        <f>IF('Layout full names (mandatory)'!BY45&lt;&gt;"",'Layout full names (mandatory)'!BY45,"")</f>
        <v>Multiplex2023Apr</v>
      </c>
      <c r="S6" t="str">
        <f>IF('Layout full names (mandatory)'!BZ45&lt;&gt;"",'Layout full names (mandatory)'!BZ45,"")</f>
        <v>Multiplex2023Apr</v>
      </c>
      <c r="T6" t="str">
        <f>IF('Layout full names (mandatory)'!CA45&lt;&gt;"",'Layout full names (mandatory)'!CA45,"")</f>
        <v>Multiplex2023Apr</v>
      </c>
      <c r="U6" t="str">
        <f>IF('Layout full names (mandatory)'!CB45&lt;&gt;"",'Layout full names (mandatory)'!CB45,"")</f>
        <v>Multiplex2023Apr</v>
      </c>
      <c r="V6" t="str">
        <f>IF('Layout full names (mandatory)'!CC45&lt;&gt;"",'Layout full names (mandatory)'!CC45,"")</f>
        <v>Multiplex2023Apr</v>
      </c>
      <c r="W6" t="str">
        <f>IF('Layout full names (mandatory)'!CD45&lt;&gt;"",'Layout full names (mandatory)'!CD45,"")</f>
        <v>Multiplex2023Apr</v>
      </c>
      <c r="X6" t="str">
        <f>IF('Layout full names (mandatory)'!CE45&lt;&gt;"",'Layout full names (mandatory)'!CE45,"")</f>
        <v>Multiplex2023Apr</v>
      </c>
      <c r="Y6" t="str">
        <f>IF('Layout full names (mandatory)'!CF45&lt;&gt;"",'Layout full names (mandatory)'!CF45,"")</f>
        <v>Multiplex2023Apr</v>
      </c>
      <c r="Z6" s="3"/>
      <c r="AB6" t="str">
        <v>Multiplex-2022May</v>
      </c>
      <c r="AC6">
        <f t="shared" si="0"/>
        <v>18</v>
      </c>
    </row>
    <row r="7" spans="1:29" ht="21" customHeight="1" x14ac:dyDescent="0.4">
      <c r="A7" t="str">
        <f>IF('Layout full names (mandatory)'!BH46&lt;&gt;"",'Layout full names (mandatory)'!BH46,"")</f>
        <v>F</v>
      </c>
      <c r="B7" t="str">
        <f>IF('Layout full names (mandatory)'!BI46&lt;&gt;"",'Layout full names (mandatory)'!BI46,"")</f>
        <v>Multiplex2023Apr</v>
      </c>
      <c r="C7" t="str">
        <f>IF('Layout full names (mandatory)'!BJ46&lt;&gt;"",'Layout full names (mandatory)'!BJ46,"")</f>
        <v>Multiplex2023Apr</v>
      </c>
      <c r="D7" t="str">
        <f>IF('Layout full names (mandatory)'!BK46&lt;&gt;"",'Layout full names (mandatory)'!BK46,"")</f>
        <v>Multiplex2023Apr</v>
      </c>
      <c r="E7" t="str">
        <f>IF('Layout full names (mandatory)'!BL46&lt;&gt;"",'Layout full names (mandatory)'!BL46,"")</f>
        <v>Multiplex2023Apr</v>
      </c>
      <c r="F7" t="str">
        <f>IF('Layout full names (mandatory)'!BM46&lt;&gt;"",'Layout full names (mandatory)'!BM46,"")</f>
        <v>Multiplex2023Apr</v>
      </c>
      <c r="G7" t="str">
        <f>IF('Layout full names (mandatory)'!BN46&lt;&gt;"",'Layout full names (mandatory)'!BN46,"")</f>
        <v>Multiplex2023Apr</v>
      </c>
      <c r="H7" t="str">
        <f>IF('Layout full names (mandatory)'!BO46&lt;&gt;"",'Layout full names (mandatory)'!BO46,"")</f>
        <v>Multiplex2023Apr</v>
      </c>
      <c r="I7" t="str">
        <f>IF('Layout full names (mandatory)'!BP46&lt;&gt;"",'Layout full names (mandatory)'!BP46,"")</f>
        <v>Multiplex2023Apr</v>
      </c>
      <c r="J7" t="str">
        <f>IF('Layout full names (mandatory)'!BQ46&lt;&gt;"",'Layout full names (mandatory)'!BQ46,"")</f>
        <v>Multiplex2023Apr</v>
      </c>
      <c r="K7" t="str">
        <f>IF('Layout full names (mandatory)'!BR46&lt;&gt;"",'Layout full names (mandatory)'!BR46,"")</f>
        <v>Multiplex2023Apr</v>
      </c>
      <c r="L7" t="str">
        <f>IF('Layout full names (mandatory)'!BS46&lt;&gt;"",'Layout full names (mandatory)'!BS46,"")</f>
        <v>Multiplex2023Apr</v>
      </c>
      <c r="M7" t="str">
        <f>IF('Layout full names (mandatory)'!BT46&lt;&gt;"",'Layout full names (mandatory)'!BT46,"")</f>
        <v>Multiplex2023Apr</v>
      </c>
      <c r="N7" t="str">
        <f>IF('Layout full names (mandatory)'!BU46&lt;&gt;"",'Layout full names (mandatory)'!BU46,"")</f>
        <v>Multiplex2023Apr</v>
      </c>
      <c r="O7" t="str">
        <f>IF('Layout full names (mandatory)'!BV46&lt;&gt;"",'Layout full names (mandatory)'!BV46,"")</f>
        <v>Multiplex2023Apr</v>
      </c>
      <c r="P7" t="str">
        <f>IF('Layout full names (mandatory)'!BW46&lt;&gt;"",'Layout full names (mandatory)'!BW46,"")</f>
        <v>Multiplex2023Apr</v>
      </c>
      <c r="Q7" t="str">
        <f>IF('Layout full names (mandatory)'!BX46&lt;&gt;"",'Layout full names (mandatory)'!BX46,"")</f>
        <v>Multiplex2023Apr</v>
      </c>
      <c r="R7" t="str">
        <f>IF('Layout full names (mandatory)'!BY46&lt;&gt;"",'Layout full names (mandatory)'!BY46,"")</f>
        <v>Multiplex2023Apr</v>
      </c>
      <c r="S7" t="str">
        <f>IF('Layout full names (mandatory)'!BZ46&lt;&gt;"",'Layout full names (mandatory)'!BZ46,"")</f>
        <v>Multiplex2023Apr</v>
      </c>
      <c r="T7" t="str">
        <f>IF('Layout full names (mandatory)'!CA46&lt;&gt;"",'Layout full names (mandatory)'!CA46,"")</f>
        <v>Multiplex2023Apr</v>
      </c>
      <c r="U7" t="str">
        <f>IF('Layout full names (mandatory)'!CB46&lt;&gt;"",'Layout full names (mandatory)'!CB46,"")</f>
        <v>Multiplex2023Apr</v>
      </c>
      <c r="V7" t="str">
        <f>IF('Layout full names (mandatory)'!CC46&lt;&gt;"",'Layout full names (mandatory)'!CC46,"")</f>
        <v>Multiplex2023Apr</v>
      </c>
      <c r="W7" t="str">
        <f>IF('Layout full names (mandatory)'!CD46&lt;&gt;"",'Layout full names (mandatory)'!CD46,"")</f>
        <v>Multiplex2023Apr</v>
      </c>
      <c r="X7" t="str">
        <f>IF('Layout full names (mandatory)'!CE46&lt;&gt;"",'Layout full names (mandatory)'!CE46,"")</f>
        <v>Multiplex2023Apr</v>
      </c>
      <c r="Y7" t="str">
        <f>IF('Layout full names (mandatory)'!CF46&lt;&gt;"",'Layout full names (mandatory)'!CF46,"")</f>
        <v>Multiplex2023Apr</v>
      </c>
      <c r="Z7" s="3"/>
      <c r="AB7" s="20" t="str">
        <v>Buffer</v>
      </c>
      <c r="AC7">
        <f t="shared" si="0"/>
        <v>24</v>
      </c>
    </row>
    <row r="8" spans="1:29" ht="21" customHeight="1" x14ac:dyDescent="0.4">
      <c r="A8" t="str">
        <f>IF('Layout full names (mandatory)'!BH47&lt;&gt;"",'Layout full names (mandatory)'!BH47,"")</f>
        <v>G</v>
      </c>
      <c r="B8" t="str">
        <f>IF('Layout full names (mandatory)'!BI47&lt;&gt;"",'Layout full names (mandatory)'!BI47,"")</f>
        <v>Multiplex2023Mar</v>
      </c>
      <c r="C8" t="str">
        <f>IF('Layout full names (mandatory)'!BJ47&lt;&gt;"",'Layout full names (mandatory)'!BJ47,"")</f>
        <v>Multiplex-2022May</v>
      </c>
      <c r="D8" t="str">
        <f>IF('Layout full names (mandatory)'!BK47&lt;&gt;"",'Layout full names (mandatory)'!BK47,"")</f>
        <v>Multiplex2023Mar</v>
      </c>
      <c r="E8" t="str">
        <f>IF('Layout full names (mandatory)'!BL47&lt;&gt;"",'Layout full names (mandatory)'!BL47,"")</f>
        <v>Multiplex-2022May</v>
      </c>
      <c r="F8" t="str">
        <f>IF('Layout full names (mandatory)'!BM47&lt;&gt;"",'Layout full names (mandatory)'!BM47,"")</f>
        <v>Multiplex2023Mar</v>
      </c>
      <c r="G8" t="str">
        <f>IF('Layout full names (mandatory)'!BN47&lt;&gt;"",'Layout full names (mandatory)'!BN47,"")</f>
        <v>Multiplex-2022May</v>
      </c>
      <c r="H8" t="str">
        <f>IF('Layout full names (mandatory)'!BO47&lt;&gt;"",'Layout full names (mandatory)'!BO47,"")</f>
        <v>Multiplex2023Mar</v>
      </c>
      <c r="I8" t="str">
        <f>IF('Layout full names (mandatory)'!BP47&lt;&gt;"",'Layout full names (mandatory)'!BP47,"")</f>
        <v>Multiplex-2022May</v>
      </c>
      <c r="J8" t="str">
        <f>IF('Layout full names (mandatory)'!BQ47&lt;&gt;"",'Layout full names (mandatory)'!BQ47,"")</f>
        <v>Multiplex2023Apr</v>
      </c>
      <c r="K8" t="str">
        <f>IF('Layout full names (mandatory)'!BR47&lt;&gt;"",'Layout full names (mandatory)'!BR47,"")</f>
        <v>Multiplex-2022May</v>
      </c>
      <c r="L8" t="str">
        <f>IF('Layout full names (mandatory)'!BS47&lt;&gt;"",'Layout full names (mandatory)'!BS47,"")</f>
        <v>Multiplex2023Apr</v>
      </c>
      <c r="M8" t="str">
        <f>IF('Layout full names (mandatory)'!BT47&lt;&gt;"",'Layout full names (mandatory)'!BT47,"")</f>
        <v>Multiplex-2022May</v>
      </c>
      <c r="N8" t="str">
        <f>IF('Layout full names (mandatory)'!BU47&lt;&gt;"",'Layout full names (mandatory)'!BU47,"")</f>
        <v>Multiplex2023Apr</v>
      </c>
      <c r="O8" t="str">
        <f>IF('Layout full names (mandatory)'!BV47&lt;&gt;"",'Layout full names (mandatory)'!BV47,"")</f>
        <v>Multiplex-2022May</v>
      </c>
      <c r="P8" t="str">
        <f>IF('Layout full names (mandatory)'!BW47&lt;&gt;"",'Layout full names (mandatory)'!BW47,"")</f>
        <v>Multiplex2023Apr</v>
      </c>
      <c r="Q8" t="str">
        <f>IF('Layout full names (mandatory)'!BX47&lt;&gt;"",'Layout full names (mandatory)'!BX47,"")</f>
        <v>Multiplex-2022May</v>
      </c>
      <c r="R8" t="str">
        <f>IF('Layout full names (mandatory)'!BY47&lt;&gt;"",'Layout full names (mandatory)'!BY47,"")</f>
        <v>Multiplex2023Apr</v>
      </c>
      <c r="S8" t="str">
        <f>IF('Layout full names (mandatory)'!BZ47&lt;&gt;"",'Layout full names (mandatory)'!BZ47,"")</f>
        <v>Multiplex-2022May</v>
      </c>
      <c r="T8" t="str">
        <f>IF('Layout full names (mandatory)'!CA47&lt;&gt;"",'Layout full names (mandatory)'!CA47,"")</f>
        <v>Multiplex2023Apr</v>
      </c>
      <c r="U8" t="str">
        <f>IF('Layout full names (mandatory)'!CB47&lt;&gt;"",'Layout full names (mandatory)'!CB47,"")</f>
        <v>Buffer</v>
      </c>
      <c r="V8" t="str">
        <f>IF('Layout full names (mandatory)'!CC47&lt;&gt;"",'Layout full names (mandatory)'!CC47,"")</f>
        <v>Multiplex2023Apr</v>
      </c>
      <c r="W8" t="str">
        <f>IF('Layout full names (mandatory)'!CD47&lt;&gt;"",'Layout full names (mandatory)'!CD47,"")</f>
        <v>Buffer</v>
      </c>
      <c r="X8" t="str">
        <f>IF('Layout full names (mandatory)'!CE47&lt;&gt;"",'Layout full names (mandatory)'!CE47,"")</f>
        <v>Multiplex2023Apr</v>
      </c>
      <c r="Y8" t="str">
        <f>IF('Layout full names (mandatory)'!CF47&lt;&gt;"",'Layout full names (mandatory)'!CF47,"")</f>
        <v>Buffer</v>
      </c>
      <c r="Z8" s="3"/>
      <c r="AB8" s="20"/>
      <c r="AC8" t="str">
        <f t="shared" si="0"/>
        <v/>
      </c>
    </row>
    <row r="9" spans="1:29" ht="21" customHeight="1" x14ac:dyDescent="0.4">
      <c r="A9" t="str">
        <f>IF('Layout full names (mandatory)'!BH48&lt;&gt;"",'Layout full names (mandatory)'!BH48,"")</f>
        <v>H</v>
      </c>
      <c r="B9" t="str">
        <f>IF('Layout full names (mandatory)'!BI48&lt;&gt;"",'Layout full names (mandatory)'!BI48,"")</f>
        <v>Multiplex2023Mar</v>
      </c>
      <c r="C9" t="str">
        <f>IF('Layout full names (mandatory)'!BJ48&lt;&gt;"",'Layout full names (mandatory)'!BJ48,"")</f>
        <v>Multiplex2023Mar</v>
      </c>
      <c r="D9" t="str">
        <f>IF('Layout full names (mandatory)'!BK48&lt;&gt;"",'Layout full names (mandatory)'!BK48,"")</f>
        <v>Multiplex2023Mar</v>
      </c>
      <c r="E9" t="str">
        <f>IF('Layout full names (mandatory)'!BL48&lt;&gt;"",'Layout full names (mandatory)'!BL48,"")</f>
        <v>Multiplex2023Mar</v>
      </c>
      <c r="F9" t="str">
        <f>IF('Layout full names (mandatory)'!BM48&lt;&gt;"",'Layout full names (mandatory)'!BM48,"")</f>
        <v>Multiplex2023Mar</v>
      </c>
      <c r="G9" t="str">
        <f>IF('Layout full names (mandatory)'!BN48&lt;&gt;"",'Layout full names (mandatory)'!BN48,"")</f>
        <v>Multiplex2023Mar</v>
      </c>
      <c r="H9" t="str">
        <f>IF('Layout full names (mandatory)'!BO48&lt;&gt;"",'Layout full names (mandatory)'!BO48,"")</f>
        <v>Multiplex2023Mar</v>
      </c>
      <c r="I9" t="str">
        <f>IF('Layout full names (mandatory)'!BP48&lt;&gt;"",'Layout full names (mandatory)'!BP48,"")</f>
        <v>Multiplex2023Mar</v>
      </c>
      <c r="J9" t="str">
        <f>IF('Layout full names (mandatory)'!BQ48&lt;&gt;"",'Layout full names (mandatory)'!BQ48,"")</f>
        <v>Multiplex2023Apr</v>
      </c>
      <c r="K9" t="str">
        <f>IF('Layout full names (mandatory)'!BR48&lt;&gt;"",'Layout full names (mandatory)'!BR48,"")</f>
        <v>Multiplex2023Apr</v>
      </c>
      <c r="L9" t="str">
        <f>IF('Layout full names (mandatory)'!BS48&lt;&gt;"",'Layout full names (mandatory)'!BS48,"")</f>
        <v>Multiplex2023Apr</v>
      </c>
      <c r="M9" t="str">
        <f>IF('Layout full names (mandatory)'!BT48&lt;&gt;"",'Layout full names (mandatory)'!BT48,"")</f>
        <v>Multiplex2023Apr</v>
      </c>
      <c r="N9" t="str">
        <f>IF('Layout full names (mandatory)'!BU48&lt;&gt;"",'Layout full names (mandatory)'!BU48,"")</f>
        <v>Multiplex2023Apr</v>
      </c>
      <c r="O9" t="str">
        <f>IF('Layout full names (mandatory)'!BV48&lt;&gt;"",'Layout full names (mandatory)'!BV48,"")</f>
        <v>Multiplex2023Apr</v>
      </c>
      <c r="P9" t="str">
        <f>IF('Layout full names (mandatory)'!BW48&lt;&gt;"",'Layout full names (mandatory)'!BW48,"")</f>
        <v>Multiplex2023Apr</v>
      </c>
      <c r="Q9" t="str">
        <f>IF('Layout full names (mandatory)'!BX48&lt;&gt;"",'Layout full names (mandatory)'!BX48,"")</f>
        <v>Multiplex2023Apr</v>
      </c>
      <c r="R9" t="str">
        <f>IF('Layout full names (mandatory)'!BY48&lt;&gt;"",'Layout full names (mandatory)'!BY48,"")</f>
        <v>Multiplex2023Apr</v>
      </c>
      <c r="S9" t="str">
        <f>IF('Layout full names (mandatory)'!BZ48&lt;&gt;"",'Layout full names (mandatory)'!BZ48,"")</f>
        <v>Multiplex2023Apr</v>
      </c>
      <c r="T9" t="str">
        <f>IF('Layout full names (mandatory)'!CA48&lt;&gt;"",'Layout full names (mandatory)'!CA48,"")</f>
        <v>Multiplex2023Apr</v>
      </c>
      <c r="U9" t="str">
        <f>IF('Layout full names (mandatory)'!CB48&lt;&gt;"",'Layout full names (mandatory)'!CB48,"")</f>
        <v>Multiplex2023Apr</v>
      </c>
      <c r="V9" t="str">
        <f>IF('Layout full names (mandatory)'!CC48&lt;&gt;"",'Layout full names (mandatory)'!CC48,"")</f>
        <v>Multiplex2023Apr</v>
      </c>
      <c r="W9" t="str">
        <f>IF('Layout full names (mandatory)'!CD48&lt;&gt;"",'Layout full names (mandatory)'!CD48,"")</f>
        <v>Multiplex2023Apr</v>
      </c>
      <c r="X9" t="str">
        <f>IF('Layout full names (mandatory)'!CE48&lt;&gt;"",'Layout full names (mandatory)'!CE48,"")</f>
        <v>Multiplex2023Apr</v>
      </c>
      <c r="Y9" t="str">
        <f>IF('Layout full names (mandatory)'!CF48&lt;&gt;"",'Layout full names (mandatory)'!CF48,"")</f>
        <v>Multiplex2023Apr</v>
      </c>
      <c r="Z9" s="3"/>
      <c r="AB9" s="20"/>
      <c r="AC9" t="str">
        <f t="shared" si="0"/>
        <v/>
      </c>
    </row>
    <row r="10" spans="1:29" ht="21" customHeight="1" x14ac:dyDescent="0.4">
      <c r="A10" t="str">
        <f>IF('Layout full names (mandatory)'!BH49&lt;&gt;"",'Layout full names (mandatory)'!BH49,"")</f>
        <v>I</v>
      </c>
      <c r="B10" t="str">
        <f>IF('Layout full names (mandatory)'!BI49&lt;&gt;"",'Layout full names (mandatory)'!BI49,"")</f>
        <v>Multiplex2023Mar</v>
      </c>
      <c r="C10" t="str">
        <f>IF('Layout full names (mandatory)'!BJ49&lt;&gt;"",'Layout full names (mandatory)'!BJ49,"")</f>
        <v>Multiplex2023Mar</v>
      </c>
      <c r="D10" t="str">
        <f>IF('Layout full names (mandatory)'!BK49&lt;&gt;"",'Layout full names (mandatory)'!BK49,"")</f>
        <v>Multiplex2023Mar</v>
      </c>
      <c r="E10" t="str">
        <f>IF('Layout full names (mandatory)'!BL49&lt;&gt;"",'Layout full names (mandatory)'!BL49,"")</f>
        <v>Multiplex2023Mar</v>
      </c>
      <c r="F10" t="str">
        <f>IF('Layout full names (mandatory)'!BM49&lt;&gt;"",'Layout full names (mandatory)'!BM49,"")</f>
        <v>Multiplex2023Mar</v>
      </c>
      <c r="G10" t="str">
        <f>IF('Layout full names (mandatory)'!BN49&lt;&gt;"",'Layout full names (mandatory)'!BN49,"")</f>
        <v>Multiplex2023Mar</v>
      </c>
      <c r="H10" t="str">
        <f>IF('Layout full names (mandatory)'!BO49&lt;&gt;"",'Layout full names (mandatory)'!BO49,"")</f>
        <v>Multiplex2023Mar</v>
      </c>
      <c r="I10" t="str">
        <f>IF('Layout full names (mandatory)'!BP49&lt;&gt;"",'Layout full names (mandatory)'!BP49,"")</f>
        <v>Multiplex2023Mar</v>
      </c>
      <c r="J10" t="str">
        <f>IF('Layout full names (mandatory)'!BQ49&lt;&gt;"",'Layout full names (mandatory)'!BQ49,"")</f>
        <v>Multiplex2023Apr</v>
      </c>
      <c r="K10" t="str">
        <f>IF('Layout full names (mandatory)'!BR49&lt;&gt;"",'Layout full names (mandatory)'!BR49,"")</f>
        <v>Multiplex2023Apr</v>
      </c>
      <c r="L10" t="str">
        <f>IF('Layout full names (mandatory)'!BS49&lt;&gt;"",'Layout full names (mandatory)'!BS49,"")</f>
        <v>Multiplex2023Apr</v>
      </c>
      <c r="M10" t="str">
        <f>IF('Layout full names (mandatory)'!BT49&lt;&gt;"",'Layout full names (mandatory)'!BT49,"")</f>
        <v>Multiplex2023Apr</v>
      </c>
      <c r="N10" t="str">
        <f>IF('Layout full names (mandatory)'!BU49&lt;&gt;"",'Layout full names (mandatory)'!BU49,"")</f>
        <v>Multiplex2023Apr</v>
      </c>
      <c r="O10" t="str">
        <f>IF('Layout full names (mandatory)'!BV49&lt;&gt;"",'Layout full names (mandatory)'!BV49,"")</f>
        <v>Multiplex2023Apr</v>
      </c>
      <c r="P10" t="str">
        <f>IF('Layout full names (mandatory)'!BW49&lt;&gt;"",'Layout full names (mandatory)'!BW49,"")</f>
        <v>Multiplex2023Apr</v>
      </c>
      <c r="Q10" t="str">
        <f>IF('Layout full names (mandatory)'!BX49&lt;&gt;"",'Layout full names (mandatory)'!BX49,"")</f>
        <v>Multiplex2023Apr</v>
      </c>
      <c r="R10" t="str">
        <f>IF('Layout full names (mandatory)'!BY49&lt;&gt;"",'Layout full names (mandatory)'!BY49,"")</f>
        <v>Multiplex2023Apr</v>
      </c>
      <c r="S10" t="str">
        <f>IF('Layout full names (mandatory)'!BZ49&lt;&gt;"",'Layout full names (mandatory)'!BZ49,"")</f>
        <v>Multiplex2023Apr</v>
      </c>
      <c r="T10" t="str">
        <f>IF('Layout full names (mandatory)'!CA49&lt;&gt;"",'Layout full names (mandatory)'!CA49,"")</f>
        <v>Multiplex2023Apr</v>
      </c>
      <c r="U10" t="str">
        <f>IF('Layout full names (mandatory)'!CB49&lt;&gt;"",'Layout full names (mandatory)'!CB49,"")</f>
        <v>Multiplex2023Apr</v>
      </c>
      <c r="V10" t="str">
        <f>IF('Layout full names (mandatory)'!CC49&lt;&gt;"",'Layout full names (mandatory)'!CC49,"")</f>
        <v>Multiplex2023Apr</v>
      </c>
      <c r="W10" t="str">
        <f>IF('Layout full names (mandatory)'!CD49&lt;&gt;"",'Layout full names (mandatory)'!CD49,"")</f>
        <v>Multiplex2023Apr</v>
      </c>
      <c r="X10" t="str">
        <f>IF('Layout full names (mandatory)'!CE49&lt;&gt;"",'Layout full names (mandatory)'!CE49,"")</f>
        <v>Multiplex2023Apr</v>
      </c>
      <c r="Y10" t="str">
        <f>IF('Layout full names (mandatory)'!CF49&lt;&gt;"",'Layout full names (mandatory)'!CF49,"")</f>
        <v>Multiplex2023Apr</v>
      </c>
      <c r="Z10" s="3"/>
      <c r="AB10" s="20"/>
      <c r="AC10" t="str">
        <f t="shared" si="0"/>
        <v/>
      </c>
    </row>
    <row r="11" spans="1:29" ht="21" customHeight="1" x14ac:dyDescent="0.4">
      <c r="A11" t="str">
        <f>IF('Layout full names (mandatory)'!BH50&lt;&gt;"",'Layout full names (mandatory)'!BH50,"")</f>
        <v>J</v>
      </c>
      <c r="B11" t="str">
        <f>IF('Layout full names (mandatory)'!BI50&lt;&gt;"",'Layout full names (mandatory)'!BI50,"")</f>
        <v>Multiplex2023Mar</v>
      </c>
      <c r="C11" t="str">
        <f>IF('Layout full names (mandatory)'!BJ50&lt;&gt;"",'Layout full names (mandatory)'!BJ50,"")</f>
        <v>Multiplex2023Mar</v>
      </c>
      <c r="D11" t="str">
        <f>IF('Layout full names (mandatory)'!BK50&lt;&gt;"",'Layout full names (mandatory)'!BK50,"")</f>
        <v>Multiplex2023Mar</v>
      </c>
      <c r="E11" t="str">
        <f>IF('Layout full names (mandatory)'!BL50&lt;&gt;"",'Layout full names (mandatory)'!BL50,"")</f>
        <v>Multiplex2023Mar</v>
      </c>
      <c r="F11" t="str">
        <f>IF('Layout full names (mandatory)'!BM50&lt;&gt;"",'Layout full names (mandatory)'!BM50,"")</f>
        <v>Multiplex2023Mar</v>
      </c>
      <c r="G11" t="str">
        <f>IF('Layout full names (mandatory)'!BN50&lt;&gt;"",'Layout full names (mandatory)'!BN50,"")</f>
        <v>Multiplex2023Mar</v>
      </c>
      <c r="H11" t="str">
        <f>IF('Layout full names (mandatory)'!BO50&lt;&gt;"",'Layout full names (mandatory)'!BO50,"")</f>
        <v>Multiplex2023Mar</v>
      </c>
      <c r="I11" t="str">
        <f>IF('Layout full names (mandatory)'!BP50&lt;&gt;"",'Layout full names (mandatory)'!BP50,"")</f>
        <v>Multiplex2023Mar</v>
      </c>
      <c r="J11" t="str">
        <f>IF('Layout full names (mandatory)'!BQ50&lt;&gt;"",'Layout full names (mandatory)'!BQ50,"")</f>
        <v>Multiplex2023Apr</v>
      </c>
      <c r="K11" t="str">
        <f>IF('Layout full names (mandatory)'!BR50&lt;&gt;"",'Layout full names (mandatory)'!BR50,"")</f>
        <v>Multiplex2023Apr</v>
      </c>
      <c r="L11" t="str">
        <f>IF('Layout full names (mandatory)'!BS50&lt;&gt;"",'Layout full names (mandatory)'!BS50,"")</f>
        <v>Multiplex2023Apr</v>
      </c>
      <c r="M11" t="str">
        <f>IF('Layout full names (mandatory)'!BT50&lt;&gt;"",'Layout full names (mandatory)'!BT50,"")</f>
        <v>Multiplex2023Apr</v>
      </c>
      <c r="N11" t="str">
        <f>IF('Layout full names (mandatory)'!BU50&lt;&gt;"",'Layout full names (mandatory)'!BU50,"")</f>
        <v>Multiplex2023Apr</v>
      </c>
      <c r="O11" t="str">
        <f>IF('Layout full names (mandatory)'!BV50&lt;&gt;"",'Layout full names (mandatory)'!BV50,"")</f>
        <v>Multiplex2023Apr</v>
      </c>
      <c r="P11" t="str">
        <f>IF('Layout full names (mandatory)'!BW50&lt;&gt;"",'Layout full names (mandatory)'!BW50,"")</f>
        <v>Multiplex2023Apr</v>
      </c>
      <c r="Q11" t="str">
        <f>IF('Layout full names (mandatory)'!BX50&lt;&gt;"",'Layout full names (mandatory)'!BX50,"")</f>
        <v>Multiplex2023Apr</v>
      </c>
      <c r="R11" t="str">
        <f>IF('Layout full names (mandatory)'!BY50&lt;&gt;"",'Layout full names (mandatory)'!BY50,"")</f>
        <v>Multiplex2023Apr</v>
      </c>
      <c r="S11" t="str">
        <f>IF('Layout full names (mandatory)'!BZ50&lt;&gt;"",'Layout full names (mandatory)'!BZ50,"")</f>
        <v>Multiplex2023Apr</v>
      </c>
      <c r="T11" t="str">
        <f>IF('Layout full names (mandatory)'!CA50&lt;&gt;"",'Layout full names (mandatory)'!CA50,"")</f>
        <v>Multiplex2023Apr</v>
      </c>
      <c r="U11" t="str">
        <f>IF('Layout full names (mandatory)'!CB50&lt;&gt;"",'Layout full names (mandatory)'!CB50,"")</f>
        <v>Multiplex2023Apr</v>
      </c>
      <c r="V11" t="str">
        <f>IF('Layout full names (mandatory)'!CC50&lt;&gt;"",'Layout full names (mandatory)'!CC50,"")</f>
        <v>Multiplex2023Apr</v>
      </c>
      <c r="W11" t="str">
        <f>IF('Layout full names (mandatory)'!CD50&lt;&gt;"",'Layout full names (mandatory)'!CD50,"")</f>
        <v>Multiplex2023Apr</v>
      </c>
      <c r="X11" t="str">
        <f>IF('Layout full names (mandatory)'!CE50&lt;&gt;"",'Layout full names (mandatory)'!CE50,"")</f>
        <v>Multiplex2023Apr</v>
      </c>
      <c r="Y11" t="str">
        <f>IF('Layout full names (mandatory)'!CF50&lt;&gt;"",'Layout full names (mandatory)'!CF50,"")</f>
        <v>Multiplex2023Apr</v>
      </c>
      <c r="Z11" s="3"/>
      <c r="AB11" s="20"/>
      <c r="AC11" t="str">
        <f t="shared" si="0"/>
        <v/>
      </c>
    </row>
    <row r="12" spans="1:29" ht="21" customHeight="1" x14ac:dyDescent="0.4">
      <c r="A12" t="str">
        <f>IF('Layout full names (mandatory)'!BH51&lt;&gt;"",'Layout full names (mandatory)'!BH51,"")</f>
        <v>K</v>
      </c>
      <c r="B12" t="str">
        <f>IF('Layout full names (mandatory)'!BI51&lt;&gt;"",'Layout full names (mandatory)'!BI51,"")</f>
        <v>Multiplex2023Mar</v>
      </c>
      <c r="C12" t="str">
        <f>IF('Layout full names (mandatory)'!BJ51&lt;&gt;"",'Layout full names (mandatory)'!BJ51,"")</f>
        <v>Multiplex2023Mar</v>
      </c>
      <c r="D12" t="str">
        <f>IF('Layout full names (mandatory)'!BK51&lt;&gt;"",'Layout full names (mandatory)'!BK51,"")</f>
        <v>Multiplex2023Mar</v>
      </c>
      <c r="E12" t="str">
        <f>IF('Layout full names (mandatory)'!BL51&lt;&gt;"",'Layout full names (mandatory)'!BL51,"")</f>
        <v>Multiplex2023Mar</v>
      </c>
      <c r="F12" t="str">
        <f>IF('Layout full names (mandatory)'!BM51&lt;&gt;"",'Layout full names (mandatory)'!BM51,"")</f>
        <v>Multiplex2023Mar</v>
      </c>
      <c r="G12" t="str">
        <f>IF('Layout full names (mandatory)'!BN51&lt;&gt;"",'Layout full names (mandatory)'!BN51,"")</f>
        <v>Multiplex2023Mar</v>
      </c>
      <c r="H12" t="str">
        <f>IF('Layout full names (mandatory)'!BO51&lt;&gt;"",'Layout full names (mandatory)'!BO51,"")</f>
        <v>Multiplex2023Mar</v>
      </c>
      <c r="I12" t="str">
        <f>IF('Layout full names (mandatory)'!BP51&lt;&gt;"",'Layout full names (mandatory)'!BP51,"")</f>
        <v>Multiplex2023Mar</v>
      </c>
      <c r="J12" t="str">
        <f>IF('Layout full names (mandatory)'!BQ51&lt;&gt;"",'Layout full names (mandatory)'!BQ51,"")</f>
        <v>Multiplex2023Apr</v>
      </c>
      <c r="K12" t="str">
        <f>IF('Layout full names (mandatory)'!BR51&lt;&gt;"",'Layout full names (mandatory)'!BR51,"")</f>
        <v>Multiplex2023Apr</v>
      </c>
      <c r="L12" t="str">
        <f>IF('Layout full names (mandatory)'!BS51&lt;&gt;"",'Layout full names (mandatory)'!BS51,"")</f>
        <v>Multiplex2023Apr</v>
      </c>
      <c r="M12" t="str">
        <f>IF('Layout full names (mandatory)'!BT51&lt;&gt;"",'Layout full names (mandatory)'!BT51,"")</f>
        <v>Multiplex2023Apr</v>
      </c>
      <c r="N12" t="str">
        <f>IF('Layout full names (mandatory)'!BU51&lt;&gt;"",'Layout full names (mandatory)'!BU51,"")</f>
        <v>Multiplex2023Apr</v>
      </c>
      <c r="O12" t="str">
        <f>IF('Layout full names (mandatory)'!BV51&lt;&gt;"",'Layout full names (mandatory)'!BV51,"")</f>
        <v>Multiplex2023Apr</v>
      </c>
      <c r="P12" t="str">
        <f>IF('Layout full names (mandatory)'!BW51&lt;&gt;"",'Layout full names (mandatory)'!BW51,"")</f>
        <v>Multiplex2023Apr</v>
      </c>
      <c r="Q12" t="str">
        <f>IF('Layout full names (mandatory)'!BX51&lt;&gt;"",'Layout full names (mandatory)'!BX51,"")</f>
        <v>Multiplex2023Apr</v>
      </c>
      <c r="R12" t="str">
        <f>IF('Layout full names (mandatory)'!BY51&lt;&gt;"",'Layout full names (mandatory)'!BY51,"")</f>
        <v>Multiplex2023Apr</v>
      </c>
      <c r="S12" t="str">
        <f>IF('Layout full names (mandatory)'!BZ51&lt;&gt;"",'Layout full names (mandatory)'!BZ51,"")</f>
        <v>Multiplex2023Apr</v>
      </c>
      <c r="T12" t="str">
        <f>IF('Layout full names (mandatory)'!CA51&lt;&gt;"",'Layout full names (mandatory)'!CA51,"")</f>
        <v>Multiplex2023Apr</v>
      </c>
      <c r="U12" t="str">
        <f>IF('Layout full names (mandatory)'!CB51&lt;&gt;"",'Layout full names (mandatory)'!CB51,"")</f>
        <v>Multiplex2023Apr</v>
      </c>
      <c r="V12" t="str">
        <f>IF('Layout full names (mandatory)'!CC51&lt;&gt;"",'Layout full names (mandatory)'!CC51,"")</f>
        <v>Multiplex2023Apr</v>
      </c>
      <c r="W12" t="str">
        <f>IF('Layout full names (mandatory)'!CD51&lt;&gt;"",'Layout full names (mandatory)'!CD51,"")</f>
        <v>Multiplex2023Apr</v>
      </c>
      <c r="X12" t="str">
        <f>IF('Layout full names (mandatory)'!CE51&lt;&gt;"",'Layout full names (mandatory)'!CE51,"")</f>
        <v>Multiplex2023Apr</v>
      </c>
      <c r="Y12" t="str">
        <f>IF('Layout full names (mandatory)'!CF51&lt;&gt;"",'Layout full names (mandatory)'!CF51,"")</f>
        <v>Multiplex2023Apr</v>
      </c>
      <c r="Z12" s="3"/>
      <c r="AC12" t="str">
        <f t="shared" si="0"/>
        <v/>
      </c>
    </row>
    <row r="13" spans="1:29" ht="21" customHeight="1" x14ac:dyDescent="0.4">
      <c r="A13" t="str">
        <f>IF('Layout full names (mandatory)'!BH52&lt;&gt;"",'Layout full names (mandatory)'!BH52,"")</f>
        <v>L</v>
      </c>
      <c r="B13" t="str">
        <f>IF('Layout full names (mandatory)'!BI52&lt;&gt;"",'Layout full names (mandatory)'!BI52,"")</f>
        <v>Multiplex2023Apr</v>
      </c>
      <c r="C13" t="str">
        <f>IF('Layout full names (mandatory)'!BJ52&lt;&gt;"",'Layout full names (mandatory)'!BJ52,"")</f>
        <v>Multiplex-2022May</v>
      </c>
      <c r="D13" t="str">
        <f>IF('Layout full names (mandatory)'!BK52&lt;&gt;"",'Layout full names (mandatory)'!BK52,"")</f>
        <v>Multiplex2023Apr</v>
      </c>
      <c r="E13" t="str">
        <f>IF('Layout full names (mandatory)'!BL52&lt;&gt;"",'Layout full names (mandatory)'!BL52,"")</f>
        <v>Multiplex-2022May</v>
      </c>
      <c r="F13" t="str">
        <f>IF('Layout full names (mandatory)'!BM52&lt;&gt;"",'Layout full names (mandatory)'!BM52,"")</f>
        <v>Multiplex2023Apr</v>
      </c>
      <c r="G13" t="str">
        <f>IF('Layout full names (mandatory)'!BN52&lt;&gt;"",'Layout full names (mandatory)'!BN52,"")</f>
        <v>Multiplex-2022May</v>
      </c>
      <c r="H13" t="str">
        <f>IF('Layout full names (mandatory)'!BO52&lt;&gt;"",'Layout full names (mandatory)'!BO52,"")</f>
        <v>Multiplex2023Apr</v>
      </c>
      <c r="I13" t="str">
        <f>IF('Layout full names (mandatory)'!BP52&lt;&gt;"",'Layout full names (mandatory)'!BP52,"")</f>
        <v>Multiplex-2022May</v>
      </c>
      <c r="J13" t="str">
        <f>IF('Layout full names (mandatory)'!BQ52&lt;&gt;"",'Layout full names (mandatory)'!BQ52,"")</f>
        <v>Multiplex2023Apr</v>
      </c>
      <c r="K13" t="str">
        <f>IF('Layout full names (mandatory)'!BR52&lt;&gt;"",'Layout full names (mandatory)'!BR52,"")</f>
        <v>Multiplex-2022May</v>
      </c>
      <c r="L13" t="str">
        <f>IF('Layout full names (mandatory)'!BS52&lt;&gt;"",'Layout full names (mandatory)'!BS52,"")</f>
        <v>Multiplex2023Apr</v>
      </c>
      <c r="M13" t="str">
        <f>IF('Layout full names (mandatory)'!BT52&lt;&gt;"",'Layout full names (mandatory)'!BT52,"")</f>
        <v>Multiplex-2022May</v>
      </c>
      <c r="N13" t="str">
        <f>IF('Layout full names (mandatory)'!BU52&lt;&gt;"",'Layout full names (mandatory)'!BU52,"")</f>
        <v>Multiplex2023Apr</v>
      </c>
      <c r="O13" t="str">
        <f>IF('Layout full names (mandatory)'!BV52&lt;&gt;"",'Layout full names (mandatory)'!BV52,"")</f>
        <v>Multiplex-2022May</v>
      </c>
      <c r="P13" t="str">
        <f>IF('Layout full names (mandatory)'!BW52&lt;&gt;"",'Layout full names (mandatory)'!BW52,"")</f>
        <v>Multiplex2023Apr</v>
      </c>
      <c r="Q13" t="str">
        <f>IF('Layout full names (mandatory)'!BX52&lt;&gt;"",'Layout full names (mandatory)'!BX52,"")</f>
        <v>Multiplex-2022May</v>
      </c>
      <c r="R13" t="str">
        <f>IF('Layout full names (mandatory)'!BY52&lt;&gt;"",'Layout full names (mandatory)'!BY52,"")</f>
        <v>Multiplex2023Apr</v>
      </c>
      <c r="S13" t="str">
        <f>IF('Layout full names (mandatory)'!BZ52&lt;&gt;"",'Layout full names (mandatory)'!BZ52,"")</f>
        <v>Multiplex-2022May</v>
      </c>
      <c r="T13" t="str">
        <f>IF('Layout full names (mandatory)'!CA52&lt;&gt;"",'Layout full names (mandatory)'!CA52,"")</f>
        <v>Multiplex2023Apr</v>
      </c>
      <c r="U13" t="str">
        <f>IF('Layout full names (mandatory)'!CB52&lt;&gt;"",'Layout full names (mandatory)'!CB52,"")</f>
        <v>Buffer</v>
      </c>
      <c r="V13" t="str">
        <f>IF('Layout full names (mandatory)'!CC52&lt;&gt;"",'Layout full names (mandatory)'!CC52,"")</f>
        <v>Multiplex2023Apr</v>
      </c>
      <c r="W13" t="str">
        <f>IF('Layout full names (mandatory)'!CD52&lt;&gt;"",'Layout full names (mandatory)'!CD52,"")</f>
        <v>Buffer</v>
      </c>
      <c r="X13" t="str">
        <f>IF('Layout full names (mandatory)'!CE52&lt;&gt;"",'Layout full names (mandatory)'!CE52,"")</f>
        <v>Multiplex2023Apr</v>
      </c>
      <c r="Y13" t="str">
        <f>IF('Layout full names (mandatory)'!CF52&lt;&gt;"",'Layout full names (mandatory)'!CF52,"")</f>
        <v>Buffer</v>
      </c>
      <c r="Z13" s="3"/>
      <c r="AC13" t="str">
        <f t="shared" si="0"/>
        <v/>
      </c>
    </row>
    <row r="14" spans="1:29" ht="21" customHeight="1" x14ac:dyDescent="0.4">
      <c r="A14" t="str">
        <f>IF('Layout full names (mandatory)'!BH53&lt;&gt;"",'Layout full names (mandatory)'!BH53,"")</f>
        <v>M</v>
      </c>
      <c r="B14" t="str">
        <f>IF('Layout full names (mandatory)'!BI53&lt;&gt;"",'Layout full names (mandatory)'!BI53,"")</f>
        <v>Multiplex2023Apr</v>
      </c>
      <c r="C14" t="str">
        <f>IF('Layout full names (mandatory)'!BJ53&lt;&gt;"",'Layout full names (mandatory)'!BJ53,"")</f>
        <v>Multiplex2023Apr</v>
      </c>
      <c r="D14" t="str">
        <f>IF('Layout full names (mandatory)'!BK53&lt;&gt;"",'Layout full names (mandatory)'!BK53,"")</f>
        <v>Multiplex2023Apr</v>
      </c>
      <c r="E14" t="str">
        <f>IF('Layout full names (mandatory)'!BL53&lt;&gt;"",'Layout full names (mandatory)'!BL53,"")</f>
        <v>Multiplex2023Apr</v>
      </c>
      <c r="F14" t="str">
        <f>IF('Layout full names (mandatory)'!BM53&lt;&gt;"",'Layout full names (mandatory)'!BM53,"")</f>
        <v>Multiplex2023Apr</v>
      </c>
      <c r="G14" t="str">
        <f>IF('Layout full names (mandatory)'!BN53&lt;&gt;"",'Layout full names (mandatory)'!BN53,"")</f>
        <v>Multiplex2023Apr</v>
      </c>
      <c r="H14" t="str">
        <f>IF('Layout full names (mandatory)'!BO53&lt;&gt;"",'Layout full names (mandatory)'!BO53,"")</f>
        <v>Multiplex2023Apr</v>
      </c>
      <c r="I14" t="str">
        <f>IF('Layout full names (mandatory)'!BP53&lt;&gt;"",'Layout full names (mandatory)'!BP53,"")</f>
        <v>Multiplex2023Apr</v>
      </c>
      <c r="J14" t="str">
        <f>IF('Layout full names (mandatory)'!BQ53&lt;&gt;"",'Layout full names (mandatory)'!BQ53,"")</f>
        <v>Multiplex2023Apr</v>
      </c>
      <c r="K14" t="str">
        <f>IF('Layout full names (mandatory)'!BR53&lt;&gt;"",'Layout full names (mandatory)'!BR53,"")</f>
        <v>Multiplex2023Apr</v>
      </c>
      <c r="L14" t="str">
        <f>IF('Layout full names (mandatory)'!BS53&lt;&gt;"",'Layout full names (mandatory)'!BS53,"")</f>
        <v>Multiplex2023Apr</v>
      </c>
      <c r="M14" t="str">
        <f>IF('Layout full names (mandatory)'!BT53&lt;&gt;"",'Layout full names (mandatory)'!BT53,"")</f>
        <v>Multiplex2023Apr</v>
      </c>
      <c r="N14" t="str">
        <f>IF('Layout full names (mandatory)'!BU53&lt;&gt;"",'Layout full names (mandatory)'!BU53,"")</f>
        <v>Multiplex2023Apr</v>
      </c>
      <c r="O14" t="str">
        <f>IF('Layout full names (mandatory)'!BV53&lt;&gt;"",'Layout full names (mandatory)'!BV53,"")</f>
        <v>Multiplex2023Apr</v>
      </c>
      <c r="P14" t="str">
        <f>IF('Layout full names (mandatory)'!BW53&lt;&gt;"",'Layout full names (mandatory)'!BW53,"")</f>
        <v>Multiplex2023Apr</v>
      </c>
      <c r="Q14" t="str">
        <f>IF('Layout full names (mandatory)'!BX53&lt;&gt;"",'Layout full names (mandatory)'!BX53,"")</f>
        <v>Multiplex2023Apr</v>
      </c>
      <c r="R14" t="str">
        <f>IF('Layout full names (mandatory)'!BY53&lt;&gt;"",'Layout full names (mandatory)'!BY53,"")</f>
        <v>Multiplex2023Apr</v>
      </c>
      <c r="S14" t="str">
        <f>IF('Layout full names (mandatory)'!BZ53&lt;&gt;"",'Layout full names (mandatory)'!BZ53,"")</f>
        <v>Multiplex2023Apr</v>
      </c>
      <c r="T14" t="str">
        <f>IF('Layout full names (mandatory)'!CA53&lt;&gt;"",'Layout full names (mandatory)'!CA53,"")</f>
        <v>Multiplex2023Apr</v>
      </c>
      <c r="U14" t="str">
        <f>IF('Layout full names (mandatory)'!CB53&lt;&gt;"",'Layout full names (mandatory)'!CB53,"")</f>
        <v>Multiplex2023Apr</v>
      </c>
      <c r="V14" t="str">
        <f>IF('Layout full names (mandatory)'!CC53&lt;&gt;"",'Layout full names (mandatory)'!CC53,"")</f>
        <v>Multiplex2023Apr</v>
      </c>
      <c r="W14" t="str">
        <f>IF('Layout full names (mandatory)'!CD53&lt;&gt;"",'Layout full names (mandatory)'!CD53,"")</f>
        <v>Multiplex2023Apr</v>
      </c>
      <c r="X14" t="str">
        <f>IF('Layout full names (mandatory)'!CE53&lt;&gt;"",'Layout full names (mandatory)'!CE53,"")</f>
        <v>Multiplex2023Apr</v>
      </c>
      <c r="Y14" t="str">
        <f>IF('Layout full names (mandatory)'!CF53&lt;&gt;"",'Layout full names (mandatory)'!CF53,"")</f>
        <v>Multiplex2023Apr</v>
      </c>
      <c r="Z14" s="3"/>
      <c r="AC14" t="str">
        <f t="shared" si="0"/>
        <v/>
      </c>
    </row>
    <row r="15" spans="1:29" ht="21" customHeight="1" x14ac:dyDescent="0.4">
      <c r="A15" t="str">
        <f>IF('Layout full names (mandatory)'!BH54&lt;&gt;"",'Layout full names (mandatory)'!BH54,"")</f>
        <v>N</v>
      </c>
      <c r="B15" t="str">
        <f>IF('Layout full names (mandatory)'!BI54&lt;&gt;"",'Layout full names (mandatory)'!BI54,"")</f>
        <v>Multiplex2023Apr</v>
      </c>
      <c r="C15" t="str">
        <f>IF('Layout full names (mandatory)'!BJ54&lt;&gt;"",'Layout full names (mandatory)'!BJ54,"")</f>
        <v>Multiplex2023Apr</v>
      </c>
      <c r="D15" t="str">
        <f>IF('Layout full names (mandatory)'!BK54&lt;&gt;"",'Layout full names (mandatory)'!BK54,"")</f>
        <v>Multiplex2023Apr</v>
      </c>
      <c r="E15" t="str">
        <f>IF('Layout full names (mandatory)'!BL54&lt;&gt;"",'Layout full names (mandatory)'!BL54,"")</f>
        <v>Multiplex2023Apr</v>
      </c>
      <c r="F15" t="str">
        <f>IF('Layout full names (mandatory)'!BM54&lt;&gt;"",'Layout full names (mandatory)'!BM54,"")</f>
        <v>Multiplex2023Apr</v>
      </c>
      <c r="G15" t="str">
        <f>IF('Layout full names (mandatory)'!BN54&lt;&gt;"",'Layout full names (mandatory)'!BN54,"")</f>
        <v>Multiplex2023Apr</v>
      </c>
      <c r="H15" t="str">
        <f>IF('Layout full names (mandatory)'!BO54&lt;&gt;"",'Layout full names (mandatory)'!BO54,"")</f>
        <v>Multiplex2023Apr</v>
      </c>
      <c r="I15" t="str">
        <f>IF('Layout full names (mandatory)'!BP54&lt;&gt;"",'Layout full names (mandatory)'!BP54,"")</f>
        <v>Multiplex2023Apr</v>
      </c>
      <c r="J15" t="str">
        <f>IF('Layout full names (mandatory)'!BQ54&lt;&gt;"",'Layout full names (mandatory)'!BQ54,"")</f>
        <v>Multiplex2023Apr</v>
      </c>
      <c r="K15" t="str">
        <f>IF('Layout full names (mandatory)'!BR54&lt;&gt;"",'Layout full names (mandatory)'!BR54,"")</f>
        <v>Multiplex2023Apr</v>
      </c>
      <c r="L15" t="str">
        <f>IF('Layout full names (mandatory)'!BS54&lt;&gt;"",'Layout full names (mandatory)'!BS54,"")</f>
        <v>Multiplex2023Apr</v>
      </c>
      <c r="M15" t="str">
        <f>IF('Layout full names (mandatory)'!BT54&lt;&gt;"",'Layout full names (mandatory)'!BT54,"")</f>
        <v>Multiplex2023Apr</v>
      </c>
      <c r="N15" t="str">
        <f>IF('Layout full names (mandatory)'!BU54&lt;&gt;"",'Layout full names (mandatory)'!BU54,"")</f>
        <v>Multiplex2023Apr</v>
      </c>
      <c r="O15" t="str">
        <f>IF('Layout full names (mandatory)'!BV54&lt;&gt;"",'Layout full names (mandatory)'!BV54,"")</f>
        <v>Multiplex2023Apr</v>
      </c>
      <c r="P15" t="str">
        <f>IF('Layout full names (mandatory)'!BW54&lt;&gt;"",'Layout full names (mandatory)'!BW54,"")</f>
        <v>Multiplex2023Apr</v>
      </c>
      <c r="Q15" t="str">
        <f>IF('Layout full names (mandatory)'!BX54&lt;&gt;"",'Layout full names (mandatory)'!BX54,"")</f>
        <v>Multiplex2023Apr</v>
      </c>
      <c r="R15" t="str">
        <f>IF('Layout full names (mandatory)'!BY54&lt;&gt;"",'Layout full names (mandatory)'!BY54,"")</f>
        <v>Multiplex2023Apr</v>
      </c>
      <c r="S15" t="str">
        <f>IF('Layout full names (mandatory)'!BZ54&lt;&gt;"",'Layout full names (mandatory)'!BZ54,"")</f>
        <v>Multiplex2023Apr</v>
      </c>
      <c r="T15" t="str">
        <f>IF('Layout full names (mandatory)'!CA54&lt;&gt;"",'Layout full names (mandatory)'!CA54,"")</f>
        <v>Multiplex2023Apr</v>
      </c>
      <c r="U15" t="str">
        <f>IF('Layout full names (mandatory)'!CB54&lt;&gt;"",'Layout full names (mandatory)'!CB54,"")</f>
        <v>Multiplex2023Apr</v>
      </c>
      <c r="V15" t="str">
        <f>IF('Layout full names (mandatory)'!CC54&lt;&gt;"",'Layout full names (mandatory)'!CC54,"")</f>
        <v>Multiplex2023Apr</v>
      </c>
      <c r="W15" t="str">
        <f>IF('Layout full names (mandatory)'!CD54&lt;&gt;"",'Layout full names (mandatory)'!CD54,"")</f>
        <v>Multiplex2023Apr</v>
      </c>
      <c r="X15" t="str">
        <f>IF('Layout full names (mandatory)'!CE54&lt;&gt;"",'Layout full names (mandatory)'!CE54,"")</f>
        <v>Multiplex2023Apr</v>
      </c>
      <c r="Y15" t="str">
        <f>IF('Layout full names (mandatory)'!CF54&lt;&gt;"",'Layout full names (mandatory)'!CF54,"")</f>
        <v>Multiplex2023Apr</v>
      </c>
      <c r="Z15" s="3"/>
      <c r="AC15" t="str">
        <f t="shared" si="0"/>
        <v/>
      </c>
    </row>
    <row r="16" spans="1:29" x14ac:dyDescent="0.3">
      <c r="A16" t="str">
        <f>IF('Layout full names (mandatory)'!BH55&lt;&gt;"",'Layout full names (mandatory)'!BH55,"")</f>
        <v>O</v>
      </c>
      <c r="B16" t="str">
        <f>IF('Layout full names (mandatory)'!BI55&lt;&gt;"",'Layout full names (mandatory)'!BI55,"")</f>
        <v>Multiplex2023Apr</v>
      </c>
      <c r="C16" t="str">
        <f>IF('Layout full names (mandatory)'!BJ55&lt;&gt;"",'Layout full names (mandatory)'!BJ55,"")</f>
        <v>Multiplex2023Apr</v>
      </c>
      <c r="D16" t="str">
        <f>IF('Layout full names (mandatory)'!BK55&lt;&gt;"",'Layout full names (mandatory)'!BK55,"")</f>
        <v>Multiplex2023Apr</v>
      </c>
      <c r="E16" t="str">
        <f>IF('Layout full names (mandatory)'!BL55&lt;&gt;"",'Layout full names (mandatory)'!BL55,"")</f>
        <v>Multiplex2023Apr</v>
      </c>
      <c r="F16" t="str">
        <f>IF('Layout full names (mandatory)'!BM55&lt;&gt;"",'Layout full names (mandatory)'!BM55,"")</f>
        <v>Multiplex2023Apr</v>
      </c>
      <c r="G16" t="str">
        <f>IF('Layout full names (mandatory)'!BN55&lt;&gt;"",'Layout full names (mandatory)'!BN55,"")</f>
        <v>Multiplex2023Apr</v>
      </c>
      <c r="H16" t="str">
        <f>IF('Layout full names (mandatory)'!BO55&lt;&gt;"",'Layout full names (mandatory)'!BO55,"")</f>
        <v>Multiplex2023Apr</v>
      </c>
      <c r="I16" t="str">
        <f>IF('Layout full names (mandatory)'!BP55&lt;&gt;"",'Layout full names (mandatory)'!BP55,"")</f>
        <v>Multiplex2023Apr</v>
      </c>
      <c r="J16" t="str">
        <f>IF('Layout full names (mandatory)'!BQ55&lt;&gt;"",'Layout full names (mandatory)'!BQ55,"")</f>
        <v>Multiplex2023Apr</v>
      </c>
      <c r="K16" t="str">
        <f>IF('Layout full names (mandatory)'!BR55&lt;&gt;"",'Layout full names (mandatory)'!BR55,"")</f>
        <v>Multiplex2023Apr</v>
      </c>
      <c r="L16" t="str">
        <f>IF('Layout full names (mandatory)'!BS55&lt;&gt;"",'Layout full names (mandatory)'!BS55,"")</f>
        <v>Multiplex2023Apr</v>
      </c>
      <c r="M16" t="str">
        <f>IF('Layout full names (mandatory)'!BT55&lt;&gt;"",'Layout full names (mandatory)'!BT55,"")</f>
        <v>Multiplex2023Apr</v>
      </c>
      <c r="N16" t="str">
        <f>IF('Layout full names (mandatory)'!BU55&lt;&gt;"",'Layout full names (mandatory)'!BU55,"")</f>
        <v>Multiplex2023Apr</v>
      </c>
      <c r="O16" t="str">
        <f>IF('Layout full names (mandatory)'!BV55&lt;&gt;"",'Layout full names (mandatory)'!BV55,"")</f>
        <v>Multiplex2023Apr</v>
      </c>
      <c r="P16" t="str">
        <f>IF('Layout full names (mandatory)'!BW55&lt;&gt;"",'Layout full names (mandatory)'!BW55,"")</f>
        <v>Multiplex2023Apr</v>
      </c>
      <c r="Q16" t="str">
        <f>IF('Layout full names (mandatory)'!BX55&lt;&gt;"",'Layout full names (mandatory)'!BX55,"")</f>
        <v>Multiplex2023Apr</v>
      </c>
      <c r="R16" t="str">
        <f>IF('Layout full names (mandatory)'!BY55&lt;&gt;"",'Layout full names (mandatory)'!BY55,"")</f>
        <v>Multiplex2023Apr</v>
      </c>
      <c r="S16" t="str">
        <f>IF('Layout full names (mandatory)'!BZ55&lt;&gt;"",'Layout full names (mandatory)'!BZ55,"")</f>
        <v>Multiplex2023Apr</v>
      </c>
      <c r="T16" t="str">
        <f>IF('Layout full names (mandatory)'!CA55&lt;&gt;"",'Layout full names (mandatory)'!CA55,"")</f>
        <v>Multiplex2023Apr</v>
      </c>
      <c r="U16" t="str">
        <f>IF('Layout full names (mandatory)'!CB55&lt;&gt;"",'Layout full names (mandatory)'!CB55,"")</f>
        <v>Multiplex2023Apr</v>
      </c>
      <c r="V16" t="str">
        <f>IF('Layout full names (mandatory)'!CC55&lt;&gt;"",'Layout full names (mandatory)'!CC55,"")</f>
        <v>Multiplex2023Apr</v>
      </c>
      <c r="W16" t="str">
        <f>IF('Layout full names (mandatory)'!CD55&lt;&gt;"",'Layout full names (mandatory)'!CD55,"")</f>
        <v>Multiplex2023Apr</v>
      </c>
      <c r="X16" t="str">
        <f>IF('Layout full names (mandatory)'!CE55&lt;&gt;"",'Layout full names (mandatory)'!CE55,"")</f>
        <v>Multiplex2023Apr</v>
      </c>
      <c r="Y16" t="str">
        <f>IF('Layout full names (mandatory)'!CF55&lt;&gt;"",'Layout full names (mandatory)'!CF55,"")</f>
        <v>Multiplex2023Apr</v>
      </c>
      <c r="AC16" t="str">
        <f t="shared" si="0"/>
        <v/>
      </c>
    </row>
    <row r="17" spans="1:29" x14ac:dyDescent="0.3">
      <c r="A17" t="str">
        <f>IF('Layout full names (mandatory)'!BH56&lt;&gt;"",'Layout full names (mandatory)'!BH56,"")</f>
        <v>P</v>
      </c>
      <c r="B17" t="str">
        <f>IF('Layout full names (mandatory)'!BI56&lt;&gt;"",'Layout full names (mandatory)'!BI56,"")</f>
        <v>Multiplex2023Apr</v>
      </c>
      <c r="C17" t="str">
        <f>IF('Layout full names (mandatory)'!BJ56&lt;&gt;"",'Layout full names (mandatory)'!BJ56,"")</f>
        <v>Multiplex2023Apr</v>
      </c>
      <c r="D17" t="str">
        <f>IF('Layout full names (mandatory)'!BK56&lt;&gt;"",'Layout full names (mandatory)'!BK56,"")</f>
        <v>Multiplex2023Apr</v>
      </c>
      <c r="E17" t="str">
        <f>IF('Layout full names (mandatory)'!BL56&lt;&gt;"",'Layout full names (mandatory)'!BL56,"")</f>
        <v>Multiplex2023Apr</v>
      </c>
      <c r="F17" t="str">
        <f>IF('Layout full names (mandatory)'!BM56&lt;&gt;"",'Layout full names (mandatory)'!BM56,"")</f>
        <v>Multiplex2023Apr</v>
      </c>
      <c r="G17" t="str">
        <f>IF('Layout full names (mandatory)'!BN56&lt;&gt;"",'Layout full names (mandatory)'!BN56,"")</f>
        <v>Multiplex2023Apr</v>
      </c>
      <c r="H17" t="str">
        <f>IF('Layout full names (mandatory)'!BO56&lt;&gt;"",'Layout full names (mandatory)'!BO56,"")</f>
        <v>Multiplex2023Apr</v>
      </c>
      <c r="I17" t="str">
        <f>IF('Layout full names (mandatory)'!BP56&lt;&gt;"",'Layout full names (mandatory)'!BP56,"")</f>
        <v>Multiplex2023Apr</v>
      </c>
      <c r="J17" t="str">
        <f>IF('Layout full names (mandatory)'!BQ56&lt;&gt;"",'Layout full names (mandatory)'!BQ56,"")</f>
        <v>Multiplex2023Apr</v>
      </c>
      <c r="K17" t="str">
        <f>IF('Layout full names (mandatory)'!BR56&lt;&gt;"",'Layout full names (mandatory)'!BR56,"")</f>
        <v>Multiplex2023Apr</v>
      </c>
      <c r="L17" t="str">
        <f>IF('Layout full names (mandatory)'!BS56&lt;&gt;"",'Layout full names (mandatory)'!BS56,"")</f>
        <v>Multiplex2023Apr</v>
      </c>
      <c r="M17" t="str">
        <f>IF('Layout full names (mandatory)'!BT56&lt;&gt;"",'Layout full names (mandatory)'!BT56,"")</f>
        <v>Multiplex2023Apr</v>
      </c>
      <c r="N17" t="str">
        <f>IF('Layout full names (mandatory)'!BU56&lt;&gt;"",'Layout full names (mandatory)'!BU56,"")</f>
        <v>Multiplex2023Apr</v>
      </c>
      <c r="O17" t="str">
        <f>IF('Layout full names (mandatory)'!BV56&lt;&gt;"",'Layout full names (mandatory)'!BV56,"")</f>
        <v>Multiplex2023Apr</v>
      </c>
      <c r="P17" t="str">
        <f>IF('Layout full names (mandatory)'!BW56&lt;&gt;"",'Layout full names (mandatory)'!BW56,"")</f>
        <v>Multiplex2023Apr</v>
      </c>
      <c r="Q17" t="str">
        <f>IF('Layout full names (mandatory)'!BX56&lt;&gt;"",'Layout full names (mandatory)'!BX56,"")</f>
        <v>Multiplex2023Apr</v>
      </c>
      <c r="R17" t="str">
        <f>IF('Layout full names (mandatory)'!BY56&lt;&gt;"",'Layout full names (mandatory)'!BY56,"")</f>
        <v>Multiplex2023Apr</v>
      </c>
      <c r="S17" t="str">
        <f>IF('Layout full names (mandatory)'!BZ56&lt;&gt;"",'Layout full names (mandatory)'!BZ56,"")</f>
        <v>Multiplex2023Apr</v>
      </c>
      <c r="T17" t="str">
        <f>IF('Layout full names (mandatory)'!CA56&lt;&gt;"",'Layout full names (mandatory)'!CA56,"")</f>
        <v>Multiplex2023Apr</v>
      </c>
      <c r="U17" t="str">
        <f>IF('Layout full names (mandatory)'!CB56&lt;&gt;"",'Layout full names (mandatory)'!CB56,"")</f>
        <v>Multiplex2023Apr</v>
      </c>
      <c r="V17" t="str">
        <f>IF('Layout full names (mandatory)'!CC56&lt;&gt;"",'Layout full names (mandatory)'!CC56,"")</f>
        <v>Multiplex2023Apr</v>
      </c>
      <c r="W17" t="str">
        <f>IF('Layout full names (mandatory)'!CD56&lt;&gt;"",'Layout full names (mandatory)'!CD56,"")</f>
        <v>Multiplex2023Apr</v>
      </c>
      <c r="X17" t="str">
        <f>IF('Layout full names (mandatory)'!CE56&lt;&gt;"",'Layout full names (mandatory)'!CE56,"")</f>
        <v>Multiplex2023Apr</v>
      </c>
      <c r="Y17" t="str">
        <f>IF('Layout full names (mandatory)'!CF56&lt;&gt;"",'Layout full names (mandatory)'!CF56,"")</f>
        <v>Multiplex2023Apr</v>
      </c>
      <c r="AC17" t="str">
        <f t="shared" si="0"/>
        <v/>
      </c>
    </row>
    <row r="18" spans="1:29" ht="18.75" customHeight="1" x14ac:dyDescent="0.35">
      <c r="B18" s="5"/>
      <c r="C18" s="5"/>
      <c r="D18" s="5"/>
      <c r="E18" s="5"/>
      <c r="F18" s="5"/>
      <c r="G18" s="5"/>
      <c r="H18" s="5"/>
      <c r="I18" s="5"/>
      <c r="J18" s="5"/>
      <c r="K18" s="5"/>
      <c r="L18" s="5"/>
      <c r="M18" s="5"/>
      <c r="N18" s="5"/>
      <c r="O18" s="5"/>
      <c r="P18" s="5"/>
      <c r="Q18" s="5"/>
      <c r="R18" s="5"/>
      <c r="S18" s="5"/>
      <c r="T18" s="5"/>
      <c r="U18" s="5"/>
      <c r="V18" s="5"/>
      <c r="W18" s="5"/>
      <c r="X18" s="5"/>
      <c r="Y18" s="5"/>
      <c r="AC18" t="str">
        <f t="shared" si="0"/>
        <v/>
      </c>
    </row>
    <row r="19" spans="1:29" ht="18.75" customHeight="1" x14ac:dyDescent="0.35">
      <c r="B19" s="5"/>
      <c r="C19" s="5"/>
      <c r="D19" s="5"/>
      <c r="E19" s="5"/>
      <c r="F19" s="5"/>
      <c r="G19" s="5"/>
      <c r="H19" s="5"/>
      <c r="I19" s="5"/>
      <c r="J19" s="5"/>
      <c r="K19" s="5"/>
      <c r="L19" s="5"/>
      <c r="M19" s="5"/>
      <c r="N19" s="5"/>
      <c r="O19" s="5"/>
      <c r="P19" s="5"/>
      <c r="Q19" s="5"/>
      <c r="R19" s="5"/>
      <c r="S19" s="5"/>
      <c r="T19" s="5"/>
      <c r="U19" s="5"/>
      <c r="V19" s="5"/>
      <c r="W19" s="5"/>
      <c r="X19" s="5"/>
      <c r="Y19" s="5"/>
      <c r="AC19" t="str">
        <f t="shared" si="0"/>
        <v/>
      </c>
    </row>
    <row r="20" spans="1:29" ht="18.75" customHeight="1" x14ac:dyDescent="0.35">
      <c r="B20" s="5"/>
      <c r="C20" s="5"/>
      <c r="D20" s="5"/>
      <c r="E20" s="5"/>
      <c r="F20" s="5"/>
      <c r="G20" s="5"/>
      <c r="H20" s="5"/>
      <c r="I20" s="5"/>
      <c r="J20" s="5"/>
      <c r="K20" s="5"/>
      <c r="L20" s="5"/>
      <c r="M20" s="5"/>
      <c r="N20" s="5"/>
      <c r="O20" s="5"/>
      <c r="P20" s="5"/>
      <c r="Q20" s="5"/>
      <c r="R20" s="5"/>
      <c r="S20" s="5"/>
      <c r="T20" s="5"/>
      <c r="U20" s="5"/>
      <c r="V20" s="5"/>
      <c r="W20" s="5"/>
      <c r="X20" s="5"/>
      <c r="Y20" s="5"/>
      <c r="AC20" t="str">
        <f t="shared" si="0"/>
        <v/>
      </c>
    </row>
    <row r="21" spans="1:29" ht="18.75" customHeight="1" x14ac:dyDescent="0.35">
      <c r="B21" s="5"/>
      <c r="C21" s="5"/>
      <c r="D21" s="5"/>
      <c r="E21" s="5"/>
      <c r="F21" s="5"/>
      <c r="G21" s="5"/>
      <c r="H21" s="5"/>
      <c r="I21" s="5"/>
      <c r="J21" s="5"/>
      <c r="K21" s="5"/>
      <c r="L21" s="5"/>
      <c r="M21" s="5"/>
      <c r="N21" s="5"/>
      <c r="O21" s="5"/>
      <c r="P21" s="5"/>
      <c r="Q21" s="5"/>
      <c r="R21" s="5"/>
      <c r="S21" s="5"/>
      <c r="T21" s="5"/>
      <c r="U21" s="5"/>
      <c r="V21" s="5"/>
      <c r="W21" s="5"/>
      <c r="X21" s="5"/>
      <c r="Y21" s="5"/>
      <c r="AC21" t="str">
        <f t="shared" si="0"/>
        <v/>
      </c>
    </row>
    <row r="22" spans="1:29" ht="18.75" customHeight="1" x14ac:dyDescent="0.35">
      <c r="B22" s="5"/>
      <c r="C22" s="5"/>
      <c r="D22" s="5"/>
      <c r="E22" s="5"/>
      <c r="F22" s="5"/>
      <c r="G22" s="5"/>
      <c r="H22" s="5"/>
      <c r="I22" s="5"/>
      <c r="J22" s="5"/>
      <c r="K22" s="5"/>
      <c r="L22" s="5"/>
      <c r="M22" s="5"/>
      <c r="N22" s="5"/>
      <c r="O22" s="5"/>
      <c r="P22" s="5"/>
      <c r="Q22" s="5"/>
      <c r="R22" s="5"/>
      <c r="S22" s="5"/>
      <c r="T22" s="5"/>
      <c r="U22" s="5"/>
      <c r="V22" s="5"/>
      <c r="W22" s="5"/>
      <c r="X22" s="5"/>
      <c r="Y22" s="5"/>
      <c r="AC22" t="str">
        <f t="shared" si="0"/>
        <v/>
      </c>
    </row>
    <row r="23" spans="1:29" ht="18.75" customHeight="1" x14ac:dyDescent="0.35">
      <c r="B23" s="6"/>
      <c r="C23" s="5"/>
      <c r="D23" s="5"/>
      <c r="E23" s="5"/>
      <c r="F23" s="5"/>
      <c r="G23" s="5"/>
      <c r="H23" s="5"/>
      <c r="I23" s="5"/>
      <c r="J23" s="5"/>
      <c r="K23" s="5"/>
      <c r="L23" s="5"/>
      <c r="M23" s="5"/>
      <c r="N23" s="5"/>
      <c r="O23" s="5"/>
      <c r="P23" s="5"/>
      <c r="Q23" s="5"/>
      <c r="R23" s="5"/>
      <c r="S23" s="5"/>
      <c r="T23" s="5"/>
      <c r="U23" s="5"/>
      <c r="V23" s="5"/>
      <c r="W23" s="5"/>
      <c r="X23" s="5"/>
      <c r="Y23" s="5"/>
      <c r="AC23" t="str">
        <f t="shared" si="0"/>
        <v/>
      </c>
    </row>
    <row r="24" spans="1:29" ht="18.75" customHeight="1" x14ac:dyDescent="0.35">
      <c r="B24" s="5"/>
      <c r="C24" s="5"/>
      <c r="D24" s="5"/>
      <c r="E24" s="5"/>
      <c r="F24" s="5"/>
      <c r="G24" s="5"/>
      <c r="H24" s="5"/>
      <c r="I24" s="5"/>
      <c r="J24" s="5"/>
      <c r="K24" s="5"/>
      <c r="L24" s="5"/>
      <c r="M24" s="5"/>
      <c r="N24" s="5"/>
      <c r="O24" s="5"/>
      <c r="P24" s="5"/>
      <c r="Q24" s="5"/>
      <c r="R24" s="5"/>
      <c r="S24" s="5"/>
      <c r="T24" s="5"/>
      <c r="U24" s="5"/>
      <c r="V24" s="5"/>
      <c r="W24" s="5"/>
      <c r="X24" s="5"/>
      <c r="Y24" s="5"/>
      <c r="AC24" t="str">
        <f t="shared" si="0"/>
        <v/>
      </c>
    </row>
    <row r="25" spans="1:29" ht="18.75" customHeight="1" x14ac:dyDescent="0.35">
      <c r="B25" s="5"/>
      <c r="C25" s="5"/>
      <c r="D25" s="5"/>
      <c r="E25" s="5"/>
      <c r="F25" s="5"/>
      <c r="G25" s="5"/>
      <c r="H25" s="5"/>
      <c r="I25" s="5"/>
      <c r="J25" s="5"/>
      <c r="K25" s="5"/>
      <c r="L25" s="5"/>
      <c r="M25" s="5"/>
      <c r="N25" s="5"/>
      <c r="O25" s="5"/>
      <c r="P25" s="5"/>
      <c r="Q25" s="5"/>
      <c r="R25" s="5"/>
      <c r="S25" s="5"/>
      <c r="T25" s="5"/>
      <c r="U25" s="5"/>
      <c r="V25" s="5"/>
      <c r="W25" s="5"/>
      <c r="X25" s="5"/>
      <c r="Y25" s="5"/>
      <c r="AC25" t="str">
        <f t="shared" si="0"/>
        <v/>
      </c>
    </row>
    <row r="26" spans="1:29" ht="18.75" customHeight="1" x14ac:dyDescent="0.35">
      <c r="B26" s="6"/>
      <c r="C26" s="5"/>
      <c r="D26" s="5"/>
      <c r="E26" s="5"/>
      <c r="F26" s="5"/>
      <c r="G26" s="5"/>
      <c r="H26" s="5"/>
      <c r="I26" s="5"/>
      <c r="J26" s="5"/>
      <c r="K26" s="5"/>
      <c r="L26" s="5"/>
      <c r="M26" s="5"/>
      <c r="N26" s="5"/>
      <c r="O26" s="5"/>
      <c r="P26" s="5"/>
      <c r="Q26" s="5"/>
      <c r="R26" s="5"/>
      <c r="S26" s="5"/>
      <c r="T26" s="5"/>
      <c r="U26" s="5"/>
      <c r="V26" s="5"/>
      <c r="W26" s="5"/>
      <c r="X26" s="5"/>
      <c r="Y26" s="5"/>
      <c r="AC26" t="str">
        <f t="shared" si="0"/>
        <v/>
      </c>
    </row>
    <row r="27" spans="1:29" ht="18.75" customHeight="1" x14ac:dyDescent="0.35">
      <c r="B27" s="5"/>
      <c r="C27" s="5"/>
      <c r="D27" s="5"/>
      <c r="E27" s="5"/>
      <c r="F27" s="5"/>
      <c r="G27" s="5"/>
      <c r="H27" s="5"/>
      <c r="I27" s="5"/>
      <c r="J27" s="5"/>
      <c r="K27" s="5"/>
      <c r="L27" s="5"/>
      <c r="M27" s="5"/>
      <c r="N27" s="5"/>
      <c r="O27" s="5"/>
      <c r="P27" s="5"/>
      <c r="Q27" s="5"/>
      <c r="R27" s="5"/>
      <c r="S27" s="5"/>
      <c r="T27" s="5"/>
      <c r="U27" s="5"/>
      <c r="V27" s="5"/>
      <c r="W27" s="5"/>
      <c r="X27" s="5"/>
      <c r="Y27" s="5"/>
      <c r="AC27" t="str">
        <f t="shared" si="0"/>
        <v/>
      </c>
    </row>
    <row r="28" spans="1:29" ht="18.75" customHeight="1" x14ac:dyDescent="0.35">
      <c r="B28" s="5"/>
      <c r="C28" s="5"/>
      <c r="D28" s="5"/>
      <c r="E28" s="5"/>
      <c r="F28" s="5"/>
      <c r="G28" s="5"/>
      <c r="H28" s="5"/>
      <c r="I28" s="5"/>
      <c r="J28" s="5"/>
      <c r="K28" s="5"/>
      <c r="L28" s="5"/>
      <c r="M28" s="5"/>
      <c r="N28" s="5"/>
      <c r="O28" s="5"/>
      <c r="P28" s="5"/>
      <c r="Q28" s="5"/>
      <c r="R28" s="5"/>
      <c r="S28" s="5"/>
      <c r="T28" s="5"/>
      <c r="U28" s="5"/>
      <c r="V28" s="5"/>
      <c r="W28" s="5"/>
      <c r="X28" s="5"/>
      <c r="Y28" s="5"/>
      <c r="AC28" t="str">
        <f t="shared" si="0"/>
        <v/>
      </c>
    </row>
    <row r="29" spans="1:29" ht="18.75" customHeight="1" x14ac:dyDescent="0.35">
      <c r="B29" s="5"/>
      <c r="C29" s="5"/>
      <c r="D29" s="5"/>
      <c r="E29" s="5"/>
      <c r="F29" s="5"/>
      <c r="G29" s="5"/>
      <c r="H29" s="5"/>
      <c r="I29" s="5"/>
      <c r="J29" s="5"/>
      <c r="K29" s="5"/>
      <c r="L29" s="5"/>
      <c r="M29" s="5"/>
      <c r="N29" s="5"/>
      <c r="O29" s="5"/>
      <c r="P29" s="5"/>
      <c r="Q29" s="5"/>
      <c r="R29" s="5"/>
      <c r="S29" s="5"/>
      <c r="T29" s="5"/>
      <c r="U29" s="5"/>
      <c r="V29" s="5"/>
      <c r="W29" s="5"/>
      <c r="X29" s="5"/>
      <c r="Y29" s="5"/>
      <c r="AC29" t="str">
        <f t="shared" si="0"/>
        <v/>
      </c>
    </row>
    <row r="30" spans="1:29" ht="18.75" customHeight="1" x14ac:dyDescent="0.35">
      <c r="B30" s="6"/>
      <c r="C30" s="5"/>
      <c r="D30" s="5"/>
      <c r="E30" s="5"/>
      <c r="F30" s="5"/>
      <c r="G30" s="5"/>
      <c r="H30" s="5"/>
      <c r="I30" s="5"/>
      <c r="J30" s="5"/>
      <c r="K30" s="5"/>
      <c r="L30" s="5"/>
      <c r="M30" s="5"/>
      <c r="N30" s="5"/>
      <c r="O30" s="5"/>
      <c r="P30" s="5"/>
      <c r="Q30" s="5"/>
      <c r="R30" s="5"/>
      <c r="S30" s="5"/>
      <c r="T30" s="5"/>
      <c r="U30" s="5"/>
      <c r="V30" s="5"/>
      <c r="W30" s="5"/>
      <c r="X30" s="5"/>
      <c r="Y30" s="5"/>
      <c r="AC30" t="str">
        <f t="shared" si="0"/>
        <v/>
      </c>
    </row>
    <row r="31" spans="1:29" ht="18.75" customHeight="1" x14ac:dyDescent="0.35">
      <c r="B31" s="5"/>
      <c r="C31" s="5"/>
      <c r="D31" s="5"/>
      <c r="E31" s="5"/>
      <c r="F31" s="5"/>
      <c r="G31" s="5"/>
      <c r="H31" s="5"/>
      <c r="I31" s="5"/>
      <c r="J31" s="5"/>
      <c r="K31" s="5"/>
      <c r="L31" s="5"/>
      <c r="M31" s="5"/>
      <c r="N31" s="5"/>
      <c r="O31" s="5"/>
      <c r="P31" s="5"/>
      <c r="Q31" s="5"/>
      <c r="R31" s="5"/>
      <c r="S31" s="5"/>
      <c r="T31" s="5"/>
      <c r="U31" s="5"/>
      <c r="V31" s="5"/>
      <c r="W31" s="5"/>
      <c r="X31" s="5"/>
      <c r="Y31" s="5"/>
      <c r="AC31" t="str">
        <f t="shared" si="0"/>
        <v/>
      </c>
    </row>
    <row r="32" spans="1:29" ht="18.75" customHeight="1" x14ac:dyDescent="0.35">
      <c r="B32" s="5"/>
      <c r="C32" s="5"/>
      <c r="D32" s="5"/>
      <c r="E32" s="5"/>
      <c r="F32" s="5"/>
      <c r="G32" s="5"/>
      <c r="H32" s="5"/>
      <c r="I32" s="5"/>
      <c r="J32" s="5"/>
      <c r="K32" s="5"/>
      <c r="L32" s="5"/>
      <c r="M32" s="5"/>
      <c r="N32" s="5"/>
      <c r="O32" s="5"/>
      <c r="P32" s="5"/>
      <c r="Q32" s="5"/>
      <c r="R32" s="5"/>
      <c r="S32" s="5"/>
      <c r="T32" s="5"/>
      <c r="U32" s="5"/>
      <c r="V32" s="5"/>
      <c r="W32" s="5"/>
      <c r="X32" s="5"/>
      <c r="Y32" s="5"/>
      <c r="AC32" t="str">
        <f t="shared" si="0"/>
        <v/>
      </c>
    </row>
    <row r="33" spans="1:29" ht="18.75" customHeight="1" x14ac:dyDescent="0.35">
      <c r="B33" s="6"/>
      <c r="C33" s="5"/>
      <c r="D33" s="5"/>
      <c r="E33" s="5"/>
      <c r="F33" s="5"/>
      <c r="G33" s="5"/>
      <c r="H33" s="5"/>
      <c r="I33" s="5"/>
      <c r="J33" s="5"/>
      <c r="K33" s="5"/>
      <c r="L33" s="5"/>
      <c r="M33" s="5"/>
      <c r="N33" s="5"/>
      <c r="O33" s="5"/>
      <c r="P33" s="5"/>
      <c r="Q33" s="5"/>
      <c r="R33" s="5"/>
      <c r="S33" s="5"/>
      <c r="T33" s="5"/>
      <c r="U33" s="5"/>
      <c r="V33" s="5"/>
      <c r="W33" s="5"/>
      <c r="X33" s="5"/>
      <c r="Y33" s="5"/>
      <c r="AC33" t="str">
        <f t="shared" si="0"/>
        <v/>
      </c>
    </row>
    <row r="34" spans="1:29" ht="18.75" customHeight="1" x14ac:dyDescent="0.35">
      <c r="B34" s="5"/>
      <c r="C34" s="5"/>
      <c r="D34" s="5"/>
      <c r="E34" s="5"/>
      <c r="F34" s="5"/>
      <c r="G34" s="5"/>
      <c r="H34" s="5"/>
      <c r="I34" s="5"/>
      <c r="J34" s="5"/>
      <c r="K34" s="5"/>
      <c r="L34" s="5"/>
      <c r="M34" s="5"/>
      <c r="N34" s="5"/>
      <c r="O34" s="5"/>
      <c r="P34" s="5"/>
      <c r="Q34" s="5"/>
      <c r="R34" s="5"/>
      <c r="S34" s="5"/>
      <c r="T34" s="5"/>
      <c r="U34" s="5"/>
      <c r="V34" s="5"/>
      <c r="W34" s="5"/>
      <c r="X34" s="5"/>
      <c r="Y34" s="5"/>
      <c r="AC34" t="str">
        <f t="shared" si="0"/>
        <v/>
      </c>
    </row>
    <row r="35" spans="1:29" ht="18.75" customHeight="1" x14ac:dyDescent="0.35">
      <c r="B35" s="5"/>
      <c r="C35" s="5"/>
      <c r="D35" s="5"/>
      <c r="E35" s="5"/>
      <c r="F35" s="5"/>
      <c r="G35" s="5"/>
      <c r="H35" s="5"/>
      <c r="I35" s="5"/>
      <c r="J35" s="5"/>
      <c r="K35" s="5"/>
      <c r="L35" s="5"/>
      <c r="M35" s="5"/>
      <c r="N35" s="5"/>
      <c r="O35" s="5"/>
      <c r="P35" s="5"/>
      <c r="Q35" s="5"/>
      <c r="R35" s="5"/>
      <c r="S35" s="5"/>
      <c r="T35" s="5"/>
      <c r="U35" s="5"/>
      <c r="V35" s="5"/>
      <c r="W35" s="5"/>
      <c r="X35" s="5"/>
      <c r="Y35" s="5"/>
      <c r="AC35" t="str">
        <f t="shared" ref="AC35:AC66" si="1">IF(AB35&lt;&gt;"",COUNTIF($B$2:$Y$17,AB35),"")</f>
        <v/>
      </c>
    </row>
    <row r="36" spans="1:29" x14ac:dyDescent="0.3">
      <c r="AC36" t="str">
        <f t="shared" si="1"/>
        <v/>
      </c>
    </row>
    <row r="37" spans="1:29" x14ac:dyDescent="0.3">
      <c r="AC37" t="str">
        <f t="shared" si="1"/>
        <v/>
      </c>
    </row>
    <row r="38" spans="1:29" x14ac:dyDescent="0.3">
      <c r="AC38" t="str">
        <f t="shared" si="1"/>
        <v/>
      </c>
    </row>
    <row r="39" spans="1:29" ht="83.1" customHeight="1" x14ac:dyDescent="0.3">
      <c r="AC39" t="str">
        <f t="shared" si="1"/>
        <v/>
      </c>
    </row>
    <row r="40" spans="1:29" ht="21" customHeight="1" x14ac:dyDescent="0.4">
      <c r="A40" s="14"/>
      <c r="B40" s="19"/>
      <c r="C40" s="19"/>
      <c r="D40" s="15"/>
      <c r="P40" s="3"/>
      <c r="Q40" s="3"/>
      <c r="R40" s="3"/>
      <c r="AC40" t="str">
        <f t="shared" si="1"/>
        <v/>
      </c>
    </row>
    <row r="41" spans="1:29" ht="21" customHeight="1" x14ac:dyDescent="0.4">
      <c r="A41" s="16"/>
      <c r="D41" s="17"/>
      <c r="P41" s="3"/>
      <c r="Q41" s="3"/>
      <c r="R41" s="3"/>
      <c r="AC41" t="str">
        <f t="shared" si="1"/>
        <v/>
      </c>
    </row>
    <row r="42" spans="1:29" ht="21" customHeight="1" x14ac:dyDescent="0.4">
      <c r="A42" s="16"/>
      <c r="D42" s="17"/>
      <c r="P42" s="3"/>
      <c r="Q42" s="3"/>
      <c r="R42" s="3"/>
      <c r="AC42" t="str">
        <f t="shared" si="1"/>
        <v/>
      </c>
    </row>
    <row r="43" spans="1:29" ht="21" customHeight="1" x14ac:dyDescent="0.4">
      <c r="A43" s="16"/>
      <c r="D43" s="17"/>
      <c r="P43" s="3"/>
      <c r="Q43" s="3"/>
      <c r="R43" s="3"/>
      <c r="AC43" t="str">
        <f t="shared" si="1"/>
        <v/>
      </c>
    </row>
    <row r="44" spans="1:29" ht="21" customHeight="1" x14ac:dyDescent="0.4">
      <c r="A44" s="16"/>
      <c r="D44" s="17"/>
      <c r="P44" s="3"/>
      <c r="Q44" s="3"/>
      <c r="R44" s="3"/>
      <c r="AC44" t="str">
        <f t="shared" si="1"/>
        <v/>
      </c>
    </row>
    <row r="45" spans="1:29" ht="21" hidden="1" customHeight="1" x14ac:dyDescent="0.4">
      <c r="A45" s="14" t="s">
        <v>48</v>
      </c>
      <c r="B45" s="19" t="s">
        <v>49</v>
      </c>
      <c r="C45" s="19" t="s">
        <v>50</v>
      </c>
      <c r="D45" s="15" t="s">
        <v>51</v>
      </c>
      <c r="P45" s="3"/>
      <c r="Q45" s="3"/>
      <c r="R45" s="3"/>
      <c r="AC45" t="str">
        <f t="shared" si="1"/>
        <v/>
      </c>
    </row>
    <row r="46" spans="1:29" ht="21" hidden="1" customHeight="1" x14ac:dyDescent="0.4">
      <c r="A46" s="16" t="s">
        <v>52</v>
      </c>
      <c r="B46" t="s">
        <v>18</v>
      </c>
      <c r="C46">
        <v>1</v>
      </c>
      <c r="D46" s="17" t="str">
        <f t="shared" ref="D46:D61" si="2">IF(B2&lt;&gt;"",B2,"")</f>
        <v>Buffer</v>
      </c>
      <c r="P46" s="3"/>
      <c r="Q46" s="3"/>
      <c r="R46" s="3"/>
      <c r="AC46" t="str">
        <f t="shared" si="1"/>
        <v/>
      </c>
    </row>
    <row r="47" spans="1:29" ht="21" hidden="1" customHeight="1" x14ac:dyDescent="0.4">
      <c r="A47" s="16" t="s">
        <v>53</v>
      </c>
      <c r="B47" t="s">
        <v>21</v>
      </c>
      <c r="C47">
        <v>1</v>
      </c>
      <c r="D47" s="17" t="str">
        <f t="shared" si="2"/>
        <v>Multiplex2023Apr</v>
      </c>
      <c r="P47" s="3"/>
      <c r="Q47" s="3"/>
      <c r="R47" s="3"/>
      <c r="AC47" t="str">
        <f t="shared" si="1"/>
        <v/>
      </c>
    </row>
    <row r="48" spans="1:29" ht="21" hidden="1" customHeight="1" x14ac:dyDescent="0.4">
      <c r="A48" s="16" t="s">
        <v>54</v>
      </c>
      <c r="B48" t="s">
        <v>22</v>
      </c>
      <c r="C48">
        <v>1</v>
      </c>
      <c r="D48" s="17" t="str">
        <f t="shared" si="2"/>
        <v>Multiplex2023Apr</v>
      </c>
      <c r="P48" s="3"/>
      <c r="Q48" s="3"/>
      <c r="R48" s="3"/>
      <c r="AC48" t="str">
        <f t="shared" si="1"/>
        <v/>
      </c>
    </row>
    <row r="49" spans="1:29" ht="21" hidden="1" customHeight="1" x14ac:dyDescent="0.4">
      <c r="A49" s="16" t="s">
        <v>55</v>
      </c>
      <c r="B49" t="s">
        <v>23</v>
      </c>
      <c r="C49">
        <v>1</v>
      </c>
      <c r="D49" s="17" t="str">
        <f t="shared" si="2"/>
        <v>Multiplex2023Apr</v>
      </c>
      <c r="P49" s="3"/>
      <c r="Q49" s="3"/>
      <c r="R49" s="3"/>
      <c r="AC49" t="str">
        <f t="shared" si="1"/>
        <v/>
      </c>
    </row>
    <row r="50" spans="1:29" ht="21" hidden="1" customHeight="1" x14ac:dyDescent="0.4">
      <c r="A50" s="16" t="s">
        <v>56</v>
      </c>
      <c r="B50" t="s">
        <v>24</v>
      </c>
      <c r="C50">
        <v>1</v>
      </c>
      <c r="D50" s="17" t="str">
        <f t="shared" si="2"/>
        <v>Multiplex2023Apr</v>
      </c>
      <c r="P50" s="3"/>
      <c r="Q50" s="3"/>
      <c r="R50" s="3"/>
      <c r="AC50" t="str">
        <f t="shared" si="1"/>
        <v/>
      </c>
    </row>
    <row r="51" spans="1:29" ht="21" hidden="1" customHeight="1" x14ac:dyDescent="0.4">
      <c r="A51" s="16" t="s">
        <v>57</v>
      </c>
      <c r="B51" t="s">
        <v>25</v>
      </c>
      <c r="C51">
        <v>1</v>
      </c>
      <c r="D51" s="17" t="str">
        <f t="shared" si="2"/>
        <v>Multiplex2023Apr</v>
      </c>
      <c r="P51" s="3"/>
      <c r="Q51" s="3"/>
      <c r="R51" s="3"/>
      <c r="AC51" t="str">
        <f t="shared" si="1"/>
        <v/>
      </c>
    </row>
    <row r="52" spans="1:29" ht="21" hidden="1" customHeight="1" x14ac:dyDescent="0.4">
      <c r="A52" s="16" t="s">
        <v>58</v>
      </c>
      <c r="B52" t="s">
        <v>26</v>
      </c>
      <c r="C52">
        <v>1</v>
      </c>
      <c r="D52" s="17" t="str">
        <f t="shared" si="2"/>
        <v>Multiplex2023Mar</v>
      </c>
      <c r="P52" s="3"/>
      <c r="Q52" s="3"/>
      <c r="R52" s="3"/>
      <c r="AC52" t="str">
        <f t="shared" si="1"/>
        <v/>
      </c>
    </row>
    <row r="53" spans="1:29" ht="21" hidden="1" customHeight="1" x14ac:dyDescent="0.4">
      <c r="A53" s="16" t="s">
        <v>59</v>
      </c>
      <c r="B53" t="s">
        <v>27</v>
      </c>
      <c r="C53">
        <v>1</v>
      </c>
      <c r="D53" s="17" t="str">
        <f t="shared" si="2"/>
        <v>Multiplex2023Mar</v>
      </c>
      <c r="P53" s="3"/>
      <c r="Q53" s="3"/>
      <c r="R53" s="3"/>
      <c r="AC53" t="str">
        <f t="shared" si="1"/>
        <v/>
      </c>
    </row>
    <row r="54" spans="1:29" ht="21" hidden="1" customHeight="1" x14ac:dyDescent="0.4">
      <c r="A54" s="16" t="s">
        <v>60</v>
      </c>
      <c r="B54" t="s">
        <v>28</v>
      </c>
      <c r="C54">
        <v>1</v>
      </c>
      <c r="D54" s="17" t="str">
        <f t="shared" si="2"/>
        <v>Multiplex2023Mar</v>
      </c>
      <c r="P54" s="3"/>
      <c r="Q54" s="3"/>
      <c r="R54" s="3"/>
      <c r="AC54" t="str">
        <f t="shared" si="1"/>
        <v/>
      </c>
    </row>
    <row r="55" spans="1:29" ht="21" hidden="1" customHeight="1" x14ac:dyDescent="0.4">
      <c r="A55" s="16" t="s">
        <v>61</v>
      </c>
      <c r="B55" t="s">
        <v>29</v>
      </c>
      <c r="C55">
        <v>1</v>
      </c>
      <c r="D55" s="17" t="str">
        <f t="shared" si="2"/>
        <v>Multiplex2023Mar</v>
      </c>
      <c r="P55" s="3"/>
      <c r="Q55" s="3"/>
      <c r="R55" s="3"/>
      <c r="AC55" t="str">
        <f t="shared" si="1"/>
        <v/>
      </c>
    </row>
    <row r="56" spans="1:29" ht="21" hidden="1" customHeight="1" x14ac:dyDescent="0.4">
      <c r="A56" s="16" t="s">
        <v>62</v>
      </c>
      <c r="B56" t="s">
        <v>30</v>
      </c>
      <c r="C56">
        <v>1</v>
      </c>
      <c r="D56" s="17" t="str">
        <f t="shared" si="2"/>
        <v>Multiplex2023Mar</v>
      </c>
      <c r="P56" s="3"/>
      <c r="Q56" s="3"/>
      <c r="R56" s="3"/>
      <c r="AC56" t="str">
        <f t="shared" si="1"/>
        <v/>
      </c>
    </row>
    <row r="57" spans="1:29" ht="21" hidden="1" customHeight="1" x14ac:dyDescent="0.4">
      <c r="A57" s="16" t="s">
        <v>63</v>
      </c>
      <c r="B57" t="s">
        <v>31</v>
      </c>
      <c r="C57">
        <v>1</v>
      </c>
      <c r="D57" s="17" t="str">
        <f t="shared" si="2"/>
        <v>Multiplex2023Apr</v>
      </c>
      <c r="P57" s="3"/>
      <c r="Q57" s="3"/>
      <c r="R57" s="3"/>
      <c r="AC57" t="str">
        <f t="shared" si="1"/>
        <v/>
      </c>
    </row>
    <row r="58" spans="1:29" ht="21" hidden="1" customHeight="1" x14ac:dyDescent="0.4">
      <c r="A58" s="16" t="s">
        <v>64</v>
      </c>
      <c r="B58" t="s">
        <v>32</v>
      </c>
      <c r="C58">
        <v>1</v>
      </c>
      <c r="D58" s="17" t="str">
        <f t="shared" si="2"/>
        <v>Multiplex2023Apr</v>
      </c>
      <c r="P58" s="3"/>
      <c r="Q58" s="3"/>
      <c r="R58" s="3"/>
      <c r="AC58" t="str">
        <f t="shared" si="1"/>
        <v/>
      </c>
    </row>
    <row r="59" spans="1:29" ht="21" hidden="1" customHeight="1" x14ac:dyDescent="0.4">
      <c r="A59" s="16" t="s">
        <v>65</v>
      </c>
      <c r="B59" t="s">
        <v>33</v>
      </c>
      <c r="C59">
        <v>1</v>
      </c>
      <c r="D59" s="17" t="str">
        <f t="shared" si="2"/>
        <v>Multiplex2023Apr</v>
      </c>
      <c r="P59" s="3"/>
      <c r="Q59" s="3"/>
      <c r="R59" s="3"/>
      <c r="AC59" t="str">
        <f t="shared" si="1"/>
        <v/>
      </c>
    </row>
    <row r="60" spans="1:29" ht="21" hidden="1" customHeight="1" x14ac:dyDescent="0.4">
      <c r="A60" s="16" t="s">
        <v>66</v>
      </c>
      <c r="B60" t="s">
        <v>34</v>
      </c>
      <c r="C60">
        <v>1</v>
      </c>
      <c r="D60" s="17" t="str">
        <f t="shared" si="2"/>
        <v>Multiplex2023Apr</v>
      </c>
      <c r="P60" s="3"/>
      <c r="Q60" s="3"/>
      <c r="R60" s="3"/>
      <c r="AC60" t="str">
        <f t="shared" si="1"/>
        <v/>
      </c>
    </row>
    <row r="61" spans="1:29" ht="21" hidden="1" customHeight="1" x14ac:dyDescent="0.4">
      <c r="A61" s="16" t="s">
        <v>67</v>
      </c>
      <c r="B61" t="s">
        <v>35</v>
      </c>
      <c r="C61">
        <v>1</v>
      </c>
      <c r="D61" s="17" t="str">
        <f t="shared" si="2"/>
        <v>Multiplex2023Apr</v>
      </c>
      <c r="P61" s="3"/>
      <c r="Q61" s="3"/>
      <c r="R61" s="3"/>
      <c r="AC61" t="str">
        <f t="shared" si="1"/>
        <v/>
      </c>
    </row>
    <row r="62" spans="1:29" ht="21" hidden="1" customHeight="1" x14ac:dyDescent="0.4">
      <c r="A62" s="16" t="s">
        <v>68</v>
      </c>
      <c r="B62" t="s">
        <v>18</v>
      </c>
      <c r="C62">
        <v>2</v>
      </c>
      <c r="D62" s="17" t="str">
        <f t="shared" ref="D62:D77" si="3">IF(C2&lt;&gt;"",C2,"")</f>
        <v>Pur-2021Dec</v>
      </c>
      <c r="P62" s="3"/>
      <c r="Q62" s="3"/>
      <c r="R62" s="3"/>
      <c r="AC62" t="str">
        <f t="shared" si="1"/>
        <v/>
      </c>
    </row>
    <row r="63" spans="1:29" ht="21" hidden="1" customHeight="1" x14ac:dyDescent="0.4">
      <c r="A63" s="16" t="s">
        <v>69</v>
      </c>
      <c r="B63" t="s">
        <v>21</v>
      </c>
      <c r="C63">
        <v>2</v>
      </c>
      <c r="D63" s="17" t="str">
        <f t="shared" si="3"/>
        <v>Pur-2021Dec</v>
      </c>
      <c r="P63" s="3"/>
      <c r="Q63" s="3"/>
      <c r="R63" s="3"/>
      <c r="AC63" t="str">
        <f t="shared" si="1"/>
        <v/>
      </c>
    </row>
    <row r="64" spans="1:29" ht="21" hidden="1" customHeight="1" x14ac:dyDescent="0.4">
      <c r="A64" s="16" t="s">
        <v>70</v>
      </c>
      <c r="B64" t="s">
        <v>22</v>
      </c>
      <c r="C64">
        <v>2</v>
      </c>
      <c r="D64" s="17" t="str">
        <f t="shared" si="3"/>
        <v>Multiplex2023Apr</v>
      </c>
      <c r="P64" s="3"/>
      <c r="Q64" s="3"/>
      <c r="R64" s="3"/>
      <c r="AC64" t="str">
        <f t="shared" si="1"/>
        <v/>
      </c>
    </row>
    <row r="65" spans="1:29" hidden="1" x14ac:dyDescent="0.3">
      <c r="A65" s="16" t="s">
        <v>71</v>
      </c>
      <c r="B65" t="s">
        <v>23</v>
      </c>
      <c r="C65">
        <v>2</v>
      </c>
      <c r="D65" s="17" t="str">
        <f t="shared" si="3"/>
        <v>Multiplex2023Apr</v>
      </c>
      <c r="AC65" t="str">
        <f t="shared" si="1"/>
        <v/>
      </c>
    </row>
    <row r="66" spans="1:29" hidden="1" x14ac:dyDescent="0.3">
      <c r="A66" s="16" t="s">
        <v>72</v>
      </c>
      <c r="B66" t="s">
        <v>24</v>
      </c>
      <c r="C66">
        <v>2</v>
      </c>
      <c r="D66" s="17" t="str">
        <f t="shared" si="3"/>
        <v>Multiplex2023Apr</v>
      </c>
      <c r="AC66" t="str">
        <f t="shared" si="1"/>
        <v/>
      </c>
    </row>
    <row r="67" spans="1:29" hidden="1" x14ac:dyDescent="0.3">
      <c r="A67" s="16" t="s">
        <v>73</v>
      </c>
      <c r="B67" t="s">
        <v>25</v>
      </c>
      <c r="C67">
        <v>2</v>
      </c>
      <c r="D67" s="17" t="str">
        <f t="shared" si="3"/>
        <v>Multiplex2023Apr</v>
      </c>
      <c r="AC67" t="str">
        <f t="shared" ref="AC67:AC83" si="4">IF(AB67&lt;&gt;"",COUNTIF($B$2:$Y$17,AB67),"")</f>
        <v/>
      </c>
    </row>
    <row r="68" spans="1:29" hidden="1" x14ac:dyDescent="0.3">
      <c r="A68" s="16" t="s">
        <v>74</v>
      </c>
      <c r="B68" t="s">
        <v>26</v>
      </c>
      <c r="C68">
        <v>2</v>
      </c>
      <c r="D68" s="17" t="str">
        <f t="shared" si="3"/>
        <v>Multiplex-2022May</v>
      </c>
      <c r="AC68" t="str">
        <f t="shared" si="4"/>
        <v/>
      </c>
    </row>
    <row r="69" spans="1:29" hidden="1" x14ac:dyDescent="0.3">
      <c r="A69" s="16" t="s">
        <v>75</v>
      </c>
      <c r="B69" t="s">
        <v>27</v>
      </c>
      <c r="C69">
        <v>2</v>
      </c>
      <c r="D69" s="17" t="str">
        <f t="shared" si="3"/>
        <v>Multiplex2023Mar</v>
      </c>
      <c r="AC69" t="str">
        <f t="shared" si="4"/>
        <v/>
      </c>
    </row>
    <row r="70" spans="1:29" hidden="1" x14ac:dyDescent="0.3">
      <c r="A70" s="16" t="s">
        <v>76</v>
      </c>
      <c r="B70" t="s">
        <v>28</v>
      </c>
      <c r="C70">
        <v>2</v>
      </c>
      <c r="D70" s="17" t="str">
        <f t="shared" si="3"/>
        <v>Multiplex2023Mar</v>
      </c>
      <c r="AC70" t="str">
        <f t="shared" si="4"/>
        <v/>
      </c>
    </row>
    <row r="71" spans="1:29" hidden="1" x14ac:dyDescent="0.3">
      <c r="A71" s="16" t="s">
        <v>77</v>
      </c>
      <c r="B71" t="s">
        <v>29</v>
      </c>
      <c r="C71">
        <v>2</v>
      </c>
      <c r="D71" s="17" t="str">
        <f t="shared" si="3"/>
        <v>Multiplex2023Mar</v>
      </c>
      <c r="AC71" t="str">
        <f t="shared" si="4"/>
        <v/>
      </c>
    </row>
    <row r="72" spans="1:29" hidden="1" x14ac:dyDescent="0.3">
      <c r="A72" s="16" t="s">
        <v>78</v>
      </c>
      <c r="B72" t="s">
        <v>30</v>
      </c>
      <c r="C72">
        <v>2</v>
      </c>
      <c r="D72" s="17" t="str">
        <f t="shared" si="3"/>
        <v>Multiplex2023Mar</v>
      </c>
      <c r="AC72" t="str">
        <f t="shared" si="4"/>
        <v/>
      </c>
    </row>
    <row r="73" spans="1:29" hidden="1" x14ac:dyDescent="0.3">
      <c r="A73" s="16" t="s">
        <v>79</v>
      </c>
      <c r="B73" t="s">
        <v>31</v>
      </c>
      <c r="C73">
        <v>2</v>
      </c>
      <c r="D73" s="17" t="str">
        <f t="shared" si="3"/>
        <v>Multiplex-2022May</v>
      </c>
      <c r="AC73" t="str">
        <f t="shared" si="4"/>
        <v/>
      </c>
    </row>
    <row r="74" spans="1:29" hidden="1" x14ac:dyDescent="0.3">
      <c r="A74" s="16" t="s">
        <v>80</v>
      </c>
      <c r="B74" t="s">
        <v>32</v>
      </c>
      <c r="C74">
        <v>2</v>
      </c>
      <c r="D74" s="17" t="str">
        <f t="shared" si="3"/>
        <v>Multiplex2023Apr</v>
      </c>
      <c r="AC74" t="str">
        <f t="shared" si="4"/>
        <v/>
      </c>
    </row>
    <row r="75" spans="1:29" hidden="1" x14ac:dyDescent="0.3">
      <c r="A75" s="16" t="s">
        <v>81</v>
      </c>
      <c r="B75" t="s">
        <v>33</v>
      </c>
      <c r="C75">
        <v>2</v>
      </c>
      <c r="D75" s="17" t="str">
        <f t="shared" si="3"/>
        <v>Multiplex2023Apr</v>
      </c>
      <c r="AC75" t="str">
        <f t="shared" si="4"/>
        <v/>
      </c>
    </row>
    <row r="76" spans="1:29" hidden="1" x14ac:dyDescent="0.3">
      <c r="A76" s="16" t="s">
        <v>82</v>
      </c>
      <c r="B76" t="s">
        <v>34</v>
      </c>
      <c r="C76">
        <v>2</v>
      </c>
      <c r="D76" s="17" t="str">
        <f t="shared" si="3"/>
        <v>Multiplex2023Apr</v>
      </c>
      <c r="AC76" t="str">
        <f t="shared" si="4"/>
        <v/>
      </c>
    </row>
    <row r="77" spans="1:29" hidden="1" x14ac:dyDescent="0.3">
      <c r="A77" s="16" t="s">
        <v>83</v>
      </c>
      <c r="B77" t="s">
        <v>35</v>
      </c>
      <c r="C77">
        <v>2</v>
      </c>
      <c r="D77" s="17" t="str">
        <f t="shared" si="3"/>
        <v>Multiplex2023Apr</v>
      </c>
      <c r="AC77" t="str">
        <f t="shared" si="4"/>
        <v/>
      </c>
    </row>
    <row r="78" spans="1:29" hidden="1" x14ac:dyDescent="0.3">
      <c r="A78" s="16" t="s">
        <v>84</v>
      </c>
      <c r="B78" t="s">
        <v>18</v>
      </c>
      <c r="C78">
        <v>3</v>
      </c>
      <c r="D78" s="17" t="str">
        <f t="shared" ref="D78:D93" si="5">IF(D2&lt;&gt;"",D2,"")</f>
        <v>Buffer</v>
      </c>
      <c r="AC78" t="str">
        <f t="shared" si="4"/>
        <v/>
      </c>
    </row>
    <row r="79" spans="1:29" hidden="1" x14ac:dyDescent="0.3">
      <c r="A79" s="16" t="s">
        <v>85</v>
      </c>
      <c r="B79" t="s">
        <v>21</v>
      </c>
      <c r="C79">
        <v>3</v>
      </c>
      <c r="D79" s="17" t="str">
        <f t="shared" si="5"/>
        <v>Multiplex2023Apr</v>
      </c>
      <c r="AC79" t="str">
        <f t="shared" si="4"/>
        <v/>
      </c>
    </row>
    <row r="80" spans="1:29" hidden="1" x14ac:dyDescent="0.3">
      <c r="A80" s="16" t="s">
        <v>86</v>
      </c>
      <c r="B80" t="s">
        <v>22</v>
      </c>
      <c r="C80">
        <v>3</v>
      </c>
      <c r="D80" s="17" t="str">
        <f t="shared" si="5"/>
        <v>Multiplex2023Apr</v>
      </c>
      <c r="AC80" t="str">
        <f t="shared" si="4"/>
        <v/>
      </c>
    </row>
    <row r="81" spans="1:29" hidden="1" x14ac:dyDescent="0.3">
      <c r="A81" s="16" t="s">
        <v>87</v>
      </c>
      <c r="B81" t="s">
        <v>23</v>
      </c>
      <c r="C81">
        <v>3</v>
      </c>
      <c r="D81" s="17" t="str">
        <f t="shared" si="5"/>
        <v>Multiplex2023Apr</v>
      </c>
      <c r="AC81" t="str">
        <f t="shared" si="4"/>
        <v/>
      </c>
    </row>
    <row r="82" spans="1:29" hidden="1" x14ac:dyDescent="0.3">
      <c r="A82" s="16" t="s">
        <v>88</v>
      </c>
      <c r="B82" t="s">
        <v>24</v>
      </c>
      <c r="C82">
        <v>3</v>
      </c>
      <c r="D82" s="17" t="str">
        <f t="shared" si="5"/>
        <v>Multiplex2023Apr</v>
      </c>
      <c r="AC82" t="str">
        <f t="shared" si="4"/>
        <v/>
      </c>
    </row>
    <row r="83" spans="1:29" hidden="1" x14ac:dyDescent="0.3">
      <c r="A83" s="16" t="s">
        <v>89</v>
      </c>
      <c r="B83" t="s">
        <v>25</v>
      </c>
      <c r="C83">
        <v>3</v>
      </c>
      <c r="D83" s="17" t="str">
        <f t="shared" si="5"/>
        <v>Multiplex2023Apr</v>
      </c>
      <c r="AC83" t="str">
        <f t="shared" si="4"/>
        <v/>
      </c>
    </row>
    <row r="84" spans="1:29" hidden="1" x14ac:dyDescent="0.3">
      <c r="A84" s="16" t="s">
        <v>90</v>
      </c>
      <c r="B84" t="s">
        <v>26</v>
      </c>
      <c r="C84">
        <v>3</v>
      </c>
      <c r="D84" s="17" t="str">
        <f t="shared" si="5"/>
        <v>Multiplex2023Mar</v>
      </c>
    </row>
    <row r="85" spans="1:29" hidden="1" x14ac:dyDescent="0.3">
      <c r="A85" s="16" t="s">
        <v>91</v>
      </c>
      <c r="B85" t="s">
        <v>27</v>
      </c>
      <c r="C85">
        <v>3</v>
      </c>
      <c r="D85" s="17" t="str">
        <f t="shared" si="5"/>
        <v>Multiplex2023Mar</v>
      </c>
    </row>
    <row r="86" spans="1:29" hidden="1" x14ac:dyDescent="0.3">
      <c r="A86" s="16" t="s">
        <v>92</v>
      </c>
      <c r="B86" t="s">
        <v>28</v>
      </c>
      <c r="C86">
        <v>3</v>
      </c>
      <c r="D86" s="17" t="str">
        <f t="shared" si="5"/>
        <v>Multiplex2023Mar</v>
      </c>
    </row>
    <row r="87" spans="1:29" hidden="1" x14ac:dyDescent="0.3">
      <c r="A87" s="16" t="s">
        <v>93</v>
      </c>
      <c r="B87" t="s">
        <v>29</v>
      </c>
      <c r="C87">
        <v>3</v>
      </c>
      <c r="D87" s="17" t="str">
        <f t="shared" si="5"/>
        <v>Multiplex2023Mar</v>
      </c>
    </row>
    <row r="88" spans="1:29" hidden="1" x14ac:dyDescent="0.3">
      <c r="A88" s="16" t="s">
        <v>94</v>
      </c>
      <c r="B88" t="s">
        <v>30</v>
      </c>
      <c r="C88">
        <v>3</v>
      </c>
      <c r="D88" s="17" t="str">
        <f t="shared" si="5"/>
        <v>Multiplex2023Mar</v>
      </c>
    </row>
    <row r="89" spans="1:29" hidden="1" x14ac:dyDescent="0.3">
      <c r="A89" s="16" t="s">
        <v>95</v>
      </c>
      <c r="B89" t="s">
        <v>31</v>
      </c>
      <c r="C89">
        <v>3</v>
      </c>
      <c r="D89" s="17" t="str">
        <f t="shared" si="5"/>
        <v>Multiplex2023Apr</v>
      </c>
    </row>
    <row r="90" spans="1:29" hidden="1" x14ac:dyDescent="0.3">
      <c r="A90" s="16" t="s">
        <v>96</v>
      </c>
      <c r="B90" t="s">
        <v>32</v>
      </c>
      <c r="C90">
        <v>3</v>
      </c>
      <c r="D90" s="17" t="str">
        <f t="shared" si="5"/>
        <v>Multiplex2023Apr</v>
      </c>
    </row>
    <row r="91" spans="1:29" hidden="1" x14ac:dyDescent="0.3">
      <c r="A91" s="16" t="s">
        <v>97</v>
      </c>
      <c r="B91" t="s">
        <v>33</v>
      </c>
      <c r="C91">
        <v>3</v>
      </c>
      <c r="D91" s="17" t="str">
        <f t="shared" si="5"/>
        <v>Multiplex2023Apr</v>
      </c>
    </row>
    <row r="92" spans="1:29" hidden="1" x14ac:dyDescent="0.3">
      <c r="A92" s="16" t="s">
        <v>98</v>
      </c>
      <c r="B92" t="s">
        <v>34</v>
      </c>
      <c r="C92">
        <v>3</v>
      </c>
      <c r="D92" s="17" t="str">
        <f t="shared" si="5"/>
        <v>Multiplex2023Apr</v>
      </c>
    </row>
    <row r="93" spans="1:29" hidden="1" x14ac:dyDescent="0.3">
      <c r="A93" s="16" t="s">
        <v>99</v>
      </c>
      <c r="B93" t="s">
        <v>35</v>
      </c>
      <c r="C93">
        <v>3</v>
      </c>
      <c r="D93" s="17" t="str">
        <f t="shared" si="5"/>
        <v>Multiplex2023Apr</v>
      </c>
    </row>
    <row r="94" spans="1:29" hidden="1" x14ac:dyDescent="0.3">
      <c r="A94" s="16" t="s">
        <v>100</v>
      </c>
      <c r="B94" t="s">
        <v>18</v>
      </c>
      <c r="C94">
        <v>4</v>
      </c>
      <c r="D94" s="17" t="str">
        <f t="shared" ref="D94:D109" si="6">IF(E2&lt;&gt;"",E2,"")</f>
        <v>Pur-2021Dec</v>
      </c>
    </row>
    <row r="95" spans="1:29" hidden="1" x14ac:dyDescent="0.3">
      <c r="A95" s="16" t="s">
        <v>101</v>
      </c>
      <c r="B95" t="s">
        <v>21</v>
      </c>
      <c r="C95">
        <v>4</v>
      </c>
      <c r="D95" s="17" t="str">
        <f t="shared" si="6"/>
        <v>Pur-2021Dec</v>
      </c>
    </row>
    <row r="96" spans="1:29" hidden="1" x14ac:dyDescent="0.3">
      <c r="A96" s="16" t="s">
        <v>102</v>
      </c>
      <c r="B96" t="s">
        <v>22</v>
      </c>
      <c r="C96">
        <v>4</v>
      </c>
      <c r="D96" s="17" t="str">
        <f t="shared" si="6"/>
        <v>Multiplex2023Apr</v>
      </c>
    </row>
    <row r="97" spans="1:4" hidden="1" x14ac:dyDescent="0.3">
      <c r="A97" s="16" t="s">
        <v>103</v>
      </c>
      <c r="B97" t="s">
        <v>23</v>
      </c>
      <c r="C97">
        <v>4</v>
      </c>
      <c r="D97" s="17" t="str">
        <f t="shared" si="6"/>
        <v>Multiplex2023Apr</v>
      </c>
    </row>
    <row r="98" spans="1:4" hidden="1" x14ac:dyDescent="0.3">
      <c r="A98" s="16" t="s">
        <v>104</v>
      </c>
      <c r="B98" t="s">
        <v>24</v>
      </c>
      <c r="C98">
        <v>4</v>
      </c>
      <c r="D98" s="17" t="str">
        <f t="shared" si="6"/>
        <v>Multiplex2023Apr</v>
      </c>
    </row>
    <row r="99" spans="1:4" hidden="1" x14ac:dyDescent="0.3">
      <c r="A99" s="16" t="s">
        <v>105</v>
      </c>
      <c r="B99" t="s">
        <v>25</v>
      </c>
      <c r="C99">
        <v>4</v>
      </c>
      <c r="D99" s="17" t="str">
        <f t="shared" si="6"/>
        <v>Multiplex2023Apr</v>
      </c>
    </row>
    <row r="100" spans="1:4" hidden="1" x14ac:dyDescent="0.3">
      <c r="A100" s="16" t="s">
        <v>106</v>
      </c>
      <c r="B100" t="s">
        <v>26</v>
      </c>
      <c r="C100">
        <v>4</v>
      </c>
      <c r="D100" s="17" t="str">
        <f t="shared" si="6"/>
        <v>Multiplex-2022May</v>
      </c>
    </row>
    <row r="101" spans="1:4" hidden="1" x14ac:dyDescent="0.3">
      <c r="A101" s="16" t="s">
        <v>107</v>
      </c>
      <c r="B101" t="s">
        <v>27</v>
      </c>
      <c r="C101">
        <v>4</v>
      </c>
      <c r="D101" s="17" t="str">
        <f t="shared" si="6"/>
        <v>Multiplex2023Mar</v>
      </c>
    </row>
    <row r="102" spans="1:4" hidden="1" x14ac:dyDescent="0.3">
      <c r="A102" s="16" t="s">
        <v>108</v>
      </c>
      <c r="B102" t="s">
        <v>28</v>
      </c>
      <c r="C102">
        <v>4</v>
      </c>
      <c r="D102" s="17" t="str">
        <f t="shared" si="6"/>
        <v>Multiplex2023Mar</v>
      </c>
    </row>
    <row r="103" spans="1:4" hidden="1" x14ac:dyDescent="0.3">
      <c r="A103" s="16" t="s">
        <v>109</v>
      </c>
      <c r="B103" t="s">
        <v>29</v>
      </c>
      <c r="C103">
        <v>4</v>
      </c>
      <c r="D103" s="17" t="str">
        <f t="shared" si="6"/>
        <v>Multiplex2023Mar</v>
      </c>
    </row>
    <row r="104" spans="1:4" hidden="1" x14ac:dyDescent="0.3">
      <c r="A104" s="16" t="s">
        <v>110</v>
      </c>
      <c r="B104" t="s">
        <v>30</v>
      </c>
      <c r="C104">
        <v>4</v>
      </c>
      <c r="D104" s="17" t="str">
        <f t="shared" si="6"/>
        <v>Multiplex2023Mar</v>
      </c>
    </row>
    <row r="105" spans="1:4" hidden="1" x14ac:dyDescent="0.3">
      <c r="A105" s="16" t="s">
        <v>111</v>
      </c>
      <c r="B105" t="s">
        <v>31</v>
      </c>
      <c r="C105">
        <v>4</v>
      </c>
      <c r="D105" s="17" t="str">
        <f t="shared" si="6"/>
        <v>Multiplex-2022May</v>
      </c>
    </row>
    <row r="106" spans="1:4" hidden="1" x14ac:dyDescent="0.3">
      <c r="A106" s="16" t="s">
        <v>112</v>
      </c>
      <c r="B106" t="s">
        <v>32</v>
      </c>
      <c r="C106">
        <v>4</v>
      </c>
      <c r="D106" s="17" t="str">
        <f t="shared" si="6"/>
        <v>Multiplex2023Apr</v>
      </c>
    </row>
    <row r="107" spans="1:4" hidden="1" x14ac:dyDescent="0.3">
      <c r="A107" s="16" t="s">
        <v>113</v>
      </c>
      <c r="B107" t="s">
        <v>33</v>
      </c>
      <c r="C107">
        <v>4</v>
      </c>
      <c r="D107" s="17" t="str">
        <f t="shared" si="6"/>
        <v>Multiplex2023Apr</v>
      </c>
    </row>
    <row r="108" spans="1:4" hidden="1" x14ac:dyDescent="0.3">
      <c r="A108" s="16" t="s">
        <v>114</v>
      </c>
      <c r="B108" t="s">
        <v>34</v>
      </c>
      <c r="C108">
        <v>4</v>
      </c>
      <c r="D108" s="17" t="str">
        <f t="shared" si="6"/>
        <v>Multiplex2023Apr</v>
      </c>
    </row>
    <row r="109" spans="1:4" hidden="1" x14ac:dyDescent="0.3">
      <c r="A109" s="16" t="s">
        <v>115</v>
      </c>
      <c r="B109" t="s">
        <v>35</v>
      </c>
      <c r="C109">
        <v>4</v>
      </c>
      <c r="D109" s="17" t="str">
        <f t="shared" si="6"/>
        <v>Multiplex2023Apr</v>
      </c>
    </row>
    <row r="110" spans="1:4" hidden="1" x14ac:dyDescent="0.3">
      <c r="A110" s="16" t="s">
        <v>116</v>
      </c>
      <c r="B110" t="s">
        <v>18</v>
      </c>
      <c r="C110">
        <v>5</v>
      </c>
      <c r="D110" s="17" t="str">
        <f t="shared" ref="D110:D125" si="7">IF(F2&lt;&gt;"",F2,"")</f>
        <v>Buffer</v>
      </c>
    </row>
    <row r="111" spans="1:4" hidden="1" x14ac:dyDescent="0.3">
      <c r="A111" s="16" t="s">
        <v>117</v>
      </c>
      <c r="B111" t="s">
        <v>21</v>
      </c>
      <c r="C111">
        <v>5</v>
      </c>
      <c r="D111" s="17" t="str">
        <f t="shared" si="7"/>
        <v>Multiplex2023Apr</v>
      </c>
    </row>
    <row r="112" spans="1:4" hidden="1" x14ac:dyDescent="0.3">
      <c r="A112" s="16" t="s">
        <v>118</v>
      </c>
      <c r="B112" t="s">
        <v>22</v>
      </c>
      <c r="C112">
        <v>5</v>
      </c>
      <c r="D112" s="17" t="str">
        <f t="shared" si="7"/>
        <v>Multiplex2023Apr</v>
      </c>
    </row>
    <row r="113" spans="1:4" hidden="1" x14ac:dyDescent="0.3">
      <c r="A113" s="16" t="s">
        <v>119</v>
      </c>
      <c r="B113" t="s">
        <v>23</v>
      </c>
      <c r="C113">
        <v>5</v>
      </c>
      <c r="D113" s="17" t="str">
        <f t="shared" si="7"/>
        <v>Multiplex2023Apr</v>
      </c>
    </row>
    <row r="114" spans="1:4" hidden="1" x14ac:dyDescent="0.3">
      <c r="A114" s="16" t="s">
        <v>120</v>
      </c>
      <c r="B114" t="s">
        <v>24</v>
      </c>
      <c r="C114">
        <v>5</v>
      </c>
      <c r="D114" s="17" t="str">
        <f t="shared" si="7"/>
        <v>Multiplex2023Apr</v>
      </c>
    </row>
    <row r="115" spans="1:4" hidden="1" x14ac:dyDescent="0.3">
      <c r="A115" s="16" t="s">
        <v>121</v>
      </c>
      <c r="B115" t="s">
        <v>25</v>
      </c>
      <c r="C115">
        <v>5</v>
      </c>
      <c r="D115" s="17" t="str">
        <f t="shared" si="7"/>
        <v>Multiplex2023Apr</v>
      </c>
    </row>
    <row r="116" spans="1:4" hidden="1" x14ac:dyDescent="0.3">
      <c r="A116" s="16" t="s">
        <v>122</v>
      </c>
      <c r="B116" t="s">
        <v>26</v>
      </c>
      <c r="C116">
        <v>5</v>
      </c>
      <c r="D116" s="17" t="str">
        <f t="shared" si="7"/>
        <v>Multiplex2023Mar</v>
      </c>
    </row>
    <row r="117" spans="1:4" hidden="1" x14ac:dyDescent="0.3">
      <c r="A117" s="16" t="s">
        <v>123</v>
      </c>
      <c r="B117" t="s">
        <v>27</v>
      </c>
      <c r="C117">
        <v>5</v>
      </c>
      <c r="D117" s="17" t="str">
        <f t="shared" si="7"/>
        <v>Multiplex2023Mar</v>
      </c>
    </row>
    <row r="118" spans="1:4" hidden="1" x14ac:dyDescent="0.3">
      <c r="A118" s="16" t="s">
        <v>124</v>
      </c>
      <c r="B118" t="s">
        <v>28</v>
      </c>
      <c r="C118">
        <v>5</v>
      </c>
      <c r="D118" s="17" t="str">
        <f t="shared" si="7"/>
        <v>Multiplex2023Mar</v>
      </c>
    </row>
    <row r="119" spans="1:4" hidden="1" x14ac:dyDescent="0.3">
      <c r="A119" s="16" t="s">
        <v>125</v>
      </c>
      <c r="B119" t="s">
        <v>29</v>
      </c>
      <c r="C119">
        <v>5</v>
      </c>
      <c r="D119" s="17" t="str">
        <f t="shared" si="7"/>
        <v>Multiplex2023Mar</v>
      </c>
    </row>
    <row r="120" spans="1:4" hidden="1" x14ac:dyDescent="0.3">
      <c r="A120" s="16" t="s">
        <v>126</v>
      </c>
      <c r="B120" t="s">
        <v>30</v>
      </c>
      <c r="C120">
        <v>5</v>
      </c>
      <c r="D120" s="17" t="str">
        <f t="shared" si="7"/>
        <v>Multiplex2023Mar</v>
      </c>
    </row>
    <row r="121" spans="1:4" hidden="1" x14ac:dyDescent="0.3">
      <c r="A121" s="16" t="s">
        <v>127</v>
      </c>
      <c r="B121" t="s">
        <v>31</v>
      </c>
      <c r="C121">
        <v>5</v>
      </c>
      <c r="D121" s="17" t="str">
        <f t="shared" si="7"/>
        <v>Multiplex2023Apr</v>
      </c>
    </row>
    <row r="122" spans="1:4" hidden="1" x14ac:dyDescent="0.3">
      <c r="A122" s="16" t="s">
        <v>128</v>
      </c>
      <c r="B122" t="s">
        <v>32</v>
      </c>
      <c r="C122">
        <v>5</v>
      </c>
      <c r="D122" s="17" t="str">
        <f t="shared" si="7"/>
        <v>Multiplex2023Apr</v>
      </c>
    </row>
    <row r="123" spans="1:4" hidden="1" x14ac:dyDescent="0.3">
      <c r="A123" s="16" t="s">
        <v>129</v>
      </c>
      <c r="B123" t="s">
        <v>33</v>
      </c>
      <c r="C123">
        <v>5</v>
      </c>
      <c r="D123" s="17" t="str">
        <f t="shared" si="7"/>
        <v>Multiplex2023Apr</v>
      </c>
    </row>
    <row r="124" spans="1:4" hidden="1" x14ac:dyDescent="0.3">
      <c r="A124" s="16" t="s">
        <v>130</v>
      </c>
      <c r="B124" t="s">
        <v>34</v>
      </c>
      <c r="C124">
        <v>5</v>
      </c>
      <c r="D124" s="17" t="str">
        <f t="shared" si="7"/>
        <v>Multiplex2023Apr</v>
      </c>
    </row>
    <row r="125" spans="1:4" hidden="1" x14ac:dyDescent="0.3">
      <c r="A125" s="16" t="s">
        <v>131</v>
      </c>
      <c r="B125" t="s">
        <v>35</v>
      </c>
      <c r="C125">
        <v>5</v>
      </c>
      <c r="D125" s="17" t="str">
        <f t="shared" si="7"/>
        <v>Multiplex2023Apr</v>
      </c>
    </row>
    <row r="126" spans="1:4" hidden="1" x14ac:dyDescent="0.3">
      <c r="A126" s="16" t="s">
        <v>132</v>
      </c>
      <c r="B126" t="s">
        <v>18</v>
      </c>
      <c r="C126">
        <v>6</v>
      </c>
      <c r="D126" s="17" t="str">
        <f t="shared" ref="D126:D141" si="8">IF(G2&lt;&gt;"",G2,"")</f>
        <v>Pur-2021Dec</v>
      </c>
    </row>
    <row r="127" spans="1:4" hidden="1" x14ac:dyDescent="0.3">
      <c r="A127" s="16" t="s">
        <v>133</v>
      </c>
      <c r="B127" t="s">
        <v>21</v>
      </c>
      <c r="C127">
        <v>6</v>
      </c>
      <c r="D127" s="17" t="str">
        <f t="shared" si="8"/>
        <v>Pur-2021Dec</v>
      </c>
    </row>
    <row r="128" spans="1:4" hidden="1" x14ac:dyDescent="0.3">
      <c r="A128" s="16" t="s">
        <v>134</v>
      </c>
      <c r="B128" t="s">
        <v>22</v>
      </c>
      <c r="C128">
        <v>6</v>
      </c>
      <c r="D128" s="17" t="str">
        <f t="shared" si="8"/>
        <v>Multiplex2023Apr</v>
      </c>
    </row>
    <row r="129" spans="1:4" hidden="1" x14ac:dyDescent="0.3">
      <c r="A129" s="16" t="s">
        <v>135</v>
      </c>
      <c r="B129" t="s">
        <v>23</v>
      </c>
      <c r="C129">
        <v>6</v>
      </c>
      <c r="D129" s="17" t="str">
        <f t="shared" si="8"/>
        <v>Multiplex2023Apr</v>
      </c>
    </row>
    <row r="130" spans="1:4" hidden="1" x14ac:dyDescent="0.3">
      <c r="A130" s="16" t="s">
        <v>136</v>
      </c>
      <c r="B130" t="s">
        <v>24</v>
      </c>
      <c r="C130">
        <v>6</v>
      </c>
      <c r="D130" s="17" t="str">
        <f t="shared" si="8"/>
        <v>Multiplex2023Apr</v>
      </c>
    </row>
    <row r="131" spans="1:4" hidden="1" x14ac:dyDescent="0.3">
      <c r="A131" s="16" t="s">
        <v>137</v>
      </c>
      <c r="B131" t="s">
        <v>25</v>
      </c>
      <c r="C131">
        <v>6</v>
      </c>
      <c r="D131" s="17" t="str">
        <f t="shared" si="8"/>
        <v>Multiplex2023Apr</v>
      </c>
    </row>
    <row r="132" spans="1:4" hidden="1" x14ac:dyDescent="0.3">
      <c r="A132" s="16" t="s">
        <v>138</v>
      </c>
      <c r="B132" t="s">
        <v>26</v>
      </c>
      <c r="C132">
        <v>6</v>
      </c>
      <c r="D132" s="17" t="str">
        <f t="shared" si="8"/>
        <v>Multiplex-2022May</v>
      </c>
    </row>
    <row r="133" spans="1:4" hidden="1" x14ac:dyDescent="0.3">
      <c r="A133" s="16" t="s">
        <v>139</v>
      </c>
      <c r="B133" t="s">
        <v>27</v>
      </c>
      <c r="C133">
        <v>6</v>
      </c>
      <c r="D133" s="17" t="str">
        <f t="shared" si="8"/>
        <v>Multiplex2023Mar</v>
      </c>
    </row>
    <row r="134" spans="1:4" hidden="1" x14ac:dyDescent="0.3">
      <c r="A134" s="16" t="s">
        <v>140</v>
      </c>
      <c r="B134" t="s">
        <v>28</v>
      </c>
      <c r="C134">
        <v>6</v>
      </c>
      <c r="D134" s="17" t="str">
        <f t="shared" si="8"/>
        <v>Multiplex2023Mar</v>
      </c>
    </row>
    <row r="135" spans="1:4" hidden="1" x14ac:dyDescent="0.3">
      <c r="A135" s="16" t="s">
        <v>141</v>
      </c>
      <c r="B135" t="s">
        <v>29</v>
      </c>
      <c r="C135">
        <v>6</v>
      </c>
      <c r="D135" s="17" t="str">
        <f t="shared" si="8"/>
        <v>Multiplex2023Mar</v>
      </c>
    </row>
    <row r="136" spans="1:4" hidden="1" x14ac:dyDescent="0.3">
      <c r="A136" s="16" t="s">
        <v>142</v>
      </c>
      <c r="B136" t="s">
        <v>30</v>
      </c>
      <c r="C136">
        <v>6</v>
      </c>
      <c r="D136" s="17" t="str">
        <f t="shared" si="8"/>
        <v>Multiplex2023Mar</v>
      </c>
    </row>
    <row r="137" spans="1:4" hidden="1" x14ac:dyDescent="0.3">
      <c r="A137" s="16" t="s">
        <v>143</v>
      </c>
      <c r="B137" t="s">
        <v>31</v>
      </c>
      <c r="C137">
        <v>6</v>
      </c>
      <c r="D137" s="17" t="str">
        <f t="shared" si="8"/>
        <v>Multiplex-2022May</v>
      </c>
    </row>
    <row r="138" spans="1:4" hidden="1" x14ac:dyDescent="0.3">
      <c r="A138" s="16" t="s">
        <v>144</v>
      </c>
      <c r="B138" t="s">
        <v>32</v>
      </c>
      <c r="C138">
        <v>6</v>
      </c>
      <c r="D138" s="17" t="str">
        <f t="shared" si="8"/>
        <v>Multiplex2023Apr</v>
      </c>
    </row>
    <row r="139" spans="1:4" hidden="1" x14ac:dyDescent="0.3">
      <c r="A139" s="16" t="s">
        <v>145</v>
      </c>
      <c r="B139" t="s">
        <v>33</v>
      </c>
      <c r="C139">
        <v>6</v>
      </c>
      <c r="D139" s="17" t="str">
        <f t="shared" si="8"/>
        <v>Multiplex2023Apr</v>
      </c>
    </row>
    <row r="140" spans="1:4" hidden="1" x14ac:dyDescent="0.3">
      <c r="A140" s="16" t="s">
        <v>146</v>
      </c>
      <c r="B140" t="s">
        <v>34</v>
      </c>
      <c r="C140">
        <v>6</v>
      </c>
      <c r="D140" s="17" t="str">
        <f t="shared" si="8"/>
        <v>Multiplex2023Apr</v>
      </c>
    </row>
    <row r="141" spans="1:4" hidden="1" x14ac:dyDescent="0.3">
      <c r="A141" s="16" t="s">
        <v>147</v>
      </c>
      <c r="B141" t="s">
        <v>35</v>
      </c>
      <c r="C141">
        <v>6</v>
      </c>
      <c r="D141" s="17" t="str">
        <f t="shared" si="8"/>
        <v>Multiplex2023Apr</v>
      </c>
    </row>
    <row r="142" spans="1:4" hidden="1" x14ac:dyDescent="0.3">
      <c r="A142" s="16" t="s">
        <v>148</v>
      </c>
      <c r="B142" t="s">
        <v>18</v>
      </c>
      <c r="C142">
        <v>7</v>
      </c>
      <c r="D142" s="17" t="str">
        <f t="shared" ref="D142:D157" si="9">IF(H2&lt;&gt;"",H2,"")</f>
        <v>Buffer</v>
      </c>
    </row>
    <row r="143" spans="1:4" hidden="1" x14ac:dyDescent="0.3">
      <c r="A143" s="16" t="s">
        <v>149</v>
      </c>
      <c r="B143" t="s">
        <v>21</v>
      </c>
      <c r="C143">
        <v>7</v>
      </c>
      <c r="D143" s="17" t="str">
        <f t="shared" si="9"/>
        <v>Multiplex2023Apr</v>
      </c>
    </row>
    <row r="144" spans="1:4" hidden="1" x14ac:dyDescent="0.3">
      <c r="A144" s="16" t="s">
        <v>150</v>
      </c>
      <c r="B144" t="s">
        <v>22</v>
      </c>
      <c r="C144">
        <v>7</v>
      </c>
      <c r="D144" s="17" t="str">
        <f t="shared" si="9"/>
        <v>Multiplex2023Apr</v>
      </c>
    </row>
    <row r="145" spans="1:4" hidden="1" x14ac:dyDescent="0.3">
      <c r="A145" s="16" t="s">
        <v>151</v>
      </c>
      <c r="B145" t="s">
        <v>23</v>
      </c>
      <c r="C145">
        <v>7</v>
      </c>
      <c r="D145" s="17" t="str">
        <f t="shared" si="9"/>
        <v>Multiplex2023Apr</v>
      </c>
    </row>
    <row r="146" spans="1:4" hidden="1" x14ac:dyDescent="0.3">
      <c r="A146" s="16" t="s">
        <v>152</v>
      </c>
      <c r="B146" t="s">
        <v>24</v>
      </c>
      <c r="C146">
        <v>7</v>
      </c>
      <c r="D146" s="17" t="str">
        <f t="shared" si="9"/>
        <v>Multiplex2023Apr</v>
      </c>
    </row>
    <row r="147" spans="1:4" hidden="1" x14ac:dyDescent="0.3">
      <c r="A147" s="16" t="s">
        <v>153</v>
      </c>
      <c r="B147" t="s">
        <v>25</v>
      </c>
      <c r="C147">
        <v>7</v>
      </c>
      <c r="D147" s="17" t="str">
        <f t="shared" si="9"/>
        <v>Multiplex2023Apr</v>
      </c>
    </row>
    <row r="148" spans="1:4" hidden="1" x14ac:dyDescent="0.3">
      <c r="A148" s="16" t="s">
        <v>154</v>
      </c>
      <c r="B148" t="s">
        <v>26</v>
      </c>
      <c r="C148">
        <v>7</v>
      </c>
      <c r="D148" s="17" t="str">
        <f t="shared" si="9"/>
        <v>Multiplex2023Mar</v>
      </c>
    </row>
    <row r="149" spans="1:4" hidden="1" x14ac:dyDescent="0.3">
      <c r="A149" s="16" t="s">
        <v>155</v>
      </c>
      <c r="B149" t="s">
        <v>27</v>
      </c>
      <c r="C149">
        <v>7</v>
      </c>
      <c r="D149" s="17" t="str">
        <f t="shared" si="9"/>
        <v>Multiplex2023Mar</v>
      </c>
    </row>
    <row r="150" spans="1:4" hidden="1" x14ac:dyDescent="0.3">
      <c r="A150" s="16" t="s">
        <v>156</v>
      </c>
      <c r="B150" t="s">
        <v>28</v>
      </c>
      <c r="C150">
        <v>7</v>
      </c>
      <c r="D150" s="17" t="str">
        <f t="shared" si="9"/>
        <v>Multiplex2023Mar</v>
      </c>
    </row>
    <row r="151" spans="1:4" hidden="1" x14ac:dyDescent="0.3">
      <c r="A151" s="16" t="s">
        <v>157</v>
      </c>
      <c r="B151" t="s">
        <v>29</v>
      </c>
      <c r="C151">
        <v>7</v>
      </c>
      <c r="D151" s="17" t="str">
        <f t="shared" si="9"/>
        <v>Multiplex2023Mar</v>
      </c>
    </row>
    <row r="152" spans="1:4" hidden="1" x14ac:dyDescent="0.3">
      <c r="A152" s="16" t="s">
        <v>158</v>
      </c>
      <c r="B152" t="s">
        <v>30</v>
      </c>
      <c r="C152">
        <v>7</v>
      </c>
      <c r="D152" s="17" t="str">
        <f t="shared" si="9"/>
        <v>Multiplex2023Mar</v>
      </c>
    </row>
    <row r="153" spans="1:4" hidden="1" x14ac:dyDescent="0.3">
      <c r="A153" s="16" t="s">
        <v>159</v>
      </c>
      <c r="B153" t="s">
        <v>31</v>
      </c>
      <c r="C153">
        <v>7</v>
      </c>
      <c r="D153" s="17" t="str">
        <f t="shared" si="9"/>
        <v>Multiplex2023Apr</v>
      </c>
    </row>
    <row r="154" spans="1:4" hidden="1" x14ac:dyDescent="0.3">
      <c r="A154" s="16" t="s">
        <v>160</v>
      </c>
      <c r="B154" t="s">
        <v>32</v>
      </c>
      <c r="C154">
        <v>7</v>
      </c>
      <c r="D154" s="17" t="str">
        <f t="shared" si="9"/>
        <v>Multiplex2023Apr</v>
      </c>
    </row>
    <row r="155" spans="1:4" hidden="1" x14ac:dyDescent="0.3">
      <c r="A155" s="16" t="s">
        <v>161</v>
      </c>
      <c r="B155" t="s">
        <v>33</v>
      </c>
      <c r="C155">
        <v>7</v>
      </c>
      <c r="D155" s="17" t="str">
        <f t="shared" si="9"/>
        <v>Multiplex2023Apr</v>
      </c>
    </row>
    <row r="156" spans="1:4" hidden="1" x14ac:dyDescent="0.3">
      <c r="A156" s="16" t="s">
        <v>162</v>
      </c>
      <c r="B156" t="s">
        <v>34</v>
      </c>
      <c r="C156">
        <v>7</v>
      </c>
      <c r="D156" s="17" t="str">
        <f t="shared" si="9"/>
        <v>Multiplex2023Apr</v>
      </c>
    </row>
    <row r="157" spans="1:4" hidden="1" x14ac:dyDescent="0.3">
      <c r="A157" s="16" t="s">
        <v>163</v>
      </c>
      <c r="B157" t="s">
        <v>35</v>
      </c>
      <c r="C157">
        <v>7</v>
      </c>
      <c r="D157" s="17" t="str">
        <f t="shared" si="9"/>
        <v>Multiplex2023Apr</v>
      </c>
    </row>
    <row r="158" spans="1:4" hidden="1" x14ac:dyDescent="0.3">
      <c r="A158" s="16" t="s">
        <v>164</v>
      </c>
      <c r="B158" t="s">
        <v>18</v>
      </c>
      <c r="C158">
        <v>8</v>
      </c>
      <c r="D158" s="17" t="str">
        <f t="shared" ref="D158:D173" si="10">IF(I2&lt;&gt;"",I2,"")</f>
        <v>Pur-2021Dec</v>
      </c>
    </row>
    <row r="159" spans="1:4" hidden="1" x14ac:dyDescent="0.3">
      <c r="A159" s="16" t="s">
        <v>165</v>
      </c>
      <c r="B159" t="s">
        <v>21</v>
      </c>
      <c r="C159">
        <v>8</v>
      </c>
      <c r="D159" s="17" t="str">
        <f t="shared" si="10"/>
        <v>Pur-2021Dec</v>
      </c>
    </row>
    <row r="160" spans="1:4" hidden="1" x14ac:dyDescent="0.3">
      <c r="A160" s="16" t="s">
        <v>166</v>
      </c>
      <c r="B160" t="s">
        <v>22</v>
      </c>
      <c r="C160">
        <v>8</v>
      </c>
      <c r="D160" s="17" t="str">
        <f t="shared" si="10"/>
        <v>Multiplex2023Apr</v>
      </c>
    </row>
    <row r="161" spans="1:4" hidden="1" x14ac:dyDescent="0.3">
      <c r="A161" s="16" t="s">
        <v>167</v>
      </c>
      <c r="B161" t="s">
        <v>23</v>
      </c>
      <c r="C161">
        <v>8</v>
      </c>
      <c r="D161" s="17" t="str">
        <f t="shared" si="10"/>
        <v>Multiplex2023Apr</v>
      </c>
    </row>
    <row r="162" spans="1:4" hidden="1" x14ac:dyDescent="0.3">
      <c r="A162" s="16" t="s">
        <v>168</v>
      </c>
      <c r="B162" t="s">
        <v>24</v>
      </c>
      <c r="C162">
        <v>8</v>
      </c>
      <c r="D162" s="17" t="str">
        <f t="shared" si="10"/>
        <v>Multiplex2023Apr</v>
      </c>
    </row>
    <row r="163" spans="1:4" hidden="1" x14ac:dyDescent="0.3">
      <c r="A163" s="16" t="s">
        <v>169</v>
      </c>
      <c r="B163" t="s">
        <v>25</v>
      </c>
      <c r="C163">
        <v>8</v>
      </c>
      <c r="D163" s="17" t="str">
        <f t="shared" si="10"/>
        <v>Multiplex2023Apr</v>
      </c>
    </row>
    <row r="164" spans="1:4" hidden="1" x14ac:dyDescent="0.3">
      <c r="A164" s="16" t="s">
        <v>170</v>
      </c>
      <c r="B164" t="s">
        <v>26</v>
      </c>
      <c r="C164">
        <v>8</v>
      </c>
      <c r="D164" s="17" t="str">
        <f t="shared" si="10"/>
        <v>Multiplex-2022May</v>
      </c>
    </row>
    <row r="165" spans="1:4" hidden="1" x14ac:dyDescent="0.3">
      <c r="A165" s="16" t="s">
        <v>171</v>
      </c>
      <c r="B165" t="s">
        <v>27</v>
      </c>
      <c r="C165">
        <v>8</v>
      </c>
      <c r="D165" s="17" t="str">
        <f t="shared" si="10"/>
        <v>Multiplex2023Mar</v>
      </c>
    </row>
    <row r="166" spans="1:4" hidden="1" x14ac:dyDescent="0.3">
      <c r="A166" s="16" t="s">
        <v>172</v>
      </c>
      <c r="B166" t="s">
        <v>28</v>
      </c>
      <c r="C166">
        <v>8</v>
      </c>
      <c r="D166" s="17" t="str">
        <f t="shared" si="10"/>
        <v>Multiplex2023Mar</v>
      </c>
    </row>
    <row r="167" spans="1:4" hidden="1" x14ac:dyDescent="0.3">
      <c r="A167" s="16" t="s">
        <v>173</v>
      </c>
      <c r="B167" t="s">
        <v>29</v>
      </c>
      <c r="C167">
        <v>8</v>
      </c>
      <c r="D167" s="17" t="str">
        <f t="shared" si="10"/>
        <v>Multiplex2023Mar</v>
      </c>
    </row>
    <row r="168" spans="1:4" hidden="1" x14ac:dyDescent="0.3">
      <c r="A168" s="16" t="s">
        <v>174</v>
      </c>
      <c r="B168" t="s">
        <v>30</v>
      </c>
      <c r="C168">
        <v>8</v>
      </c>
      <c r="D168" s="17" t="str">
        <f t="shared" si="10"/>
        <v>Multiplex2023Mar</v>
      </c>
    </row>
    <row r="169" spans="1:4" hidden="1" x14ac:dyDescent="0.3">
      <c r="A169" s="16" t="s">
        <v>175</v>
      </c>
      <c r="B169" t="s">
        <v>31</v>
      </c>
      <c r="C169">
        <v>8</v>
      </c>
      <c r="D169" s="17" t="str">
        <f t="shared" si="10"/>
        <v>Multiplex-2022May</v>
      </c>
    </row>
    <row r="170" spans="1:4" hidden="1" x14ac:dyDescent="0.3">
      <c r="A170" s="16" t="s">
        <v>176</v>
      </c>
      <c r="B170" t="s">
        <v>32</v>
      </c>
      <c r="C170">
        <v>8</v>
      </c>
      <c r="D170" s="17" t="str">
        <f t="shared" si="10"/>
        <v>Multiplex2023Apr</v>
      </c>
    </row>
    <row r="171" spans="1:4" hidden="1" x14ac:dyDescent="0.3">
      <c r="A171" s="16" t="s">
        <v>177</v>
      </c>
      <c r="B171" t="s">
        <v>33</v>
      </c>
      <c r="C171">
        <v>8</v>
      </c>
      <c r="D171" s="17" t="str">
        <f t="shared" si="10"/>
        <v>Multiplex2023Apr</v>
      </c>
    </row>
    <row r="172" spans="1:4" hidden="1" x14ac:dyDescent="0.3">
      <c r="A172" s="16" t="s">
        <v>178</v>
      </c>
      <c r="B172" t="s">
        <v>34</v>
      </c>
      <c r="C172">
        <v>8</v>
      </c>
      <c r="D172" s="17" t="str">
        <f t="shared" si="10"/>
        <v>Multiplex2023Apr</v>
      </c>
    </row>
    <row r="173" spans="1:4" hidden="1" x14ac:dyDescent="0.3">
      <c r="A173" s="16" t="s">
        <v>179</v>
      </c>
      <c r="B173" t="s">
        <v>35</v>
      </c>
      <c r="C173">
        <v>8</v>
      </c>
      <c r="D173" s="17" t="str">
        <f t="shared" si="10"/>
        <v>Multiplex2023Apr</v>
      </c>
    </row>
    <row r="174" spans="1:4" hidden="1" x14ac:dyDescent="0.3">
      <c r="A174" s="16" t="s">
        <v>180</v>
      </c>
      <c r="B174" t="s">
        <v>18</v>
      </c>
      <c r="C174">
        <v>9</v>
      </c>
      <c r="D174" s="17" t="str">
        <f t="shared" ref="D174:D189" si="11">IF(J2&lt;&gt;"",J2,"")</f>
        <v>Buffer</v>
      </c>
    </row>
    <row r="175" spans="1:4" hidden="1" x14ac:dyDescent="0.3">
      <c r="A175" s="16" t="s">
        <v>181</v>
      </c>
      <c r="B175" t="s">
        <v>21</v>
      </c>
      <c r="C175">
        <v>9</v>
      </c>
      <c r="D175" s="17" t="str">
        <f t="shared" si="11"/>
        <v>Multiplex2023Apr</v>
      </c>
    </row>
    <row r="176" spans="1:4" hidden="1" x14ac:dyDescent="0.3">
      <c r="A176" s="16" t="s">
        <v>182</v>
      </c>
      <c r="B176" t="s">
        <v>22</v>
      </c>
      <c r="C176">
        <v>9</v>
      </c>
      <c r="D176" s="17" t="str">
        <f t="shared" si="11"/>
        <v>Multiplex2023Apr</v>
      </c>
    </row>
    <row r="177" spans="1:4" hidden="1" x14ac:dyDescent="0.3">
      <c r="A177" s="16" t="s">
        <v>183</v>
      </c>
      <c r="B177" t="s">
        <v>23</v>
      </c>
      <c r="C177">
        <v>9</v>
      </c>
      <c r="D177" s="17" t="str">
        <f t="shared" si="11"/>
        <v>Multiplex2023Apr</v>
      </c>
    </row>
    <row r="178" spans="1:4" hidden="1" x14ac:dyDescent="0.3">
      <c r="A178" s="16" t="s">
        <v>184</v>
      </c>
      <c r="B178" t="s">
        <v>24</v>
      </c>
      <c r="C178">
        <v>9</v>
      </c>
      <c r="D178" s="17" t="str">
        <f t="shared" si="11"/>
        <v>Multiplex2023Apr</v>
      </c>
    </row>
    <row r="179" spans="1:4" hidden="1" x14ac:dyDescent="0.3">
      <c r="A179" s="16" t="s">
        <v>185</v>
      </c>
      <c r="B179" t="s">
        <v>25</v>
      </c>
      <c r="C179">
        <v>9</v>
      </c>
      <c r="D179" s="17" t="str">
        <f t="shared" si="11"/>
        <v>Multiplex2023Apr</v>
      </c>
    </row>
    <row r="180" spans="1:4" hidden="1" x14ac:dyDescent="0.3">
      <c r="A180" s="16" t="s">
        <v>186</v>
      </c>
      <c r="B180" t="s">
        <v>26</v>
      </c>
      <c r="C180">
        <v>9</v>
      </c>
      <c r="D180" s="17" t="str">
        <f t="shared" si="11"/>
        <v>Multiplex2023Apr</v>
      </c>
    </row>
    <row r="181" spans="1:4" hidden="1" x14ac:dyDescent="0.3">
      <c r="A181" s="16" t="s">
        <v>187</v>
      </c>
      <c r="B181" t="s">
        <v>27</v>
      </c>
      <c r="C181">
        <v>9</v>
      </c>
      <c r="D181" s="17" t="str">
        <f t="shared" si="11"/>
        <v>Multiplex2023Apr</v>
      </c>
    </row>
    <row r="182" spans="1:4" hidden="1" x14ac:dyDescent="0.3">
      <c r="A182" s="16" t="s">
        <v>188</v>
      </c>
      <c r="B182" t="s">
        <v>28</v>
      </c>
      <c r="C182">
        <v>9</v>
      </c>
      <c r="D182" s="17" t="str">
        <f t="shared" si="11"/>
        <v>Multiplex2023Apr</v>
      </c>
    </row>
    <row r="183" spans="1:4" hidden="1" x14ac:dyDescent="0.3">
      <c r="A183" s="16" t="s">
        <v>189</v>
      </c>
      <c r="B183" t="s">
        <v>29</v>
      </c>
      <c r="C183">
        <v>9</v>
      </c>
      <c r="D183" s="17" t="str">
        <f t="shared" si="11"/>
        <v>Multiplex2023Apr</v>
      </c>
    </row>
    <row r="184" spans="1:4" hidden="1" x14ac:dyDescent="0.3">
      <c r="A184" s="16" t="s">
        <v>190</v>
      </c>
      <c r="B184" t="s">
        <v>30</v>
      </c>
      <c r="C184">
        <v>9</v>
      </c>
      <c r="D184" s="17" t="str">
        <f t="shared" si="11"/>
        <v>Multiplex2023Apr</v>
      </c>
    </row>
    <row r="185" spans="1:4" hidden="1" x14ac:dyDescent="0.3">
      <c r="A185" s="16" t="s">
        <v>191</v>
      </c>
      <c r="B185" t="s">
        <v>31</v>
      </c>
      <c r="C185">
        <v>9</v>
      </c>
      <c r="D185" s="17" t="str">
        <f t="shared" si="11"/>
        <v>Multiplex2023Apr</v>
      </c>
    </row>
    <row r="186" spans="1:4" hidden="1" x14ac:dyDescent="0.3">
      <c r="A186" s="16" t="s">
        <v>192</v>
      </c>
      <c r="B186" t="s">
        <v>32</v>
      </c>
      <c r="C186">
        <v>9</v>
      </c>
      <c r="D186" s="17" t="str">
        <f t="shared" si="11"/>
        <v>Multiplex2023Apr</v>
      </c>
    </row>
    <row r="187" spans="1:4" hidden="1" x14ac:dyDescent="0.3">
      <c r="A187" s="16" t="s">
        <v>193</v>
      </c>
      <c r="B187" t="s">
        <v>33</v>
      </c>
      <c r="C187">
        <v>9</v>
      </c>
      <c r="D187" s="17" t="str">
        <f t="shared" si="11"/>
        <v>Multiplex2023Apr</v>
      </c>
    </row>
    <row r="188" spans="1:4" hidden="1" x14ac:dyDescent="0.3">
      <c r="A188" s="16" t="s">
        <v>194</v>
      </c>
      <c r="B188" t="s">
        <v>34</v>
      </c>
      <c r="C188">
        <v>9</v>
      </c>
      <c r="D188" s="17" t="str">
        <f t="shared" si="11"/>
        <v>Multiplex2023Apr</v>
      </c>
    </row>
    <row r="189" spans="1:4" hidden="1" x14ac:dyDescent="0.3">
      <c r="A189" s="16" t="s">
        <v>195</v>
      </c>
      <c r="B189" t="s">
        <v>35</v>
      </c>
      <c r="C189">
        <v>9</v>
      </c>
      <c r="D189" s="17" t="str">
        <f t="shared" si="11"/>
        <v>Multiplex2023Apr</v>
      </c>
    </row>
    <row r="190" spans="1:4" hidden="1" x14ac:dyDescent="0.3">
      <c r="A190" s="16" t="s">
        <v>196</v>
      </c>
      <c r="B190" t="s">
        <v>18</v>
      </c>
      <c r="C190">
        <v>10</v>
      </c>
      <c r="D190" s="17" t="str">
        <f t="shared" ref="D190:D205" si="12">IF(K2&lt;&gt;"",K2,"")</f>
        <v>Pur-2021Dec</v>
      </c>
    </row>
    <row r="191" spans="1:4" hidden="1" x14ac:dyDescent="0.3">
      <c r="A191" s="16" t="s">
        <v>197</v>
      </c>
      <c r="B191" t="s">
        <v>21</v>
      </c>
      <c r="C191">
        <v>10</v>
      </c>
      <c r="D191" s="17" t="str">
        <f t="shared" si="12"/>
        <v>Pur-2021Dec</v>
      </c>
    </row>
    <row r="192" spans="1:4" hidden="1" x14ac:dyDescent="0.3">
      <c r="A192" s="16" t="s">
        <v>198</v>
      </c>
      <c r="B192" t="s">
        <v>22</v>
      </c>
      <c r="C192">
        <v>10</v>
      </c>
      <c r="D192" s="17" t="str">
        <f t="shared" si="12"/>
        <v>Multiplex2023Apr</v>
      </c>
    </row>
    <row r="193" spans="1:4" hidden="1" x14ac:dyDescent="0.3">
      <c r="A193" s="16" t="s">
        <v>199</v>
      </c>
      <c r="B193" t="s">
        <v>23</v>
      </c>
      <c r="C193">
        <v>10</v>
      </c>
      <c r="D193" s="17" t="str">
        <f t="shared" si="12"/>
        <v>Multiplex2023Apr</v>
      </c>
    </row>
    <row r="194" spans="1:4" hidden="1" x14ac:dyDescent="0.3">
      <c r="A194" s="16" t="s">
        <v>200</v>
      </c>
      <c r="B194" t="s">
        <v>24</v>
      </c>
      <c r="C194">
        <v>10</v>
      </c>
      <c r="D194" s="17" t="str">
        <f t="shared" si="12"/>
        <v>Multiplex2023Apr</v>
      </c>
    </row>
    <row r="195" spans="1:4" hidden="1" x14ac:dyDescent="0.3">
      <c r="A195" s="16" t="s">
        <v>201</v>
      </c>
      <c r="B195" t="s">
        <v>25</v>
      </c>
      <c r="C195">
        <v>10</v>
      </c>
      <c r="D195" s="17" t="str">
        <f t="shared" si="12"/>
        <v>Multiplex2023Apr</v>
      </c>
    </row>
    <row r="196" spans="1:4" hidden="1" x14ac:dyDescent="0.3">
      <c r="A196" s="16" t="s">
        <v>202</v>
      </c>
      <c r="B196" t="s">
        <v>26</v>
      </c>
      <c r="C196">
        <v>10</v>
      </c>
      <c r="D196" s="17" t="str">
        <f t="shared" si="12"/>
        <v>Multiplex-2022May</v>
      </c>
    </row>
    <row r="197" spans="1:4" hidden="1" x14ac:dyDescent="0.3">
      <c r="A197" s="16" t="s">
        <v>203</v>
      </c>
      <c r="B197" t="s">
        <v>27</v>
      </c>
      <c r="C197">
        <v>10</v>
      </c>
      <c r="D197" s="17" t="str">
        <f t="shared" si="12"/>
        <v>Multiplex2023Apr</v>
      </c>
    </row>
    <row r="198" spans="1:4" hidden="1" x14ac:dyDescent="0.3">
      <c r="A198" s="16" t="s">
        <v>204</v>
      </c>
      <c r="B198" t="s">
        <v>28</v>
      </c>
      <c r="C198">
        <v>10</v>
      </c>
      <c r="D198" s="17" t="str">
        <f t="shared" si="12"/>
        <v>Multiplex2023Apr</v>
      </c>
    </row>
    <row r="199" spans="1:4" hidden="1" x14ac:dyDescent="0.3">
      <c r="A199" s="16" t="s">
        <v>205</v>
      </c>
      <c r="B199" t="s">
        <v>29</v>
      </c>
      <c r="C199">
        <v>10</v>
      </c>
      <c r="D199" s="17" t="str">
        <f t="shared" si="12"/>
        <v>Multiplex2023Apr</v>
      </c>
    </row>
    <row r="200" spans="1:4" hidden="1" x14ac:dyDescent="0.3">
      <c r="A200" s="16" t="s">
        <v>206</v>
      </c>
      <c r="B200" t="s">
        <v>30</v>
      </c>
      <c r="C200">
        <v>10</v>
      </c>
      <c r="D200" s="17" t="str">
        <f t="shared" si="12"/>
        <v>Multiplex2023Apr</v>
      </c>
    </row>
    <row r="201" spans="1:4" hidden="1" x14ac:dyDescent="0.3">
      <c r="A201" s="16" t="s">
        <v>207</v>
      </c>
      <c r="B201" t="s">
        <v>31</v>
      </c>
      <c r="C201">
        <v>10</v>
      </c>
      <c r="D201" s="17" t="str">
        <f t="shared" si="12"/>
        <v>Multiplex-2022May</v>
      </c>
    </row>
    <row r="202" spans="1:4" hidden="1" x14ac:dyDescent="0.3">
      <c r="A202" s="16" t="s">
        <v>208</v>
      </c>
      <c r="B202" t="s">
        <v>32</v>
      </c>
      <c r="C202">
        <v>10</v>
      </c>
      <c r="D202" s="17" t="str">
        <f t="shared" si="12"/>
        <v>Multiplex2023Apr</v>
      </c>
    </row>
    <row r="203" spans="1:4" hidden="1" x14ac:dyDescent="0.3">
      <c r="A203" s="16" t="s">
        <v>209</v>
      </c>
      <c r="B203" t="s">
        <v>33</v>
      </c>
      <c r="C203">
        <v>10</v>
      </c>
      <c r="D203" s="17" t="str">
        <f t="shared" si="12"/>
        <v>Multiplex2023Apr</v>
      </c>
    </row>
    <row r="204" spans="1:4" hidden="1" x14ac:dyDescent="0.3">
      <c r="A204" s="16" t="s">
        <v>210</v>
      </c>
      <c r="B204" t="s">
        <v>34</v>
      </c>
      <c r="C204">
        <v>10</v>
      </c>
      <c r="D204" s="17" t="str">
        <f t="shared" si="12"/>
        <v>Multiplex2023Apr</v>
      </c>
    </row>
    <row r="205" spans="1:4" hidden="1" x14ac:dyDescent="0.3">
      <c r="A205" s="16" t="s">
        <v>211</v>
      </c>
      <c r="B205" t="s">
        <v>35</v>
      </c>
      <c r="C205">
        <v>10</v>
      </c>
      <c r="D205" s="17" t="str">
        <f t="shared" si="12"/>
        <v>Multiplex2023Apr</v>
      </c>
    </row>
    <row r="206" spans="1:4" hidden="1" x14ac:dyDescent="0.3">
      <c r="A206" s="16" t="s">
        <v>212</v>
      </c>
      <c r="B206" t="s">
        <v>18</v>
      </c>
      <c r="C206">
        <v>11</v>
      </c>
      <c r="D206" s="17" t="str">
        <f t="shared" ref="D206:D221" si="13">IF(L2&lt;&gt;"",L2,"")</f>
        <v>Buffer</v>
      </c>
    </row>
    <row r="207" spans="1:4" hidden="1" x14ac:dyDescent="0.3">
      <c r="A207" s="16" t="s">
        <v>213</v>
      </c>
      <c r="B207" t="s">
        <v>21</v>
      </c>
      <c r="C207">
        <v>11</v>
      </c>
      <c r="D207" s="17" t="str">
        <f t="shared" si="13"/>
        <v>Multiplex2023Apr</v>
      </c>
    </row>
    <row r="208" spans="1:4" hidden="1" x14ac:dyDescent="0.3">
      <c r="A208" s="16" t="s">
        <v>214</v>
      </c>
      <c r="B208" t="s">
        <v>22</v>
      </c>
      <c r="C208">
        <v>11</v>
      </c>
      <c r="D208" s="17" t="str">
        <f t="shared" si="13"/>
        <v>Multiplex2023Apr</v>
      </c>
    </row>
    <row r="209" spans="1:4" hidden="1" x14ac:dyDescent="0.3">
      <c r="A209" s="16" t="s">
        <v>215</v>
      </c>
      <c r="B209" t="s">
        <v>23</v>
      </c>
      <c r="C209">
        <v>11</v>
      </c>
      <c r="D209" s="17" t="str">
        <f t="shared" si="13"/>
        <v>Multiplex2023Apr</v>
      </c>
    </row>
    <row r="210" spans="1:4" hidden="1" x14ac:dyDescent="0.3">
      <c r="A210" s="16" t="s">
        <v>216</v>
      </c>
      <c r="B210" t="s">
        <v>24</v>
      </c>
      <c r="C210">
        <v>11</v>
      </c>
      <c r="D210" s="17" t="str">
        <f t="shared" si="13"/>
        <v>Multiplex2023Apr</v>
      </c>
    </row>
    <row r="211" spans="1:4" hidden="1" x14ac:dyDescent="0.3">
      <c r="A211" s="16" t="s">
        <v>217</v>
      </c>
      <c r="B211" t="s">
        <v>25</v>
      </c>
      <c r="C211">
        <v>11</v>
      </c>
      <c r="D211" s="17" t="str">
        <f t="shared" si="13"/>
        <v>Multiplex2023Apr</v>
      </c>
    </row>
    <row r="212" spans="1:4" hidden="1" x14ac:dyDescent="0.3">
      <c r="A212" s="16" t="s">
        <v>218</v>
      </c>
      <c r="B212" t="s">
        <v>26</v>
      </c>
      <c r="C212">
        <v>11</v>
      </c>
      <c r="D212" s="17" t="str">
        <f t="shared" si="13"/>
        <v>Multiplex2023Apr</v>
      </c>
    </row>
    <row r="213" spans="1:4" hidden="1" x14ac:dyDescent="0.3">
      <c r="A213" s="16" t="s">
        <v>219</v>
      </c>
      <c r="B213" t="s">
        <v>27</v>
      </c>
      <c r="C213">
        <v>11</v>
      </c>
      <c r="D213" s="17" t="str">
        <f t="shared" si="13"/>
        <v>Multiplex2023Apr</v>
      </c>
    </row>
    <row r="214" spans="1:4" hidden="1" x14ac:dyDescent="0.3">
      <c r="A214" s="16" t="s">
        <v>220</v>
      </c>
      <c r="B214" t="s">
        <v>28</v>
      </c>
      <c r="C214">
        <v>11</v>
      </c>
      <c r="D214" s="17" t="str">
        <f t="shared" si="13"/>
        <v>Multiplex2023Apr</v>
      </c>
    </row>
    <row r="215" spans="1:4" hidden="1" x14ac:dyDescent="0.3">
      <c r="A215" s="16" t="s">
        <v>221</v>
      </c>
      <c r="B215" t="s">
        <v>29</v>
      </c>
      <c r="C215">
        <v>11</v>
      </c>
      <c r="D215" s="17" t="str">
        <f t="shared" si="13"/>
        <v>Multiplex2023Apr</v>
      </c>
    </row>
    <row r="216" spans="1:4" hidden="1" x14ac:dyDescent="0.3">
      <c r="A216" s="16" t="s">
        <v>222</v>
      </c>
      <c r="B216" t="s">
        <v>30</v>
      </c>
      <c r="C216">
        <v>11</v>
      </c>
      <c r="D216" s="17" t="str">
        <f t="shared" si="13"/>
        <v>Multiplex2023Apr</v>
      </c>
    </row>
    <row r="217" spans="1:4" hidden="1" x14ac:dyDescent="0.3">
      <c r="A217" s="16" t="s">
        <v>223</v>
      </c>
      <c r="B217" t="s">
        <v>31</v>
      </c>
      <c r="C217">
        <v>11</v>
      </c>
      <c r="D217" s="17" t="str">
        <f t="shared" si="13"/>
        <v>Multiplex2023Apr</v>
      </c>
    </row>
    <row r="218" spans="1:4" hidden="1" x14ac:dyDescent="0.3">
      <c r="A218" s="16" t="s">
        <v>224</v>
      </c>
      <c r="B218" t="s">
        <v>32</v>
      </c>
      <c r="C218">
        <v>11</v>
      </c>
      <c r="D218" s="17" t="str">
        <f t="shared" si="13"/>
        <v>Multiplex2023Apr</v>
      </c>
    </row>
    <row r="219" spans="1:4" hidden="1" x14ac:dyDescent="0.3">
      <c r="A219" s="16" t="s">
        <v>225</v>
      </c>
      <c r="B219" t="s">
        <v>33</v>
      </c>
      <c r="C219">
        <v>11</v>
      </c>
      <c r="D219" s="17" t="str">
        <f t="shared" si="13"/>
        <v>Multiplex2023Apr</v>
      </c>
    </row>
    <row r="220" spans="1:4" hidden="1" x14ac:dyDescent="0.3">
      <c r="A220" s="16" t="s">
        <v>226</v>
      </c>
      <c r="B220" t="s">
        <v>34</v>
      </c>
      <c r="C220">
        <v>11</v>
      </c>
      <c r="D220" s="17" t="str">
        <f t="shared" si="13"/>
        <v>Multiplex2023Apr</v>
      </c>
    </row>
    <row r="221" spans="1:4" hidden="1" x14ac:dyDescent="0.3">
      <c r="A221" s="16" t="s">
        <v>227</v>
      </c>
      <c r="B221" t="s">
        <v>35</v>
      </c>
      <c r="C221">
        <v>11</v>
      </c>
      <c r="D221" s="17" t="str">
        <f t="shared" si="13"/>
        <v>Multiplex2023Apr</v>
      </c>
    </row>
    <row r="222" spans="1:4" hidden="1" x14ac:dyDescent="0.3">
      <c r="A222" s="16" t="s">
        <v>228</v>
      </c>
      <c r="B222" t="s">
        <v>18</v>
      </c>
      <c r="C222">
        <v>12</v>
      </c>
      <c r="D222" s="17" t="str">
        <f t="shared" ref="D222:D237" si="14">IF(M2&lt;&gt;"",M2,"")</f>
        <v>Pur-2021Dec</v>
      </c>
    </row>
    <row r="223" spans="1:4" hidden="1" x14ac:dyDescent="0.3">
      <c r="A223" s="16" t="s">
        <v>229</v>
      </c>
      <c r="B223" t="s">
        <v>21</v>
      </c>
      <c r="C223">
        <v>12</v>
      </c>
      <c r="D223" s="17" t="str">
        <f t="shared" si="14"/>
        <v>Pur-2021Dec</v>
      </c>
    </row>
    <row r="224" spans="1:4" hidden="1" x14ac:dyDescent="0.3">
      <c r="A224" s="16" t="s">
        <v>230</v>
      </c>
      <c r="B224" t="s">
        <v>22</v>
      </c>
      <c r="C224">
        <v>12</v>
      </c>
      <c r="D224" s="17" t="str">
        <f t="shared" si="14"/>
        <v>Multiplex2023Apr</v>
      </c>
    </row>
    <row r="225" spans="1:4" hidden="1" x14ac:dyDescent="0.3">
      <c r="A225" s="16" t="s">
        <v>231</v>
      </c>
      <c r="B225" t="s">
        <v>23</v>
      </c>
      <c r="C225">
        <v>12</v>
      </c>
      <c r="D225" s="17" t="str">
        <f t="shared" si="14"/>
        <v>Multiplex2023Apr</v>
      </c>
    </row>
    <row r="226" spans="1:4" hidden="1" x14ac:dyDescent="0.3">
      <c r="A226" s="16" t="s">
        <v>232</v>
      </c>
      <c r="B226" t="s">
        <v>24</v>
      </c>
      <c r="C226">
        <v>12</v>
      </c>
      <c r="D226" s="17" t="str">
        <f t="shared" si="14"/>
        <v>Multiplex2023Apr</v>
      </c>
    </row>
    <row r="227" spans="1:4" hidden="1" x14ac:dyDescent="0.3">
      <c r="A227" s="16" t="s">
        <v>233</v>
      </c>
      <c r="B227" t="s">
        <v>25</v>
      </c>
      <c r="C227">
        <v>12</v>
      </c>
      <c r="D227" s="17" t="str">
        <f t="shared" si="14"/>
        <v>Multiplex2023Apr</v>
      </c>
    </row>
    <row r="228" spans="1:4" hidden="1" x14ac:dyDescent="0.3">
      <c r="A228" s="16" t="s">
        <v>234</v>
      </c>
      <c r="B228" t="s">
        <v>26</v>
      </c>
      <c r="C228">
        <v>12</v>
      </c>
      <c r="D228" s="17" t="str">
        <f t="shared" si="14"/>
        <v>Multiplex-2022May</v>
      </c>
    </row>
    <row r="229" spans="1:4" hidden="1" x14ac:dyDescent="0.3">
      <c r="A229" s="16" t="s">
        <v>235</v>
      </c>
      <c r="B229" t="s">
        <v>27</v>
      </c>
      <c r="C229">
        <v>12</v>
      </c>
      <c r="D229" s="17" t="str">
        <f t="shared" si="14"/>
        <v>Multiplex2023Apr</v>
      </c>
    </row>
    <row r="230" spans="1:4" hidden="1" x14ac:dyDescent="0.3">
      <c r="A230" s="16" t="s">
        <v>236</v>
      </c>
      <c r="B230" t="s">
        <v>28</v>
      </c>
      <c r="C230">
        <v>12</v>
      </c>
      <c r="D230" s="17" t="str">
        <f t="shared" si="14"/>
        <v>Multiplex2023Apr</v>
      </c>
    </row>
    <row r="231" spans="1:4" hidden="1" x14ac:dyDescent="0.3">
      <c r="A231" s="16" t="s">
        <v>237</v>
      </c>
      <c r="B231" t="s">
        <v>29</v>
      </c>
      <c r="C231">
        <v>12</v>
      </c>
      <c r="D231" s="17" t="str">
        <f t="shared" si="14"/>
        <v>Multiplex2023Apr</v>
      </c>
    </row>
    <row r="232" spans="1:4" hidden="1" x14ac:dyDescent="0.3">
      <c r="A232" s="16" t="s">
        <v>238</v>
      </c>
      <c r="B232" t="s">
        <v>30</v>
      </c>
      <c r="C232">
        <v>12</v>
      </c>
      <c r="D232" s="17" t="str">
        <f t="shared" si="14"/>
        <v>Multiplex2023Apr</v>
      </c>
    </row>
    <row r="233" spans="1:4" hidden="1" x14ac:dyDescent="0.3">
      <c r="A233" s="16" t="s">
        <v>239</v>
      </c>
      <c r="B233" t="s">
        <v>31</v>
      </c>
      <c r="C233">
        <v>12</v>
      </c>
      <c r="D233" s="17" t="str">
        <f t="shared" si="14"/>
        <v>Multiplex-2022May</v>
      </c>
    </row>
    <row r="234" spans="1:4" hidden="1" x14ac:dyDescent="0.3">
      <c r="A234" s="16" t="s">
        <v>240</v>
      </c>
      <c r="B234" t="s">
        <v>32</v>
      </c>
      <c r="C234">
        <v>12</v>
      </c>
      <c r="D234" s="17" t="str">
        <f t="shared" si="14"/>
        <v>Multiplex2023Apr</v>
      </c>
    </row>
    <row r="235" spans="1:4" hidden="1" x14ac:dyDescent="0.3">
      <c r="A235" s="16" t="s">
        <v>241</v>
      </c>
      <c r="B235" t="s">
        <v>33</v>
      </c>
      <c r="C235">
        <v>12</v>
      </c>
      <c r="D235" s="17" t="str">
        <f t="shared" si="14"/>
        <v>Multiplex2023Apr</v>
      </c>
    </row>
    <row r="236" spans="1:4" hidden="1" x14ac:dyDescent="0.3">
      <c r="A236" s="16" t="s">
        <v>242</v>
      </c>
      <c r="B236" t="s">
        <v>34</v>
      </c>
      <c r="C236">
        <v>12</v>
      </c>
      <c r="D236" s="17" t="str">
        <f t="shared" si="14"/>
        <v>Multiplex2023Apr</v>
      </c>
    </row>
    <row r="237" spans="1:4" hidden="1" x14ac:dyDescent="0.3">
      <c r="A237" s="16" t="s">
        <v>243</v>
      </c>
      <c r="B237" t="s">
        <v>35</v>
      </c>
      <c r="C237">
        <v>12</v>
      </c>
      <c r="D237" s="17" t="str">
        <f t="shared" si="14"/>
        <v>Multiplex2023Apr</v>
      </c>
    </row>
    <row r="238" spans="1:4" hidden="1" x14ac:dyDescent="0.3">
      <c r="A238" s="16" t="s">
        <v>244</v>
      </c>
      <c r="B238" t="s">
        <v>18</v>
      </c>
      <c r="C238">
        <v>13</v>
      </c>
      <c r="D238" s="17" t="str">
        <f t="shared" ref="D238:D253" si="15">IF(N2&lt;&gt;"",N2,"")</f>
        <v>Buffer</v>
      </c>
    </row>
    <row r="239" spans="1:4" hidden="1" x14ac:dyDescent="0.3">
      <c r="A239" s="16" t="s">
        <v>245</v>
      </c>
      <c r="B239" t="s">
        <v>21</v>
      </c>
      <c r="C239">
        <v>13</v>
      </c>
      <c r="D239" s="17" t="str">
        <f t="shared" si="15"/>
        <v>Multiplex2023Apr</v>
      </c>
    </row>
    <row r="240" spans="1:4" hidden="1" x14ac:dyDescent="0.3">
      <c r="A240" s="16" t="s">
        <v>246</v>
      </c>
      <c r="B240" t="s">
        <v>22</v>
      </c>
      <c r="C240">
        <v>13</v>
      </c>
      <c r="D240" s="17" t="str">
        <f t="shared" si="15"/>
        <v>Multiplex2023Apr</v>
      </c>
    </row>
    <row r="241" spans="1:4" hidden="1" x14ac:dyDescent="0.3">
      <c r="A241" s="16" t="s">
        <v>247</v>
      </c>
      <c r="B241" t="s">
        <v>23</v>
      </c>
      <c r="C241">
        <v>13</v>
      </c>
      <c r="D241" s="17" t="str">
        <f t="shared" si="15"/>
        <v>Multiplex2023Apr</v>
      </c>
    </row>
    <row r="242" spans="1:4" hidden="1" x14ac:dyDescent="0.3">
      <c r="A242" s="16" t="s">
        <v>248</v>
      </c>
      <c r="B242" t="s">
        <v>24</v>
      </c>
      <c r="C242">
        <v>13</v>
      </c>
      <c r="D242" s="17" t="str">
        <f t="shared" si="15"/>
        <v>Multiplex2023Apr</v>
      </c>
    </row>
    <row r="243" spans="1:4" hidden="1" x14ac:dyDescent="0.3">
      <c r="A243" s="16" t="s">
        <v>249</v>
      </c>
      <c r="B243" t="s">
        <v>25</v>
      </c>
      <c r="C243">
        <v>13</v>
      </c>
      <c r="D243" s="17" t="str">
        <f t="shared" si="15"/>
        <v>Multiplex2023Apr</v>
      </c>
    </row>
    <row r="244" spans="1:4" hidden="1" x14ac:dyDescent="0.3">
      <c r="A244" s="16" t="s">
        <v>250</v>
      </c>
      <c r="B244" t="s">
        <v>26</v>
      </c>
      <c r="C244">
        <v>13</v>
      </c>
      <c r="D244" s="17" t="str">
        <f t="shared" si="15"/>
        <v>Multiplex2023Apr</v>
      </c>
    </row>
    <row r="245" spans="1:4" hidden="1" x14ac:dyDescent="0.3">
      <c r="A245" s="16" t="s">
        <v>251</v>
      </c>
      <c r="B245" t="s">
        <v>27</v>
      </c>
      <c r="C245">
        <v>13</v>
      </c>
      <c r="D245" s="17" t="str">
        <f t="shared" si="15"/>
        <v>Multiplex2023Apr</v>
      </c>
    </row>
    <row r="246" spans="1:4" hidden="1" x14ac:dyDescent="0.3">
      <c r="A246" s="16" t="s">
        <v>252</v>
      </c>
      <c r="B246" t="s">
        <v>28</v>
      </c>
      <c r="C246">
        <v>13</v>
      </c>
      <c r="D246" s="17" t="str">
        <f t="shared" si="15"/>
        <v>Multiplex2023Apr</v>
      </c>
    </row>
    <row r="247" spans="1:4" hidden="1" x14ac:dyDescent="0.3">
      <c r="A247" s="16" t="s">
        <v>253</v>
      </c>
      <c r="B247" t="s">
        <v>29</v>
      </c>
      <c r="C247">
        <v>13</v>
      </c>
      <c r="D247" s="17" t="str">
        <f t="shared" si="15"/>
        <v>Multiplex2023Apr</v>
      </c>
    </row>
    <row r="248" spans="1:4" hidden="1" x14ac:dyDescent="0.3">
      <c r="A248" s="16" t="s">
        <v>254</v>
      </c>
      <c r="B248" t="s">
        <v>30</v>
      </c>
      <c r="C248">
        <v>13</v>
      </c>
      <c r="D248" s="17" t="str">
        <f t="shared" si="15"/>
        <v>Multiplex2023Apr</v>
      </c>
    </row>
    <row r="249" spans="1:4" hidden="1" x14ac:dyDescent="0.3">
      <c r="A249" s="16" t="s">
        <v>255</v>
      </c>
      <c r="B249" t="s">
        <v>31</v>
      </c>
      <c r="C249">
        <v>13</v>
      </c>
      <c r="D249" s="17" t="str">
        <f t="shared" si="15"/>
        <v>Multiplex2023Apr</v>
      </c>
    </row>
    <row r="250" spans="1:4" hidden="1" x14ac:dyDescent="0.3">
      <c r="A250" s="16" t="s">
        <v>256</v>
      </c>
      <c r="B250" t="s">
        <v>32</v>
      </c>
      <c r="C250">
        <v>13</v>
      </c>
      <c r="D250" s="17" t="str">
        <f t="shared" si="15"/>
        <v>Multiplex2023Apr</v>
      </c>
    </row>
    <row r="251" spans="1:4" hidden="1" x14ac:dyDescent="0.3">
      <c r="A251" s="16" t="s">
        <v>257</v>
      </c>
      <c r="B251" t="s">
        <v>33</v>
      </c>
      <c r="C251">
        <v>13</v>
      </c>
      <c r="D251" s="17" t="str">
        <f t="shared" si="15"/>
        <v>Multiplex2023Apr</v>
      </c>
    </row>
    <row r="252" spans="1:4" hidden="1" x14ac:dyDescent="0.3">
      <c r="A252" s="16" t="s">
        <v>258</v>
      </c>
      <c r="B252" t="s">
        <v>34</v>
      </c>
      <c r="C252">
        <v>13</v>
      </c>
      <c r="D252" s="17" t="str">
        <f t="shared" si="15"/>
        <v>Multiplex2023Apr</v>
      </c>
    </row>
    <row r="253" spans="1:4" hidden="1" x14ac:dyDescent="0.3">
      <c r="A253" s="16" t="s">
        <v>259</v>
      </c>
      <c r="B253" t="s">
        <v>35</v>
      </c>
      <c r="C253">
        <v>13</v>
      </c>
      <c r="D253" s="17" t="str">
        <f t="shared" si="15"/>
        <v>Multiplex2023Apr</v>
      </c>
    </row>
    <row r="254" spans="1:4" hidden="1" x14ac:dyDescent="0.3">
      <c r="A254" s="16" t="s">
        <v>260</v>
      </c>
      <c r="B254" t="s">
        <v>18</v>
      </c>
      <c r="C254">
        <v>14</v>
      </c>
      <c r="D254" s="17" t="str">
        <f t="shared" ref="D254:D269" si="16">IF(O2&lt;&gt;"",O2,"")</f>
        <v>Pur-2021Dec</v>
      </c>
    </row>
    <row r="255" spans="1:4" hidden="1" x14ac:dyDescent="0.3">
      <c r="A255" s="16" t="s">
        <v>261</v>
      </c>
      <c r="B255" t="s">
        <v>21</v>
      </c>
      <c r="C255">
        <v>14</v>
      </c>
      <c r="D255" s="17" t="str">
        <f t="shared" si="16"/>
        <v>Pur-2021Dec</v>
      </c>
    </row>
    <row r="256" spans="1:4" hidden="1" x14ac:dyDescent="0.3">
      <c r="A256" s="16" t="s">
        <v>262</v>
      </c>
      <c r="B256" t="s">
        <v>22</v>
      </c>
      <c r="C256">
        <v>14</v>
      </c>
      <c r="D256" s="17" t="str">
        <f t="shared" si="16"/>
        <v>Multiplex2023Apr</v>
      </c>
    </row>
    <row r="257" spans="1:4" hidden="1" x14ac:dyDescent="0.3">
      <c r="A257" s="16" t="s">
        <v>263</v>
      </c>
      <c r="B257" t="s">
        <v>23</v>
      </c>
      <c r="C257">
        <v>14</v>
      </c>
      <c r="D257" s="17" t="str">
        <f t="shared" si="16"/>
        <v>Multiplex2023Apr</v>
      </c>
    </row>
    <row r="258" spans="1:4" hidden="1" x14ac:dyDescent="0.3">
      <c r="A258" s="16" t="s">
        <v>264</v>
      </c>
      <c r="B258" t="s">
        <v>24</v>
      </c>
      <c r="C258">
        <v>14</v>
      </c>
      <c r="D258" s="17" t="str">
        <f t="shared" si="16"/>
        <v>Multiplex2023Apr</v>
      </c>
    </row>
    <row r="259" spans="1:4" hidden="1" x14ac:dyDescent="0.3">
      <c r="A259" s="16" t="s">
        <v>265</v>
      </c>
      <c r="B259" t="s">
        <v>25</v>
      </c>
      <c r="C259">
        <v>14</v>
      </c>
      <c r="D259" s="17" t="str">
        <f t="shared" si="16"/>
        <v>Multiplex2023Apr</v>
      </c>
    </row>
    <row r="260" spans="1:4" hidden="1" x14ac:dyDescent="0.3">
      <c r="A260" s="16" t="s">
        <v>266</v>
      </c>
      <c r="B260" t="s">
        <v>26</v>
      </c>
      <c r="C260">
        <v>14</v>
      </c>
      <c r="D260" s="17" t="str">
        <f t="shared" si="16"/>
        <v>Multiplex-2022May</v>
      </c>
    </row>
    <row r="261" spans="1:4" hidden="1" x14ac:dyDescent="0.3">
      <c r="A261" s="16" t="s">
        <v>267</v>
      </c>
      <c r="B261" t="s">
        <v>27</v>
      </c>
      <c r="C261">
        <v>14</v>
      </c>
      <c r="D261" s="17" t="str">
        <f t="shared" si="16"/>
        <v>Multiplex2023Apr</v>
      </c>
    </row>
    <row r="262" spans="1:4" hidden="1" x14ac:dyDescent="0.3">
      <c r="A262" s="16" t="s">
        <v>268</v>
      </c>
      <c r="B262" t="s">
        <v>28</v>
      </c>
      <c r="C262">
        <v>14</v>
      </c>
      <c r="D262" s="17" t="str">
        <f t="shared" si="16"/>
        <v>Multiplex2023Apr</v>
      </c>
    </row>
    <row r="263" spans="1:4" hidden="1" x14ac:dyDescent="0.3">
      <c r="A263" s="16" t="s">
        <v>269</v>
      </c>
      <c r="B263" t="s">
        <v>29</v>
      </c>
      <c r="C263">
        <v>14</v>
      </c>
      <c r="D263" s="17" t="str">
        <f t="shared" si="16"/>
        <v>Multiplex2023Apr</v>
      </c>
    </row>
    <row r="264" spans="1:4" hidden="1" x14ac:dyDescent="0.3">
      <c r="A264" s="16" t="s">
        <v>270</v>
      </c>
      <c r="B264" t="s">
        <v>30</v>
      </c>
      <c r="C264">
        <v>14</v>
      </c>
      <c r="D264" s="17" t="str">
        <f t="shared" si="16"/>
        <v>Multiplex2023Apr</v>
      </c>
    </row>
    <row r="265" spans="1:4" hidden="1" x14ac:dyDescent="0.3">
      <c r="A265" s="16" t="s">
        <v>271</v>
      </c>
      <c r="B265" t="s">
        <v>31</v>
      </c>
      <c r="C265">
        <v>14</v>
      </c>
      <c r="D265" s="17" t="str">
        <f t="shared" si="16"/>
        <v>Multiplex-2022May</v>
      </c>
    </row>
    <row r="266" spans="1:4" hidden="1" x14ac:dyDescent="0.3">
      <c r="A266" s="16" t="s">
        <v>272</v>
      </c>
      <c r="B266" t="s">
        <v>32</v>
      </c>
      <c r="C266">
        <v>14</v>
      </c>
      <c r="D266" s="17" t="str">
        <f t="shared" si="16"/>
        <v>Multiplex2023Apr</v>
      </c>
    </row>
    <row r="267" spans="1:4" hidden="1" x14ac:dyDescent="0.3">
      <c r="A267" s="16" t="s">
        <v>273</v>
      </c>
      <c r="B267" t="s">
        <v>33</v>
      </c>
      <c r="C267">
        <v>14</v>
      </c>
      <c r="D267" s="17" t="str">
        <f t="shared" si="16"/>
        <v>Multiplex2023Apr</v>
      </c>
    </row>
    <row r="268" spans="1:4" hidden="1" x14ac:dyDescent="0.3">
      <c r="A268" s="16" t="s">
        <v>274</v>
      </c>
      <c r="B268" t="s">
        <v>34</v>
      </c>
      <c r="C268">
        <v>14</v>
      </c>
      <c r="D268" s="17" t="str">
        <f t="shared" si="16"/>
        <v>Multiplex2023Apr</v>
      </c>
    </row>
    <row r="269" spans="1:4" hidden="1" x14ac:dyDescent="0.3">
      <c r="A269" s="16" t="s">
        <v>275</v>
      </c>
      <c r="B269" t="s">
        <v>35</v>
      </c>
      <c r="C269">
        <v>14</v>
      </c>
      <c r="D269" s="17" t="str">
        <f t="shared" si="16"/>
        <v>Multiplex2023Apr</v>
      </c>
    </row>
    <row r="270" spans="1:4" hidden="1" x14ac:dyDescent="0.3">
      <c r="A270" s="16" t="s">
        <v>276</v>
      </c>
      <c r="B270" t="s">
        <v>18</v>
      </c>
      <c r="C270">
        <v>15</v>
      </c>
      <c r="D270" s="17" t="str">
        <f t="shared" ref="D270:D285" si="17">IF(P2&lt;&gt;"",P2,"")</f>
        <v>Buffer</v>
      </c>
    </row>
    <row r="271" spans="1:4" hidden="1" x14ac:dyDescent="0.3">
      <c r="A271" s="16" t="s">
        <v>277</v>
      </c>
      <c r="B271" t="s">
        <v>21</v>
      </c>
      <c r="C271">
        <v>15</v>
      </c>
      <c r="D271" s="17" t="str">
        <f t="shared" si="17"/>
        <v>Multiplex2023Apr</v>
      </c>
    </row>
    <row r="272" spans="1:4" hidden="1" x14ac:dyDescent="0.3">
      <c r="A272" s="16" t="s">
        <v>278</v>
      </c>
      <c r="B272" t="s">
        <v>22</v>
      </c>
      <c r="C272">
        <v>15</v>
      </c>
      <c r="D272" s="17" t="str">
        <f t="shared" si="17"/>
        <v>Multiplex2023Apr</v>
      </c>
    </row>
    <row r="273" spans="1:4" hidden="1" x14ac:dyDescent="0.3">
      <c r="A273" s="16" t="s">
        <v>279</v>
      </c>
      <c r="B273" t="s">
        <v>23</v>
      </c>
      <c r="C273">
        <v>15</v>
      </c>
      <c r="D273" s="17" t="str">
        <f t="shared" si="17"/>
        <v>Multiplex2023Apr</v>
      </c>
    </row>
    <row r="274" spans="1:4" hidden="1" x14ac:dyDescent="0.3">
      <c r="A274" s="16" t="s">
        <v>280</v>
      </c>
      <c r="B274" t="s">
        <v>24</v>
      </c>
      <c r="C274">
        <v>15</v>
      </c>
      <c r="D274" s="17" t="str">
        <f t="shared" si="17"/>
        <v>Multiplex2023Apr</v>
      </c>
    </row>
    <row r="275" spans="1:4" hidden="1" x14ac:dyDescent="0.3">
      <c r="A275" s="16" t="s">
        <v>281</v>
      </c>
      <c r="B275" t="s">
        <v>25</v>
      </c>
      <c r="C275">
        <v>15</v>
      </c>
      <c r="D275" s="17" t="str">
        <f t="shared" si="17"/>
        <v>Multiplex2023Apr</v>
      </c>
    </row>
    <row r="276" spans="1:4" hidden="1" x14ac:dyDescent="0.3">
      <c r="A276" s="16" t="s">
        <v>282</v>
      </c>
      <c r="B276" t="s">
        <v>26</v>
      </c>
      <c r="C276">
        <v>15</v>
      </c>
      <c r="D276" s="17" t="str">
        <f t="shared" si="17"/>
        <v>Multiplex2023Apr</v>
      </c>
    </row>
    <row r="277" spans="1:4" hidden="1" x14ac:dyDescent="0.3">
      <c r="A277" s="16" t="s">
        <v>283</v>
      </c>
      <c r="B277" t="s">
        <v>27</v>
      </c>
      <c r="C277">
        <v>15</v>
      </c>
      <c r="D277" s="17" t="str">
        <f t="shared" si="17"/>
        <v>Multiplex2023Apr</v>
      </c>
    </row>
    <row r="278" spans="1:4" hidden="1" x14ac:dyDescent="0.3">
      <c r="A278" s="16" t="s">
        <v>284</v>
      </c>
      <c r="B278" t="s">
        <v>28</v>
      </c>
      <c r="C278">
        <v>15</v>
      </c>
      <c r="D278" s="17" t="str">
        <f t="shared" si="17"/>
        <v>Multiplex2023Apr</v>
      </c>
    </row>
    <row r="279" spans="1:4" hidden="1" x14ac:dyDescent="0.3">
      <c r="A279" s="16" t="s">
        <v>285</v>
      </c>
      <c r="B279" t="s">
        <v>29</v>
      </c>
      <c r="C279">
        <v>15</v>
      </c>
      <c r="D279" s="17" t="str">
        <f t="shared" si="17"/>
        <v>Multiplex2023Apr</v>
      </c>
    </row>
    <row r="280" spans="1:4" hidden="1" x14ac:dyDescent="0.3">
      <c r="A280" s="16" t="s">
        <v>286</v>
      </c>
      <c r="B280" t="s">
        <v>30</v>
      </c>
      <c r="C280">
        <v>15</v>
      </c>
      <c r="D280" s="17" t="str">
        <f t="shared" si="17"/>
        <v>Multiplex2023Apr</v>
      </c>
    </row>
    <row r="281" spans="1:4" hidden="1" x14ac:dyDescent="0.3">
      <c r="A281" s="16" t="s">
        <v>287</v>
      </c>
      <c r="B281" t="s">
        <v>31</v>
      </c>
      <c r="C281">
        <v>15</v>
      </c>
      <c r="D281" s="17" t="str">
        <f t="shared" si="17"/>
        <v>Multiplex2023Apr</v>
      </c>
    </row>
    <row r="282" spans="1:4" hidden="1" x14ac:dyDescent="0.3">
      <c r="A282" s="16" t="s">
        <v>288</v>
      </c>
      <c r="B282" t="s">
        <v>32</v>
      </c>
      <c r="C282">
        <v>15</v>
      </c>
      <c r="D282" s="17" t="str">
        <f t="shared" si="17"/>
        <v>Multiplex2023Apr</v>
      </c>
    </row>
    <row r="283" spans="1:4" hidden="1" x14ac:dyDescent="0.3">
      <c r="A283" s="16" t="s">
        <v>289</v>
      </c>
      <c r="B283" t="s">
        <v>33</v>
      </c>
      <c r="C283">
        <v>15</v>
      </c>
      <c r="D283" s="17" t="str">
        <f t="shared" si="17"/>
        <v>Multiplex2023Apr</v>
      </c>
    </row>
    <row r="284" spans="1:4" hidden="1" x14ac:dyDescent="0.3">
      <c r="A284" s="16" t="s">
        <v>290</v>
      </c>
      <c r="B284" t="s">
        <v>34</v>
      </c>
      <c r="C284">
        <v>15</v>
      </c>
      <c r="D284" s="17" t="str">
        <f t="shared" si="17"/>
        <v>Multiplex2023Apr</v>
      </c>
    </row>
    <row r="285" spans="1:4" hidden="1" x14ac:dyDescent="0.3">
      <c r="A285" s="16" t="s">
        <v>291</v>
      </c>
      <c r="B285" t="s">
        <v>35</v>
      </c>
      <c r="C285">
        <v>15</v>
      </c>
      <c r="D285" s="17" t="str">
        <f t="shared" si="17"/>
        <v>Multiplex2023Apr</v>
      </c>
    </row>
    <row r="286" spans="1:4" hidden="1" x14ac:dyDescent="0.3">
      <c r="A286" s="16" t="s">
        <v>292</v>
      </c>
      <c r="B286" t="s">
        <v>18</v>
      </c>
      <c r="C286">
        <v>16</v>
      </c>
      <c r="D286" s="17" t="str">
        <f t="shared" ref="D286:D301" si="18">IF(Q2&lt;&gt;"",Q2,"")</f>
        <v>Pur-2021Dec</v>
      </c>
    </row>
    <row r="287" spans="1:4" hidden="1" x14ac:dyDescent="0.3">
      <c r="A287" s="16" t="s">
        <v>293</v>
      </c>
      <c r="B287" t="s">
        <v>21</v>
      </c>
      <c r="C287">
        <v>16</v>
      </c>
      <c r="D287" s="17" t="str">
        <f t="shared" si="18"/>
        <v>Pur-2021Dec</v>
      </c>
    </row>
    <row r="288" spans="1:4" hidden="1" x14ac:dyDescent="0.3">
      <c r="A288" s="16" t="s">
        <v>294</v>
      </c>
      <c r="B288" t="s">
        <v>22</v>
      </c>
      <c r="C288">
        <v>16</v>
      </c>
      <c r="D288" s="17" t="str">
        <f t="shared" si="18"/>
        <v>Multiplex2023Apr</v>
      </c>
    </row>
    <row r="289" spans="1:4" hidden="1" x14ac:dyDescent="0.3">
      <c r="A289" s="16" t="s">
        <v>295</v>
      </c>
      <c r="B289" t="s">
        <v>23</v>
      </c>
      <c r="C289">
        <v>16</v>
      </c>
      <c r="D289" s="17" t="str">
        <f t="shared" si="18"/>
        <v>Multiplex2023Apr</v>
      </c>
    </row>
    <row r="290" spans="1:4" hidden="1" x14ac:dyDescent="0.3">
      <c r="A290" s="16" t="s">
        <v>296</v>
      </c>
      <c r="B290" t="s">
        <v>24</v>
      </c>
      <c r="C290">
        <v>16</v>
      </c>
      <c r="D290" s="17" t="str">
        <f t="shared" si="18"/>
        <v>Multiplex2023Apr</v>
      </c>
    </row>
    <row r="291" spans="1:4" hidden="1" x14ac:dyDescent="0.3">
      <c r="A291" s="16" t="s">
        <v>297</v>
      </c>
      <c r="B291" t="s">
        <v>25</v>
      </c>
      <c r="C291">
        <v>16</v>
      </c>
      <c r="D291" s="17" t="str">
        <f t="shared" si="18"/>
        <v>Multiplex2023Apr</v>
      </c>
    </row>
    <row r="292" spans="1:4" hidden="1" x14ac:dyDescent="0.3">
      <c r="A292" s="16" t="s">
        <v>298</v>
      </c>
      <c r="B292" t="s">
        <v>26</v>
      </c>
      <c r="C292">
        <v>16</v>
      </c>
      <c r="D292" s="17" t="str">
        <f t="shared" si="18"/>
        <v>Multiplex-2022May</v>
      </c>
    </row>
    <row r="293" spans="1:4" hidden="1" x14ac:dyDescent="0.3">
      <c r="A293" s="16" t="s">
        <v>299</v>
      </c>
      <c r="B293" t="s">
        <v>27</v>
      </c>
      <c r="C293">
        <v>16</v>
      </c>
      <c r="D293" s="17" t="str">
        <f t="shared" si="18"/>
        <v>Multiplex2023Apr</v>
      </c>
    </row>
    <row r="294" spans="1:4" hidden="1" x14ac:dyDescent="0.3">
      <c r="A294" s="16" t="s">
        <v>300</v>
      </c>
      <c r="B294" t="s">
        <v>28</v>
      </c>
      <c r="C294">
        <v>16</v>
      </c>
      <c r="D294" s="17" t="str">
        <f t="shared" si="18"/>
        <v>Multiplex2023Apr</v>
      </c>
    </row>
    <row r="295" spans="1:4" hidden="1" x14ac:dyDescent="0.3">
      <c r="A295" s="16" t="s">
        <v>301</v>
      </c>
      <c r="B295" t="s">
        <v>29</v>
      </c>
      <c r="C295">
        <v>16</v>
      </c>
      <c r="D295" s="17" t="str">
        <f t="shared" si="18"/>
        <v>Multiplex2023Apr</v>
      </c>
    </row>
    <row r="296" spans="1:4" hidden="1" x14ac:dyDescent="0.3">
      <c r="A296" s="16" t="s">
        <v>302</v>
      </c>
      <c r="B296" t="s">
        <v>30</v>
      </c>
      <c r="C296">
        <v>16</v>
      </c>
      <c r="D296" s="17" t="str">
        <f t="shared" si="18"/>
        <v>Multiplex2023Apr</v>
      </c>
    </row>
    <row r="297" spans="1:4" hidden="1" x14ac:dyDescent="0.3">
      <c r="A297" s="16" t="s">
        <v>303</v>
      </c>
      <c r="B297" t="s">
        <v>31</v>
      </c>
      <c r="C297">
        <v>16</v>
      </c>
      <c r="D297" s="17" t="str">
        <f t="shared" si="18"/>
        <v>Multiplex-2022May</v>
      </c>
    </row>
    <row r="298" spans="1:4" hidden="1" x14ac:dyDescent="0.3">
      <c r="A298" s="16" t="s">
        <v>304</v>
      </c>
      <c r="B298" t="s">
        <v>32</v>
      </c>
      <c r="C298">
        <v>16</v>
      </c>
      <c r="D298" s="17" t="str">
        <f t="shared" si="18"/>
        <v>Multiplex2023Apr</v>
      </c>
    </row>
    <row r="299" spans="1:4" hidden="1" x14ac:dyDescent="0.3">
      <c r="A299" s="16" t="s">
        <v>305</v>
      </c>
      <c r="B299" t="s">
        <v>33</v>
      </c>
      <c r="C299">
        <v>16</v>
      </c>
      <c r="D299" s="17" t="str">
        <f t="shared" si="18"/>
        <v>Multiplex2023Apr</v>
      </c>
    </row>
    <row r="300" spans="1:4" hidden="1" x14ac:dyDescent="0.3">
      <c r="A300" s="16" t="s">
        <v>306</v>
      </c>
      <c r="B300" t="s">
        <v>34</v>
      </c>
      <c r="C300">
        <v>16</v>
      </c>
      <c r="D300" s="17" t="str">
        <f t="shared" si="18"/>
        <v>Multiplex2023Apr</v>
      </c>
    </row>
    <row r="301" spans="1:4" hidden="1" x14ac:dyDescent="0.3">
      <c r="A301" s="16" t="s">
        <v>307</v>
      </c>
      <c r="B301" t="s">
        <v>35</v>
      </c>
      <c r="C301">
        <v>16</v>
      </c>
      <c r="D301" s="17" t="str">
        <f t="shared" si="18"/>
        <v>Multiplex2023Apr</v>
      </c>
    </row>
    <row r="302" spans="1:4" hidden="1" x14ac:dyDescent="0.3">
      <c r="A302" s="16" t="s">
        <v>308</v>
      </c>
      <c r="B302" t="s">
        <v>18</v>
      </c>
      <c r="C302">
        <v>17</v>
      </c>
      <c r="D302" s="17" t="str">
        <f t="shared" ref="D302:D317" si="19">IF(R2&lt;&gt;"",R2,"")</f>
        <v>Buffer</v>
      </c>
    </row>
    <row r="303" spans="1:4" hidden="1" x14ac:dyDescent="0.3">
      <c r="A303" s="16" t="s">
        <v>309</v>
      </c>
      <c r="B303" t="s">
        <v>21</v>
      </c>
      <c r="C303">
        <v>17</v>
      </c>
      <c r="D303" s="17" t="str">
        <f t="shared" si="19"/>
        <v>Multiplex2023Apr</v>
      </c>
    </row>
    <row r="304" spans="1:4" hidden="1" x14ac:dyDescent="0.3">
      <c r="A304" s="16" t="s">
        <v>310</v>
      </c>
      <c r="B304" t="s">
        <v>22</v>
      </c>
      <c r="C304">
        <v>17</v>
      </c>
      <c r="D304" s="17" t="str">
        <f t="shared" si="19"/>
        <v>Multiplex2023Apr</v>
      </c>
    </row>
    <row r="305" spans="1:4" hidden="1" x14ac:dyDescent="0.3">
      <c r="A305" s="16" t="s">
        <v>311</v>
      </c>
      <c r="B305" t="s">
        <v>23</v>
      </c>
      <c r="C305">
        <v>17</v>
      </c>
      <c r="D305" s="17" t="str">
        <f t="shared" si="19"/>
        <v>Multiplex2023Apr</v>
      </c>
    </row>
    <row r="306" spans="1:4" hidden="1" x14ac:dyDescent="0.3">
      <c r="A306" s="16" t="s">
        <v>312</v>
      </c>
      <c r="B306" t="s">
        <v>24</v>
      </c>
      <c r="C306">
        <v>17</v>
      </c>
      <c r="D306" s="17" t="str">
        <f t="shared" si="19"/>
        <v>Multiplex2023Apr</v>
      </c>
    </row>
    <row r="307" spans="1:4" hidden="1" x14ac:dyDescent="0.3">
      <c r="A307" s="16" t="s">
        <v>313</v>
      </c>
      <c r="B307" t="s">
        <v>25</v>
      </c>
      <c r="C307">
        <v>17</v>
      </c>
      <c r="D307" s="17" t="str">
        <f t="shared" si="19"/>
        <v>Multiplex2023Apr</v>
      </c>
    </row>
    <row r="308" spans="1:4" hidden="1" x14ac:dyDescent="0.3">
      <c r="A308" s="16" t="s">
        <v>314</v>
      </c>
      <c r="B308" t="s">
        <v>26</v>
      </c>
      <c r="C308">
        <v>17</v>
      </c>
      <c r="D308" s="17" t="str">
        <f t="shared" si="19"/>
        <v>Multiplex2023Apr</v>
      </c>
    </row>
    <row r="309" spans="1:4" hidden="1" x14ac:dyDescent="0.3">
      <c r="A309" s="16" t="s">
        <v>315</v>
      </c>
      <c r="B309" t="s">
        <v>27</v>
      </c>
      <c r="C309">
        <v>17</v>
      </c>
      <c r="D309" s="17" t="str">
        <f t="shared" si="19"/>
        <v>Multiplex2023Apr</v>
      </c>
    </row>
    <row r="310" spans="1:4" hidden="1" x14ac:dyDescent="0.3">
      <c r="A310" s="16" t="s">
        <v>316</v>
      </c>
      <c r="B310" t="s">
        <v>28</v>
      </c>
      <c r="C310">
        <v>17</v>
      </c>
      <c r="D310" s="17" t="str">
        <f t="shared" si="19"/>
        <v>Multiplex2023Apr</v>
      </c>
    </row>
    <row r="311" spans="1:4" hidden="1" x14ac:dyDescent="0.3">
      <c r="A311" s="16" t="s">
        <v>317</v>
      </c>
      <c r="B311" t="s">
        <v>29</v>
      </c>
      <c r="C311">
        <v>17</v>
      </c>
      <c r="D311" s="17" t="str">
        <f t="shared" si="19"/>
        <v>Multiplex2023Apr</v>
      </c>
    </row>
    <row r="312" spans="1:4" hidden="1" x14ac:dyDescent="0.3">
      <c r="A312" s="16" t="s">
        <v>318</v>
      </c>
      <c r="B312" t="s">
        <v>30</v>
      </c>
      <c r="C312">
        <v>17</v>
      </c>
      <c r="D312" s="17" t="str">
        <f t="shared" si="19"/>
        <v>Multiplex2023Apr</v>
      </c>
    </row>
    <row r="313" spans="1:4" hidden="1" x14ac:dyDescent="0.3">
      <c r="A313" s="16" t="s">
        <v>319</v>
      </c>
      <c r="B313" t="s">
        <v>31</v>
      </c>
      <c r="C313">
        <v>17</v>
      </c>
      <c r="D313" s="17" t="str">
        <f t="shared" si="19"/>
        <v>Multiplex2023Apr</v>
      </c>
    </row>
    <row r="314" spans="1:4" hidden="1" x14ac:dyDescent="0.3">
      <c r="A314" s="16" t="s">
        <v>320</v>
      </c>
      <c r="B314" t="s">
        <v>32</v>
      </c>
      <c r="C314">
        <v>17</v>
      </c>
      <c r="D314" s="17" t="str">
        <f t="shared" si="19"/>
        <v>Multiplex2023Apr</v>
      </c>
    </row>
    <row r="315" spans="1:4" hidden="1" x14ac:dyDescent="0.3">
      <c r="A315" s="16" t="s">
        <v>321</v>
      </c>
      <c r="B315" t="s">
        <v>33</v>
      </c>
      <c r="C315">
        <v>17</v>
      </c>
      <c r="D315" s="17" t="str">
        <f t="shared" si="19"/>
        <v>Multiplex2023Apr</v>
      </c>
    </row>
    <row r="316" spans="1:4" hidden="1" x14ac:dyDescent="0.3">
      <c r="A316" s="16" t="s">
        <v>322</v>
      </c>
      <c r="B316" t="s">
        <v>34</v>
      </c>
      <c r="C316">
        <v>17</v>
      </c>
      <c r="D316" s="17" t="str">
        <f t="shared" si="19"/>
        <v>Multiplex2023Apr</v>
      </c>
    </row>
    <row r="317" spans="1:4" hidden="1" x14ac:dyDescent="0.3">
      <c r="A317" s="16" t="s">
        <v>323</v>
      </c>
      <c r="B317" t="s">
        <v>35</v>
      </c>
      <c r="C317">
        <v>17</v>
      </c>
      <c r="D317" s="17" t="str">
        <f t="shared" si="19"/>
        <v>Multiplex2023Apr</v>
      </c>
    </row>
    <row r="318" spans="1:4" hidden="1" x14ac:dyDescent="0.3">
      <c r="A318" s="16" t="s">
        <v>324</v>
      </c>
      <c r="B318" t="s">
        <v>18</v>
      </c>
      <c r="C318">
        <v>18</v>
      </c>
      <c r="D318" s="17" t="str">
        <f t="shared" ref="D318:D333" si="20">IF(S2&lt;&gt;"",S2,"")</f>
        <v>Pur-2021Dec</v>
      </c>
    </row>
    <row r="319" spans="1:4" hidden="1" x14ac:dyDescent="0.3">
      <c r="A319" s="16" t="s">
        <v>325</v>
      </c>
      <c r="B319" t="s">
        <v>21</v>
      </c>
      <c r="C319">
        <v>18</v>
      </c>
      <c r="D319" s="17" t="str">
        <f t="shared" si="20"/>
        <v>Pur-2021Dec</v>
      </c>
    </row>
    <row r="320" spans="1:4" hidden="1" x14ac:dyDescent="0.3">
      <c r="A320" s="16" t="s">
        <v>326</v>
      </c>
      <c r="B320" t="s">
        <v>22</v>
      </c>
      <c r="C320">
        <v>18</v>
      </c>
      <c r="D320" s="17" t="str">
        <f t="shared" si="20"/>
        <v>Multiplex2023Apr</v>
      </c>
    </row>
    <row r="321" spans="1:4" hidden="1" x14ac:dyDescent="0.3">
      <c r="A321" s="16" t="s">
        <v>327</v>
      </c>
      <c r="B321" t="s">
        <v>23</v>
      </c>
      <c r="C321">
        <v>18</v>
      </c>
      <c r="D321" s="17" t="str">
        <f t="shared" si="20"/>
        <v>Multiplex2023Apr</v>
      </c>
    </row>
    <row r="322" spans="1:4" hidden="1" x14ac:dyDescent="0.3">
      <c r="A322" s="16" t="s">
        <v>328</v>
      </c>
      <c r="B322" t="s">
        <v>24</v>
      </c>
      <c r="C322">
        <v>18</v>
      </c>
      <c r="D322" s="17" t="str">
        <f t="shared" si="20"/>
        <v>Multiplex2023Apr</v>
      </c>
    </row>
    <row r="323" spans="1:4" hidden="1" x14ac:dyDescent="0.3">
      <c r="A323" s="16" t="s">
        <v>329</v>
      </c>
      <c r="B323" t="s">
        <v>25</v>
      </c>
      <c r="C323">
        <v>18</v>
      </c>
      <c r="D323" s="17" t="str">
        <f t="shared" si="20"/>
        <v>Multiplex2023Apr</v>
      </c>
    </row>
    <row r="324" spans="1:4" hidden="1" x14ac:dyDescent="0.3">
      <c r="A324" s="16" t="s">
        <v>330</v>
      </c>
      <c r="B324" t="s">
        <v>26</v>
      </c>
      <c r="C324">
        <v>18</v>
      </c>
      <c r="D324" s="17" t="str">
        <f t="shared" si="20"/>
        <v>Multiplex-2022May</v>
      </c>
    </row>
    <row r="325" spans="1:4" hidden="1" x14ac:dyDescent="0.3">
      <c r="A325" s="16" t="s">
        <v>331</v>
      </c>
      <c r="B325" t="s">
        <v>27</v>
      </c>
      <c r="C325">
        <v>18</v>
      </c>
      <c r="D325" s="17" t="str">
        <f t="shared" si="20"/>
        <v>Multiplex2023Apr</v>
      </c>
    </row>
    <row r="326" spans="1:4" hidden="1" x14ac:dyDescent="0.3">
      <c r="A326" s="16" t="s">
        <v>332</v>
      </c>
      <c r="B326" t="s">
        <v>28</v>
      </c>
      <c r="C326">
        <v>18</v>
      </c>
      <c r="D326" s="17" t="str">
        <f t="shared" si="20"/>
        <v>Multiplex2023Apr</v>
      </c>
    </row>
    <row r="327" spans="1:4" hidden="1" x14ac:dyDescent="0.3">
      <c r="A327" s="16" t="s">
        <v>333</v>
      </c>
      <c r="B327" t="s">
        <v>29</v>
      </c>
      <c r="C327">
        <v>18</v>
      </c>
      <c r="D327" s="17" t="str">
        <f t="shared" si="20"/>
        <v>Multiplex2023Apr</v>
      </c>
    </row>
    <row r="328" spans="1:4" hidden="1" x14ac:dyDescent="0.3">
      <c r="A328" s="16" t="s">
        <v>334</v>
      </c>
      <c r="B328" t="s">
        <v>30</v>
      </c>
      <c r="C328">
        <v>18</v>
      </c>
      <c r="D328" s="17" t="str">
        <f t="shared" si="20"/>
        <v>Multiplex2023Apr</v>
      </c>
    </row>
    <row r="329" spans="1:4" hidden="1" x14ac:dyDescent="0.3">
      <c r="A329" s="16" t="s">
        <v>335</v>
      </c>
      <c r="B329" t="s">
        <v>31</v>
      </c>
      <c r="C329">
        <v>18</v>
      </c>
      <c r="D329" s="17" t="str">
        <f t="shared" si="20"/>
        <v>Multiplex-2022May</v>
      </c>
    </row>
    <row r="330" spans="1:4" hidden="1" x14ac:dyDescent="0.3">
      <c r="A330" s="16" t="s">
        <v>336</v>
      </c>
      <c r="B330" t="s">
        <v>32</v>
      </c>
      <c r="C330">
        <v>18</v>
      </c>
      <c r="D330" s="17" t="str">
        <f t="shared" si="20"/>
        <v>Multiplex2023Apr</v>
      </c>
    </row>
    <row r="331" spans="1:4" hidden="1" x14ac:dyDescent="0.3">
      <c r="A331" s="16" t="s">
        <v>337</v>
      </c>
      <c r="B331" t="s">
        <v>33</v>
      </c>
      <c r="C331">
        <v>18</v>
      </c>
      <c r="D331" s="17" t="str">
        <f t="shared" si="20"/>
        <v>Multiplex2023Apr</v>
      </c>
    </row>
    <row r="332" spans="1:4" hidden="1" x14ac:dyDescent="0.3">
      <c r="A332" s="16" t="s">
        <v>338</v>
      </c>
      <c r="B332" t="s">
        <v>34</v>
      </c>
      <c r="C332">
        <v>18</v>
      </c>
      <c r="D332" s="17" t="str">
        <f t="shared" si="20"/>
        <v>Multiplex2023Apr</v>
      </c>
    </row>
    <row r="333" spans="1:4" hidden="1" x14ac:dyDescent="0.3">
      <c r="A333" s="16" t="s">
        <v>339</v>
      </c>
      <c r="B333" t="s">
        <v>35</v>
      </c>
      <c r="C333">
        <v>18</v>
      </c>
      <c r="D333" s="17" t="str">
        <f t="shared" si="20"/>
        <v>Multiplex2023Apr</v>
      </c>
    </row>
    <row r="334" spans="1:4" hidden="1" x14ac:dyDescent="0.3">
      <c r="A334" s="16" t="s">
        <v>340</v>
      </c>
      <c r="B334" t="s">
        <v>18</v>
      </c>
      <c r="C334">
        <v>19</v>
      </c>
      <c r="D334" s="17" t="str">
        <f t="shared" ref="D334:D349" si="21">IF(T2&lt;&gt;"",T2,"")</f>
        <v>Buffer</v>
      </c>
    </row>
    <row r="335" spans="1:4" hidden="1" x14ac:dyDescent="0.3">
      <c r="A335" s="16" t="s">
        <v>341</v>
      </c>
      <c r="B335" t="s">
        <v>21</v>
      </c>
      <c r="C335">
        <v>19</v>
      </c>
      <c r="D335" s="17" t="str">
        <f t="shared" si="21"/>
        <v>Multiplex2023Apr</v>
      </c>
    </row>
    <row r="336" spans="1:4" hidden="1" x14ac:dyDescent="0.3">
      <c r="A336" s="16" t="s">
        <v>342</v>
      </c>
      <c r="B336" t="s">
        <v>22</v>
      </c>
      <c r="C336">
        <v>19</v>
      </c>
      <c r="D336" s="17" t="str">
        <f t="shared" si="21"/>
        <v>Multiplex2023Apr</v>
      </c>
    </row>
    <row r="337" spans="1:4" hidden="1" x14ac:dyDescent="0.3">
      <c r="A337" s="16" t="s">
        <v>343</v>
      </c>
      <c r="B337" t="s">
        <v>23</v>
      </c>
      <c r="C337">
        <v>19</v>
      </c>
      <c r="D337" s="17" t="str">
        <f t="shared" si="21"/>
        <v>Multiplex2023Apr</v>
      </c>
    </row>
    <row r="338" spans="1:4" hidden="1" x14ac:dyDescent="0.3">
      <c r="A338" s="16" t="s">
        <v>344</v>
      </c>
      <c r="B338" t="s">
        <v>24</v>
      </c>
      <c r="C338">
        <v>19</v>
      </c>
      <c r="D338" s="17" t="str">
        <f t="shared" si="21"/>
        <v>Multiplex2023Apr</v>
      </c>
    </row>
    <row r="339" spans="1:4" hidden="1" x14ac:dyDescent="0.3">
      <c r="A339" s="16" t="s">
        <v>345</v>
      </c>
      <c r="B339" t="s">
        <v>25</v>
      </c>
      <c r="C339">
        <v>19</v>
      </c>
      <c r="D339" s="17" t="str">
        <f t="shared" si="21"/>
        <v>Multiplex2023Apr</v>
      </c>
    </row>
    <row r="340" spans="1:4" hidden="1" x14ac:dyDescent="0.3">
      <c r="A340" s="16" t="s">
        <v>346</v>
      </c>
      <c r="B340" t="s">
        <v>26</v>
      </c>
      <c r="C340">
        <v>19</v>
      </c>
      <c r="D340" s="17" t="str">
        <f t="shared" si="21"/>
        <v>Multiplex2023Apr</v>
      </c>
    </row>
    <row r="341" spans="1:4" hidden="1" x14ac:dyDescent="0.3">
      <c r="A341" s="16" t="s">
        <v>347</v>
      </c>
      <c r="B341" t="s">
        <v>27</v>
      </c>
      <c r="C341">
        <v>19</v>
      </c>
      <c r="D341" s="17" t="str">
        <f t="shared" si="21"/>
        <v>Multiplex2023Apr</v>
      </c>
    </row>
    <row r="342" spans="1:4" hidden="1" x14ac:dyDescent="0.3">
      <c r="A342" s="16" t="s">
        <v>348</v>
      </c>
      <c r="B342" t="s">
        <v>28</v>
      </c>
      <c r="C342">
        <v>19</v>
      </c>
      <c r="D342" s="17" t="str">
        <f t="shared" si="21"/>
        <v>Multiplex2023Apr</v>
      </c>
    </row>
    <row r="343" spans="1:4" hidden="1" x14ac:dyDescent="0.3">
      <c r="A343" s="16" t="s">
        <v>349</v>
      </c>
      <c r="B343" t="s">
        <v>29</v>
      </c>
      <c r="C343">
        <v>19</v>
      </c>
      <c r="D343" s="17" t="str">
        <f t="shared" si="21"/>
        <v>Multiplex2023Apr</v>
      </c>
    </row>
    <row r="344" spans="1:4" hidden="1" x14ac:dyDescent="0.3">
      <c r="A344" s="16" t="s">
        <v>350</v>
      </c>
      <c r="B344" t="s">
        <v>30</v>
      </c>
      <c r="C344">
        <v>19</v>
      </c>
      <c r="D344" s="17" t="str">
        <f t="shared" si="21"/>
        <v>Multiplex2023Apr</v>
      </c>
    </row>
    <row r="345" spans="1:4" hidden="1" x14ac:dyDescent="0.3">
      <c r="A345" s="16" t="s">
        <v>351</v>
      </c>
      <c r="B345" t="s">
        <v>31</v>
      </c>
      <c r="C345">
        <v>19</v>
      </c>
      <c r="D345" s="17" t="str">
        <f t="shared" si="21"/>
        <v>Multiplex2023Apr</v>
      </c>
    </row>
    <row r="346" spans="1:4" hidden="1" x14ac:dyDescent="0.3">
      <c r="A346" s="16" t="s">
        <v>352</v>
      </c>
      <c r="B346" t="s">
        <v>32</v>
      </c>
      <c r="C346">
        <v>19</v>
      </c>
      <c r="D346" s="17" t="str">
        <f t="shared" si="21"/>
        <v>Multiplex2023Apr</v>
      </c>
    </row>
    <row r="347" spans="1:4" hidden="1" x14ac:dyDescent="0.3">
      <c r="A347" s="16" t="s">
        <v>353</v>
      </c>
      <c r="B347" t="s">
        <v>33</v>
      </c>
      <c r="C347">
        <v>19</v>
      </c>
      <c r="D347" s="17" t="str">
        <f t="shared" si="21"/>
        <v>Multiplex2023Apr</v>
      </c>
    </row>
    <row r="348" spans="1:4" hidden="1" x14ac:dyDescent="0.3">
      <c r="A348" s="16" t="s">
        <v>354</v>
      </c>
      <c r="B348" t="s">
        <v>34</v>
      </c>
      <c r="C348">
        <v>19</v>
      </c>
      <c r="D348" s="17" t="str">
        <f t="shared" si="21"/>
        <v>Multiplex2023Apr</v>
      </c>
    </row>
    <row r="349" spans="1:4" hidden="1" x14ac:dyDescent="0.3">
      <c r="A349" s="16" t="s">
        <v>355</v>
      </c>
      <c r="B349" t="s">
        <v>35</v>
      </c>
      <c r="C349">
        <v>19</v>
      </c>
      <c r="D349" s="17" t="str">
        <f t="shared" si="21"/>
        <v>Multiplex2023Apr</v>
      </c>
    </row>
    <row r="350" spans="1:4" hidden="1" x14ac:dyDescent="0.3">
      <c r="A350" s="16" t="s">
        <v>356</v>
      </c>
      <c r="B350" t="s">
        <v>18</v>
      </c>
      <c r="C350">
        <v>20</v>
      </c>
      <c r="D350" s="17" t="str">
        <f>IF(U2&lt;&gt;"",U2,"")</f>
        <v>Buffer</v>
      </c>
    </row>
    <row r="351" spans="1:4" hidden="1" x14ac:dyDescent="0.3">
      <c r="A351" s="16" t="s">
        <v>357</v>
      </c>
      <c r="B351" t="s">
        <v>21</v>
      </c>
      <c r="C351">
        <v>20</v>
      </c>
      <c r="D351" s="17" t="str">
        <f t="shared" ref="D351:D365" si="22">IF(T19&lt;&gt;"",T19,"")</f>
        <v/>
      </c>
    </row>
    <row r="352" spans="1:4" hidden="1" x14ac:dyDescent="0.3">
      <c r="A352" s="16" t="s">
        <v>358</v>
      </c>
      <c r="B352" t="s">
        <v>22</v>
      </c>
      <c r="C352">
        <v>20</v>
      </c>
      <c r="D352" s="17" t="str">
        <f t="shared" si="22"/>
        <v/>
      </c>
    </row>
    <row r="353" spans="1:4" hidden="1" x14ac:dyDescent="0.3">
      <c r="A353" s="16" t="s">
        <v>359</v>
      </c>
      <c r="B353" t="s">
        <v>23</v>
      </c>
      <c r="C353">
        <v>20</v>
      </c>
      <c r="D353" s="17" t="str">
        <f t="shared" si="22"/>
        <v/>
      </c>
    </row>
    <row r="354" spans="1:4" hidden="1" x14ac:dyDescent="0.3">
      <c r="A354" s="16" t="s">
        <v>360</v>
      </c>
      <c r="B354" t="s">
        <v>24</v>
      </c>
      <c r="C354">
        <v>20</v>
      </c>
      <c r="D354" s="17" t="str">
        <f t="shared" si="22"/>
        <v/>
      </c>
    </row>
    <row r="355" spans="1:4" hidden="1" x14ac:dyDescent="0.3">
      <c r="A355" s="16" t="s">
        <v>361</v>
      </c>
      <c r="B355" t="s">
        <v>25</v>
      </c>
      <c r="C355">
        <v>20</v>
      </c>
      <c r="D355" s="17" t="str">
        <f t="shared" si="22"/>
        <v/>
      </c>
    </row>
    <row r="356" spans="1:4" hidden="1" x14ac:dyDescent="0.3">
      <c r="A356" s="16" t="s">
        <v>362</v>
      </c>
      <c r="B356" t="s">
        <v>26</v>
      </c>
      <c r="C356">
        <v>20</v>
      </c>
      <c r="D356" s="17" t="str">
        <f t="shared" si="22"/>
        <v/>
      </c>
    </row>
    <row r="357" spans="1:4" hidden="1" x14ac:dyDescent="0.3">
      <c r="A357" s="16" t="s">
        <v>363</v>
      </c>
      <c r="B357" t="s">
        <v>27</v>
      </c>
      <c r="C357">
        <v>20</v>
      </c>
      <c r="D357" s="17" t="str">
        <f t="shared" si="22"/>
        <v/>
      </c>
    </row>
    <row r="358" spans="1:4" hidden="1" x14ac:dyDescent="0.3">
      <c r="A358" s="16" t="s">
        <v>364</v>
      </c>
      <c r="B358" t="s">
        <v>28</v>
      </c>
      <c r="C358">
        <v>20</v>
      </c>
      <c r="D358" s="17" t="str">
        <f t="shared" si="22"/>
        <v/>
      </c>
    </row>
    <row r="359" spans="1:4" hidden="1" x14ac:dyDescent="0.3">
      <c r="A359" s="16" t="s">
        <v>365</v>
      </c>
      <c r="B359" t="s">
        <v>29</v>
      </c>
      <c r="C359">
        <v>20</v>
      </c>
      <c r="D359" s="17" t="str">
        <f t="shared" si="22"/>
        <v/>
      </c>
    </row>
    <row r="360" spans="1:4" hidden="1" x14ac:dyDescent="0.3">
      <c r="A360" s="16" t="s">
        <v>366</v>
      </c>
      <c r="B360" t="s">
        <v>30</v>
      </c>
      <c r="C360">
        <v>20</v>
      </c>
      <c r="D360" s="17" t="str">
        <f t="shared" si="22"/>
        <v/>
      </c>
    </row>
    <row r="361" spans="1:4" hidden="1" x14ac:dyDescent="0.3">
      <c r="A361" s="16" t="s">
        <v>367</v>
      </c>
      <c r="B361" t="s">
        <v>31</v>
      </c>
      <c r="C361">
        <v>20</v>
      </c>
      <c r="D361" s="17" t="str">
        <f t="shared" si="22"/>
        <v/>
      </c>
    </row>
    <row r="362" spans="1:4" hidden="1" x14ac:dyDescent="0.3">
      <c r="A362" s="16" t="s">
        <v>368</v>
      </c>
      <c r="B362" t="s">
        <v>32</v>
      </c>
      <c r="C362">
        <v>20</v>
      </c>
      <c r="D362" s="17" t="str">
        <f t="shared" si="22"/>
        <v/>
      </c>
    </row>
    <row r="363" spans="1:4" hidden="1" x14ac:dyDescent="0.3">
      <c r="A363" s="16" t="s">
        <v>369</v>
      </c>
      <c r="B363" t="s">
        <v>33</v>
      </c>
      <c r="C363">
        <v>20</v>
      </c>
      <c r="D363" s="17" t="str">
        <f t="shared" si="22"/>
        <v/>
      </c>
    </row>
    <row r="364" spans="1:4" hidden="1" x14ac:dyDescent="0.3">
      <c r="A364" s="16" t="s">
        <v>370</v>
      </c>
      <c r="B364" t="s">
        <v>34</v>
      </c>
      <c r="C364">
        <v>20</v>
      </c>
      <c r="D364" s="17" t="str">
        <f t="shared" si="22"/>
        <v/>
      </c>
    </row>
    <row r="365" spans="1:4" hidden="1" x14ac:dyDescent="0.3">
      <c r="A365" s="16" t="s">
        <v>371</v>
      </c>
      <c r="B365" t="s">
        <v>35</v>
      </c>
      <c r="C365">
        <v>20</v>
      </c>
      <c r="D365" s="17" t="str">
        <f t="shared" si="22"/>
        <v/>
      </c>
    </row>
    <row r="366" spans="1:4" hidden="1" x14ac:dyDescent="0.3">
      <c r="A366" s="16" t="s">
        <v>372</v>
      </c>
      <c r="B366" t="s">
        <v>18</v>
      </c>
      <c r="C366">
        <v>21</v>
      </c>
      <c r="D366" s="17" t="str">
        <f>IF(V2&lt;&gt;"",V2,"")</f>
        <v>Buffer</v>
      </c>
    </row>
    <row r="367" spans="1:4" hidden="1" x14ac:dyDescent="0.3">
      <c r="A367" s="16" t="s">
        <v>373</v>
      </c>
      <c r="B367" t="s">
        <v>21</v>
      </c>
      <c r="C367">
        <v>21</v>
      </c>
      <c r="D367" s="17" t="str">
        <f t="shared" ref="D367:D381" si="23">IF(T42&lt;&gt;"",T42,"")</f>
        <v/>
      </c>
    </row>
    <row r="368" spans="1:4" hidden="1" x14ac:dyDescent="0.3">
      <c r="A368" s="16" t="s">
        <v>374</v>
      </c>
      <c r="B368" t="s">
        <v>22</v>
      </c>
      <c r="C368">
        <v>21</v>
      </c>
      <c r="D368" s="17" t="str">
        <f t="shared" si="23"/>
        <v/>
      </c>
    </row>
    <row r="369" spans="1:4" hidden="1" x14ac:dyDescent="0.3">
      <c r="A369" s="16" t="s">
        <v>375</v>
      </c>
      <c r="B369" t="s">
        <v>23</v>
      </c>
      <c r="C369">
        <v>21</v>
      </c>
      <c r="D369" s="17" t="str">
        <f t="shared" si="23"/>
        <v/>
      </c>
    </row>
    <row r="370" spans="1:4" hidden="1" x14ac:dyDescent="0.3">
      <c r="A370" s="16" t="s">
        <v>376</v>
      </c>
      <c r="B370" t="s">
        <v>24</v>
      </c>
      <c r="C370">
        <v>21</v>
      </c>
      <c r="D370" s="17" t="str">
        <f t="shared" si="23"/>
        <v/>
      </c>
    </row>
    <row r="371" spans="1:4" hidden="1" x14ac:dyDescent="0.3">
      <c r="A371" s="16" t="s">
        <v>377</v>
      </c>
      <c r="B371" t="s">
        <v>25</v>
      </c>
      <c r="C371">
        <v>21</v>
      </c>
      <c r="D371" s="17" t="str">
        <f t="shared" si="23"/>
        <v/>
      </c>
    </row>
    <row r="372" spans="1:4" hidden="1" x14ac:dyDescent="0.3">
      <c r="A372" s="16" t="s">
        <v>378</v>
      </c>
      <c r="B372" t="s">
        <v>26</v>
      </c>
      <c r="C372">
        <v>21</v>
      </c>
      <c r="D372" s="17" t="str">
        <f t="shared" si="23"/>
        <v/>
      </c>
    </row>
    <row r="373" spans="1:4" hidden="1" x14ac:dyDescent="0.3">
      <c r="A373" s="16" t="s">
        <v>379</v>
      </c>
      <c r="B373" t="s">
        <v>27</v>
      </c>
      <c r="C373">
        <v>21</v>
      </c>
      <c r="D373" s="17" t="str">
        <f t="shared" si="23"/>
        <v/>
      </c>
    </row>
    <row r="374" spans="1:4" hidden="1" x14ac:dyDescent="0.3">
      <c r="A374" s="16" t="s">
        <v>380</v>
      </c>
      <c r="B374" t="s">
        <v>28</v>
      </c>
      <c r="C374">
        <v>21</v>
      </c>
      <c r="D374" s="17" t="str">
        <f t="shared" si="23"/>
        <v/>
      </c>
    </row>
    <row r="375" spans="1:4" hidden="1" x14ac:dyDescent="0.3">
      <c r="A375" s="16" t="s">
        <v>381</v>
      </c>
      <c r="B375" t="s">
        <v>29</v>
      </c>
      <c r="C375">
        <v>21</v>
      </c>
      <c r="D375" s="17" t="str">
        <f t="shared" si="23"/>
        <v/>
      </c>
    </row>
    <row r="376" spans="1:4" hidden="1" x14ac:dyDescent="0.3">
      <c r="A376" s="16" t="s">
        <v>382</v>
      </c>
      <c r="B376" t="s">
        <v>30</v>
      </c>
      <c r="C376">
        <v>21</v>
      </c>
      <c r="D376" s="17" t="str">
        <f t="shared" si="23"/>
        <v/>
      </c>
    </row>
    <row r="377" spans="1:4" hidden="1" x14ac:dyDescent="0.3">
      <c r="A377" s="16" t="s">
        <v>383</v>
      </c>
      <c r="B377" t="s">
        <v>31</v>
      </c>
      <c r="C377">
        <v>21</v>
      </c>
      <c r="D377" s="17" t="str">
        <f t="shared" si="23"/>
        <v/>
      </c>
    </row>
    <row r="378" spans="1:4" hidden="1" x14ac:dyDescent="0.3">
      <c r="A378" s="16" t="s">
        <v>384</v>
      </c>
      <c r="B378" t="s">
        <v>32</v>
      </c>
      <c r="C378">
        <v>21</v>
      </c>
      <c r="D378" s="17" t="str">
        <f t="shared" si="23"/>
        <v/>
      </c>
    </row>
    <row r="379" spans="1:4" hidden="1" x14ac:dyDescent="0.3">
      <c r="A379" s="16" t="s">
        <v>385</v>
      </c>
      <c r="B379" t="s">
        <v>33</v>
      </c>
      <c r="C379">
        <v>21</v>
      </c>
      <c r="D379" s="17" t="str">
        <f t="shared" si="23"/>
        <v/>
      </c>
    </row>
    <row r="380" spans="1:4" hidden="1" x14ac:dyDescent="0.3">
      <c r="A380" s="16" t="s">
        <v>386</v>
      </c>
      <c r="B380" t="s">
        <v>34</v>
      </c>
      <c r="C380">
        <v>21</v>
      </c>
      <c r="D380" s="17" t="str">
        <f t="shared" si="23"/>
        <v/>
      </c>
    </row>
    <row r="381" spans="1:4" hidden="1" x14ac:dyDescent="0.3">
      <c r="A381" s="16" t="s">
        <v>387</v>
      </c>
      <c r="B381" t="s">
        <v>35</v>
      </c>
      <c r="C381">
        <v>21</v>
      </c>
      <c r="D381" s="17" t="str">
        <f t="shared" si="23"/>
        <v/>
      </c>
    </row>
    <row r="382" spans="1:4" hidden="1" x14ac:dyDescent="0.3">
      <c r="A382" s="16" t="s">
        <v>388</v>
      </c>
      <c r="B382" t="s">
        <v>18</v>
      </c>
      <c r="C382">
        <v>22</v>
      </c>
      <c r="D382" s="17" t="str">
        <f>IF(W2&lt;&gt;"",W2,"")</f>
        <v>Buffer</v>
      </c>
    </row>
    <row r="383" spans="1:4" hidden="1" x14ac:dyDescent="0.3">
      <c r="A383" s="16" t="s">
        <v>389</v>
      </c>
      <c r="B383" t="s">
        <v>21</v>
      </c>
      <c r="C383">
        <v>22</v>
      </c>
      <c r="D383" s="17" t="str">
        <f t="shared" ref="D383:D397" si="24">IF(T58&lt;&gt;"",T58,"")</f>
        <v/>
      </c>
    </row>
    <row r="384" spans="1:4" hidden="1" x14ac:dyDescent="0.3">
      <c r="A384" s="16" t="s">
        <v>390</v>
      </c>
      <c r="B384" t="s">
        <v>22</v>
      </c>
      <c r="C384">
        <v>22</v>
      </c>
      <c r="D384" s="17" t="str">
        <f t="shared" si="24"/>
        <v/>
      </c>
    </row>
    <row r="385" spans="1:4" hidden="1" x14ac:dyDescent="0.3">
      <c r="A385" s="16" t="s">
        <v>391</v>
      </c>
      <c r="B385" t="s">
        <v>23</v>
      </c>
      <c r="C385">
        <v>22</v>
      </c>
      <c r="D385" s="17" t="str">
        <f t="shared" si="24"/>
        <v/>
      </c>
    </row>
    <row r="386" spans="1:4" hidden="1" x14ac:dyDescent="0.3">
      <c r="A386" s="16" t="s">
        <v>392</v>
      </c>
      <c r="B386" t="s">
        <v>24</v>
      </c>
      <c r="C386">
        <v>22</v>
      </c>
      <c r="D386" s="17" t="str">
        <f t="shared" si="24"/>
        <v/>
      </c>
    </row>
    <row r="387" spans="1:4" hidden="1" x14ac:dyDescent="0.3">
      <c r="A387" s="16" t="s">
        <v>393</v>
      </c>
      <c r="B387" t="s">
        <v>25</v>
      </c>
      <c r="C387">
        <v>22</v>
      </c>
      <c r="D387" s="17" t="str">
        <f t="shared" si="24"/>
        <v/>
      </c>
    </row>
    <row r="388" spans="1:4" hidden="1" x14ac:dyDescent="0.3">
      <c r="A388" s="16" t="s">
        <v>394</v>
      </c>
      <c r="B388" t="s">
        <v>26</v>
      </c>
      <c r="C388">
        <v>22</v>
      </c>
      <c r="D388" s="17" t="str">
        <f t="shared" si="24"/>
        <v/>
      </c>
    </row>
    <row r="389" spans="1:4" hidden="1" x14ac:dyDescent="0.3">
      <c r="A389" s="16" t="s">
        <v>395</v>
      </c>
      <c r="B389" t="s">
        <v>27</v>
      </c>
      <c r="C389">
        <v>22</v>
      </c>
      <c r="D389" s="17" t="str">
        <f t="shared" si="24"/>
        <v/>
      </c>
    </row>
    <row r="390" spans="1:4" hidden="1" x14ac:dyDescent="0.3">
      <c r="A390" s="16" t="s">
        <v>396</v>
      </c>
      <c r="B390" t="s">
        <v>28</v>
      </c>
      <c r="C390">
        <v>22</v>
      </c>
      <c r="D390" s="17" t="str">
        <f t="shared" si="24"/>
        <v/>
      </c>
    </row>
    <row r="391" spans="1:4" hidden="1" x14ac:dyDescent="0.3">
      <c r="A391" s="16" t="s">
        <v>397</v>
      </c>
      <c r="B391" t="s">
        <v>29</v>
      </c>
      <c r="C391">
        <v>22</v>
      </c>
      <c r="D391" s="17" t="str">
        <f t="shared" si="24"/>
        <v/>
      </c>
    </row>
    <row r="392" spans="1:4" hidden="1" x14ac:dyDescent="0.3">
      <c r="A392" s="16" t="s">
        <v>398</v>
      </c>
      <c r="B392" t="s">
        <v>30</v>
      </c>
      <c r="C392">
        <v>22</v>
      </c>
      <c r="D392" s="17" t="str">
        <f t="shared" si="24"/>
        <v/>
      </c>
    </row>
    <row r="393" spans="1:4" hidden="1" x14ac:dyDescent="0.3">
      <c r="A393" s="16" t="s">
        <v>399</v>
      </c>
      <c r="B393" t="s">
        <v>31</v>
      </c>
      <c r="C393">
        <v>22</v>
      </c>
      <c r="D393" s="17" t="str">
        <f t="shared" si="24"/>
        <v/>
      </c>
    </row>
    <row r="394" spans="1:4" hidden="1" x14ac:dyDescent="0.3">
      <c r="A394" s="16" t="s">
        <v>400</v>
      </c>
      <c r="B394" t="s">
        <v>32</v>
      </c>
      <c r="C394">
        <v>22</v>
      </c>
      <c r="D394" s="17" t="str">
        <f t="shared" si="24"/>
        <v/>
      </c>
    </row>
    <row r="395" spans="1:4" hidden="1" x14ac:dyDescent="0.3">
      <c r="A395" s="16" t="s">
        <v>401</v>
      </c>
      <c r="B395" t="s">
        <v>33</v>
      </c>
      <c r="C395">
        <v>22</v>
      </c>
      <c r="D395" s="17" t="str">
        <f t="shared" si="24"/>
        <v/>
      </c>
    </row>
    <row r="396" spans="1:4" hidden="1" x14ac:dyDescent="0.3">
      <c r="A396" s="16" t="s">
        <v>402</v>
      </c>
      <c r="B396" t="s">
        <v>34</v>
      </c>
      <c r="C396">
        <v>22</v>
      </c>
      <c r="D396" s="17" t="str">
        <f t="shared" si="24"/>
        <v/>
      </c>
    </row>
    <row r="397" spans="1:4" hidden="1" x14ac:dyDescent="0.3">
      <c r="A397" s="16" t="s">
        <v>403</v>
      </c>
      <c r="B397" t="s">
        <v>35</v>
      </c>
      <c r="C397">
        <v>22</v>
      </c>
      <c r="D397" s="17" t="str">
        <f t="shared" si="24"/>
        <v/>
      </c>
    </row>
    <row r="398" spans="1:4" hidden="1" x14ac:dyDescent="0.3">
      <c r="A398" s="16" t="s">
        <v>404</v>
      </c>
      <c r="B398" t="s">
        <v>18</v>
      </c>
      <c r="C398">
        <v>23</v>
      </c>
      <c r="D398" s="17" t="str">
        <f>IF(X2&lt;&gt;"",X2,"")</f>
        <v>Buffer</v>
      </c>
    </row>
    <row r="399" spans="1:4" hidden="1" x14ac:dyDescent="0.3">
      <c r="A399" s="16" t="s">
        <v>405</v>
      </c>
      <c r="B399" t="s">
        <v>21</v>
      </c>
      <c r="C399">
        <v>23</v>
      </c>
      <c r="D399" s="17" t="str">
        <f t="shared" ref="D399:D413" si="25">IF(T74&lt;&gt;"",T74,"")</f>
        <v/>
      </c>
    </row>
    <row r="400" spans="1:4" hidden="1" x14ac:dyDescent="0.3">
      <c r="A400" s="16" t="s">
        <v>406</v>
      </c>
      <c r="B400" t="s">
        <v>22</v>
      </c>
      <c r="C400">
        <v>23</v>
      </c>
      <c r="D400" s="17" t="str">
        <f t="shared" si="25"/>
        <v/>
      </c>
    </row>
    <row r="401" spans="1:5" hidden="1" x14ac:dyDescent="0.3">
      <c r="A401" s="16" t="s">
        <v>407</v>
      </c>
      <c r="B401" t="s">
        <v>23</v>
      </c>
      <c r="C401">
        <v>23</v>
      </c>
      <c r="D401" s="17" t="str">
        <f t="shared" si="25"/>
        <v/>
      </c>
    </row>
    <row r="402" spans="1:5" hidden="1" x14ac:dyDescent="0.3">
      <c r="A402" s="16" t="s">
        <v>408</v>
      </c>
      <c r="B402" t="s">
        <v>24</v>
      </c>
      <c r="C402">
        <v>23</v>
      </c>
      <c r="D402" s="17" t="str">
        <f t="shared" si="25"/>
        <v/>
      </c>
    </row>
    <row r="403" spans="1:5" hidden="1" x14ac:dyDescent="0.3">
      <c r="A403" s="16" t="s">
        <v>409</v>
      </c>
      <c r="B403" t="s">
        <v>25</v>
      </c>
      <c r="C403">
        <v>23</v>
      </c>
      <c r="D403" s="17" t="str">
        <f t="shared" si="25"/>
        <v/>
      </c>
    </row>
    <row r="404" spans="1:5" hidden="1" x14ac:dyDescent="0.3">
      <c r="A404" s="16" t="s">
        <v>410</v>
      </c>
      <c r="B404" t="s">
        <v>26</v>
      </c>
      <c r="C404">
        <v>23</v>
      </c>
      <c r="D404" s="17" t="str">
        <f t="shared" si="25"/>
        <v/>
      </c>
    </row>
    <row r="405" spans="1:5" hidden="1" x14ac:dyDescent="0.3">
      <c r="A405" s="16" t="s">
        <v>411</v>
      </c>
      <c r="B405" t="s">
        <v>27</v>
      </c>
      <c r="C405">
        <v>23</v>
      </c>
      <c r="D405" s="17" t="str">
        <f t="shared" si="25"/>
        <v/>
      </c>
    </row>
    <row r="406" spans="1:5" hidden="1" x14ac:dyDescent="0.3">
      <c r="A406" s="16" t="s">
        <v>412</v>
      </c>
      <c r="B406" t="s">
        <v>28</v>
      </c>
      <c r="C406">
        <v>23</v>
      </c>
      <c r="D406" s="17" t="str">
        <f t="shared" si="25"/>
        <v/>
      </c>
    </row>
    <row r="407" spans="1:5" hidden="1" x14ac:dyDescent="0.3">
      <c r="A407" s="16" t="s">
        <v>413</v>
      </c>
      <c r="B407" t="s">
        <v>29</v>
      </c>
      <c r="C407">
        <v>23</v>
      </c>
      <c r="D407" s="17" t="str">
        <f t="shared" si="25"/>
        <v/>
      </c>
    </row>
    <row r="408" spans="1:5" hidden="1" x14ac:dyDescent="0.3">
      <c r="A408" s="16" t="s">
        <v>414</v>
      </c>
      <c r="B408" t="s">
        <v>30</v>
      </c>
      <c r="C408">
        <v>23</v>
      </c>
      <c r="D408" s="17" t="str">
        <f t="shared" si="25"/>
        <v/>
      </c>
    </row>
    <row r="409" spans="1:5" hidden="1" x14ac:dyDescent="0.3">
      <c r="A409" s="16" t="s">
        <v>415</v>
      </c>
      <c r="B409" t="s">
        <v>31</v>
      </c>
      <c r="C409">
        <v>23</v>
      </c>
      <c r="D409" s="17" t="str">
        <f t="shared" si="25"/>
        <v/>
      </c>
    </row>
    <row r="410" spans="1:5" hidden="1" x14ac:dyDescent="0.3">
      <c r="A410" s="16" t="s">
        <v>416</v>
      </c>
      <c r="B410" t="s">
        <v>32</v>
      </c>
      <c r="C410">
        <v>23</v>
      </c>
      <c r="D410" s="17" t="str">
        <f t="shared" si="25"/>
        <v/>
      </c>
    </row>
    <row r="411" spans="1:5" hidden="1" x14ac:dyDescent="0.3">
      <c r="A411" s="16" t="s">
        <v>417</v>
      </c>
      <c r="B411" t="s">
        <v>33</v>
      </c>
      <c r="C411">
        <v>23</v>
      </c>
      <c r="D411" s="17" t="str">
        <f t="shared" si="25"/>
        <v/>
      </c>
    </row>
    <row r="412" spans="1:5" hidden="1" x14ac:dyDescent="0.3">
      <c r="A412" s="16" t="s">
        <v>418</v>
      </c>
      <c r="B412" t="s">
        <v>34</v>
      </c>
      <c r="C412">
        <v>23</v>
      </c>
      <c r="D412" s="17" t="str">
        <f t="shared" si="25"/>
        <v/>
      </c>
    </row>
    <row r="413" spans="1:5" hidden="1" x14ac:dyDescent="0.3">
      <c r="A413" s="16" t="s">
        <v>419</v>
      </c>
      <c r="B413" t="s">
        <v>35</v>
      </c>
      <c r="C413">
        <v>23</v>
      </c>
      <c r="D413" s="17" t="str">
        <f t="shared" si="25"/>
        <v/>
      </c>
    </row>
    <row r="414" spans="1:5" hidden="1" x14ac:dyDescent="0.3">
      <c r="A414" s="16" t="s">
        <v>420</v>
      </c>
      <c r="B414" t="s">
        <v>18</v>
      </c>
      <c r="C414">
        <v>24</v>
      </c>
      <c r="D414" s="17" t="str">
        <f>IF(Y2&lt;&gt;"",Y2,"")</f>
        <v>Buffer</v>
      </c>
      <c r="E414" s="17"/>
    </row>
    <row r="415" spans="1:5" hidden="1" x14ac:dyDescent="0.3">
      <c r="A415" s="16" t="s">
        <v>421</v>
      </c>
      <c r="B415" t="s">
        <v>21</v>
      </c>
      <c r="C415">
        <v>24</v>
      </c>
      <c r="D415" s="17" t="str">
        <f t="shared" ref="D415:D429" si="26">IF(T90&lt;&gt;"",T90,"")</f>
        <v/>
      </c>
    </row>
    <row r="416" spans="1:5" hidden="1" x14ac:dyDescent="0.3">
      <c r="A416" s="16" t="s">
        <v>422</v>
      </c>
      <c r="B416" t="s">
        <v>22</v>
      </c>
      <c r="C416">
        <v>24</v>
      </c>
      <c r="D416" s="17" t="str">
        <f t="shared" si="26"/>
        <v/>
      </c>
    </row>
    <row r="417" spans="1:4" hidden="1" x14ac:dyDescent="0.3">
      <c r="A417" s="16" t="s">
        <v>423</v>
      </c>
      <c r="B417" t="s">
        <v>23</v>
      </c>
      <c r="C417">
        <v>24</v>
      </c>
      <c r="D417" s="17" t="str">
        <f t="shared" si="26"/>
        <v/>
      </c>
    </row>
    <row r="418" spans="1:4" hidden="1" x14ac:dyDescent="0.3">
      <c r="A418" s="16" t="s">
        <v>424</v>
      </c>
      <c r="B418" t="s">
        <v>24</v>
      </c>
      <c r="C418">
        <v>24</v>
      </c>
      <c r="D418" s="17" t="str">
        <f t="shared" si="26"/>
        <v/>
      </c>
    </row>
    <row r="419" spans="1:4" hidden="1" x14ac:dyDescent="0.3">
      <c r="A419" s="16" t="s">
        <v>425</v>
      </c>
      <c r="B419" t="s">
        <v>25</v>
      </c>
      <c r="C419">
        <v>24</v>
      </c>
      <c r="D419" s="17" t="str">
        <f t="shared" si="26"/>
        <v/>
      </c>
    </row>
    <row r="420" spans="1:4" hidden="1" x14ac:dyDescent="0.3">
      <c r="A420" s="16" t="s">
        <v>426</v>
      </c>
      <c r="B420" t="s">
        <v>26</v>
      </c>
      <c r="C420">
        <v>24</v>
      </c>
      <c r="D420" s="17" t="str">
        <f t="shared" si="26"/>
        <v/>
      </c>
    </row>
    <row r="421" spans="1:4" hidden="1" x14ac:dyDescent="0.3">
      <c r="A421" s="16" t="s">
        <v>427</v>
      </c>
      <c r="B421" t="s">
        <v>27</v>
      </c>
      <c r="C421">
        <v>24</v>
      </c>
      <c r="D421" s="17" t="str">
        <f t="shared" si="26"/>
        <v/>
      </c>
    </row>
    <row r="422" spans="1:4" hidden="1" x14ac:dyDescent="0.3">
      <c r="A422" s="16" t="s">
        <v>428</v>
      </c>
      <c r="B422" t="s">
        <v>28</v>
      </c>
      <c r="C422">
        <v>24</v>
      </c>
      <c r="D422" s="17" t="str">
        <f t="shared" si="26"/>
        <v/>
      </c>
    </row>
    <row r="423" spans="1:4" hidden="1" x14ac:dyDescent="0.3">
      <c r="A423" s="16" t="s">
        <v>429</v>
      </c>
      <c r="B423" t="s">
        <v>29</v>
      </c>
      <c r="C423">
        <v>24</v>
      </c>
      <c r="D423" s="17" t="str">
        <f t="shared" si="26"/>
        <v/>
      </c>
    </row>
    <row r="424" spans="1:4" hidden="1" x14ac:dyDescent="0.3">
      <c r="A424" s="16" t="s">
        <v>430</v>
      </c>
      <c r="B424" t="s">
        <v>30</v>
      </c>
      <c r="C424">
        <v>24</v>
      </c>
      <c r="D424" s="17" t="str">
        <f t="shared" si="26"/>
        <v/>
      </c>
    </row>
    <row r="425" spans="1:4" hidden="1" x14ac:dyDescent="0.3">
      <c r="A425" s="16" t="s">
        <v>431</v>
      </c>
      <c r="B425" t="s">
        <v>31</v>
      </c>
      <c r="C425">
        <v>24</v>
      </c>
      <c r="D425" s="17" t="str">
        <f t="shared" si="26"/>
        <v/>
      </c>
    </row>
    <row r="426" spans="1:4" hidden="1" x14ac:dyDescent="0.3">
      <c r="A426" s="16" t="s">
        <v>432</v>
      </c>
      <c r="B426" t="s">
        <v>32</v>
      </c>
      <c r="C426">
        <v>24</v>
      </c>
      <c r="D426" s="17" t="str">
        <f t="shared" si="26"/>
        <v/>
      </c>
    </row>
    <row r="427" spans="1:4" hidden="1" x14ac:dyDescent="0.3">
      <c r="A427" s="16" t="s">
        <v>433</v>
      </c>
      <c r="B427" t="s">
        <v>33</v>
      </c>
      <c r="C427">
        <v>24</v>
      </c>
      <c r="D427" s="17" t="str">
        <f t="shared" si="26"/>
        <v/>
      </c>
    </row>
    <row r="428" spans="1:4" hidden="1" x14ac:dyDescent="0.3">
      <c r="A428" s="16" t="s">
        <v>434</v>
      </c>
      <c r="B428" t="s">
        <v>34</v>
      </c>
      <c r="C428">
        <v>24</v>
      </c>
      <c r="D428" s="17" t="str">
        <f t="shared" si="26"/>
        <v/>
      </c>
    </row>
    <row r="429" spans="1:4" hidden="1" x14ac:dyDescent="0.3">
      <c r="A429" s="18" t="s">
        <v>435</v>
      </c>
      <c r="B429" t="s">
        <v>35</v>
      </c>
      <c r="C429">
        <v>24</v>
      </c>
      <c r="D429" s="17" t="str">
        <f t="shared" si="26"/>
        <v/>
      </c>
    </row>
  </sheetData>
  <pageMargins left="0.7" right="0.7" top="0.75" bottom="0.75" header="0.3" footer="0.3"/>
  <pageSetup paperSize="9" scale="60"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4"/>
  <sheetViews>
    <sheetView workbookViewId="0">
      <selection activeCell="A33" sqref="A33"/>
    </sheetView>
  </sheetViews>
  <sheetFormatPr defaultColWidth="10.88671875" defaultRowHeight="14.4" x14ac:dyDescent="0.3"/>
  <cols>
    <col min="1" max="1" width="139.44140625" bestFit="1" customWidth="1"/>
  </cols>
  <sheetData>
    <row r="4" spans="1:1" x14ac:dyDescent="0.3">
      <c r="A4" s="3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52"/>
  <sheetViews>
    <sheetView zoomScale="70" zoomScaleNormal="70" workbookViewId="0">
      <selection activeCell="A69" sqref="A69"/>
    </sheetView>
  </sheetViews>
  <sheetFormatPr defaultColWidth="8.88671875" defaultRowHeight="14.4" x14ac:dyDescent="0.3"/>
  <cols>
    <col min="1" max="1" width="246.44140625" bestFit="1" customWidth="1"/>
  </cols>
  <sheetData>
    <row r="1" spans="1:1" ht="18.75" customHeight="1" x14ac:dyDescent="0.35">
      <c r="A1" s="33" t="s">
        <v>590</v>
      </c>
    </row>
    <row r="2" spans="1:1" ht="18.75" customHeight="1" x14ac:dyDescent="0.35">
      <c r="A2" s="33" t="s">
        <v>591</v>
      </c>
    </row>
    <row r="3" spans="1:1" ht="18.75" customHeight="1" x14ac:dyDescent="0.35">
      <c r="A3" s="5" t="s">
        <v>37</v>
      </c>
    </row>
    <row r="4" spans="1:1" ht="18.75" customHeight="1" x14ac:dyDescent="0.35">
      <c r="A4" s="5" t="s">
        <v>38</v>
      </c>
    </row>
    <row r="5" spans="1:1" ht="18.75" customHeight="1" x14ac:dyDescent="0.35">
      <c r="A5" s="6" t="s">
        <v>39</v>
      </c>
    </row>
    <row r="6" spans="1:1" ht="18.75" customHeight="1" x14ac:dyDescent="0.35">
      <c r="A6" s="5" t="s">
        <v>592</v>
      </c>
    </row>
    <row r="7" spans="1:1" ht="18.75" customHeight="1" x14ac:dyDescent="0.35">
      <c r="A7" s="5"/>
    </row>
    <row r="8" spans="1:1" ht="18.75" customHeight="1" x14ac:dyDescent="0.35">
      <c r="A8" s="6" t="s">
        <v>41</v>
      </c>
    </row>
    <row r="9" spans="1:1" ht="18.75" customHeight="1" x14ac:dyDescent="0.35">
      <c r="A9" s="5" t="s">
        <v>42</v>
      </c>
    </row>
    <row r="10" spans="1:1" ht="18.75" customHeight="1" x14ac:dyDescent="0.35">
      <c r="A10" s="5" t="s">
        <v>43</v>
      </c>
    </row>
    <row r="11" spans="1:1" ht="18.75" customHeight="1" x14ac:dyDescent="0.35">
      <c r="A11" s="5"/>
    </row>
    <row r="12" spans="1:1" ht="18.75" customHeight="1" x14ac:dyDescent="0.35">
      <c r="A12" s="6" t="s">
        <v>44</v>
      </c>
    </row>
    <row r="13" spans="1:1" ht="18.75" customHeight="1" x14ac:dyDescent="0.35">
      <c r="A13" s="5" t="s">
        <v>45</v>
      </c>
    </row>
    <row r="14" spans="1:1" ht="18.75" customHeight="1" x14ac:dyDescent="0.35">
      <c r="A14" s="5"/>
    </row>
    <row r="15" spans="1:1" ht="18.75" customHeight="1" x14ac:dyDescent="0.35">
      <c r="A15" s="6" t="s">
        <v>46</v>
      </c>
    </row>
    <row r="16" spans="1:1" ht="18.75" customHeight="1" x14ac:dyDescent="0.35">
      <c r="A16" s="5" t="s">
        <v>47</v>
      </c>
    </row>
    <row r="17" spans="1:1" ht="18.75" customHeight="1" x14ac:dyDescent="0.35">
      <c r="A17" s="5"/>
    </row>
    <row r="18" spans="1:1" ht="21" customHeight="1" x14ac:dyDescent="0.4">
      <c r="A18" s="2"/>
    </row>
    <row r="19" spans="1:1" ht="18.75" customHeight="1" x14ac:dyDescent="0.35">
      <c r="A19" s="30"/>
    </row>
    <row r="20" spans="1:1" ht="18.75" customHeight="1" x14ac:dyDescent="0.35">
      <c r="A20" s="30"/>
    </row>
    <row r="21" spans="1:1" ht="18.75" customHeight="1" x14ac:dyDescent="0.35">
      <c r="A21" s="30"/>
    </row>
    <row r="22" spans="1:1" ht="18.75" customHeight="1" x14ac:dyDescent="0.35">
      <c r="A22" s="31"/>
    </row>
    <row r="23" spans="1:1" ht="18.75" customHeight="1" x14ac:dyDescent="0.35">
      <c r="A23" s="30"/>
    </row>
    <row r="24" spans="1:1" ht="18.75" customHeight="1" x14ac:dyDescent="0.35">
      <c r="A24" s="30"/>
    </row>
    <row r="25" spans="1:1" ht="18.75" customHeight="1" x14ac:dyDescent="0.35">
      <c r="A25" s="31"/>
    </row>
    <row r="26" spans="1:1" ht="18.75" customHeight="1" x14ac:dyDescent="0.35">
      <c r="A26" s="31"/>
    </row>
    <row r="27" spans="1:1" ht="18.75" customHeight="1" x14ac:dyDescent="0.35">
      <c r="A27" s="30"/>
    </row>
    <row r="28" spans="1:1" ht="18.75" customHeight="1" x14ac:dyDescent="0.35">
      <c r="A28" s="30"/>
    </row>
    <row r="29" spans="1:1" ht="18.75" customHeight="1" x14ac:dyDescent="0.35">
      <c r="A29" s="31"/>
    </row>
    <row r="30" spans="1:1" ht="21" customHeight="1" x14ac:dyDescent="0.4">
      <c r="A30" s="2"/>
    </row>
    <row r="31" spans="1:1" ht="18.75" customHeight="1" x14ac:dyDescent="0.35">
      <c r="A31" s="30"/>
    </row>
    <row r="32" spans="1:1" ht="18.75" customHeight="1" x14ac:dyDescent="0.35">
      <c r="A32" s="30"/>
    </row>
    <row r="33" spans="1:1" ht="18.75" customHeight="1" x14ac:dyDescent="0.35">
      <c r="A33" s="30"/>
    </row>
    <row r="34" spans="1:1" ht="18.75" customHeight="1" x14ac:dyDescent="0.35">
      <c r="A34" s="31"/>
    </row>
    <row r="35" spans="1:1" ht="18.75" customHeight="1" x14ac:dyDescent="0.35">
      <c r="A35" s="30"/>
    </row>
    <row r="36" spans="1:1" ht="18.75" customHeight="1" x14ac:dyDescent="0.35">
      <c r="A36" s="30"/>
    </row>
    <row r="37" spans="1:1" ht="18.75" customHeight="1" x14ac:dyDescent="0.35">
      <c r="A37" s="31"/>
    </row>
    <row r="38" spans="1:1" ht="18.75" customHeight="1" x14ac:dyDescent="0.35">
      <c r="A38" s="31"/>
    </row>
    <row r="39" spans="1:1" ht="18.75" customHeight="1" x14ac:dyDescent="0.35">
      <c r="A39" s="30"/>
    </row>
    <row r="40" spans="1:1" ht="18.75" customHeight="1" x14ac:dyDescent="0.35">
      <c r="A40" s="30"/>
    </row>
    <row r="44" spans="1:1" ht="18.75" customHeight="1" x14ac:dyDescent="0.35">
      <c r="A44" s="30"/>
    </row>
    <row r="45" spans="1:1" ht="21" customHeight="1" x14ac:dyDescent="0.4">
      <c r="A45" s="2"/>
    </row>
    <row r="46" spans="1:1" ht="18.75" customHeight="1" x14ac:dyDescent="0.35">
      <c r="A46" s="30"/>
    </row>
    <row r="47" spans="1:1" ht="18.75" customHeight="1" x14ac:dyDescent="0.35">
      <c r="A47" s="30"/>
    </row>
    <row r="48" spans="1:1" ht="18.75" customHeight="1" x14ac:dyDescent="0.35">
      <c r="A48" s="30"/>
    </row>
    <row r="49" spans="1:1" ht="18.75" customHeight="1" x14ac:dyDescent="0.35">
      <c r="A49" s="30"/>
    </row>
    <row r="50" spans="1:1" ht="18.75" customHeight="1" x14ac:dyDescent="0.35">
      <c r="A50" s="31"/>
    </row>
    <row r="51" spans="1:1" ht="18.75" customHeight="1" x14ac:dyDescent="0.35">
      <c r="A51" s="30"/>
    </row>
    <row r="52" spans="1:1" ht="18.75" customHeight="1" x14ac:dyDescent="0.35">
      <c r="A52" s="30"/>
    </row>
  </sheetData>
  <pageMargins left="0.7" right="0.7" top="0.75" bottom="0.75" header="0.3" footer="0.3"/>
  <pageSetup paperSize="9"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7"/>
  <sheetViews>
    <sheetView workbookViewId="0">
      <selection activeCell="K31" sqref="K31"/>
    </sheetView>
  </sheetViews>
  <sheetFormatPr defaultColWidth="8.88671875" defaultRowHeight="14.4" x14ac:dyDescent="0.3"/>
  <cols>
    <col min="1" max="1" width="8.6640625" style="19" customWidth="1"/>
  </cols>
  <sheetData>
    <row r="1" spans="1:25" s="19" customFormat="1" x14ac:dyDescent="0.3">
      <c r="A1" s="29" t="str">
        <f>IF('Layout full names (mandatory)'!C40&lt;&gt;"",'Layout full names (mandatory)'!C40,"")</f>
        <v/>
      </c>
      <c r="B1" s="29">
        <f>IF('Layout full names (mandatory)'!D40&lt;&gt;"",'Layout full names (mandatory)'!D40,"")</f>
        <v>1</v>
      </c>
      <c r="C1" s="29">
        <f>IF('Layout full names (mandatory)'!E40&lt;&gt;"",'Layout full names (mandatory)'!E40,"")</f>
        <v>2</v>
      </c>
      <c r="D1" s="29">
        <f>IF('Layout full names (mandatory)'!F40&lt;&gt;"",'Layout full names (mandatory)'!F40,"")</f>
        <v>3</v>
      </c>
      <c r="E1" s="29">
        <f>IF('Layout full names (mandatory)'!G40&lt;&gt;"",'Layout full names (mandatory)'!G40,"")</f>
        <v>4</v>
      </c>
      <c r="F1" s="29">
        <f>IF('Layout full names (mandatory)'!H40&lt;&gt;"",'Layout full names (mandatory)'!H40,"")</f>
        <v>5</v>
      </c>
      <c r="G1" s="29">
        <f>IF('Layout full names (mandatory)'!I40&lt;&gt;"",'Layout full names (mandatory)'!I40,"")</f>
        <v>6</v>
      </c>
      <c r="H1" s="29">
        <f>IF('Layout full names (mandatory)'!J40&lt;&gt;"",'Layout full names (mandatory)'!J40,"")</f>
        <v>7</v>
      </c>
      <c r="I1" s="29">
        <f>IF('Layout full names (mandatory)'!K40&lt;&gt;"",'Layout full names (mandatory)'!K40,"")</f>
        <v>8</v>
      </c>
      <c r="J1" s="29">
        <f>IF('Layout full names (mandatory)'!L40&lt;&gt;"",'Layout full names (mandatory)'!L40,"")</f>
        <v>9</v>
      </c>
      <c r="K1" s="29">
        <f>IF('Layout full names (mandatory)'!M40&lt;&gt;"",'Layout full names (mandatory)'!M40,"")</f>
        <v>10</v>
      </c>
      <c r="L1" s="29">
        <f>IF('Layout full names (mandatory)'!N40&lt;&gt;"",'Layout full names (mandatory)'!N40,"")</f>
        <v>11</v>
      </c>
      <c r="M1" s="29">
        <f>IF('Layout full names (mandatory)'!O40&lt;&gt;"",'Layout full names (mandatory)'!O40,"")</f>
        <v>12</v>
      </c>
      <c r="N1" s="29">
        <f>IF('Layout full names (mandatory)'!P40&lt;&gt;"",'Layout full names (mandatory)'!P40,"")</f>
        <v>13</v>
      </c>
      <c r="O1" s="29">
        <f>IF('Layout full names (mandatory)'!Q40&lt;&gt;"",'Layout full names (mandatory)'!Q40,"")</f>
        <v>14</v>
      </c>
      <c r="P1" s="29">
        <f>IF('Layout full names (mandatory)'!R40&lt;&gt;"",'Layout full names (mandatory)'!R40,"")</f>
        <v>15</v>
      </c>
      <c r="Q1" s="29">
        <f>IF('Layout full names (mandatory)'!S40&lt;&gt;"",'Layout full names (mandatory)'!S40,"")</f>
        <v>16</v>
      </c>
      <c r="R1" s="29">
        <f>IF('Layout full names (mandatory)'!T40&lt;&gt;"",'Layout full names (mandatory)'!T40,"")</f>
        <v>17</v>
      </c>
      <c r="S1" s="29">
        <f>IF('Layout full names (mandatory)'!U40&lt;&gt;"",'Layout full names (mandatory)'!U40,"")</f>
        <v>18</v>
      </c>
      <c r="T1" s="29">
        <f>IF('Layout full names (mandatory)'!V40&lt;&gt;"",'Layout full names (mandatory)'!V40,"")</f>
        <v>19</v>
      </c>
      <c r="U1" s="29">
        <f>IF('Layout full names (mandatory)'!W40&lt;&gt;"",'Layout full names (mandatory)'!W40,"")</f>
        <v>20</v>
      </c>
      <c r="V1" s="29">
        <f>IF('Layout full names (mandatory)'!X40&lt;&gt;"",'Layout full names (mandatory)'!X40,"")</f>
        <v>21</v>
      </c>
      <c r="W1" s="29">
        <f>IF('Layout full names (mandatory)'!Y40&lt;&gt;"",'Layout full names (mandatory)'!Y40,"")</f>
        <v>22</v>
      </c>
      <c r="X1" s="29">
        <f>IF('Layout full names (mandatory)'!Z40&lt;&gt;"",'Layout full names (mandatory)'!Z40,"")</f>
        <v>23</v>
      </c>
      <c r="Y1" s="29">
        <f>IF('Layout full names (mandatory)'!AA40&lt;&gt;"",'Layout full names (mandatory)'!AA40,"")</f>
        <v>24</v>
      </c>
    </row>
    <row r="2" spans="1:25" x14ac:dyDescent="0.3">
      <c r="A2" s="29" t="str">
        <f>IF('Layout full names (mandatory)'!C41&lt;&gt;"",'Layout full names (mandatory)'!C41,"")</f>
        <v>A</v>
      </c>
      <c r="B2" s="17" t="str">
        <f>IF('Layout full names (mandatory)'!CM83&lt;&gt;"",'Layout full names (mandatory)'!CM83,"")</f>
        <v/>
      </c>
      <c r="C2" s="17" t="str">
        <f>IF('Layout full names (mandatory)'!CN83&lt;&gt;"",'Layout full names (mandatory)'!CN83,"")</f>
        <v/>
      </c>
      <c r="D2" s="17" t="str">
        <f>IF('Layout full names (mandatory)'!CO83&lt;&gt;"",'Layout full names (mandatory)'!CO83,"")</f>
        <v/>
      </c>
      <c r="E2" s="17" t="str">
        <f>IF('Layout full names (mandatory)'!CP83&lt;&gt;"",'Layout full names (mandatory)'!CP83,"")</f>
        <v/>
      </c>
      <c r="F2" s="17" t="str">
        <f>IF('Layout full names (mandatory)'!CQ83&lt;&gt;"",'Layout full names (mandatory)'!CQ83,"")</f>
        <v/>
      </c>
      <c r="G2" s="17" t="str">
        <f>IF('Layout full names (mandatory)'!CR83&lt;&gt;"",'Layout full names (mandatory)'!CR83,"")</f>
        <v/>
      </c>
      <c r="H2" s="17" t="str">
        <f>IF('Layout full names (mandatory)'!CS83&lt;&gt;"",'Layout full names (mandatory)'!CS83,"")</f>
        <v/>
      </c>
      <c r="I2" s="17" t="str">
        <f>IF('Layout full names (mandatory)'!CT83&lt;&gt;"",'Layout full names (mandatory)'!CT83,"")</f>
        <v/>
      </c>
      <c r="J2" s="17" t="str">
        <f>IF('Layout full names (mandatory)'!CU83&lt;&gt;"",'Layout full names (mandatory)'!CU83,"")</f>
        <v/>
      </c>
      <c r="K2" s="17" t="str">
        <f>IF('Layout full names (mandatory)'!CV83&lt;&gt;"",'Layout full names (mandatory)'!CV83,"")</f>
        <v/>
      </c>
      <c r="L2" s="17" t="str">
        <f>IF('Layout full names (mandatory)'!CW83&lt;&gt;"",'Layout full names (mandatory)'!CW83,"")</f>
        <v/>
      </c>
      <c r="M2" s="17" t="str">
        <f>IF('Layout full names (mandatory)'!CX83&lt;&gt;"",'Layout full names (mandatory)'!CX83,"")</f>
        <v/>
      </c>
      <c r="N2" s="17" t="str">
        <f>IF('Layout full names (mandatory)'!CY83&lt;&gt;"",'Layout full names (mandatory)'!CY83,"")</f>
        <v/>
      </c>
      <c r="O2" s="17" t="str">
        <f>IF('Layout full names (mandatory)'!CZ83&lt;&gt;"",'Layout full names (mandatory)'!CZ83,"")</f>
        <v/>
      </c>
      <c r="P2" s="17" t="str">
        <f>IF('Layout full names (mandatory)'!DA83&lt;&gt;"",'Layout full names (mandatory)'!DA83,"")</f>
        <v/>
      </c>
      <c r="Q2" s="17" t="str">
        <f>IF('Layout full names (mandatory)'!DB83&lt;&gt;"",'Layout full names (mandatory)'!DB83,"")</f>
        <v/>
      </c>
      <c r="R2" s="17" t="str">
        <f>IF('Layout full names (mandatory)'!DC83&lt;&gt;"",'Layout full names (mandatory)'!DC83,"")</f>
        <v/>
      </c>
      <c r="S2" s="17" t="str">
        <f>IF('Layout full names (mandatory)'!DD83&lt;&gt;"",'Layout full names (mandatory)'!DD83,"")</f>
        <v/>
      </c>
      <c r="T2" s="17" t="str">
        <f>IF('Layout full names (mandatory)'!DE83&lt;&gt;"",'Layout full names (mandatory)'!DE83,"")</f>
        <v/>
      </c>
      <c r="U2" s="17" t="str">
        <f>IF('Layout full names (mandatory)'!DF83&lt;&gt;"",'Layout full names (mandatory)'!DF83,"")</f>
        <v/>
      </c>
      <c r="V2" s="17" t="str">
        <f>IF('Layout full names (mandatory)'!DG83&lt;&gt;"",'Layout full names (mandatory)'!DG83,"")</f>
        <v/>
      </c>
      <c r="W2" s="17" t="str">
        <f>IF('Layout full names (mandatory)'!DH83&lt;&gt;"",'Layout full names (mandatory)'!DH83,"")</f>
        <v/>
      </c>
      <c r="X2" s="17" t="str">
        <f>IF('Layout full names (mandatory)'!DI83&lt;&gt;"",'Layout full names (mandatory)'!DI83,"")</f>
        <v/>
      </c>
      <c r="Y2" s="17" t="str">
        <f>IF('Layout full names (mandatory)'!DJ83&lt;&gt;"",'Layout full names (mandatory)'!DJ83,"")</f>
        <v/>
      </c>
    </row>
    <row r="3" spans="1:25" x14ac:dyDescent="0.3">
      <c r="A3" s="29" t="str">
        <f>IF('Layout full names (mandatory)'!C42&lt;&gt;"",'Layout full names (mandatory)'!C42,"")</f>
        <v>B</v>
      </c>
      <c r="B3" s="17" t="str">
        <f>IF('Layout full names (mandatory)'!CM84&lt;&gt;"",'Layout full names (mandatory)'!CM84,"")</f>
        <v/>
      </c>
      <c r="C3" s="17" t="str">
        <f>IF('Layout full names (mandatory)'!CN84&lt;&gt;"",'Layout full names (mandatory)'!CN84,"")</f>
        <v/>
      </c>
      <c r="D3" s="17" t="str">
        <f>IF('Layout full names (mandatory)'!CO84&lt;&gt;"",'Layout full names (mandatory)'!CO84,"")</f>
        <v/>
      </c>
      <c r="E3" s="17" t="str">
        <f>IF('Layout full names (mandatory)'!CP84&lt;&gt;"",'Layout full names (mandatory)'!CP84,"")</f>
        <v/>
      </c>
      <c r="F3" s="17" t="str">
        <f>IF('Layout full names (mandatory)'!CQ84&lt;&gt;"",'Layout full names (mandatory)'!CQ84,"")</f>
        <v/>
      </c>
      <c r="G3" s="17" t="str">
        <f>IF('Layout full names (mandatory)'!CR84&lt;&gt;"",'Layout full names (mandatory)'!CR84,"")</f>
        <v/>
      </c>
      <c r="H3" s="17" t="str">
        <f>IF('Layout full names (mandatory)'!CS84&lt;&gt;"",'Layout full names (mandatory)'!CS84,"")</f>
        <v/>
      </c>
      <c r="I3" s="17" t="str">
        <f>IF('Layout full names (mandatory)'!CT84&lt;&gt;"",'Layout full names (mandatory)'!CT84,"")</f>
        <v/>
      </c>
      <c r="J3" s="17" t="str">
        <f>IF('Layout full names (mandatory)'!CU84&lt;&gt;"",'Layout full names (mandatory)'!CU84,"")</f>
        <v/>
      </c>
      <c r="K3" s="17" t="str">
        <f>IF('Layout full names (mandatory)'!CV84&lt;&gt;"",'Layout full names (mandatory)'!CV84,"")</f>
        <v/>
      </c>
      <c r="L3" s="17" t="str">
        <f>IF('Layout full names (mandatory)'!CW84&lt;&gt;"",'Layout full names (mandatory)'!CW84,"")</f>
        <v/>
      </c>
      <c r="M3" s="17" t="str">
        <f>IF('Layout full names (mandatory)'!CX84&lt;&gt;"",'Layout full names (mandatory)'!CX84,"")</f>
        <v/>
      </c>
      <c r="N3" s="17" t="str">
        <f>IF('Layout full names (mandatory)'!CY84&lt;&gt;"",'Layout full names (mandatory)'!CY84,"")</f>
        <v/>
      </c>
      <c r="O3" s="17" t="str">
        <f>IF('Layout full names (mandatory)'!CZ84&lt;&gt;"",'Layout full names (mandatory)'!CZ84,"")</f>
        <v/>
      </c>
      <c r="P3" s="17" t="str">
        <f>IF('Layout full names (mandatory)'!DA84&lt;&gt;"",'Layout full names (mandatory)'!DA84,"")</f>
        <v/>
      </c>
      <c r="Q3" s="17" t="str">
        <f>IF('Layout full names (mandatory)'!DB84&lt;&gt;"",'Layout full names (mandatory)'!DB84,"")</f>
        <v/>
      </c>
      <c r="R3" s="17" t="str">
        <f>IF('Layout full names (mandatory)'!DC84&lt;&gt;"",'Layout full names (mandatory)'!DC84,"")</f>
        <v/>
      </c>
      <c r="S3" s="17" t="str">
        <f>IF('Layout full names (mandatory)'!DD84&lt;&gt;"",'Layout full names (mandatory)'!DD84,"")</f>
        <v/>
      </c>
      <c r="T3" s="17" t="str">
        <f>IF('Layout full names (mandatory)'!DE84&lt;&gt;"",'Layout full names (mandatory)'!DE84,"")</f>
        <v/>
      </c>
      <c r="U3" s="17" t="str">
        <f>IF('Layout full names (mandatory)'!DF84&lt;&gt;"",'Layout full names (mandatory)'!DF84,"")</f>
        <v/>
      </c>
      <c r="V3" s="17" t="str">
        <f>IF('Layout full names (mandatory)'!DG84&lt;&gt;"",'Layout full names (mandatory)'!DG84,"")</f>
        <v/>
      </c>
      <c r="W3" s="17" t="str">
        <f>IF('Layout full names (mandatory)'!DH84&lt;&gt;"",'Layout full names (mandatory)'!DH84,"")</f>
        <v/>
      </c>
      <c r="X3" s="17" t="str">
        <f>IF('Layout full names (mandatory)'!DI84&lt;&gt;"",'Layout full names (mandatory)'!DI84,"")</f>
        <v/>
      </c>
      <c r="Y3" s="17" t="str">
        <f>IF('Layout full names (mandatory)'!DJ84&lt;&gt;"",'Layout full names (mandatory)'!DJ84,"")</f>
        <v/>
      </c>
    </row>
    <row r="4" spans="1:25" x14ac:dyDescent="0.3">
      <c r="A4" s="29" t="str">
        <f>IF('Layout full names (mandatory)'!C43&lt;&gt;"",'Layout full names (mandatory)'!C43,"")</f>
        <v>C</v>
      </c>
      <c r="B4" s="17" t="str">
        <f>IF('Layout full names (mandatory)'!CM85&lt;&gt;"",'Layout full names (mandatory)'!CM85,"")</f>
        <v/>
      </c>
      <c r="C4" s="17" t="str">
        <f>IF('Layout full names (mandatory)'!CN85&lt;&gt;"",'Layout full names (mandatory)'!CN85,"")</f>
        <v/>
      </c>
      <c r="D4" s="17" t="str">
        <f>IF('Layout full names (mandatory)'!CO85&lt;&gt;"",'Layout full names (mandatory)'!CO85,"")</f>
        <v/>
      </c>
      <c r="E4" s="17" t="str">
        <f>IF('Layout full names (mandatory)'!CP85&lt;&gt;"",'Layout full names (mandatory)'!CP85,"")</f>
        <v/>
      </c>
      <c r="F4" s="17" t="str">
        <f>IF('Layout full names (mandatory)'!CQ85&lt;&gt;"",'Layout full names (mandatory)'!CQ85,"")</f>
        <v/>
      </c>
      <c r="G4" s="17" t="str">
        <f>IF('Layout full names (mandatory)'!CR85&lt;&gt;"",'Layout full names (mandatory)'!CR85,"")</f>
        <v/>
      </c>
      <c r="H4" s="17" t="str">
        <f>IF('Layout full names (mandatory)'!CS85&lt;&gt;"",'Layout full names (mandatory)'!CS85,"")</f>
        <v/>
      </c>
      <c r="I4" s="17" t="str">
        <f>IF('Layout full names (mandatory)'!CT85&lt;&gt;"",'Layout full names (mandatory)'!CT85,"")</f>
        <v/>
      </c>
      <c r="J4" s="17" t="str">
        <f>IF('Layout full names (mandatory)'!CU85&lt;&gt;"",'Layout full names (mandatory)'!CU85,"")</f>
        <v/>
      </c>
      <c r="K4" s="17" t="str">
        <f>IF('Layout full names (mandatory)'!CV85&lt;&gt;"",'Layout full names (mandatory)'!CV85,"")</f>
        <v/>
      </c>
      <c r="L4" s="17" t="str">
        <f>IF('Layout full names (mandatory)'!CW85&lt;&gt;"",'Layout full names (mandatory)'!CW85,"")</f>
        <v/>
      </c>
      <c r="M4" s="17" t="str">
        <f>IF('Layout full names (mandatory)'!CX85&lt;&gt;"",'Layout full names (mandatory)'!CX85,"")</f>
        <v/>
      </c>
      <c r="N4" s="17" t="str">
        <f>IF('Layout full names (mandatory)'!CY85&lt;&gt;"",'Layout full names (mandatory)'!CY85,"")</f>
        <v/>
      </c>
      <c r="O4" s="17" t="str">
        <f>IF('Layout full names (mandatory)'!CZ85&lt;&gt;"",'Layout full names (mandatory)'!CZ85,"")</f>
        <v/>
      </c>
      <c r="P4" s="17" t="str">
        <f>IF('Layout full names (mandatory)'!DA85&lt;&gt;"",'Layout full names (mandatory)'!DA85,"")</f>
        <v/>
      </c>
      <c r="Q4" s="17" t="str">
        <f>IF('Layout full names (mandatory)'!DB85&lt;&gt;"",'Layout full names (mandatory)'!DB85,"")</f>
        <v/>
      </c>
      <c r="R4" s="17" t="str">
        <f>IF('Layout full names (mandatory)'!DC85&lt;&gt;"",'Layout full names (mandatory)'!DC85,"")</f>
        <v/>
      </c>
      <c r="S4" s="17" t="str">
        <f>IF('Layout full names (mandatory)'!DD85&lt;&gt;"",'Layout full names (mandatory)'!DD85,"")</f>
        <v/>
      </c>
      <c r="T4" s="17" t="str">
        <f>IF('Layout full names (mandatory)'!DE85&lt;&gt;"",'Layout full names (mandatory)'!DE85,"")</f>
        <v/>
      </c>
      <c r="U4" s="17" t="str">
        <f>IF('Layout full names (mandatory)'!DF85&lt;&gt;"",'Layout full names (mandatory)'!DF85,"")</f>
        <v/>
      </c>
      <c r="V4" s="17" t="str">
        <f>IF('Layout full names (mandatory)'!DG85&lt;&gt;"",'Layout full names (mandatory)'!DG85,"")</f>
        <v/>
      </c>
      <c r="W4" s="17" t="str">
        <f>IF('Layout full names (mandatory)'!DH85&lt;&gt;"",'Layout full names (mandatory)'!DH85,"")</f>
        <v/>
      </c>
      <c r="X4" s="17" t="str">
        <f>IF('Layout full names (mandatory)'!DI85&lt;&gt;"",'Layout full names (mandatory)'!DI85,"")</f>
        <v/>
      </c>
      <c r="Y4" s="17" t="str">
        <f>IF('Layout full names (mandatory)'!DJ85&lt;&gt;"",'Layout full names (mandatory)'!DJ85,"")</f>
        <v/>
      </c>
    </row>
    <row r="5" spans="1:25" x14ac:dyDescent="0.3">
      <c r="A5" s="29" t="str">
        <f>IF('Layout full names (mandatory)'!C44&lt;&gt;"",'Layout full names (mandatory)'!C44,"")</f>
        <v>D</v>
      </c>
      <c r="B5" s="17" t="str">
        <f>IF('Layout full names (mandatory)'!CM86&lt;&gt;"",'Layout full names (mandatory)'!CM86,"")</f>
        <v/>
      </c>
      <c r="C5" s="17" t="str">
        <f>IF('Layout full names (mandatory)'!CN86&lt;&gt;"",'Layout full names (mandatory)'!CN86,"")</f>
        <v/>
      </c>
      <c r="D5" s="17" t="str">
        <f>IF('Layout full names (mandatory)'!CO86&lt;&gt;"",'Layout full names (mandatory)'!CO86,"")</f>
        <v/>
      </c>
      <c r="E5" s="17" t="str">
        <f>IF('Layout full names (mandatory)'!CP86&lt;&gt;"",'Layout full names (mandatory)'!CP86,"")</f>
        <v/>
      </c>
      <c r="F5" s="17" t="str">
        <f>IF('Layout full names (mandatory)'!CQ86&lt;&gt;"",'Layout full names (mandatory)'!CQ86,"")</f>
        <v/>
      </c>
      <c r="G5" s="17" t="str">
        <f>IF('Layout full names (mandatory)'!CR86&lt;&gt;"",'Layout full names (mandatory)'!CR86,"")</f>
        <v/>
      </c>
      <c r="H5" s="17" t="str">
        <f>IF('Layout full names (mandatory)'!CS86&lt;&gt;"",'Layout full names (mandatory)'!CS86,"")</f>
        <v/>
      </c>
      <c r="I5" s="17" t="str">
        <f>IF('Layout full names (mandatory)'!CT86&lt;&gt;"",'Layout full names (mandatory)'!CT86,"")</f>
        <v/>
      </c>
      <c r="J5" s="17" t="str">
        <f>IF('Layout full names (mandatory)'!CU86&lt;&gt;"",'Layout full names (mandatory)'!CU86,"")</f>
        <v/>
      </c>
      <c r="K5" s="17" t="str">
        <f>IF('Layout full names (mandatory)'!CV86&lt;&gt;"",'Layout full names (mandatory)'!CV86,"")</f>
        <v/>
      </c>
      <c r="L5" s="17" t="str">
        <f>IF('Layout full names (mandatory)'!CW86&lt;&gt;"",'Layout full names (mandatory)'!CW86,"")</f>
        <v/>
      </c>
      <c r="M5" s="17" t="str">
        <f>IF('Layout full names (mandatory)'!CX86&lt;&gt;"",'Layout full names (mandatory)'!CX86,"")</f>
        <v/>
      </c>
      <c r="N5" s="17" t="str">
        <f>IF('Layout full names (mandatory)'!CY86&lt;&gt;"",'Layout full names (mandatory)'!CY86,"")</f>
        <v/>
      </c>
      <c r="O5" s="17" t="str">
        <f>IF('Layout full names (mandatory)'!CZ86&lt;&gt;"",'Layout full names (mandatory)'!CZ86,"")</f>
        <v/>
      </c>
      <c r="P5" s="17" t="str">
        <f>IF('Layout full names (mandatory)'!DA86&lt;&gt;"",'Layout full names (mandatory)'!DA86,"")</f>
        <v/>
      </c>
      <c r="Q5" s="17" t="str">
        <f>IF('Layout full names (mandatory)'!DB86&lt;&gt;"",'Layout full names (mandatory)'!DB86,"")</f>
        <v/>
      </c>
      <c r="R5" s="17" t="str">
        <f>IF('Layout full names (mandatory)'!DC86&lt;&gt;"",'Layout full names (mandatory)'!DC86,"")</f>
        <v/>
      </c>
      <c r="S5" s="17" t="str">
        <f>IF('Layout full names (mandatory)'!DD86&lt;&gt;"",'Layout full names (mandatory)'!DD86,"")</f>
        <v/>
      </c>
      <c r="T5" s="17" t="str">
        <f>IF('Layout full names (mandatory)'!DE86&lt;&gt;"",'Layout full names (mandatory)'!DE86,"")</f>
        <v/>
      </c>
      <c r="U5" s="17" t="str">
        <f>IF('Layout full names (mandatory)'!DF86&lt;&gt;"",'Layout full names (mandatory)'!DF86,"")</f>
        <v/>
      </c>
      <c r="V5" s="17" t="str">
        <f>IF('Layout full names (mandatory)'!DG86&lt;&gt;"",'Layout full names (mandatory)'!DG86,"")</f>
        <v/>
      </c>
      <c r="W5" s="17" t="str">
        <f>IF('Layout full names (mandatory)'!DH86&lt;&gt;"",'Layout full names (mandatory)'!DH86,"")</f>
        <v/>
      </c>
      <c r="X5" s="17" t="str">
        <f>IF('Layout full names (mandatory)'!DI86&lt;&gt;"",'Layout full names (mandatory)'!DI86,"")</f>
        <v/>
      </c>
      <c r="Y5" s="17" t="str">
        <f>IF('Layout full names (mandatory)'!DJ86&lt;&gt;"",'Layout full names (mandatory)'!DJ86,"")</f>
        <v/>
      </c>
    </row>
    <row r="6" spans="1:25" x14ac:dyDescent="0.3">
      <c r="A6" s="29" t="str">
        <f>IF('Layout full names (mandatory)'!C45&lt;&gt;"",'Layout full names (mandatory)'!C45,"")</f>
        <v>E</v>
      </c>
      <c r="B6" s="17" t="str">
        <f>IF('Layout full names (mandatory)'!CM87&lt;&gt;"",'Layout full names (mandatory)'!CM87,"")</f>
        <v/>
      </c>
      <c r="C6" s="17" t="str">
        <f>IF('Layout full names (mandatory)'!CN87&lt;&gt;"",'Layout full names (mandatory)'!CN87,"")</f>
        <v/>
      </c>
      <c r="D6" s="17" t="str">
        <f>IF('Layout full names (mandatory)'!CO87&lt;&gt;"",'Layout full names (mandatory)'!CO87,"")</f>
        <v/>
      </c>
      <c r="E6" s="17" t="str">
        <f>IF('Layout full names (mandatory)'!CP87&lt;&gt;"",'Layout full names (mandatory)'!CP87,"")</f>
        <v/>
      </c>
      <c r="F6" s="17" t="str">
        <f>IF('Layout full names (mandatory)'!CQ87&lt;&gt;"",'Layout full names (mandatory)'!CQ87,"")</f>
        <v/>
      </c>
      <c r="G6" s="17" t="str">
        <f>IF('Layout full names (mandatory)'!CR87&lt;&gt;"",'Layout full names (mandatory)'!CR87,"")</f>
        <v/>
      </c>
      <c r="H6" s="17" t="str">
        <f>IF('Layout full names (mandatory)'!CS87&lt;&gt;"",'Layout full names (mandatory)'!CS87,"")</f>
        <v/>
      </c>
      <c r="I6" s="17" t="str">
        <f>IF('Layout full names (mandatory)'!CT87&lt;&gt;"",'Layout full names (mandatory)'!CT87,"")</f>
        <v/>
      </c>
      <c r="J6" s="17" t="str">
        <f>IF('Layout full names (mandatory)'!CU87&lt;&gt;"",'Layout full names (mandatory)'!CU87,"")</f>
        <v/>
      </c>
      <c r="K6" s="17" t="str">
        <f>IF('Layout full names (mandatory)'!CV87&lt;&gt;"",'Layout full names (mandatory)'!CV87,"")</f>
        <v/>
      </c>
      <c r="L6" s="17" t="str">
        <f>IF('Layout full names (mandatory)'!CW87&lt;&gt;"",'Layout full names (mandatory)'!CW87,"")</f>
        <v/>
      </c>
      <c r="M6" s="17" t="str">
        <f>IF('Layout full names (mandatory)'!CX87&lt;&gt;"",'Layout full names (mandatory)'!CX87,"")</f>
        <v/>
      </c>
      <c r="N6" s="17" t="str">
        <f>IF('Layout full names (mandatory)'!CY87&lt;&gt;"",'Layout full names (mandatory)'!CY87,"")</f>
        <v/>
      </c>
      <c r="O6" s="17" t="str">
        <f>IF('Layout full names (mandatory)'!CZ87&lt;&gt;"",'Layout full names (mandatory)'!CZ87,"")</f>
        <v/>
      </c>
      <c r="P6" s="17" t="str">
        <f>IF('Layout full names (mandatory)'!DA87&lt;&gt;"",'Layout full names (mandatory)'!DA87,"")</f>
        <v/>
      </c>
      <c r="Q6" s="17" t="str">
        <f>IF('Layout full names (mandatory)'!DB87&lt;&gt;"",'Layout full names (mandatory)'!DB87,"")</f>
        <v/>
      </c>
      <c r="R6" s="17" t="str">
        <f>IF('Layout full names (mandatory)'!DC87&lt;&gt;"",'Layout full names (mandatory)'!DC87,"")</f>
        <v/>
      </c>
      <c r="S6" s="17" t="str">
        <f>IF('Layout full names (mandatory)'!DD87&lt;&gt;"",'Layout full names (mandatory)'!DD87,"")</f>
        <v/>
      </c>
      <c r="T6" s="17" t="str">
        <f>IF('Layout full names (mandatory)'!DE87&lt;&gt;"",'Layout full names (mandatory)'!DE87,"")</f>
        <v/>
      </c>
      <c r="U6" s="17" t="str">
        <f>IF('Layout full names (mandatory)'!DF87&lt;&gt;"",'Layout full names (mandatory)'!DF87,"")</f>
        <v/>
      </c>
      <c r="V6" s="17" t="str">
        <f>IF('Layout full names (mandatory)'!DG87&lt;&gt;"",'Layout full names (mandatory)'!DG87,"")</f>
        <v/>
      </c>
      <c r="W6" s="17" t="str">
        <f>IF('Layout full names (mandatory)'!DH87&lt;&gt;"",'Layout full names (mandatory)'!DH87,"")</f>
        <v/>
      </c>
      <c r="X6" s="17" t="str">
        <f>IF('Layout full names (mandatory)'!DI87&lt;&gt;"",'Layout full names (mandatory)'!DI87,"")</f>
        <v/>
      </c>
      <c r="Y6" s="17" t="str">
        <f>IF('Layout full names (mandatory)'!DJ87&lt;&gt;"",'Layout full names (mandatory)'!DJ87,"")</f>
        <v/>
      </c>
    </row>
    <row r="7" spans="1:25" x14ac:dyDescent="0.3">
      <c r="A7" s="29" t="str">
        <f>IF('Layout full names (mandatory)'!C46&lt;&gt;"",'Layout full names (mandatory)'!C46,"")</f>
        <v>F</v>
      </c>
      <c r="B7" s="17" t="str">
        <f>IF('Layout full names (mandatory)'!CM88&lt;&gt;"",'Layout full names (mandatory)'!CM88,"")</f>
        <v/>
      </c>
      <c r="C7" s="17" t="str">
        <f>IF('Layout full names (mandatory)'!CN88&lt;&gt;"",'Layout full names (mandatory)'!CN88,"")</f>
        <v/>
      </c>
      <c r="D7" s="17" t="str">
        <f>IF('Layout full names (mandatory)'!CO88&lt;&gt;"",'Layout full names (mandatory)'!CO88,"")</f>
        <v/>
      </c>
      <c r="E7" s="17" t="str">
        <f>IF('Layout full names (mandatory)'!CP88&lt;&gt;"",'Layout full names (mandatory)'!CP88,"")</f>
        <v/>
      </c>
      <c r="F7" s="17" t="str">
        <f>IF('Layout full names (mandatory)'!CQ88&lt;&gt;"",'Layout full names (mandatory)'!CQ88,"")</f>
        <v/>
      </c>
      <c r="G7" s="17" t="str">
        <f>IF('Layout full names (mandatory)'!CR88&lt;&gt;"",'Layout full names (mandatory)'!CR88,"")</f>
        <v/>
      </c>
      <c r="H7" s="17" t="str">
        <f>IF('Layout full names (mandatory)'!CS88&lt;&gt;"",'Layout full names (mandatory)'!CS88,"")</f>
        <v/>
      </c>
      <c r="I7" s="17" t="str">
        <f>IF('Layout full names (mandatory)'!CT88&lt;&gt;"",'Layout full names (mandatory)'!CT88,"")</f>
        <v/>
      </c>
      <c r="J7" s="17" t="str">
        <f>IF('Layout full names (mandatory)'!CU88&lt;&gt;"",'Layout full names (mandatory)'!CU88,"")</f>
        <v/>
      </c>
      <c r="K7" s="17" t="str">
        <f>IF('Layout full names (mandatory)'!CV88&lt;&gt;"",'Layout full names (mandatory)'!CV88,"")</f>
        <v/>
      </c>
      <c r="L7" s="17" t="str">
        <f>IF('Layout full names (mandatory)'!CW88&lt;&gt;"",'Layout full names (mandatory)'!CW88,"")</f>
        <v/>
      </c>
      <c r="M7" s="17" t="str">
        <f>IF('Layout full names (mandatory)'!CX88&lt;&gt;"",'Layout full names (mandatory)'!CX88,"")</f>
        <v/>
      </c>
      <c r="N7" s="17" t="str">
        <f>IF('Layout full names (mandatory)'!CY88&lt;&gt;"",'Layout full names (mandatory)'!CY88,"")</f>
        <v/>
      </c>
      <c r="O7" s="17" t="str">
        <f>IF('Layout full names (mandatory)'!CZ88&lt;&gt;"",'Layout full names (mandatory)'!CZ88,"")</f>
        <v/>
      </c>
      <c r="P7" s="17" t="str">
        <f>IF('Layout full names (mandatory)'!DA88&lt;&gt;"",'Layout full names (mandatory)'!DA88,"")</f>
        <v/>
      </c>
      <c r="Q7" s="17" t="str">
        <f>IF('Layout full names (mandatory)'!DB88&lt;&gt;"",'Layout full names (mandatory)'!DB88,"")</f>
        <v/>
      </c>
      <c r="R7" s="17" t="str">
        <f>IF('Layout full names (mandatory)'!DC88&lt;&gt;"",'Layout full names (mandatory)'!DC88,"")</f>
        <v/>
      </c>
      <c r="S7" s="17" t="str">
        <f>IF('Layout full names (mandatory)'!DD88&lt;&gt;"",'Layout full names (mandatory)'!DD88,"")</f>
        <v/>
      </c>
      <c r="T7" s="17" t="str">
        <f>IF('Layout full names (mandatory)'!DE88&lt;&gt;"",'Layout full names (mandatory)'!DE88,"")</f>
        <v/>
      </c>
      <c r="U7" s="17" t="str">
        <f>IF('Layout full names (mandatory)'!DF88&lt;&gt;"",'Layout full names (mandatory)'!DF88,"")</f>
        <v/>
      </c>
      <c r="V7" s="17" t="str">
        <f>IF('Layout full names (mandatory)'!DG88&lt;&gt;"",'Layout full names (mandatory)'!DG88,"")</f>
        <v/>
      </c>
      <c r="W7" s="17" t="str">
        <f>IF('Layout full names (mandatory)'!DH88&lt;&gt;"",'Layout full names (mandatory)'!DH88,"")</f>
        <v/>
      </c>
      <c r="X7" s="17" t="str">
        <f>IF('Layout full names (mandatory)'!DI88&lt;&gt;"",'Layout full names (mandatory)'!DI88,"")</f>
        <v/>
      </c>
      <c r="Y7" s="17" t="str">
        <f>IF('Layout full names (mandatory)'!DJ88&lt;&gt;"",'Layout full names (mandatory)'!DJ88,"")</f>
        <v/>
      </c>
    </row>
    <row r="8" spans="1:25" x14ac:dyDescent="0.3">
      <c r="A8" s="29" t="str">
        <f>IF('Layout full names (mandatory)'!C47&lt;&gt;"",'Layout full names (mandatory)'!C47,"")</f>
        <v>G</v>
      </c>
      <c r="B8" s="17" t="str">
        <f>IF('Layout full names (mandatory)'!CM89&lt;&gt;"",'Layout full names (mandatory)'!CM89,"")</f>
        <v/>
      </c>
      <c r="C8" s="17" t="str">
        <f>IF('Layout full names (mandatory)'!CN89&lt;&gt;"",'Layout full names (mandatory)'!CN89,"")</f>
        <v/>
      </c>
      <c r="D8" s="17" t="str">
        <f>IF('Layout full names (mandatory)'!CO89&lt;&gt;"",'Layout full names (mandatory)'!CO89,"")</f>
        <v/>
      </c>
      <c r="E8" s="17" t="str">
        <f>IF('Layout full names (mandatory)'!CP89&lt;&gt;"",'Layout full names (mandatory)'!CP89,"")</f>
        <v/>
      </c>
      <c r="F8" s="17" t="str">
        <f>IF('Layout full names (mandatory)'!CQ89&lt;&gt;"",'Layout full names (mandatory)'!CQ89,"")</f>
        <v/>
      </c>
      <c r="G8" s="17" t="str">
        <f>IF('Layout full names (mandatory)'!CR89&lt;&gt;"",'Layout full names (mandatory)'!CR89,"")</f>
        <v/>
      </c>
      <c r="H8" s="17" t="str">
        <f>IF('Layout full names (mandatory)'!CS89&lt;&gt;"",'Layout full names (mandatory)'!CS89,"")</f>
        <v/>
      </c>
      <c r="I8" s="17" t="str">
        <f>IF('Layout full names (mandatory)'!CT89&lt;&gt;"",'Layout full names (mandatory)'!CT89,"")</f>
        <v/>
      </c>
      <c r="J8" s="17" t="str">
        <f>IF('Layout full names (mandatory)'!CU89&lt;&gt;"",'Layout full names (mandatory)'!CU89,"")</f>
        <v/>
      </c>
      <c r="K8" s="17" t="str">
        <f>IF('Layout full names (mandatory)'!CV89&lt;&gt;"",'Layout full names (mandatory)'!CV89,"")</f>
        <v/>
      </c>
      <c r="L8" s="17" t="str">
        <f>IF('Layout full names (mandatory)'!CW89&lt;&gt;"",'Layout full names (mandatory)'!CW89,"")</f>
        <v/>
      </c>
      <c r="M8" s="17" t="str">
        <f>IF('Layout full names (mandatory)'!CX89&lt;&gt;"",'Layout full names (mandatory)'!CX89,"")</f>
        <v/>
      </c>
      <c r="N8" s="17" t="str">
        <f>IF('Layout full names (mandatory)'!CY89&lt;&gt;"",'Layout full names (mandatory)'!CY89,"")</f>
        <v/>
      </c>
      <c r="O8" s="17" t="str">
        <f>IF('Layout full names (mandatory)'!CZ89&lt;&gt;"",'Layout full names (mandatory)'!CZ89,"")</f>
        <v/>
      </c>
      <c r="P8" s="17" t="str">
        <f>IF('Layout full names (mandatory)'!DA89&lt;&gt;"",'Layout full names (mandatory)'!DA89,"")</f>
        <v/>
      </c>
      <c r="Q8" s="17" t="str">
        <f>IF('Layout full names (mandatory)'!DB89&lt;&gt;"",'Layout full names (mandatory)'!DB89,"")</f>
        <v/>
      </c>
      <c r="R8" s="17" t="str">
        <f>IF('Layout full names (mandatory)'!DC89&lt;&gt;"",'Layout full names (mandatory)'!DC89,"")</f>
        <v/>
      </c>
      <c r="S8" s="17" t="str">
        <f>IF('Layout full names (mandatory)'!DD89&lt;&gt;"",'Layout full names (mandatory)'!DD89,"")</f>
        <v/>
      </c>
      <c r="T8" s="17" t="str">
        <f>IF('Layout full names (mandatory)'!DE89&lt;&gt;"",'Layout full names (mandatory)'!DE89,"")</f>
        <v/>
      </c>
      <c r="U8" s="17" t="str">
        <f>IF('Layout full names (mandatory)'!DF89&lt;&gt;"",'Layout full names (mandatory)'!DF89,"")</f>
        <v/>
      </c>
      <c r="V8" s="17" t="str">
        <f>IF('Layout full names (mandatory)'!DG89&lt;&gt;"",'Layout full names (mandatory)'!DG89,"")</f>
        <v/>
      </c>
      <c r="W8" s="17" t="str">
        <f>IF('Layout full names (mandatory)'!DH89&lt;&gt;"",'Layout full names (mandatory)'!DH89,"")</f>
        <v/>
      </c>
      <c r="X8" s="17" t="str">
        <f>IF('Layout full names (mandatory)'!DI89&lt;&gt;"",'Layout full names (mandatory)'!DI89,"")</f>
        <v/>
      </c>
      <c r="Y8" s="17" t="str">
        <f>IF('Layout full names (mandatory)'!DJ89&lt;&gt;"",'Layout full names (mandatory)'!DJ89,"")</f>
        <v/>
      </c>
    </row>
    <row r="9" spans="1:25" x14ac:dyDescent="0.3">
      <c r="A9" s="29" t="str">
        <f>IF('Layout full names (mandatory)'!C48&lt;&gt;"",'Layout full names (mandatory)'!C48,"")</f>
        <v>H</v>
      </c>
      <c r="B9" s="17" t="str">
        <f>IF('Layout full names (mandatory)'!CM90&lt;&gt;"",'Layout full names (mandatory)'!CM90,"")</f>
        <v/>
      </c>
      <c r="C9" s="17" t="str">
        <f>IF('Layout full names (mandatory)'!CN90&lt;&gt;"",'Layout full names (mandatory)'!CN90,"")</f>
        <v/>
      </c>
      <c r="D9" s="17" t="str">
        <f>IF('Layout full names (mandatory)'!CO90&lt;&gt;"",'Layout full names (mandatory)'!CO90,"")</f>
        <v/>
      </c>
      <c r="E9" s="17" t="str">
        <f>IF('Layout full names (mandatory)'!CP90&lt;&gt;"",'Layout full names (mandatory)'!CP90,"")</f>
        <v/>
      </c>
      <c r="F9" s="17" t="str">
        <f>IF('Layout full names (mandatory)'!CQ90&lt;&gt;"",'Layout full names (mandatory)'!CQ90,"")</f>
        <v/>
      </c>
      <c r="G9" s="17" t="str">
        <f>IF('Layout full names (mandatory)'!CR90&lt;&gt;"",'Layout full names (mandatory)'!CR90,"")</f>
        <v/>
      </c>
      <c r="H9" s="17" t="str">
        <f>IF('Layout full names (mandatory)'!CS90&lt;&gt;"",'Layout full names (mandatory)'!CS90,"")</f>
        <v/>
      </c>
      <c r="I9" s="17" t="str">
        <f>IF('Layout full names (mandatory)'!CT90&lt;&gt;"",'Layout full names (mandatory)'!CT90,"")</f>
        <v/>
      </c>
      <c r="J9" s="17" t="str">
        <f>IF('Layout full names (mandatory)'!CU90&lt;&gt;"",'Layout full names (mandatory)'!CU90,"")</f>
        <v/>
      </c>
      <c r="K9" s="17" t="str">
        <f>IF('Layout full names (mandatory)'!CV90&lt;&gt;"",'Layout full names (mandatory)'!CV90,"")</f>
        <v/>
      </c>
      <c r="L9" s="17" t="str">
        <f>IF('Layout full names (mandatory)'!CW90&lt;&gt;"",'Layout full names (mandatory)'!CW90,"")</f>
        <v/>
      </c>
      <c r="M9" s="17" t="str">
        <f>IF('Layout full names (mandatory)'!CX90&lt;&gt;"",'Layout full names (mandatory)'!CX90,"")</f>
        <v/>
      </c>
      <c r="N9" s="17" t="str">
        <f>IF('Layout full names (mandatory)'!CY90&lt;&gt;"",'Layout full names (mandatory)'!CY90,"")</f>
        <v/>
      </c>
      <c r="O9" s="17" t="str">
        <f>IF('Layout full names (mandatory)'!CZ90&lt;&gt;"",'Layout full names (mandatory)'!CZ90,"")</f>
        <v/>
      </c>
      <c r="P9" s="17" t="str">
        <f>IF('Layout full names (mandatory)'!DA90&lt;&gt;"",'Layout full names (mandatory)'!DA90,"")</f>
        <v/>
      </c>
      <c r="Q9" s="17" t="str">
        <f>IF('Layout full names (mandatory)'!DB90&lt;&gt;"",'Layout full names (mandatory)'!DB90,"")</f>
        <v/>
      </c>
      <c r="R9" s="17" t="str">
        <f>IF('Layout full names (mandatory)'!DC90&lt;&gt;"",'Layout full names (mandatory)'!DC90,"")</f>
        <v/>
      </c>
      <c r="S9" s="17" t="str">
        <f>IF('Layout full names (mandatory)'!DD90&lt;&gt;"",'Layout full names (mandatory)'!DD90,"")</f>
        <v/>
      </c>
      <c r="T9" s="17" t="str">
        <f>IF('Layout full names (mandatory)'!DE90&lt;&gt;"",'Layout full names (mandatory)'!DE90,"")</f>
        <v/>
      </c>
      <c r="U9" s="17" t="str">
        <f>IF('Layout full names (mandatory)'!DF90&lt;&gt;"",'Layout full names (mandatory)'!DF90,"")</f>
        <v/>
      </c>
      <c r="V9" s="17" t="str">
        <f>IF('Layout full names (mandatory)'!DG90&lt;&gt;"",'Layout full names (mandatory)'!DG90,"")</f>
        <v/>
      </c>
      <c r="W9" s="17" t="str">
        <f>IF('Layout full names (mandatory)'!DH90&lt;&gt;"",'Layout full names (mandatory)'!DH90,"")</f>
        <v/>
      </c>
      <c r="X9" s="17" t="str">
        <f>IF('Layout full names (mandatory)'!DI90&lt;&gt;"",'Layout full names (mandatory)'!DI90,"")</f>
        <v/>
      </c>
      <c r="Y9" s="17" t="str">
        <f>IF('Layout full names (mandatory)'!DJ90&lt;&gt;"",'Layout full names (mandatory)'!DJ90,"")</f>
        <v/>
      </c>
    </row>
    <row r="10" spans="1:25" x14ac:dyDescent="0.3">
      <c r="A10" s="29" t="str">
        <f>IF('Layout full names (mandatory)'!C49&lt;&gt;"",'Layout full names (mandatory)'!C49,"")</f>
        <v>I</v>
      </c>
      <c r="B10" s="17" t="str">
        <f>IF('Layout full names (mandatory)'!CM91&lt;&gt;"",'Layout full names (mandatory)'!CM91,"")</f>
        <v/>
      </c>
      <c r="C10" s="17" t="str">
        <f>IF('Layout full names (mandatory)'!CN91&lt;&gt;"",'Layout full names (mandatory)'!CN91,"")</f>
        <v/>
      </c>
      <c r="D10" s="17" t="str">
        <f>IF('Layout full names (mandatory)'!CO91&lt;&gt;"",'Layout full names (mandatory)'!CO91,"")</f>
        <v/>
      </c>
      <c r="E10" s="17" t="str">
        <f>IF('Layout full names (mandatory)'!CP91&lt;&gt;"",'Layout full names (mandatory)'!CP91,"")</f>
        <v/>
      </c>
      <c r="F10" s="17" t="str">
        <f>IF('Layout full names (mandatory)'!CQ91&lt;&gt;"",'Layout full names (mandatory)'!CQ91,"")</f>
        <v/>
      </c>
      <c r="G10" s="17" t="str">
        <f>IF('Layout full names (mandatory)'!CR91&lt;&gt;"",'Layout full names (mandatory)'!CR91,"")</f>
        <v/>
      </c>
      <c r="H10" s="17" t="str">
        <f>IF('Layout full names (mandatory)'!CS91&lt;&gt;"",'Layout full names (mandatory)'!CS91,"")</f>
        <v/>
      </c>
      <c r="I10" s="17" t="str">
        <f>IF('Layout full names (mandatory)'!CT91&lt;&gt;"",'Layout full names (mandatory)'!CT91,"")</f>
        <v/>
      </c>
      <c r="J10" s="17" t="str">
        <f>IF('Layout full names (mandatory)'!CU91&lt;&gt;"",'Layout full names (mandatory)'!CU91,"")</f>
        <v/>
      </c>
      <c r="K10" s="17" t="str">
        <f>IF('Layout full names (mandatory)'!CV91&lt;&gt;"",'Layout full names (mandatory)'!CV91,"")</f>
        <v/>
      </c>
      <c r="L10" s="17" t="str">
        <f>IF('Layout full names (mandatory)'!CW91&lt;&gt;"",'Layout full names (mandatory)'!CW91,"")</f>
        <v/>
      </c>
      <c r="M10" s="17" t="str">
        <f>IF('Layout full names (mandatory)'!CX91&lt;&gt;"",'Layout full names (mandatory)'!CX91,"")</f>
        <v/>
      </c>
      <c r="N10" s="17" t="str">
        <f>IF('Layout full names (mandatory)'!CY91&lt;&gt;"",'Layout full names (mandatory)'!CY91,"")</f>
        <v/>
      </c>
      <c r="O10" s="17" t="str">
        <f>IF('Layout full names (mandatory)'!CZ91&lt;&gt;"",'Layout full names (mandatory)'!CZ91,"")</f>
        <v/>
      </c>
      <c r="P10" s="17" t="str">
        <f>IF('Layout full names (mandatory)'!DA91&lt;&gt;"",'Layout full names (mandatory)'!DA91,"")</f>
        <v/>
      </c>
      <c r="Q10" s="17" t="str">
        <f>IF('Layout full names (mandatory)'!DB91&lt;&gt;"",'Layout full names (mandatory)'!DB91,"")</f>
        <v/>
      </c>
      <c r="R10" s="17" t="str">
        <f>IF('Layout full names (mandatory)'!DC91&lt;&gt;"",'Layout full names (mandatory)'!DC91,"")</f>
        <v/>
      </c>
      <c r="S10" s="17" t="str">
        <f>IF('Layout full names (mandatory)'!DD91&lt;&gt;"",'Layout full names (mandatory)'!DD91,"")</f>
        <v/>
      </c>
      <c r="T10" s="17" t="str">
        <f>IF('Layout full names (mandatory)'!DE91&lt;&gt;"",'Layout full names (mandatory)'!DE91,"")</f>
        <v/>
      </c>
      <c r="U10" s="17" t="str">
        <f>IF('Layout full names (mandatory)'!DF91&lt;&gt;"",'Layout full names (mandatory)'!DF91,"")</f>
        <v/>
      </c>
      <c r="V10" s="17" t="str">
        <f>IF('Layout full names (mandatory)'!DG91&lt;&gt;"",'Layout full names (mandatory)'!DG91,"")</f>
        <v/>
      </c>
      <c r="W10" s="17" t="str">
        <f>IF('Layout full names (mandatory)'!DH91&lt;&gt;"",'Layout full names (mandatory)'!DH91,"")</f>
        <v/>
      </c>
      <c r="X10" s="17" t="str">
        <f>IF('Layout full names (mandatory)'!DI91&lt;&gt;"",'Layout full names (mandatory)'!DI91,"")</f>
        <v/>
      </c>
      <c r="Y10" s="17" t="str">
        <f>IF('Layout full names (mandatory)'!DJ91&lt;&gt;"",'Layout full names (mandatory)'!DJ91,"")</f>
        <v/>
      </c>
    </row>
    <row r="11" spans="1:25" x14ac:dyDescent="0.3">
      <c r="A11" s="29" t="str">
        <f>IF('Layout full names (mandatory)'!C50&lt;&gt;"",'Layout full names (mandatory)'!C50,"")</f>
        <v>J</v>
      </c>
      <c r="B11" s="17" t="str">
        <f>IF('Layout full names (mandatory)'!CM92&lt;&gt;"",'Layout full names (mandatory)'!CM92,"")</f>
        <v/>
      </c>
      <c r="C11" s="17" t="str">
        <f>IF('Layout full names (mandatory)'!CN92&lt;&gt;"",'Layout full names (mandatory)'!CN92,"")</f>
        <v/>
      </c>
      <c r="D11" s="17" t="str">
        <f>IF('Layout full names (mandatory)'!CO92&lt;&gt;"",'Layout full names (mandatory)'!CO92,"")</f>
        <v/>
      </c>
      <c r="E11" s="17" t="str">
        <f>IF('Layout full names (mandatory)'!CP92&lt;&gt;"",'Layout full names (mandatory)'!CP92,"")</f>
        <v/>
      </c>
      <c r="F11" s="17" t="str">
        <f>IF('Layout full names (mandatory)'!CQ92&lt;&gt;"",'Layout full names (mandatory)'!CQ92,"")</f>
        <v/>
      </c>
      <c r="G11" s="17" t="str">
        <f>IF('Layout full names (mandatory)'!CR92&lt;&gt;"",'Layout full names (mandatory)'!CR92,"")</f>
        <v/>
      </c>
      <c r="H11" s="17" t="str">
        <f>IF('Layout full names (mandatory)'!CS92&lt;&gt;"",'Layout full names (mandatory)'!CS92,"")</f>
        <v/>
      </c>
      <c r="I11" s="17" t="str">
        <f>IF('Layout full names (mandatory)'!CT92&lt;&gt;"",'Layout full names (mandatory)'!CT92,"")</f>
        <v/>
      </c>
      <c r="J11" s="17" t="str">
        <f>IF('Layout full names (mandatory)'!CU92&lt;&gt;"",'Layout full names (mandatory)'!CU92,"")</f>
        <v/>
      </c>
      <c r="K11" s="17" t="str">
        <f>IF('Layout full names (mandatory)'!CV92&lt;&gt;"",'Layout full names (mandatory)'!CV92,"")</f>
        <v/>
      </c>
      <c r="L11" s="17" t="str">
        <f>IF('Layout full names (mandatory)'!CW92&lt;&gt;"",'Layout full names (mandatory)'!CW92,"")</f>
        <v/>
      </c>
      <c r="M11" s="17" t="str">
        <f>IF('Layout full names (mandatory)'!CX92&lt;&gt;"",'Layout full names (mandatory)'!CX92,"")</f>
        <v/>
      </c>
      <c r="N11" s="17" t="str">
        <f>IF('Layout full names (mandatory)'!CY92&lt;&gt;"",'Layout full names (mandatory)'!CY92,"")</f>
        <v/>
      </c>
      <c r="O11" s="17" t="str">
        <f>IF('Layout full names (mandatory)'!CZ92&lt;&gt;"",'Layout full names (mandatory)'!CZ92,"")</f>
        <v/>
      </c>
      <c r="P11" s="17" t="str">
        <f>IF('Layout full names (mandatory)'!DA92&lt;&gt;"",'Layout full names (mandatory)'!DA92,"")</f>
        <v/>
      </c>
      <c r="Q11" s="17" t="str">
        <f>IF('Layout full names (mandatory)'!DB92&lt;&gt;"",'Layout full names (mandatory)'!DB92,"")</f>
        <v/>
      </c>
      <c r="R11" s="17" t="str">
        <f>IF('Layout full names (mandatory)'!DC92&lt;&gt;"",'Layout full names (mandatory)'!DC92,"")</f>
        <v/>
      </c>
      <c r="S11" s="17" t="str">
        <f>IF('Layout full names (mandatory)'!DD92&lt;&gt;"",'Layout full names (mandatory)'!DD92,"")</f>
        <v/>
      </c>
      <c r="T11" s="17" t="str">
        <f>IF('Layout full names (mandatory)'!DE92&lt;&gt;"",'Layout full names (mandatory)'!DE92,"")</f>
        <v/>
      </c>
      <c r="U11" s="17" t="str">
        <f>IF('Layout full names (mandatory)'!DF92&lt;&gt;"",'Layout full names (mandatory)'!DF92,"")</f>
        <v/>
      </c>
      <c r="V11" s="17" t="str">
        <f>IF('Layout full names (mandatory)'!DG92&lt;&gt;"",'Layout full names (mandatory)'!DG92,"")</f>
        <v/>
      </c>
      <c r="W11" s="17" t="str">
        <f>IF('Layout full names (mandatory)'!DH92&lt;&gt;"",'Layout full names (mandatory)'!DH92,"")</f>
        <v/>
      </c>
      <c r="X11" s="17" t="str">
        <f>IF('Layout full names (mandatory)'!DI92&lt;&gt;"",'Layout full names (mandatory)'!DI92,"")</f>
        <v/>
      </c>
      <c r="Y11" s="17" t="str">
        <f>IF('Layout full names (mandatory)'!DJ92&lt;&gt;"",'Layout full names (mandatory)'!DJ92,"")</f>
        <v/>
      </c>
    </row>
    <row r="12" spans="1:25" x14ac:dyDescent="0.3">
      <c r="A12" s="29" t="str">
        <f>IF('Layout full names (mandatory)'!C51&lt;&gt;"",'Layout full names (mandatory)'!C51,"")</f>
        <v>K</v>
      </c>
      <c r="B12" s="17" t="str">
        <f>IF('Layout full names (mandatory)'!CM93&lt;&gt;"",'Layout full names (mandatory)'!CM93,"")</f>
        <v/>
      </c>
      <c r="C12" s="17" t="str">
        <f>IF('Layout full names (mandatory)'!CN93&lt;&gt;"",'Layout full names (mandatory)'!CN93,"")</f>
        <v/>
      </c>
      <c r="D12" s="17" t="str">
        <f>IF('Layout full names (mandatory)'!CO93&lt;&gt;"",'Layout full names (mandatory)'!CO93,"")</f>
        <v/>
      </c>
      <c r="E12" s="17" t="str">
        <f>IF('Layout full names (mandatory)'!CP93&lt;&gt;"",'Layout full names (mandatory)'!CP93,"")</f>
        <v/>
      </c>
      <c r="F12" s="17" t="str">
        <f>IF('Layout full names (mandatory)'!CQ93&lt;&gt;"",'Layout full names (mandatory)'!CQ93,"")</f>
        <v/>
      </c>
      <c r="G12" s="17" t="str">
        <f>IF('Layout full names (mandatory)'!CR93&lt;&gt;"",'Layout full names (mandatory)'!CR93,"")</f>
        <v/>
      </c>
      <c r="H12" s="17" t="str">
        <f>IF('Layout full names (mandatory)'!CS93&lt;&gt;"",'Layout full names (mandatory)'!CS93,"")</f>
        <v/>
      </c>
      <c r="I12" s="17" t="str">
        <f>IF('Layout full names (mandatory)'!CT93&lt;&gt;"",'Layout full names (mandatory)'!CT93,"")</f>
        <v/>
      </c>
      <c r="J12" s="17" t="str">
        <f>IF('Layout full names (mandatory)'!CU93&lt;&gt;"",'Layout full names (mandatory)'!CU93,"")</f>
        <v/>
      </c>
      <c r="K12" s="17" t="str">
        <f>IF('Layout full names (mandatory)'!CV93&lt;&gt;"",'Layout full names (mandatory)'!CV93,"")</f>
        <v/>
      </c>
      <c r="L12" s="17" t="str">
        <f>IF('Layout full names (mandatory)'!CW93&lt;&gt;"",'Layout full names (mandatory)'!CW93,"")</f>
        <v/>
      </c>
      <c r="M12" s="17" t="str">
        <f>IF('Layout full names (mandatory)'!CX93&lt;&gt;"",'Layout full names (mandatory)'!CX93,"")</f>
        <v/>
      </c>
      <c r="N12" s="17" t="str">
        <f>IF('Layout full names (mandatory)'!CY93&lt;&gt;"",'Layout full names (mandatory)'!CY93,"")</f>
        <v/>
      </c>
      <c r="O12" s="17" t="str">
        <f>IF('Layout full names (mandatory)'!CZ93&lt;&gt;"",'Layout full names (mandatory)'!CZ93,"")</f>
        <v/>
      </c>
      <c r="P12" s="17" t="str">
        <f>IF('Layout full names (mandatory)'!DA93&lt;&gt;"",'Layout full names (mandatory)'!DA93,"")</f>
        <v/>
      </c>
      <c r="Q12" s="17" t="str">
        <f>IF('Layout full names (mandatory)'!DB93&lt;&gt;"",'Layout full names (mandatory)'!DB93,"")</f>
        <v/>
      </c>
      <c r="R12" s="17" t="str">
        <f>IF('Layout full names (mandatory)'!DC93&lt;&gt;"",'Layout full names (mandatory)'!DC93,"")</f>
        <v/>
      </c>
      <c r="S12" s="17" t="str">
        <f>IF('Layout full names (mandatory)'!DD93&lt;&gt;"",'Layout full names (mandatory)'!DD93,"")</f>
        <v/>
      </c>
      <c r="T12" s="17" t="str">
        <f>IF('Layout full names (mandatory)'!DE93&lt;&gt;"",'Layout full names (mandatory)'!DE93,"")</f>
        <v/>
      </c>
      <c r="U12" s="17" t="str">
        <f>IF('Layout full names (mandatory)'!DF93&lt;&gt;"",'Layout full names (mandatory)'!DF93,"")</f>
        <v/>
      </c>
      <c r="V12" s="17" t="str">
        <f>IF('Layout full names (mandatory)'!DG93&lt;&gt;"",'Layout full names (mandatory)'!DG93,"")</f>
        <v/>
      </c>
      <c r="W12" s="17" t="str">
        <f>IF('Layout full names (mandatory)'!DH93&lt;&gt;"",'Layout full names (mandatory)'!DH93,"")</f>
        <v/>
      </c>
      <c r="X12" s="17" t="str">
        <f>IF('Layout full names (mandatory)'!DI93&lt;&gt;"",'Layout full names (mandatory)'!DI93,"")</f>
        <v/>
      </c>
      <c r="Y12" s="17" t="str">
        <f>IF('Layout full names (mandatory)'!DJ93&lt;&gt;"",'Layout full names (mandatory)'!DJ93,"")</f>
        <v/>
      </c>
    </row>
    <row r="13" spans="1:25" x14ac:dyDescent="0.3">
      <c r="A13" s="29" t="str">
        <f>IF('Layout full names (mandatory)'!C52&lt;&gt;"",'Layout full names (mandatory)'!C52,"")</f>
        <v>L</v>
      </c>
      <c r="B13" s="17" t="str">
        <f>IF('Layout full names (mandatory)'!CM94&lt;&gt;"",'Layout full names (mandatory)'!CM94,"")</f>
        <v/>
      </c>
      <c r="C13" s="17" t="str">
        <f>IF('Layout full names (mandatory)'!CN94&lt;&gt;"",'Layout full names (mandatory)'!CN94,"")</f>
        <v/>
      </c>
      <c r="D13" s="17" t="str">
        <f>IF('Layout full names (mandatory)'!CO94&lt;&gt;"",'Layout full names (mandatory)'!CO94,"")</f>
        <v/>
      </c>
      <c r="E13" s="17" t="str">
        <f>IF('Layout full names (mandatory)'!CP94&lt;&gt;"",'Layout full names (mandatory)'!CP94,"")</f>
        <v/>
      </c>
      <c r="F13" s="17" t="str">
        <f>IF('Layout full names (mandatory)'!CQ94&lt;&gt;"",'Layout full names (mandatory)'!CQ94,"")</f>
        <v/>
      </c>
      <c r="G13" s="17" t="str">
        <f>IF('Layout full names (mandatory)'!CR94&lt;&gt;"",'Layout full names (mandatory)'!CR94,"")</f>
        <v/>
      </c>
      <c r="H13" s="17" t="str">
        <f>IF('Layout full names (mandatory)'!CS94&lt;&gt;"",'Layout full names (mandatory)'!CS94,"")</f>
        <v/>
      </c>
      <c r="I13" s="17" t="str">
        <f>IF('Layout full names (mandatory)'!CT94&lt;&gt;"",'Layout full names (mandatory)'!CT94,"")</f>
        <v/>
      </c>
      <c r="J13" s="17" t="str">
        <f>IF('Layout full names (mandatory)'!CU94&lt;&gt;"",'Layout full names (mandatory)'!CU94,"")</f>
        <v/>
      </c>
      <c r="K13" s="17" t="str">
        <f>IF('Layout full names (mandatory)'!CV94&lt;&gt;"",'Layout full names (mandatory)'!CV94,"")</f>
        <v/>
      </c>
      <c r="L13" s="17" t="str">
        <f>IF('Layout full names (mandatory)'!CW94&lt;&gt;"",'Layout full names (mandatory)'!CW94,"")</f>
        <v/>
      </c>
      <c r="M13" s="17" t="str">
        <f>IF('Layout full names (mandatory)'!CX94&lt;&gt;"",'Layout full names (mandatory)'!CX94,"")</f>
        <v/>
      </c>
      <c r="N13" s="17" t="str">
        <f>IF('Layout full names (mandatory)'!CY94&lt;&gt;"",'Layout full names (mandatory)'!CY94,"")</f>
        <v/>
      </c>
      <c r="O13" s="17" t="str">
        <f>IF('Layout full names (mandatory)'!CZ94&lt;&gt;"",'Layout full names (mandatory)'!CZ94,"")</f>
        <v/>
      </c>
      <c r="P13" s="17" t="str">
        <f>IF('Layout full names (mandatory)'!DA94&lt;&gt;"",'Layout full names (mandatory)'!DA94,"")</f>
        <v/>
      </c>
      <c r="Q13" s="17" t="str">
        <f>IF('Layout full names (mandatory)'!DB94&lt;&gt;"",'Layout full names (mandatory)'!DB94,"")</f>
        <v/>
      </c>
      <c r="R13" s="17" t="str">
        <f>IF('Layout full names (mandatory)'!DC94&lt;&gt;"",'Layout full names (mandatory)'!DC94,"")</f>
        <v/>
      </c>
      <c r="S13" s="17" t="str">
        <f>IF('Layout full names (mandatory)'!DD94&lt;&gt;"",'Layout full names (mandatory)'!DD94,"")</f>
        <v/>
      </c>
      <c r="T13" s="17" t="str">
        <f>IF('Layout full names (mandatory)'!DE94&lt;&gt;"",'Layout full names (mandatory)'!DE94,"")</f>
        <v/>
      </c>
      <c r="U13" s="17" t="str">
        <f>IF('Layout full names (mandatory)'!DF94&lt;&gt;"",'Layout full names (mandatory)'!DF94,"")</f>
        <v/>
      </c>
      <c r="V13" s="17" t="str">
        <f>IF('Layout full names (mandatory)'!DG94&lt;&gt;"",'Layout full names (mandatory)'!DG94,"")</f>
        <v/>
      </c>
      <c r="W13" s="17" t="str">
        <f>IF('Layout full names (mandatory)'!DH94&lt;&gt;"",'Layout full names (mandatory)'!DH94,"")</f>
        <v/>
      </c>
      <c r="X13" s="17" t="str">
        <f>IF('Layout full names (mandatory)'!DI94&lt;&gt;"",'Layout full names (mandatory)'!DI94,"")</f>
        <v/>
      </c>
      <c r="Y13" s="17" t="str">
        <f>IF('Layout full names (mandatory)'!DJ94&lt;&gt;"",'Layout full names (mandatory)'!DJ94,"")</f>
        <v/>
      </c>
    </row>
    <row r="14" spans="1:25" x14ac:dyDescent="0.3">
      <c r="A14" s="29" t="str">
        <f>IF('Layout full names (mandatory)'!C53&lt;&gt;"",'Layout full names (mandatory)'!C53,"")</f>
        <v>M</v>
      </c>
      <c r="B14" s="17" t="str">
        <f>IF('Layout full names (mandatory)'!CM95&lt;&gt;"",'Layout full names (mandatory)'!CM95,"")</f>
        <v/>
      </c>
      <c r="C14" s="17" t="str">
        <f>IF('Layout full names (mandatory)'!CN95&lt;&gt;"",'Layout full names (mandatory)'!CN95,"")</f>
        <v/>
      </c>
      <c r="D14" s="17" t="str">
        <f>IF('Layout full names (mandatory)'!CO95&lt;&gt;"",'Layout full names (mandatory)'!CO95,"")</f>
        <v/>
      </c>
      <c r="E14" s="17" t="str">
        <f>IF('Layout full names (mandatory)'!CP95&lt;&gt;"",'Layout full names (mandatory)'!CP95,"")</f>
        <v/>
      </c>
      <c r="F14" s="17" t="str">
        <f>IF('Layout full names (mandatory)'!CQ95&lt;&gt;"",'Layout full names (mandatory)'!CQ95,"")</f>
        <v/>
      </c>
      <c r="G14" s="17" t="str">
        <f>IF('Layout full names (mandatory)'!CR95&lt;&gt;"",'Layout full names (mandatory)'!CR95,"")</f>
        <v/>
      </c>
      <c r="H14" s="17" t="str">
        <f>IF('Layout full names (mandatory)'!CS95&lt;&gt;"",'Layout full names (mandatory)'!CS95,"")</f>
        <v/>
      </c>
      <c r="I14" s="17" t="str">
        <f>IF('Layout full names (mandatory)'!CT95&lt;&gt;"",'Layout full names (mandatory)'!CT95,"")</f>
        <v/>
      </c>
      <c r="J14" s="17" t="str">
        <f>IF('Layout full names (mandatory)'!CU95&lt;&gt;"",'Layout full names (mandatory)'!CU95,"")</f>
        <v/>
      </c>
      <c r="K14" s="17" t="str">
        <f>IF('Layout full names (mandatory)'!CV95&lt;&gt;"",'Layout full names (mandatory)'!CV95,"")</f>
        <v/>
      </c>
      <c r="L14" s="17" t="str">
        <f>IF('Layout full names (mandatory)'!CW95&lt;&gt;"",'Layout full names (mandatory)'!CW95,"")</f>
        <v/>
      </c>
      <c r="M14" s="17" t="str">
        <f>IF('Layout full names (mandatory)'!CX95&lt;&gt;"",'Layout full names (mandatory)'!CX95,"")</f>
        <v/>
      </c>
      <c r="N14" s="17" t="str">
        <f>IF('Layout full names (mandatory)'!CY95&lt;&gt;"",'Layout full names (mandatory)'!CY95,"")</f>
        <v/>
      </c>
      <c r="O14" s="17" t="str">
        <f>IF('Layout full names (mandatory)'!CZ95&lt;&gt;"",'Layout full names (mandatory)'!CZ95,"")</f>
        <v/>
      </c>
      <c r="P14" s="17" t="str">
        <f>IF('Layout full names (mandatory)'!DA95&lt;&gt;"",'Layout full names (mandatory)'!DA95,"")</f>
        <v/>
      </c>
      <c r="Q14" s="17" t="str">
        <f>IF('Layout full names (mandatory)'!DB95&lt;&gt;"",'Layout full names (mandatory)'!DB95,"")</f>
        <v/>
      </c>
      <c r="R14" s="17" t="str">
        <f>IF('Layout full names (mandatory)'!DC95&lt;&gt;"",'Layout full names (mandatory)'!DC95,"")</f>
        <v/>
      </c>
      <c r="S14" s="17" t="str">
        <f>IF('Layout full names (mandatory)'!DD95&lt;&gt;"",'Layout full names (mandatory)'!DD95,"")</f>
        <v/>
      </c>
      <c r="T14" s="17" t="str">
        <f>IF('Layout full names (mandatory)'!DE95&lt;&gt;"",'Layout full names (mandatory)'!DE95,"")</f>
        <v/>
      </c>
      <c r="U14" s="17" t="str">
        <f>IF('Layout full names (mandatory)'!DF95&lt;&gt;"",'Layout full names (mandatory)'!DF95,"")</f>
        <v/>
      </c>
      <c r="V14" s="17" t="str">
        <f>IF('Layout full names (mandatory)'!DG95&lt;&gt;"",'Layout full names (mandatory)'!DG95,"")</f>
        <v/>
      </c>
      <c r="W14" s="17" t="str">
        <f>IF('Layout full names (mandatory)'!DH95&lt;&gt;"",'Layout full names (mandatory)'!DH95,"")</f>
        <v/>
      </c>
      <c r="X14" s="17" t="str">
        <f>IF('Layout full names (mandatory)'!DI95&lt;&gt;"",'Layout full names (mandatory)'!DI95,"")</f>
        <v/>
      </c>
      <c r="Y14" s="17" t="str">
        <f>IF('Layout full names (mandatory)'!DJ95&lt;&gt;"",'Layout full names (mandatory)'!DJ95,"")</f>
        <v/>
      </c>
    </row>
    <row r="15" spans="1:25" x14ac:dyDescent="0.3">
      <c r="A15" s="29" t="str">
        <f>IF('Layout full names (mandatory)'!C54&lt;&gt;"",'Layout full names (mandatory)'!C54,"")</f>
        <v>N</v>
      </c>
      <c r="B15" s="17" t="str">
        <f>IF('Layout full names (mandatory)'!CM96&lt;&gt;"",'Layout full names (mandatory)'!CM96,"")</f>
        <v/>
      </c>
      <c r="C15" s="17" t="str">
        <f>IF('Layout full names (mandatory)'!CN96&lt;&gt;"",'Layout full names (mandatory)'!CN96,"")</f>
        <v/>
      </c>
      <c r="D15" s="17" t="str">
        <f>IF('Layout full names (mandatory)'!CO96&lt;&gt;"",'Layout full names (mandatory)'!CO96,"")</f>
        <v/>
      </c>
      <c r="E15" s="17" t="str">
        <f>IF('Layout full names (mandatory)'!CP96&lt;&gt;"",'Layout full names (mandatory)'!CP96,"")</f>
        <v/>
      </c>
      <c r="F15" s="17" t="str">
        <f>IF('Layout full names (mandatory)'!CQ96&lt;&gt;"",'Layout full names (mandatory)'!CQ96,"")</f>
        <v/>
      </c>
      <c r="G15" s="17" t="str">
        <f>IF('Layout full names (mandatory)'!CR96&lt;&gt;"",'Layout full names (mandatory)'!CR96,"")</f>
        <v/>
      </c>
      <c r="H15" s="17" t="str">
        <f>IF('Layout full names (mandatory)'!CS96&lt;&gt;"",'Layout full names (mandatory)'!CS96,"")</f>
        <v/>
      </c>
      <c r="I15" s="17" t="str">
        <f>IF('Layout full names (mandatory)'!CT96&lt;&gt;"",'Layout full names (mandatory)'!CT96,"")</f>
        <v/>
      </c>
      <c r="J15" s="17" t="str">
        <f>IF('Layout full names (mandatory)'!CU96&lt;&gt;"",'Layout full names (mandatory)'!CU96,"")</f>
        <v/>
      </c>
      <c r="K15" s="17" t="str">
        <f>IF('Layout full names (mandatory)'!CV96&lt;&gt;"",'Layout full names (mandatory)'!CV96,"")</f>
        <v/>
      </c>
      <c r="L15" s="17" t="str">
        <f>IF('Layout full names (mandatory)'!CW96&lt;&gt;"",'Layout full names (mandatory)'!CW96,"")</f>
        <v/>
      </c>
      <c r="M15" s="17" t="str">
        <f>IF('Layout full names (mandatory)'!CX96&lt;&gt;"",'Layout full names (mandatory)'!CX96,"")</f>
        <v/>
      </c>
      <c r="N15" s="17" t="str">
        <f>IF('Layout full names (mandatory)'!CY96&lt;&gt;"",'Layout full names (mandatory)'!CY96,"")</f>
        <v/>
      </c>
      <c r="O15" s="17" t="str">
        <f>IF('Layout full names (mandatory)'!CZ96&lt;&gt;"",'Layout full names (mandatory)'!CZ96,"")</f>
        <v/>
      </c>
      <c r="P15" s="17" t="str">
        <f>IF('Layout full names (mandatory)'!DA96&lt;&gt;"",'Layout full names (mandatory)'!DA96,"")</f>
        <v/>
      </c>
      <c r="Q15" s="17" t="str">
        <f>IF('Layout full names (mandatory)'!DB96&lt;&gt;"",'Layout full names (mandatory)'!DB96,"")</f>
        <v/>
      </c>
      <c r="R15" s="17" t="str">
        <f>IF('Layout full names (mandatory)'!DC96&lt;&gt;"",'Layout full names (mandatory)'!DC96,"")</f>
        <v/>
      </c>
      <c r="S15" s="17" t="str">
        <f>IF('Layout full names (mandatory)'!DD96&lt;&gt;"",'Layout full names (mandatory)'!DD96,"")</f>
        <v/>
      </c>
      <c r="T15" s="17" t="str">
        <f>IF('Layout full names (mandatory)'!DE96&lt;&gt;"",'Layout full names (mandatory)'!DE96,"")</f>
        <v/>
      </c>
      <c r="U15" s="17" t="str">
        <f>IF('Layout full names (mandatory)'!DF96&lt;&gt;"",'Layout full names (mandatory)'!DF96,"")</f>
        <v/>
      </c>
      <c r="V15" s="17" t="str">
        <f>IF('Layout full names (mandatory)'!DG96&lt;&gt;"",'Layout full names (mandatory)'!DG96,"")</f>
        <v/>
      </c>
      <c r="W15" s="17" t="str">
        <f>IF('Layout full names (mandatory)'!DH96&lt;&gt;"",'Layout full names (mandatory)'!DH96,"")</f>
        <v/>
      </c>
      <c r="X15" s="17" t="str">
        <f>IF('Layout full names (mandatory)'!DI96&lt;&gt;"",'Layout full names (mandatory)'!DI96,"")</f>
        <v/>
      </c>
      <c r="Y15" s="17" t="str">
        <f>IF('Layout full names (mandatory)'!DJ96&lt;&gt;"",'Layout full names (mandatory)'!DJ96,"")</f>
        <v/>
      </c>
    </row>
    <row r="16" spans="1:25" x14ac:dyDescent="0.3">
      <c r="A16" s="29" t="str">
        <f>IF('Layout full names (mandatory)'!C55&lt;&gt;"",'Layout full names (mandatory)'!C55,"")</f>
        <v>O</v>
      </c>
      <c r="B16" s="17" t="str">
        <f>IF('Layout full names (mandatory)'!CM97&lt;&gt;"",'Layout full names (mandatory)'!CM97,"")</f>
        <v/>
      </c>
      <c r="C16" s="17" t="str">
        <f>IF('Layout full names (mandatory)'!CN97&lt;&gt;"",'Layout full names (mandatory)'!CN97,"")</f>
        <v/>
      </c>
      <c r="D16" s="17" t="str">
        <f>IF('Layout full names (mandatory)'!CO97&lt;&gt;"",'Layout full names (mandatory)'!CO97,"")</f>
        <v/>
      </c>
      <c r="E16" s="17" t="str">
        <f>IF('Layout full names (mandatory)'!CP97&lt;&gt;"",'Layout full names (mandatory)'!CP97,"")</f>
        <v/>
      </c>
      <c r="F16" s="17" t="str">
        <f>IF('Layout full names (mandatory)'!CQ97&lt;&gt;"",'Layout full names (mandatory)'!CQ97,"")</f>
        <v/>
      </c>
      <c r="G16" s="17" t="str">
        <f>IF('Layout full names (mandatory)'!CR97&lt;&gt;"",'Layout full names (mandatory)'!CR97,"")</f>
        <v/>
      </c>
      <c r="H16" s="17" t="str">
        <f>IF('Layout full names (mandatory)'!CS97&lt;&gt;"",'Layout full names (mandatory)'!CS97,"")</f>
        <v/>
      </c>
      <c r="I16" s="17" t="str">
        <f>IF('Layout full names (mandatory)'!CT97&lt;&gt;"",'Layout full names (mandatory)'!CT97,"")</f>
        <v/>
      </c>
      <c r="J16" s="17" t="str">
        <f>IF('Layout full names (mandatory)'!CU97&lt;&gt;"",'Layout full names (mandatory)'!CU97,"")</f>
        <v/>
      </c>
      <c r="K16" s="17" t="str">
        <f>IF('Layout full names (mandatory)'!CV97&lt;&gt;"",'Layout full names (mandatory)'!CV97,"")</f>
        <v/>
      </c>
      <c r="L16" s="17" t="str">
        <f>IF('Layout full names (mandatory)'!CW97&lt;&gt;"",'Layout full names (mandatory)'!CW97,"")</f>
        <v/>
      </c>
      <c r="M16" s="17" t="str">
        <f>IF('Layout full names (mandatory)'!CX97&lt;&gt;"",'Layout full names (mandatory)'!CX97,"")</f>
        <v/>
      </c>
      <c r="N16" s="17" t="str">
        <f>IF('Layout full names (mandatory)'!CY97&lt;&gt;"",'Layout full names (mandatory)'!CY97,"")</f>
        <v/>
      </c>
      <c r="O16" s="17" t="str">
        <f>IF('Layout full names (mandatory)'!CZ97&lt;&gt;"",'Layout full names (mandatory)'!CZ97,"")</f>
        <v/>
      </c>
      <c r="P16" s="17" t="str">
        <f>IF('Layout full names (mandatory)'!DA97&lt;&gt;"",'Layout full names (mandatory)'!DA97,"")</f>
        <v/>
      </c>
      <c r="Q16" s="17" t="str">
        <f>IF('Layout full names (mandatory)'!DB97&lt;&gt;"",'Layout full names (mandatory)'!DB97,"")</f>
        <v/>
      </c>
      <c r="R16" s="17" t="str">
        <f>IF('Layout full names (mandatory)'!DC97&lt;&gt;"",'Layout full names (mandatory)'!DC97,"")</f>
        <v/>
      </c>
      <c r="S16" s="17" t="str">
        <f>IF('Layout full names (mandatory)'!DD97&lt;&gt;"",'Layout full names (mandatory)'!DD97,"")</f>
        <v/>
      </c>
      <c r="T16" s="17" t="str">
        <f>IF('Layout full names (mandatory)'!DE97&lt;&gt;"",'Layout full names (mandatory)'!DE97,"")</f>
        <v/>
      </c>
      <c r="U16" s="17" t="str">
        <f>IF('Layout full names (mandatory)'!DF97&lt;&gt;"",'Layout full names (mandatory)'!DF97,"")</f>
        <v/>
      </c>
      <c r="V16" s="17" t="str">
        <f>IF('Layout full names (mandatory)'!DG97&lt;&gt;"",'Layout full names (mandatory)'!DG97,"")</f>
        <v/>
      </c>
      <c r="W16" s="17" t="str">
        <f>IF('Layout full names (mandatory)'!DH97&lt;&gt;"",'Layout full names (mandatory)'!DH97,"")</f>
        <v/>
      </c>
      <c r="X16" s="17" t="str">
        <f>IF('Layout full names (mandatory)'!DI97&lt;&gt;"",'Layout full names (mandatory)'!DI97,"")</f>
        <v/>
      </c>
      <c r="Y16" s="17" t="str">
        <f>IF('Layout full names (mandatory)'!DJ97&lt;&gt;"",'Layout full names (mandatory)'!DJ97,"")</f>
        <v/>
      </c>
    </row>
    <row r="17" spans="1:25" x14ac:dyDescent="0.3">
      <c r="A17" s="29" t="str">
        <f>IF('Layout full names (mandatory)'!C56&lt;&gt;"",'Layout full names (mandatory)'!C56,"")</f>
        <v>P</v>
      </c>
      <c r="B17" s="17" t="str">
        <f>IF('Layout full names (mandatory)'!CM98&lt;&gt;"",'Layout full names (mandatory)'!CM98,"")</f>
        <v/>
      </c>
      <c r="C17" s="17" t="str">
        <f>IF('Layout full names (mandatory)'!CN98&lt;&gt;"",'Layout full names (mandatory)'!CN98,"")</f>
        <v/>
      </c>
      <c r="D17" s="17" t="str">
        <f>IF('Layout full names (mandatory)'!CO98&lt;&gt;"",'Layout full names (mandatory)'!CO98,"")</f>
        <v/>
      </c>
      <c r="E17" s="17" t="str">
        <f>IF('Layout full names (mandatory)'!CP98&lt;&gt;"",'Layout full names (mandatory)'!CP98,"")</f>
        <v/>
      </c>
      <c r="F17" s="17" t="str">
        <f>IF('Layout full names (mandatory)'!CQ98&lt;&gt;"",'Layout full names (mandatory)'!CQ98,"")</f>
        <v/>
      </c>
      <c r="G17" s="17" t="str">
        <f>IF('Layout full names (mandatory)'!CR98&lt;&gt;"",'Layout full names (mandatory)'!CR98,"")</f>
        <v/>
      </c>
      <c r="H17" s="17" t="str">
        <f>IF('Layout full names (mandatory)'!CS98&lt;&gt;"",'Layout full names (mandatory)'!CS98,"")</f>
        <v/>
      </c>
      <c r="I17" s="17" t="str">
        <f>IF('Layout full names (mandatory)'!CT98&lt;&gt;"",'Layout full names (mandatory)'!CT98,"")</f>
        <v/>
      </c>
      <c r="J17" s="17" t="str">
        <f>IF('Layout full names (mandatory)'!CU98&lt;&gt;"",'Layout full names (mandatory)'!CU98,"")</f>
        <v/>
      </c>
      <c r="K17" s="17" t="str">
        <f>IF('Layout full names (mandatory)'!CV98&lt;&gt;"",'Layout full names (mandatory)'!CV98,"")</f>
        <v/>
      </c>
      <c r="L17" s="17" t="str">
        <f>IF('Layout full names (mandatory)'!CW98&lt;&gt;"",'Layout full names (mandatory)'!CW98,"")</f>
        <v/>
      </c>
      <c r="M17" s="17" t="str">
        <f>IF('Layout full names (mandatory)'!CX98&lt;&gt;"",'Layout full names (mandatory)'!CX98,"")</f>
        <v/>
      </c>
      <c r="N17" s="17" t="str">
        <f>IF('Layout full names (mandatory)'!CY98&lt;&gt;"",'Layout full names (mandatory)'!CY98,"")</f>
        <v/>
      </c>
      <c r="O17" s="17" t="str">
        <f>IF('Layout full names (mandatory)'!CZ98&lt;&gt;"",'Layout full names (mandatory)'!CZ98,"")</f>
        <v/>
      </c>
      <c r="P17" s="17" t="str">
        <f>IF('Layout full names (mandatory)'!DA98&lt;&gt;"",'Layout full names (mandatory)'!DA98,"")</f>
        <v/>
      </c>
      <c r="Q17" s="17" t="str">
        <f>IF('Layout full names (mandatory)'!DB98&lt;&gt;"",'Layout full names (mandatory)'!DB98,"")</f>
        <v/>
      </c>
      <c r="R17" s="17" t="str">
        <f>IF('Layout full names (mandatory)'!DC98&lt;&gt;"",'Layout full names (mandatory)'!DC98,"")</f>
        <v/>
      </c>
      <c r="S17" s="17" t="str">
        <f>IF('Layout full names (mandatory)'!DD98&lt;&gt;"",'Layout full names (mandatory)'!DD98,"")</f>
        <v/>
      </c>
      <c r="T17" s="17" t="str">
        <f>IF('Layout full names (mandatory)'!DE98&lt;&gt;"",'Layout full names (mandatory)'!DE98,"")</f>
        <v/>
      </c>
      <c r="U17" s="17" t="str">
        <f>IF('Layout full names (mandatory)'!DF98&lt;&gt;"",'Layout full names (mandatory)'!DF98,"")</f>
        <v/>
      </c>
      <c r="V17" s="17" t="str">
        <f>IF('Layout full names (mandatory)'!DG98&lt;&gt;"",'Layout full names (mandatory)'!DG98,"")</f>
        <v/>
      </c>
      <c r="W17" s="17" t="str">
        <f>IF('Layout full names (mandatory)'!DH98&lt;&gt;"",'Layout full names (mandatory)'!DH98,"")</f>
        <v/>
      </c>
      <c r="X17" s="17" t="str">
        <f>IF('Layout full names (mandatory)'!DI98&lt;&gt;"",'Layout full names (mandatory)'!DI98,"")</f>
        <v/>
      </c>
      <c r="Y17" s="17" t="str">
        <f>IF('Layout full names (mandatory)'!DJ98&lt;&gt;"",'Layout full names (mandatory)'!DJ98,"")</f>
        <v/>
      </c>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O433"/>
  <sheetViews>
    <sheetView zoomScale="70" zoomScaleNormal="70" workbookViewId="0">
      <selection activeCell="B2" sqref="B2:Y17"/>
    </sheetView>
  </sheetViews>
  <sheetFormatPr defaultColWidth="3.88671875" defaultRowHeight="14.4" x14ac:dyDescent="0.3"/>
  <cols>
    <col min="1" max="1" width="6.44140625" customWidth="1"/>
    <col min="2" max="19" width="30.109375" bestFit="1" customWidth="1"/>
    <col min="20" max="24" width="7.6640625" bestFit="1" customWidth="1"/>
    <col min="25" max="25" width="40.109375" bestFit="1" customWidth="1"/>
    <col min="28" max="28" width="27.6640625" bestFit="1" customWidth="1"/>
    <col min="29" max="29" width="31.5546875" bestFit="1" customWidth="1"/>
    <col min="30" max="30" width="13.44140625" bestFit="1" customWidth="1"/>
    <col min="31" max="31" width="91.109375" bestFit="1" customWidth="1"/>
    <col min="32" max="32" width="8.6640625" bestFit="1" customWidth="1"/>
    <col min="33" max="33" width="6.33203125" bestFit="1" customWidth="1"/>
    <col min="34" max="34" width="68.6640625" bestFit="1" customWidth="1"/>
    <col min="35" max="35" width="3.88671875" bestFit="1" customWidth="1"/>
    <col min="36" max="36" width="6.33203125" bestFit="1" customWidth="1"/>
    <col min="37" max="37" width="33" bestFit="1" customWidth="1"/>
    <col min="38" max="39" width="7.109375" bestFit="1" customWidth="1"/>
    <col min="40" max="40" width="116.6640625" bestFit="1" customWidth="1"/>
  </cols>
  <sheetData>
    <row r="1" spans="1:40" ht="21.75" customHeight="1" thickBot="1" x14ac:dyDescent="0.45">
      <c r="A1">
        <f>'Layout full names (mandatory)'!C1</f>
        <v>0</v>
      </c>
      <c r="B1" s="1">
        <f>'Layout full names (mandatory)'!D1</f>
        <v>1</v>
      </c>
      <c r="C1" s="1">
        <f>'Layout full names (mandatory)'!E1</f>
        <v>2</v>
      </c>
      <c r="D1" s="1">
        <f>'Layout full names (mandatory)'!F1</f>
        <v>3</v>
      </c>
      <c r="E1" s="1">
        <f>'Layout full names (mandatory)'!G1</f>
        <v>4</v>
      </c>
      <c r="F1" s="1">
        <f>'Layout full names (mandatory)'!H1</f>
        <v>5</v>
      </c>
      <c r="G1" s="1">
        <f>'Layout full names (mandatory)'!I1</f>
        <v>6</v>
      </c>
      <c r="H1" s="1">
        <f>'Layout full names (mandatory)'!J1</f>
        <v>7</v>
      </c>
      <c r="I1" s="1">
        <f>'Layout full names (mandatory)'!K1</f>
        <v>8</v>
      </c>
      <c r="J1" s="1">
        <f>'Layout full names (mandatory)'!L1</f>
        <v>9</v>
      </c>
      <c r="K1" s="1">
        <f>'Layout full names (mandatory)'!M1</f>
        <v>10</v>
      </c>
      <c r="L1" s="1">
        <f>'Layout full names (mandatory)'!N1</f>
        <v>11</v>
      </c>
      <c r="M1" s="1">
        <f>'Layout full names (mandatory)'!O1</f>
        <v>12</v>
      </c>
      <c r="N1" s="1">
        <f>'Layout full names (mandatory)'!P1</f>
        <v>13</v>
      </c>
      <c r="O1" s="1">
        <f>'Layout full names (mandatory)'!Q1</f>
        <v>14</v>
      </c>
      <c r="P1" s="1">
        <f>'Layout full names (mandatory)'!R1</f>
        <v>15</v>
      </c>
      <c r="Q1" s="1">
        <f>'Layout full names (mandatory)'!S1</f>
        <v>16</v>
      </c>
      <c r="R1" s="1">
        <f>'Layout full names (mandatory)'!T1</f>
        <v>17</v>
      </c>
      <c r="S1" s="1">
        <f>'Layout full names (mandatory)'!U1</f>
        <v>18</v>
      </c>
      <c r="T1" s="1">
        <f>'Layout full names (mandatory)'!V1</f>
        <v>19</v>
      </c>
      <c r="U1" s="1">
        <f>'Layout full names (mandatory)'!W1</f>
        <v>20</v>
      </c>
      <c r="V1" s="1">
        <f>'Layout full names (mandatory)'!X1</f>
        <v>21</v>
      </c>
      <c r="W1" s="1">
        <f>'Layout full names (mandatory)'!Y1</f>
        <v>22</v>
      </c>
      <c r="X1" s="1">
        <f>'Layout full names (mandatory)'!Z1</f>
        <v>23</v>
      </c>
      <c r="Y1" s="1">
        <f>'Layout full names (mandatory)'!AA1</f>
        <v>24</v>
      </c>
      <c r="AB1" t="str">
        <f>IF('Plate preparation Calculations'!E1&lt;&gt;"",'Plate preparation Calculations'!E1,"")</f>
        <v>safety factor dilutions</v>
      </c>
      <c r="AC1">
        <f>'Plate preparation Calculations'!J11</f>
        <v>1.1000000000000001</v>
      </c>
      <c r="AD1" t="str">
        <f>IF('Plate preparation Calculations'!H1&lt;&gt;"",'Plate preparation Calculations'!H1,"")</f>
        <v/>
      </c>
      <c r="AE1" t="str">
        <f>IF('Plate preparation Calculations'!I3&lt;&gt;"",'Plate preparation Calculations'!I3,"")</f>
        <v>Volume of cell suspension per well (uL) (!!!!! Min 15 uL if using the Eppendorf electronic pipette)</v>
      </c>
      <c r="AF1">
        <f>IF('Plate preparation Calculations'!M3&lt;&gt;"",'Plate preparation Calculations'!M3,"")</f>
        <v>20</v>
      </c>
      <c r="AG1" t="e">
        <f>IF('Plate preparation Calculations'!#REF!&lt;&gt;"",'Plate preparation Calculations'!#REF!,"")</f>
        <v>#REF!</v>
      </c>
      <c r="AH1" t="str">
        <f>IF('Plate preparation Calculations'!Y1&lt;&gt;"",'Plate preparation Calculations'!Y1,"")</f>
        <v>Volume of 1st agonist per well of experiment plate (uL) (!!!!! Max 30 uL)</v>
      </c>
      <c r="AI1">
        <f>IF('Plate preparation Calculations'!AA1&lt;&gt;"",'Plate preparation Calculations'!AA1,"")</f>
        <v>10</v>
      </c>
      <c r="AJ1" t="e">
        <f>IF('Plate preparation Calculations'!#REF!&lt;&gt;"",'Plate preparation Calculations'!#REF!,"")</f>
        <v>#REF!</v>
      </c>
      <c r="AK1" t="str">
        <f>IF('Plate preparation Calculations'!AC1&lt;&gt;"",'Plate preparation Calculations'!AC1,"")</f>
        <v>Concentration stock agonist (nM)</v>
      </c>
      <c r="AL1" t="e">
        <f>IF('Plate preparation Calculations'!#REF!&lt;&gt;"",'Plate preparation Calculations'!#REF!,"")</f>
        <v>#REF!</v>
      </c>
      <c r="AM1" t="e">
        <f>IF('Plate preparation Calculations'!#REF!&lt;&gt;"",'Plate preparation Calculations'!#REF!,"")</f>
        <v>#REF!</v>
      </c>
      <c r="AN1" t="str">
        <f>IF('Plate preparation Calculations'!AE1&lt;&gt;"",'Plate preparation Calculations'!AE1,"")</f>
        <v>Nb of points per dose response series</v>
      </c>
    </row>
    <row r="2" spans="1:40" ht="21.75" customHeight="1" thickBot="1" x14ac:dyDescent="0.45">
      <c r="A2" s="2" t="str">
        <f>'Layout full names (mandatory)'!C2</f>
        <v>A</v>
      </c>
      <c r="B2" s="10" t="str">
        <f>IF('Layout full names (mandatory)'!D2&lt;&gt;"",IF(AND('Cell type'!B2&lt;&gt;"",cell_number!B2&lt;&gt;"",cell_passage!B2&lt;&gt;""),'Cell type'!B2&amp;" - "&amp;cell_passage!B2&amp;" - "&amp;cell_number!B2,IF(AND('Cell type'!B2="",cell_number!B2="",cell_passage!B2=""),"",IF(AND(cell_passage!B2="",cell_number!B2=""),'Cell type'!B2&amp;" - undefined passage and cell number",IF(cell_passage!B2="",'Cell type'!B2&amp;" - undefined passage",'Cell type'!B2&amp;" - undefined number")))),"")</f>
        <v>CellsX - Mixt20230321f20220519NCWBt20230322f20211219FC - 40000</v>
      </c>
      <c r="C2" s="10" t="str">
        <f>IF('Layout full names (mandatory)'!E2&lt;&gt;"",IF(AND('Cell type'!C2&lt;&gt;"",cell_number!C2&lt;&gt;"",cell_passage!C2&lt;&gt;""),'Cell type'!C2&amp;" - "&amp;cell_passage!C2&amp;" - "&amp;cell_number!C2,IF(AND('Cell type'!C2="",cell_number!C2="",cell_passage!C2=""),"",IF(AND(cell_passage!C2="",cell_number!C2=""),'Cell type'!C2&amp;" - undefined passage and cell number",IF(cell_passage!C2="",'Cell type'!C2&amp;" - undefined passage",'Cell type'!C2&amp;" - undefined number")))),"")</f>
        <v>CellsX - Mixt20230321f20220519NCWBt20230322f20211219FC - 40000</v>
      </c>
      <c r="D2" s="10" t="str">
        <f>IF('Layout full names (mandatory)'!F2&lt;&gt;"",IF(AND('Cell type'!D2&lt;&gt;"",cell_number!D2&lt;&gt;"",cell_passage!D2&lt;&gt;""),'Cell type'!D2&amp;" - "&amp;cell_passage!D2&amp;" - "&amp;cell_number!D2,IF(AND('Cell type'!D2="",cell_number!D2="",cell_passage!D2=""),"",IF(AND(cell_passage!D2="",cell_number!D2=""),'Cell type'!D2&amp;" - undefined passage and cell number",IF(cell_passage!D2="",'Cell type'!D2&amp;" - undefined passage",'Cell type'!D2&amp;" - undefined number")))),"")</f>
        <v>CellsX - Mixt20230321f20220519NCWBt20230322f20211219FC - 40000</v>
      </c>
      <c r="E2" s="10" t="str">
        <f>IF('Layout full names (mandatory)'!G2&lt;&gt;"",IF(AND('Cell type'!E2&lt;&gt;"",cell_number!E2&lt;&gt;"",cell_passage!E2&lt;&gt;""),'Cell type'!E2&amp;" - "&amp;cell_passage!E2&amp;" - "&amp;cell_number!E2,IF(AND('Cell type'!E2="",cell_number!E2="",cell_passage!E2=""),"",IF(AND(cell_passage!E2="",cell_number!E2=""),'Cell type'!E2&amp;" - undefined passage and cell number",IF(cell_passage!E2="",'Cell type'!E2&amp;" - undefined passage",'Cell type'!E2&amp;" - undefined number")))),"")</f>
        <v>CellsX - Mixt20230321f20220519NCWBt20230322f20211219FC - 40000</v>
      </c>
      <c r="F2" s="10" t="str">
        <f>IF('Layout full names (mandatory)'!H2&lt;&gt;"",IF(AND('Cell type'!F2&lt;&gt;"",cell_number!F2&lt;&gt;"",cell_passage!F2&lt;&gt;""),'Cell type'!F2&amp;" - "&amp;cell_passage!F2&amp;" - "&amp;cell_number!F2,IF(AND('Cell type'!F2="",cell_number!F2="",cell_passage!F2=""),"",IF(AND(cell_passage!F2="",cell_number!F2=""),'Cell type'!F2&amp;" - undefined passage and cell number",IF(cell_passage!F2="",'Cell type'!F2&amp;" - undefined passage",'Cell type'!F2&amp;" - undefined number")))),"")</f>
        <v>CellsX - Mixt20230321f20220519NCWBt20230322f20211219FC - 40000</v>
      </c>
      <c r="G2" s="10" t="str">
        <f>IF('Layout full names (mandatory)'!I2&lt;&gt;"",IF(AND('Cell type'!G2&lt;&gt;"",cell_number!G2&lt;&gt;"",cell_passage!G2&lt;&gt;""),'Cell type'!G2&amp;" - "&amp;cell_passage!G2&amp;" - "&amp;cell_number!G2,IF(AND('Cell type'!G2="",cell_number!G2="",cell_passage!G2=""),"",IF(AND(cell_passage!G2="",cell_number!G2=""),'Cell type'!G2&amp;" - undefined passage and cell number",IF(cell_passage!G2="",'Cell type'!G2&amp;" - undefined passage",'Cell type'!G2&amp;" - undefined number")))),"")</f>
        <v>CellsX - Mixt20230321f20220519NCWBt20230322f20211219FC - 40000</v>
      </c>
      <c r="H2" s="10" t="str">
        <f>IF('Layout full names (mandatory)'!J2&lt;&gt;"",IF(AND('Cell type'!H2&lt;&gt;"",cell_number!H2&lt;&gt;"",cell_passage!H2&lt;&gt;""),'Cell type'!H2&amp;" - "&amp;cell_passage!H2&amp;" - "&amp;cell_number!H2,IF(AND('Cell type'!H2="",cell_number!H2="",cell_passage!H2=""),"",IF(AND(cell_passage!H2="",cell_number!H2=""),'Cell type'!H2&amp;" - undefined passage and cell number",IF(cell_passage!H2="",'Cell type'!H2&amp;" - undefined passage",'Cell type'!H2&amp;" - undefined number")))),"")</f>
        <v>CellsX - Mixt20230321f20220519NCWBt20230322f20211219FC - 40000</v>
      </c>
      <c r="I2" s="10" t="str">
        <f>IF('Layout full names (mandatory)'!K2&lt;&gt;"",IF(AND('Cell type'!I2&lt;&gt;"",cell_number!I2&lt;&gt;"",cell_passage!I2&lt;&gt;""),'Cell type'!I2&amp;" - "&amp;cell_passage!I2&amp;" - "&amp;cell_number!I2,IF(AND('Cell type'!I2="",cell_number!I2="",cell_passage!I2=""),"",IF(AND(cell_passage!I2="",cell_number!I2=""),'Cell type'!I2&amp;" - undefined passage and cell number",IF(cell_passage!I2="",'Cell type'!I2&amp;" - undefined passage",'Cell type'!I2&amp;" - undefined number")))),"")</f>
        <v>CellsX - Mixt20230321f20220519NCWBt20230322f20211219FC - 40000</v>
      </c>
      <c r="J2" s="10" t="str">
        <f>IF('Layout full names (mandatory)'!L2&lt;&gt;"",IF(AND('Cell type'!J2&lt;&gt;"",cell_number!J2&lt;&gt;"",cell_passage!J2&lt;&gt;""),'Cell type'!J2&amp;" - "&amp;cell_passage!J2&amp;" - "&amp;cell_number!J2,IF(AND('Cell type'!J2="",cell_number!J2="",cell_passage!J2=""),"",IF(AND(cell_passage!J2="",cell_number!J2=""),'Cell type'!J2&amp;" - undefined passage and cell number",IF(cell_passage!J2="",'Cell type'!J2&amp;" - undefined passage",'Cell type'!J2&amp;" - undefined number")))),"")</f>
        <v>CellsX - Mixt20230321f20220519NCWBt20230322f20211219FC - 40000</v>
      </c>
      <c r="K2" s="10" t="str">
        <f>IF('Layout full names (mandatory)'!M2&lt;&gt;"",IF(AND('Cell type'!K2&lt;&gt;"",cell_number!K2&lt;&gt;"",cell_passage!K2&lt;&gt;""),'Cell type'!K2&amp;" - "&amp;cell_passage!K2&amp;" - "&amp;cell_number!K2,IF(AND('Cell type'!K2="",cell_number!K2="",cell_passage!K2=""),"",IF(AND(cell_passage!K2="",cell_number!K2=""),'Cell type'!K2&amp;" - undefined passage and cell number",IF(cell_passage!K2="",'Cell type'!K2&amp;" - undefined passage",'Cell type'!K2&amp;" - undefined number")))),"")</f>
        <v>CellsX - Mixt20230321f20220519NCWBt20230322f20211219FC - 40000</v>
      </c>
      <c r="L2" s="10" t="str">
        <f>IF('Layout full names (mandatory)'!N2&lt;&gt;"",IF(AND('Cell type'!L2&lt;&gt;"",cell_number!L2&lt;&gt;"",cell_passage!L2&lt;&gt;""),'Cell type'!L2&amp;" - "&amp;cell_passage!L2&amp;" - "&amp;cell_number!L2,IF(AND('Cell type'!L2="",cell_number!L2="",cell_passage!L2=""),"",IF(AND(cell_passage!L2="",cell_number!L2=""),'Cell type'!L2&amp;" - undefined passage and cell number",IF(cell_passage!L2="",'Cell type'!L2&amp;" - undefined passage",'Cell type'!L2&amp;" - undefined number")))),"")</f>
        <v>CellsX - Mixt20230321f20220519NCWBt20230322f20211219FC - 40000</v>
      </c>
      <c r="M2" s="10" t="str">
        <f>IF('Layout full names (mandatory)'!O2&lt;&gt;"",IF(AND('Cell type'!M2&lt;&gt;"",cell_number!M2&lt;&gt;"",cell_passage!M2&lt;&gt;""),'Cell type'!M2&amp;" - "&amp;cell_passage!M2&amp;" - "&amp;cell_number!M2,IF(AND('Cell type'!M2="",cell_number!M2="",cell_passage!M2=""),"",IF(AND(cell_passage!M2="",cell_number!M2=""),'Cell type'!M2&amp;" - undefined passage and cell number",IF(cell_passage!M2="",'Cell type'!M2&amp;" - undefined passage",'Cell type'!M2&amp;" - undefined number")))),"")</f>
        <v>CellsX - Mixt20230321f20220519NCWBt20230322f20211219FC - 40000</v>
      </c>
      <c r="N2" s="10" t="str">
        <f>IF('Layout full names (mandatory)'!P2&lt;&gt;"",IF(AND('Cell type'!N2&lt;&gt;"",cell_number!N2&lt;&gt;"",cell_passage!N2&lt;&gt;""),'Cell type'!N2&amp;" - "&amp;cell_passage!N2&amp;" - "&amp;cell_number!N2,IF(AND('Cell type'!N2="",cell_number!N2="",cell_passage!N2=""),"",IF(AND(cell_passage!N2="",cell_number!N2=""),'Cell type'!N2&amp;" - undefined passage and cell number",IF(cell_passage!N2="",'Cell type'!N2&amp;" - undefined passage",'Cell type'!N2&amp;" - undefined number")))),"")</f>
        <v>CellsX - Mixt20230321f20220519NCWBt20230322f20211219FC - 40000</v>
      </c>
      <c r="O2" s="10" t="str">
        <f>IF('Layout full names (mandatory)'!Q2&lt;&gt;"",IF(AND('Cell type'!O2&lt;&gt;"",cell_number!O2&lt;&gt;"",cell_passage!O2&lt;&gt;""),'Cell type'!O2&amp;" - "&amp;cell_passage!O2&amp;" - "&amp;cell_number!O2,IF(AND('Cell type'!O2="",cell_number!O2="",cell_passage!O2=""),"",IF(AND(cell_passage!O2="",cell_number!O2=""),'Cell type'!O2&amp;" - undefined passage and cell number",IF(cell_passage!O2="",'Cell type'!O2&amp;" - undefined passage",'Cell type'!O2&amp;" - undefined number")))),"")</f>
        <v>CellsX - Mixt20230321f20220519NCWBt20230322f20211219FC - 40000</v>
      </c>
      <c r="P2" s="10" t="str">
        <f>IF('Layout full names (mandatory)'!R2&lt;&gt;"",IF(AND('Cell type'!P2&lt;&gt;"",cell_number!P2&lt;&gt;"",cell_passage!P2&lt;&gt;""),'Cell type'!P2&amp;" - "&amp;cell_passage!P2&amp;" - "&amp;cell_number!P2,IF(AND('Cell type'!P2="",cell_number!P2="",cell_passage!P2=""),"",IF(AND(cell_passage!P2="",cell_number!P2=""),'Cell type'!P2&amp;" - undefined passage and cell number",IF(cell_passage!P2="",'Cell type'!P2&amp;" - undefined passage",'Cell type'!P2&amp;" - undefined number")))),"")</f>
        <v>CellsX - Mixt20230321f20220519NCWBt20230322f20211219FC - 40000</v>
      </c>
      <c r="Q2" s="10" t="str">
        <f>IF('Layout full names (mandatory)'!S2&lt;&gt;"",IF(AND('Cell type'!Q2&lt;&gt;"",cell_number!Q2&lt;&gt;"",cell_passage!Q2&lt;&gt;""),'Cell type'!Q2&amp;" - "&amp;cell_passage!Q2&amp;" - "&amp;cell_number!Q2,IF(AND('Cell type'!Q2="",cell_number!Q2="",cell_passage!Q2=""),"",IF(AND(cell_passage!Q2="",cell_number!Q2=""),'Cell type'!Q2&amp;" - undefined passage and cell number",IF(cell_passage!Q2="",'Cell type'!Q2&amp;" - undefined passage",'Cell type'!Q2&amp;" - undefined number")))),"")</f>
        <v>CellsX - Mixt20230321f20220519NCWBt20230322f20211219FC - 40000</v>
      </c>
      <c r="R2" s="10" t="str">
        <f>IF('Layout full names (mandatory)'!T2&lt;&gt;"",IF(AND('Cell type'!R2&lt;&gt;"",cell_number!R2&lt;&gt;"",cell_passage!R2&lt;&gt;""),'Cell type'!R2&amp;" - "&amp;cell_passage!R2&amp;" - "&amp;cell_number!R2,IF(AND('Cell type'!R2="",cell_number!R2="",cell_passage!R2=""),"",IF(AND(cell_passage!R2="",cell_number!R2=""),'Cell type'!R2&amp;" - undefined passage and cell number",IF(cell_passage!R2="",'Cell type'!R2&amp;" - undefined passage",'Cell type'!R2&amp;" - undefined number")))),"")</f>
        <v>CellsX - Mixt20230321f20220519NCWBt20230322f20211219FC - 40000</v>
      </c>
      <c r="S2" s="10" t="str">
        <f>IF('Layout full names (mandatory)'!U2&lt;&gt;"",IF(AND('Cell type'!S2&lt;&gt;"",cell_number!S2&lt;&gt;"",cell_passage!S2&lt;&gt;""),'Cell type'!S2&amp;" - "&amp;cell_passage!S2&amp;" - "&amp;cell_number!S2,IF(AND('Cell type'!S2="",cell_number!S2="",cell_passage!S2=""),"",IF(AND(cell_passage!S2="",cell_number!S2=""),'Cell type'!S2&amp;" - undefined passage and cell number",IF(cell_passage!S2="",'Cell type'!S2&amp;" - undefined passage",'Cell type'!S2&amp;" - undefined number")))),"")</f>
        <v>CellsX - Mixt20230321f20220519NCWBt20230322f20211219FC - 40000</v>
      </c>
      <c r="T2" s="10" t="str">
        <f>IF('Layout full names (mandatory)'!V2&lt;&gt;"",IF(AND('Cell type'!T2&lt;&gt;"",cell_number!T2&lt;&gt;"",cell_passage!T2&lt;&gt;""),'Cell type'!T2&amp;" - "&amp;cell_passage!T2&amp;" - "&amp;cell_number!T2,IF(AND('Cell type'!T2="",cell_number!T2="",cell_passage!T2=""),"",IF(AND(cell_passage!T2="",cell_number!T2=""),'Cell type'!T2&amp;" - undefined passage and cell number",IF(cell_passage!T2="",'Cell type'!T2&amp;" - undefined passage",'Cell type'!T2&amp;" - undefined number")))),"")</f>
        <v>CellsX - Mixt20230321f20220519NCWBt20230322f20211219FC - 40000</v>
      </c>
      <c r="U2" s="10" t="str">
        <f>IF('Layout full names (mandatory)'!W2&lt;&gt;"",IF(AND('Cell type'!U2&lt;&gt;"",cell_number!U2&lt;&gt;"",cell_passage!U2&lt;&gt;""),'Cell type'!U2&amp;" - "&amp;cell_passage!U2&amp;" - "&amp;cell_number!U2,IF(AND('Cell type'!U2="",cell_number!U2="",cell_passage!U2=""),"",IF(AND(cell_passage!U2="",cell_number!U2=""),'Cell type'!U2&amp;" - undefined passage and cell number",IF(cell_passage!U2="",'Cell type'!U2&amp;" - undefined passage",'Cell type'!U2&amp;" - undefined number")))),"")</f>
        <v>CellsX - Mixt20230321f20220519NCWBt20230322f20211219FC - 40000</v>
      </c>
      <c r="V2" s="10" t="str">
        <f>IF('Layout full names (mandatory)'!X2&lt;&gt;"",IF(AND('Cell type'!V2&lt;&gt;"",cell_number!V2&lt;&gt;"",cell_passage!V2&lt;&gt;""),'Cell type'!V2&amp;" - "&amp;cell_passage!V2&amp;" - "&amp;cell_number!V2,IF(AND('Cell type'!V2="",cell_number!V2="",cell_passage!V2=""),"",IF(AND(cell_passage!V2="",cell_number!V2=""),'Cell type'!V2&amp;" - undefined passage and cell number",IF(cell_passage!V2="",'Cell type'!V2&amp;" - undefined passage",'Cell type'!V2&amp;" - undefined number")))),"")</f>
        <v>CellsX - Mixt20230321f20220519NCWBt20230322f20211219FC - 40000</v>
      </c>
      <c r="W2" s="10" t="str">
        <f>IF('Layout full names (mandatory)'!Y2&lt;&gt;"",IF(AND('Cell type'!W2&lt;&gt;"",cell_number!W2&lt;&gt;"",cell_passage!W2&lt;&gt;""),'Cell type'!W2&amp;" - "&amp;cell_passage!W2&amp;" - "&amp;cell_number!W2,IF(AND('Cell type'!W2="",cell_number!W2="",cell_passage!W2=""),"",IF(AND(cell_passage!W2="",cell_number!W2=""),'Cell type'!W2&amp;" - undefined passage and cell number",IF(cell_passage!W2="",'Cell type'!W2&amp;" - undefined passage",'Cell type'!W2&amp;" - undefined number")))),"")</f>
        <v>CellsX - Mixt20230321f20220519NCWBt20230322f20211219FC - 40000</v>
      </c>
      <c r="X2" s="10" t="str">
        <f>IF('Layout full names (mandatory)'!Z2&lt;&gt;"",IF(AND('Cell type'!X2&lt;&gt;"",cell_number!X2&lt;&gt;"",cell_passage!X2&lt;&gt;""),'Cell type'!X2&amp;" - "&amp;cell_passage!X2&amp;" - "&amp;cell_number!X2,IF(AND('Cell type'!X2="",cell_number!X2="",cell_passage!X2=""),"",IF(AND(cell_passage!X2="",cell_number!X2=""),'Cell type'!X2&amp;" - undefined passage and cell number",IF(cell_passage!X2="",'Cell type'!X2&amp;" - undefined passage",'Cell type'!X2&amp;" - undefined number")))),"")</f>
        <v>CellsX - Mixt20230321f20220519NCWBt20230322f20211219FC - 40000</v>
      </c>
      <c r="Y2" s="10" t="str">
        <f>IF('Layout full names (mandatory)'!AA2&lt;&gt;"",IF(AND('Cell type'!Y2&lt;&gt;"",cell_number!Y2&lt;&gt;"",cell_passage!Y2&lt;&gt;""),'Cell type'!Y2&amp;" - "&amp;cell_passage!Y2&amp;" - "&amp;cell_number!Y2,IF(AND('Cell type'!Y2="",cell_number!Y2="",cell_passage!Y2=""),"",IF(AND(cell_passage!Y2="",cell_number!Y2=""),'Cell type'!Y2&amp;" - undefined passage and cell number",IF(cell_passage!Y2="",'Cell type'!Y2&amp;" - undefined passage",'Cell type'!Y2&amp;" - undefined number")))),"")</f>
        <v>CellsX - Mixt20230321f20220519NCWBt20230322f20211219FC - 40000</v>
      </c>
      <c r="AB2" t="str">
        <f>IF('Plate preparation Calculations'!E2&lt;&gt;"",'Plate preparation Calculations'!E2,"")</f>
        <v>Number of plates (cell plate)</v>
      </c>
      <c r="AC2">
        <f>IF('Plate preparation Calculations'!G2&lt;&gt;"",'Plate preparation Calculations'!G2,"")</f>
        <v>3</v>
      </c>
      <c r="AD2" t="str">
        <f>IF('Plate preparation Calculations'!H2&lt;&gt;"",'Plate preparation Calculations'!H2,"")</f>
        <v/>
      </c>
      <c r="AE2" t="str">
        <f>IF('Plate preparation Calculations'!I4&lt;&gt;"",'Plate preparation Calculations'!I4,"")</f>
        <v>Volume of Ca labeling mix (uL) /dye</v>
      </c>
      <c r="AF2">
        <f>IF('Plate preparation Calculations'!M4&lt;&gt;"",'Plate preparation Calculations'!M4,"")</f>
        <v>20</v>
      </c>
      <c r="AG2" t="e">
        <f>IF('Plate preparation Calculations'!#REF!&lt;&gt;"",'Plate preparation Calculations'!#REF!,"")</f>
        <v>#REF!</v>
      </c>
      <c r="AH2" t="str">
        <f>IF('Plate preparation Calculations'!AP1&lt;&gt;"",'Plate preparation Calculations'!AP1,"")</f>
        <v>Volume of 2nd agonist per well of experiment plate (uL) (!!!!! Max 30 uL)</v>
      </c>
      <c r="AI2">
        <f>IF('Plate preparation Calculations'!AQ1&lt;&gt;"",'Plate preparation Calculations'!AQ1,"")</f>
        <v>10</v>
      </c>
      <c r="AJ2" t="e">
        <f>IF('Plate preparation Calculations'!#REF!&lt;&gt;"",'Plate preparation Calculations'!#REF!,"")</f>
        <v>#REF!</v>
      </c>
      <c r="AK2">
        <f>IF('Plate preparation Calculations'!AD1&lt;&gt;"",'Plate preparation Calculations'!AD1,"")</f>
        <v>40</v>
      </c>
      <c r="AL2">
        <f>IF('Plate preparation Calculations'!AD2&lt;&gt;"",'Plate preparation Calculations'!AD2,"")</f>
        <v>8</v>
      </c>
      <c r="AM2" t="e">
        <f>IF('Plate preparation Calculations'!#REF!&lt;&gt;"",'Plate preparation Calculations'!#REF!,"")</f>
        <v>#REF!</v>
      </c>
      <c r="AN2" t="str">
        <f>IF('Plate preparation Calculations'!Y8&lt;&gt;"",'Plate preparation Calculations'!Y8,"")</f>
        <v>Calcium Buffer 1x Volume to put in each recipient well for the dilution series (uL) (including dead volume and safety factor)</v>
      </c>
    </row>
    <row r="3" spans="1:40" ht="21.75" customHeight="1" thickBot="1" x14ac:dyDescent="0.45">
      <c r="A3" s="2" t="str">
        <f>'Layout full names (mandatory)'!C3</f>
        <v>B</v>
      </c>
      <c r="B3" s="10" t="str">
        <f>IF('Layout full names (mandatory)'!D3&lt;&gt;"",IF(AND('Cell type'!B3&lt;&gt;"",cell_number!B3&lt;&gt;"",cell_passage!B3&lt;&gt;""),'Cell type'!B3&amp;" - "&amp;cell_passage!B3&amp;" - "&amp;cell_number!B3,IF(AND('Cell type'!B3="",cell_number!B3="",cell_passage!B3=""),"",IF(AND(cell_passage!B3="",cell_number!B3=""),'Cell type'!B3&amp;" - undefined passage and cell number",IF(cell_passage!B3="",'Cell type'!B3&amp;" - undefined passage",'Cell type'!B3&amp;" - undefined number")))),"")</f>
        <v>CellsX - Mixt20230321f20220519NCWBt20230322f20211219FC - 40000</v>
      </c>
      <c r="C3" s="10" t="str">
        <f>IF('Layout full names (mandatory)'!E3&lt;&gt;"",IF(AND('Cell type'!C3&lt;&gt;"",cell_number!C3&lt;&gt;"",cell_passage!C3&lt;&gt;""),'Cell type'!C3&amp;" - "&amp;cell_passage!C3&amp;" - "&amp;cell_number!C3,IF(AND('Cell type'!C3="",cell_number!C3="",cell_passage!C3=""),"",IF(AND(cell_passage!C3="",cell_number!C3=""),'Cell type'!C3&amp;" - undefined passage and cell number",IF(cell_passage!C3="",'Cell type'!C3&amp;" - undefined passage",'Cell type'!C3&amp;" - undefined number")))),"")</f>
        <v>CellsX - Mixt20230321f20220519NCWBt20230322f20211219FC - 40000</v>
      </c>
      <c r="D3" s="10" t="str">
        <f>IF('Layout full names (mandatory)'!F3&lt;&gt;"",IF(AND('Cell type'!D3&lt;&gt;"",cell_number!D3&lt;&gt;"",cell_passage!D3&lt;&gt;""),'Cell type'!D3&amp;" - "&amp;cell_passage!D3&amp;" - "&amp;cell_number!D3,IF(AND('Cell type'!D3="",cell_number!D3="",cell_passage!D3=""),"",IF(AND(cell_passage!D3="",cell_number!D3=""),'Cell type'!D3&amp;" - undefined passage and cell number",IF(cell_passage!D3="",'Cell type'!D3&amp;" - undefined passage",'Cell type'!D3&amp;" - undefined number")))),"")</f>
        <v>CellsX - Mixt20230321f20220519NCWBt20230322f20211219FC - 40000</v>
      </c>
      <c r="E3" s="10" t="str">
        <f>IF('Layout full names (mandatory)'!G3&lt;&gt;"",IF(AND('Cell type'!E3&lt;&gt;"",cell_number!E3&lt;&gt;"",cell_passage!E3&lt;&gt;""),'Cell type'!E3&amp;" - "&amp;cell_passage!E3&amp;" - "&amp;cell_number!E3,IF(AND('Cell type'!E3="",cell_number!E3="",cell_passage!E3=""),"",IF(AND(cell_passage!E3="",cell_number!E3=""),'Cell type'!E3&amp;" - undefined passage and cell number",IF(cell_passage!E3="",'Cell type'!E3&amp;" - undefined passage",'Cell type'!E3&amp;" - undefined number")))),"")</f>
        <v>CellsX - Mixt20230321f20220519NCWBt20230322f20211219FC - 40000</v>
      </c>
      <c r="F3" s="10" t="str">
        <f>IF('Layout full names (mandatory)'!H3&lt;&gt;"",IF(AND('Cell type'!F3&lt;&gt;"",cell_number!F3&lt;&gt;"",cell_passage!F3&lt;&gt;""),'Cell type'!F3&amp;" - "&amp;cell_passage!F3&amp;" - "&amp;cell_number!F3,IF(AND('Cell type'!F3="",cell_number!F3="",cell_passage!F3=""),"",IF(AND(cell_passage!F3="",cell_number!F3=""),'Cell type'!F3&amp;" - undefined passage and cell number",IF(cell_passage!F3="",'Cell type'!F3&amp;" - undefined passage",'Cell type'!F3&amp;" - undefined number")))),"")</f>
        <v>CellsX - Mixt20230321f20220519NCWBt20230322f20211219FC - 40000</v>
      </c>
      <c r="G3" s="10" t="str">
        <f>IF('Layout full names (mandatory)'!I3&lt;&gt;"",IF(AND('Cell type'!G3&lt;&gt;"",cell_number!G3&lt;&gt;"",cell_passage!G3&lt;&gt;""),'Cell type'!G3&amp;" - "&amp;cell_passage!G3&amp;" - "&amp;cell_number!G3,IF(AND('Cell type'!G3="",cell_number!G3="",cell_passage!G3=""),"",IF(AND(cell_passage!G3="",cell_number!G3=""),'Cell type'!G3&amp;" - undefined passage and cell number",IF(cell_passage!G3="",'Cell type'!G3&amp;" - undefined passage",'Cell type'!G3&amp;" - undefined number")))),"")</f>
        <v>CellsX - Mixt20230321f20220519NCWBt20230322f20211219FC - 40000</v>
      </c>
      <c r="H3" s="10" t="str">
        <f>IF('Layout full names (mandatory)'!J3&lt;&gt;"",IF(AND('Cell type'!H3&lt;&gt;"",cell_number!H3&lt;&gt;"",cell_passage!H3&lt;&gt;""),'Cell type'!H3&amp;" - "&amp;cell_passage!H3&amp;" - "&amp;cell_number!H3,IF(AND('Cell type'!H3="",cell_number!H3="",cell_passage!H3=""),"",IF(AND(cell_passage!H3="",cell_number!H3=""),'Cell type'!H3&amp;" - undefined passage and cell number",IF(cell_passage!H3="",'Cell type'!H3&amp;" - undefined passage",'Cell type'!H3&amp;" - undefined number")))),"")</f>
        <v>CellsX - Mixt20230321f20220519NCWBt20230322f20211219FC - 40000</v>
      </c>
      <c r="I3" s="10" t="str">
        <f>IF('Layout full names (mandatory)'!K3&lt;&gt;"",IF(AND('Cell type'!I3&lt;&gt;"",cell_number!I3&lt;&gt;"",cell_passage!I3&lt;&gt;""),'Cell type'!I3&amp;" - "&amp;cell_passage!I3&amp;" - "&amp;cell_number!I3,IF(AND('Cell type'!I3="",cell_number!I3="",cell_passage!I3=""),"",IF(AND(cell_passage!I3="",cell_number!I3=""),'Cell type'!I3&amp;" - undefined passage and cell number",IF(cell_passage!I3="",'Cell type'!I3&amp;" - undefined passage",'Cell type'!I3&amp;" - undefined number")))),"")</f>
        <v>CellsX - Mixt20230321f20220519NCWBt20230322f20211219FC - 40000</v>
      </c>
      <c r="J3" s="10" t="str">
        <f>IF('Layout full names (mandatory)'!L3&lt;&gt;"",IF(AND('Cell type'!J3&lt;&gt;"",cell_number!J3&lt;&gt;"",cell_passage!J3&lt;&gt;""),'Cell type'!J3&amp;" - "&amp;cell_passage!J3&amp;" - "&amp;cell_number!J3,IF(AND('Cell type'!J3="",cell_number!J3="",cell_passage!J3=""),"",IF(AND(cell_passage!J3="",cell_number!J3=""),'Cell type'!J3&amp;" - undefined passage and cell number",IF(cell_passage!J3="",'Cell type'!J3&amp;" - undefined passage",'Cell type'!J3&amp;" - undefined number")))),"")</f>
        <v>CellsX - Mixt20230321f20220519NCWBt20230322f20211219FC - 40000</v>
      </c>
      <c r="K3" s="10" t="str">
        <f>IF('Layout full names (mandatory)'!M3&lt;&gt;"",IF(AND('Cell type'!K3&lt;&gt;"",cell_number!K3&lt;&gt;"",cell_passage!K3&lt;&gt;""),'Cell type'!K3&amp;" - "&amp;cell_passage!K3&amp;" - "&amp;cell_number!K3,IF(AND('Cell type'!K3="",cell_number!K3="",cell_passage!K3=""),"",IF(AND(cell_passage!K3="",cell_number!K3=""),'Cell type'!K3&amp;" - undefined passage and cell number",IF(cell_passage!K3="",'Cell type'!K3&amp;" - undefined passage",'Cell type'!K3&amp;" - undefined number")))),"")</f>
        <v>CellsX - Mixt20230321f20220519NCWBt20230322f20211219FC - 40000</v>
      </c>
      <c r="L3" s="10" t="str">
        <f>IF('Layout full names (mandatory)'!N3&lt;&gt;"",IF(AND('Cell type'!L3&lt;&gt;"",cell_number!L3&lt;&gt;"",cell_passage!L3&lt;&gt;""),'Cell type'!L3&amp;" - "&amp;cell_passage!L3&amp;" - "&amp;cell_number!L3,IF(AND('Cell type'!L3="",cell_number!L3="",cell_passage!L3=""),"",IF(AND(cell_passage!L3="",cell_number!L3=""),'Cell type'!L3&amp;" - undefined passage and cell number",IF(cell_passage!L3="",'Cell type'!L3&amp;" - undefined passage",'Cell type'!L3&amp;" - undefined number")))),"")</f>
        <v>CellsX - Mixt20230321f20220519NCWBt20230322f20211219FC - 40000</v>
      </c>
      <c r="M3" s="10" t="str">
        <f>IF('Layout full names (mandatory)'!O3&lt;&gt;"",IF(AND('Cell type'!M3&lt;&gt;"",cell_number!M3&lt;&gt;"",cell_passage!M3&lt;&gt;""),'Cell type'!M3&amp;" - "&amp;cell_passage!M3&amp;" - "&amp;cell_number!M3,IF(AND('Cell type'!M3="",cell_number!M3="",cell_passage!M3=""),"",IF(AND(cell_passage!M3="",cell_number!M3=""),'Cell type'!M3&amp;" - undefined passage and cell number",IF(cell_passage!M3="",'Cell type'!M3&amp;" - undefined passage",'Cell type'!M3&amp;" - undefined number")))),"")</f>
        <v>CellsX - Mixt20230321f20220519NCWBt20230322f20211219FC - 40000</v>
      </c>
      <c r="N3" s="10" t="str">
        <f>IF('Layout full names (mandatory)'!P3&lt;&gt;"",IF(AND('Cell type'!N3&lt;&gt;"",cell_number!N3&lt;&gt;"",cell_passage!N3&lt;&gt;""),'Cell type'!N3&amp;" - "&amp;cell_passage!N3&amp;" - "&amp;cell_number!N3,IF(AND('Cell type'!N3="",cell_number!N3="",cell_passage!N3=""),"",IF(AND(cell_passage!N3="",cell_number!N3=""),'Cell type'!N3&amp;" - undefined passage and cell number",IF(cell_passage!N3="",'Cell type'!N3&amp;" - undefined passage",'Cell type'!N3&amp;" - undefined number")))),"")</f>
        <v>CellsX - Mixt20230321f20220519NCWBt20230322f20211219FC - 40000</v>
      </c>
      <c r="O3" s="10" t="str">
        <f>IF('Layout full names (mandatory)'!Q3&lt;&gt;"",IF(AND('Cell type'!O3&lt;&gt;"",cell_number!O3&lt;&gt;"",cell_passage!O3&lt;&gt;""),'Cell type'!O3&amp;" - "&amp;cell_passage!O3&amp;" - "&amp;cell_number!O3,IF(AND('Cell type'!O3="",cell_number!O3="",cell_passage!O3=""),"",IF(AND(cell_passage!O3="",cell_number!O3=""),'Cell type'!O3&amp;" - undefined passage and cell number",IF(cell_passage!O3="",'Cell type'!O3&amp;" - undefined passage",'Cell type'!O3&amp;" - undefined number")))),"")</f>
        <v>CellsX - Mixt20230321f20220519NCWBt20230322f20211219FC - 40000</v>
      </c>
      <c r="P3" s="10" t="str">
        <f>IF('Layout full names (mandatory)'!R3&lt;&gt;"",IF(AND('Cell type'!P3&lt;&gt;"",cell_number!P3&lt;&gt;"",cell_passage!P3&lt;&gt;""),'Cell type'!P3&amp;" - "&amp;cell_passage!P3&amp;" - "&amp;cell_number!P3,IF(AND('Cell type'!P3="",cell_number!P3="",cell_passage!P3=""),"",IF(AND(cell_passage!P3="",cell_number!P3=""),'Cell type'!P3&amp;" - undefined passage and cell number",IF(cell_passage!P3="",'Cell type'!P3&amp;" - undefined passage",'Cell type'!P3&amp;" - undefined number")))),"")</f>
        <v>CellsX - Mixt20230321f20220519NCWBt20230322f20211219FC - 40000</v>
      </c>
      <c r="Q3" s="10" t="str">
        <f>IF('Layout full names (mandatory)'!S3&lt;&gt;"",IF(AND('Cell type'!Q3&lt;&gt;"",cell_number!Q3&lt;&gt;"",cell_passage!Q3&lt;&gt;""),'Cell type'!Q3&amp;" - "&amp;cell_passage!Q3&amp;" - "&amp;cell_number!Q3,IF(AND('Cell type'!Q3="",cell_number!Q3="",cell_passage!Q3=""),"",IF(AND(cell_passage!Q3="",cell_number!Q3=""),'Cell type'!Q3&amp;" - undefined passage and cell number",IF(cell_passage!Q3="",'Cell type'!Q3&amp;" - undefined passage",'Cell type'!Q3&amp;" - undefined number")))),"")</f>
        <v>CellsX - Mixt20230321f20220519NCWBt20230322f20211219FC - 40000</v>
      </c>
      <c r="R3" s="10" t="str">
        <f>IF('Layout full names (mandatory)'!T3&lt;&gt;"",IF(AND('Cell type'!R3&lt;&gt;"",cell_number!R3&lt;&gt;"",cell_passage!R3&lt;&gt;""),'Cell type'!R3&amp;" - "&amp;cell_passage!R3&amp;" - "&amp;cell_number!R3,IF(AND('Cell type'!R3="",cell_number!R3="",cell_passage!R3=""),"",IF(AND(cell_passage!R3="",cell_number!R3=""),'Cell type'!R3&amp;" - undefined passage and cell number",IF(cell_passage!R3="",'Cell type'!R3&amp;" - undefined passage",'Cell type'!R3&amp;" - undefined number")))),"")</f>
        <v>CellsX - Mixt20230321f20220519NCWBt20230322f20211219FC - 40000</v>
      </c>
      <c r="S3" s="10" t="str">
        <f>IF('Layout full names (mandatory)'!U3&lt;&gt;"",IF(AND('Cell type'!S3&lt;&gt;"",cell_number!S3&lt;&gt;"",cell_passage!S3&lt;&gt;""),'Cell type'!S3&amp;" - "&amp;cell_passage!S3&amp;" - "&amp;cell_number!S3,IF(AND('Cell type'!S3="",cell_number!S3="",cell_passage!S3=""),"",IF(AND(cell_passage!S3="",cell_number!S3=""),'Cell type'!S3&amp;" - undefined passage and cell number",IF(cell_passage!S3="",'Cell type'!S3&amp;" - undefined passage",'Cell type'!S3&amp;" - undefined number")))),"")</f>
        <v>CellsX - Mixt20230321f20220519NCWBt20230322f20211219FC - 40000</v>
      </c>
      <c r="T3" s="10" t="str">
        <f>IF('Layout full names (mandatory)'!V3&lt;&gt;"",IF(AND('Cell type'!T3&lt;&gt;"",cell_number!T3&lt;&gt;"",cell_passage!T3&lt;&gt;""),'Cell type'!T3&amp;" - "&amp;cell_passage!T3&amp;" - "&amp;cell_number!T3,IF(AND('Cell type'!T3="",cell_number!T3="",cell_passage!T3=""),"",IF(AND(cell_passage!T3="",cell_number!T3=""),'Cell type'!T3&amp;" - undefined passage and cell number",IF(cell_passage!T3="",'Cell type'!T3&amp;" - undefined passage",'Cell type'!T3&amp;" - undefined number")))),"")</f>
        <v>CellsX - Mixt20230321f20220519NCWBt20230322f20211219FC - 40000</v>
      </c>
      <c r="U3" s="10" t="str">
        <f>IF('Layout full names (mandatory)'!W3&lt;&gt;"",IF(AND('Cell type'!U3&lt;&gt;"",cell_number!U3&lt;&gt;"",cell_passage!U3&lt;&gt;""),'Cell type'!U3&amp;" - "&amp;cell_passage!U3&amp;" - "&amp;cell_number!U3,IF(AND('Cell type'!U3="",cell_number!U3="",cell_passage!U3=""),"",IF(AND(cell_passage!U3="",cell_number!U3=""),'Cell type'!U3&amp;" - undefined passage and cell number",IF(cell_passage!U3="",'Cell type'!U3&amp;" - undefined passage",'Cell type'!U3&amp;" - undefined number")))),"")</f>
        <v>CellsX - Mixt20230321f20220519NCWBt20230322f20211219FC - 40000</v>
      </c>
      <c r="V3" s="10" t="str">
        <f>IF('Layout full names (mandatory)'!X3&lt;&gt;"",IF(AND('Cell type'!V3&lt;&gt;"",cell_number!V3&lt;&gt;"",cell_passage!V3&lt;&gt;""),'Cell type'!V3&amp;" - "&amp;cell_passage!V3&amp;" - "&amp;cell_number!V3,IF(AND('Cell type'!V3="",cell_number!V3="",cell_passage!V3=""),"",IF(AND(cell_passage!V3="",cell_number!V3=""),'Cell type'!V3&amp;" - undefined passage and cell number",IF(cell_passage!V3="",'Cell type'!V3&amp;" - undefined passage",'Cell type'!V3&amp;" - undefined number")))),"")</f>
        <v>CellsX - Mixt20230321f20220519NCWBt20230322f20211219FC - 40000</v>
      </c>
      <c r="W3" s="10" t="str">
        <f>IF('Layout full names (mandatory)'!Y3&lt;&gt;"",IF(AND('Cell type'!W3&lt;&gt;"",cell_number!W3&lt;&gt;"",cell_passage!W3&lt;&gt;""),'Cell type'!W3&amp;" - "&amp;cell_passage!W3&amp;" - "&amp;cell_number!W3,IF(AND('Cell type'!W3="",cell_number!W3="",cell_passage!W3=""),"",IF(AND(cell_passage!W3="",cell_number!W3=""),'Cell type'!W3&amp;" - undefined passage and cell number",IF(cell_passage!W3="",'Cell type'!W3&amp;" - undefined passage",'Cell type'!W3&amp;" - undefined number")))),"")</f>
        <v>CellsX - Mixt20230321f20220519NCWBt20230322f20211219FC - 40000</v>
      </c>
      <c r="X3" s="10" t="str">
        <f>IF('Layout full names (mandatory)'!Z3&lt;&gt;"",IF(AND('Cell type'!X3&lt;&gt;"",cell_number!X3&lt;&gt;"",cell_passage!X3&lt;&gt;""),'Cell type'!X3&amp;" - "&amp;cell_passage!X3&amp;" - "&amp;cell_number!X3,IF(AND('Cell type'!X3="",cell_number!X3="",cell_passage!X3=""),"",IF(AND(cell_passage!X3="",cell_number!X3=""),'Cell type'!X3&amp;" - undefined passage and cell number",IF(cell_passage!X3="",'Cell type'!X3&amp;" - undefined passage",'Cell type'!X3&amp;" - undefined number")))),"")</f>
        <v>CellsX - Mixt20230321f20220519NCWBt20230322f20211219FC - 40000</v>
      </c>
      <c r="Y3" s="10" t="str">
        <f>IF('Layout full names (mandatory)'!AA3&lt;&gt;"",IF(AND('Cell type'!Y3&lt;&gt;"",cell_number!Y3&lt;&gt;"",cell_passage!Y3&lt;&gt;""),'Cell type'!Y3&amp;" - "&amp;cell_passage!Y3&amp;" - "&amp;cell_number!Y3,IF(AND('Cell type'!Y3="",cell_number!Y3="",cell_passage!Y3=""),"",IF(AND(cell_passage!Y3="",cell_number!Y3=""),'Cell type'!Y3&amp;" - undefined passage and cell number",IF(cell_passage!Y3="",'Cell type'!Y3&amp;" - undefined passage",'Cell type'!Y3&amp;" - undefined number")))),"")</f>
        <v>CellsX - Mixt20230321f20220519NCWBt20230322f20211219FC - 40000</v>
      </c>
    </row>
    <row r="4" spans="1:40" ht="21.75" customHeight="1" thickBot="1" x14ac:dyDescent="0.45">
      <c r="A4" s="2" t="str">
        <f>'Layout full names (mandatory)'!C4</f>
        <v>C</v>
      </c>
      <c r="B4" s="10" t="str">
        <f>IF('Layout full names (mandatory)'!D4&lt;&gt;"",IF(AND('Cell type'!B4&lt;&gt;"",cell_number!B4&lt;&gt;"",cell_passage!B4&lt;&gt;""),'Cell type'!B4&amp;" - "&amp;cell_passage!B4&amp;" - "&amp;cell_number!B4,IF(AND('Cell type'!B4="",cell_number!B4="",cell_passage!B4=""),"",IF(AND(cell_passage!B4="",cell_number!B4=""),'Cell type'!B4&amp;" - undefined passage and cell number",IF(cell_passage!B4="",'Cell type'!B4&amp;" - undefined passage",'Cell type'!B4&amp;" - undefined number")))),"")</f>
        <v>CellsX - Mixt20230321f20220519NCWBt20230322f20211219FC - 40000</v>
      </c>
      <c r="C4" s="10" t="str">
        <f>IF('Layout full names (mandatory)'!E4&lt;&gt;"",IF(AND('Cell type'!C4&lt;&gt;"",cell_number!C4&lt;&gt;"",cell_passage!C4&lt;&gt;""),'Cell type'!C4&amp;" - "&amp;cell_passage!C4&amp;" - "&amp;cell_number!C4,IF(AND('Cell type'!C4="",cell_number!C4="",cell_passage!C4=""),"",IF(AND(cell_passage!C4="",cell_number!C4=""),'Cell type'!C4&amp;" - undefined passage and cell number",IF(cell_passage!C4="",'Cell type'!C4&amp;" - undefined passage",'Cell type'!C4&amp;" - undefined number")))),"")</f>
        <v>CellsX - Mixt20230321f20220519NCWBt20230322f20211219FC - 40000</v>
      </c>
      <c r="D4" s="10" t="str">
        <f>IF('Layout full names (mandatory)'!F4&lt;&gt;"",IF(AND('Cell type'!D4&lt;&gt;"",cell_number!D4&lt;&gt;"",cell_passage!D4&lt;&gt;""),'Cell type'!D4&amp;" - "&amp;cell_passage!D4&amp;" - "&amp;cell_number!D4,IF(AND('Cell type'!D4="",cell_number!D4="",cell_passage!D4=""),"",IF(AND(cell_passage!D4="",cell_number!D4=""),'Cell type'!D4&amp;" - undefined passage and cell number",IF(cell_passage!D4="",'Cell type'!D4&amp;" - undefined passage",'Cell type'!D4&amp;" - undefined number")))),"")</f>
        <v>CellsX - Mixt20230321f20220519NCWBt20230322f20211219FC - 40000</v>
      </c>
      <c r="E4" s="10" t="str">
        <f>IF('Layout full names (mandatory)'!G4&lt;&gt;"",IF(AND('Cell type'!E4&lt;&gt;"",cell_number!E4&lt;&gt;"",cell_passage!E4&lt;&gt;""),'Cell type'!E4&amp;" - "&amp;cell_passage!E4&amp;" - "&amp;cell_number!E4,IF(AND('Cell type'!E4="",cell_number!E4="",cell_passage!E4=""),"",IF(AND(cell_passage!E4="",cell_number!E4=""),'Cell type'!E4&amp;" - undefined passage and cell number",IF(cell_passage!E4="",'Cell type'!E4&amp;" - undefined passage",'Cell type'!E4&amp;" - undefined number")))),"")</f>
        <v>CellsX - Mixt20230321f20220519NCWBt20230322f20211219FC - 40000</v>
      </c>
      <c r="F4" s="10" t="str">
        <f>IF('Layout full names (mandatory)'!H4&lt;&gt;"",IF(AND('Cell type'!F4&lt;&gt;"",cell_number!F4&lt;&gt;"",cell_passage!F4&lt;&gt;""),'Cell type'!F4&amp;" - "&amp;cell_passage!F4&amp;" - "&amp;cell_number!F4,IF(AND('Cell type'!F4="",cell_number!F4="",cell_passage!F4=""),"",IF(AND(cell_passage!F4="",cell_number!F4=""),'Cell type'!F4&amp;" - undefined passage and cell number",IF(cell_passage!F4="",'Cell type'!F4&amp;" - undefined passage",'Cell type'!F4&amp;" - undefined number")))),"")</f>
        <v>CellsX - Mixt20230321f20220519NCWBt20230322f20211219FC - 40000</v>
      </c>
      <c r="G4" s="10" t="str">
        <f>IF('Layout full names (mandatory)'!I4&lt;&gt;"",IF(AND('Cell type'!G4&lt;&gt;"",cell_number!G4&lt;&gt;"",cell_passage!G4&lt;&gt;""),'Cell type'!G4&amp;" - "&amp;cell_passage!G4&amp;" - "&amp;cell_number!G4,IF(AND('Cell type'!G4="",cell_number!G4="",cell_passage!G4=""),"",IF(AND(cell_passage!G4="",cell_number!G4=""),'Cell type'!G4&amp;" - undefined passage and cell number",IF(cell_passage!G4="",'Cell type'!G4&amp;" - undefined passage",'Cell type'!G4&amp;" - undefined number")))),"")</f>
        <v>CellsX - Mixt20230321f20220519NCWBt20230322f20211219FC - 40000</v>
      </c>
      <c r="H4" s="10" t="str">
        <f>IF('Layout full names (mandatory)'!J4&lt;&gt;"",IF(AND('Cell type'!H4&lt;&gt;"",cell_number!H4&lt;&gt;"",cell_passage!H4&lt;&gt;""),'Cell type'!H4&amp;" - "&amp;cell_passage!H4&amp;" - "&amp;cell_number!H4,IF(AND('Cell type'!H4="",cell_number!H4="",cell_passage!H4=""),"",IF(AND(cell_passage!H4="",cell_number!H4=""),'Cell type'!H4&amp;" - undefined passage and cell number",IF(cell_passage!H4="",'Cell type'!H4&amp;" - undefined passage",'Cell type'!H4&amp;" - undefined number")))),"")</f>
        <v>CellsX - Mixt20230321f20220519NCWBt20230322f20211219FC - 40000</v>
      </c>
      <c r="I4" s="10" t="str">
        <f>IF('Layout full names (mandatory)'!K4&lt;&gt;"",IF(AND('Cell type'!I4&lt;&gt;"",cell_number!I4&lt;&gt;"",cell_passage!I4&lt;&gt;""),'Cell type'!I4&amp;" - "&amp;cell_passage!I4&amp;" - "&amp;cell_number!I4,IF(AND('Cell type'!I4="",cell_number!I4="",cell_passage!I4=""),"",IF(AND(cell_passage!I4="",cell_number!I4=""),'Cell type'!I4&amp;" - undefined passage and cell number",IF(cell_passage!I4="",'Cell type'!I4&amp;" - undefined passage",'Cell type'!I4&amp;" - undefined number")))),"")</f>
        <v>CellsX - Mixt20230321f20220519NCWBt20230322f20211219FC - 40000</v>
      </c>
      <c r="J4" s="10" t="str">
        <f>IF('Layout full names (mandatory)'!L4&lt;&gt;"",IF(AND('Cell type'!J4&lt;&gt;"",cell_number!J4&lt;&gt;"",cell_passage!J4&lt;&gt;""),'Cell type'!J4&amp;" - "&amp;cell_passage!J4&amp;" - "&amp;cell_number!J4,IF(AND('Cell type'!J4="",cell_number!J4="",cell_passage!J4=""),"",IF(AND(cell_passage!J4="",cell_number!J4=""),'Cell type'!J4&amp;" - undefined passage and cell number",IF(cell_passage!J4="",'Cell type'!J4&amp;" - undefined passage",'Cell type'!J4&amp;" - undefined number")))),"")</f>
        <v>CellsX - Mixt20230321f20220519NCWBt20230322f20211219FC - 40000</v>
      </c>
      <c r="K4" s="10" t="str">
        <f>IF('Layout full names (mandatory)'!M4&lt;&gt;"",IF(AND('Cell type'!K4&lt;&gt;"",cell_number!K4&lt;&gt;"",cell_passage!K4&lt;&gt;""),'Cell type'!K4&amp;" - "&amp;cell_passage!K4&amp;" - "&amp;cell_number!K4,IF(AND('Cell type'!K4="",cell_number!K4="",cell_passage!K4=""),"",IF(AND(cell_passage!K4="",cell_number!K4=""),'Cell type'!K4&amp;" - undefined passage and cell number",IF(cell_passage!K4="",'Cell type'!K4&amp;" - undefined passage",'Cell type'!K4&amp;" - undefined number")))),"")</f>
        <v>CellsX - Mixt20230321f20220519NCWBt20230322f20211219FC - 40000</v>
      </c>
      <c r="L4" s="10" t="str">
        <f>IF('Layout full names (mandatory)'!N4&lt;&gt;"",IF(AND('Cell type'!L4&lt;&gt;"",cell_number!L4&lt;&gt;"",cell_passage!L4&lt;&gt;""),'Cell type'!L4&amp;" - "&amp;cell_passage!L4&amp;" - "&amp;cell_number!L4,IF(AND('Cell type'!L4="",cell_number!L4="",cell_passage!L4=""),"",IF(AND(cell_passage!L4="",cell_number!L4=""),'Cell type'!L4&amp;" - undefined passage and cell number",IF(cell_passage!L4="",'Cell type'!L4&amp;" - undefined passage",'Cell type'!L4&amp;" - undefined number")))),"")</f>
        <v>CellsX - Mixt20230321f20220519NCWBt20230322f20211219FC - 40000</v>
      </c>
      <c r="M4" s="10" t="str">
        <f>IF('Layout full names (mandatory)'!O4&lt;&gt;"",IF(AND('Cell type'!M4&lt;&gt;"",cell_number!M4&lt;&gt;"",cell_passage!M4&lt;&gt;""),'Cell type'!M4&amp;" - "&amp;cell_passage!M4&amp;" - "&amp;cell_number!M4,IF(AND('Cell type'!M4="",cell_number!M4="",cell_passage!M4=""),"",IF(AND(cell_passage!M4="",cell_number!M4=""),'Cell type'!M4&amp;" - undefined passage and cell number",IF(cell_passage!M4="",'Cell type'!M4&amp;" - undefined passage",'Cell type'!M4&amp;" - undefined number")))),"")</f>
        <v>CellsX - Mixt20230321f20220519NCWBt20230322f20211219FC - 40000</v>
      </c>
      <c r="N4" s="10" t="str">
        <f>IF('Layout full names (mandatory)'!P4&lt;&gt;"",IF(AND('Cell type'!N4&lt;&gt;"",cell_number!N4&lt;&gt;"",cell_passage!N4&lt;&gt;""),'Cell type'!N4&amp;" - "&amp;cell_passage!N4&amp;" - "&amp;cell_number!N4,IF(AND('Cell type'!N4="",cell_number!N4="",cell_passage!N4=""),"",IF(AND(cell_passage!N4="",cell_number!N4=""),'Cell type'!N4&amp;" - undefined passage and cell number",IF(cell_passage!N4="",'Cell type'!N4&amp;" - undefined passage",'Cell type'!N4&amp;" - undefined number")))),"")</f>
        <v>CellsX - Mixt20230321f20220519NCWBt20230322f20211219FC - 40000</v>
      </c>
      <c r="O4" s="10" t="str">
        <f>IF('Layout full names (mandatory)'!Q4&lt;&gt;"",IF(AND('Cell type'!O4&lt;&gt;"",cell_number!O4&lt;&gt;"",cell_passage!O4&lt;&gt;""),'Cell type'!O4&amp;" - "&amp;cell_passage!O4&amp;" - "&amp;cell_number!O4,IF(AND('Cell type'!O4="",cell_number!O4="",cell_passage!O4=""),"",IF(AND(cell_passage!O4="",cell_number!O4=""),'Cell type'!O4&amp;" - undefined passage and cell number",IF(cell_passage!O4="",'Cell type'!O4&amp;" - undefined passage",'Cell type'!O4&amp;" - undefined number")))),"")</f>
        <v>CellsX - Mixt20230321f20220519NCWBt20230322f20211219FC - 40000</v>
      </c>
      <c r="P4" s="10" t="str">
        <f>IF('Layout full names (mandatory)'!R4&lt;&gt;"",IF(AND('Cell type'!P4&lt;&gt;"",cell_number!P4&lt;&gt;"",cell_passage!P4&lt;&gt;""),'Cell type'!P4&amp;" - "&amp;cell_passage!P4&amp;" - "&amp;cell_number!P4,IF(AND('Cell type'!P4="",cell_number!P4="",cell_passage!P4=""),"",IF(AND(cell_passage!P4="",cell_number!P4=""),'Cell type'!P4&amp;" - undefined passage and cell number",IF(cell_passage!P4="",'Cell type'!P4&amp;" - undefined passage",'Cell type'!P4&amp;" - undefined number")))),"")</f>
        <v>CellsX - Mixt20230321f20220519NCWBt20230322f20211219FC - 40000</v>
      </c>
      <c r="Q4" s="10" t="str">
        <f>IF('Layout full names (mandatory)'!S4&lt;&gt;"",IF(AND('Cell type'!Q4&lt;&gt;"",cell_number!Q4&lt;&gt;"",cell_passage!Q4&lt;&gt;""),'Cell type'!Q4&amp;" - "&amp;cell_passage!Q4&amp;" - "&amp;cell_number!Q4,IF(AND('Cell type'!Q4="",cell_number!Q4="",cell_passage!Q4=""),"",IF(AND(cell_passage!Q4="",cell_number!Q4=""),'Cell type'!Q4&amp;" - undefined passage and cell number",IF(cell_passage!Q4="",'Cell type'!Q4&amp;" - undefined passage",'Cell type'!Q4&amp;" - undefined number")))),"")</f>
        <v>CellsX - Mixt20230321f20220519NCWBt20230322f20211219FC - 40000</v>
      </c>
      <c r="R4" s="10" t="str">
        <f>IF('Layout full names (mandatory)'!T4&lt;&gt;"",IF(AND('Cell type'!R4&lt;&gt;"",cell_number!R4&lt;&gt;"",cell_passage!R4&lt;&gt;""),'Cell type'!R4&amp;" - "&amp;cell_passage!R4&amp;" - "&amp;cell_number!R4,IF(AND('Cell type'!R4="",cell_number!R4="",cell_passage!R4=""),"",IF(AND(cell_passage!R4="",cell_number!R4=""),'Cell type'!R4&amp;" - undefined passage and cell number",IF(cell_passage!R4="",'Cell type'!R4&amp;" - undefined passage",'Cell type'!R4&amp;" - undefined number")))),"")</f>
        <v>CellsX - Mixt20230321f20220519NCWBt20230322f20211219FC - 40000</v>
      </c>
      <c r="S4" s="10" t="str">
        <f>IF('Layout full names (mandatory)'!U4&lt;&gt;"",IF(AND('Cell type'!S4&lt;&gt;"",cell_number!S4&lt;&gt;"",cell_passage!S4&lt;&gt;""),'Cell type'!S4&amp;" - "&amp;cell_passage!S4&amp;" - "&amp;cell_number!S4,IF(AND('Cell type'!S4="",cell_number!S4="",cell_passage!S4=""),"",IF(AND(cell_passage!S4="",cell_number!S4=""),'Cell type'!S4&amp;" - undefined passage and cell number",IF(cell_passage!S4="",'Cell type'!S4&amp;" - undefined passage",'Cell type'!S4&amp;" - undefined number")))),"")</f>
        <v>CellsX - Mixt20230321f20220519NCWBt20230322f20211219FC - 40000</v>
      </c>
      <c r="T4" s="10" t="str">
        <f>IF('Layout full names (mandatory)'!V4&lt;&gt;"",IF(AND('Cell type'!T4&lt;&gt;"",cell_number!T4&lt;&gt;"",cell_passage!T4&lt;&gt;""),'Cell type'!T4&amp;" - "&amp;cell_passage!T4&amp;" - "&amp;cell_number!T4,IF(AND('Cell type'!T4="",cell_number!T4="",cell_passage!T4=""),"",IF(AND(cell_passage!T4="",cell_number!T4=""),'Cell type'!T4&amp;" - undefined passage and cell number",IF(cell_passage!T4="",'Cell type'!T4&amp;" - undefined passage",'Cell type'!T4&amp;" - undefined number")))),"")</f>
        <v>CellsX - Mixt20230321f20220519NCWBt20230322f20211219FC - 40000</v>
      </c>
      <c r="U4" s="10" t="str">
        <f>IF('Layout full names (mandatory)'!W4&lt;&gt;"",IF(AND('Cell type'!U4&lt;&gt;"",cell_number!U4&lt;&gt;"",cell_passage!U4&lt;&gt;""),'Cell type'!U4&amp;" - "&amp;cell_passage!U4&amp;" - "&amp;cell_number!U4,IF(AND('Cell type'!U4="",cell_number!U4="",cell_passage!U4=""),"",IF(AND(cell_passage!U4="",cell_number!U4=""),'Cell type'!U4&amp;" - undefined passage and cell number",IF(cell_passage!U4="",'Cell type'!U4&amp;" - undefined passage",'Cell type'!U4&amp;" - undefined number")))),"")</f>
        <v>CellsX - Mixt20230321f20220519NCWBt20230322f20211219FC - 40000</v>
      </c>
      <c r="V4" s="10" t="str">
        <f>IF('Layout full names (mandatory)'!X4&lt;&gt;"",IF(AND('Cell type'!V4&lt;&gt;"",cell_number!V4&lt;&gt;"",cell_passage!V4&lt;&gt;""),'Cell type'!V4&amp;" - "&amp;cell_passage!V4&amp;" - "&amp;cell_number!V4,IF(AND('Cell type'!V4="",cell_number!V4="",cell_passage!V4=""),"",IF(AND(cell_passage!V4="",cell_number!V4=""),'Cell type'!V4&amp;" - undefined passage and cell number",IF(cell_passage!V4="",'Cell type'!V4&amp;" - undefined passage",'Cell type'!V4&amp;" - undefined number")))),"")</f>
        <v>CellsX - Mixt20230321f20220519NCWBt20230322f20211219FC - 40000</v>
      </c>
      <c r="W4" s="10" t="str">
        <f>IF('Layout full names (mandatory)'!Y4&lt;&gt;"",IF(AND('Cell type'!W4&lt;&gt;"",cell_number!W4&lt;&gt;"",cell_passage!W4&lt;&gt;""),'Cell type'!W4&amp;" - "&amp;cell_passage!W4&amp;" - "&amp;cell_number!W4,IF(AND('Cell type'!W4="",cell_number!W4="",cell_passage!W4=""),"",IF(AND(cell_passage!W4="",cell_number!W4=""),'Cell type'!W4&amp;" - undefined passage and cell number",IF(cell_passage!W4="",'Cell type'!W4&amp;" - undefined passage",'Cell type'!W4&amp;" - undefined number")))),"")</f>
        <v>CellsX - Mixt20230321f20220519NCWBt20230322f20211219FC - 40000</v>
      </c>
      <c r="X4" s="10" t="str">
        <f>IF('Layout full names (mandatory)'!Z4&lt;&gt;"",IF(AND('Cell type'!X4&lt;&gt;"",cell_number!X4&lt;&gt;"",cell_passage!X4&lt;&gt;""),'Cell type'!X4&amp;" - "&amp;cell_passage!X4&amp;" - "&amp;cell_number!X4,IF(AND('Cell type'!X4="",cell_number!X4="",cell_passage!X4=""),"",IF(AND(cell_passage!X4="",cell_number!X4=""),'Cell type'!X4&amp;" - undefined passage and cell number",IF(cell_passage!X4="",'Cell type'!X4&amp;" - undefined passage",'Cell type'!X4&amp;" - undefined number")))),"")</f>
        <v>CellsX - Mixt20230321f20220519NCWBt20230322f20211219FC - 40000</v>
      </c>
      <c r="Y4" s="10" t="str">
        <f>IF('Layout full names (mandatory)'!AA4&lt;&gt;"",IF(AND('Cell type'!Y4&lt;&gt;"",cell_number!Y4&lt;&gt;"",cell_passage!Y4&lt;&gt;""),'Cell type'!Y4&amp;" - "&amp;cell_passage!Y4&amp;" - "&amp;cell_number!Y4,IF(AND('Cell type'!Y4="",cell_number!Y4="",cell_passage!Y4=""),"",IF(AND(cell_passage!Y4="",cell_number!Y4=""),'Cell type'!Y4&amp;" - undefined passage and cell number",IF(cell_passage!Y4="",'Cell type'!Y4&amp;" - undefined passage",'Cell type'!Y4&amp;" - undefined number")))),"")</f>
        <v>CellsX - Mixt20230321f20220519NCWBt20230322f20211219FC - 40000</v>
      </c>
    </row>
    <row r="5" spans="1:40" ht="21.75" customHeight="1" thickBot="1" x14ac:dyDescent="0.45">
      <c r="A5" s="2" t="str">
        <f>'Layout full names (mandatory)'!C5</f>
        <v>D</v>
      </c>
      <c r="B5" s="10" t="str">
        <f>IF('Layout full names (mandatory)'!D5&lt;&gt;"",IF(AND('Cell type'!B5&lt;&gt;"",cell_number!B5&lt;&gt;"",cell_passage!B5&lt;&gt;""),'Cell type'!B5&amp;" - "&amp;cell_passage!B5&amp;" - "&amp;cell_number!B5,IF(AND('Cell type'!B5="",cell_number!B5="",cell_passage!B5=""),"",IF(AND(cell_passage!B5="",cell_number!B5=""),'Cell type'!B5&amp;" - undefined passage and cell number",IF(cell_passage!B5="",'Cell type'!B5&amp;" - undefined passage",'Cell type'!B5&amp;" - undefined number")))),"")</f>
        <v>CellsX - Mixt20230321f20220519NCWBt20230322f20211219FC - 40000</v>
      </c>
      <c r="C5" s="10" t="str">
        <f>IF('Layout full names (mandatory)'!E5&lt;&gt;"",IF(AND('Cell type'!C5&lt;&gt;"",cell_number!C5&lt;&gt;"",cell_passage!C5&lt;&gt;""),'Cell type'!C5&amp;" - "&amp;cell_passage!C5&amp;" - "&amp;cell_number!C5,IF(AND('Cell type'!C5="",cell_number!C5="",cell_passage!C5=""),"",IF(AND(cell_passage!C5="",cell_number!C5=""),'Cell type'!C5&amp;" - undefined passage and cell number",IF(cell_passage!C5="",'Cell type'!C5&amp;" - undefined passage",'Cell type'!C5&amp;" - undefined number")))),"")</f>
        <v>CellsX - Mixt20230321f20220519NCWBt20230322f20211219FC - 40000</v>
      </c>
      <c r="D5" s="10" t="str">
        <f>IF('Layout full names (mandatory)'!F5&lt;&gt;"",IF(AND('Cell type'!D5&lt;&gt;"",cell_number!D5&lt;&gt;"",cell_passage!D5&lt;&gt;""),'Cell type'!D5&amp;" - "&amp;cell_passage!D5&amp;" - "&amp;cell_number!D5,IF(AND('Cell type'!D5="",cell_number!D5="",cell_passage!D5=""),"",IF(AND(cell_passage!D5="",cell_number!D5=""),'Cell type'!D5&amp;" - undefined passage and cell number",IF(cell_passage!D5="",'Cell type'!D5&amp;" - undefined passage",'Cell type'!D5&amp;" - undefined number")))),"")</f>
        <v>CellsX - Mixt20230321f20220519NCWBt20230322f20211219FC - 40000</v>
      </c>
      <c r="E5" s="10" t="str">
        <f>IF('Layout full names (mandatory)'!G5&lt;&gt;"",IF(AND('Cell type'!E5&lt;&gt;"",cell_number!E5&lt;&gt;"",cell_passage!E5&lt;&gt;""),'Cell type'!E5&amp;" - "&amp;cell_passage!E5&amp;" - "&amp;cell_number!E5,IF(AND('Cell type'!E5="",cell_number!E5="",cell_passage!E5=""),"",IF(AND(cell_passage!E5="",cell_number!E5=""),'Cell type'!E5&amp;" - undefined passage and cell number",IF(cell_passage!E5="",'Cell type'!E5&amp;" - undefined passage",'Cell type'!E5&amp;" - undefined number")))),"")</f>
        <v>CellsX - Mixt20230321f20220519NCWBt20230322f20211219FC - 40000</v>
      </c>
      <c r="F5" s="10" t="str">
        <f>IF('Layout full names (mandatory)'!H5&lt;&gt;"",IF(AND('Cell type'!F5&lt;&gt;"",cell_number!F5&lt;&gt;"",cell_passage!F5&lt;&gt;""),'Cell type'!F5&amp;" - "&amp;cell_passage!F5&amp;" - "&amp;cell_number!F5,IF(AND('Cell type'!F5="",cell_number!F5="",cell_passage!F5=""),"",IF(AND(cell_passage!F5="",cell_number!F5=""),'Cell type'!F5&amp;" - undefined passage and cell number",IF(cell_passage!F5="",'Cell type'!F5&amp;" - undefined passage",'Cell type'!F5&amp;" - undefined number")))),"")</f>
        <v>CellsX - Mixt20230321f20220519NCWBt20230322f20211219FC - 40000</v>
      </c>
      <c r="G5" s="10" t="str">
        <f>IF('Layout full names (mandatory)'!I5&lt;&gt;"",IF(AND('Cell type'!G5&lt;&gt;"",cell_number!G5&lt;&gt;"",cell_passage!G5&lt;&gt;""),'Cell type'!G5&amp;" - "&amp;cell_passage!G5&amp;" - "&amp;cell_number!G5,IF(AND('Cell type'!G5="",cell_number!G5="",cell_passage!G5=""),"",IF(AND(cell_passage!G5="",cell_number!G5=""),'Cell type'!G5&amp;" - undefined passage and cell number",IF(cell_passage!G5="",'Cell type'!G5&amp;" - undefined passage",'Cell type'!G5&amp;" - undefined number")))),"")</f>
        <v>CellsX - Mixt20230321f20220519NCWBt20230322f20211219FC - 40000</v>
      </c>
      <c r="H5" s="10" t="str">
        <f>IF('Layout full names (mandatory)'!J5&lt;&gt;"",IF(AND('Cell type'!H5&lt;&gt;"",cell_number!H5&lt;&gt;"",cell_passage!H5&lt;&gt;""),'Cell type'!H5&amp;" - "&amp;cell_passage!H5&amp;" - "&amp;cell_number!H5,IF(AND('Cell type'!H5="",cell_number!H5="",cell_passage!H5=""),"",IF(AND(cell_passage!H5="",cell_number!H5=""),'Cell type'!H5&amp;" - undefined passage and cell number",IF(cell_passage!H5="",'Cell type'!H5&amp;" - undefined passage",'Cell type'!H5&amp;" - undefined number")))),"")</f>
        <v>CellsX - Mixt20230321f20220519NCWBt20230322f20211219FC - 40000</v>
      </c>
      <c r="I5" s="10" t="str">
        <f>IF('Layout full names (mandatory)'!K5&lt;&gt;"",IF(AND('Cell type'!I5&lt;&gt;"",cell_number!I5&lt;&gt;"",cell_passage!I5&lt;&gt;""),'Cell type'!I5&amp;" - "&amp;cell_passage!I5&amp;" - "&amp;cell_number!I5,IF(AND('Cell type'!I5="",cell_number!I5="",cell_passage!I5=""),"",IF(AND(cell_passage!I5="",cell_number!I5=""),'Cell type'!I5&amp;" - undefined passage and cell number",IF(cell_passage!I5="",'Cell type'!I5&amp;" - undefined passage",'Cell type'!I5&amp;" - undefined number")))),"")</f>
        <v>CellsX - Mixt20230321f20220519NCWBt20230322f20211219FC - 40000</v>
      </c>
      <c r="J5" s="10" t="str">
        <f>IF('Layout full names (mandatory)'!L5&lt;&gt;"",IF(AND('Cell type'!J5&lt;&gt;"",cell_number!J5&lt;&gt;"",cell_passage!J5&lt;&gt;""),'Cell type'!J5&amp;" - "&amp;cell_passage!J5&amp;" - "&amp;cell_number!J5,IF(AND('Cell type'!J5="",cell_number!J5="",cell_passage!J5=""),"",IF(AND(cell_passage!J5="",cell_number!J5=""),'Cell type'!J5&amp;" - undefined passage and cell number",IF(cell_passage!J5="",'Cell type'!J5&amp;" - undefined passage",'Cell type'!J5&amp;" - undefined number")))),"")</f>
        <v>CellsX - Mixt20230321f20220519NCWBt20230322f20211219FC - 40000</v>
      </c>
      <c r="K5" s="10" t="str">
        <f>IF('Layout full names (mandatory)'!M5&lt;&gt;"",IF(AND('Cell type'!K5&lt;&gt;"",cell_number!K5&lt;&gt;"",cell_passage!K5&lt;&gt;""),'Cell type'!K5&amp;" - "&amp;cell_passage!K5&amp;" - "&amp;cell_number!K5,IF(AND('Cell type'!K5="",cell_number!K5="",cell_passage!K5=""),"",IF(AND(cell_passage!K5="",cell_number!K5=""),'Cell type'!K5&amp;" - undefined passage and cell number",IF(cell_passage!K5="",'Cell type'!K5&amp;" - undefined passage",'Cell type'!K5&amp;" - undefined number")))),"")</f>
        <v>CellsX - Mixt20230321f20220519NCWBt20230322f20211219FC - 40000</v>
      </c>
      <c r="L5" s="10" t="str">
        <f>IF('Layout full names (mandatory)'!N5&lt;&gt;"",IF(AND('Cell type'!L5&lt;&gt;"",cell_number!L5&lt;&gt;"",cell_passage!L5&lt;&gt;""),'Cell type'!L5&amp;" - "&amp;cell_passage!L5&amp;" - "&amp;cell_number!L5,IF(AND('Cell type'!L5="",cell_number!L5="",cell_passage!L5=""),"",IF(AND(cell_passage!L5="",cell_number!L5=""),'Cell type'!L5&amp;" - undefined passage and cell number",IF(cell_passage!L5="",'Cell type'!L5&amp;" - undefined passage",'Cell type'!L5&amp;" - undefined number")))),"")</f>
        <v>CellsX - Mixt20230321f20220519NCWBt20230322f20211219FC - 40000</v>
      </c>
      <c r="M5" s="10" t="str">
        <f>IF('Layout full names (mandatory)'!O5&lt;&gt;"",IF(AND('Cell type'!M5&lt;&gt;"",cell_number!M5&lt;&gt;"",cell_passage!M5&lt;&gt;""),'Cell type'!M5&amp;" - "&amp;cell_passage!M5&amp;" - "&amp;cell_number!M5,IF(AND('Cell type'!M5="",cell_number!M5="",cell_passage!M5=""),"",IF(AND(cell_passage!M5="",cell_number!M5=""),'Cell type'!M5&amp;" - undefined passage and cell number",IF(cell_passage!M5="",'Cell type'!M5&amp;" - undefined passage",'Cell type'!M5&amp;" - undefined number")))),"")</f>
        <v>CellsX - Mixt20230321f20220519NCWBt20230322f20211219FC - 40000</v>
      </c>
      <c r="N5" s="10" t="str">
        <f>IF('Layout full names (mandatory)'!P5&lt;&gt;"",IF(AND('Cell type'!N5&lt;&gt;"",cell_number!N5&lt;&gt;"",cell_passage!N5&lt;&gt;""),'Cell type'!N5&amp;" - "&amp;cell_passage!N5&amp;" - "&amp;cell_number!N5,IF(AND('Cell type'!N5="",cell_number!N5="",cell_passage!N5=""),"",IF(AND(cell_passage!N5="",cell_number!N5=""),'Cell type'!N5&amp;" - undefined passage and cell number",IF(cell_passage!N5="",'Cell type'!N5&amp;" - undefined passage",'Cell type'!N5&amp;" - undefined number")))),"")</f>
        <v>CellsX - Mixt20230321f20220519NCWBt20230322f20211219FC - 40000</v>
      </c>
      <c r="O5" s="10" t="str">
        <f>IF('Layout full names (mandatory)'!Q5&lt;&gt;"",IF(AND('Cell type'!O5&lt;&gt;"",cell_number!O5&lt;&gt;"",cell_passage!O5&lt;&gt;""),'Cell type'!O5&amp;" - "&amp;cell_passage!O5&amp;" - "&amp;cell_number!O5,IF(AND('Cell type'!O5="",cell_number!O5="",cell_passage!O5=""),"",IF(AND(cell_passage!O5="",cell_number!O5=""),'Cell type'!O5&amp;" - undefined passage and cell number",IF(cell_passage!O5="",'Cell type'!O5&amp;" - undefined passage",'Cell type'!O5&amp;" - undefined number")))),"")</f>
        <v>CellsX - Mixt20230321f20220519NCWBt20230322f20211219FC - 40000</v>
      </c>
      <c r="P5" s="10" t="str">
        <f>IF('Layout full names (mandatory)'!R5&lt;&gt;"",IF(AND('Cell type'!P5&lt;&gt;"",cell_number!P5&lt;&gt;"",cell_passage!P5&lt;&gt;""),'Cell type'!P5&amp;" - "&amp;cell_passage!P5&amp;" - "&amp;cell_number!P5,IF(AND('Cell type'!P5="",cell_number!P5="",cell_passage!P5=""),"",IF(AND(cell_passage!P5="",cell_number!P5=""),'Cell type'!P5&amp;" - undefined passage and cell number",IF(cell_passage!P5="",'Cell type'!P5&amp;" - undefined passage",'Cell type'!P5&amp;" - undefined number")))),"")</f>
        <v>CellsX - Mixt20230321f20220519NCWBt20230322f20211219FC - 40000</v>
      </c>
      <c r="Q5" s="10" t="str">
        <f>IF('Layout full names (mandatory)'!S5&lt;&gt;"",IF(AND('Cell type'!Q5&lt;&gt;"",cell_number!Q5&lt;&gt;"",cell_passage!Q5&lt;&gt;""),'Cell type'!Q5&amp;" - "&amp;cell_passage!Q5&amp;" - "&amp;cell_number!Q5,IF(AND('Cell type'!Q5="",cell_number!Q5="",cell_passage!Q5=""),"",IF(AND(cell_passage!Q5="",cell_number!Q5=""),'Cell type'!Q5&amp;" - undefined passage and cell number",IF(cell_passage!Q5="",'Cell type'!Q5&amp;" - undefined passage",'Cell type'!Q5&amp;" - undefined number")))),"")</f>
        <v>CellsX - Mixt20230321f20220519NCWBt20230322f20211219FC - 40000</v>
      </c>
      <c r="R5" s="10" t="str">
        <f>IF('Layout full names (mandatory)'!T5&lt;&gt;"",IF(AND('Cell type'!R5&lt;&gt;"",cell_number!R5&lt;&gt;"",cell_passage!R5&lt;&gt;""),'Cell type'!R5&amp;" - "&amp;cell_passage!R5&amp;" - "&amp;cell_number!R5,IF(AND('Cell type'!R5="",cell_number!R5="",cell_passage!R5=""),"",IF(AND(cell_passage!R5="",cell_number!R5=""),'Cell type'!R5&amp;" - undefined passage and cell number",IF(cell_passage!R5="",'Cell type'!R5&amp;" - undefined passage",'Cell type'!R5&amp;" - undefined number")))),"")</f>
        <v>CellsX - Mixt20230321f20220519NCWBt20230322f20211219FC - 40000</v>
      </c>
      <c r="S5" s="10" t="str">
        <f>IF('Layout full names (mandatory)'!U5&lt;&gt;"",IF(AND('Cell type'!S5&lt;&gt;"",cell_number!S5&lt;&gt;"",cell_passage!S5&lt;&gt;""),'Cell type'!S5&amp;" - "&amp;cell_passage!S5&amp;" - "&amp;cell_number!S5,IF(AND('Cell type'!S5="",cell_number!S5="",cell_passage!S5=""),"",IF(AND(cell_passage!S5="",cell_number!S5=""),'Cell type'!S5&amp;" - undefined passage and cell number",IF(cell_passage!S5="",'Cell type'!S5&amp;" - undefined passage",'Cell type'!S5&amp;" - undefined number")))),"")</f>
        <v>CellsX - Mixt20230321f20220519NCWBt20230322f20211219FC - 40000</v>
      </c>
      <c r="T5" s="10" t="str">
        <f>IF('Layout full names (mandatory)'!V5&lt;&gt;"",IF(AND('Cell type'!T5&lt;&gt;"",cell_number!T5&lt;&gt;"",cell_passage!T5&lt;&gt;""),'Cell type'!T5&amp;" - "&amp;cell_passage!T5&amp;" - "&amp;cell_number!T5,IF(AND('Cell type'!T5="",cell_number!T5="",cell_passage!T5=""),"",IF(AND(cell_passage!T5="",cell_number!T5=""),'Cell type'!T5&amp;" - undefined passage and cell number",IF(cell_passage!T5="",'Cell type'!T5&amp;" - undefined passage",'Cell type'!T5&amp;" - undefined number")))),"")</f>
        <v>CellsX - Mixt20230321f20220519NCWBt20230322f20211219FC - 40000</v>
      </c>
      <c r="U5" s="10" t="str">
        <f>IF('Layout full names (mandatory)'!W5&lt;&gt;"",IF(AND('Cell type'!U5&lt;&gt;"",cell_number!U5&lt;&gt;"",cell_passage!U5&lt;&gt;""),'Cell type'!U5&amp;" - "&amp;cell_passage!U5&amp;" - "&amp;cell_number!U5,IF(AND('Cell type'!U5="",cell_number!U5="",cell_passage!U5=""),"",IF(AND(cell_passage!U5="",cell_number!U5=""),'Cell type'!U5&amp;" - undefined passage and cell number",IF(cell_passage!U5="",'Cell type'!U5&amp;" - undefined passage",'Cell type'!U5&amp;" - undefined number")))),"")</f>
        <v>CellsX - Mixt20230321f20220519NCWBt20230322f20211219FC - 40000</v>
      </c>
      <c r="V5" s="10" t="str">
        <f>IF('Layout full names (mandatory)'!X5&lt;&gt;"",IF(AND('Cell type'!V5&lt;&gt;"",cell_number!V5&lt;&gt;"",cell_passage!V5&lt;&gt;""),'Cell type'!V5&amp;" - "&amp;cell_passage!V5&amp;" - "&amp;cell_number!V5,IF(AND('Cell type'!V5="",cell_number!V5="",cell_passage!V5=""),"",IF(AND(cell_passage!V5="",cell_number!V5=""),'Cell type'!V5&amp;" - undefined passage and cell number",IF(cell_passage!V5="",'Cell type'!V5&amp;" - undefined passage",'Cell type'!V5&amp;" - undefined number")))),"")</f>
        <v>CellsX - Mixt20230321f20220519NCWBt20230322f20211219FC - 40000</v>
      </c>
      <c r="W5" s="10" t="str">
        <f>IF('Layout full names (mandatory)'!Y5&lt;&gt;"",IF(AND('Cell type'!W5&lt;&gt;"",cell_number!W5&lt;&gt;"",cell_passage!W5&lt;&gt;""),'Cell type'!W5&amp;" - "&amp;cell_passage!W5&amp;" - "&amp;cell_number!W5,IF(AND('Cell type'!W5="",cell_number!W5="",cell_passage!W5=""),"",IF(AND(cell_passage!W5="",cell_number!W5=""),'Cell type'!W5&amp;" - undefined passage and cell number",IF(cell_passage!W5="",'Cell type'!W5&amp;" - undefined passage",'Cell type'!W5&amp;" - undefined number")))),"")</f>
        <v>CellsX - Mixt20230321f20220519NCWBt20230322f20211219FC - 40000</v>
      </c>
      <c r="X5" s="10" t="str">
        <f>IF('Layout full names (mandatory)'!Z5&lt;&gt;"",IF(AND('Cell type'!X5&lt;&gt;"",cell_number!X5&lt;&gt;"",cell_passage!X5&lt;&gt;""),'Cell type'!X5&amp;" - "&amp;cell_passage!X5&amp;" - "&amp;cell_number!X5,IF(AND('Cell type'!X5="",cell_number!X5="",cell_passage!X5=""),"",IF(AND(cell_passage!X5="",cell_number!X5=""),'Cell type'!X5&amp;" - undefined passage and cell number",IF(cell_passage!X5="",'Cell type'!X5&amp;" - undefined passage",'Cell type'!X5&amp;" - undefined number")))),"")</f>
        <v>CellsX - Mixt20230321f20220519NCWBt20230322f20211219FC - 40000</v>
      </c>
      <c r="Y5" s="10" t="str">
        <f>IF('Layout full names (mandatory)'!AA5&lt;&gt;"",IF(AND('Cell type'!Y5&lt;&gt;"",cell_number!Y5&lt;&gt;"",cell_passage!Y5&lt;&gt;""),'Cell type'!Y5&amp;" - "&amp;cell_passage!Y5&amp;" - "&amp;cell_number!Y5,IF(AND('Cell type'!Y5="",cell_number!Y5="",cell_passage!Y5=""),"",IF(AND(cell_passage!Y5="",cell_number!Y5=""),'Cell type'!Y5&amp;" - undefined passage and cell number",IF(cell_passage!Y5="",'Cell type'!Y5&amp;" - undefined passage",'Cell type'!Y5&amp;" - undefined number")))),"")</f>
        <v>CellsX - Mixt20230321f20220519NCWBt20230322f20211219FC - 40000</v>
      </c>
    </row>
    <row r="6" spans="1:40" s="23" customFormat="1" ht="21.75" customHeight="1" thickBot="1" x14ac:dyDescent="0.45">
      <c r="A6" s="26" t="str">
        <f>'Layout full names (mandatory)'!C6</f>
        <v>E</v>
      </c>
      <c r="B6" s="10" t="str">
        <f>IF('Layout full names (mandatory)'!D6&lt;&gt;"",IF(AND('Cell type'!B6&lt;&gt;"",cell_number!B6&lt;&gt;"",cell_passage!B6&lt;&gt;""),'Cell type'!B6&amp;" - "&amp;cell_passage!B6&amp;" - "&amp;cell_number!B6,IF(AND('Cell type'!B6="",cell_number!B6="",cell_passage!B6=""),"",IF(AND(cell_passage!B6="",cell_number!B6=""),'Cell type'!B6&amp;" - undefined passage and cell number",IF(cell_passage!B6="",'Cell type'!B6&amp;" - undefined passage",'Cell type'!B6&amp;" - undefined number")))),"")</f>
        <v>CellsX - Mixt20230321f20220519NCWBt20230322f20211219FC - 40000</v>
      </c>
      <c r="C6" s="10" t="str">
        <f>IF('Layout full names (mandatory)'!E6&lt;&gt;"",IF(AND('Cell type'!C6&lt;&gt;"",cell_number!C6&lt;&gt;"",cell_passage!C6&lt;&gt;""),'Cell type'!C6&amp;" - "&amp;cell_passage!C6&amp;" - "&amp;cell_number!C6,IF(AND('Cell type'!C6="",cell_number!C6="",cell_passage!C6=""),"",IF(AND(cell_passage!C6="",cell_number!C6=""),'Cell type'!C6&amp;" - undefined passage and cell number",IF(cell_passage!C6="",'Cell type'!C6&amp;" - undefined passage",'Cell type'!C6&amp;" - undefined number")))),"")</f>
        <v>CellsX - Mixt20230321f20220519NCWBt20230322f20211219FC - 40000</v>
      </c>
      <c r="D6" s="10" t="str">
        <f>IF('Layout full names (mandatory)'!F6&lt;&gt;"",IF(AND('Cell type'!D6&lt;&gt;"",cell_number!D6&lt;&gt;"",cell_passage!D6&lt;&gt;""),'Cell type'!D6&amp;" - "&amp;cell_passage!D6&amp;" - "&amp;cell_number!D6,IF(AND('Cell type'!D6="",cell_number!D6="",cell_passage!D6=""),"",IF(AND(cell_passage!D6="",cell_number!D6=""),'Cell type'!D6&amp;" - undefined passage and cell number",IF(cell_passage!D6="",'Cell type'!D6&amp;" - undefined passage",'Cell type'!D6&amp;" - undefined number")))),"")</f>
        <v>CellsX - Mixt20230321f20220519NCWBt20230322f20211219FC - 40000</v>
      </c>
      <c r="E6" s="10" t="str">
        <f>IF('Layout full names (mandatory)'!G6&lt;&gt;"",IF(AND('Cell type'!E6&lt;&gt;"",cell_number!E6&lt;&gt;"",cell_passage!E6&lt;&gt;""),'Cell type'!E6&amp;" - "&amp;cell_passage!E6&amp;" - "&amp;cell_number!E6,IF(AND('Cell type'!E6="",cell_number!E6="",cell_passage!E6=""),"",IF(AND(cell_passage!E6="",cell_number!E6=""),'Cell type'!E6&amp;" - undefined passage and cell number",IF(cell_passage!E6="",'Cell type'!E6&amp;" - undefined passage",'Cell type'!E6&amp;" - undefined number")))),"")</f>
        <v>CellsX - Mixt20230321f20220519NCWBt20230322f20211219FC - 40000</v>
      </c>
      <c r="F6" s="10" t="str">
        <f>IF('Layout full names (mandatory)'!H6&lt;&gt;"",IF(AND('Cell type'!F6&lt;&gt;"",cell_number!F6&lt;&gt;"",cell_passage!F6&lt;&gt;""),'Cell type'!F6&amp;" - "&amp;cell_passage!F6&amp;" - "&amp;cell_number!F6,IF(AND('Cell type'!F6="",cell_number!F6="",cell_passage!F6=""),"",IF(AND(cell_passage!F6="",cell_number!F6=""),'Cell type'!F6&amp;" - undefined passage and cell number",IF(cell_passage!F6="",'Cell type'!F6&amp;" - undefined passage",'Cell type'!F6&amp;" - undefined number")))),"")</f>
        <v>CellsX - Mixt20230321f20220519NCWBt20230322f20211219FC - 40000</v>
      </c>
      <c r="G6" s="10" t="str">
        <f>IF('Layout full names (mandatory)'!I6&lt;&gt;"",IF(AND('Cell type'!G6&lt;&gt;"",cell_number!G6&lt;&gt;"",cell_passage!G6&lt;&gt;""),'Cell type'!G6&amp;" - "&amp;cell_passage!G6&amp;" - "&amp;cell_number!G6,IF(AND('Cell type'!G6="",cell_number!G6="",cell_passage!G6=""),"",IF(AND(cell_passage!G6="",cell_number!G6=""),'Cell type'!G6&amp;" - undefined passage and cell number",IF(cell_passage!G6="",'Cell type'!G6&amp;" - undefined passage",'Cell type'!G6&amp;" - undefined number")))),"")</f>
        <v>CellsX - Mixt20230321f20220519NCWBt20230322f20211219FC - 40000</v>
      </c>
      <c r="H6" s="10" t="str">
        <f>IF('Layout full names (mandatory)'!J6&lt;&gt;"",IF(AND('Cell type'!H6&lt;&gt;"",cell_number!H6&lt;&gt;"",cell_passage!H6&lt;&gt;""),'Cell type'!H6&amp;" - "&amp;cell_passage!H6&amp;" - "&amp;cell_number!H6,IF(AND('Cell type'!H6="",cell_number!H6="",cell_passage!H6=""),"",IF(AND(cell_passage!H6="",cell_number!H6=""),'Cell type'!H6&amp;" - undefined passage and cell number",IF(cell_passage!H6="",'Cell type'!H6&amp;" - undefined passage",'Cell type'!H6&amp;" - undefined number")))),"")</f>
        <v>CellsX - Mixt20230321f20220519NCWBt20230322f20211219FC - 40000</v>
      </c>
      <c r="I6" s="10" t="str">
        <f>IF('Layout full names (mandatory)'!K6&lt;&gt;"",IF(AND('Cell type'!I6&lt;&gt;"",cell_number!I6&lt;&gt;"",cell_passage!I6&lt;&gt;""),'Cell type'!I6&amp;" - "&amp;cell_passage!I6&amp;" - "&amp;cell_number!I6,IF(AND('Cell type'!I6="",cell_number!I6="",cell_passage!I6=""),"",IF(AND(cell_passage!I6="",cell_number!I6=""),'Cell type'!I6&amp;" - undefined passage and cell number",IF(cell_passage!I6="",'Cell type'!I6&amp;" - undefined passage",'Cell type'!I6&amp;" - undefined number")))),"")</f>
        <v>CellsX - Mixt20230321f20220519NCWBt20230322f20211219FC - 40000</v>
      </c>
      <c r="J6" s="10" t="str">
        <f>IF('Layout full names (mandatory)'!L6&lt;&gt;"",IF(AND('Cell type'!J6&lt;&gt;"",cell_number!J6&lt;&gt;"",cell_passage!J6&lt;&gt;""),'Cell type'!J6&amp;" - "&amp;cell_passage!J6&amp;" - "&amp;cell_number!J6,IF(AND('Cell type'!J6="",cell_number!J6="",cell_passage!J6=""),"",IF(AND(cell_passage!J6="",cell_number!J6=""),'Cell type'!J6&amp;" - undefined passage and cell number",IF(cell_passage!J6="",'Cell type'!J6&amp;" - undefined passage",'Cell type'!J6&amp;" - undefined number")))),"")</f>
        <v>CellsX - Mixt20230321f20220519NCWBt20230322f20211219FC - 40000</v>
      </c>
      <c r="K6" s="10" t="str">
        <f>IF('Layout full names (mandatory)'!M6&lt;&gt;"",IF(AND('Cell type'!K6&lt;&gt;"",cell_number!K6&lt;&gt;"",cell_passage!K6&lt;&gt;""),'Cell type'!K6&amp;" - "&amp;cell_passage!K6&amp;" - "&amp;cell_number!K6,IF(AND('Cell type'!K6="",cell_number!K6="",cell_passage!K6=""),"",IF(AND(cell_passage!K6="",cell_number!K6=""),'Cell type'!K6&amp;" - undefined passage and cell number",IF(cell_passage!K6="",'Cell type'!K6&amp;" - undefined passage",'Cell type'!K6&amp;" - undefined number")))),"")</f>
        <v>CellsX - Mixt20230321f20220519NCWBt20230322f20211219FC - 40000</v>
      </c>
      <c r="L6" s="10" t="str">
        <f>IF('Layout full names (mandatory)'!N6&lt;&gt;"",IF(AND('Cell type'!L6&lt;&gt;"",cell_number!L6&lt;&gt;"",cell_passage!L6&lt;&gt;""),'Cell type'!L6&amp;" - "&amp;cell_passage!L6&amp;" - "&amp;cell_number!L6,IF(AND('Cell type'!L6="",cell_number!L6="",cell_passage!L6=""),"",IF(AND(cell_passage!L6="",cell_number!L6=""),'Cell type'!L6&amp;" - undefined passage and cell number",IF(cell_passage!L6="",'Cell type'!L6&amp;" - undefined passage",'Cell type'!L6&amp;" - undefined number")))),"")</f>
        <v>CellsX - Mixt20230321f20220519NCWBt20230322f20211219FC - 40000</v>
      </c>
      <c r="M6" s="10" t="str">
        <f>IF('Layout full names (mandatory)'!O6&lt;&gt;"",IF(AND('Cell type'!M6&lt;&gt;"",cell_number!M6&lt;&gt;"",cell_passage!M6&lt;&gt;""),'Cell type'!M6&amp;" - "&amp;cell_passage!M6&amp;" - "&amp;cell_number!M6,IF(AND('Cell type'!M6="",cell_number!M6="",cell_passage!M6=""),"",IF(AND(cell_passage!M6="",cell_number!M6=""),'Cell type'!M6&amp;" - undefined passage and cell number",IF(cell_passage!M6="",'Cell type'!M6&amp;" - undefined passage",'Cell type'!M6&amp;" - undefined number")))),"")</f>
        <v>CellsX - Mixt20230321f20220519NCWBt20230322f20211219FC - 40000</v>
      </c>
      <c r="N6" s="10" t="str">
        <f>IF('Layout full names (mandatory)'!P6&lt;&gt;"",IF(AND('Cell type'!N6&lt;&gt;"",cell_number!N6&lt;&gt;"",cell_passage!N6&lt;&gt;""),'Cell type'!N6&amp;" - "&amp;cell_passage!N6&amp;" - "&amp;cell_number!N6,IF(AND('Cell type'!N6="",cell_number!N6="",cell_passage!N6=""),"",IF(AND(cell_passage!N6="",cell_number!N6=""),'Cell type'!N6&amp;" - undefined passage and cell number",IF(cell_passage!N6="",'Cell type'!N6&amp;" - undefined passage",'Cell type'!N6&amp;" - undefined number")))),"")</f>
        <v>CellsX - Mixt20230321f20220519NCWBt20230322f20211219FC - 40000</v>
      </c>
      <c r="O6" s="10" t="str">
        <f>IF('Layout full names (mandatory)'!Q6&lt;&gt;"",IF(AND('Cell type'!O6&lt;&gt;"",cell_number!O6&lt;&gt;"",cell_passage!O6&lt;&gt;""),'Cell type'!O6&amp;" - "&amp;cell_passage!O6&amp;" - "&amp;cell_number!O6,IF(AND('Cell type'!O6="",cell_number!O6="",cell_passage!O6=""),"",IF(AND(cell_passage!O6="",cell_number!O6=""),'Cell type'!O6&amp;" - undefined passage and cell number",IF(cell_passage!O6="",'Cell type'!O6&amp;" - undefined passage",'Cell type'!O6&amp;" - undefined number")))),"")</f>
        <v>CellsX - Mixt20230321f20220519NCWBt20230322f20211219FC - 40000</v>
      </c>
      <c r="P6" s="10" t="str">
        <f>IF('Layout full names (mandatory)'!R6&lt;&gt;"",IF(AND('Cell type'!P6&lt;&gt;"",cell_number!P6&lt;&gt;"",cell_passage!P6&lt;&gt;""),'Cell type'!P6&amp;" - "&amp;cell_passage!P6&amp;" - "&amp;cell_number!P6,IF(AND('Cell type'!P6="",cell_number!P6="",cell_passage!P6=""),"",IF(AND(cell_passage!P6="",cell_number!P6=""),'Cell type'!P6&amp;" - undefined passage and cell number",IF(cell_passage!P6="",'Cell type'!P6&amp;" - undefined passage",'Cell type'!P6&amp;" - undefined number")))),"")</f>
        <v>CellsX - Mixt20230321f20220519NCWBt20230322f20211219FC - 40000</v>
      </c>
      <c r="Q6" s="10" t="str">
        <f>IF('Layout full names (mandatory)'!S6&lt;&gt;"",IF(AND('Cell type'!Q6&lt;&gt;"",cell_number!Q6&lt;&gt;"",cell_passage!Q6&lt;&gt;""),'Cell type'!Q6&amp;" - "&amp;cell_passage!Q6&amp;" - "&amp;cell_number!Q6,IF(AND('Cell type'!Q6="",cell_number!Q6="",cell_passage!Q6=""),"",IF(AND(cell_passage!Q6="",cell_number!Q6=""),'Cell type'!Q6&amp;" - undefined passage and cell number",IF(cell_passage!Q6="",'Cell type'!Q6&amp;" - undefined passage",'Cell type'!Q6&amp;" - undefined number")))),"")</f>
        <v>CellsX - Mixt20230321f20220519NCWBt20230322f20211219FC - 40000</v>
      </c>
      <c r="R6" s="10" t="str">
        <f>IF('Layout full names (mandatory)'!T6&lt;&gt;"",IF(AND('Cell type'!R6&lt;&gt;"",cell_number!R6&lt;&gt;"",cell_passage!R6&lt;&gt;""),'Cell type'!R6&amp;" - "&amp;cell_passage!R6&amp;" - "&amp;cell_number!R6,IF(AND('Cell type'!R6="",cell_number!R6="",cell_passage!R6=""),"",IF(AND(cell_passage!R6="",cell_number!R6=""),'Cell type'!R6&amp;" - undefined passage and cell number",IF(cell_passage!R6="",'Cell type'!R6&amp;" - undefined passage",'Cell type'!R6&amp;" - undefined number")))),"")</f>
        <v>CellsX - Mixt20230321f20220519NCWBt20230322f20211219FC - 40000</v>
      </c>
      <c r="S6" s="10" t="str">
        <f>IF('Layout full names (mandatory)'!U6&lt;&gt;"",IF(AND('Cell type'!S6&lt;&gt;"",cell_number!S6&lt;&gt;"",cell_passage!S6&lt;&gt;""),'Cell type'!S6&amp;" - "&amp;cell_passage!S6&amp;" - "&amp;cell_number!S6,IF(AND('Cell type'!S6="",cell_number!S6="",cell_passage!S6=""),"",IF(AND(cell_passage!S6="",cell_number!S6=""),'Cell type'!S6&amp;" - undefined passage and cell number",IF(cell_passage!S6="",'Cell type'!S6&amp;" - undefined passage",'Cell type'!S6&amp;" - undefined number")))),"")</f>
        <v>CellsX - Mixt20230321f20220519NCWBt20230322f20211219FC - 40000</v>
      </c>
      <c r="T6" s="10" t="str">
        <f>IF('Layout full names (mandatory)'!V6&lt;&gt;"",IF(AND('Cell type'!T6&lt;&gt;"",cell_number!T6&lt;&gt;"",cell_passage!T6&lt;&gt;""),'Cell type'!T6&amp;" - "&amp;cell_passage!T6&amp;" - "&amp;cell_number!T6,IF(AND('Cell type'!T6="",cell_number!T6="",cell_passage!T6=""),"",IF(AND(cell_passage!T6="",cell_number!T6=""),'Cell type'!T6&amp;" - undefined passage and cell number",IF(cell_passage!T6="",'Cell type'!T6&amp;" - undefined passage",'Cell type'!T6&amp;" - undefined number")))),"")</f>
        <v>CellsX - Mixt20230321f20220519NCWBt20230322f20211219FC - 40000</v>
      </c>
      <c r="U6" s="10" t="str">
        <f>IF('Layout full names (mandatory)'!W6&lt;&gt;"",IF(AND('Cell type'!U6&lt;&gt;"",cell_number!U6&lt;&gt;"",cell_passage!U6&lt;&gt;""),'Cell type'!U6&amp;" - "&amp;cell_passage!U6&amp;" - "&amp;cell_number!U6,IF(AND('Cell type'!U6="",cell_number!U6="",cell_passage!U6=""),"",IF(AND(cell_passage!U6="",cell_number!U6=""),'Cell type'!U6&amp;" - undefined passage and cell number",IF(cell_passage!U6="",'Cell type'!U6&amp;" - undefined passage",'Cell type'!U6&amp;" - undefined number")))),"")</f>
        <v>CellsX - Mixt20230321f20220519NCWBt20230322f20211219FC - 40000</v>
      </c>
      <c r="V6" s="10" t="str">
        <f>IF('Layout full names (mandatory)'!X6&lt;&gt;"",IF(AND('Cell type'!V6&lt;&gt;"",cell_number!V6&lt;&gt;"",cell_passage!V6&lt;&gt;""),'Cell type'!V6&amp;" - "&amp;cell_passage!V6&amp;" - "&amp;cell_number!V6,IF(AND('Cell type'!V6="",cell_number!V6="",cell_passage!V6=""),"",IF(AND(cell_passage!V6="",cell_number!V6=""),'Cell type'!V6&amp;" - undefined passage and cell number",IF(cell_passage!V6="",'Cell type'!V6&amp;" - undefined passage",'Cell type'!V6&amp;" - undefined number")))),"")</f>
        <v>CellsX - Mixt20230321f20220519NCWBt20230322f20211219FC - 40000</v>
      </c>
      <c r="W6" s="10" t="str">
        <f>IF('Layout full names (mandatory)'!Y6&lt;&gt;"",IF(AND('Cell type'!W6&lt;&gt;"",cell_number!W6&lt;&gt;"",cell_passage!W6&lt;&gt;""),'Cell type'!W6&amp;" - "&amp;cell_passage!W6&amp;" - "&amp;cell_number!W6,IF(AND('Cell type'!W6="",cell_number!W6="",cell_passage!W6=""),"",IF(AND(cell_passage!W6="",cell_number!W6=""),'Cell type'!W6&amp;" - undefined passage and cell number",IF(cell_passage!W6="",'Cell type'!W6&amp;" - undefined passage",'Cell type'!W6&amp;" - undefined number")))),"")</f>
        <v>CellsX - Mixt20230321f20220519NCWBt20230322f20211219FC - 40000</v>
      </c>
      <c r="X6" s="10" t="str">
        <f>IF('Layout full names (mandatory)'!Z6&lt;&gt;"",IF(AND('Cell type'!X6&lt;&gt;"",cell_number!X6&lt;&gt;"",cell_passage!X6&lt;&gt;""),'Cell type'!X6&amp;" - "&amp;cell_passage!X6&amp;" - "&amp;cell_number!X6,IF(AND('Cell type'!X6="",cell_number!X6="",cell_passage!X6=""),"",IF(AND(cell_passage!X6="",cell_number!X6=""),'Cell type'!X6&amp;" - undefined passage and cell number",IF(cell_passage!X6="",'Cell type'!X6&amp;" - undefined passage",'Cell type'!X6&amp;" - undefined number")))),"")</f>
        <v>CellsX - Mixt20230321f20220519NCWBt20230322f20211219FC - 40000</v>
      </c>
      <c r="Y6" s="10" t="str">
        <f>IF('Layout full names (mandatory)'!AA6&lt;&gt;"",IF(AND('Cell type'!Y6&lt;&gt;"",cell_number!Y6&lt;&gt;"",cell_passage!Y6&lt;&gt;""),'Cell type'!Y6&amp;" - "&amp;cell_passage!Y6&amp;" - "&amp;cell_number!Y6,IF(AND('Cell type'!Y6="",cell_number!Y6="",cell_passage!Y6=""),"",IF(AND(cell_passage!Y6="",cell_number!Y6=""),'Cell type'!Y6&amp;" - undefined passage and cell number",IF(cell_passage!Y6="",'Cell type'!Y6&amp;" - undefined passage",'Cell type'!Y6&amp;" - undefined number")))),"")</f>
        <v>CellsX - Mixt20230321f20220519NCWBt20230322f20211219FC - 40000</v>
      </c>
      <c r="AB6" s="23" t="s">
        <v>452</v>
      </c>
      <c r="AC6" s="23" t="s">
        <v>561</v>
      </c>
      <c r="AD6" s="23" t="s">
        <v>450</v>
      </c>
      <c r="AE6" s="23" t="s">
        <v>593</v>
      </c>
      <c r="AF6" s="23" t="s">
        <v>20</v>
      </c>
    </row>
    <row r="7" spans="1:40" ht="21.75" customHeight="1" thickBot="1" x14ac:dyDescent="0.45">
      <c r="A7" s="2" t="str">
        <f>'Layout full names (mandatory)'!C7</f>
        <v>F</v>
      </c>
      <c r="B7" s="10" t="str">
        <f>IF('Layout full names (mandatory)'!D7&lt;&gt;"",IF(AND('Cell type'!B7&lt;&gt;"",cell_number!B7&lt;&gt;"",cell_passage!B7&lt;&gt;""),'Cell type'!B7&amp;" - "&amp;cell_passage!B7&amp;" - "&amp;cell_number!B7,IF(AND('Cell type'!B7="",cell_number!B7="",cell_passage!B7=""),"",IF(AND(cell_passage!B7="",cell_number!B7=""),'Cell type'!B7&amp;" - undefined passage and cell number",IF(cell_passage!B7="",'Cell type'!B7&amp;" - undefined passage",'Cell type'!B7&amp;" - undefined number")))),"")</f>
        <v>CellsX - Mixt20230321f20220519NCWBt20230322f20211219FC - 40000</v>
      </c>
      <c r="C7" s="10" t="str">
        <f>IF('Layout full names (mandatory)'!E7&lt;&gt;"",IF(AND('Cell type'!C7&lt;&gt;"",cell_number!C7&lt;&gt;"",cell_passage!C7&lt;&gt;""),'Cell type'!C7&amp;" - "&amp;cell_passage!C7&amp;" - "&amp;cell_number!C7,IF(AND('Cell type'!C7="",cell_number!C7="",cell_passage!C7=""),"",IF(AND(cell_passage!C7="",cell_number!C7=""),'Cell type'!C7&amp;" - undefined passage and cell number",IF(cell_passage!C7="",'Cell type'!C7&amp;" - undefined passage",'Cell type'!C7&amp;" - undefined number")))),"")</f>
        <v>CellsX - Mixt20230321f20220519NCWBt20230322f20211219FC - 40000</v>
      </c>
      <c r="D7" s="10" t="str">
        <f>IF('Layout full names (mandatory)'!F7&lt;&gt;"",IF(AND('Cell type'!D7&lt;&gt;"",cell_number!D7&lt;&gt;"",cell_passage!D7&lt;&gt;""),'Cell type'!D7&amp;" - "&amp;cell_passage!D7&amp;" - "&amp;cell_number!D7,IF(AND('Cell type'!D7="",cell_number!D7="",cell_passage!D7=""),"",IF(AND(cell_passage!D7="",cell_number!D7=""),'Cell type'!D7&amp;" - undefined passage and cell number",IF(cell_passage!D7="",'Cell type'!D7&amp;" - undefined passage",'Cell type'!D7&amp;" - undefined number")))),"")</f>
        <v>CellsX - Mixt20230321f20220519NCWBt20230322f20211219FC - 40000</v>
      </c>
      <c r="E7" s="10" t="str">
        <f>IF('Layout full names (mandatory)'!G7&lt;&gt;"",IF(AND('Cell type'!E7&lt;&gt;"",cell_number!E7&lt;&gt;"",cell_passage!E7&lt;&gt;""),'Cell type'!E7&amp;" - "&amp;cell_passage!E7&amp;" - "&amp;cell_number!E7,IF(AND('Cell type'!E7="",cell_number!E7="",cell_passage!E7=""),"",IF(AND(cell_passage!E7="",cell_number!E7=""),'Cell type'!E7&amp;" - undefined passage and cell number",IF(cell_passage!E7="",'Cell type'!E7&amp;" - undefined passage",'Cell type'!E7&amp;" - undefined number")))),"")</f>
        <v>CellsX - Mixt20230321f20220519NCWBt20230322f20211219FC - 40000</v>
      </c>
      <c r="F7" s="10" t="str">
        <f>IF('Layout full names (mandatory)'!H7&lt;&gt;"",IF(AND('Cell type'!F7&lt;&gt;"",cell_number!F7&lt;&gt;"",cell_passage!F7&lt;&gt;""),'Cell type'!F7&amp;" - "&amp;cell_passage!F7&amp;" - "&amp;cell_number!F7,IF(AND('Cell type'!F7="",cell_number!F7="",cell_passage!F7=""),"",IF(AND(cell_passage!F7="",cell_number!F7=""),'Cell type'!F7&amp;" - undefined passage and cell number",IF(cell_passage!F7="",'Cell type'!F7&amp;" - undefined passage",'Cell type'!F7&amp;" - undefined number")))),"")</f>
        <v>CellsX - Mixt20230321f20220519NCWBt20230322f20211219FC - 40000</v>
      </c>
      <c r="G7" s="10" t="str">
        <f>IF('Layout full names (mandatory)'!I7&lt;&gt;"",IF(AND('Cell type'!G7&lt;&gt;"",cell_number!G7&lt;&gt;"",cell_passage!G7&lt;&gt;""),'Cell type'!G7&amp;" - "&amp;cell_passage!G7&amp;" - "&amp;cell_number!G7,IF(AND('Cell type'!G7="",cell_number!G7="",cell_passage!G7=""),"",IF(AND(cell_passage!G7="",cell_number!G7=""),'Cell type'!G7&amp;" - undefined passage and cell number",IF(cell_passage!G7="",'Cell type'!G7&amp;" - undefined passage",'Cell type'!G7&amp;" - undefined number")))),"")</f>
        <v>CellsX - Mixt20230321f20220519NCWBt20230322f20211219FC - 40000</v>
      </c>
      <c r="H7" s="10" t="str">
        <f>IF('Layout full names (mandatory)'!J7&lt;&gt;"",IF(AND('Cell type'!H7&lt;&gt;"",cell_number!H7&lt;&gt;"",cell_passage!H7&lt;&gt;""),'Cell type'!H7&amp;" - "&amp;cell_passage!H7&amp;" - "&amp;cell_number!H7,IF(AND('Cell type'!H7="",cell_number!H7="",cell_passage!H7=""),"",IF(AND(cell_passage!H7="",cell_number!H7=""),'Cell type'!H7&amp;" - undefined passage and cell number",IF(cell_passage!H7="",'Cell type'!H7&amp;" - undefined passage",'Cell type'!H7&amp;" - undefined number")))),"")</f>
        <v>CellsX - Mixt20230321f20220519NCWBt20230322f20211219FC - 40000</v>
      </c>
      <c r="I7" s="10" t="str">
        <f>IF('Layout full names (mandatory)'!K7&lt;&gt;"",IF(AND('Cell type'!I7&lt;&gt;"",cell_number!I7&lt;&gt;"",cell_passage!I7&lt;&gt;""),'Cell type'!I7&amp;" - "&amp;cell_passage!I7&amp;" - "&amp;cell_number!I7,IF(AND('Cell type'!I7="",cell_number!I7="",cell_passage!I7=""),"",IF(AND(cell_passage!I7="",cell_number!I7=""),'Cell type'!I7&amp;" - undefined passage and cell number",IF(cell_passage!I7="",'Cell type'!I7&amp;" - undefined passage",'Cell type'!I7&amp;" - undefined number")))),"")</f>
        <v>CellsX - Mixt20230321f20220519NCWBt20230322f20211219FC - 40000</v>
      </c>
      <c r="J7" s="10" t="str">
        <f>IF('Layout full names (mandatory)'!L7&lt;&gt;"",IF(AND('Cell type'!J7&lt;&gt;"",cell_number!J7&lt;&gt;"",cell_passage!J7&lt;&gt;""),'Cell type'!J7&amp;" - "&amp;cell_passage!J7&amp;" - "&amp;cell_number!J7,IF(AND('Cell type'!J7="",cell_number!J7="",cell_passage!J7=""),"",IF(AND(cell_passage!J7="",cell_number!J7=""),'Cell type'!J7&amp;" - undefined passage and cell number",IF(cell_passage!J7="",'Cell type'!J7&amp;" - undefined passage",'Cell type'!J7&amp;" - undefined number")))),"")</f>
        <v>CellsX - Mixt20230321f20220519NCWBt20230322f20211219FC - 40000</v>
      </c>
      <c r="K7" s="10" t="str">
        <f>IF('Layout full names (mandatory)'!M7&lt;&gt;"",IF(AND('Cell type'!K7&lt;&gt;"",cell_number!K7&lt;&gt;"",cell_passage!K7&lt;&gt;""),'Cell type'!K7&amp;" - "&amp;cell_passage!K7&amp;" - "&amp;cell_number!K7,IF(AND('Cell type'!K7="",cell_number!K7="",cell_passage!K7=""),"",IF(AND(cell_passage!K7="",cell_number!K7=""),'Cell type'!K7&amp;" - undefined passage and cell number",IF(cell_passage!K7="",'Cell type'!K7&amp;" - undefined passage",'Cell type'!K7&amp;" - undefined number")))),"")</f>
        <v>CellsX - Mixt20230321f20220519NCWBt20230322f20211219FC - 40000</v>
      </c>
      <c r="L7" s="10" t="str">
        <f>IF('Layout full names (mandatory)'!N7&lt;&gt;"",IF(AND('Cell type'!L7&lt;&gt;"",cell_number!L7&lt;&gt;"",cell_passage!L7&lt;&gt;""),'Cell type'!L7&amp;" - "&amp;cell_passage!L7&amp;" - "&amp;cell_number!L7,IF(AND('Cell type'!L7="",cell_number!L7="",cell_passage!L7=""),"",IF(AND(cell_passage!L7="",cell_number!L7=""),'Cell type'!L7&amp;" - undefined passage and cell number",IF(cell_passage!L7="",'Cell type'!L7&amp;" - undefined passage",'Cell type'!L7&amp;" - undefined number")))),"")</f>
        <v>CellsX - Mixt20230321f20220519NCWBt20230322f20211219FC - 40000</v>
      </c>
      <c r="M7" s="10" t="str">
        <f>IF('Layout full names (mandatory)'!O7&lt;&gt;"",IF(AND('Cell type'!M7&lt;&gt;"",cell_number!M7&lt;&gt;"",cell_passage!M7&lt;&gt;""),'Cell type'!M7&amp;" - "&amp;cell_passage!M7&amp;" - "&amp;cell_number!M7,IF(AND('Cell type'!M7="",cell_number!M7="",cell_passage!M7=""),"",IF(AND(cell_passage!M7="",cell_number!M7=""),'Cell type'!M7&amp;" - undefined passage and cell number",IF(cell_passage!M7="",'Cell type'!M7&amp;" - undefined passage",'Cell type'!M7&amp;" - undefined number")))),"")</f>
        <v>CellsX - Mixt20230321f20220519NCWBt20230322f20211219FC - 40000</v>
      </c>
      <c r="N7" s="10" t="str">
        <f>IF('Layout full names (mandatory)'!P7&lt;&gt;"",IF(AND('Cell type'!N7&lt;&gt;"",cell_number!N7&lt;&gt;"",cell_passage!N7&lt;&gt;""),'Cell type'!N7&amp;" - "&amp;cell_passage!N7&amp;" - "&amp;cell_number!N7,IF(AND('Cell type'!N7="",cell_number!N7="",cell_passage!N7=""),"",IF(AND(cell_passage!N7="",cell_number!N7=""),'Cell type'!N7&amp;" - undefined passage and cell number",IF(cell_passage!N7="",'Cell type'!N7&amp;" - undefined passage",'Cell type'!N7&amp;" - undefined number")))),"")</f>
        <v>CellsX - Mixt20230321f20220519NCWBt20230322f20211219FC - 40000</v>
      </c>
      <c r="O7" s="10" t="str">
        <f>IF('Layout full names (mandatory)'!Q7&lt;&gt;"",IF(AND('Cell type'!O7&lt;&gt;"",cell_number!O7&lt;&gt;"",cell_passage!O7&lt;&gt;""),'Cell type'!O7&amp;" - "&amp;cell_passage!O7&amp;" - "&amp;cell_number!O7,IF(AND('Cell type'!O7="",cell_number!O7="",cell_passage!O7=""),"",IF(AND(cell_passage!O7="",cell_number!O7=""),'Cell type'!O7&amp;" - undefined passage and cell number",IF(cell_passage!O7="",'Cell type'!O7&amp;" - undefined passage",'Cell type'!O7&amp;" - undefined number")))),"")</f>
        <v>CellsX - Mixt20230321f20220519NCWBt20230322f20211219FC - 40000</v>
      </c>
      <c r="P7" s="10" t="str">
        <f>IF('Layout full names (mandatory)'!R7&lt;&gt;"",IF(AND('Cell type'!P7&lt;&gt;"",cell_number!P7&lt;&gt;"",cell_passage!P7&lt;&gt;""),'Cell type'!P7&amp;" - "&amp;cell_passage!P7&amp;" - "&amp;cell_number!P7,IF(AND('Cell type'!P7="",cell_number!P7="",cell_passage!P7=""),"",IF(AND(cell_passage!P7="",cell_number!P7=""),'Cell type'!P7&amp;" - undefined passage and cell number",IF(cell_passage!P7="",'Cell type'!P7&amp;" - undefined passage",'Cell type'!P7&amp;" - undefined number")))),"")</f>
        <v>CellsX - Mixt20230321f20220519NCWBt20230322f20211219FC - 40000</v>
      </c>
      <c r="Q7" s="10" t="str">
        <f>IF('Layout full names (mandatory)'!S7&lt;&gt;"",IF(AND('Cell type'!Q7&lt;&gt;"",cell_number!Q7&lt;&gt;"",cell_passage!Q7&lt;&gt;""),'Cell type'!Q7&amp;" - "&amp;cell_passage!Q7&amp;" - "&amp;cell_number!Q7,IF(AND('Cell type'!Q7="",cell_number!Q7="",cell_passage!Q7=""),"",IF(AND(cell_passage!Q7="",cell_number!Q7=""),'Cell type'!Q7&amp;" - undefined passage and cell number",IF(cell_passage!Q7="",'Cell type'!Q7&amp;" - undefined passage",'Cell type'!Q7&amp;" - undefined number")))),"")</f>
        <v>CellsX - Mixt20230321f20220519NCWBt20230322f20211219FC - 40000</v>
      </c>
      <c r="R7" s="10" t="str">
        <f>IF('Layout full names (mandatory)'!T7&lt;&gt;"",IF(AND('Cell type'!R7&lt;&gt;"",cell_number!R7&lt;&gt;"",cell_passage!R7&lt;&gt;""),'Cell type'!R7&amp;" - "&amp;cell_passage!R7&amp;" - "&amp;cell_number!R7,IF(AND('Cell type'!R7="",cell_number!R7="",cell_passage!R7=""),"",IF(AND(cell_passage!R7="",cell_number!R7=""),'Cell type'!R7&amp;" - undefined passage and cell number",IF(cell_passage!R7="",'Cell type'!R7&amp;" - undefined passage",'Cell type'!R7&amp;" - undefined number")))),"")</f>
        <v>CellsX - Mixt20230321f20220519NCWBt20230322f20211219FC - 40000</v>
      </c>
      <c r="S7" s="10" t="str">
        <f>IF('Layout full names (mandatory)'!U7&lt;&gt;"",IF(AND('Cell type'!S7&lt;&gt;"",cell_number!S7&lt;&gt;"",cell_passage!S7&lt;&gt;""),'Cell type'!S7&amp;" - "&amp;cell_passage!S7&amp;" - "&amp;cell_number!S7,IF(AND('Cell type'!S7="",cell_number!S7="",cell_passage!S7=""),"",IF(AND(cell_passage!S7="",cell_number!S7=""),'Cell type'!S7&amp;" - undefined passage and cell number",IF(cell_passage!S7="",'Cell type'!S7&amp;" - undefined passage",'Cell type'!S7&amp;" - undefined number")))),"")</f>
        <v>CellsX - Mixt20230321f20220519NCWBt20230322f20211219FC - 40000</v>
      </c>
      <c r="T7" s="10" t="str">
        <f>IF('Layout full names (mandatory)'!V7&lt;&gt;"",IF(AND('Cell type'!T7&lt;&gt;"",cell_number!T7&lt;&gt;"",cell_passage!T7&lt;&gt;""),'Cell type'!T7&amp;" - "&amp;cell_passage!T7&amp;" - "&amp;cell_number!T7,IF(AND('Cell type'!T7="",cell_number!T7="",cell_passage!T7=""),"",IF(AND(cell_passage!T7="",cell_number!T7=""),'Cell type'!T7&amp;" - undefined passage and cell number",IF(cell_passage!T7="",'Cell type'!T7&amp;" - undefined passage",'Cell type'!T7&amp;" - undefined number")))),"")</f>
        <v>CellsX - Mixt20230321f20220519NCWBt20230322f20211219FC - 40000</v>
      </c>
      <c r="U7" s="10" t="str">
        <f>IF('Layout full names (mandatory)'!W7&lt;&gt;"",IF(AND('Cell type'!U7&lt;&gt;"",cell_number!U7&lt;&gt;"",cell_passage!U7&lt;&gt;""),'Cell type'!U7&amp;" - "&amp;cell_passage!U7&amp;" - "&amp;cell_number!U7,IF(AND('Cell type'!U7="",cell_number!U7="",cell_passage!U7=""),"",IF(AND(cell_passage!U7="",cell_number!U7=""),'Cell type'!U7&amp;" - undefined passage and cell number",IF(cell_passage!U7="",'Cell type'!U7&amp;" - undefined passage",'Cell type'!U7&amp;" - undefined number")))),"")</f>
        <v>CellsX - Mixt20230321f20220519NCWBt20230322f20211219FC - 40000</v>
      </c>
      <c r="V7" s="10" t="str">
        <f>IF('Layout full names (mandatory)'!X7&lt;&gt;"",IF(AND('Cell type'!V7&lt;&gt;"",cell_number!V7&lt;&gt;"",cell_passage!V7&lt;&gt;""),'Cell type'!V7&amp;" - "&amp;cell_passage!V7&amp;" - "&amp;cell_number!V7,IF(AND('Cell type'!V7="",cell_number!V7="",cell_passage!V7=""),"",IF(AND(cell_passage!V7="",cell_number!V7=""),'Cell type'!V7&amp;" - undefined passage and cell number",IF(cell_passage!V7="",'Cell type'!V7&amp;" - undefined passage",'Cell type'!V7&amp;" - undefined number")))),"")</f>
        <v>CellsX - Mixt20230321f20220519NCWBt20230322f20211219FC - 40000</v>
      </c>
      <c r="W7" s="10" t="str">
        <f>IF('Layout full names (mandatory)'!Y7&lt;&gt;"",IF(AND('Cell type'!W7&lt;&gt;"",cell_number!W7&lt;&gt;"",cell_passage!W7&lt;&gt;""),'Cell type'!W7&amp;" - "&amp;cell_passage!W7&amp;" - "&amp;cell_number!W7,IF(AND('Cell type'!W7="",cell_number!W7="",cell_passage!W7=""),"",IF(AND(cell_passage!W7="",cell_number!W7=""),'Cell type'!W7&amp;" - undefined passage and cell number",IF(cell_passage!W7="",'Cell type'!W7&amp;" - undefined passage",'Cell type'!W7&amp;" - undefined number")))),"")</f>
        <v>CellsX - Mixt20230321f20220519NCWBt20230322f20211219FC - 40000</v>
      </c>
      <c r="X7" s="10" t="str">
        <f>IF('Layout full names (mandatory)'!Z7&lt;&gt;"",IF(AND('Cell type'!X7&lt;&gt;"",cell_number!X7&lt;&gt;"",cell_passage!X7&lt;&gt;""),'Cell type'!X7&amp;" - "&amp;cell_passage!X7&amp;" - "&amp;cell_number!X7,IF(AND('Cell type'!X7="",cell_number!X7="",cell_passage!X7=""),"",IF(AND(cell_passage!X7="",cell_number!X7=""),'Cell type'!X7&amp;" - undefined passage and cell number",IF(cell_passage!X7="",'Cell type'!X7&amp;" - undefined passage",'Cell type'!X7&amp;" - undefined number")))),"")</f>
        <v>CellsX - Mixt20230321f20220519NCWBt20230322f20211219FC - 40000</v>
      </c>
      <c r="Y7" s="10" t="str">
        <f>IF('Layout full names (mandatory)'!AA7&lt;&gt;"",IF(AND('Cell type'!Y7&lt;&gt;"",cell_number!Y7&lt;&gt;"",cell_passage!Y7&lt;&gt;""),'Cell type'!Y7&amp;" - "&amp;cell_passage!Y7&amp;" - "&amp;cell_number!Y7,IF(AND('Cell type'!Y7="",cell_number!Y7="",cell_passage!Y7=""),"",IF(AND(cell_passage!Y7="",cell_number!Y7=""),'Cell type'!Y7&amp;" - undefined passage and cell number",IF(cell_passage!Y7="",'Cell type'!Y7&amp;" - undefined passage",'Cell type'!Y7&amp;" - undefined number")))),"")</f>
        <v>CellsX - Mixt20230321f20220519NCWBt20230322f20211219FC - 40000</v>
      </c>
      <c r="AB7" t="str">
        <f t="array" ref="AB7">_xlfn.UNIQUE(_xlfn._xlws.FILTER(D46:D429,D46:D429&lt;&gt;"",""))</f>
        <v>CellsX - Mixt20230321f20220519NCWBt20230322f20211219FC - 40000</v>
      </c>
      <c r="AC7" t="str">
        <f t="shared" ref="AC7:AC70" si="0">IFERROR(IF(AB7&lt;&gt;"error",LEFT(AB7,FIND(" - ",AB7)-1),"error! Please check plate layout"),"")</f>
        <v>CellsX</v>
      </c>
      <c r="AD7" t="str">
        <f t="shared" ref="AD7:AD70" si="1">IFERROR(TRIM(MID(SUBSTITUTE(AB7," - ",REPT(" ",LEN(AB7))),(2-1)*LEN(AB7)+1,LEN(AB7))),"")</f>
        <v>Mixt20230321f20220519NCWBt20230322f20211219FC</v>
      </c>
      <c r="AE7" t="str">
        <f t="shared" ref="AE7:AE70" si="2">IFERROR(TRIM(SUBSTITUTE(SUBSTITUTE(SUBSTITUTE(AB7,AC7,""),AD7,""),"-","")),"")</f>
        <v>40000</v>
      </c>
      <c r="AF7">
        <f>IF(AB7&lt;&gt;"",COUNTIFS($B$2:$Y$17,AB7,cell_number!$B$2:$Y$17,"&lt;&gt;"),"")</f>
        <v>384</v>
      </c>
      <c r="AM7" s="27"/>
      <c r="AN7" s="21"/>
    </row>
    <row r="8" spans="1:40" ht="21.75" customHeight="1" thickBot="1" x14ac:dyDescent="0.45">
      <c r="A8" s="2" t="str">
        <f>'Layout full names (mandatory)'!C8</f>
        <v>G</v>
      </c>
      <c r="B8" s="10" t="str">
        <f>IF('Layout full names (mandatory)'!D8&lt;&gt;"",IF(AND('Cell type'!B8&lt;&gt;"",cell_number!B8&lt;&gt;"",cell_passage!B8&lt;&gt;""),'Cell type'!B8&amp;" - "&amp;cell_passage!B8&amp;" - "&amp;cell_number!B8,IF(AND('Cell type'!B8="",cell_number!B8="",cell_passage!B8=""),"",IF(AND(cell_passage!B8="",cell_number!B8=""),'Cell type'!B8&amp;" - undefined passage and cell number",IF(cell_passage!B8="",'Cell type'!B8&amp;" - undefined passage",'Cell type'!B8&amp;" - undefined number")))),"")</f>
        <v>CellsX - Mixt20230321f20220519NCWBt20230322f20211219FC - 40000</v>
      </c>
      <c r="C8" s="10" t="str">
        <f>IF('Layout full names (mandatory)'!E8&lt;&gt;"",IF(AND('Cell type'!C8&lt;&gt;"",cell_number!C8&lt;&gt;"",cell_passage!C8&lt;&gt;""),'Cell type'!C8&amp;" - "&amp;cell_passage!C8&amp;" - "&amp;cell_number!C8,IF(AND('Cell type'!C8="",cell_number!C8="",cell_passage!C8=""),"",IF(AND(cell_passage!C8="",cell_number!C8=""),'Cell type'!C8&amp;" - undefined passage and cell number",IF(cell_passage!C8="",'Cell type'!C8&amp;" - undefined passage",'Cell type'!C8&amp;" - undefined number")))),"")</f>
        <v>CellsX - Mixt20230321f20220519NCWBt20230322f20211219FC - 40000</v>
      </c>
      <c r="D8" s="10" t="str">
        <f>IF('Layout full names (mandatory)'!F8&lt;&gt;"",IF(AND('Cell type'!D8&lt;&gt;"",cell_number!D8&lt;&gt;"",cell_passage!D8&lt;&gt;""),'Cell type'!D8&amp;" - "&amp;cell_passage!D8&amp;" - "&amp;cell_number!D8,IF(AND('Cell type'!D8="",cell_number!D8="",cell_passage!D8=""),"",IF(AND(cell_passage!D8="",cell_number!D8=""),'Cell type'!D8&amp;" - undefined passage and cell number",IF(cell_passage!D8="",'Cell type'!D8&amp;" - undefined passage",'Cell type'!D8&amp;" - undefined number")))),"")</f>
        <v>CellsX - Mixt20230321f20220519NCWBt20230322f20211219FC - 40000</v>
      </c>
      <c r="E8" s="10" t="str">
        <f>IF('Layout full names (mandatory)'!G8&lt;&gt;"",IF(AND('Cell type'!E8&lt;&gt;"",cell_number!E8&lt;&gt;"",cell_passage!E8&lt;&gt;""),'Cell type'!E8&amp;" - "&amp;cell_passage!E8&amp;" - "&amp;cell_number!E8,IF(AND('Cell type'!E8="",cell_number!E8="",cell_passage!E8=""),"",IF(AND(cell_passage!E8="",cell_number!E8=""),'Cell type'!E8&amp;" - undefined passage and cell number",IF(cell_passage!E8="",'Cell type'!E8&amp;" - undefined passage",'Cell type'!E8&amp;" - undefined number")))),"")</f>
        <v>CellsX - Mixt20230321f20220519NCWBt20230322f20211219FC - 40000</v>
      </c>
      <c r="F8" s="10" t="str">
        <f>IF('Layout full names (mandatory)'!H8&lt;&gt;"",IF(AND('Cell type'!F8&lt;&gt;"",cell_number!F8&lt;&gt;"",cell_passage!F8&lt;&gt;""),'Cell type'!F8&amp;" - "&amp;cell_passage!F8&amp;" - "&amp;cell_number!F8,IF(AND('Cell type'!F8="",cell_number!F8="",cell_passage!F8=""),"",IF(AND(cell_passage!F8="",cell_number!F8=""),'Cell type'!F8&amp;" - undefined passage and cell number",IF(cell_passage!F8="",'Cell type'!F8&amp;" - undefined passage",'Cell type'!F8&amp;" - undefined number")))),"")</f>
        <v>CellsX - Mixt20230321f20220519NCWBt20230322f20211219FC - 40000</v>
      </c>
      <c r="G8" s="10" t="str">
        <f>IF('Layout full names (mandatory)'!I8&lt;&gt;"",IF(AND('Cell type'!G8&lt;&gt;"",cell_number!G8&lt;&gt;"",cell_passage!G8&lt;&gt;""),'Cell type'!G8&amp;" - "&amp;cell_passage!G8&amp;" - "&amp;cell_number!G8,IF(AND('Cell type'!G8="",cell_number!G8="",cell_passage!G8=""),"",IF(AND(cell_passage!G8="",cell_number!G8=""),'Cell type'!G8&amp;" - undefined passage and cell number",IF(cell_passage!G8="",'Cell type'!G8&amp;" - undefined passage",'Cell type'!G8&amp;" - undefined number")))),"")</f>
        <v>CellsX - Mixt20230321f20220519NCWBt20230322f20211219FC - 40000</v>
      </c>
      <c r="H8" s="10" t="str">
        <f>IF('Layout full names (mandatory)'!J8&lt;&gt;"",IF(AND('Cell type'!H8&lt;&gt;"",cell_number!H8&lt;&gt;"",cell_passage!H8&lt;&gt;""),'Cell type'!H8&amp;" - "&amp;cell_passage!H8&amp;" - "&amp;cell_number!H8,IF(AND('Cell type'!H8="",cell_number!H8="",cell_passage!H8=""),"",IF(AND(cell_passage!H8="",cell_number!H8=""),'Cell type'!H8&amp;" - undefined passage and cell number",IF(cell_passage!H8="",'Cell type'!H8&amp;" - undefined passage",'Cell type'!H8&amp;" - undefined number")))),"")</f>
        <v>CellsX - Mixt20230321f20220519NCWBt20230322f20211219FC - 40000</v>
      </c>
      <c r="I8" s="10" t="str">
        <f>IF('Layout full names (mandatory)'!K8&lt;&gt;"",IF(AND('Cell type'!I8&lt;&gt;"",cell_number!I8&lt;&gt;"",cell_passage!I8&lt;&gt;""),'Cell type'!I8&amp;" - "&amp;cell_passage!I8&amp;" - "&amp;cell_number!I8,IF(AND('Cell type'!I8="",cell_number!I8="",cell_passage!I8=""),"",IF(AND(cell_passage!I8="",cell_number!I8=""),'Cell type'!I8&amp;" - undefined passage and cell number",IF(cell_passage!I8="",'Cell type'!I8&amp;" - undefined passage",'Cell type'!I8&amp;" - undefined number")))),"")</f>
        <v>CellsX - Mixt20230321f20220519NCWBt20230322f20211219FC - 40000</v>
      </c>
      <c r="J8" s="10" t="str">
        <f>IF('Layout full names (mandatory)'!L8&lt;&gt;"",IF(AND('Cell type'!J8&lt;&gt;"",cell_number!J8&lt;&gt;"",cell_passage!J8&lt;&gt;""),'Cell type'!J8&amp;" - "&amp;cell_passage!J8&amp;" - "&amp;cell_number!J8,IF(AND('Cell type'!J8="",cell_number!J8="",cell_passage!J8=""),"",IF(AND(cell_passage!J8="",cell_number!J8=""),'Cell type'!J8&amp;" - undefined passage and cell number",IF(cell_passage!J8="",'Cell type'!J8&amp;" - undefined passage",'Cell type'!J8&amp;" - undefined number")))),"")</f>
        <v>CellsX - Mixt20230321f20220519NCWBt20230322f20211219FC - 40000</v>
      </c>
      <c r="K8" s="10" t="str">
        <f>IF('Layout full names (mandatory)'!M8&lt;&gt;"",IF(AND('Cell type'!K8&lt;&gt;"",cell_number!K8&lt;&gt;"",cell_passage!K8&lt;&gt;""),'Cell type'!K8&amp;" - "&amp;cell_passage!K8&amp;" - "&amp;cell_number!K8,IF(AND('Cell type'!K8="",cell_number!K8="",cell_passage!K8=""),"",IF(AND(cell_passage!K8="",cell_number!K8=""),'Cell type'!K8&amp;" - undefined passage and cell number",IF(cell_passage!K8="",'Cell type'!K8&amp;" - undefined passage",'Cell type'!K8&amp;" - undefined number")))),"")</f>
        <v>CellsX - Mixt20230321f20220519NCWBt20230322f20211219FC - 40000</v>
      </c>
      <c r="L8" s="10" t="str">
        <f>IF('Layout full names (mandatory)'!N8&lt;&gt;"",IF(AND('Cell type'!L8&lt;&gt;"",cell_number!L8&lt;&gt;"",cell_passage!L8&lt;&gt;""),'Cell type'!L8&amp;" - "&amp;cell_passage!L8&amp;" - "&amp;cell_number!L8,IF(AND('Cell type'!L8="",cell_number!L8="",cell_passage!L8=""),"",IF(AND(cell_passage!L8="",cell_number!L8=""),'Cell type'!L8&amp;" - undefined passage and cell number",IF(cell_passage!L8="",'Cell type'!L8&amp;" - undefined passage",'Cell type'!L8&amp;" - undefined number")))),"")</f>
        <v>CellsX - Mixt20230321f20220519NCWBt20230322f20211219FC - 40000</v>
      </c>
      <c r="M8" s="10" t="str">
        <f>IF('Layout full names (mandatory)'!O8&lt;&gt;"",IF(AND('Cell type'!M8&lt;&gt;"",cell_number!M8&lt;&gt;"",cell_passage!M8&lt;&gt;""),'Cell type'!M8&amp;" - "&amp;cell_passage!M8&amp;" - "&amp;cell_number!M8,IF(AND('Cell type'!M8="",cell_number!M8="",cell_passage!M8=""),"",IF(AND(cell_passage!M8="",cell_number!M8=""),'Cell type'!M8&amp;" - undefined passage and cell number",IF(cell_passage!M8="",'Cell type'!M8&amp;" - undefined passage",'Cell type'!M8&amp;" - undefined number")))),"")</f>
        <v>CellsX - Mixt20230321f20220519NCWBt20230322f20211219FC - 40000</v>
      </c>
      <c r="N8" s="10" t="str">
        <f>IF('Layout full names (mandatory)'!P8&lt;&gt;"",IF(AND('Cell type'!N8&lt;&gt;"",cell_number!N8&lt;&gt;"",cell_passage!N8&lt;&gt;""),'Cell type'!N8&amp;" - "&amp;cell_passage!N8&amp;" - "&amp;cell_number!N8,IF(AND('Cell type'!N8="",cell_number!N8="",cell_passage!N8=""),"",IF(AND(cell_passage!N8="",cell_number!N8=""),'Cell type'!N8&amp;" - undefined passage and cell number",IF(cell_passage!N8="",'Cell type'!N8&amp;" - undefined passage",'Cell type'!N8&amp;" - undefined number")))),"")</f>
        <v>CellsX - Mixt20230321f20220519NCWBt20230322f20211219FC - 40000</v>
      </c>
      <c r="O8" s="10" t="str">
        <f>IF('Layout full names (mandatory)'!Q8&lt;&gt;"",IF(AND('Cell type'!O8&lt;&gt;"",cell_number!O8&lt;&gt;"",cell_passage!O8&lt;&gt;""),'Cell type'!O8&amp;" - "&amp;cell_passage!O8&amp;" - "&amp;cell_number!O8,IF(AND('Cell type'!O8="",cell_number!O8="",cell_passage!O8=""),"",IF(AND(cell_passage!O8="",cell_number!O8=""),'Cell type'!O8&amp;" - undefined passage and cell number",IF(cell_passage!O8="",'Cell type'!O8&amp;" - undefined passage",'Cell type'!O8&amp;" - undefined number")))),"")</f>
        <v>CellsX - Mixt20230321f20220519NCWBt20230322f20211219FC - 40000</v>
      </c>
      <c r="P8" s="10" t="str">
        <f>IF('Layout full names (mandatory)'!R8&lt;&gt;"",IF(AND('Cell type'!P8&lt;&gt;"",cell_number!P8&lt;&gt;"",cell_passage!P8&lt;&gt;""),'Cell type'!P8&amp;" - "&amp;cell_passage!P8&amp;" - "&amp;cell_number!P8,IF(AND('Cell type'!P8="",cell_number!P8="",cell_passage!P8=""),"",IF(AND(cell_passage!P8="",cell_number!P8=""),'Cell type'!P8&amp;" - undefined passage and cell number",IF(cell_passage!P8="",'Cell type'!P8&amp;" - undefined passage",'Cell type'!P8&amp;" - undefined number")))),"")</f>
        <v>CellsX - Mixt20230321f20220519NCWBt20230322f20211219FC - 40000</v>
      </c>
      <c r="Q8" s="10" t="str">
        <f>IF('Layout full names (mandatory)'!S8&lt;&gt;"",IF(AND('Cell type'!Q8&lt;&gt;"",cell_number!Q8&lt;&gt;"",cell_passage!Q8&lt;&gt;""),'Cell type'!Q8&amp;" - "&amp;cell_passage!Q8&amp;" - "&amp;cell_number!Q8,IF(AND('Cell type'!Q8="",cell_number!Q8="",cell_passage!Q8=""),"",IF(AND(cell_passage!Q8="",cell_number!Q8=""),'Cell type'!Q8&amp;" - undefined passage and cell number",IF(cell_passage!Q8="",'Cell type'!Q8&amp;" - undefined passage",'Cell type'!Q8&amp;" - undefined number")))),"")</f>
        <v>CellsX - Mixt20230321f20220519NCWBt20230322f20211219FC - 40000</v>
      </c>
      <c r="R8" s="10" t="str">
        <f>IF('Layout full names (mandatory)'!T8&lt;&gt;"",IF(AND('Cell type'!R8&lt;&gt;"",cell_number!R8&lt;&gt;"",cell_passage!R8&lt;&gt;""),'Cell type'!R8&amp;" - "&amp;cell_passage!R8&amp;" - "&amp;cell_number!R8,IF(AND('Cell type'!R8="",cell_number!R8="",cell_passage!R8=""),"",IF(AND(cell_passage!R8="",cell_number!R8=""),'Cell type'!R8&amp;" - undefined passage and cell number",IF(cell_passage!R8="",'Cell type'!R8&amp;" - undefined passage",'Cell type'!R8&amp;" - undefined number")))),"")</f>
        <v>CellsX - Mixt20230321f20220519NCWBt20230322f20211219FC - 40000</v>
      </c>
      <c r="S8" s="10" t="str">
        <f>IF('Layout full names (mandatory)'!U8&lt;&gt;"",IF(AND('Cell type'!S8&lt;&gt;"",cell_number!S8&lt;&gt;"",cell_passage!S8&lt;&gt;""),'Cell type'!S8&amp;" - "&amp;cell_passage!S8&amp;" - "&amp;cell_number!S8,IF(AND('Cell type'!S8="",cell_number!S8="",cell_passage!S8=""),"",IF(AND(cell_passage!S8="",cell_number!S8=""),'Cell type'!S8&amp;" - undefined passage and cell number",IF(cell_passage!S8="",'Cell type'!S8&amp;" - undefined passage",'Cell type'!S8&amp;" - undefined number")))),"")</f>
        <v>CellsX - Mixt20230321f20220519NCWBt20230322f20211219FC - 40000</v>
      </c>
      <c r="T8" s="10" t="str">
        <f>IF('Layout full names (mandatory)'!V8&lt;&gt;"",IF(AND('Cell type'!T8&lt;&gt;"",cell_number!T8&lt;&gt;"",cell_passage!T8&lt;&gt;""),'Cell type'!T8&amp;" - "&amp;cell_passage!T8&amp;" - "&amp;cell_number!T8,IF(AND('Cell type'!T8="",cell_number!T8="",cell_passage!T8=""),"",IF(AND(cell_passage!T8="",cell_number!T8=""),'Cell type'!T8&amp;" - undefined passage and cell number",IF(cell_passage!T8="",'Cell type'!T8&amp;" - undefined passage",'Cell type'!T8&amp;" - undefined number")))),"")</f>
        <v>CellsX - Mixt20230321f20220519NCWBt20230322f20211219FC - 40000</v>
      </c>
      <c r="U8" s="10" t="str">
        <f>IF('Layout full names (mandatory)'!W8&lt;&gt;"",IF(AND('Cell type'!U8&lt;&gt;"",cell_number!U8&lt;&gt;"",cell_passage!U8&lt;&gt;""),'Cell type'!U8&amp;" - "&amp;cell_passage!U8&amp;" - "&amp;cell_number!U8,IF(AND('Cell type'!U8="",cell_number!U8="",cell_passage!U8=""),"",IF(AND(cell_passage!U8="",cell_number!U8=""),'Cell type'!U8&amp;" - undefined passage and cell number",IF(cell_passage!U8="",'Cell type'!U8&amp;" - undefined passage",'Cell type'!U8&amp;" - undefined number")))),"")</f>
        <v>CellsX - Mixt20230321f20220519NCWBt20230322f20211219FC - 40000</v>
      </c>
      <c r="V8" s="10" t="str">
        <f>IF('Layout full names (mandatory)'!X8&lt;&gt;"",IF(AND('Cell type'!V8&lt;&gt;"",cell_number!V8&lt;&gt;"",cell_passage!V8&lt;&gt;""),'Cell type'!V8&amp;" - "&amp;cell_passage!V8&amp;" - "&amp;cell_number!V8,IF(AND('Cell type'!V8="",cell_number!V8="",cell_passage!V8=""),"",IF(AND(cell_passage!V8="",cell_number!V8=""),'Cell type'!V8&amp;" - undefined passage and cell number",IF(cell_passage!V8="",'Cell type'!V8&amp;" - undefined passage",'Cell type'!V8&amp;" - undefined number")))),"")</f>
        <v>CellsX - Mixt20230321f20220519NCWBt20230322f20211219FC - 40000</v>
      </c>
      <c r="W8" s="10" t="str">
        <f>IF('Layout full names (mandatory)'!Y8&lt;&gt;"",IF(AND('Cell type'!W8&lt;&gt;"",cell_number!W8&lt;&gt;"",cell_passage!W8&lt;&gt;""),'Cell type'!W8&amp;" - "&amp;cell_passage!W8&amp;" - "&amp;cell_number!W8,IF(AND('Cell type'!W8="",cell_number!W8="",cell_passage!W8=""),"",IF(AND(cell_passage!W8="",cell_number!W8=""),'Cell type'!W8&amp;" - undefined passage and cell number",IF(cell_passage!W8="",'Cell type'!W8&amp;" - undefined passage",'Cell type'!W8&amp;" - undefined number")))),"")</f>
        <v>CellsX - Mixt20230321f20220519NCWBt20230322f20211219FC - 40000</v>
      </c>
      <c r="X8" s="10" t="str">
        <f>IF('Layout full names (mandatory)'!Z8&lt;&gt;"",IF(AND('Cell type'!X8&lt;&gt;"",cell_number!X8&lt;&gt;"",cell_passage!X8&lt;&gt;""),'Cell type'!X8&amp;" - "&amp;cell_passage!X8&amp;" - "&amp;cell_number!X8,IF(AND('Cell type'!X8="",cell_number!X8="",cell_passage!X8=""),"",IF(AND(cell_passage!X8="",cell_number!X8=""),'Cell type'!X8&amp;" - undefined passage and cell number",IF(cell_passage!X8="",'Cell type'!X8&amp;" - undefined passage",'Cell type'!X8&amp;" - undefined number")))),"")</f>
        <v>CellsX - Mixt20230321f20220519NCWBt20230322f20211219FC - 40000</v>
      </c>
      <c r="Y8" s="10" t="str">
        <f>IF('Layout full names (mandatory)'!AA8&lt;&gt;"",IF(AND('Cell type'!Y8&lt;&gt;"",cell_number!Y8&lt;&gt;"",cell_passage!Y8&lt;&gt;""),'Cell type'!Y8&amp;" - "&amp;cell_passage!Y8&amp;" - "&amp;cell_number!Y8,IF(AND('Cell type'!Y8="",cell_number!Y8="",cell_passage!Y8=""),"",IF(AND(cell_passage!Y8="",cell_number!Y8=""),'Cell type'!Y8&amp;" - undefined passage and cell number",IF(cell_passage!Y8="",'Cell type'!Y8&amp;" - undefined passage",'Cell type'!Y8&amp;" - undefined number")))),"")</f>
        <v>CellsX - Mixt20230321f20220519NCWBt20230322f20211219FC - 40000</v>
      </c>
      <c r="Z8" s="3"/>
      <c r="AC8" t="str">
        <f t="shared" si="0"/>
        <v/>
      </c>
      <c r="AD8" t="str">
        <f t="shared" si="1"/>
        <v/>
      </c>
      <c r="AE8" t="str">
        <f t="shared" si="2"/>
        <v/>
      </c>
      <c r="AF8" t="str">
        <f>IF(AB8&lt;&gt;"",COUNTIFS($B$2:$Y$17,AB8,cell_number!$B$2:$Y$17,"&lt;&gt;"),"")</f>
        <v/>
      </c>
      <c r="AM8" s="27"/>
      <c r="AN8" s="21"/>
    </row>
    <row r="9" spans="1:40" ht="21.75" customHeight="1" thickBot="1" x14ac:dyDescent="0.45">
      <c r="A9" s="2" t="str">
        <f>'Layout full names (mandatory)'!C9</f>
        <v>H</v>
      </c>
      <c r="B9" s="10" t="str">
        <f>IF('Layout full names (mandatory)'!D9&lt;&gt;"",IF(AND('Cell type'!B9&lt;&gt;"",cell_number!B9&lt;&gt;"",cell_passage!B9&lt;&gt;""),'Cell type'!B9&amp;" - "&amp;cell_passage!B9&amp;" - "&amp;cell_number!B9,IF(AND('Cell type'!B9="",cell_number!B9="",cell_passage!B9=""),"",IF(AND(cell_passage!B9="",cell_number!B9=""),'Cell type'!B9&amp;" - undefined passage and cell number",IF(cell_passage!B9="",'Cell type'!B9&amp;" - undefined passage",'Cell type'!B9&amp;" - undefined number")))),"")</f>
        <v>CellsX - Mixt20230321f20220519NCWBt20230322f20211219FC - 40000</v>
      </c>
      <c r="C9" s="10" t="str">
        <f>IF('Layout full names (mandatory)'!E9&lt;&gt;"",IF(AND('Cell type'!C9&lt;&gt;"",cell_number!C9&lt;&gt;"",cell_passage!C9&lt;&gt;""),'Cell type'!C9&amp;" - "&amp;cell_passage!C9&amp;" - "&amp;cell_number!C9,IF(AND('Cell type'!C9="",cell_number!C9="",cell_passage!C9=""),"",IF(AND(cell_passage!C9="",cell_number!C9=""),'Cell type'!C9&amp;" - undefined passage and cell number",IF(cell_passage!C9="",'Cell type'!C9&amp;" - undefined passage",'Cell type'!C9&amp;" - undefined number")))),"")</f>
        <v>CellsX - Mixt20230321f20220519NCWBt20230322f20211219FC - 40000</v>
      </c>
      <c r="D9" s="10" t="str">
        <f>IF('Layout full names (mandatory)'!F9&lt;&gt;"",IF(AND('Cell type'!D9&lt;&gt;"",cell_number!D9&lt;&gt;"",cell_passage!D9&lt;&gt;""),'Cell type'!D9&amp;" - "&amp;cell_passage!D9&amp;" - "&amp;cell_number!D9,IF(AND('Cell type'!D9="",cell_number!D9="",cell_passage!D9=""),"",IF(AND(cell_passage!D9="",cell_number!D9=""),'Cell type'!D9&amp;" - undefined passage and cell number",IF(cell_passage!D9="",'Cell type'!D9&amp;" - undefined passage",'Cell type'!D9&amp;" - undefined number")))),"")</f>
        <v>CellsX - Mixt20230321f20220519NCWBt20230322f20211219FC - 40000</v>
      </c>
      <c r="E9" s="10" t="str">
        <f>IF('Layout full names (mandatory)'!G9&lt;&gt;"",IF(AND('Cell type'!E9&lt;&gt;"",cell_number!E9&lt;&gt;"",cell_passage!E9&lt;&gt;""),'Cell type'!E9&amp;" - "&amp;cell_passage!E9&amp;" - "&amp;cell_number!E9,IF(AND('Cell type'!E9="",cell_number!E9="",cell_passage!E9=""),"",IF(AND(cell_passage!E9="",cell_number!E9=""),'Cell type'!E9&amp;" - undefined passage and cell number",IF(cell_passage!E9="",'Cell type'!E9&amp;" - undefined passage",'Cell type'!E9&amp;" - undefined number")))),"")</f>
        <v>CellsX - Mixt20230321f20220519NCWBt20230322f20211219FC - 40000</v>
      </c>
      <c r="F9" s="10" t="str">
        <f>IF('Layout full names (mandatory)'!H9&lt;&gt;"",IF(AND('Cell type'!F9&lt;&gt;"",cell_number!F9&lt;&gt;"",cell_passage!F9&lt;&gt;""),'Cell type'!F9&amp;" - "&amp;cell_passage!F9&amp;" - "&amp;cell_number!F9,IF(AND('Cell type'!F9="",cell_number!F9="",cell_passage!F9=""),"",IF(AND(cell_passage!F9="",cell_number!F9=""),'Cell type'!F9&amp;" - undefined passage and cell number",IF(cell_passage!F9="",'Cell type'!F9&amp;" - undefined passage",'Cell type'!F9&amp;" - undefined number")))),"")</f>
        <v>CellsX - Mixt20230321f20220519NCWBt20230322f20211219FC - 40000</v>
      </c>
      <c r="G9" s="10" t="str">
        <f>IF('Layout full names (mandatory)'!I9&lt;&gt;"",IF(AND('Cell type'!G9&lt;&gt;"",cell_number!G9&lt;&gt;"",cell_passage!G9&lt;&gt;""),'Cell type'!G9&amp;" - "&amp;cell_passage!G9&amp;" - "&amp;cell_number!G9,IF(AND('Cell type'!G9="",cell_number!G9="",cell_passage!G9=""),"",IF(AND(cell_passage!G9="",cell_number!G9=""),'Cell type'!G9&amp;" - undefined passage and cell number",IF(cell_passage!G9="",'Cell type'!G9&amp;" - undefined passage",'Cell type'!G9&amp;" - undefined number")))),"")</f>
        <v>CellsX - Mixt20230321f20220519NCWBt20230322f20211219FC - 40000</v>
      </c>
      <c r="H9" s="10" t="str">
        <f>IF('Layout full names (mandatory)'!J9&lt;&gt;"",IF(AND('Cell type'!H9&lt;&gt;"",cell_number!H9&lt;&gt;"",cell_passage!H9&lt;&gt;""),'Cell type'!H9&amp;" - "&amp;cell_passage!H9&amp;" - "&amp;cell_number!H9,IF(AND('Cell type'!H9="",cell_number!H9="",cell_passage!H9=""),"",IF(AND(cell_passage!H9="",cell_number!H9=""),'Cell type'!H9&amp;" - undefined passage and cell number",IF(cell_passage!H9="",'Cell type'!H9&amp;" - undefined passage",'Cell type'!H9&amp;" - undefined number")))),"")</f>
        <v>CellsX - Mixt20230321f20220519NCWBt20230322f20211219FC - 40000</v>
      </c>
      <c r="I9" s="10" t="str">
        <f>IF('Layout full names (mandatory)'!K9&lt;&gt;"",IF(AND('Cell type'!I9&lt;&gt;"",cell_number!I9&lt;&gt;"",cell_passage!I9&lt;&gt;""),'Cell type'!I9&amp;" - "&amp;cell_passage!I9&amp;" - "&amp;cell_number!I9,IF(AND('Cell type'!I9="",cell_number!I9="",cell_passage!I9=""),"",IF(AND(cell_passage!I9="",cell_number!I9=""),'Cell type'!I9&amp;" - undefined passage and cell number",IF(cell_passage!I9="",'Cell type'!I9&amp;" - undefined passage",'Cell type'!I9&amp;" - undefined number")))),"")</f>
        <v>CellsX - Mixt20230321f20220519NCWBt20230322f20211219FC - 40000</v>
      </c>
      <c r="J9" s="10" t="str">
        <f>IF('Layout full names (mandatory)'!L9&lt;&gt;"",IF(AND('Cell type'!J9&lt;&gt;"",cell_number!J9&lt;&gt;"",cell_passage!J9&lt;&gt;""),'Cell type'!J9&amp;" - "&amp;cell_passage!J9&amp;" - "&amp;cell_number!J9,IF(AND('Cell type'!J9="",cell_number!J9="",cell_passage!J9=""),"",IF(AND(cell_passage!J9="",cell_number!J9=""),'Cell type'!J9&amp;" - undefined passage and cell number",IF(cell_passage!J9="",'Cell type'!J9&amp;" - undefined passage",'Cell type'!J9&amp;" - undefined number")))),"")</f>
        <v>CellsX - Mixt20230321f20220519NCWBt20230322f20211219FC - 40000</v>
      </c>
      <c r="K9" s="10" t="str">
        <f>IF('Layout full names (mandatory)'!M9&lt;&gt;"",IF(AND('Cell type'!K9&lt;&gt;"",cell_number!K9&lt;&gt;"",cell_passage!K9&lt;&gt;""),'Cell type'!K9&amp;" - "&amp;cell_passage!K9&amp;" - "&amp;cell_number!K9,IF(AND('Cell type'!K9="",cell_number!K9="",cell_passage!K9=""),"",IF(AND(cell_passage!K9="",cell_number!K9=""),'Cell type'!K9&amp;" - undefined passage and cell number",IF(cell_passage!K9="",'Cell type'!K9&amp;" - undefined passage",'Cell type'!K9&amp;" - undefined number")))),"")</f>
        <v>CellsX - Mixt20230321f20220519NCWBt20230322f20211219FC - 40000</v>
      </c>
      <c r="L9" s="10" t="str">
        <f>IF('Layout full names (mandatory)'!N9&lt;&gt;"",IF(AND('Cell type'!L9&lt;&gt;"",cell_number!L9&lt;&gt;"",cell_passage!L9&lt;&gt;""),'Cell type'!L9&amp;" - "&amp;cell_passage!L9&amp;" - "&amp;cell_number!L9,IF(AND('Cell type'!L9="",cell_number!L9="",cell_passage!L9=""),"",IF(AND(cell_passage!L9="",cell_number!L9=""),'Cell type'!L9&amp;" - undefined passage and cell number",IF(cell_passage!L9="",'Cell type'!L9&amp;" - undefined passage",'Cell type'!L9&amp;" - undefined number")))),"")</f>
        <v>CellsX - Mixt20230321f20220519NCWBt20230322f20211219FC - 40000</v>
      </c>
      <c r="M9" s="10" t="str">
        <f>IF('Layout full names (mandatory)'!O9&lt;&gt;"",IF(AND('Cell type'!M9&lt;&gt;"",cell_number!M9&lt;&gt;"",cell_passage!M9&lt;&gt;""),'Cell type'!M9&amp;" - "&amp;cell_passage!M9&amp;" - "&amp;cell_number!M9,IF(AND('Cell type'!M9="",cell_number!M9="",cell_passage!M9=""),"",IF(AND(cell_passage!M9="",cell_number!M9=""),'Cell type'!M9&amp;" - undefined passage and cell number",IF(cell_passage!M9="",'Cell type'!M9&amp;" - undefined passage",'Cell type'!M9&amp;" - undefined number")))),"")</f>
        <v>CellsX - Mixt20230321f20220519NCWBt20230322f20211219FC - 40000</v>
      </c>
      <c r="N9" s="10" t="str">
        <f>IF('Layout full names (mandatory)'!P9&lt;&gt;"",IF(AND('Cell type'!N9&lt;&gt;"",cell_number!N9&lt;&gt;"",cell_passage!N9&lt;&gt;""),'Cell type'!N9&amp;" - "&amp;cell_passage!N9&amp;" - "&amp;cell_number!N9,IF(AND('Cell type'!N9="",cell_number!N9="",cell_passage!N9=""),"",IF(AND(cell_passage!N9="",cell_number!N9=""),'Cell type'!N9&amp;" - undefined passage and cell number",IF(cell_passage!N9="",'Cell type'!N9&amp;" - undefined passage",'Cell type'!N9&amp;" - undefined number")))),"")</f>
        <v>CellsX - Mixt20230321f20220519NCWBt20230322f20211219FC - 40000</v>
      </c>
      <c r="O9" s="10" t="str">
        <f>IF('Layout full names (mandatory)'!Q9&lt;&gt;"",IF(AND('Cell type'!O9&lt;&gt;"",cell_number!O9&lt;&gt;"",cell_passage!O9&lt;&gt;""),'Cell type'!O9&amp;" - "&amp;cell_passage!O9&amp;" - "&amp;cell_number!O9,IF(AND('Cell type'!O9="",cell_number!O9="",cell_passage!O9=""),"",IF(AND(cell_passage!O9="",cell_number!O9=""),'Cell type'!O9&amp;" - undefined passage and cell number",IF(cell_passage!O9="",'Cell type'!O9&amp;" - undefined passage",'Cell type'!O9&amp;" - undefined number")))),"")</f>
        <v>CellsX - Mixt20230321f20220519NCWBt20230322f20211219FC - 40000</v>
      </c>
      <c r="P9" s="10" t="str">
        <f>IF('Layout full names (mandatory)'!R9&lt;&gt;"",IF(AND('Cell type'!P9&lt;&gt;"",cell_number!P9&lt;&gt;"",cell_passage!P9&lt;&gt;""),'Cell type'!P9&amp;" - "&amp;cell_passage!P9&amp;" - "&amp;cell_number!P9,IF(AND('Cell type'!P9="",cell_number!P9="",cell_passage!P9=""),"",IF(AND(cell_passage!P9="",cell_number!P9=""),'Cell type'!P9&amp;" - undefined passage and cell number",IF(cell_passage!P9="",'Cell type'!P9&amp;" - undefined passage",'Cell type'!P9&amp;" - undefined number")))),"")</f>
        <v>CellsX - Mixt20230321f20220519NCWBt20230322f20211219FC - 40000</v>
      </c>
      <c r="Q9" s="10" t="str">
        <f>IF('Layout full names (mandatory)'!S9&lt;&gt;"",IF(AND('Cell type'!Q9&lt;&gt;"",cell_number!Q9&lt;&gt;"",cell_passage!Q9&lt;&gt;""),'Cell type'!Q9&amp;" - "&amp;cell_passage!Q9&amp;" - "&amp;cell_number!Q9,IF(AND('Cell type'!Q9="",cell_number!Q9="",cell_passage!Q9=""),"",IF(AND(cell_passage!Q9="",cell_number!Q9=""),'Cell type'!Q9&amp;" - undefined passage and cell number",IF(cell_passage!Q9="",'Cell type'!Q9&amp;" - undefined passage",'Cell type'!Q9&amp;" - undefined number")))),"")</f>
        <v>CellsX - Mixt20230321f20220519NCWBt20230322f20211219FC - 40000</v>
      </c>
      <c r="R9" s="10" t="str">
        <f>IF('Layout full names (mandatory)'!T9&lt;&gt;"",IF(AND('Cell type'!R9&lt;&gt;"",cell_number!R9&lt;&gt;"",cell_passage!R9&lt;&gt;""),'Cell type'!R9&amp;" - "&amp;cell_passage!R9&amp;" - "&amp;cell_number!R9,IF(AND('Cell type'!R9="",cell_number!R9="",cell_passage!R9=""),"",IF(AND(cell_passage!R9="",cell_number!R9=""),'Cell type'!R9&amp;" - undefined passage and cell number",IF(cell_passage!R9="",'Cell type'!R9&amp;" - undefined passage",'Cell type'!R9&amp;" - undefined number")))),"")</f>
        <v>CellsX - Mixt20230321f20220519NCWBt20230322f20211219FC - 40000</v>
      </c>
      <c r="S9" s="10" t="str">
        <f>IF('Layout full names (mandatory)'!U9&lt;&gt;"",IF(AND('Cell type'!S9&lt;&gt;"",cell_number!S9&lt;&gt;"",cell_passage!S9&lt;&gt;""),'Cell type'!S9&amp;" - "&amp;cell_passage!S9&amp;" - "&amp;cell_number!S9,IF(AND('Cell type'!S9="",cell_number!S9="",cell_passage!S9=""),"",IF(AND(cell_passage!S9="",cell_number!S9=""),'Cell type'!S9&amp;" - undefined passage and cell number",IF(cell_passage!S9="",'Cell type'!S9&amp;" - undefined passage",'Cell type'!S9&amp;" - undefined number")))),"")</f>
        <v>CellsX - Mixt20230321f20220519NCWBt20230322f20211219FC - 40000</v>
      </c>
      <c r="T9" s="10" t="str">
        <f>IF('Layout full names (mandatory)'!V9&lt;&gt;"",IF(AND('Cell type'!T9&lt;&gt;"",cell_number!T9&lt;&gt;"",cell_passage!T9&lt;&gt;""),'Cell type'!T9&amp;" - "&amp;cell_passage!T9&amp;" - "&amp;cell_number!T9,IF(AND('Cell type'!T9="",cell_number!T9="",cell_passage!T9=""),"",IF(AND(cell_passage!T9="",cell_number!T9=""),'Cell type'!T9&amp;" - undefined passage and cell number",IF(cell_passage!T9="",'Cell type'!T9&amp;" - undefined passage",'Cell type'!T9&amp;" - undefined number")))),"")</f>
        <v>CellsX - Mixt20230321f20220519NCWBt20230322f20211219FC - 40000</v>
      </c>
      <c r="U9" s="10" t="str">
        <f>IF('Layout full names (mandatory)'!W9&lt;&gt;"",IF(AND('Cell type'!U9&lt;&gt;"",cell_number!U9&lt;&gt;"",cell_passage!U9&lt;&gt;""),'Cell type'!U9&amp;" - "&amp;cell_passage!U9&amp;" - "&amp;cell_number!U9,IF(AND('Cell type'!U9="",cell_number!U9="",cell_passage!U9=""),"",IF(AND(cell_passage!U9="",cell_number!U9=""),'Cell type'!U9&amp;" - undefined passage and cell number",IF(cell_passage!U9="",'Cell type'!U9&amp;" - undefined passage",'Cell type'!U9&amp;" - undefined number")))),"")</f>
        <v>CellsX - Mixt20230321f20220519NCWBt20230322f20211219FC - 40000</v>
      </c>
      <c r="V9" s="10" t="str">
        <f>IF('Layout full names (mandatory)'!X9&lt;&gt;"",IF(AND('Cell type'!V9&lt;&gt;"",cell_number!V9&lt;&gt;"",cell_passage!V9&lt;&gt;""),'Cell type'!V9&amp;" - "&amp;cell_passage!V9&amp;" - "&amp;cell_number!V9,IF(AND('Cell type'!V9="",cell_number!V9="",cell_passage!V9=""),"",IF(AND(cell_passage!V9="",cell_number!V9=""),'Cell type'!V9&amp;" - undefined passage and cell number",IF(cell_passage!V9="",'Cell type'!V9&amp;" - undefined passage",'Cell type'!V9&amp;" - undefined number")))),"")</f>
        <v>CellsX - Mixt20230321f20220519NCWBt20230322f20211219FC - 40000</v>
      </c>
      <c r="W9" s="10" t="str">
        <f>IF('Layout full names (mandatory)'!Y9&lt;&gt;"",IF(AND('Cell type'!W9&lt;&gt;"",cell_number!W9&lt;&gt;"",cell_passage!W9&lt;&gt;""),'Cell type'!W9&amp;" - "&amp;cell_passage!W9&amp;" - "&amp;cell_number!W9,IF(AND('Cell type'!W9="",cell_number!W9="",cell_passage!W9=""),"",IF(AND(cell_passage!W9="",cell_number!W9=""),'Cell type'!W9&amp;" - undefined passage and cell number",IF(cell_passage!W9="",'Cell type'!W9&amp;" - undefined passage",'Cell type'!W9&amp;" - undefined number")))),"")</f>
        <v>CellsX - Mixt20230321f20220519NCWBt20230322f20211219FC - 40000</v>
      </c>
      <c r="X9" s="10" t="str">
        <f>IF('Layout full names (mandatory)'!Z9&lt;&gt;"",IF(AND('Cell type'!X9&lt;&gt;"",cell_number!X9&lt;&gt;"",cell_passage!X9&lt;&gt;""),'Cell type'!X9&amp;" - "&amp;cell_passage!X9&amp;" - "&amp;cell_number!X9,IF(AND('Cell type'!X9="",cell_number!X9="",cell_passage!X9=""),"",IF(AND(cell_passage!X9="",cell_number!X9=""),'Cell type'!X9&amp;" - undefined passage and cell number",IF(cell_passage!X9="",'Cell type'!X9&amp;" - undefined passage",'Cell type'!X9&amp;" - undefined number")))),"")</f>
        <v>CellsX - Mixt20230321f20220519NCWBt20230322f20211219FC - 40000</v>
      </c>
      <c r="Y9" s="10" t="str">
        <f>IF('Layout full names (mandatory)'!AA9&lt;&gt;"",IF(AND('Cell type'!Y9&lt;&gt;"",cell_number!Y9&lt;&gt;"",cell_passage!Y9&lt;&gt;""),'Cell type'!Y9&amp;" - "&amp;cell_passage!Y9&amp;" - "&amp;cell_number!Y9,IF(AND('Cell type'!Y9="",cell_number!Y9="",cell_passage!Y9=""),"",IF(AND(cell_passage!Y9="",cell_number!Y9=""),'Cell type'!Y9&amp;" - undefined passage and cell number",IF(cell_passage!Y9="",'Cell type'!Y9&amp;" - undefined passage",'Cell type'!Y9&amp;" - undefined number")))),"")</f>
        <v>CellsX - Mixt20230321f20220519NCWBt20230322f20211219FC - 40000</v>
      </c>
      <c r="Z9" s="3"/>
      <c r="AC9" t="str">
        <f t="shared" si="0"/>
        <v/>
      </c>
      <c r="AD9" t="str">
        <f t="shared" si="1"/>
        <v/>
      </c>
      <c r="AE9" t="str">
        <f t="shared" si="2"/>
        <v/>
      </c>
      <c r="AF9" t="str">
        <f>IF(AB9&lt;&gt;"",COUNTIFS($B$2:$Y$17,AB9,cell_number!$B$2:$Y$17,"&lt;&gt;"),"")</f>
        <v/>
      </c>
      <c r="AM9" s="27"/>
      <c r="AN9" s="21"/>
    </row>
    <row r="10" spans="1:40" ht="21.75" customHeight="1" thickBot="1" x14ac:dyDescent="0.45">
      <c r="A10" s="2" t="str">
        <f>'Layout full names (mandatory)'!C10</f>
        <v>I</v>
      </c>
      <c r="B10" s="10" t="str">
        <f>IF('Layout full names (mandatory)'!D10&lt;&gt;"",IF(AND('Cell type'!B10&lt;&gt;"",cell_number!B10&lt;&gt;"",cell_passage!B10&lt;&gt;""),'Cell type'!B10&amp;" - "&amp;cell_passage!B10&amp;" - "&amp;cell_number!B10,IF(AND('Cell type'!B10="",cell_number!B10="",cell_passage!B10=""),"",IF(AND(cell_passage!B10="",cell_number!B10=""),'Cell type'!B10&amp;" - undefined passage and cell number",IF(cell_passage!B10="",'Cell type'!B10&amp;" - undefined passage",'Cell type'!B10&amp;" - undefined number")))),"")</f>
        <v>CellsX - Mixt20230321f20220519NCWBt20230322f20211219FC - 40000</v>
      </c>
      <c r="C10" s="10" t="str">
        <f>IF('Layout full names (mandatory)'!E10&lt;&gt;"",IF(AND('Cell type'!C10&lt;&gt;"",cell_number!C10&lt;&gt;"",cell_passage!C10&lt;&gt;""),'Cell type'!C10&amp;" - "&amp;cell_passage!C10&amp;" - "&amp;cell_number!C10,IF(AND('Cell type'!C10="",cell_number!C10="",cell_passage!C10=""),"",IF(AND(cell_passage!C10="",cell_number!C10=""),'Cell type'!C10&amp;" - undefined passage and cell number",IF(cell_passage!C10="",'Cell type'!C10&amp;" - undefined passage",'Cell type'!C10&amp;" - undefined number")))),"")</f>
        <v>CellsX - Mixt20230321f20220519NCWBt20230322f20211219FC - 40000</v>
      </c>
      <c r="D10" s="10" t="str">
        <f>IF('Layout full names (mandatory)'!F10&lt;&gt;"",IF(AND('Cell type'!D10&lt;&gt;"",cell_number!D10&lt;&gt;"",cell_passage!D10&lt;&gt;""),'Cell type'!D10&amp;" - "&amp;cell_passage!D10&amp;" - "&amp;cell_number!D10,IF(AND('Cell type'!D10="",cell_number!D10="",cell_passage!D10=""),"",IF(AND(cell_passage!D10="",cell_number!D10=""),'Cell type'!D10&amp;" - undefined passage and cell number",IF(cell_passage!D10="",'Cell type'!D10&amp;" - undefined passage",'Cell type'!D10&amp;" - undefined number")))),"")</f>
        <v>CellsX - Mixt20230321f20220519NCWBt20230322f20211219FC - 40000</v>
      </c>
      <c r="E10" s="10" t="str">
        <f>IF('Layout full names (mandatory)'!G10&lt;&gt;"",IF(AND('Cell type'!E10&lt;&gt;"",cell_number!E10&lt;&gt;"",cell_passage!E10&lt;&gt;""),'Cell type'!E10&amp;" - "&amp;cell_passage!E10&amp;" - "&amp;cell_number!E10,IF(AND('Cell type'!E10="",cell_number!E10="",cell_passage!E10=""),"",IF(AND(cell_passage!E10="",cell_number!E10=""),'Cell type'!E10&amp;" - undefined passage and cell number",IF(cell_passage!E10="",'Cell type'!E10&amp;" - undefined passage",'Cell type'!E10&amp;" - undefined number")))),"")</f>
        <v>CellsX - Mixt20230321f20220519NCWBt20230322f20211219FC - 40000</v>
      </c>
      <c r="F10" s="10" t="str">
        <f>IF('Layout full names (mandatory)'!H10&lt;&gt;"",IF(AND('Cell type'!F10&lt;&gt;"",cell_number!F10&lt;&gt;"",cell_passage!F10&lt;&gt;""),'Cell type'!F10&amp;" - "&amp;cell_passage!F10&amp;" - "&amp;cell_number!F10,IF(AND('Cell type'!F10="",cell_number!F10="",cell_passage!F10=""),"",IF(AND(cell_passage!F10="",cell_number!F10=""),'Cell type'!F10&amp;" - undefined passage and cell number",IF(cell_passage!F10="",'Cell type'!F10&amp;" - undefined passage",'Cell type'!F10&amp;" - undefined number")))),"")</f>
        <v>CellsX - Mixt20230321f20220519NCWBt20230322f20211219FC - 40000</v>
      </c>
      <c r="G10" s="10" t="str">
        <f>IF('Layout full names (mandatory)'!I10&lt;&gt;"",IF(AND('Cell type'!G10&lt;&gt;"",cell_number!G10&lt;&gt;"",cell_passage!G10&lt;&gt;""),'Cell type'!G10&amp;" - "&amp;cell_passage!G10&amp;" - "&amp;cell_number!G10,IF(AND('Cell type'!G10="",cell_number!G10="",cell_passage!G10=""),"",IF(AND(cell_passage!G10="",cell_number!G10=""),'Cell type'!G10&amp;" - undefined passage and cell number",IF(cell_passage!G10="",'Cell type'!G10&amp;" - undefined passage",'Cell type'!G10&amp;" - undefined number")))),"")</f>
        <v>CellsX - Mixt20230321f20220519NCWBt20230322f20211219FC - 40000</v>
      </c>
      <c r="H10" s="10" t="str">
        <f>IF('Layout full names (mandatory)'!J10&lt;&gt;"",IF(AND('Cell type'!H10&lt;&gt;"",cell_number!H10&lt;&gt;"",cell_passage!H10&lt;&gt;""),'Cell type'!H10&amp;" - "&amp;cell_passage!H10&amp;" - "&amp;cell_number!H10,IF(AND('Cell type'!H10="",cell_number!H10="",cell_passage!H10=""),"",IF(AND(cell_passage!H10="",cell_number!H10=""),'Cell type'!H10&amp;" - undefined passage and cell number",IF(cell_passage!H10="",'Cell type'!H10&amp;" - undefined passage",'Cell type'!H10&amp;" - undefined number")))),"")</f>
        <v>CellsX - Mixt20230321f20220519NCWBt20230322f20211219FC - 40000</v>
      </c>
      <c r="I10" s="10" t="str">
        <f>IF('Layout full names (mandatory)'!K10&lt;&gt;"",IF(AND('Cell type'!I10&lt;&gt;"",cell_number!I10&lt;&gt;"",cell_passage!I10&lt;&gt;""),'Cell type'!I10&amp;" - "&amp;cell_passage!I10&amp;" - "&amp;cell_number!I10,IF(AND('Cell type'!I10="",cell_number!I10="",cell_passage!I10=""),"",IF(AND(cell_passage!I10="",cell_number!I10=""),'Cell type'!I10&amp;" - undefined passage and cell number",IF(cell_passage!I10="",'Cell type'!I10&amp;" - undefined passage",'Cell type'!I10&amp;" - undefined number")))),"")</f>
        <v>CellsX - Mixt20230321f20220519NCWBt20230322f20211219FC - 40000</v>
      </c>
      <c r="J10" s="10" t="str">
        <f>IF('Layout full names (mandatory)'!L10&lt;&gt;"",IF(AND('Cell type'!J10&lt;&gt;"",cell_number!J10&lt;&gt;"",cell_passage!J10&lt;&gt;""),'Cell type'!J10&amp;" - "&amp;cell_passage!J10&amp;" - "&amp;cell_number!J10,IF(AND('Cell type'!J10="",cell_number!J10="",cell_passage!J10=""),"",IF(AND(cell_passage!J10="",cell_number!J10=""),'Cell type'!J10&amp;" - undefined passage and cell number",IF(cell_passage!J10="",'Cell type'!J10&amp;" - undefined passage",'Cell type'!J10&amp;" - undefined number")))),"")</f>
        <v>CellsX - Mixt20230321f20220519NCWBt20230322f20211219FC - 40000</v>
      </c>
      <c r="K10" s="10" t="str">
        <f>IF('Layout full names (mandatory)'!M10&lt;&gt;"",IF(AND('Cell type'!K10&lt;&gt;"",cell_number!K10&lt;&gt;"",cell_passage!K10&lt;&gt;""),'Cell type'!K10&amp;" - "&amp;cell_passage!K10&amp;" - "&amp;cell_number!K10,IF(AND('Cell type'!K10="",cell_number!K10="",cell_passage!K10=""),"",IF(AND(cell_passage!K10="",cell_number!K10=""),'Cell type'!K10&amp;" - undefined passage and cell number",IF(cell_passage!K10="",'Cell type'!K10&amp;" - undefined passage",'Cell type'!K10&amp;" - undefined number")))),"")</f>
        <v>CellsX - Mixt20230321f20220519NCWBt20230322f20211219FC - 40000</v>
      </c>
      <c r="L10" s="10" t="str">
        <f>IF('Layout full names (mandatory)'!N10&lt;&gt;"",IF(AND('Cell type'!L10&lt;&gt;"",cell_number!L10&lt;&gt;"",cell_passage!L10&lt;&gt;""),'Cell type'!L10&amp;" - "&amp;cell_passage!L10&amp;" - "&amp;cell_number!L10,IF(AND('Cell type'!L10="",cell_number!L10="",cell_passage!L10=""),"",IF(AND(cell_passage!L10="",cell_number!L10=""),'Cell type'!L10&amp;" - undefined passage and cell number",IF(cell_passage!L10="",'Cell type'!L10&amp;" - undefined passage",'Cell type'!L10&amp;" - undefined number")))),"")</f>
        <v>CellsX - Mixt20230321f20220519NCWBt20230322f20211219FC - 40000</v>
      </c>
      <c r="M10" s="10" t="str">
        <f>IF('Layout full names (mandatory)'!O10&lt;&gt;"",IF(AND('Cell type'!M10&lt;&gt;"",cell_number!M10&lt;&gt;"",cell_passage!M10&lt;&gt;""),'Cell type'!M10&amp;" - "&amp;cell_passage!M10&amp;" - "&amp;cell_number!M10,IF(AND('Cell type'!M10="",cell_number!M10="",cell_passage!M10=""),"",IF(AND(cell_passage!M10="",cell_number!M10=""),'Cell type'!M10&amp;" - undefined passage and cell number",IF(cell_passage!M10="",'Cell type'!M10&amp;" - undefined passage",'Cell type'!M10&amp;" - undefined number")))),"")</f>
        <v>CellsX - Mixt20230321f20220519NCWBt20230322f20211219FC - 40000</v>
      </c>
      <c r="N10" s="10" t="str">
        <f>IF('Layout full names (mandatory)'!P10&lt;&gt;"",IF(AND('Cell type'!N10&lt;&gt;"",cell_number!N10&lt;&gt;"",cell_passage!N10&lt;&gt;""),'Cell type'!N10&amp;" - "&amp;cell_passage!N10&amp;" - "&amp;cell_number!N10,IF(AND('Cell type'!N10="",cell_number!N10="",cell_passage!N10=""),"",IF(AND(cell_passage!N10="",cell_number!N10=""),'Cell type'!N10&amp;" - undefined passage and cell number",IF(cell_passage!N10="",'Cell type'!N10&amp;" - undefined passage",'Cell type'!N10&amp;" - undefined number")))),"")</f>
        <v>CellsX - Mixt20230321f20220519NCWBt20230322f20211219FC - 40000</v>
      </c>
      <c r="O10" s="10" t="str">
        <f>IF('Layout full names (mandatory)'!Q10&lt;&gt;"",IF(AND('Cell type'!O10&lt;&gt;"",cell_number!O10&lt;&gt;"",cell_passage!O10&lt;&gt;""),'Cell type'!O10&amp;" - "&amp;cell_passage!O10&amp;" - "&amp;cell_number!O10,IF(AND('Cell type'!O10="",cell_number!O10="",cell_passage!O10=""),"",IF(AND(cell_passage!O10="",cell_number!O10=""),'Cell type'!O10&amp;" - undefined passage and cell number",IF(cell_passage!O10="",'Cell type'!O10&amp;" - undefined passage",'Cell type'!O10&amp;" - undefined number")))),"")</f>
        <v>CellsX - Mixt20230321f20220519NCWBt20230322f20211219FC - 40000</v>
      </c>
      <c r="P10" s="10" t="str">
        <f>IF('Layout full names (mandatory)'!R10&lt;&gt;"",IF(AND('Cell type'!P10&lt;&gt;"",cell_number!P10&lt;&gt;"",cell_passage!P10&lt;&gt;""),'Cell type'!P10&amp;" - "&amp;cell_passage!P10&amp;" - "&amp;cell_number!P10,IF(AND('Cell type'!P10="",cell_number!P10="",cell_passage!P10=""),"",IF(AND(cell_passage!P10="",cell_number!P10=""),'Cell type'!P10&amp;" - undefined passage and cell number",IF(cell_passage!P10="",'Cell type'!P10&amp;" - undefined passage",'Cell type'!P10&amp;" - undefined number")))),"")</f>
        <v>CellsX - Mixt20230321f20220519NCWBt20230322f20211219FC - 40000</v>
      </c>
      <c r="Q10" s="10" t="str">
        <f>IF('Layout full names (mandatory)'!S10&lt;&gt;"",IF(AND('Cell type'!Q10&lt;&gt;"",cell_number!Q10&lt;&gt;"",cell_passage!Q10&lt;&gt;""),'Cell type'!Q10&amp;" - "&amp;cell_passage!Q10&amp;" - "&amp;cell_number!Q10,IF(AND('Cell type'!Q10="",cell_number!Q10="",cell_passage!Q10=""),"",IF(AND(cell_passage!Q10="",cell_number!Q10=""),'Cell type'!Q10&amp;" - undefined passage and cell number",IF(cell_passage!Q10="",'Cell type'!Q10&amp;" - undefined passage",'Cell type'!Q10&amp;" - undefined number")))),"")</f>
        <v>CellsX - Mixt20230321f20220519NCWBt20230322f20211219FC - 40000</v>
      </c>
      <c r="R10" s="10" t="str">
        <f>IF('Layout full names (mandatory)'!T10&lt;&gt;"",IF(AND('Cell type'!R10&lt;&gt;"",cell_number!R10&lt;&gt;"",cell_passage!R10&lt;&gt;""),'Cell type'!R10&amp;" - "&amp;cell_passage!R10&amp;" - "&amp;cell_number!R10,IF(AND('Cell type'!R10="",cell_number!R10="",cell_passage!R10=""),"",IF(AND(cell_passage!R10="",cell_number!R10=""),'Cell type'!R10&amp;" - undefined passage and cell number",IF(cell_passage!R10="",'Cell type'!R10&amp;" - undefined passage",'Cell type'!R10&amp;" - undefined number")))),"")</f>
        <v>CellsX - Mixt20230321f20220519NCWBt20230322f20211219FC - 40000</v>
      </c>
      <c r="S10" s="10" t="str">
        <f>IF('Layout full names (mandatory)'!U10&lt;&gt;"",IF(AND('Cell type'!S10&lt;&gt;"",cell_number!S10&lt;&gt;"",cell_passage!S10&lt;&gt;""),'Cell type'!S10&amp;" - "&amp;cell_passage!S10&amp;" - "&amp;cell_number!S10,IF(AND('Cell type'!S10="",cell_number!S10="",cell_passage!S10=""),"",IF(AND(cell_passage!S10="",cell_number!S10=""),'Cell type'!S10&amp;" - undefined passage and cell number",IF(cell_passage!S10="",'Cell type'!S10&amp;" - undefined passage",'Cell type'!S10&amp;" - undefined number")))),"")</f>
        <v>CellsX - Mixt20230321f20220519NCWBt20230322f20211219FC - 40000</v>
      </c>
      <c r="T10" s="10" t="str">
        <f>IF('Layout full names (mandatory)'!V10&lt;&gt;"",IF(AND('Cell type'!T10&lt;&gt;"",cell_number!T10&lt;&gt;"",cell_passage!T10&lt;&gt;""),'Cell type'!T10&amp;" - "&amp;cell_passage!T10&amp;" - "&amp;cell_number!T10,IF(AND('Cell type'!T10="",cell_number!T10="",cell_passage!T10=""),"",IF(AND(cell_passage!T10="",cell_number!T10=""),'Cell type'!T10&amp;" - undefined passage and cell number",IF(cell_passage!T10="",'Cell type'!T10&amp;" - undefined passage",'Cell type'!T10&amp;" - undefined number")))),"")</f>
        <v>CellsX - Mixt20230321f20220519NCWBt20230322f20211219FC - 40000</v>
      </c>
      <c r="U10" s="10" t="str">
        <f>IF('Layout full names (mandatory)'!W10&lt;&gt;"",IF(AND('Cell type'!U10&lt;&gt;"",cell_number!U10&lt;&gt;"",cell_passage!U10&lt;&gt;""),'Cell type'!U10&amp;" - "&amp;cell_passage!U10&amp;" - "&amp;cell_number!U10,IF(AND('Cell type'!U10="",cell_number!U10="",cell_passage!U10=""),"",IF(AND(cell_passage!U10="",cell_number!U10=""),'Cell type'!U10&amp;" - undefined passage and cell number",IF(cell_passage!U10="",'Cell type'!U10&amp;" - undefined passage",'Cell type'!U10&amp;" - undefined number")))),"")</f>
        <v>CellsX - Mixt20230321f20220519NCWBt20230322f20211219FC - 40000</v>
      </c>
      <c r="V10" s="10" t="str">
        <f>IF('Layout full names (mandatory)'!X10&lt;&gt;"",IF(AND('Cell type'!V10&lt;&gt;"",cell_number!V10&lt;&gt;"",cell_passage!V10&lt;&gt;""),'Cell type'!V10&amp;" - "&amp;cell_passage!V10&amp;" - "&amp;cell_number!V10,IF(AND('Cell type'!V10="",cell_number!V10="",cell_passage!V10=""),"",IF(AND(cell_passage!V10="",cell_number!V10=""),'Cell type'!V10&amp;" - undefined passage and cell number",IF(cell_passage!V10="",'Cell type'!V10&amp;" - undefined passage",'Cell type'!V10&amp;" - undefined number")))),"")</f>
        <v>CellsX - Mixt20230321f20220519NCWBt20230322f20211219FC - 40000</v>
      </c>
      <c r="W10" s="10" t="str">
        <f>IF('Layout full names (mandatory)'!Y10&lt;&gt;"",IF(AND('Cell type'!W10&lt;&gt;"",cell_number!W10&lt;&gt;"",cell_passage!W10&lt;&gt;""),'Cell type'!W10&amp;" - "&amp;cell_passage!W10&amp;" - "&amp;cell_number!W10,IF(AND('Cell type'!W10="",cell_number!W10="",cell_passage!W10=""),"",IF(AND(cell_passage!W10="",cell_number!W10=""),'Cell type'!W10&amp;" - undefined passage and cell number",IF(cell_passage!W10="",'Cell type'!W10&amp;" - undefined passage",'Cell type'!W10&amp;" - undefined number")))),"")</f>
        <v>CellsX - Mixt20230321f20220519NCWBt20230322f20211219FC - 40000</v>
      </c>
      <c r="X10" s="10" t="str">
        <f>IF('Layout full names (mandatory)'!Z10&lt;&gt;"",IF(AND('Cell type'!X10&lt;&gt;"",cell_number!X10&lt;&gt;"",cell_passage!X10&lt;&gt;""),'Cell type'!X10&amp;" - "&amp;cell_passage!X10&amp;" - "&amp;cell_number!X10,IF(AND('Cell type'!X10="",cell_number!X10="",cell_passage!X10=""),"",IF(AND(cell_passage!X10="",cell_number!X10=""),'Cell type'!X10&amp;" - undefined passage and cell number",IF(cell_passage!X10="",'Cell type'!X10&amp;" - undefined passage",'Cell type'!X10&amp;" - undefined number")))),"")</f>
        <v>CellsX - Mixt20230321f20220519NCWBt20230322f20211219FC - 40000</v>
      </c>
      <c r="Y10" s="10" t="str">
        <f>IF('Layout full names (mandatory)'!AA10&lt;&gt;"",IF(AND('Cell type'!Y10&lt;&gt;"",cell_number!Y10&lt;&gt;"",cell_passage!Y10&lt;&gt;""),'Cell type'!Y10&amp;" - "&amp;cell_passage!Y10&amp;" - "&amp;cell_number!Y10,IF(AND('Cell type'!Y10="",cell_number!Y10="",cell_passage!Y10=""),"",IF(AND(cell_passage!Y10="",cell_number!Y10=""),'Cell type'!Y10&amp;" - undefined passage and cell number",IF(cell_passage!Y10="",'Cell type'!Y10&amp;" - undefined passage",'Cell type'!Y10&amp;" - undefined number")))),"")</f>
        <v>CellsX - Mixt20230321f20220519NCWBt20230322f20211219FC - 40000</v>
      </c>
      <c r="Z10" s="3"/>
      <c r="AC10" t="str">
        <f t="shared" si="0"/>
        <v/>
      </c>
      <c r="AD10" t="str">
        <f t="shared" si="1"/>
        <v/>
      </c>
      <c r="AE10" t="str">
        <f t="shared" si="2"/>
        <v/>
      </c>
      <c r="AF10" t="str">
        <f>IF(AB10&lt;&gt;"",COUNTIFS($B$2:$Y$17,AB10,cell_number!$B$2:$Y$17,"&lt;&gt;"),"")</f>
        <v/>
      </c>
      <c r="AM10" s="27"/>
      <c r="AN10" s="21"/>
    </row>
    <row r="11" spans="1:40" ht="21.75" customHeight="1" thickBot="1" x14ac:dyDescent="0.45">
      <c r="A11" s="2" t="str">
        <f>'Layout full names (mandatory)'!C11</f>
        <v>J</v>
      </c>
      <c r="B11" s="10" t="str">
        <f>IF('Layout full names (mandatory)'!D11&lt;&gt;"",IF(AND('Cell type'!B11&lt;&gt;"",cell_number!B11&lt;&gt;"",cell_passage!B11&lt;&gt;""),'Cell type'!B11&amp;" - "&amp;cell_passage!B11&amp;" - "&amp;cell_number!B11,IF(AND('Cell type'!B11="",cell_number!B11="",cell_passage!B11=""),"",IF(AND(cell_passage!B11="",cell_number!B11=""),'Cell type'!B11&amp;" - undefined passage and cell number",IF(cell_passage!B11="",'Cell type'!B11&amp;" - undefined passage",'Cell type'!B11&amp;" - undefined number")))),"")</f>
        <v>CellsX - Mixt20230321f20220519NCWBt20230322f20211219FC - 40000</v>
      </c>
      <c r="C11" s="10" t="str">
        <f>IF('Layout full names (mandatory)'!E11&lt;&gt;"",IF(AND('Cell type'!C11&lt;&gt;"",cell_number!C11&lt;&gt;"",cell_passage!C11&lt;&gt;""),'Cell type'!C11&amp;" - "&amp;cell_passage!C11&amp;" - "&amp;cell_number!C11,IF(AND('Cell type'!C11="",cell_number!C11="",cell_passage!C11=""),"",IF(AND(cell_passage!C11="",cell_number!C11=""),'Cell type'!C11&amp;" - undefined passage and cell number",IF(cell_passage!C11="",'Cell type'!C11&amp;" - undefined passage",'Cell type'!C11&amp;" - undefined number")))),"")</f>
        <v>CellsX - Mixt20230321f20220519NCWBt20230322f20211219FC - 40000</v>
      </c>
      <c r="D11" s="10" t="str">
        <f>IF('Layout full names (mandatory)'!F11&lt;&gt;"",IF(AND('Cell type'!D11&lt;&gt;"",cell_number!D11&lt;&gt;"",cell_passage!D11&lt;&gt;""),'Cell type'!D11&amp;" - "&amp;cell_passage!D11&amp;" - "&amp;cell_number!D11,IF(AND('Cell type'!D11="",cell_number!D11="",cell_passage!D11=""),"",IF(AND(cell_passage!D11="",cell_number!D11=""),'Cell type'!D11&amp;" - undefined passage and cell number",IF(cell_passage!D11="",'Cell type'!D11&amp;" - undefined passage",'Cell type'!D11&amp;" - undefined number")))),"")</f>
        <v>CellsX - Mixt20230321f20220519NCWBt20230322f20211219FC - 40000</v>
      </c>
      <c r="E11" s="10" t="str">
        <f>IF('Layout full names (mandatory)'!G11&lt;&gt;"",IF(AND('Cell type'!E11&lt;&gt;"",cell_number!E11&lt;&gt;"",cell_passage!E11&lt;&gt;""),'Cell type'!E11&amp;" - "&amp;cell_passage!E11&amp;" - "&amp;cell_number!E11,IF(AND('Cell type'!E11="",cell_number!E11="",cell_passage!E11=""),"",IF(AND(cell_passage!E11="",cell_number!E11=""),'Cell type'!E11&amp;" - undefined passage and cell number",IF(cell_passage!E11="",'Cell type'!E11&amp;" - undefined passage",'Cell type'!E11&amp;" - undefined number")))),"")</f>
        <v>CellsX - Mixt20230321f20220519NCWBt20230322f20211219FC - 40000</v>
      </c>
      <c r="F11" s="10" t="str">
        <f>IF('Layout full names (mandatory)'!H11&lt;&gt;"",IF(AND('Cell type'!F11&lt;&gt;"",cell_number!F11&lt;&gt;"",cell_passage!F11&lt;&gt;""),'Cell type'!F11&amp;" - "&amp;cell_passage!F11&amp;" - "&amp;cell_number!F11,IF(AND('Cell type'!F11="",cell_number!F11="",cell_passage!F11=""),"",IF(AND(cell_passage!F11="",cell_number!F11=""),'Cell type'!F11&amp;" - undefined passage and cell number",IF(cell_passage!F11="",'Cell type'!F11&amp;" - undefined passage",'Cell type'!F11&amp;" - undefined number")))),"")</f>
        <v>CellsX - Mixt20230321f20220519NCWBt20230322f20211219FC - 40000</v>
      </c>
      <c r="G11" s="10" t="str">
        <f>IF('Layout full names (mandatory)'!I11&lt;&gt;"",IF(AND('Cell type'!G11&lt;&gt;"",cell_number!G11&lt;&gt;"",cell_passage!G11&lt;&gt;""),'Cell type'!G11&amp;" - "&amp;cell_passage!G11&amp;" - "&amp;cell_number!G11,IF(AND('Cell type'!G11="",cell_number!G11="",cell_passage!G11=""),"",IF(AND(cell_passage!G11="",cell_number!G11=""),'Cell type'!G11&amp;" - undefined passage and cell number",IF(cell_passage!G11="",'Cell type'!G11&amp;" - undefined passage",'Cell type'!G11&amp;" - undefined number")))),"")</f>
        <v>CellsX - Mixt20230321f20220519NCWBt20230322f20211219FC - 40000</v>
      </c>
      <c r="H11" s="10" t="str">
        <f>IF('Layout full names (mandatory)'!J11&lt;&gt;"",IF(AND('Cell type'!H11&lt;&gt;"",cell_number!H11&lt;&gt;"",cell_passage!H11&lt;&gt;""),'Cell type'!H11&amp;" - "&amp;cell_passage!H11&amp;" - "&amp;cell_number!H11,IF(AND('Cell type'!H11="",cell_number!H11="",cell_passage!H11=""),"",IF(AND(cell_passage!H11="",cell_number!H11=""),'Cell type'!H11&amp;" - undefined passage and cell number",IF(cell_passage!H11="",'Cell type'!H11&amp;" - undefined passage",'Cell type'!H11&amp;" - undefined number")))),"")</f>
        <v>CellsX - Mixt20230321f20220519NCWBt20230322f20211219FC - 40000</v>
      </c>
      <c r="I11" s="10" t="str">
        <f>IF('Layout full names (mandatory)'!K11&lt;&gt;"",IF(AND('Cell type'!I11&lt;&gt;"",cell_number!I11&lt;&gt;"",cell_passage!I11&lt;&gt;""),'Cell type'!I11&amp;" - "&amp;cell_passage!I11&amp;" - "&amp;cell_number!I11,IF(AND('Cell type'!I11="",cell_number!I11="",cell_passage!I11=""),"",IF(AND(cell_passage!I11="",cell_number!I11=""),'Cell type'!I11&amp;" - undefined passage and cell number",IF(cell_passage!I11="",'Cell type'!I11&amp;" - undefined passage",'Cell type'!I11&amp;" - undefined number")))),"")</f>
        <v>CellsX - Mixt20230321f20220519NCWBt20230322f20211219FC - 40000</v>
      </c>
      <c r="J11" s="10" t="str">
        <f>IF('Layout full names (mandatory)'!L11&lt;&gt;"",IF(AND('Cell type'!J11&lt;&gt;"",cell_number!J11&lt;&gt;"",cell_passage!J11&lt;&gt;""),'Cell type'!J11&amp;" - "&amp;cell_passage!J11&amp;" - "&amp;cell_number!J11,IF(AND('Cell type'!J11="",cell_number!J11="",cell_passage!J11=""),"",IF(AND(cell_passage!J11="",cell_number!J11=""),'Cell type'!J11&amp;" - undefined passage and cell number",IF(cell_passage!J11="",'Cell type'!J11&amp;" - undefined passage",'Cell type'!J11&amp;" - undefined number")))),"")</f>
        <v>CellsX - Mixt20230321f20220519NCWBt20230322f20211219FC - 40000</v>
      </c>
      <c r="K11" s="10" t="str">
        <f>IF('Layout full names (mandatory)'!M11&lt;&gt;"",IF(AND('Cell type'!K11&lt;&gt;"",cell_number!K11&lt;&gt;"",cell_passage!K11&lt;&gt;""),'Cell type'!K11&amp;" - "&amp;cell_passage!K11&amp;" - "&amp;cell_number!K11,IF(AND('Cell type'!K11="",cell_number!K11="",cell_passage!K11=""),"",IF(AND(cell_passage!K11="",cell_number!K11=""),'Cell type'!K11&amp;" - undefined passage and cell number",IF(cell_passage!K11="",'Cell type'!K11&amp;" - undefined passage",'Cell type'!K11&amp;" - undefined number")))),"")</f>
        <v>CellsX - Mixt20230321f20220519NCWBt20230322f20211219FC - 40000</v>
      </c>
      <c r="L11" s="10" t="str">
        <f>IF('Layout full names (mandatory)'!N11&lt;&gt;"",IF(AND('Cell type'!L11&lt;&gt;"",cell_number!L11&lt;&gt;"",cell_passage!L11&lt;&gt;""),'Cell type'!L11&amp;" - "&amp;cell_passage!L11&amp;" - "&amp;cell_number!L11,IF(AND('Cell type'!L11="",cell_number!L11="",cell_passage!L11=""),"",IF(AND(cell_passage!L11="",cell_number!L11=""),'Cell type'!L11&amp;" - undefined passage and cell number",IF(cell_passage!L11="",'Cell type'!L11&amp;" - undefined passage",'Cell type'!L11&amp;" - undefined number")))),"")</f>
        <v>CellsX - Mixt20230321f20220519NCWBt20230322f20211219FC - 40000</v>
      </c>
      <c r="M11" s="10" t="str">
        <f>IF('Layout full names (mandatory)'!O11&lt;&gt;"",IF(AND('Cell type'!M11&lt;&gt;"",cell_number!M11&lt;&gt;"",cell_passage!M11&lt;&gt;""),'Cell type'!M11&amp;" - "&amp;cell_passage!M11&amp;" - "&amp;cell_number!M11,IF(AND('Cell type'!M11="",cell_number!M11="",cell_passage!M11=""),"",IF(AND(cell_passage!M11="",cell_number!M11=""),'Cell type'!M11&amp;" - undefined passage and cell number",IF(cell_passage!M11="",'Cell type'!M11&amp;" - undefined passage",'Cell type'!M11&amp;" - undefined number")))),"")</f>
        <v>CellsX - Mixt20230321f20220519NCWBt20230322f20211219FC - 40000</v>
      </c>
      <c r="N11" s="10" t="str">
        <f>IF('Layout full names (mandatory)'!P11&lt;&gt;"",IF(AND('Cell type'!N11&lt;&gt;"",cell_number!N11&lt;&gt;"",cell_passage!N11&lt;&gt;""),'Cell type'!N11&amp;" - "&amp;cell_passage!N11&amp;" - "&amp;cell_number!N11,IF(AND('Cell type'!N11="",cell_number!N11="",cell_passage!N11=""),"",IF(AND(cell_passage!N11="",cell_number!N11=""),'Cell type'!N11&amp;" - undefined passage and cell number",IF(cell_passage!N11="",'Cell type'!N11&amp;" - undefined passage",'Cell type'!N11&amp;" - undefined number")))),"")</f>
        <v>CellsX - Mixt20230321f20220519NCWBt20230322f20211219FC - 40000</v>
      </c>
      <c r="O11" s="10" t="str">
        <f>IF('Layout full names (mandatory)'!Q11&lt;&gt;"",IF(AND('Cell type'!O11&lt;&gt;"",cell_number!O11&lt;&gt;"",cell_passage!O11&lt;&gt;""),'Cell type'!O11&amp;" - "&amp;cell_passage!O11&amp;" - "&amp;cell_number!O11,IF(AND('Cell type'!O11="",cell_number!O11="",cell_passage!O11=""),"",IF(AND(cell_passage!O11="",cell_number!O11=""),'Cell type'!O11&amp;" - undefined passage and cell number",IF(cell_passage!O11="",'Cell type'!O11&amp;" - undefined passage",'Cell type'!O11&amp;" - undefined number")))),"")</f>
        <v>CellsX - Mixt20230321f20220519NCWBt20230322f20211219FC - 40000</v>
      </c>
      <c r="P11" s="10" t="str">
        <f>IF('Layout full names (mandatory)'!R11&lt;&gt;"",IF(AND('Cell type'!P11&lt;&gt;"",cell_number!P11&lt;&gt;"",cell_passage!P11&lt;&gt;""),'Cell type'!P11&amp;" - "&amp;cell_passage!P11&amp;" - "&amp;cell_number!P11,IF(AND('Cell type'!P11="",cell_number!P11="",cell_passage!P11=""),"",IF(AND(cell_passage!P11="",cell_number!P11=""),'Cell type'!P11&amp;" - undefined passage and cell number",IF(cell_passage!P11="",'Cell type'!P11&amp;" - undefined passage",'Cell type'!P11&amp;" - undefined number")))),"")</f>
        <v>CellsX - Mixt20230321f20220519NCWBt20230322f20211219FC - 40000</v>
      </c>
      <c r="Q11" s="10" t="str">
        <f>IF('Layout full names (mandatory)'!S11&lt;&gt;"",IF(AND('Cell type'!Q11&lt;&gt;"",cell_number!Q11&lt;&gt;"",cell_passage!Q11&lt;&gt;""),'Cell type'!Q11&amp;" - "&amp;cell_passage!Q11&amp;" - "&amp;cell_number!Q11,IF(AND('Cell type'!Q11="",cell_number!Q11="",cell_passage!Q11=""),"",IF(AND(cell_passage!Q11="",cell_number!Q11=""),'Cell type'!Q11&amp;" - undefined passage and cell number",IF(cell_passage!Q11="",'Cell type'!Q11&amp;" - undefined passage",'Cell type'!Q11&amp;" - undefined number")))),"")</f>
        <v>CellsX - Mixt20230321f20220519NCWBt20230322f20211219FC - 40000</v>
      </c>
      <c r="R11" s="10" t="str">
        <f>IF('Layout full names (mandatory)'!T11&lt;&gt;"",IF(AND('Cell type'!R11&lt;&gt;"",cell_number!R11&lt;&gt;"",cell_passage!R11&lt;&gt;""),'Cell type'!R11&amp;" - "&amp;cell_passage!R11&amp;" - "&amp;cell_number!R11,IF(AND('Cell type'!R11="",cell_number!R11="",cell_passage!R11=""),"",IF(AND(cell_passage!R11="",cell_number!R11=""),'Cell type'!R11&amp;" - undefined passage and cell number",IF(cell_passage!R11="",'Cell type'!R11&amp;" - undefined passage",'Cell type'!R11&amp;" - undefined number")))),"")</f>
        <v>CellsX - Mixt20230321f20220519NCWBt20230322f20211219FC - 40000</v>
      </c>
      <c r="S11" s="10" t="str">
        <f>IF('Layout full names (mandatory)'!U11&lt;&gt;"",IF(AND('Cell type'!S11&lt;&gt;"",cell_number!S11&lt;&gt;"",cell_passage!S11&lt;&gt;""),'Cell type'!S11&amp;" - "&amp;cell_passage!S11&amp;" - "&amp;cell_number!S11,IF(AND('Cell type'!S11="",cell_number!S11="",cell_passage!S11=""),"",IF(AND(cell_passage!S11="",cell_number!S11=""),'Cell type'!S11&amp;" - undefined passage and cell number",IF(cell_passage!S11="",'Cell type'!S11&amp;" - undefined passage",'Cell type'!S11&amp;" - undefined number")))),"")</f>
        <v>CellsX - Mixt20230321f20220519NCWBt20230322f20211219FC - 40000</v>
      </c>
      <c r="T11" s="10" t="str">
        <f>IF('Layout full names (mandatory)'!V11&lt;&gt;"",IF(AND('Cell type'!T11&lt;&gt;"",cell_number!T11&lt;&gt;"",cell_passage!T11&lt;&gt;""),'Cell type'!T11&amp;" - "&amp;cell_passage!T11&amp;" - "&amp;cell_number!T11,IF(AND('Cell type'!T11="",cell_number!T11="",cell_passage!T11=""),"",IF(AND(cell_passage!T11="",cell_number!T11=""),'Cell type'!T11&amp;" - undefined passage and cell number",IF(cell_passage!T11="",'Cell type'!T11&amp;" - undefined passage",'Cell type'!T11&amp;" - undefined number")))),"")</f>
        <v>CellsX - Mixt20230321f20220519NCWBt20230322f20211219FC - 40000</v>
      </c>
      <c r="U11" s="10" t="str">
        <f>IF('Layout full names (mandatory)'!W11&lt;&gt;"",IF(AND('Cell type'!U11&lt;&gt;"",cell_number!U11&lt;&gt;"",cell_passage!U11&lt;&gt;""),'Cell type'!U11&amp;" - "&amp;cell_passage!U11&amp;" - "&amp;cell_number!U11,IF(AND('Cell type'!U11="",cell_number!U11="",cell_passage!U11=""),"",IF(AND(cell_passage!U11="",cell_number!U11=""),'Cell type'!U11&amp;" - undefined passage and cell number",IF(cell_passage!U11="",'Cell type'!U11&amp;" - undefined passage",'Cell type'!U11&amp;" - undefined number")))),"")</f>
        <v>CellsX - Mixt20230321f20220519NCWBt20230322f20211219FC - 40000</v>
      </c>
      <c r="V11" s="10" t="str">
        <f>IF('Layout full names (mandatory)'!X11&lt;&gt;"",IF(AND('Cell type'!V11&lt;&gt;"",cell_number!V11&lt;&gt;"",cell_passage!V11&lt;&gt;""),'Cell type'!V11&amp;" - "&amp;cell_passage!V11&amp;" - "&amp;cell_number!V11,IF(AND('Cell type'!V11="",cell_number!V11="",cell_passage!V11=""),"",IF(AND(cell_passage!V11="",cell_number!V11=""),'Cell type'!V11&amp;" - undefined passage and cell number",IF(cell_passage!V11="",'Cell type'!V11&amp;" - undefined passage",'Cell type'!V11&amp;" - undefined number")))),"")</f>
        <v>CellsX - Mixt20230321f20220519NCWBt20230322f20211219FC - 40000</v>
      </c>
      <c r="W11" s="10" t="str">
        <f>IF('Layout full names (mandatory)'!Y11&lt;&gt;"",IF(AND('Cell type'!W11&lt;&gt;"",cell_number!W11&lt;&gt;"",cell_passage!W11&lt;&gt;""),'Cell type'!W11&amp;" - "&amp;cell_passage!W11&amp;" - "&amp;cell_number!W11,IF(AND('Cell type'!W11="",cell_number!W11="",cell_passage!W11=""),"",IF(AND(cell_passage!W11="",cell_number!W11=""),'Cell type'!W11&amp;" - undefined passage and cell number",IF(cell_passage!W11="",'Cell type'!W11&amp;" - undefined passage",'Cell type'!W11&amp;" - undefined number")))),"")</f>
        <v>CellsX - Mixt20230321f20220519NCWBt20230322f20211219FC - 40000</v>
      </c>
      <c r="X11" s="10" t="str">
        <f>IF('Layout full names (mandatory)'!Z11&lt;&gt;"",IF(AND('Cell type'!X11&lt;&gt;"",cell_number!X11&lt;&gt;"",cell_passage!X11&lt;&gt;""),'Cell type'!X11&amp;" - "&amp;cell_passage!X11&amp;" - "&amp;cell_number!X11,IF(AND('Cell type'!X11="",cell_number!X11="",cell_passage!X11=""),"",IF(AND(cell_passage!X11="",cell_number!X11=""),'Cell type'!X11&amp;" - undefined passage and cell number",IF(cell_passage!X11="",'Cell type'!X11&amp;" - undefined passage",'Cell type'!X11&amp;" - undefined number")))),"")</f>
        <v>CellsX - Mixt20230321f20220519NCWBt20230322f20211219FC - 40000</v>
      </c>
      <c r="Y11" s="10" t="str">
        <f>IF('Layout full names (mandatory)'!AA11&lt;&gt;"",IF(AND('Cell type'!Y11&lt;&gt;"",cell_number!Y11&lt;&gt;"",cell_passage!Y11&lt;&gt;""),'Cell type'!Y11&amp;" - "&amp;cell_passage!Y11&amp;" - "&amp;cell_number!Y11,IF(AND('Cell type'!Y11="",cell_number!Y11="",cell_passage!Y11=""),"",IF(AND(cell_passage!Y11="",cell_number!Y11=""),'Cell type'!Y11&amp;" - undefined passage and cell number",IF(cell_passage!Y11="",'Cell type'!Y11&amp;" - undefined passage",'Cell type'!Y11&amp;" - undefined number")))),"")</f>
        <v>CellsX - Mixt20230321f20220519NCWBt20230322f20211219FC - 40000</v>
      </c>
      <c r="Z11" s="3"/>
      <c r="AB11" s="20"/>
      <c r="AC11" t="str">
        <f t="shared" si="0"/>
        <v/>
      </c>
      <c r="AD11" t="str">
        <f t="shared" si="1"/>
        <v/>
      </c>
      <c r="AE11" t="str">
        <f t="shared" si="2"/>
        <v/>
      </c>
      <c r="AF11" t="str">
        <f>IF(AB11&lt;&gt;"",COUNTIFS($B$2:$Y$17,AB11,cell_number!$B$2:$Y$17,"&lt;&gt;"),"")</f>
        <v/>
      </c>
      <c r="AM11" s="27"/>
      <c r="AN11" s="21"/>
    </row>
    <row r="12" spans="1:40" ht="21.75" customHeight="1" thickBot="1" x14ac:dyDescent="0.45">
      <c r="A12" s="2" t="str">
        <f>'Layout full names (mandatory)'!C12</f>
        <v>K</v>
      </c>
      <c r="B12" s="10" t="str">
        <f>IF('Layout full names (mandatory)'!D12&lt;&gt;"",IF(AND('Cell type'!B12&lt;&gt;"",cell_number!B12&lt;&gt;"",cell_passage!B12&lt;&gt;""),'Cell type'!B12&amp;" - "&amp;cell_passage!B12&amp;" - "&amp;cell_number!B12,IF(AND('Cell type'!B12="",cell_number!B12="",cell_passage!B12=""),"",IF(AND(cell_passage!B12="",cell_number!B12=""),'Cell type'!B12&amp;" - undefined passage and cell number",IF(cell_passage!B12="",'Cell type'!B12&amp;" - undefined passage",'Cell type'!B12&amp;" - undefined number")))),"")</f>
        <v>CellsX - Mixt20230321f20220519NCWBt20230322f20211219FC - 40000</v>
      </c>
      <c r="C12" s="10" t="str">
        <f>IF('Layout full names (mandatory)'!E12&lt;&gt;"",IF(AND('Cell type'!C12&lt;&gt;"",cell_number!C12&lt;&gt;"",cell_passage!C12&lt;&gt;""),'Cell type'!C12&amp;" - "&amp;cell_passage!C12&amp;" - "&amp;cell_number!C12,IF(AND('Cell type'!C12="",cell_number!C12="",cell_passage!C12=""),"",IF(AND(cell_passage!C12="",cell_number!C12=""),'Cell type'!C12&amp;" - undefined passage and cell number",IF(cell_passage!C12="",'Cell type'!C12&amp;" - undefined passage",'Cell type'!C12&amp;" - undefined number")))),"")</f>
        <v>CellsX - Mixt20230321f20220519NCWBt20230322f20211219FC - 40000</v>
      </c>
      <c r="D12" s="10" t="str">
        <f>IF('Layout full names (mandatory)'!F12&lt;&gt;"",IF(AND('Cell type'!D12&lt;&gt;"",cell_number!D12&lt;&gt;"",cell_passage!D12&lt;&gt;""),'Cell type'!D12&amp;" - "&amp;cell_passage!D12&amp;" - "&amp;cell_number!D12,IF(AND('Cell type'!D12="",cell_number!D12="",cell_passage!D12=""),"",IF(AND(cell_passage!D12="",cell_number!D12=""),'Cell type'!D12&amp;" - undefined passage and cell number",IF(cell_passage!D12="",'Cell type'!D12&amp;" - undefined passage",'Cell type'!D12&amp;" - undefined number")))),"")</f>
        <v>CellsX - Mixt20230321f20220519NCWBt20230322f20211219FC - 40000</v>
      </c>
      <c r="E12" s="10" t="str">
        <f>IF('Layout full names (mandatory)'!G12&lt;&gt;"",IF(AND('Cell type'!E12&lt;&gt;"",cell_number!E12&lt;&gt;"",cell_passage!E12&lt;&gt;""),'Cell type'!E12&amp;" - "&amp;cell_passage!E12&amp;" - "&amp;cell_number!E12,IF(AND('Cell type'!E12="",cell_number!E12="",cell_passage!E12=""),"",IF(AND(cell_passage!E12="",cell_number!E12=""),'Cell type'!E12&amp;" - undefined passage and cell number",IF(cell_passage!E12="",'Cell type'!E12&amp;" - undefined passage",'Cell type'!E12&amp;" - undefined number")))),"")</f>
        <v>CellsX - Mixt20230321f20220519NCWBt20230322f20211219FC - 40000</v>
      </c>
      <c r="F12" s="10" t="str">
        <f>IF('Layout full names (mandatory)'!H12&lt;&gt;"",IF(AND('Cell type'!F12&lt;&gt;"",cell_number!F12&lt;&gt;"",cell_passage!F12&lt;&gt;""),'Cell type'!F12&amp;" - "&amp;cell_passage!F12&amp;" - "&amp;cell_number!F12,IF(AND('Cell type'!F12="",cell_number!F12="",cell_passage!F12=""),"",IF(AND(cell_passage!F12="",cell_number!F12=""),'Cell type'!F12&amp;" - undefined passage and cell number",IF(cell_passage!F12="",'Cell type'!F12&amp;" - undefined passage",'Cell type'!F12&amp;" - undefined number")))),"")</f>
        <v>CellsX - Mixt20230321f20220519NCWBt20230322f20211219FC - 40000</v>
      </c>
      <c r="G12" s="10" t="str">
        <f>IF('Layout full names (mandatory)'!I12&lt;&gt;"",IF(AND('Cell type'!G12&lt;&gt;"",cell_number!G12&lt;&gt;"",cell_passage!G12&lt;&gt;""),'Cell type'!G12&amp;" - "&amp;cell_passage!G12&amp;" - "&amp;cell_number!G12,IF(AND('Cell type'!G12="",cell_number!G12="",cell_passage!G12=""),"",IF(AND(cell_passage!G12="",cell_number!G12=""),'Cell type'!G12&amp;" - undefined passage and cell number",IF(cell_passage!G12="",'Cell type'!G12&amp;" - undefined passage",'Cell type'!G12&amp;" - undefined number")))),"")</f>
        <v>CellsX - Mixt20230321f20220519NCWBt20230322f20211219FC - 40000</v>
      </c>
      <c r="H12" s="10" t="str">
        <f>IF('Layout full names (mandatory)'!J12&lt;&gt;"",IF(AND('Cell type'!H12&lt;&gt;"",cell_number!H12&lt;&gt;"",cell_passage!H12&lt;&gt;""),'Cell type'!H12&amp;" - "&amp;cell_passage!H12&amp;" - "&amp;cell_number!H12,IF(AND('Cell type'!H12="",cell_number!H12="",cell_passage!H12=""),"",IF(AND(cell_passage!H12="",cell_number!H12=""),'Cell type'!H12&amp;" - undefined passage and cell number",IF(cell_passage!H12="",'Cell type'!H12&amp;" - undefined passage",'Cell type'!H12&amp;" - undefined number")))),"")</f>
        <v>CellsX - Mixt20230321f20220519NCWBt20230322f20211219FC - 40000</v>
      </c>
      <c r="I12" s="10" t="str">
        <f>IF('Layout full names (mandatory)'!K12&lt;&gt;"",IF(AND('Cell type'!I12&lt;&gt;"",cell_number!I12&lt;&gt;"",cell_passage!I12&lt;&gt;""),'Cell type'!I12&amp;" - "&amp;cell_passage!I12&amp;" - "&amp;cell_number!I12,IF(AND('Cell type'!I12="",cell_number!I12="",cell_passage!I12=""),"",IF(AND(cell_passage!I12="",cell_number!I12=""),'Cell type'!I12&amp;" - undefined passage and cell number",IF(cell_passage!I12="",'Cell type'!I12&amp;" - undefined passage",'Cell type'!I12&amp;" - undefined number")))),"")</f>
        <v>CellsX - Mixt20230321f20220519NCWBt20230322f20211219FC - 40000</v>
      </c>
      <c r="J12" s="10" t="str">
        <f>IF('Layout full names (mandatory)'!L12&lt;&gt;"",IF(AND('Cell type'!J12&lt;&gt;"",cell_number!J12&lt;&gt;"",cell_passage!J12&lt;&gt;""),'Cell type'!J12&amp;" - "&amp;cell_passage!J12&amp;" - "&amp;cell_number!J12,IF(AND('Cell type'!J12="",cell_number!J12="",cell_passage!J12=""),"",IF(AND(cell_passage!J12="",cell_number!J12=""),'Cell type'!J12&amp;" - undefined passage and cell number",IF(cell_passage!J12="",'Cell type'!J12&amp;" - undefined passage",'Cell type'!J12&amp;" - undefined number")))),"")</f>
        <v>CellsX - Mixt20230321f20220519NCWBt20230322f20211219FC - 40000</v>
      </c>
      <c r="K12" s="10" t="str">
        <f>IF('Layout full names (mandatory)'!M12&lt;&gt;"",IF(AND('Cell type'!K12&lt;&gt;"",cell_number!K12&lt;&gt;"",cell_passage!K12&lt;&gt;""),'Cell type'!K12&amp;" - "&amp;cell_passage!K12&amp;" - "&amp;cell_number!K12,IF(AND('Cell type'!K12="",cell_number!K12="",cell_passage!K12=""),"",IF(AND(cell_passage!K12="",cell_number!K12=""),'Cell type'!K12&amp;" - undefined passage and cell number",IF(cell_passage!K12="",'Cell type'!K12&amp;" - undefined passage",'Cell type'!K12&amp;" - undefined number")))),"")</f>
        <v>CellsX - Mixt20230321f20220519NCWBt20230322f20211219FC - 40000</v>
      </c>
      <c r="L12" s="10" t="str">
        <f>IF('Layout full names (mandatory)'!N12&lt;&gt;"",IF(AND('Cell type'!L12&lt;&gt;"",cell_number!L12&lt;&gt;"",cell_passage!L12&lt;&gt;""),'Cell type'!L12&amp;" - "&amp;cell_passage!L12&amp;" - "&amp;cell_number!L12,IF(AND('Cell type'!L12="",cell_number!L12="",cell_passage!L12=""),"",IF(AND(cell_passage!L12="",cell_number!L12=""),'Cell type'!L12&amp;" - undefined passage and cell number",IF(cell_passage!L12="",'Cell type'!L12&amp;" - undefined passage",'Cell type'!L12&amp;" - undefined number")))),"")</f>
        <v>CellsX - Mixt20230321f20220519NCWBt20230322f20211219FC - 40000</v>
      </c>
      <c r="M12" s="10" t="str">
        <f>IF('Layout full names (mandatory)'!O12&lt;&gt;"",IF(AND('Cell type'!M12&lt;&gt;"",cell_number!M12&lt;&gt;"",cell_passage!M12&lt;&gt;""),'Cell type'!M12&amp;" - "&amp;cell_passage!M12&amp;" - "&amp;cell_number!M12,IF(AND('Cell type'!M12="",cell_number!M12="",cell_passage!M12=""),"",IF(AND(cell_passage!M12="",cell_number!M12=""),'Cell type'!M12&amp;" - undefined passage and cell number",IF(cell_passage!M12="",'Cell type'!M12&amp;" - undefined passage",'Cell type'!M12&amp;" - undefined number")))),"")</f>
        <v>CellsX - Mixt20230321f20220519NCWBt20230322f20211219FC - 40000</v>
      </c>
      <c r="N12" s="10" t="str">
        <f>IF('Layout full names (mandatory)'!P12&lt;&gt;"",IF(AND('Cell type'!N12&lt;&gt;"",cell_number!N12&lt;&gt;"",cell_passage!N12&lt;&gt;""),'Cell type'!N12&amp;" - "&amp;cell_passage!N12&amp;" - "&amp;cell_number!N12,IF(AND('Cell type'!N12="",cell_number!N12="",cell_passage!N12=""),"",IF(AND(cell_passage!N12="",cell_number!N12=""),'Cell type'!N12&amp;" - undefined passage and cell number",IF(cell_passage!N12="",'Cell type'!N12&amp;" - undefined passage",'Cell type'!N12&amp;" - undefined number")))),"")</f>
        <v>CellsX - Mixt20230321f20220519NCWBt20230322f20211219FC - 40000</v>
      </c>
      <c r="O12" s="10" t="str">
        <f>IF('Layout full names (mandatory)'!Q12&lt;&gt;"",IF(AND('Cell type'!O12&lt;&gt;"",cell_number!O12&lt;&gt;"",cell_passage!O12&lt;&gt;""),'Cell type'!O12&amp;" - "&amp;cell_passage!O12&amp;" - "&amp;cell_number!O12,IF(AND('Cell type'!O12="",cell_number!O12="",cell_passage!O12=""),"",IF(AND(cell_passage!O12="",cell_number!O12=""),'Cell type'!O12&amp;" - undefined passage and cell number",IF(cell_passage!O12="",'Cell type'!O12&amp;" - undefined passage",'Cell type'!O12&amp;" - undefined number")))),"")</f>
        <v>CellsX - Mixt20230321f20220519NCWBt20230322f20211219FC - 40000</v>
      </c>
      <c r="P12" s="10" t="str">
        <f>IF('Layout full names (mandatory)'!R12&lt;&gt;"",IF(AND('Cell type'!P12&lt;&gt;"",cell_number!P12&lt;&gt;"",cell_passage!P12&lt;&gt;""),'Cell type'!P12&amp;" - "&amp;cell_passage!P12&amp;" - "&amp;cell_number!P12,IF(AND('Cell type'!P12="",cell_number!P12="",cell_passage!P12=""),"",IF(AND(cell_passage!P12="",cell_number!P12=""),'Cell type'!P12&amp;" - undefined passage and cell number",IF(cell_passage!P12="",'Cell type'!P12&amp;" - undefined passage",'Cell type'!P12&amp;" - undefined number")))),"")</f>
        <v>CellsX - Mixt20230321f20220519NCWBt20230322f20211219FC - 40000</v>
      </c>
      <c r="Q12" s="10" t="str">
        <f>IF('Layout full names (mandatory)'!S12&lt;&gt;"",IF(AND('Cell type'!Q12&lt;&gt;"",cell_number!Q12&lt;&gt;"",cell_passage!Q12&lt;&gt;""),'Cell type'!Q12&amp;" - "&amp;cell_passage!Q12&amp;" - "&amp;cell_number!Q12,IF(AND('Cell type'!Q12="",cell_number!Q12="",cell_passage!Q12=""),"",IF(AND(cell_passage!Q12="",cell_number!Q12=""),'Cell type'!Q12&amp;" - undefined passage and cell number",IF(cell_passage!Q12="",'Cell type'!Q12&amp;" - undefined passage",'Cell type'!Q12&amp;" - undefined number")))),"")</f>
        <v>CellsX - Mixt20230321f20220519NCWBt20230322f20211219FC - 40000</v>
      </c>
      <c r="R12" s="10" t="str">
        <f>IF('Layout full names (mandatory)'!T12&lt;&gt;"",IF(AND('Cell type'!R12&lt;&gt;"",cell_number!R12&lt;&gt;"",cell_passage!R12&lt;&gt;""),'Cell type'!R12&amp;" - "&amp;cell_passage!R12&amp;" - "&amp;cell_number!R12,IF(AND('Cell type'!R12="",cell_number!R12="",cell_passage!R12=""),"",IF(AND(cell_passage!R12="",cell_number!R12=""),'Cell type'!R12&amp;" - undefined passage and cell number",IF(cell_passage!R12="",'Cell type'!R12&amp;" - undefined passage",'Cell type'!R12&amp;" - undefined number")))),"")</f>
        <v>CellsX - Mixt20230321f20220519NCWBt20230322f20211219FC - 40000</v>
      </c>
      <c r="S12" s="10" t="str">
        <f>IF('Layout full names (mandatory)'!U12&lt;&gt;"",IF(AND('Cell type'!S12&lt;&gt;"",cell_number!S12&lt;&gt;"",cell_passage!S12&lt;&gt;""),'Cell type'!S12&amp;" - "&amp;cell_passage!S12&amp;" - "&amp;cell_number!S12,IF(AND('Cell type'!S12="",cell_number!S12="",cell_passage!S12=""),"",IF(AND(cell_passage!S12="",cell_number!S12=""),'Cell type'!S12&amp;" - undefined passage and cell number",IF(cell_passage!S12="",'Cell type'!S12&amp;" - undefined passage",'Cell type'!S12&amp;" - undefined number")))),"")</f>
        <v>CellsX - Mixt20230321f20220519NCWBt20230322f20211219FC - 40000</v>
      </c>
      <c r="T12" s="10" t="str">
        <f>IF('Layout full names (mandatory)'!V12&lt;&gt;"",IF(AND('Cell type'!T12&lt;&gt;"",cell_number!T12&lt;&gt;"",cell_passage!T12&lt;&gt;""),'Cell type'!T12&amp;" - "&amp;cell_passage!T12&amp;" - "&amp;cell_number!T12,IF(AND('Cell type'!T12="",cell_number!T12="",cell_passage!T12=""),"",IF(AND(cell_passage!T12="",cell_number!T12=""),'Cell type'!T12&amp;" - undefined passage and cell number",IF(cell_passage!T12="",'Cell type'!T12&amp;" - undefined passage",'Cell type'!T12&amp;" - undefined number")))),"")</f>
        <v>CellsX - Mixt20230321f20220519NCWBt20230322f20211219FC - 40000</v>
      </c>
      <c r="U12" s="10" t="str">
        <f>IF('Layout full names (mandatory)'!W12&lt;&gt;"",IF(AND('Cell type'!U12&lt;&gt;"",cell_number!U12&lt;&gt;"",cell_passage!U12&lt;&gt;""),'Cell type'!U12&amp;" - "&amp;cell_passage!U12&amp;" - "&amp;cell_number!U12,IF(AND('Cell type'!U12="",cell_number!U12="",cell_passage!U12=""),"",IF(AND(cell_passage!U12="",cell_number!U12=""),'Cell type'!U12&amp;" - undefined passage and cell number",IF(cell_passage!U12="",'Cell type'!U12&amp;" - undefined passage",'Cell type'!U12&amp;" - undefined number")))),"")</f>
        <v>CellsX - Mixt20230321f20220519NCWBt20230322f20211219FC - 40000</v>
      </c>
      <c r="V12" s="10" t="str">
        <f>IF('Layout full names (mandatory)'!X12&lt;&gt;"",IF(AND('Cell type'!V12&lt;&gt;"",cell_number!V12&lt;&gt;"",cell_passage!V12&lt;&gt;""),'Cell type'!V12&amp;" - "&amp;cell_passage!V12&amp;" - "&amp;cell_number!V12,IF(AND('Cell type'!V12="",cell_number!V12="",cell_passage!V12=""),"",IF(AND(cell_passage!V12="",cell_number!V12=""),'Cell type'!V12&amp;" - undefined passage and cell number",IF(cell_passage!V12="",'Cell type'!V12&amp;" - undefined passage",'Cell type'!V12&amp;" - undefined number")))),"")</f>
        <v>CellsX - Mixt20230321f20220519NCWBt20230322f20211219FC - 40000</v>
      </c>
      <c r="W12" s="10" t="str">
        <f>IF('Layout full names (mandatory)'!Y12&lt;&gt;"",IF(AND('Cell type'!W12&lt;&gt;"",cell_number!W12&lt;&gt;"",cell_passage!W12&lt;&gt;""),'Cell type'!W12&amp;" - "&amp;cell_passage!W12&amp;" - "&amp;cell_number!W12,IF(AND('Cell type'!W12="",cell_number!W12="",cell_passage!W12=""),"",IF(AND(cell_passage!W12="",cell_number!W12=""),'Cell type'!W12&amp;" - undefined passage and cell number",IF(cell_passage!W12="",'Cell type'!W12&amp;" - undefined passage",'Cell type'!W12&amp;" - undefined number")))),"")</f>
        <v>CellsX - Mixt20230321f20220519NCWBt20230322f20211219FC - 40000</v>
      </c>
      <c r="X12" s="10" t="str">
        <f>IF('Layout full names (mandatory)'!Z12&lt;&gt;"",IF(AND('Cell type'!X12&lt;&gt;"",cell_number!X12&lt;&gt;"",cell_passage!X12&lt;&gt;""),'Cell type'!X12&amp;" - "&amp;cell_passage!X12&amp;" - "&amp;cell_number!X12,IF(AND('Cell type'!X12="",cell_number!X12="",cell_passage!X12=""),"",IF(AND(cell_passage!X12="",cell_number!X12=""),'Cell type'!X12&amp;" - undefined passage and cell number",IF(cell_passage!X12="",'Cell type'!X12&amp;" - undefined passage",'Cell type'!X12&amp;" - undefined number")))),"")</f>
        <v>CellsX - Mixt20230321f20220519NCWBt20230322f20211219FC - 40000</v>
      </c>
      <c r="Y12" s="10" t="str">
        <f>IF('Layout full names (mandatory)'!AA12&lt;&gt;"",IF(AND('Cell type'!Y12&lt;&gt;"",cell_number!Y12&lt;&gt;"",cell_passage!Y12&lt;&gt;""),'Cell type'!Y12&amp;" - "&amp;cell_passage!Y12&amp;" - "&amp;cell_number!Y12,IF(AND('Cell type'!Y12="",cell_number!Y12="",cell_passage!Y12=""),"",IF(AND(cell_passage!Y12="",cell_number!Y12=""),'Cell type'!Y12&amp;" - undefined passage and cell number",IF(cell_passage!Y12="",'Cell type'!Y12&amp;" - undefined passage",'Cell type'!Y12&amp;" - undefined number")))),"")</f>
        <v>CellsX - Mixt20230321f20220519NCWBt20230322f20211219FC - 40000</v>
      </c>
      <c r="Z12" s="3"/>
      <c r="AB12" s="20"/>
      <c r="AC12" t="str">
        <f t="shared" si="0"/>
        <v/>
      </c>
      <c r="AD12" t="str">
        <f t="shared" si="1"/>
        <v/>
      </c>
      <c r="AE12" t="str">
        <f t="shared" si="2"/>
        <v/>
      </c>
      <c r="AF12" t="str">
        <f>IF(AB12&lt;&gt;"",COUNTIFS($B$2:$Y$17,AB12,cell_number!$B$2:$Y$17,"&lt;&gt;"),"")</f>
        <v/>
      </c>
      <c r="AM12" s="27"/>
      <c r="AN12" s="21"/>
    </row>
    <row r="13" spans="1:40" ht="21.75" customHeight="1" thickBot="1" x14ac:dyDescent="0.45">
      <c r="A13" s="2" t="str">
        <f>'Layout full names (mandatory)'!C13</f>
        <v>L</v>
      </c>
      <c r="B13" s="10" t="str">
        <f>IF('Layout full names (mandatory)'!D13&lt;&gt;"",IF(AND('Cell type'!B13&lt;&gt;"",cell_number!B13&lt;&gt;"",cell_passage!B13&lt;&gt;""),'Cell type'!B13&amp;" - "&amp;cell_passage!B13&amp;" - "&amp;cell_number!B13,IF(AND('Cell type'!B13="",cell_number!B13="",cell_passage!B13=""),"",IF(AND(cell_passage!B13="",cell_number!B13=""),'Cell type'!B13&amp;" - undefined passage and cell number",IF(cell_passage!B13="",'Cell type'!B13&amp;" - undefined passage",'Cell type'!B13&amp;" - undefined number")))),"")</f>
        <v>CellsX - Mixt20230321f20220519NCWBt20230322f20211219FC - 40000</v>
      </c>
      <c r="C13" s="10" t="str">
        <f>IF('Layout full names (mandatory)'!E13&lt;&gt;"",IF(AND('Cell type'!C13&lt;&gt;"",cell_number!C13&lt;&gt;"",cell_passage!C13&lt;&gt;""),'Cell type'!C13&amp;" - "&amp;cell_passage!C13&amp;" - "&amp;cell_number!C13,IF(AND('Cell type'!C13="",cell_number!C13="",cell_passage!C13=""),"",IF(AND(cell_passage!C13="",cell_number!C13=""),'Cell type'!C13&amp;" - undefined passage and cell number",IF(cell_passage!C13="",'Cell type'!C13&amp;" - undefined passage",'Cell type'!C13&amp;" - undefined number")))),"")</f>
        <v>CellsX - Mixt20230321f20220519NCWBt20230322f20211219FC - 40000</v>
      </c>
      <c r="D13" s="10" t="str">
        <f>IF('Layout full names (mandatory)'!F13&lt;&gt;"",IF(AND('Cell type'!D13&lt;&gt;"",cell_number!D13&lt;&gt;"",cell_passage!D13&lt;&gt;""),'Cell type'!D13&amp;" - "&amp;cell_passage!D13&amp;" - "&amp;cell_number!D13,IF(AND('Cell type'!D13="",cell_number!D13="",cell_passage!D13=""),"",IF(AND(cell_passage!D13="",cell_number!D13=""),'Cell type'!D13&amp;" - undefined passage and cell number",IF(cell_passage!D13="",'Cell type'!D13&amp;" - undefined passage",'Cell type'!D13&amp;" - undefined number")))),"")</f>
        <v>CellsX - Mixt20230321f20220519NCWBt20230322f20211219FC - 40000</v>
      </c>
      <c r="E13" s="10" t="str">
        <f>IF('Layout full names (mandatory)'!G13&lt;&gt;"",IF(AND('Cell type'!E13&lt;&gt;"",cell_number!E13&lt;&gt;"",cell_passage!E13&lt;&gt;""),'Cell type'!E13&amp;" - "&amp;cell_passage!E13&amp;" - "&amp;cell_number!E13,IF(AND('Cell type'!E13="",cell_number!E13="",cell_passage!E13=""),"",IF(AND(cell_passage!E13="",cell_number!E13=""),'Cell type'!E13&amp;" - undefined passage and cell number",IF(cell_passage!E13="",'Cell type'!E13&amp;" - undefined passage",'Cell type'!E13&amp;" - undefined number")))),"")</f>
        <v>CellsX - Mixt20230321f20220519NCWBt20230322f20211219FC - 40000</v>
      </c>
      <c r="F13" s="10" t="str">
        <f>IF('Layout full names (mandatory)'!H13&lt;&gt;"",IF(AND('Cell type'!F13&lt;&gt;"",cell_number!F13&lt;&gt;"",cell_passage!F13&lt;&gt;""),'Cell type'!F13&amp;" - "&amp;cell_passage!F13&amp;" - "&amp;cell_number!F13,IF(AND('Cell type'!F13="",cell_number!F13="",cell_passage!F13=""),"",IF(AND(cell_passage!F13="",cell_number!F13=""),'Cell type'!F13&amp;" - undefined passage and cell number",IF(cell_passage!F13="",'Cell type'!F13&amp;" - undefined passage",'Cell type'!F13&amp;" - undefined number")))),"")</f>
        <v>CellsX - Mixt20230321f20220519NCWBt20230322f20211219FC - 40000</v>
      </c>
      <c r="G13" s="10" t="str">
        <f>IF('Layout full names (mandatory)'!I13&lt;&gt;"",IF(AND('Cell type'!G13&lt;&gt;"",cell_number!G13&lt;&gt;"",cell_passage!G13&lt;&gt;""),'Cell type'!G13&amp;" - "&amp;cell_passage!G13&amp;" - "&amp;cell_number!G13,IF(AND('Cell type'!G13="",cell_number!G13="",cell_passage!G13=""),"",IF(AND(cell_passage!G13="",cell_number!G13=""),'Cell type'!G13&amp;" - undefined passage and cell number",IF(cell_passage!G13="",'Cell type'!G13&amp;" - undefined passage",'Cell type'!G13&amp;" - undefined number")))),"")</f>
        <v>CellsX - Mixt20230321f20220519NCWBt20230322f20211219FC - 40000</v>
      </c>
      <c r="H13" s="10" t="str">
        <f>IF('Layout full names (mandatory)'!J13&lt;&gt;"",IF(AND('Cell type'!H13&lt;&gt;"",cell_number!H13&lt;&gt;"",cell_passage!H13&lt;&gt;""),'Cell type'!H13&amp;" - "&amp;cell_passage!H13&amp;" - "&amp;cell_number!H13,IF(AND('Cell type'!H13="",cell_number!H13="",cell_passage!H13=""),"",IF(AND(cell_passage!H13="",cell_number!H13=""),'Cell type'!H13&amp;" - undefined passage and cell number",IF(cell_passage!H13="",'Cell type'!H13&amp;" - undefined passage",'Cell type'!H13&amp;" - undefined number")))),"")</f>
        <v>CellsX - Mixt20230321f20220519NCWBt20230322f20211219FC - 40000</v>
      </c>
      <c r="I13" s="10" t="str">
        <f>IF('Layout full names (mandatory)'!K13&lt;&gt;"",IF(AND('Cell type'!I13&lt;&gt;"",cell_number!I13&lt;&gt;"",cell_passage!I13&lt;&gt;""),'Cell type'!I13&amp;" - "&amp;cell_passage!I13&amp;" - "&amp;cell_number!I13,IF(AND('Cell type'!I13="",cell_number!I13="",cell_passage!I13=""),"",IF(AND(cell_passage!I13="",cell_number!I13=""),'Cell type'!I13&amp;" - undefined passage and cell number",IF(cell_passage!I13="",'Cell type'!I13&amp;" - undefined passage",'Cell type'!I13&amp;" - undefined number")))),"")</f>
        <v>CellsX - Mixt20230321f20220519NCWBt20230322f20211219FC - 40000</v>
      </c>
      <c r="J13" s="10" t="str">
        <f>IF('Layout full names (mandatory)'!L13&lt;&gt;"",IF(AND('Cell type'!J13&lt;&gt;"",cell_number!J13&lt;&gt;"",cell_passage!J13&lt;&gt;""),'Cell type'!J13&amp;" - "&amp;cell_passage!J13&amp;" - "&amp;cell_number!J13,IF(AND('Cell type'!J13="",cell_number!J13="",cell_passage!J13=""),"",IF(AND(cell_passage!J13="",cell_number!J13=""),'Cell type'!J13&amp;" - undefined passage and cell number",IF(cell_passage!J13="",'Cell type'!J13&amp;" - undefined passage",'Cell type'!J13&amp;" - undefined number")))),"")</f>
        <v>CellsX - Mixt20230321f20220519NCWBt20230322f20211219FC - 40000</v>
      </c>
      <c r="K13" s="10" t="str">
        <f>IF('Layout full names (mandatory)'!M13&lt;&gt;"",IF(AND('Cell type'!K13&lt;&gt;"",cell_number!K13&lt;&gt;"",cell_passage!K13&lt;&gt;""),'Cell type'!K13&amp;" - "&amp;cell_passage!K13&amp;" - "&amp;cell_number!K13,IF(AND('Cell type'!K13="",cell_number!K13="",cell_passage!K13=""),"",IF(AND(cell_passage!K13="",cell_number!K13=""),'Cell type'!K13&amp;" - undefined passage and cell number",IF(cell_passage!K13="",'Cell type'!K13&amp;" - undefined passage",'Cell type'!K13&amp;" - undefined number")))),"")</f>
        <v>CellsX - Mixt20230321f20220519NCWBt20230322f20211219FC - 40000</v>
      </c>
      <c r="L13" s="10" t="str">
        <f>IF('Layout full names (mandatory)'!N13&lt;&gt;"",IF(AND('Cell type'!L13&lt;&gt;"",cell_number!L13&lt;&gt;"",cell_passage!L13&lt;&gt;""),'Cell type'!L13&amp;" - "&amp;cell_passage!L13&amp;" - "&amp;cell_number!L13,IF(AND('Cell type'!L13="",cell_number!L13="",cell_passage!L13=""),"",IF(AND(cell_passage!L13="",cell_number!L13=""),'Cell type'!L13&amp;" - undefined passage and cell number",IF(cell_passage!L13="",'Cell type'!L13&amp;" - undefined passage",'Cell type'!L13&amp;" - undefined number")))),"")</f>
        <v>CellsX - Mixt20230321f20220519NCWBt20230322f20211219FC - 40000</v>
      </c>
      <c r="M13" s="10" t="str">
        <f>IF('Layout full names (mandatory)'!O13&lt;&gt;"",IF(AND('Cell type'!M13&lt;&gt;"",cell_number!M13&lt;&gt;"",cell_passage!M13&lt;&gt;""),'Cell type'!M13&amp;" - "&amp;cell_passage!M13&amp;" - "&amp;cell_number!M13,IF(AND('Cell type'!M13="",cell_number!M13="",cell_passage!M13=""),"",IF(AND(cell_passage!M13="",cell_number!M13=""),'Cell type'!M13&amp;" - undefined passage and cell number",IF(cell_passage!M13="",'Cell type'!M13&amp;" - undefined passage",'Cell type'!M13&amp;" - undefined number")))),"")</f>
        <v>CellsX - Mixt20230321f20220519NCWBt20230322f20211219FC - 40000</v>
      </c>
      <c r="N13" s="10" t="str">
        <f>IF('Layout full names (mandatory)'!P13&lt;&gt;"",IF(AND('Cell type'!N13&lt;&gt;"",cell_number!N13&lt;&gt;"",cell_passage!N13&lt;&gt;""),'Cell type'!N13&amp;" - "&amp;cell_passage!N13&amp;" - "&amp;cell_number!N13,IF(AND('Cell type'!N13="",cell_number!N13="",cell_passage!N13=""),"",IF(AND(cell_passage!N13="",cell_number!N13=""),'Cell type'!N13&amp;" - undefined passage and cell number",IF(cell_passage!N13="",'Cell type'!N13&amp;" - undefined passage",'Cell type'!N13&amp;" - undefined number")))),"")</f>
        <v>CellsX - Mixt20230321f20220519NCWBt20230322f20211219FC - 40000</v>
      </c>
      <c r="O13" s="10" t="str">
        <f>IF('Layout full names (mandatory)'!Q13&lt;&gt;"",IF(AND('Cell type'!O13&lt;&gt;"",cell_number!O13&lt;&gt;"",cell_passage!O13&lt;&gt;""),'Cell type'!O13&amp;" - "&amp;cell_passage!O13&amp;" - "&amp;cell_number!O13,IF(AND('Cell type'!O13="",cell_number!O13="",cell_passage!O13=""),"",IF(AND(cell_passage!O13="",cell_number!O13=""),'Cell type'!O13&amp;" - undefined passage and cell number",IF(cell_passage!O13="",'Cell type'!O13&amp;" - undefined passage",'Cell type'!O13&amp;" - undefined number")))),"")</f>
        <v>CellsX - Mixt20230321f20220519NCWBt20230322f20211219FC - 40000</v>
      </c>
      <c r="P13" s="10" t="str">
        <f>IF('Layout full names (mandatory)'!R13&lt;&gt;"",IF(AND('Cell type'!P13&lt;&gt;"",cell_number!P13&lt;&gt;"",cell_passage!P13&lt;&gt;""),'Cell type'!P13&amp;" - "&amp;cell_passage!P13&amp;" - "&amp;cell_number!P13,IF(AND('Cell type'!P13="",cell_number!P13="",cell_passage!P13=""),"",IF(AND(cell_passage!P13="",cell_number!P13=""),'Cell type'!P13&amp;" - undefined passage and cell number",IF(cell_passage!P13="",'Cell type'!P13&amp;" - undefined passage",'Cell type'!P13&amp;" - undefined number")))),"")</f>
        <v>CellsX - Mixt20230321f20220519NCWBt20230322f20211219FC - 40000</v>
      </c>
      <c r="Q13" s="10" t="str">
        <f>IF('Layout full names (mandatory)'!S13&lt;&gt;"",IF(AND('Cell type'!Q13&lt;&gt;"",cell_number!Q13&lt;&gt;"",cell_passage!Q13&lt;&gt;""),'Cell type'!Q13&amp;" - "&amp;cell_passage!Q13&amp;" - "&amp;cell_number!Q13,IF(AND('Cell type'!Q13="",cell_number!Q13="",cell_passage!Q13=""),"",IF(AND(cell_passage!Q13="",cell_number!Q13=""),'Cell type'!Q13&amp;" - undefined passage and cell number",IF(cell_passage!Q13="",'Cell type'!Q13&amp;" - undefined passage",'Cell type'!Q13&amp;" - undefined number")))),"")</f>
        <v>CellsX - Mixt20230321f20220519NCWBt20230322f20211219FC - 40000</v>
      </c>
      <c r="R13" s="10" t="str">
        <f>IF('Layout full names (mandatory)'!T13&lt;&gt;"",IF(AND('Cell type'!R13&lt;&gt;"",cell_number!R13&lt;&gt;"",cell_passage!R13&lt;&gt;""),'Cell type'!R13&amp;" - "&amp;cell_passage!R13&amp;" - "&amp;cell_number!R13,IF(AND('Cell type'!R13="",cell_number!R13="",cell_passage!R13=""),"",IF(AND(cell_passage!R13="",cell_number!R13=""),'Cell type'!R13&amp;" - undefined passage and cell number",IF(cell_passage!R13="",'Cell type'!R13&amp;" - undefined passage",'Cell type'!R13&amp;" - undefined number")))),"")</f>
        <v>CellsX - Mixt20230321f20220519NCWBt20230322f20211219FC - 40000</v>
      </c>
      <c r="S13" s="10" t="str">
        <f>IF('Layout full names (mandatory)'!U13&lt;&gt;"",IF(AND('Cell type'!S13&lt;&gt;"",cell_number!S13&lt;&gt;"",cell_passage!S13&lt;&gt;""),'Cell type'!S13&amp;" - "&amp;cell_passage!S13&amp;" - "&amp;cell_number!S13,IF(AND('Cell type'!S13="",cell_number!S13="",cell_passage!S13=""),"",IF(AND(cell_passage!S13="",cell_number!S13=""),'Cell type'!S13&amp;" - undefined passage and cell number",IF(cell_passage!S13="",'Cell type'!S13&amp;" - undefined passage",'Cell type'!S13&amp;" - undefined number")))),"")</f>
        <v>CellsX - Mixt20230321f20220519NCWBt20230322f20211219FC - 40000</v>
      </c>
      <c r="T13" s="10" t="str">
        <f>IF('Layout full names (mandatory)'!V13&lt;&gt;"",IF(AND('Cell type'!T13&lt;&gt;"",cell_number!T13&lt;&gt;"",cell_passage!T13&lt;&gt;""),'Cell type'!T13&amp;" - "&amp;cell_passage!T13&amp;" - "&amp;cell_number!T13,IF(AND('Cell type'!T13="",cell_number!T13="",cell_passage!T13=""),"",IF(AND(cell_passage!T13="",cell_number!T13=""),'Cell type'!T13&amp;" - undefined passage and cell number",IF(cell_passage!T13="",'Cell type'!T13&amp;" - undefined passage",'Cell type'!T13&amp;" - undefined number")))),"")</f>
        <v>CellsX - Mixt20230321f20220519NCWBt20230322f20211219FC - 40000</v>
      </c>
      <c r="U13" s="10" t="str">
        <f>IF('Layout full names (mandatory)'!W13&lt;&gt;"",IF(AND('Cell type'!U13&lt;&gt;"",cell_number!U13&lt;&gt;"",cell_passage!U13&lt;&gt;""),'Cell type'!U13&amp;" - "&amp;cell_passage!U13&amp;" - "&amp;cell_number!U13,IF(AND('Cell type'!U13="",cell_number!U13="",cell_passage!U13=""),"",IF(AND(cell_passage!U13="",cell_number!U13=""),'Cell type'!U13&amp;" - undefined passage and cell number",IF(cell_passage!U13="",'Cell type'!U13&amp;" - undefined passage",'Cell type'!U13&amp;" - undefined number")))),"")</f>
        <v>CellsX - Mixt20230321f20220519NCWBt20230322f20211219FC - 40000</v>
      </c>
      <c r="V13" s="10" t="str">
        <f>IF('Layout full names (mandatory)'!X13&lt;&gt;"",IF(AND('Cell type'!V13&lt;&gt;"",cell_number!V13&lt;&gt;"",cell_passage!V13&lt;&gt;""),'Cell type'!V13&amp;" - "&amp;cell_passage!V13&amp;" - "&amp;cell_number!V13,IF(AND('Cell type'!V13="",cell_number!V13="",cell_passage!V13=""),"",IF(AND(cell_passage!V13="",cell_number!V13=""),'Cell type'!V13&amp;" - undefined passage and cell number",IF(cell_passage!V13="",'Cell type'!V13&amp;" - undefined passage",'Cell type'!V13&amp;" - undefined number")))),"")</f>
        <v>CellsX - Mixt20230321f20220519NCWBt20230322f20211219FC - 40000</v>
      </c>
      <c r="W13" s="10" t="str">
        <f>IF('Layout full names (mandatory)'!Y13&lt;&gt;"",IF(AND('Cell type'!W13&lt;&gt;"",cell_number!W13&lt;&gt;"",cell_passage!W13&lt;&gt;""),'Cell type'!W13&amp;" - "&amp;cell_passage!W13&amp;" - "&amp;cell_number!W13,IF(AND('Cell type'!W13="",cell_number!W13="",cell_passage!W13=""),"",IF(AND(cell_passage!W13="",cell_number!W13=""),'Cell type'!W13&amp;" - undefined passage and cell number",IF(cell_passage!W13="",'Cell type'!W13&amp;" - undefined passage",'Cell type'!W13&amp;" - undefined number")))),"")</f>
        <v>CellsX - Mixt20230321f20220519NCWBt20230322f20211219FC - 40000</v>
      </c>
      <c r="X13" s="10" t="str">
        <f>IF('Layout full names (mandatory)'!Z13&lt;&gt;"",IF(AND('Cell type'!X13&lt;&gt;"",cell_number!X13&lt;&gt;"",cell_passage!X13&lt;&gt;""),'Cell type'!X13&amp;" - "&amp;cell_passage!X13&amp;" - "&amp;cell_number!X13,IF(AND('Cell type'!X13="",cell_number!X13="",cell_passage!X13=""),"",IF(AND(cell_passage!X13="",cell_number!X13=""),'Cell type'!X13&amp;" - undefined passage and cell number",IF(cell_passage!X13="",'Cell type'!X13&amp;" - undefined passage",'Cell type'!X13&amp;" - undefined number")))),"")</f>
        <v>CellsX - Mixt20230321f20220519NCWBt20230322f20211219FC - 40000</v>
      </c>
      <c r="Y13" s="10" t="str">
        <f>IF('Layout full names (mandatory)'!AA13&lt;&gt;"",IF(AND('Cell type'!Y13&lt;&gt;"",cell_number!Y13&lt;&gt;"",cell_passage!Y13&lt;&gt;""),'Cell type'!Y13&amp;" - "&amp;cell_passage!Y13&amp;" - "&amp;cell_number!Y13,IF(AND('Cell type'!Y13="",cell_number!Y13="",cell_passage!Y13=""),"",IF(AND(cell_passage!Y13="",cell_number!Y13=""),'Cell type'!Y13&amp;" - undefined passage and cell number",IF(cell_passage!Y13="",'Cell type'!Y13&amp;" - undefined passage",'Cell type'!Y13&amp;" - undefined number")))),"")</f>
        <v>CellsX - Mixt20230321f20220519NCWBt20230322f20211219FC - 40000</v>
      </c>
      <c r="Z13" s="3"/>
      <c r="AB13" s="20"/>
      <c r="AC13" t="str">
        <f t="shared" si="0"/>
        <v/>
      </c>
      <c r="AD13" t="str">
        <f t="shared" si="1"/>
        <v/>
      </c>
      <c r="AE13" t="str">
        <f t="shared" si="2"/>
        <v/>
      </c>
      <c r="AF13" t="str">
        <f>IF(AB13&lt;&gt;"",COUNTIFS($B$2:$Y$17,AB13,cell_number!$B$2:$Y$17,"&lt;&gt;"),"")</f>
        <v/>
      </c>
      <c r="AM13" s="27"/>
      <c r="AN13" s="21"/>
    </row>
    <row r="14" spans="1:40" ht="21.75" customHeight="1" thickBot="1" x14ac:dyDescent="0.45">
      <c r="A14" s="2" t="str">
        <f>'Layout full names (mandatory)'!C14</f>
        <v>M</v>
      </c>
      <c r="B14" s="10" t="str">
        <f>IF('Layout full names (mandatory)'!D14&lt;&gt;"",IF(AND('Cell type'!B14&lt;&gt;"",cell_number!B14&lt;&gt;"",cell_passage!B14&lt;&gt;""),'Cell type'!B14&amp;" - "&amp;cell_passage!B14&amp;" - "&amp;cell_number!B14,IF(AND('Cell type'!B14="",cell_number!B14="",cell_passage!B14=""),"",IF(AND(cell_passage!B14="",cell_number!B14=""),'Cell type'!B14&amp;" - undefined passage and cell number",IF(cell_passage!B14="",'Cell type'!B14&amp;" - undefined passage",'Cell type'!B14&amp;" - undefined number")))),"")</f>
        <v>CellsX - Mixt20230321f20220519NCWBt20230322f20211219FC - 40000</v>
      </c>
      <c r="C14" s="10" t="str">
        <f>IF('Layout full names (mandatory)'!E14&lt;&gt;"",IF(AND('Cell type'!C14&lt;&gt;"",cell_number!C14&lt;&gt;"",cell_passage!C14&lt;&gt;""),'Cell type'!C14&amp;" - "&amp;cell_passage!C14&amp;" - "&amp;cell_number!C14,IF(AND('Cell type'!C14="",cell_number!C14="",cell_passage!C14=""),"",IF(AND(cell_passage!C14="",cell_number!C14=""),'Cell type'!C14&amp;" - undefined passage and cell number",IF(cell_passage!C14="",'Cell type'!C14&amp;" - undefined passage",'Cell type'!C14&amp;" - undefined number")))),"")</f>
        <v>CellsX - Mixt20230321f20220519NCWBt20230322f20211219FC - 40000</v>
      </c>
      <c r="D14" s="10" t="str">
        <f>IF('Layout full names (mandatory)'!F14&lt;&gt;"",IF(AND('Cell type'!D14&lt;&gt;"",cell_number!D14&lt;&gt;"",cell_passage!D14&lt;&gt;""),'Cell type'!D14&amp;" - "&amp;cell_passage!D14&amp;" - "&amp;cell_number!D14,IF(AND('Cell type'!D14="",cell_number!D14="",cell_passage!D14=""),"",IF(AND(cell_passage!D14="",cell_number!D14=""),'Cell type'!D14&amp;" - undefined passage and cell number",IF(cell_passage!D14="",'Cell type'!D14&amp;" - undefined passage",'Cell type'!D14&amp;" - undefined number")))),"")</f>
        <v>CellsX - Mixt20230321f20220519NCWBt20230322f20211219FC - 40000</v>
      </c>
      <c r="E14" s="10" t="str">
        <f>IF('Layout full names (mandatory)'!G14&lt;&gt;"",IF(AND('Cell type'!E14&lt;&gt;"",cell_number!E14&lt;&gt;"",cell_passage!E14&lt;&gt;""),'Cell type'!E14&amp;" - "&amp;cell_passage!E14&amp;" - "&amp;cell_number!E14,IF(AND('Cell type'!E14="",cell_number!E14="",cell_passage!E14=""),"",IF(AND(cell_passage!E14="",cell_number!E14=""),'Cell type'!E14&amp;" - undefined passage and cell number",IF(cell_passage!E14="",'Cell type'!E14&amp;" - undefined passage",'Cell type'!E14&amp;" - undefined number")))),"")</f>
        <v>CellsX - Mixt20230321f20220519NCWBt20230322f20211219FC - 40000</v>
      </c>
      <c r="F14" s="10" t="str">
        <f>IF('Layout full names (mandatory)'!H14&lt;&gt;"",IF(AND('Cell type'!F14&lt;&gt;"",cell_number!F14&lt;&gt;"",cell_passage!F14&lt;&gt;""),'Cell type'!F14&amp;" - "&amp;cell_passage!F14&amp;" - "&amp;cell_number!F14,IF(AND('Cell type'!F14="",cell_number!F14="",cell_passage!F14=""),"",IF(AND(cell_passage!F14="",cell_number!F14=""),'Cell type'!F14&amp;" - undefined passage and cell number",IF(cell_passage!F14="",'Cell type'!F14&amp;" - undefined passage",'Cell type'!F14&amp;" - undefined number")))),"")</f>
        <v>CellsX - Mixt20230321f20220519NCWBt20230322f20211219FC - 40000</v>
      </c>
      <c r="G14" s="10" t="str">
        <f>IF('Layout full names (mandatory)'!I14&lt;&gt;"",IF(AND('Cell type'!G14&lt;&gt;"",cell_number!G14&lt;&gt;"",cell_passage!G14&lt;&gt;""),'Cell type'!G14&amp;" - "&amp;cell_passage!G14&amp;" - "&amp;cell_number!G14,IF(AND('Cell type'!G14="",cell_number!G14="",cell_passage!G14=""),"",IF(AND(cell_passage!G14="",cell_number!G14=""),'Cell type'!G14&amp;" - undefined passage and cell number",IF(cell_passage!G14="",'Cell type'!G14&amp;" - undefined passage",'Cell type'!G14&amp;" - undefined number")))),"")</f>
        <v>CellsX - Mixt20230321f20220519NCWBt20230322f20211219FC - 40000</v>
      </c>
      <c r="H14" s="10" t="str">
        <f>IF('Layout full names (mandatory)'!J14&lt;&gt;"",IF(AND('Cell type'!H14&lt;&gt;"",cell_number!H14&lt;&gt;"",cell_passage!H14&lt;&gt;""),'Cell type'!H14&amp;" - "&amp;cell_passage!H14&amp;" - "&amp;cell_number!H14,IF(AND('Cell type'!H14="",cell_number!H14="",cell_passage!H14=""),"",IF(AND(cell_passage!H14="",cell_number!H14=""),'Cell type'!H14&amp;" - undefined passage and cell number",IF(cell_passage!H14="",'Cell type'!H14&amp;" - undefined passage",'Cell type'!H14&amp;" - undefined number")))),"")</f>
        <v>CellsX - Mixt20230321f20220519NCWBt20230322f20211219FC - 40000</v>
      </c>
      <c r="I14" s="10" t="str">
        <f>IF('Layout full names (mandatory)'!K14&lt;&gt;"",IF(AND('Cell type'!I14&lt;&gt;"",cell_number!I14&lt;&gt;"",cell_passage!I14&lt;&gt;""),'Cell type'!I14&amp;" - "&amp;cell_passage!I14&amp;" - "&amp;cell_number!I14,IF(AND('Cell type'!I14="",cell_number!I14="",cell_passage!I14=""),"",IF(AND(cell_passage!I14="",cell_number!I14=""),'Cell type'!I14&amp;" - undefined passage and cell number",IF(cell_passage!I14="",'Cell type'!I14&amp;" - undefined passage",'Cell type'!I14&amp;" - undefined number")))),"")</f>
        <v>CellsX - Mixt20230321f20220519NCWBt20230322f20211219FC - 40000</v>
      </c>
      <c r="J14" s="10" t="str">
        <f>IF('Layout full names (mandatory)'!L14&lt;&gt;"",IF(AND('Cell type'!J14&lt;&gt;"",cell_number!J14&lt;&gt;"",cell_passage!J14&lt;&gt;""),'Cell type'!J14&amp;" - "&amp;cell_passage!J14&amp;" - "&amp;cell_number!J14,IF(AND('Cell type'!J14="",cell_number!J14="",cell_passage!J14=""),"",IF(AND(cell_passage!J14="",cell_number!J14=""),'Cell type'!J14&amp;" - undefined passage and cell number",IF(cell_passage!J14="",'Cell type'!J14&amp;" - undefined passage",'Cell type'!J14&amp;" - undefined number")))),"")</f>
        <v>CellsX - Mixt20230321f20220519NCWBt20230322f20211219FC - 40000</v>
      </c>
      <c r="K14" s="10" t="str">
        <f>IF('Layout full names (mandatory)'!M14&lt;&gt;"",IF(AND('Cell type'!K14&lt;&gt;"",cell_number!K14&lt;&gt;"",cell_passage!K14&lt;&gt;""),'Cell type'!K14&amp;" - "&amp;cell_passage!K14&amp;" - "&amp;cell_number!K14,IF(AND('Cell type'!K14="",cell_number!K14="",cell_passage!K14=""),"",IF(AND(cell_passage!K14="",cell_number!K14=""),'Cell type'!K14&amp;" - undefined passage and cell number",IF(cell_passage!K14="",'Cell type'!K14&amp;" - undefined passage",'Cell type'!K14&amp;" - undefined number")))),"")</f>
        <v>CellsX - Mixt20230321f20220519NCWBt20230322f20211219FC - 40000</v>
      </c>
      <c r="L14" s="10" t="str">
        <f>IF('Layout full names (mandatory)'!N14&lt;&gt;"",IF(AND('Cell type'!L14&lt;&gt;"",cell_number!L14&lt;&gt;"",cell_passage!L14&lt;&gt;""),'Cell type'!L14&amp;" - "&amp;cell_passage!L14&amp;" - "&amp;cell_number!L14,IF(AND('Cell type'!L14="",cell_number!L14="",cell_passage!L14=""),"",IF(AND(cell_passage!L14="",cell_number!L14=""),'Cell type'!L14&amp;" - undefined passage and cell number",IF(cell_passage!L14="",'Cell type'!L14&amp;" - undefined passage",'Cell type'!L14&amp;" - undefined number")))),"")</f>
        <v>CellsX - Mixt20230321f20220519NCWBt20230322f20211219FC - 40000</v>
      </c>
      <c r="M14" s="10" t="str">
        <f>IF('Layout full names (mandatory)'!O14&lt;&gt;"",IF(AND('Cell type'!M14&lt;&gt;"",cell_number!M14&lt;&gt;"",cell_passage!M14&lt;&gt;""),'Cell type'!M14&amp;" - "&amp;cell_passage!M14&amp;" - "&amp;cell_number!M14,IF(AND('Cell type'!M14="",cell_number!M14="",cell_passage!M14=""),"",IF(AND(cell_passage!M14="",cell_number!M14=""),'Cell type'!M14&amp;" - undefined passage and cell number",IF(cell_passage!M14="",'Cell type'!M14&amp;" - undefined passage",'Cell type'!M14&amp;" - undefined number")))),"")</f>
        <v>CellsX - Mixt20230321f20220519NCWBt20230322f20211219FC - 40000</v>
      </c>
      <c r="N14" s="10" t="str">
        <f>IF('Layout full names (mandatory)'!P14&lt;&gt;"",IF(AND('Cell type'!N14&lt;&gt;"",cell_number!N14&lt;&gt;"",cell_passage!N14&lt;&gt;""),'Cell type'!N14&amp;" - "&amp;cell_passage!N14&amp;" - "&amp;cell_number!N14,IF(AND('Cell type'!N14="",cell_number!N14="",cell_passage!N14=""),"",IF(AND(cell_passage!N14="",cell_number!N14=""),'Cell type'!N14&amp;" - undefined passage and cell number",IF(cell_passage!N14="",'Cell type'!N14&amp;" - undefined passage",'Cell type'!N14&amp;" - undefined number")))),"")</f>
        <v>CellsX - Mixt20230321f20220519NCWBt20230322f20211219FC - 40000</v>
      </c>
      <c r="O14" s="10" t="str">
        <f>IF('Layout full names (mandatory)'!Q14&lt;&gt;"",IF(AND('Cell type'!O14&lt;&gt;"",cell_number!O14&lt;&gt;"",cell_passage!O14&lt;&gt;""),'Cell type'!O14&amp;" - "&amp;cell_passage!O14&amp;" - "&amp;cell_number!O14,IF(AND('Cell type'!O14="",cell_number!O14="",cell_passage!O14=""),"",IF(AND(cell_passage!O14="",cell_number!O14=""),'Cell type'!O14&amp;" - undefined passage and cell number",IF(cell_passage!O14="",'Cell type'!O14&amp;" - undefined passage",'Cell type'!O14&amp;" - undefined number")))),"")</f>
        <v>CellsX - Mixt20230321f20220519NCWBt20230322f20211219FC - 40000</v>
      </c>
      <c r="P14" s="10" t="str">
        <f>IF('Layout full names (mandatory)'!R14&lt;&gt;"",IF(AND('Cell type'!P14&lt;&gt;"",cell_number!P14&lt;&gt;"",cell_passage!P14&lt;&gt;""),'Cell type'!P14&amp;" - "&amp;cell_passage!P14&amp;" - "&amp;cell_number!P14,IF(AND('Cell type'!P14="",cell_number!P14="",cell_passage!P14=""),"",IF(AND(cell_passage!P14="",cell_number!P14=""),'Cell type'!P14&amp;" - undefined passage and cell number",IF(cell_passage!P14="",'Cell type'!P14&amp;" - undefined passage",'Cell type'!P14&amp;" - undefined number")))),"")</f>
        <v>CellsX - Mixt20230321f20220519NCWBt20230322f20211219FC - 40000</v>
      </c>
      <c r="Q14" s="10" t="str">
        <f>IF('Layout full names (mandatory)'!S14&lt;&gt;"",IF(AND('Cell type'!Q14&lt;&gt;"",cell_number!Q14&lt;&gt;"",cell_passage!Q14&lt;&gt;""),'Cell type'!Q14&amp;" - "&amp;cell_passage!Q14&amp;" - "&amp;cell_number!Q14,IF(AND('Cell type'!Q14="",cell_number!Q14="",cell_passage!Q14=""),"",IF(AND(cell_passage!Q14="",cell_number!Q14=""),'Cell type'!Q14&amp;" - undefined passage and cell number",IF(cell_passage!Q14="",'Cell type'!Q14&amp;" - undefined passage",'Cell type'!Q14&amp;" - undefined number")))),"")</f>
        <v>CellsX - Mixt20230321f20220519NCWBt20230322f20211219FC - 40000</v>
      </c>
      <c r="R14" s="10" t="str">
        <f>IF('Layout full names (mandatory)'!T14&lt;&gt;"",IF(AND('Cell type'!R14&lt;&gt;"",cell_number!R14&lt;&gt;"",cell_passage!R14&lt;&gt;""),'Cell type'!R14&amp;" - "&amp;cell_passage!R14&amp;" - "&amp;cell_number!R14,IF(AND('Cell type'!R14="",cell_number!R14="",cell_passage!R14=""),"",IF(AND(cell_passage!R14="",cell_number!R14=""),'Cell type'!R14&amp;" - undefined passage and cell number",IF(cell_passage!R14="",'Cell type'!R14&amp;" - undefined passage",'Cell type'!R14&amp;" - undefined number")))),"")</f>
        <v>CellsX - Mixt20230321f20220519NCWBt20230322f20211219FC - 40000</v>
      </c>
      <c r="S14" s="10" t="str">
        <f>IF('Layout full names (mandatory)'!U14&lt;&gt;"",IF(AND('Cell type'!S14&lt;&gt;"",cell_number!S14&lt;&gt;"",cell_passage!S14&lt;&gt;""),'Cell type'!S14&amp;" - "&amp;cell_passage!S14&amp;" - "&amp;cell_number!S14,IF(AND('Cell type'!S14="",cell_number!S14="",cell_passage!S14=""),"",IF(AND(cell_passage!S14="",cell_number!S14=""),'Cell type'!S14&amp;" - undefined passage and cell number",IF(cell_passage!S14="",'Cell type'!S14&amp;" - undefined passage",'Cell type'!S14&amp;" - undefined number")))),"")</f>
        <v>CellsX - Mixt20230321f20220519NCWBt20230322f20211219FC - 40000</v>
      </c>
      <c r="T14" s="10" t="str">
        <f>IF('Layout full names (mandatory)'!V14&lt;&gt;"",IF(AND('Cell type'!T14&lt;&gt;"",cell_number!T14&lt;&gt;"",cell_passage!T14&lt;&gt;""),'Cell type'!T14&amp;" - "&amp;cell_passage!T14&amp;" - "&amp;cell_number!T14,IF(AND('Cell type'!T14="",cell_number!T14="",cell_passage!T14=""),"",IF(AND(cell_passage!T14="",cell_number!T14=""),'Cell type'!T14&amp;" - undefined passage and cell number",IF(cell_passage!T14="",'Cell type'!T14&amp;" - undefined passage",'Cell type'!T14&amp;" - undefined number")))),"")</f>
        <v>CellsX - Mixt20230321f20220519NCWBt20230322f20211219FC - 40000</v>
      </c>
      <c r="U14" s="10" t="str">
        <f>IF('Layout full names (mandatory)'!W14&lt;&gt;"",IF(AND('Cell type'!U14&lt;&gt;"",cell_number!U14&lt;&gt;"",cell_passage!U14&lt;&gt;""),'Cell type'!U14&amp;" - "&amp;cell_passage!U14&amp;" - "&amp;cell_number!U14,IF(AND('Cell type'!U14="",cell_number!U14="",cell_passage!U14=""),"",IF(AND(cell_passage!U14="",cell_number!U14=""),'Cell type'!U14&amp;" - undefined passage and cell number",IF(cell_passage!U14="",'Cell type'!U14&amp;" - undefined passage",'Cell type'!U14&amp;" - undefined number")))),"")</f>
        <v>CellsX - Mixt20230321f20220519NCWBt20230322f20211219FC - 40000</v>
      </c>
      <c r="V14" s="10" t="str">
        <f>IF('Layout full names (mandatory)'!X14&lt;&gt;"",IF(AND('Cell type'!V14&lt;&gt;"",cell_number!V14&lt;&gt;"",cell_passage!V14&lt;&gt;""),'Cell type'!V14&amp;" - "&amp;cell_passage!V14&amp;" - "&amp;cell_number!V14,IF(AND('Cell type'!V14="",cell_number!V14="",cell_passage!V14=""),"",IF(AND(cell_passage!V14="",cell_number!V14=""),'Cell type'!V14&amp;" - undefined passage and cell number",IF(cell_passage!V14="",'Cell type'!V14&amp;" - undefined passage",'Cell type'!V14&amp;" - undefined number")))),"")</f>
        <v>CellsX - Mixt20230321f20220519NCWBt20230322f20211219FC - 40000</v>
      </c>
      <c r="W14" s="10" t="str">
        <f>IF('Layout full names (mandatory)'!Y14&lt;&gt;"",IF(AND('Cell type'!W14&lt;&gt;"",cell_number!W14&lt;&gt;"",cell_passage!W14&lt;&gt;""),'Cell type'!W14&amp;" - "&amp;cell_passage!W14&amp;" - "&amp;cell_number!W14,IF(AND('Cell type'!W14="",cell_number!W14="",cell_passage!W14=""),"",IF(AND(cell_passage!W14="",cell_number!W14=""),'Cell type'!W14&amp;" - undefined passage and cell number",IF(cell_passage!W14="",'Cell type'!W14&amp;" - undefined passage",'Cell type'!W14&amp;" - undefined number")))),"")</f>
        <v>CellsX - Mixt20230321f20220519NCWBt20230322f20211219FC - 40000</v>
      </c>
      <c r="X14" s="10" t="str">
        <f>IF('Layout full names (mandatory)'!Z14&lt;&gt;"",IF(AND('Cell type'!X14&lt;&gt;"",cell_number!X14&lt;&gt;"",cell_passage!X14&lt;&gt;""),'Cell type'!X14&amp;" - "&amp;cell_passage!X14&amp;" - "&amp;cell_number!X14,IF(AND('Cell type'!X14="",cell_number!X14="",cell_passage!X14=""),"",IF(AND(cell_passage!X14="",cell_number!X14=""),'Cell type'!X14&amp;" - undefined passage and cell number",IF(cell_passage!X14="",'Cell type'!X14&amp;" - undefined passage",'Cell type'!X14&amp;" - undefined number")))),"")</f>
        <v>CellsX - Mixt20230321f20220519NCWBt20230322f20211219FC - 40000</v>
      </c>
      <c r="Y14" s="10" t="str">
        <f>IF('Layout full names (mandatory)'!AA14&lt;&gt;"",IF(AND('Cell type'!Y14&lt;&gt;"",cell_number!Y14&lt;&gt;"",cell_passage!Y14&lt;&gt;""),'Cell type'!Y14&amp;" - "&amp;cell_passage!Y14&amp;" - "&amp;cell_number!Y14,IF(AND('Cell type'!Y14="",cell_number!Y14="",cell_passage!Y14=""),"",IF(AND(cell_passage!Y14="",cell_number!Y14=""),'Cell type'!Y14&amp;" - undefined passage and cell number",IF(cell_passage!Y14="",'Cell type'!Y14&amp;" - undefined passage",'Cell type'!Y14&amp;" - undefined number")))),"")</f>
        <v>CellsX - Mixt20230321f20220519NCWBt20230322f20211219FC - 40000</v>
      </c>
      <c r="Z14" s="3"/>
      <c r="AB14" s="20"/>
      <c r="AC14" t="str">
        <f t="shared" si="0"/>
        <v/>
      </c>
      <c r="AD14" t="str">
        <f t="shared" si="1"/>
        <v/>
      </c>
      <c r="AE14" t="str">
        <f t="shared" si="2"/>
        <v/>
      </c>
      <c r="AF14" t="str">
        <f>IF(AB14&lt;&gt;"",COUNTIFS($B$2:$Y$17,AB14,cell_number!$B$2:$Y$17,"&lt;&gt;"),"")</f>
        <v/>
      </c>
      <c r="AM14" s="27"/>
      <c r="AN14" s="21"/>
    </row>
    <row r="15" spans="1:40" ht="21.75" customHeight="1" thickBot="1" x14ac:dyDescent="0.45">
      <c r="A15" s="2" t="str">
        <f>'Layout full names (mandatory)'!C15</f>
        <v>N</v>
      </c>
      <c r="B15" s="10" t="str">
        <f>IF('Layout full names (mandatory)'!D15&lt;&gt;"",IF(AND('Cell type'!B15&lt;&gt;"",cell_number!B15&lt;&gt;"",cell_passage!B15&lt;&gt;""),'Cell type'!B15&amp;" - "&amp;cell_passage!B15&amp;" - "&amp;cell_number!B15,IF(AND('Cell type'!B15="",cell_number!B15="",cell_passage!B15=""),"",IF(AND(cell_passage!B15="",cell_number!B15=""),'Cell type'!B15&amp;" - undefined passage and cell number",IF(cell_passage!B15="",'Cell type'!B15&amp;" - undefined passage",'Cell type'!B15&amp;" - undefined number")))),"")</f>
        <v>CellsX - Mixt20230321f20220519NCWBt20230322f20211219FC - 40000</v>
      </c>
      <c r="C15" s="10" t="str">
        <f>IF('Layout full names (mandatory)'!E15&lt;&gt;"",IF(AND('Cell type'!C15&lt;&gt;"",cell_number!C15&lt;&gt;"",cell_passage!C15&lt;&gt;""),'Cell type'!C15&amp;" - "&amp;cell_passage!C15&amp;" - "&amp;cell_number!C15,IF(AND('Cell type'!C15="",cell_number!C15="",cell_passage!C15=""),"",IF(AND(cell_passage!C15="",cell_number!C15=""),'Cell type'!C15&amp;" - undefined passage and cell number",IF(cell_passage!C15="",'Cell type'!C15&amp;" - undefined passage",'Cell type'!C15&amp;" - undefined number")))),"")</f>
        <v>CellsX - Mixt20230321f20220519NCWBt20230322f20211219FC - 40000</v>
      </c>
      <c r="D15" s="10" t="str">
        <f>IF('Layout full names (mandatory)'!F15&lt;&gt;"",IF(AND('Cell type'!D15&lt;&gt;"",cell_number!D15&lt;&gt;"",cell_passage!D15&lt;&gt;""),'Cell type'!D15&amp;" - "&amp;cell_passage!D15&amp;" - "&amp;cell_number!D15,IF(AND('Cell type'!D15="",cell_number!D15="",cell_passage!D15=""),"",IF(AND(cell_passage!D15="",cell_number!D15=""),'Cell type'!D15&amp;" - undefined passage and cell number",IF(cell_passage!D15="",'Cell type'!D15&amp;" - undefined passage",'Cell type'!D15&amp;" - undefined number")))),"")</f>
        <v>CellsX - Mixt20230321f20220519NCWBt20230322f20211219FC - 40000</v>
      </c>
      <c r="E15" s="10" t="str">
        <f>IF('Layout full names (mandatory)'!G15&lt;&gt;"",IF(AND('Cell type'!E15&lt;&gt;"",cell_number!E15&lt;&gt;"",cell_passage!E15&lt;&gt;""),'Cell type'!E15&amp;" - "&amp;cell_passage!E15&amp;" - "&amp;cell_number!E15,IF(AND('Cell type'!E15="",cell_number!E15="",cell_passage!E15=""),"",IF(AND(cell_passage!E15="",cell_number!E15=""),'Cell type'!E15&amp;" - undefined passage and cell number",IF(cell_passage!E15="",'Cell type'!E15&amp;" - undefined passage",'Cell type'!E15&amp;" - undefined number")))),"")</f>
        <v>CellsX - Mixt20230321f20220519NCWBt20230322f20211219FC - 40000</v>
      </c>
      <c r="F15" s="10" t="str">
        <f>IF('Layout full names (mandatory)'!H15&lt;&gt;"",IF(AND('Cell type'!F15&lt;&gt;"",cell_number!F15&lt;&gt;"",cell_passage!F15&lt;&gt;""),'Cell type'!F15&amp;" - "&amp;cell_passage!F15&amp;" - "&amp;cell_number!F15,IF(AND('Cell type'!F15="",cell_number!F15="",cell_passage!F15=""),"",IF(AND(cell_passage!F15="",cell_number!F15=""),'Cell type'!F15&amp;" - undefined passage and cell number",IF(cell_passage!F15="",'Cell type'!F15&amp;" - undefined passage",'Cell type'!F15&amp;" - undefined number")))),"")</f>
        <v>CellsX - Mixt20230321f20220519NCWBt20230322f20211219FC - 40000</v>
      </c>
      <c r="G15" s="10" t="str">
        <f>IF('Layout full names (mandatory)'!I15&lt;&gt;"",IF(AND('Cell type'!G15&lt;&gt;"",cell_number!G15&lt;&gt;"",cell_passage!G15&lt;&gt;""),'Cell type'!G15&amp;" - "&amp;cell_passage!G15&amp;" - "&amp;cell_number!G15,IF(AND('Cell type'!G15="",cell_number!G15="",cell_passage!G15=""),"",IF(AND(cell_passage!G15="",cell_number!G15=""),'Cell type'!G15&amp;" - undefined passage and cell number",IF(cell_passage!G15="",'Cell type'!G15&amp;" - undefined passage",'Cell type'!G15&amp;" - undefined number")))),"")</f>
        <v>CellsX - Mixt20230321f20220519NCWBt20230322f20211219FC - 40000</v>
      </c>
      <c r="H15" s="10" t="str">
        <f>IF('Layout full names (mandatory)'!J15&lt;&gt;"",IF(AND('Cell type'!H15&lt;&gt;"",cell_number!H15&lt;&gt;"",cell_passage!H15&lt;&gt;""),'Cell type'!H15&amp;" - "&amp;cell_passage!H15&amp;" - "&amp;cell_number!H15,IF(AND('Cell type'!H15="",cell_number!H15="",cell_passage!H15=""),"",IF(AND(cell_passage!H15="",cell_number!H15=""),'Cell type'!H15&amp;" - undefined passage and cell number",IF(cell_passage!H15="",'Cell type'!H15&amp;" - undefined passage",'Cell type'!H15&amp;" - undefined number")))),"")</f>
        <v>CellsX - Mixt20230321f20220519NCWBt20230322f20211219FC - 40000</v>
      </c>
      <c r="I15" s="10" t="str">
        <f>IF('Layout full names (mandatory)'!K15&lt;&gt;"",IF(AND('Cell type'!I15&lt;&gt;"",cell_number!I15&lt;&gt;"",cell_passage!I15&lt;&gt;""),'Cell type'!I15&amp;" - "&amp;cell_passage!I15&amp;" - "&amp;cell_number!I15,IF(AND('Cell type'!I15="",cell_number!I15="",cell_passage!I15=""),"",IF(AND(cell_passage!I15="",cell_number!I15=""),'Cell type'!I15&amp;" - undefined passage and cell number",IF(cell_passage!I15="",'Cell type'!I15&amp;" - undefined passage",'Cell type'!I15&amp;" - undefined number")))),"")</f>
        <v>CellsX - Mixt20230321f20220519NCWBt20230322f20211219FC - 40000</v>
      </c>
      <c r="J15" s="10" t="str">
        <f>IF('Layout full names (mandatory)'!L15&lt;&gt;"",IF(AND('Cell type'!J15&lt;&gt;"",cell_number!J15&lt;&gt;"",cell_passage!J15&lt;&gt;""),'Cell type'!J15&amp;" - "&amp;cell_passage!J15&amp;" - "&amp;cell_number!J15,IF(AND('Cell type'!J15="",cell_number!J15="",cell_passage!J15=""),"",IF(AND(cell_passage!J15="",cell_number!J15=""),'Cell type'!J15&amp;" - undefined passage and cell number",IF(cell_passage!J15="",'Cell type'!J15&amp;" - undefined passage",'Cell type'!J15&amp;" - undefined number")))),"")</f>
        <v>CellsX - Mixt20230321f20220519NCWBt20230322f20211219FC - 40000</v>
      </c>
      <c r="K15" s="10" t="str">
        <f>IF('Layout full names (mandatory)'!M15&lt;&gt;"",IF(AND('Cell type'!K15&lt;&gt;"",cell_number!K15&lt;&gt;"",cell_passage!K15&lt;&gt;""),'Cell type'!K15&amp;" - "&amp;cell_passage!K15&amp;" - "&amp;cell_number!K15,IF(AND('Cell type'!K15="",cell_number!K15="",cell_passage!K15=""),"",IF(AND(cell_passage!K15="",cell_number!K15=""),'Cell type'!K15&amp;" - undefined passage and cell number",IF(cell_passage!K15="",'Cell type'!K15&amp;" - undefined passage",'Cell type'!K15&amp;" - undefined number")))),"")</f>
        <v>CellsX - Mixt20230321f20220519NCWBt20230322f20211219FC - 40000</v>
      </c>
      <c r="L15" s="10" t="str">
        <f>IF('Layout full names (mandatory)'!N15&lt;&gt;"",IF(AND('Cell type'!L15&lt;&gt;"",cell_number!L15&lt;&gt;"",cell_passage!L15&lt;&gt;""),'Cell type'!L15&amp;" - "&amp;cell_passage!L15&amp;" - "&amp;cell_number!L15,IF(AND('Cell type'!L15="",cell_number!L15="",cell_passage!L15=""),"",IF(AND(cell_passage!L15="",cell_number!L15=""),'Cell type'!L15&amp;" - undefined passage and cell number",IF(cell_passage!L15="",'Cell type'!L15&amp;" - undefined passage",'Cell type'!L15&amp;" - undefined number")))),"")</f>
        <v>CellsX - Mixt20230321f20220519NCWBt20230322f20211219FC - 40000</v>
      </c>
      <c r="M15" s="10" t="str">
        <f>IF('Layout full names (mandatory)'!O15&lt;&gt;"",IF(AND('Cell type'!M15&lt;&gt;"",cell_number!M15&lt;&gt;"",cell_passage!M15&lt;&gt;""),'Cell type'!M15&amp;" - "&amp;cell_passage!M15&amp;" - "&amp;cell_number!M15,IF(AND('Cell type'!M15="",cell_number!M15="",cell_passage!M15=""),"",IF(AND(cell_passage!M15="",cell_number!M15=""),'Cell type'!M15&amp;" - undefined passage and cell number",IF(cell_passage!M15="",'Cell type'!M15&amp;" - undefined passage",'Cell type'!M15&amp;" - undefined number")))),"")</f>
        <v>CellsX - Mixt20230321f20220519NCWBt20230322f20211219FC - 40000</v>
      </c>
      <c r="N15" s="10" t="str">
        <f>IF('Layout full names (mandatory)'!P15&lt;&gt;"",IF(AND('Cell type'!N15&lt;&gt;"",cell_number!N15&lt;&gt;"",cell_passage!N15&lt;&gt;""),'Cell type'!N15&amp;" - "&amp;cell_passage!N15&amp;" - "&amp;cell_number!N15,IF(AND('Cell type'!N15="",cell_number!N15="",cell_passage!N15=""),"",IF(AND(cell_passage!N15="",cell_number!N15=""),'Cell type'!N15&amp;" - undefined passage and cell number",IF(cell_passage!N15="",'Cell type'!N15&amp;" - undefined passage",'Cell type'!N15&amp;" - undefined number")))),"")</f>
        <v>CellsX - Mixt20230321f20220519NCWBt20230322f20211219FC - 40000</v>
      </c>
      <c r="O15" s="10" t="str">
        <f>IF('Layout full names (mandatory)'!Q15&lt;&gt;"",IF(AND('Cell type'!O15&lt;&gt;"",cell_number!O15&lt;&gt;"",cell_passage!O15&lt;&gt;""),'Cell type'!O15&amp;" - "&amp;cell_passage!O15&amp;" - "&amp;cell_number!O15,IF(AND('Cell type'!O15="",cell_number!O15="",cell_passage!O15=""),"",IF(AND(cell_passage!O15="",cell_number!O15=""),'Cell type'!O15&amp;" - undefined passage and cell number",IF(cell_passage!O15="",'Cell type'!O15&amp;" - undefined passage",'Cell type'!O15&amp;" - undefined number")))),"")</f>
        <v>CellsX - Mixt20230321f20220519NCWBt20230322f20211219FC - 40000</v>
      </c>
      <c r="P15" s="10" t="str">
        <f>IF('Layout full names (mandatory)'!R15&lt;&gt;"",IF(AND('Cell type'!P15&lt;&gt;"",cell_number!P15&lt;&gt;"",cell_passage!P15&lt;&gt;""),'Cell type'!P15&amp;" - "&amp;cell_passage!P15&amp;" - "&amp;cell_number!P15,IF(AND('Cell type'!P15="",cell_number!P15="",cell_passage!P15=""),"",IF(AND(cell_passage!P15="",cell_number!P15=""),'Cell type'!P15&amp;" - undefined passage and cell number",IF(cell_passage!P15="",'Cell type'!P15&amp;" - undefined passage",'Cell type'!P15&amp;" - undefined number")))),"")</f>
        <v>CellsX - Mixt20230321f20220519NCWBt20230322f20211219FC - 40000</v>
      </c>
      <c r="Q15" s="10" t="str">
        <f>IF('Layout full names (mandatory)'!S15&lt;&gt;"",IF(AND('Cell type'!Q15&lt;&gt;"",cell_number!Q15&lt;&gt;"",cell_passage!Q15&lt;&gt;""),'Cell type'!Q15&amp;" - "&amp;cell_passage!Q15&amp;" - "&amp;cell_number!Q15,IF(AND('Cell type'!Q15="",cell_number!Q15="",cell_passage!Q15=""),"",IF(AND(cell_passage!Q15="",cell_number!Q15=""),'Cell type'!Q15&amp;" - undefined passage and cell number",IF(cell_passage!Q15="",'Cell type'!Q15&amp;" - undefined passage",'Cell type'!Q15&amp;" - undefined number")))),"")</f>
        <v>CellsX - Mixt20230321f20220519NCWBt20230322f20211219FC - 40000</v>
      </c>
      <c r="R15" s="10" t="str">
        <f>IF('Layout full names (mandatory)'!T15&lt;&gt;"",IF(AND('Cell type'!R15&lt;&gt;"",cell_number!R15&lt;&gt;"",cell_passage!R15&lt;&gt;""),'Cell type'!R15&amp;" - "&amp;cell_passage!R15&amp;" - "&amp;cell_number!R15,IF(AND('Cell type'!R15="",cell_number!R15="",cell_passage!R15=""),"",IF(AND(cell_passage!R15="",cell_number!R15=""),'Cell type'!R15&amp;" - undefined passage and cell number",IF(cell_passage!R15="",'Cell type'!R15&amp;" - undefined passage",'Cell type'!R15&amp;" - undefined number")))),"")</f>
        <v>CellsX - Mixt20230321f20220519NCWBt20230322f20211219FC - 40000</v>
      </c>
      <c r="S15" s="10" t="str">
        <f>IF('Layout full names (mandatory)'!U15&lt;&gt;"",IF(AND('Cell type'!S15&lt;&gt;"",cell_number!S15&lt;&gt;"",cell_passage!S15&lt;&gt;""),'Cell type'!S15&amp;" - "&amp;cell_passage!S15&amp;" - "&amp;cell_number!S15,IF(AND('Cell type'!S15="",cell_number!S15="",cell_passage!S15=""),"",IF(AND(cell_passage!S15="",cell_number!S15=""),'Cell type'!S15&amp;" - undefined passage and cell number",IF(cell_passage!S15="",'Cell type'!S15&amp;" - undefined passage",'Cell type'!S15&amp;" - undefined number")))),"")</f>
        <v>CellsX - Mixt20230321f20220519NCWBt20230322f20211219FC - 40000</v>
      </c>
      <c r="T15" s="10" t="str">
        <f>IF('Layout full names (mandatory)'!V15&lt;&gt;"",IF(AND('Cell type'!T15&lt;&gt;"",cell_number!T15&lt;&gt;"",cell_passage!T15&lt;&gt;""),'Cell type'!T15&amp;" - "&amp;cell_passage!T15&amp;" - "&amp;cell_number!T15,IF(AND('Cell type'!T15="",cell_number!T15="",cell_passage!T15=""),"",IF(AND(cell_passage!T15="",cell_number!T15=""),'Cell type'!T15&amp;" - undefined passage and cell number",IF(cell_passage!T15="",'Cell type'!T15&amp;" - undefined passage",'Cell type'!T15&amp;" - undefined number")))),"")</f>
        <v>CellsX - Mixt20230321f20220519NCWBt20230322f20211219FC - 40000</v>
      </c>
      <c r="U15" s="10" t="str">
        <f>IF('Layout full names (mandatory)'!W15&lt;&gt;"",IF(AND('Cell type'!U15&lt;&gt;"",cell_number!U15&lt;&gt;"",cell_passage!U15&lt;&gt;""),'Cell type'!U15&amp;" - "&amp;cell_passage!U15&amp;" - "&amp;cell_number!U15,IF(AND('Cell type'!U15="",cell_number!U15="",cell_passage!U15=""),"",IF(AND(cell_passage!U15="",cell_number!U15=""),'Cell type'!U15&amp;" - undefined passage and cell number",IF(cell_passage!U15="",'Cell type'!U15&amp;" - undefined passage",'Cell type'!U15&amp;" - undefined number")))),"")</f>
        <v>CellsX - Mixt20230321f20220519NCWBt20230322f20211219FC - 40000</v>
      </c>
      <c r="V15" s="10" t="str">
        <f>IF('Layout full names (mandatory)'!X15&lt;&gt;"",IF(AND('Cell type'!V15&lt;&gt;"",cell_number!V15&lt;&gt;"",cell_passage!V15&lt;&gt;""),'Cell type'!V15&amp;" - "&amp;cell_passage!V15&amp;" - "&amp;cell_number!V15,IF(AND('Cell type'!V15="",cell_number!V15="",cell_passage!V15=""),"",IF(AND(cell_passage!V15="",cell_number!V15=""),'Cell type'!V15&amp;" - undefined passage and cell number",IF(cell_passage!V15="",'Cell type'!V15&amp;" - undefined passage",'Cell type'!V15&amp;" - undefined number")))),"")</f>
        <v>CellsX - Mixt20230321f20220519NCWBt20230322f20211219FC - 40000</v>
      </c>
      <c r="W15" s="10" t="str">
        <f>IF('Layout full names (mandatory)'!Y15&lt;&gt;"",IF(AND('Cell type'!W15&lt;&gt;"",cell_number!W15&lt;&gt;"",cell_passage!W15&lt;&gt;""),'Cell type'!W15&amp;" - "&amp;cell_passage!W15&amp;" - "&amp;cell_number!W15,IF(AND('Cell type'!W15="",cell_number!W15="",cell_passage!W15=""),"",IF(AND(cell_passage!W15="",cell_number!W15=""),'Cell type'!W15&amp;" - undefined passage and cell number",IF(cell_passage!W15="",'Cell type'!W15&amp;" - undefined passage",'Cell type'!W15&amp;" - undefined number")))),"")</f>
        <v>CellsX - Mixt20230321f20220519NCWBt20230322f20211219FC - 40000</v>
      </c>
      <c r="X15" s="10" t="str">
        <f>IF('Layout full names (mandatory)'!Z15&lt;&gt;"",IF(AND('Cell type'!X15&lt;&gt;"",cell_number!X15&lt;&gt;"",cell_passage!X15&lt;&gt;""),'Cell type'!X15&amp;" - "&amp;cell_passage!X15&amp;" - "&amp;cell_number!X15,IF(AND('Cell type'!X15="",cell_number!X15="",cell_passage!X15=""),"",IF(AND(cell_passage!X15="",cell_number!X15=""),'Cell type'!X15&amp;" - undefined passage and cell number",IF(cell_passage!X15="",'Cell type'!X15&amp;" - undefined passage",'Cell type'!X15&amp;" - undefined number")))),"")</f>
        <v>CellsX - Mixt20230321f20220519NCWBt20230322f20211219FC - 40000</v>
      </c>
      <c r="Y15" s="10" t="str">
        <f>IF('Layout full names (mandatory)'!AA15&lt;&gt;"",IF(AND('Cell type'!Y15&lt;&gt;"",cell_number!Y15&lt;&gt;"",cell_passage!Y15&lt;&gt;""),'Cell type'!Y15&amp;" - "&amp;cell_passage!Y15&amp;" - "&amp;cell_number!Y15,IF(AND('Cell type'!Y15="",cell_number!Y15="",cell_passage!Y15=""),"",IF(AND(cell_passage!Y15="",cell_number!Y15=""),'Cell type'!Y15&amp;" - undefined passage and cell number",IF(cell_passage!Y15="",'Cell type'!Y15&amp;" - undefined passage",'Cell type'!Y15&amp;" - undefined number")))),"")</f>
        <v>CellsX - Mixt20230321f20220519NCWBt20230322f20211219FC - 40000</v>
      </c>
      <c r="Z15" s="3"/>
      <c r="AB15" s="20"/>
      <c r="AC15" t="str">
        <f t="shared" si="0"/>
        <v/>
      </c>
      <c r="AD15" t="str">
        <f t="shared" si="1"/>
        <v/>
      </c>
      <c r="AE15" t="str">
        <f t="shared" si="2"/>
        <v/>
      </c>
      <c r="AF15" t="str">
        <f>IF(AB15&lt;&gt;"",COUNTIFS($B$2:$Y$17,AB15,cell_number!$B$2:$Y$17,"&lt;&gt;"),"")</f>
        <v/>
      </c>
      <c r="AM15" s="27"/>
      <c r="AN15" s="21"/>
    </row>
    <row r="16" spans="1:40" ht="21.75" customHeight="1" thickBot="1" x14ac:dyDescent="0.45">
      <c r="A16" s="2" t="str">
        <f>'Layout full names (mandatory)'!C16</f>
        <v>O</v>
      </c>
      <c r="B16" s="10" t="str">
        <f>IF('Layout full names (mandatory)'!D16&lt;&gt;"",IF(AND('Cell type'!B16&lt;&gt;"",cell_number!B16&lt;&gt;"",cell_passage!B16&lt;&gt;""),'Cell type'!B16&amp;" - "&amp;cell_passage!B16&amp;" - "&amp;cell_number!B16,IF(AND('Cell type'!B16="",cell_number!B16="",cell_passage!B16=""),"",IF(AND(cell_passage!B16="",cell_number!B16=""),'Cell type'!B16&amp;" - undefined passage and cell number",IF(cell_passage!B16="",'Cell type'!B16&amp;" - undefined passage",'Cell type'!B16&amp;" - undefined number")))),"")</f>
        <v>CellsX - Mixt20230321f20220519NCWBt20230322f20211219FC - 40000</v>
      </c>
      <c r="C16" s="10" t="str">
        <f>IF('Layout full names (mandatory)'!E16&lt;&gt;"",IF(AND('Cell type'!C16&lt;&gt;"",cell_number!C16&lt;&gt;"",cell_passage!C16&lt;&gt;""),'Cell type'!C16&amp;" - "&amp;cell_passage!C16&amp;" - "&amp;cell_number!C16,IF(AND('Cell type'!C16="",cell_number!C16="",cell_passage!C16=""),"",IF(AND(cell_passage!C16="",cell_number!C16=""),'Cell type'!C16&amp;" - undefined passage and cell number",IF(cell_passage!C16="",'Cell type'!C16&amp;" - undefined passage",'Cell type'!C16&amp;" - undefined number")))),"")</f>
        <v>CellsX - Mixt20230321f20220519NCWBt20230322f20211219FC - 40000</v>
      </c>
      <c r="D16" s="10" t="str">
        <f>IF('Layout full names (mandatory)'!F16&lt;&gt;"",IF(AND('Cell type'!D16&lt;&gt;"",cell_number!D16&lt;&gt;"",cell_passage!D16&lt;&gt;""),'Cell type'!D16&amp;" - "&amp;cell_passage!D16&amp;" - "&amp;cell_number!D16,IF(AND('Cell type'!D16="",cell_number!D16="",cell_passage!D16=""),"",IF(AND(cell_passage!D16="",cell_number!D16=""),'Cell type'!D16&amp;" - undefined passage and cell number",IF(cell_passage!D16="",'Cell type'!D16&amp;" - undefined passage",'Cell type'!D16&amp;" - undefined number")))),"")</f>
        <v>CellsX - Mixt20230321f20220519NCWBt20230322f20211219FC - 40000</v>
      </c>
      <c r="E16" s="10" t="str">
        <f>IF('Layout full names (mandatory)'!G16&lt;&gt;"",IF(AND('Cell type'!E16&lt;&gt;"",cell_number!E16&lt;&gt;"",cell_passage!E16&lt;&gt;""),'Cell type'!E16&amp;" - "&amp;cell_passage!E16&amp;" - "&amp;cell_number!E16,IF(AND('Cell type'!E16="",cell_number!E16="",cell_passage!E16=""),"",IF(AND(cell_passage!E16="",cell_number!E16=""),'Cell type'!E16&amp;" - undefined passage and cell number",IF(cell_passage!E16="",'Cell type'!E16&amp;" - undefined passage",'Cell type'!E16&amp;" - undefined number")))),"")</f>
        <v>CellsX - Mixt20230321f20220519NCWBt20230322f20211219FC - 40000</v>
      </c>
      <c r="F16" s="10" t="str">
        <f>IF('Layout full names (mandatory)'!H16&lt;&gt;"",IF(AND('Cell type'!F16&lt;&gt;"",cell_number!F16&lt;&gt;"",cell_passage!F16&lt;&gt;""),'Cell type'!F16&amp;" - "&amp;cell_passage!F16&amp;" - "&amp;cell_number!F16,IF(AND('Cell type'!F16="",cell_number!F16="",cell_passage!F16=""),"",IF(AND(cell_passage!F16="",cell_number!F16=""),'Cell type'!F16&amp;" - undefined passage and cell number",IF(cell_passage!F16="",'Cell type'!F16&amp;" - undefined passage",'Cell type'!F16&amp;" - undefined number")))),"")</f>
        <v>CellsX - Mixt20230321f20220519NCWBt20230322f20211219FC - 40000</v>
      </c>
      <c r="G16" s="10" t="str">
        <f>IF('Layout full names (mandatory)'!I16&lt;&gt;"",IF(AND('Cell type'!G16&lt;&gt;"",cell_number!G16&lt;&gt;"",cell_passage!G16&lt;&gt;""),'Cell type'!G16&amp;" - "&amp;cell_passage!G16&amp;" - "&amp;cell_number!G16,IF(AND('Cell type'!G16="",cell_number!G16="",cell_passage!G16=""),"",IF(AND(cell_passage!G16="",cell_number!G16=""),'Cell type'!G16&amp;" - undefined passage and cell number",IF(cell_passage!G16="",'Cell type'!G16&amp;" - undefined passage",'Cell type'!G16&amp;" - undefined number")))),"")</f>
        <v>CellsX - Mixt20230321f20220519NCWBt20230322f20211219FC - 40000</v>
      </c>
      <c r="H16" s="10" t="str">
        <f>IF('Layout full names (mandatory)'!J16&lt;&gt;"",IF(AND('Cell type'!H16&lt;&gt;"",cell_number!H16&lt;&gt;"",cell_passage!H16&lt;&gt;""),'Cell type'!H16&amp;" - "&amp;cell_passage!H16&amp;" - "&amp;cell_number!H16,IF(AND('Cell type'!H16="",cell_number!H16="",cell_passage!H16=""),"",IF(AND(cell_passage!H16="",cell_number!H16=""),'Cell type'!H16&amp;" - undefined passage and cell number",IF(cell_passage!H16="",'Cell type'!H16&amp;" - undefined passage",'Cell type'!H16&amp;" - undefined number")))),"")</f>
        <v>CellsX - Mixt20230321f20220519NCWBt20230322f20211219FC - 40000</v>
      </c>
      <c r="I16" s="10" t="str">
        <f>IF('Layout full names (mandatory)'!K16&lt;&gt;"",IF(AND('Cell type'!I16&lt;&gt;"",cell_number!I16&lt;&gt;"",cell_passage!I16&lt;&gt;""),'Cell type'!I16&amp;" - "&amp;cell_passage!I16&amp;" - "&amp;cell_number!I16,IF(AND('Cell type'!I16="",cell_number!I16="",cell_passage!I16=""),"",IF(AND(cell_passage!I16="",cell_number!I16=""),'Cell type'!I16&amp;" - undefined passage and cell number",IF(cell_passage!I16="",'Cell type'!I16&amp;" - undefined passage",'Cell type'!I16&amp;" - undefined number")))),"")</f>
        <v>CellsX - Mixt20230321f20220519NCWBt20230322f20211219FC - 40000</v>
      </c>
      <c r="J16" s="10" t="str">
        <f>IF('Layout full names (mandatory)'!L16&lt;&gt;"",IF(AND('Cell type'!J16&lt;&gt;"",cell_number!J16&lt;&gt;"",cell_passage!J16&lt;&gt;""),'Cell type'!J16&amp;" - "&amp;cell_passage!J16&amp;" - "&amp;cell_number!J16,IF(AND('Cell type'!J16="",cell_number!J16="",cell_passage!J16=""),"",IF(AND(cell_passage!J16="",cell_number!J16=""),'Cell type'!J16&amp;" - undefined passage and cell number",IF(cell_passage!J16="",'Cell type'!J16&amp;" - undefined passage",'Cell type'!J16&amp;" - undefined number")))),"")</f>
        <v>CellsX - Mixt20230321f20220519NCWBt20230322f20211219FC - 40000</v>
      </c>
      <c r="K16" s="10" t="str">
        <f>IF('Layout full names (mandatory)'!M16&lt;&gt;"",IF(AND('Cell type'!K16&lt;&gt;"",cell_number!K16&lt;&gt;"",cell_passage!K16&lt;&gt;""),'Cell type'!K16&amp;" - "&amp;cell_passage!K16&amp;" - "&amp;cell_number!K16,IF(AND('Cell type'!K16="",cell_number!K16="",cell_passage!K16=""),"",IF(AND(cell_passage!K16="",cell_number!K16=""),'Cell type'!K16&amp;" - undefined passage and cell number",IF(cell_passage!K16="",'Cell type'!K16&amp;" - undefined passage",'Cell type'!K16&amp;" - undefined number")))),"")</f>
        <v>CellsX - Mixt20230321f20220519NCWBt20230322f20211219FC - 40000</v>
      </c>
      <c r="L16" s="10" t="str">
        <f>IF('Layout full names (mandatory)'!N16&lt;&gt;"",IF(AND('Cell type'!L16&lt;&gt;"",cell_number!L16&lt;&gt;"",cell_passage!L16&lt;&gt;""),'Cell type'!L16&amp;" - "&amp;cell_passage!L16&amp;" - "&amp;cell_number!L16,IF(AND('Cell type'!L16="",cell_number!L16="",cell_passage!L16=""),"",IF(AND(cell_passage!L16="",cell_number!L16=""),'Cell type'!L16&amp;" - undefined passage and cell number",IF(cell_passage!L16="",'Cell type'!L16&amp;" - undefined passage",'Cell type'!L16&amp;" - undefined number")))),"")</f>
        <v>CellsX - Mixt20230321f20220519NCWBt20230322f20211219FC - 40000</v>
      </c>
      <c r="M16" s="10" t="str">
        <f>IF('Layout full names (mandatory)'!O16&lt;&gt;"",IF(AND('Cell type'!M16&lt;&gt;"",cell_number!M16&lt;&gt;"",cell_passage!M16&lt;&gt;""),'Cell type'!M16&amp;" - "&amp;cell_passage!M16&amp;" - "&amp;cell_number!M16,IF(AND('Cell type'!M16="",cell_number!M16="",cell_passage!M16=""),"",IF(AND(cell_passage!M16="",cell_number!M16=""),'Cell type'!M16&amp;" - undefined passage and cell number",IF(cell_passage!M16="",'Cell type'!M16&amp;" - undefined passage",'Cell type'!M16&amp;" - undefined number")))),"")</f>
        <v>CellsX - Mixt20230321f20220519NCWBt20230322f20211219FC - 40000</v>
      </c>
      <c r="N16" s="10" t="str">
        <f>IF('Layout full names (mandatory)'!P16&lt;&gt;"",IF(AND('Cell type'!N16&lt;&gt;"",cell_number!N16&lt;&gt;"",cell_passage!N16&lt;&gt;""),'Cell type'!N16&amp;" - "&amp;cell_passage!N16&amp;" - "&amp;cell_number!N16,IF(AND('Cell type'!N16="",cell_number!N16="",cell_passage!N16=""),"",IF(AND(cell_passage!N16="",cell_number!N16=""),'Cell type'!N16&amp;" - undefined passage and cell number",IF(cell_passage!N16="",'Cell type'!N16&amp;" - undefined passage",'Cell type'!N16&amp;" - undefined number")))),"")</f>
        <v>CellsX - Mixt20230321f20220519NCWBt20230322f20211219FC - 40000</v>
      </c>
      <c r="O16" s="10" t="str">
        <f>IF('Layout full names (mandatory)'!Q16&lt;&gt;"",IF(AND('Cell type'!O16&lt;&gt;"",cell_number!O16&lt;&gt;"",cell_passage!O16&lt;&gt;""),'Cell type'!O16&amp;" - "&amp;cell_passage!O16&amp;" - "&amp;cell_number!O16,IF(AND('Cell type'!O16="",cell_number!O16="",cell_passage!O16=""),"",IF(AND(cell_passage!O16="",cell_number!O16=""),'Cell type'!O16&amp;" - undefined passage and cell number",IF(cell_passage!O16="",'Cell type'!O16&amp;" - undefined passage",'Cell type'!O16&amp;" - undefined number")))),"")</f>
        <v>CellsX - Mixt20230321f20220519NCWBt20230322f20211219FC - 40000</v>
      </c>
      <c r="P16" s="10" t="str">
        <f>IF('Layout full names (mandatory)'!R16&lt;&gt;"",IF(AND('Cell type'!P16&lt;&gt;"",cell_number!P16&lt;&gt;"",cell_passage!P16&lt;&gt;""),'Cell type'!P16&amp;" - "&amp;cell_passage!P16&amp;" - "&amp;cell_number!P16,IF(AND('Cell type'!P16="",cell_number!P16="",cell_passage!P16=""),"",IF(AND(cell_passage!P16="",cell_number!P16=""),'Cell type'!P16&amp;" - undefined passage and cell number",IF(cell_passage!P16="",'Cell type'!P16&amp;" - undefined passage",'Cell type'!P16&amp;" - undefined number")))),"")</f>
        <v>CellsX - Mixt20230321f20220519NCWBt20230322f20211219FC - 40000</v>
      </c>
      <c r="Q16" s="10" t="str">
        <f>IF('Layout full names (mandatory)'!S16&lt;&gt;"",IF(AND('Cell type'!Q16&lt;&gt;"",cell_number!Q16&lt;&gt;"",cell_passage!Q16&lt;&gt;""),'Cell type'!Q16&amp;" - "&amp;cell_passage!Q16&amp;" - "&amp;cell_number!Q16,IF(AND('Cell type'!Q16="",cell_number!Q16="",cell_passage!Q16=""),"",IF(AND(cell_passage!Q16="",cell_number!Q16=""),'Cell type'!Q16&amp;" - undefined passage and cell number",IF(cell_passage!Q16="",'Cell type'!Q16&amp;" - undefined passage",'Cell type'!Q16&amp;" - undefined number")))),"")</f>
        <v>CellsX - Mixt20230321f20220519NCWBt20230322f20211219FC - 40000</v>
      </c>
      <c r="R16" s="10" t="str">
        <f>IF('Layout full names (mandatory)'!T16&lt;&gt;"",IF(AND('Cell type'!R16&lt;&gt;"",cell_number!R16&lt;&gt;"",cell_passage!R16&lt;&gt;""),'Cell type'!R16&amp;" - "&amp;cell_passage!R16&amp;" - "&amp;cell_number!R16,IF(AND('Cell type'!R16="",cell_number!R16="",cell_passage!R16=""),"",IF(AND(cell_passage!R16="",cell_number!R16=""),'Cell type'!R16&amp;" - undefined passage and cell number",IF(cell_passage!R16="",'Cell type'!R16&amp;" - undefined passage",'Cell type'!R16&amp;" - undefined number")))),"")</f>
        <v>CellsX - Mixt20230321f20220519NCWBt20230322f20211219FC - 40000</v>
      </c>
      <c r="S16" s="10" t="str">
        <f>IF('Layout full names (mandatory)'!U16&lt;&gt;"",IF(AND('Cell type'!S16&lt;&gt;"",cell_number!S16&lt;&gt;"",cell_passage!S16&lt;&gt;""),'Cell type'!S16&amp;" - "&amp;cell_passage!S16&amp;" - "&amp;cell_number!S16,IF(AND('Cell type'!S16="",cell_number!S16="",cell_passage!S16=""),"",IF(AND(cell_passage!S16="",cell_number!S16=""),'Cell type'!S16&amp;" - undefined passage and cell number",IF(cell_passage!S16="",'Cell type'!S16&amp;" - undefined passage",'Cell type'!S16&amp;" - undefined number")))),"")</f>
        <v>CellsX - Mixt20230321f20220519NCWBt20230322f20211219FC - 40000</v>
      </c>
      <c r="T16" s="10" t="str">
        <f>IF('Layout full names (mandatory)'!V16&lt;&gt;"",IF(AND('Cell type'!T16&lt;&gt;"",cell_number!T16&lt;&gt;"",cell_passage!T16&lt;&gt;""),'Cell type'!T16&amp;" - "&amp;cell_passage!T16&amp;" - "&amp;cell_number!T16,IF(AND('Cell type'!T16="",cell_number!T16="",cell_passage!T16=""),"",IF(AND(cell_passage!T16="",cell_number!T16=""),'Cell type'!T16&amp;" - undefined passage and cell number",IF(cell_passage!T16="",'Cell type'!T16&amp;" - undefined passage",'Cell type'!T16&amp;" - undefined number")))),"")</f>
        <v>CellsX - Mixt20230321f20220519NCWBt20230322f20211219FC - 40000</v>
      </c>
      <c r="U16" s="10" t="str">
        <f>IF('Layout full names (mandatory)'!W16&lt;&gt;"",IF(AND('Cell type'!U16&lt;&gt;"",cell_number!U16&lt;&gt;"",cell_passage!U16&lt;&gt;""),'Cell type'!U16&amp;" - "&amp;cell_passage!U16&amp;" - "&amp;cell_number!U16,IF(AND('Cell type'!U16="",cell_number!U16="",cell_passage!U16=""),"",IF(AND(cell_passage!U16="",cell_number!U16=""),'Cell type'!U16&amp;" - undefined passage and cell number",IF(cell_passage!U16="",'Cell type'!U16&amp;" - undefined passage",'Cell type'!U16&amp;" - undefined number")))),"")</f>
        <v>CellsX - Mixt20230321f20220519NCWBt20230322f20211219FC - 40000</v>
      </c>
      <c r="V16" s="10" t="str">
        <f>IF('Layout full names (mandatory)'!X16&lt;&gt;"",IF(AND('Cell type'!V16&lt;&gt;"",cell_number!V16&lt;&gt;"",cell_passage!V16&lt;&gt;""),'Cell type'!V16&amp;" - "&amp;cell_passage!V16&amp;" - "&amp;cell_number!V16,IF(AND('Cell type'!V16="",cell_number!V16="",cell_passage!V16=""),"",IF(AND(cell_passage!V16="",cell_number!V16=""),'Cell type'!V16&amp;" - undefined passage and cell number",IF(cell_passage!V16="",'Cell type'!V16&amp;" - undefined passage",'Cell type'!V16&amp;" - undefined number")))),"")</f>
        <v>CellsX - Mixt20230321f20220519NCWBt20230322f20211219FC - 40000</v>
      </c>
      <c r="W16" s="10" t="str">
        <f>IF('Layout full names (mandatory)'!Y16&lt;&gt;"",IF(AND('Cell type'!W16&lt;&gt;"",cell_number!W16&lt;&gt;"",cell_passage!W16&lt;&gt;""),'Cell type'!W16&amp;" - "&amp;cell_passage!W16&amp;" - "&amp;cell_number!W16,IF(AND('Cell type'!W16="",cell_number!W16="",cell_passage!W16=""),"",IF(AND(cell_passage!W16="",cell_number!W16=""),'Cell type'!W16&amp;" - undefined passage and cell number",IF(cell_passage!W16="",'Cell type'!W16&amp;" - undefined passage",'Cell type'!W16&amp;" - undefined number")))),"")</f>
        <v>CellsX - Mixt20230321f20220519NCWBt20230322f20211219FC - 40000</v>
      </c>
      <c r="X16" s="10" t="str">
        <f>IF('Layout full names (mandatory)'!Z16&lt;&gt;"",IF(AND('Cell type'!X16&lt;&gt;"",cell_number!X16&lt;&gt;"",cell_passage!X16&lt;&gt;""),'Cell type'!X16&amp;" - "&amp;cell_passage!X16&amp;" - "&amp;cell_number!X16,IF(AND('Cell type'!X16="",cell_number!X16="",cell_passage!X16=""),"",IF(AND(cell_passage!X16="",cell_number!X16=""),'Cell type'!X16&amp;" - undefined passage and cell number",IF(cell_passage!X16="",'Cell type'!X16&amp;" - undefined passage",'Cell type'!X16&amp;" - undefined number")))),"")</f>
        <v>CellsX - Mixt20230321f20220519NCWBt20230322f20211219FC - 40000</v>
      </c>
      <c r="Y16" s="10" t="str">
        <f>IF('Layout full names (mandatory)'!AA16&lt;&gt;"",IF(AND('Cell type'!Y16&lt;&gt;"",cell_number!Y16&lt;&gt;"",cell_passage!Y16&lt;&gt;""),'Cell type'!Y16&amp;" - "&amp;cell_passage!Y16&amp;" - "&amp;cell_number!Y16,IF(AND('Cell type'!Y16="",cell_number!Y16="",cell_passage!Y16=""),"",IF(AND(cell_passage!Y16="",cell_number!Y16=""),'Cell type'!Y16&amp;" - undefined passage and cell number",IF(cell_passage!Y16="",'Cell type'!Y16&amp;" - undefined passage",'Cell type'!Y16&amp;" - undefined number")))),"")</f>
        <v>CellsX - Mixt20230321f20220519NCWBt20230322f20211219FC - 40000</v>
      </c>
      <c r="Z16" s="3"/>
      <c r="AC16" t="str">
        <f t="shared" si="0"/>
        <v/>
      </c>
      <c r="AD16" t="str">
        <f t="shared" si="1"/>
        <v/>
      </c>
      <c r="AE16" t="str">
        <f t="shared" si="2"/>
        <v/>
      </c>
      <c r="AF16" t="str">
        <f>IF(AB16&lt;&gt;"",COUNTIFS($B$2:$Y$17,AB16,cell_number!$B$2:$Y$17,"&lt;&gt;"),"")</f>
        <v/>
      </c>
      <c r="AM16" s="27"/>
      <c r="AN16" s="21"/>
    </row>
    <row r="17" spans="1:41" ht="21" customHeight="1" x14ac:dyDescent="0.4">
      <c r="A17" s="2" t="str">
        <f>'Layout full names (mandatory)'!C17</f>
        <v>P</v>
      </c>
      <c r="B17" s="10" t="str">
        <f>IF('Layout full names (mandatory)'!D17&lt;&gt;"",IF(AND('Cell type'!B17&lt;&gt;"",cell_number!B17&lt;&gt;"",cell_passage!B17&lt;&gt;""),'Cell type'!B17&amp;" - "&amp;cell_passage!B17&amp;" - "&amp;cell_number!B17,IF(AND('Cell type'!B17="",cell_number!B17="",cell_passage!B17=""),"",IF(AND(cell_passage!B17="",cell_number!B17=""),'Cell type'!B17&amp;" - undefined passage and cell number",IF(cell_passage!B17="",'Cell type'!B17&amp;" - undefined passage",'Cell type'!B17&amp;" - undefined number")))),"")</f>
        <v>CellsX - Mixt20230321f20220519NCWBt20230322f20211219FC - 40000</v>
      </c>
      <c r="C17" s="10" t="str">
        <f>IF('Layout full names (mandatory)'!E17&lt;&gt;"",IF(AND('Cell type'!C17&lt;&gt;"",cell_number!C17&lt;&gt;"",cell_passage!C17&lt;&gt;""),'Cell type'!C17&amp;" - "&amp;cell_passage!C17&amp;" - "&amp;cell_number!C17,IF(AND('Cell type'!C17="",cell_number!C17="",cell_passage!C17=""),"",IF(AND(cell_passage!C17="",cell_number!C17=""),'Cell type'!C17&amp;" - undefined passage and cell number",IF(cell_passage!C17="",'Cell type'!C17&amp;" - undefined passage",'Cell type'!C17&amp;" - undefined number")))),"")</f>
        <v>CellsX - Mixt20230321f20220519NCWBt20230322f20211219FC - 40000</v>
      </c>
      <c r="D17" s="10" t="str">
        <f>IF('Layout full names (mandatory)'!F17&lt;&gt;"",IF(AND('Cell type'!D17&lt;&gt;"",cell_number!D17&lt;&gt;"",cell_passage!D17&lt;&gt;""),'Cell type'!D17&amp;" - "&amp;cell_passage!D17&amp;" - "&amp;cell_number!D17,IF(AND('Cell type'!D17="",cell_number!D17="",cell_passage!D17=""),"",IF(AND(cell_passage!D17="",cell_number!D17=""),'Cell type'!D17&amp;" - undefined passage and cell number",IF(cell_passage!D17="",'Cell type'!D17&amp;" - undefined passage",'Cell type'!D17&amp;" - undefined number")))),"")</f>
        <v>CellsX - Mixt20230321f20220519NCWBt20230322f20211219FC - 40000</v>
      </c>
      <c r="E17" s="10" t="str">
        <f>IF('Layout full names (mandatory)'!G17&lt;&gt;"",IF(AND('Cell type'!E17&lt;&gt;"",cell_number!E17&lt;&gt;"",cell_passage!E17&lt;&gt;""),'Cell type'!E17&amp;" - "&amp;cell_passage!E17&amp;" - "&amp;cell_number!E17,IF(AND('Cell type'!E17="",cell_number!E17="",cell_passage!E17=""),"",IF(AND(cell_passage!E17="",cell_number!E17=""),'Cell type'!E17&amp;" - undefined passage and cell number",IF(cell_passage!E17="",'Cell type'!E17&amp;" - undefined passage",'Cell type'!E17&amp;" - undefined number")))),"")</f>
        <v>CellsX - Mixt20230321f20220519NCWBt20230322f20211219FC - 40000</v>
      </c>
      <c r="F17" s="10" t="str">
        <f>IF('Layout full names (mandatory)'!H17&lt;&gt;"",IF(AND('Cell type'!F17&lt;&gt;"",cell_number!F17&lt;&gt;"",cell_passage!F17&lt;&gt;""),'Cell type'!F17&amp;" - "&amp;cell_passage!F17&amp;" - "&amp;cell_number!F17,IF(AND('Cell type'!F17="",cell_number!F17="",cell_passage!F17=""),"",IF(AND(cell_passage!F17="",cell_number!F17=""),'Cell type'!F17&amp;" - undefined passage and cell number",IF(cell_passage!F17="",'Cell type'!F17&amp;" - undefined passage",'Cell type'!F17&amp;" - undefined number")))),"")</f>
        <v>CellsX - Mixt20230321f20220519NCWBt20230322f20211219FC - 40000</v>
      </c>
      <c r="G17" s="10" t="str">
        <f>IF('Layout full names (mandatory)'!I17&lt;&gt;"",IF(AND('Cell type'!G17&lt;&gt;"",cell_number!G17&lt;&gt;"",cell_passage!G17&lt;&gt;""),'Cell type'!G17&amp;" - "&amp;cell_passage!G17&amp;" - "&amp;cell_number!G17,IF(AND('Cell type'!G17="",cell_number!G17="",cell_passage!G17=""),"",IF(AND(cell_passage!G17="",cell_number!G17=""),'Cell type'!G17&amp;" - undefined passage and cell number",IF(cell_passage!G17="",'Cell type'!G17&amp;" - undefined passage",'Cell type'!G17&amp;" - undefined number")))),"")</f>
        <v>CellsX - Mixt20230321f20220519NCWBt20230322f20211219FC - 40000</v>
      </c>
      <c r="H17" s="10" t="str">
        <f>IF('Layout full names (mandatory)'!J17&lt;&gt;"",IF(AND('Cell type'!H17&lt;&gt;"",cell_number!H17&lt;&gt;"",cell_passage!H17&lt;&gt;""),'Cell type'!H17&amp;" - "&amp;cell_passage!H17&amp;" - "&amp;cell_number!H17,IF(AND('Cell type'!H17="",cell_number!H17="",cell_passage!H17=""),"",IF(AND(cell_passage!H17="",cell_number!H17=""),'Cell type'!H17&amp;" - undefined passage and cell number",IF(cell_passage!H17="",'Cell type'!H17&amp;" - undefined passage",'Cell type'!H17&amp;" - undefined number")))),"")</f>
        <v>CellsX - Mixt20230321f20220519NCWBt20230322f20211219FC - 40000</v>
      </c>
      <c r="I17" s="10" t="str">
        <f>IF('Layout full names (mandatory)'!K17&lt;&gt;"",IF(AND('Cell type'!I17&lt;&gt;"",cell_number!I17&lt;&gt;"",cell_passage!I17&lt;&gt;""),'Cell type'!I17&amp;" - "&amp;cell_passage!I17&amp;" - "&amp;cell_number!I17,IF(AND('Cell type'!I17="",cell_number!I17="",cell_passage!I17=""),"",IF(AND(cell_passage!I17="",cell_number!I17=""),'Cell type'!I17&amp;" - undefined passage and cell number",IF(cell_passage!I17="",'Cell type'!I17&amp;" - undefined passage",'Cell type'!I17&amp;" - undefined number")))),"")</f>
        <v>CellsX - Mixt20230321f20220519NCWBt20230322f20211219FC - 40000</v>
      </c>
      <c r="J17" s="10" t="str">
        <f>IF('Layout full names (mandatory)'!L17&lt;&gt;"",IF(AND('Cell type'!J17&lt;&gt;"",cell_number!J17&lt;&gt;"",cell_passage!J17&lt;&gt;""),'Cell type'!J17&amp;" - "&amp;cell_passage!J17&amp;" - "&amp;cell_number!J17,IF(AND('Cell type'!J17="",cell_number!J17="",cell_passage!J17=""),"",IF(AND(cell_passage!J17="",cell_number!J17=""),'Cell type'!J17&amp;" - undefined passage and cell number",IF(cell_passage!J17="",'Cell type'!J17&amp;" - undefined passage",'Cell type'!J17&amp;" - undefined number")))),"")</f>
        <v>CellsX - Mixt20230321f20220519NCWBt20230322f20211219FC - 40000</v>
      </c>
      <c r="K17" s="10" t="str">
        <f>IF('Layout full names (mandatory)'!M17&lt;&gt;"",IF(AND('Cell type'!K17&lt;&gt;"",cell_number!K17&lt;&gt;"",cell_passage!K17&lt;&gt;""),'Cell type'!K17&amp;" - "&amp;cell_passage!K17&amp;" - "&amp;cell_number!K17,IF(AND('Cell type'!K17="",cell_number!K17="",cell_passage!K17=""),"",IF(AND(cell_passage!K17="",cell_number!K17=""),'Cell type'!K17&amp;" - undefined passage and cell number",IF(cell_passage!K17="",'Cell type'!K17&amp;" - undefined passage",'Cell type'!K17&amp;" - undefined number")))),"")</f>
        <v>CellsX - Mixt20230321f20220519NCWBt20230322f20211219FC - 40000</v>
      </c>
      <c r="L17" s="10" t="str">
        <f>IF('Layout full names (mandatory)'!N17&lt;&gt;"",IF(AND('Cell type'!L17&lt;&gt;"",cell_number!L17&lt;&gt;"",cell_passage!L17&lt;&gt;""),'Cell type'!L17&amp;" - "&amp;cell_passage!L17&amp;" - "&amp;cell_number!L17,IF(AND('Cell type'!L17="",cell_number!L17="",cell_passage!L17=""),"",IF(AND(cell_passage!L17="",cell_number!L17=""),'Cell type'!L17&amp;" - undefined passage and cell number",IF(cell_passage!L17="",'Cell type'!L17&amp;" - undefined passage",'Cell type'!L17&amp;" - undefined number")))),"")</f>
        <v>CellsX - Mixt20230321f20220519NCWBt20230322f20211219FC - 40000</v>
      </c>
      <c r="M17" s="10" t="str">
        <f>IF('Layout full names (mandatory)'!O17&lt;&gt;"",IF(AND('Cell type'!M17&lt;&gt;"",cell_number!M17&lt;&gt;"",cell_passage!M17&lt;&gt;""),'Cell type'!M17&amp;" - "&amp;cell_passage!M17&amp;" - "&amp;cell_number!M17,IF(AND('Cell type'!M17="",cell_number!M17="",cell_passage!M17=""),"",IF(AND(cell_passage!M17="",cell_number!M17=""),'Cell type'!M17&amp;" - undefined passage and cell number",IF(cell_passage!M17="",'Cell type'!M17&amp;" - undefined passage",'Cell type'!M17&amp;" - undefined number")))),"")</f>
        <v>CellsX - Mixt20230321f20220519NCWBt20230322f20211219FC - 40000</v>
      </c>
      <c r="N17" s="10" t="str">
        <f>IF('Layout full names (mandatory)'!P17&lt;&gt;"",IF(AND('Cell type'!N17&lt;&gt;"",cell_number!N17&lt;&gt;"",cell_passage!N17&lt;&gt;""),'Cell type'!N17&amp;" - "&amp;cell_passage!N17&amp;" - "&amp;cell_number!N17,IF(AND('Cell type'!N17="",cell_number!N17="",cell_passage!N17=""),"",IF(AND(cell_passage!N17="",cell_number!N17=""),'Cell type'!N17&amp;" - undefined passage and cell number",IF(cell_passage!N17="",'Cell type'!N17&amp;" - undefined passage",'Cell type'!N17&amp;" - undefined number")))),"")</f>
        <v>CellsX - Mixt20230321f20220519NCWBt20230322f20211219FC - 40000</v>
      </c>
      <c r="O17" s="10" t="str">
        <f>IF('Layout full names (mandatory)'!Q17&lt;&gt;"",IF(AND('Cell type'!O17&lt;&gt;"",cell_number!O17&lt;&gt;"",cell_passage!O17&lt;&gt;""),'Cell type'!O17&amp;" - "&amp;cell_passage!O17&amp;" - "&amp;cell_number!O17,IF(AND('Cell type'!O17="",cell_number!O17="",cell_passage!O17=""),"",IF(AND(cell_passage!O17="",cell_number!O17=""),'Cell type'!O17&amp;" - undefined passage and cell number",IF(cell_passage!O17="",'Cell type'!O17&amp;" - undefined passage",'Cell type'!O17&amp;" - undefined number")))),"")</f>
        <v>CellsX - Mixt20230321f20220519NCWBt20230322f20211219FC - 40000</v>
      </c>
      <c r="P17" s="10" t="str">
        <f>IF('Layout full names (mandatory)'!R17&lt;&gt;"",IF(AND('Cell type'!P17&lt;&gt;"",cell_number!P17&lt;&gt;"",cell_passage!P17&lt;&gt;""),'Cell type'!P17&amp;" - "&amp;cell_passage!P17&amp;" - "&amp;cell_number!P17,IF(AND('Cell type'!P17="",cell_number!P17="",cell_passage!P17=""),"",IF(AND(cell_passage!P17="",cell_number!P17=""),'Cell type'!P17&amp;" - undefined passage and cell number",IF(cell_passage!P17="",'Cell type'!P17&amp;" - undefined passage",'Cell type'!P17&amp;" - undefined number")))),"")</f>
        <v>CellsX - Mixt20230321f20220519NCWBt20230322f20211219FC - 40000</v>
      </c>
      <c r="Q17" s="10" t="str">
        <f>IF('Layout full names (mandatory)'!S17&lt;&gt;"",IF(AND('Cell type'!Q17&lt;&gt;"",cell_number!Q17&lt;&gt;"",cell_passage!Q17&lt;&gt;""),'Cell type'!Q17&amp;" - "&amp;cell_passage!Q17&amp;" - "&amp;cell_number!Q17,IF(AND('Cell type'!Q17="",cell_number!Q17="",cell_passage!Q17=""),"",IF(AND(cell_passage!Q17="",cell_number!Q17=""),'Cell type'!Q17&amp;" - undefined passage and cell number",IF(cell_passage!Q17="",'Cell type'!Q17&amp;" - undefined passage",'Cell type'!Q17&amp;" - undefined number")))),"")</f>
        <v>CellsX - Mixt20230321f20220519NCWBt20230322f20211219FC - 40000</v>
      </c>
      <c r="R17" s="10" t="str">
        <f>IF('Layout full names (mandatory)'!T17&lt;&gt;"",IF(AND('Cell type'!R17&lt;&gt;"",cell_number!R17&lt;&gt;"",cell_passage!R17&lt;&gt;""),'Cell type'!R17&amp;" - "&amp;cell_passage!R17&amp;" - "&amp;cell_number!R17,IF(AND('Cell type'!R17="",cell_number!R17="",cell_passage!R17=""),"",IF(AND(cell_passage!R17="",cell_number!R17=""),'Cell type'!R17&amp;" - undefined passage and cell number",IF(cell_passage!R17="",'Cell type'!R17&amp;" - undefined passage",'Cell type'!R17&amp;" - undefined number")))),"")</f>
        <v>CellsX - Mixt20230321f20220519NCWBt20230322f20211219FC - 40000</v>
      </c>
      <c r="S17" s="10" t="str">
        <f>IF('Layout full names (mandatory)'!U17&lt;&gt;"",IF(AND('Cell type'!S17&lt;&gt;"",cell_number!S17&lt;&gt;"",cell_passage!S17&lt;&gt;""),'Cell type'!S17&amp;" - "&amp;cell_passage!S17&amp;" - "&amp;cell_number!S17,IF(AND('Cell type'!S17="",cell_number!S17="",cell_passage!S17=""),"",IF(AND(cell_passage!S17="",cell_number!S17=""),'Cell type'!S17&amp;" - undefined passage and cell number",IF(cell_passage!S17="",'Cell type'!S17&amp;" - undefined passage",'Cell type'!S17&amp;" - undefined number")))),"")</f>
        <v>CellsX - Mixt20230321f20220519NCWBt20230322f20211219FC - 40000</v>
      </c>
      <c r="T17" s="10" t="str">
        <f>IF('Layout full names (mandatory)'!V17&lt;&gt;"",IF(AND('Cell type'!T17&lt;&gt;"",cell_number!T17&lt;&gt;"",cell_passage!T17&lt;&gt;""),'Cell type'!T17&amp;" - "&amp;cell_passage!T17&amp;" - "&amp;cell_number!T17,IF(AND('Cell type'!T17="",cell_number!T17="",cell_passage!T17=""),"",IF(AND(cell_passage!T17="",cell_number!T17=""),'Cell type'!T17&amp;" - undefined passage and cell number",IF(cell_passage!T17="",'Cell type'!T17&amp;" - undefined passage",'Cell type'!T17&amp;" - undefined number")))),"")</f>
        <v>CellsX - Mixt20230321f20220519NCWBt20230322f20211219FC - 40000</v>
      </c>
      <c r="U17" s="10" t="str">
        <f>IF('Layout full names (mandatory)'!W17&lt;&gt;"",IF(AND('Cell type'!U17&lt;&gt;"",cell_number!U17&lt;&gt;"",cell_passage!U17&lt;&gt;""),'Cell type'!U17&amp;" - "&amp;cell_passage!U17&amp;" - "&amp;cell_number!U17,IF(AND('Cell type'!U17="",cell_number!U17="",cell_passage!U17=""),"",IF(AND(cell_passage!U17="",cell_number!U17=""),'Cell type'!U17&amp;" - undefined passage and cell number",IF(cell_passage!U17="",'Cell type'!U17&amp;" - undefined passage",'Cell type'!U17&amp;" - undefined number")))),"")</f>
        <v>CellsX - Mixt20230321f20220519NCWBt20230322f20211219FC - 40000</v>
      </c>
      <c r="V17" s="10" t="str">
        <f>IF('Layout full names (mandatory)'!X17&lt;&gt;"",IF(AND('Cell type'!V17&lt;&gt;"",cell_number!V17&lt;&gt;"",cell_passage!V17&lt;&gt;""),'Cell type'!V17&amp;" - "&amp;cell_passage!V17&amp;" - "&amp;cell_number!V17,IF(AND('Cell type'!V17="",cell_number!V17="",cell_passage!V17=""),"",IF(AND(cell_passage!V17="",cell_number!V17=""),'Cell type'!V17&amp;" - undefined passage and cell number",IF(cell_passage!V17="",'Cell type'!V17&amp;" - undefined passage",'Cell type'!V17&amp;" - undefined number")))),"")</f>
        <v>CellsX - Mixt20230321f20220519NCWBt20230322f20211219FC - 40000</v>
      </c>
      <c r="W17" s="10" t="str">
        <f>IF('Layout full names (mandatory)'!Y17&lt;&gt;"",IF(AND('Cell type'!W17&lt;&gt;"",cell_number!W17&lt;&gt;"",cell_passage!W17&lt;&gt;""),'Cell type'!W17&amp;" - "&amp;cell_passage!W17&amp;" - "&amp;cell_number!W17,IF(AND('Cell type'!W17="",cell_number!W17="",cell_passage!W17=""),"",IF(AND(cell_passage!W17="",cell_number!W17=""),'Cell type'!W17&amp;" - undefined passage and cell number",IF(cell_passage!W17="",'Cell type'!W17&amp;" - undefined passage",'Cell type'!W17&amp;" - undefined number")))),"")</f>
        <v>CellsX - Mixt20230321f20220519NCWBt20230322f20211219FC - 40000</v>
      </c>
      <c r="X17" s="10" t="str">
        <f>IF('Layout full names (mandatory)'!Z17&lt;&gt;"",IF(AND('Cell type'!X17&lt;&gt;"",cell_number!X17&lt;&gt;"",cell_passage!X17&lt;&gt;""),'Cell type'!X17&amp;" - "&amp;cell_passage!X17&amp;" - "&amp;cell_number!X17,IF(AND('Cell type'!X17="",cell_number!X17="",cell_passage!X17=""),"",IF(AND(cell_passage!X17="",cell_number!X17=""),'Cell type'!X17&amp;" - undefined passage and cell number",IF(cell_passage!X17="",'Cell type'!X17&amp;" - undefined passage",'Cell type'!X17&amp;" - undefined number")))),"")</f>
        <v>CellsX - Mixt20230321f20220519NCWBt20230322f20211219FC - 40000</v>
      </c>
      <c r="Y17" s="10" t="str">
        <f>IF('Layout full names (mandatory)'!AA17&lt;&gt;"",IF(AND('Cell type'!Y17&lt;&gt;"",cell_number!Y17&lt;&gt;"",cell_passage!Y17&lt;&gt;""),'Cell type'!Y17&amp;" - "&amp;cell_passage!Y17&amp;" - "&amp;cell_number!Y17,IF(AND('Cell type'!Y17="",cell_number!Y17="",cell_passage!Y17=""),"",IF(AND(cell_passage!Y17="",cell_number!Y17=""),'Cell type'!Y17&amp;" - undefined passage and cell number",IF(cell_passage!Y17="",'Cell type'!Y17&amp;" - undefined passage",'Cell type'!Y17&amp;" - undefined number")))),"")</f>
        <v>CellsX - Mixt20230321f20220519NCWBt20230322f20211219FC - 40000</v>
      </c>
      <c r="Z17" s="3"/>
      <c r="AC17" t="str">
        <f t="shared" si="0"/>
        <v/>
      </c>
      <c r="AD17" t="str">
        <f t="shared" si="1"/>
        <v/>
      </c>
      <c r="AE17" t="str">
        <f t="shared" si="2"/>
        <v/>
      </c>
      <c r="AF17" t="str">
        <f>IF(AB17&lt;&gt;"",COUNTIFS($B$2:$Y$17,AB17,cell_number!$B$2:$Y$17,"&lt;&gt;"),"")</f>
        <v/>
      </c>
      <c r="AM17" s="27"/>
      <c r="AN17" s="21"/>
    </row>
    <row r="18" spans="1:41" ht="21" customHeight="1" x14ac:dyDescent="0.4">
      <c r="Z18" s="3"/>
      <c r="AC18" t="str">
        <f t="shared" si="0"/>
        <v/>
      </c>
      <c r="AD18" t="str">
        <f t="shared" si="1"/>
        <v/>
      </c>
      <c r="AE18" t="str">
        <f t="shared" si="2"/>
        <v/>
      </c>
      <c r="AF18" t="str">
        <f>IF(AB18&lt;&gt;"",COUNTIFS($B$2:$Y$17,AB18,cell_number!$B$2:$Y$17,"&lt;&gt;"),"")</f>
        <v/>
      </c>
      <c r="AM18" s="27"/>
      <c r="AN18" s="21"/>
    </row>
    <row r="19" spans="1:41" ht="21" customHeight="1" x14ac:dyDescent="0.4">
      <c r="Z19" s="3"/>
      <c r="AC19" t="str">
        <f t="shared" si="0"/>
        <v/>
      </c>
      <c r="AD19" t="str">
        <f t="shared" si="1"/>
        <v/>
      </c>
      <c r="AE19" t="str">
        <f t="shared" si="2"/>
        <v/>
      </c>
      <c r="AF19" t="str">
        <f>IF(AB19&lt;&gt;"",COUNTIFS($B$2:$Y$17,AB19,cell_number!$B$2:$Y$17,"&lt;&gt;"),"")</f>
        <v/>
      </c>
      <c r="AM19" s="27"/>
      <c r="AN19" s="21"/>
    </row>
    <row r="20" spans="1:41" x14ac:dyDescent="0.3">
      <c r="AC20" t="str">
        <f t="shared" si="0"/>
        <v/>
      </c>
      <c r="AD20" t="str">
        <f t="shared" si="1"/>
        <v/>
      </c>
      <c r="AE20" t="str">
        <f t="shared" si="2"/>
        <v/>
      </c>
      <c r="AF20" t="str">
        <f>IF(AB20&lt;&gt;"",COUNTIFS($B$2:$Y$17,AB20,cell_number!$B$2:$Y$17,"&lt;&gt;"),"")</f>
        <v/>
      </c>
      <c r="AG20" t="str">
        <f t="shared" ref="AG20:AG27" si="3">IFERROR(AF20*AD20,"")</f>
        <v/>
      </c>
      <c r="AH20" t="str">
        <f t="shared" ref="AH20:AH27" si="4">IFERROR(AF20*$AF$1,"")</f>
        <v/>
      </c>
      <c r="AI20" t="str">
        <f t="shared" ref="AI20:AI27" si="5">IFERROR(1000*AG20/AH20,"")</f>
        <v/>
      </c>
      <c r="AJ20" t="str">
        <f t="shared" ref="AJ20:AK27" si="6">IFERROR(AG20*$AC$1,"")</f>
        <v/>
      </c>
      <c r="AK20" t="str">
        <f t="shared" si="6"/>
        <v/>
      </c>
      <c r="AL20" t="str">
        <f>IF('Plate preparation Calculations'!N27&lt;&gt;"",'Plate preparation Calculations'!N27,"")</f>
        <v/>
      </c>
      <c r="AM20" s="27" t="str">
        <f t="shared" ref="AM20:AM27" si="7">IFERROR(1000*$AC$2*AJ20/AL20,"")</f>
        <v/>
      </c>
      <c r="AN20" s="21" t="str">
        <f t="shared" ref="AN20:AN27" si="8">IFERROR(AO20-AM20,"")</f>
        <v/>
      </c>
      <c r="AO20" t="str">
        <f t="shared" ref="AO20:AO27" si="9">IFERROR($AF$1*$AC$1*$AC$2*AF20,"")</f>
        <v/>
      </c>
    </row>
    <row r="21" spans="1:41" x14ac:dyDescent="0.3">
      <c r="AC21" t="str">
        <f t="shared" si="0"/>
        <v/>
      </c>
      <c r="AD21" t="str">
        <f t="shared" si="1"/>
        <v/>
      </c>
      <c r="AE21" t="str">
        <f t="shared" si="2"/>
        <v/>
      </c>
      <c r="AF21" t="str">
        <f>IF(AB21&lt;&gt;"",COUNTIFS($B$2:$Y$17,AB21,cell_number!$B$2:$Y$17,"&lt;&gt;"),"")</f>
        <v/>
      </c>
      <c r="AG21" t="str">
        <f t="shared" si="3"/>
        <v/>
      </c>
      <c r="AH21" t="str">
        <f t="shared" si="4"/>
        <v/>
      </c>
      <c r="AI21" t="str">
        <f t="shared" si="5"/>
        <v/>
      </c>
      <c r="AJ21" t="str">
        <f t="shared" si="6"/>
        <v/>
      </c>
      <c r="AK21" t="str">
        <f t="shared" si="6"/>
        <v/>
      </c>
      <c r="AL21" t="str">
        <f>IF('Plate preparation Calculations'!N28&lt;&gt;"",'Plate preparation Calculations'!N28,"")</f>
        <v/>
      </c>
      <c r="AM21" s="27" t="str">
        <f t="shared" si="7"/>
        <v/>
      </c>
      <c r="AN21" s="21" t="str">
        <f t="shared" si="8"/>
        <v/>
      </c>
      <c r="AO21" t="str">
        <f t="shared" si="9"/>
        <v/>
      </c>
    </row>
    <row r="22" spans="1:41" x14ac:dyDescent="0.3">
      <c r="AC22" t="str">
        <f t="shared" si="0"/>
        <v/>
      </c>
      <c r="AD22" t="str">
        <f t="shared" si="1"/>
        <v/>
      </c>
      <c r="AE22" t="str">
        <f t="shared" si="2"/>
        <v/>
      </c>
      <c r="AF22" t="str">
        <f>IF(AB22&lt;&gt;"",COUNTIFS($B$2:$Y$17,AB22,cell_number!$B$2:$Y$17,"&lt;&gt;"),"")</f>
        <v/>
      </c>
      <c r="AG22" t="str">
        <f t="shared" si="3"/>
        <v/>
      </c>
      <c r="AH22" t="str">
        <f t="shared" si="4"/>
        <v/>
      </c>
      <c r="AI22" t="str">
        <f t="shared" si="5"/>
        <v/>
      </c>
      <c r="AJ22" t="str">
        <f t="shared" si="6"/>
        <v/>
      </c>
      <c r="AK22" t="str">
        <f t="shared" si="6"/>
        <v/>
      </c>
      <c r="AL22" t="str">
        <f>IF('Plate preparation Calculations'!N29&lt;&gt;"",'Plate preparation Calculations'!N29,"")</f>
        <v/>
      </c>
      <c r="AM22" s="27" t="str">
        <f t="shared" si="7"/>
        <v/>
      </c>
      <c r="AN22" s="21" t="str">
        <f t="shared" si="8"/>
        <v/>
      </c>
      <c r="AO22" t="str">
        <f t="shared" si="9"/>
        <v/>
      </c>
    </row>
    <row r="23" spans="1:41" x14ac:dyDescent="0.3">
      <c r="AC23" t="str">
        <f t="shared" si="0"/>
        <v/>
      </c>
      <c r="AD23" t="str">
        <f t="shared" si="1"/>
        <v/>
      </c>
      <c r="AE23" t="str">
        <f t="shared" si="2"/>
        <v/>
      </c>
      <c r="AF23" t="str">
        <f>IF(AB23&lt;&gt;"",COUNTIFS($B$2:$Y$17,AB23,cell_number!$B$2:$Y$17,"&lt;&gt;"),"")</f>
        <v/>
      </c>
      <c r="AG23" t="str">
        <f t="shared" si="3"/>
        <v/>
      </c>
      <c r="AH23" t="str">
        <f t="shared" si="4"/>
        <v/>
      </c>
      <c r="AI23" t="str">
        <f t="shared" si="5"/>
        <v/>
      </c>
      <c r="AJ23" t="str">
        <f t="shared" si="6"/>
        <v/>
      </c>
      <c r="AK23" t="str">
        <f t="shared" si="6"/>
        <v/>
      </c>
      <c r="AL23" t="str">
        <f>IF('Plate preparation Calculations'!N30&lt;&gt;"",'Plate preparation Calculations'!N30,"")</f>
        <v/>
      </c>
      <c r="AM23" s="27" t="str">
        <f t="shared" si="7"/>
        <v/>
      </c>
      <c r="AN23" s="21" t="str">
        <f t="shared" si="8"/>
        <v/>
      </c>
      <c r="AO23" t="str">
        <f t="shared" si="9"/>
        <v/>
      </c>
    </row>
    <row r="24" spans="1:41" x14ac:dyDescent="0.3">
      <c r="AC24" t="str">
        <f t="shared" si="0"/>
        <v/>
      </c>
      <c r="AD24" t="str">
        <f t="shared" si="1"/>
        <v/>
      </c>
      <c r="AE24" t="str">
        <f t="shared" si="2"/>
        <v/>
      </c>
      <c r="AF24" t="str">
        <f>IF(AB24&lt;&gt;"",COUNTIFS($B$2:$Y$17,AB24,cell_number!$B$2:$Y$17,"&lt;&gt;"),"")</f>
        <v/>
      </c>
      <c r="AG24" t="str">
        <f t="shared" si="3"/>
        <v/>
      </c>
      <c r="AH24" t="str">
        <f t="shared" si="4"/>
        <v/>
      </c>
      <c r="AI24" t="str">
        <f t="shared" si="5"/>
        <v/>
      </c>
      <c r="AJ24" t="str">
        <f t="shared" si="6"/>
        <v/>
      </c>
      <c r="AK24" t="str">
        <f t="shared" si="6"/>
        <v/>
      </c>
      <c r="AL24" t="str">
        <f>IF('Plate preparation Calculations'!N31&lt;&gt;"",'Plate preparation Calculations'!N31,"")</f>
        <v/>
      </c>
      <c r="AM24" s="27" t="str">
        <f t="shared" si="7"/>
        <v/>
      </c>
      <c r="AN24" s="21" t="str">
        <f t="shared" si="8"/>
        <v/>
      </c>
      <c r="AO24" t="str">
        <f t="shared" si="9"/>
        <v/>
      </c>
    </row>
    <row r="25" spans="1:41" x14ac:dyDescent="0.3">
      <c r="AC25" t="str">
        <f t="shared" si="0"/>
        <v/>
      </c>
      <c r="AD25" t="str">
        <f t="shared" si="1"/>
        <v/>
      </c>
      <c r="AE25" t="str">
        <f t="shared" si="2"/>
        <v/>
      </c>
      <c r="AF25" t="str">
        <f>IF(AB25&lt;&gt;"",COUNTIFS($B$2:$Y$17,AB25,cell_number!$B$2:$Y$17,"&lt;&gt;"),"")</f>
        <v/>
      </c>
      <c r="AG25" t="str">
        <f t="shared" si="3"/>
        <v/>
      </c>
      <c r="AH25" t="str">
        <f t="shared" si="4"/>
        <v/>
      </c>
      <c r="AI25" t="str">
        <f t="shared" si="5"/>
        <v/>
      </c>
      <c r="AJ25" t="str">
        <f t="shared" si="6"/>
        <v/>
      </c>
      <c r="AK25" t="str">
        <f t="shared" si="6"/>
        <v/>
      </c>
      <c r="AL25" t="str">
        <f>IF('Plate preparation Calculations'!N32&lt;&gt;"",'Plate preparation Calculations'!N32,"")</f>
        <v/>
      </c>
      <c r="AM25" s="27" t="str">
        <f t="shared" si="7"/>
        <v/>
      </c>
      <c r="AN25" s="21" t="str">
        <f t="shared" si="8"/>
        <v/>
      </c>
      <c r="AO25" t="str">
        <f t="shared" si="9"/>
        <v/>
      </c>
    </row>
    <row r="26" spans="1:41" x14ac:dyDescent="0.3">
      <c r="AC26" t="str">
        <f t="shared" si="0"/>
        <v/>
      </c>
      <c r="AD26" t="str">
        <f t="shared" si="1"/>
        <v/>
      </c>
      <c r="AE26" t="str">
        <f t="shared" si="2"/>
        <v/>
      </c>
      <c r="AF26" t="str">
        <f>IF(AB26&lt;&gt;"",COUNTIFS($B$2:$Y$17,AB26,cell_number!$B$2:$Y$17,"&lt;&gt;"),"")</f>
        <v/>
      </c>
      <c r="AG26" t="str">
        <f t="shared" si="3"/>
        <v/>
      </c>
      <c r="AH26" t="str">
        <f t="shared" si="4"/>
        <v/>
      </c>
      <c r="AI26" t="str">
        <f t="shared" si="5"/>
        <v/>
      </c>
      <c r="AJ26" t="str">
        <f t="shared" si="6"/>
        <v/>
      </c>
      <c r="AK26" t="str">
        <f t="shared" si="6"/>
        <v/>
      </c>
      <c r="AL26" t="str">
        <f>IF('Plate preparation Calculations'!N33&lt;&gt;"",'Plate preparation Calculations'!N33,"")</f>
        <v/>
      </c>
      <c r="AM26" s="27" t="str">
        <f t="shared" si="7"/>
        <v/>
      </c>
      <c r="AN26" s="21" t="str">
        <f t="shared" si="8"/>
        <v/>
      </c>
      <c r="AO26" t="str">
        <f t="shared" si="9"/>
        <v/>
      </c>
    </row>
    <row r="27" spans="1:41" x14ac:dyDescent="0.3">
      <c r="AC27" t="str">
        <f t="shared" si="0"/>
        <v/>
      </c>
      <c r="AD27" t="str">
        <f t="shared" si="1"/>
        <v/>
      </c>
      <c r="AE27" t="str">
        <f t="shared" si="2"/>
        <v/>
      </c>
      <c r="AF27" t="str">
        <f>IF(AB27&lt;&gt;"",COUNTIFS($B$2:$Y$17,AB27,cell_number!$B$2:$Y$17,"&lt;&gt;"),"")</f>
        <v/>
      </c>
      <c r="AG27" t="str">
        <f t="shared" si="3"/>
        <v/>
      </c>
      <c r="AH27" t="str">
        <f t="shared" si="4"/>
        <v/>
      </c>
      <c r="AI27" t="str">
        <f t="shared" si="5"/>
        <v/>
      </c>
      <c r="AJ27" t="str">
        <f t="shared" si="6"/>
        <v/>
      </c>
      <c r="AK27" t="str">
        <f t="shared" si="6"/>
        <v/>
      </c>
      <c r="AL27" t="str">
        <f>IF('Plate preparation Calculations'!N34&lt;&gt;"",'Plate preparation Calculations'!N34,"")</f>
        <v/>
      </c>
      <c r="AM27" s="27" t="str">
        <f t="shared" si="7"/>
        <v/>
      </c>
      <c r="AN27" s="21" t="str">
        <f t="shared" si="8"/>
        <v/>
      </c>
      <c r="AO27" t="str">
        <f t="shared" si="9"/>
        <v/>
      </c>
    </row>
    <row r="28" spans="1:41" x14ac:dyDescent="0.3">
      <c r="AC28" t="str">
        <f t="shared" si="0"/>
        <v/>
      </c>
      <c r="AD28" t="str">
        <f t="shared" si="1"/>
        <v/>
      </c>
      <c r="AE28" t="str">
        <f t="shared" si="2"/>
        <v/>
      </c>
      <c r="AF28" t="str">
        <f>IF(AB28&lt;&gt;"",COUNTIFS($B$2:$Y$17,AB28,cell_number!$B$2:$Y$17,"&lt;&gt;"),"")</f>
        <v/>
      </c>
    </row>
    <row r="29" spans="1:41" x14ac:dyDescent="0.3">
      <c r="AC29" t="str">
        <f t="shared" si="0"/>
        <v/>
      </c>
      <c r="AD29" t="str">
        <f t="shared" si="1"/>
        <v/>
      </c>
      <c r="AE29" t="str">
        <f t="shared" si="2"/>
        <v/>
      </c>
      <c r="AF29" t="str">
        <f>IF(AB29&lt;&gt;"",COUNTIFS($B$2:$Y$17,AB29,cell_number!$B$2:$Y$17,"&lt;&gt;"),"")</f>
        <v/>
      </c>
    </row>
    <row r="30" spans="1:41" x14ac:dyDescent="0.3">
      <c r="AC30" t="str">
        <f t="shared" si="0"/>
        <v/>
      </c>
      <c r="AD30" t="str">
        <f t="shared" si="1"/>
        <v/>
      </c>
      <c r="AE30" t="str">
        <f t="shared" si="2"/>
        <v/>
      </c>
      <c r="AF30" t="str">
        <f>IF(AB30&lt;&gt;"",COUNTIFS($B$2:$Y$17,AB30,cell_number!$B$2:$Y$17,"&lt;&gt;"),"")</f>
        <v/>
      </c>
    </row>
    <row r="31" spans="1:41" x14ac:dyDescent="0.3">
      <c r="AC31" t="str">
        <f t="shared" si="0"/>
        <v/>
      </c>
      <c r="AD31" t="str">
        <f t="shared" si="1"/>
        <v/>
      </c>
      <c r="AE31" t="str">
        <f t="shared" si="2"/>
        <v/>
      </c>
      <c r="AF31" t="str">
        <f>IF(AB31&lt;&gt;"",COUNTIFS($B$2:$Y$17,AB31,cell_number!$B$2:$Y$17,"&lt;&gt;"),"")</f>
        <v/>
      </c>
    </row>
    <row r="32" spans="1:41" x14ac:dyDescent="0.3">
      <c r="AC32" t="str">
        <f t="shared" si="0"/>
        <v/>
      </c>
      <c r="AD32" t="str">
        <f t="shared" si="1"/>
        <v/>
      </c>
      <c r="AE32" t="str">
        <f t="shared" si="2"/>
        <v/>
      </c>
      <c r="AF32" t="str">
        <f>IF(AB32&lt;&gt;"",COUNTIFS($B$2:$Y$17,AB32,cell_number!$B$2:$Y$17,"&lt;&gt;"),"")</f>
        <v/>
      </c>
    </row>
    <row r="33" spans="1:32" x14ac:dyDescent="0.3">
      <c r="AC33" t="str">
        <f t="shared" si="0"/>
        <v/>
      </c>
      <c r="AD33" t="str">
        <f t="shared" si="1"/>
        <v/>
      </c>
      <c r="AE33" t="str">
        <f t="shared" si="2"/>
        <v/>
      </c>
      <c r="AF33" t="str">
        <f>IF(AB33&lt;&gt;"",COUNTIFS($B$2:$Y$17,AB33,cell_number!$B$2:$Y$17,"&lt;&gt;"),"")</f>
        <v/>
      </c>
    </row>
    <row r="34" spans="1:32" x14ac:dyDescent="0.3">
      <c r="AC34" t="str">
        <f t="shared" si="0"/>
        <v/>
      </c>
      <c r="AD34" t="str">
        <f t="shared" si="1"/>
        <v/>
      </c>
      <c r="AE34" t="str">
        <f t="shared" si="2"/>
        <v/>
      </c>
      <c r="AF34" t="str">
        <f>IF(AB34&lt;&gt;"",COUNTIFS($B$2:$Y$17,AB34,cell_number!$B$2:$Y$17,"&lt;&gt;"),"")</f>
        <v/>
      </c>
    </row>
    <row r="35" spans="1:32" x14ac:dyDescent="0.3">
      <c r="AC35" t="str">
        <f t="shared" si="0"/>
        <v/>
      </c>
      <c r="AD35" t="str">
        <f t="shared" si="1"/>
        <v/>
      </c>
      <c r="AE35" t="str">
        <f t="shared" si="2"/>
        <v/>
      </c>
      <c r="AF35" t="str">
        <f>IF(AB35&lt;&gt;"",COUNTIFS($B$2:$Y$17,AB35,cell_number!$B$2:$Y$17,"&lt;&gt;"),"")</f>
        <v/>
      </c>
    </row>
    <row r="36" spans="1:32" x14ac:dyDescent="0.3">
      <c r="AC36" t="str">
        <f t="shared" si="0"/>
        <v/>
      </c>
      <c r="AD36" t="str">
        <f t="shared" si="1"/>
        <v/>
      </c>
      <c r="AE36" t="str">
        <f t="shared" si="2"/>
        <v/>
      </c>
      <c r="AF36" t="str">
        <f>IF(AB36&lt;&gt;"",COUNTIFS($B$2:$Y$17,AB36,cell_number!$B$2:$Y$17,"&lt;&gt;"),"")</f>
        <v/>
      </c>
    </row>
    <row r="37" spans="1:32" x14ac:dyDescent="0.3">
      <c r="AC37" t="str">
        <f t="shared" si="0"/>
        <v/>
      </c>
      <c r="AD37" t="str">
        <f t="shared" si="1"/>
        <v/>
      </c>
      <c r="AE37" t="str">
        <f t="shared" si="2"/>
        <v/>
      </c>
      <c r="AF37" t="str">
        <f>IF(AB37&lt;&gt;"",COUNTIFS($B$2:$Y$17,AB37,cell_number!$B$2:$Y$17,"&lt;&gt;"),"")</f>
        <v/>
      </c>
    </row>
    <row r="38" spans="1:32" x14ac:dyDescent="0.3">
      <c r="AC38" t="str">
        <f t="shared" si="0"/>
        <v/>
      </c>
      <c r="AD38" t="str">
        <f t="shared" si="1"/>
        <v/>
      </c>
      <c r="AE38" t="str">
        <f t="shared" si="2"/>
        <v/>
      </c>
      <c r="AF38" t="str">
        <f>IF(AB38&lt;&gt;"",COUNTIFS($B$2:$Y$17,AB38,cell_number!$B$2:$Y$17,"&lt;&gt;"),"")</f>
        <v/>
      </c>
    </row>
    <row r="39" spans="1:32" x14ac:dyDescent="0.3">
      <c r="AC39" t="str">
        <f t="shared" si="0"/>
        <v/>
      </c>
      <c r="AD39" t="str">
        <f t="shared" si="1"/>
        <v/>
      </c>
      <c r="AE39" t="str">
        <f t="shared" si="2"/>
        <v/>
      </c>
      <c r="AF39" t="str">
        <f>IF(AB39&lt;&gt;"",COUNTIFS($B$2:$Y$17,AB39,cell_number!$B$2:$Y$17,"&lt;&gt;"),"")</f>
        <v/>
      </c>
    </row>
    <row r="40" spans="1:32" x14ac:dyDescent="0.3">
      <c r="AC40" t="str">
        <f t="shared" si="0"/>
        <v/>
      </c>
      <c r="AD40" t="str">
        <f t="shared" si="1"/>
        <v/>
      </c>
      <c r="AE40" t="str">
        <f t="shared" si="2"/>
        <v/>
      </c>
      <c r="AF40" t="str">
        <f>IF(AB40&lt;&gt;"",COUNTIFS($B$2:$Y$17,AB40,cell_number!$B$2:$Y$17,"&lt;&gt;"),"")</f>
        <v/>
      </c>
    </row>
    <row r="41" spans="1:32" x14ac:dyDescent="0.3">
      <c r="AC41" t="str">
        <f t="shared" si="0"/>
        <v/>
      </c>
      <c r="AD41" t="str">
        <f t="shared" si="1"/>
        <v/>
      </c>
      <c r="AE41" t="str">
        <f t="shared" si="2"/>
        <v/>
      </c>
      <c r="AF41" t="str">
        <f>IF(AB41&lt;&gt;"",COUNTIFS($B$2:$Y$17,AB41,cell_number!$B$2:$Y$17,"&lt;&gt;"),"")</f>
        <v/>
      </c>
    </row>
    <row r="42" spans="1:32" x14ac:dyDescent="0.3">
      <c r="AC42" t="str">
        <f t="shared" si="0"/>
        <v/>
      </c>
      <c r="AD42" t="str">
        <f t="shared" si="1"/>
        <v/>
      </c>
      <c r="AE42" t="str">
        <f t="shared" si="2"/>
        <v/>
      </c>
      <c r="AF42" t="str">
        <f>IF(AB42&lt;&gt;"",COUNTIFS($B$2:$Y$17,AB42,cell_number!$B$2:$Y$17,"&lt;&gt;"),"")</f>
        <v/>
      </c>
    </row>
    <row r="43" spans="1:32" x14ac:dyDescent="0.3">
      <c r="AC43" t="str">
        <f t="shared" si="0"/>
        <v/>
      </c>
      <c r="AD43" t="str">
        <f t="shared" si="1"/>
        <v/>
      </c>
      <c r="AE43" t="str">
        <f t="shared" si="2"/>
        <v/>
      </c>
      <c r="AF43" t="str">
        <f>IF(AB43&lt;&gt;"",COUNTIFS($B$2:$Y$17,AB43,cell_number!$B$2:$Y$17,"&lt;&gt;"),"")</f>
        <v/>
      </c>
    </row>
    <row r="44" spans="1:32" ht="17.100000000000001" customHeight="1" x14ac:dyDescent="0.3">
      <c r="AC44" t="str">
        <f t="shared" si="0"/>
        <v/>
      </c>
      <c r="AD44" t="str">
        <f t="shared" si="1"/>
        <v/>
      </c>
      <c r="AE44" t="str">
        <f t="shared" si="2"/>
        <v/>
      </c>
      <c r="AF44" t="str">
        <f>IF(AB44&lt;&gt;"",COUNTIFS($B$2:$Y$17,AB44,cell_number!$B$2:$Y$17,"&lt;&gt;"),"")</f>
        <v/>
      </c>
    </row>
    <row r="45" spans="1:32" ht="21" customHeight="1" x14ac:dyDescent="0.4">
      <c r="A45" s="14" t="s">
        <v>48</v>
      </c>
      <c r="B45" s="19" t="s">
        <v>49</v>
      </c>
      <c r="C45" s="19" t="s">
        <v>50</v>
      </c>
      <c r="D45" s="15" t="s">
        <v>51</v>
      </c>
      <c r="P45" s="3"/>
      <c r="Q45" s="3"/>
      <c r="R45" s="3"/>
      <c r="AC45" t="str">
        <f t="shared" si="0"/>
        <v/>
      </c>
      <c r="AD45" t="str">
        <f t="shared" si="1"/>
        <v/>
      </c>
      <c r="AE45" t="str">
        <f t="shared" si="2"/>
        <v/>
      </c>
      <c r="AF45" t="str">
        <f>IF(AB45&lt;&gt;"",COUNTIFS($B$2:$Y$17,AB45,cell_number!$B$2:$Y$17,"&lt;&gt;"),"")</f>
        <v/>
      </c>
    </row>
    <row r="46" spans="1:32" ht="21" customHeight="1" x14ac:dyDescent="0.4">
      <c r="A46" s="16" t="s">
        <v>52</v>
      </c>
      <c r="B46" t="s">
        <v>18</v>
      </c>
      <c r="C46">
        <v>1</v>
      </c>
      <c r="D46" s="17" t="str">
        <f t="shared" ref="D46:D61" si="10">IF(B2&lt;&gt;"",B2,"")</f>
        <v>CellsX - Mixt20230321f20220519NCWBt20230322f20211219FC - 40000</v>
      </c>
      <c r="P46" s="3"/>
      <c r="Q46" s="3"/>
      <c r="R46" s="3"/>
      <c r="AC46" t="str">
        <f t="shared" si="0"/>
        <v/>
      </c>
      <c r="AD46" t="str">
        <f t="shared" si="1"/>
        <v/>
      </c>
      <c r="AE46" t="str">
        <f t="shared" si="2"/>
        <v/>
      </c>
      <c r="AF46" t="str">
        <f>IF(AB46&lt;&gt;"",COUNTIFS($B$2:$Y$17,AB46,cell_number!$B$2:$Y$17,"&lt;&gt;"),"")</f>
        <v/>
      </c>
    </row>
    <row r="47" spans="1:32" ht="21" customHeight="1" x14ac:dyDescent="0.4">
      <c r="A47" s="16" t="s">
        <v>53</v>
      </c>
      <c r="B47" t="s">
        <v>21</v>
      </c>
      <c r="C47">
        <v>1</v>
      </c>
      <c r="D47" s="17" t="str">
        <f t="shared" si="10"/>
        <v>CellsX - Mixt20230321f20220519NCWBt20230322f20211219FC - 40000</v>
      </c>
      <c r="P47" s="3"/>
      <c r="Q47" s="3"/>
      <c r="R47" s="3"/>
      <c r="AC47" t="str">
        <f t="shared" si="0"/>
        <v/>
      </c>
      <c r="AD47" t="str">
        <f t="shared" si="1"/>
        <v/>
      </c>
      <c r="AE47" t="str">
        <f t="shared" si="2"/>
        <v/>
      </c>
      <c r="AF47" t="str">
        <f>IF(AB47&lt;&gt;"",COUNTIFS($B$2:$Y$17,AB47,cell_number!$B$2:$Y$17,"&lt;&gt;"),"")</f>
        <v/>
      </c>
    </row>
    <row r="48" spans="1:32" ht="21" customHeight="1" x14ac:dyDescent="0.4">
      <c r="A48" s="16" t="s">
        <v>54</v>
      </c>
      <c r="B48" t="s">
        <v>22</v>
      </c>
      <c r="C48">
        <v>1</v>
      </c>
      <c r="D48" s="17" t="str">
        <f t="shared" si="10"/>
        <v>CellsX - Mixt20230321f20220519NCWBt20230322f20211219FC - 40000</v>
      </c>
      <c r="P48" s="3"/>
      <c r="Q48" s="3"/>
      <c r="R48" s="3"/>
      <c r="AC48" t="str">
        <f t="shared" si="0"/>
        <v/>
      </c>
      <c r="AD48" t="str">
        <f t="shared" si="1"/>
        <v/>
      </c>
      <c r="AE48" t="str">
        <f t="shared" si="2"/>
        <v/>
      </c>
      <c r="AF48" t="str">
        <f>IF(AB48&lt;&gt;"",COUNTIFS($B$2:$Y$17,AB48,cell_number!$B$2:$Y$17,"&lt;&gt;"),"")</f>
        <v/>
      </c>
    </row>
    <row r="49" spans="1:32" ht="21" customHeight="1" x14ac:dyDescent="0.4">
      <c r="A49" s="16" t="s">
        <v>55</v>
      </c>
      <c r="B49" t="s">
        <v>23</v>
      </c>
      <c r="C49">
        <v>1</v>
      </c>
      <c r="D49" s="17" t="str">
        <f t="shared" si="10"/>
        <v>CellsX - Mixt20230321f20220519NCWBt20230322f20211219FC - 40000</v>
      </c>
      <c r="P49" s="3"/>
      <c r="Q49" s="3"/>
      <c r="R49" s="3"/>
      <c r="AC49" t="str">
        <f t="shared" si="0"/>
        <v/>
      </c>
      <c r="AD49" t="str">
        <f t="shared" si="1"/>
        <v/>
      </c>
      <c r="AE49" t="str">
        <f t="shared" si="2"/>
        <v/>
      </c>
      <c r="AF49" t="str">
        <f>IF(AB49&lt;&gt;"",COUNTIFS($B$2:$Y$17,AB49,cell_number!$B$2:$Y$17,"&lt;&gt;"),"")</f>
        <v/>
      </c>
    </row>
    <row r="50" spans="1:32" ht="21" customHeight="1" x14ac:dyDescent="0.4">
      <c r="A50" s="16" t="s">
        <v>56</v>
      </c>
      <c r="B50" t="s">
        <v>24</v>
      </c>
      <c r="C50">
        <v>1</v>
      </c>
      <c r="D50" s="17" t="str">
        <f t="shared" si="10"/>
        <v>CellsX - Mixt20230321f20220519NCWBt20230322f20211219FC - 40000</v>
      </c>
      <c r="P50" s="3"/>
      <c r="Q50" s="3"/>
      <c r="R50" s="3"/>
      <c r="AC50" t="str">
        <f t="shared" si="0"/>
        <v/>
      </c>
      <c r="AD50" t="str">
        <f t="shared" si="1"/>
        <v/>
      </c>
      <c r="AE50" t="str">
        <f t="shared" si="2"/>
        <v/>
      </c>
      <c r="AF50" t="str">
        <f>IF(AB50&lt;&gt;"",COUNTIFS($B$2:$Y$17,AB50,cell_number!$B$2:$Y$17,"&lt;&gt;"),"")</f>
        <v/>
      </c>
    </row>
    <row r="51" spans="1:32" ht="21" customHeight="1" x14ac:dyDescent="0.4">
      <c r="A51" s="16" t="s">
        <v>57</v>
      </c>
      <c r="B51" t="s">
        <v>25</v>
      </c>
      <c r="C51">
        <v>1</v>
      </c>
      <c r="D51" s="17" t="str">
        <f t="shared" si="10"/>
        <v>CellsX - Mixt20230321f20220519NCWBt20230322f20211219FC - 40000</v>
      </c>
      <c r="P51" s="3"/>
      <c r="Q51" s="3"/>
      <c r="R51" s="3"/>
      <c r="AC51" t="str">
        <f t="shared" si="0"/>
        <v/>
      </c>
      <c r="AD51" t="str">
        <f t="shared" si="1"/>
        <v/>
      </c>
      <c r="AE51" t="str">
        <f t="shared" si="2"/>
        <v/>
      </c>
      <c r="AF51" t="str">
        <f>IF(AB51&lt;&gt;"",COUNTIFS($B$2:$Y$17,AB51,cell_number!$B$2:$Y$17,"&lt;&gt;"),"")</f>
        <v/>
      </c>
    </row>
    <row r="52" spans="1:32" ht="21" customHeight="1" x14ac:dyDescent="0.4">
      <c r="A52" s="16" t="s">
        <v>58</v>
      </c>
      <c r="B52" t="s">
        <v>26</v>
      </c>
      <c r="C52">
        <v>1</v>
      </c>
      <c r="D52" s="17" t="str">
        <f t="shared" si="10"/>
        <v>CellsX - Mixt20230321f20220519NCWBt20230322f20211219FC - 40000</v>
      </c>
      <c r="P52" s="3"/>
      <c r="Q52" s="3"/>
      <c r="R52" s="3"/>
      <c r="AC52" t="str">
        <f t="shared" si="0"/>
        <v/>
      </c>
      <c r="AD52" t="str">
        <f t="shared" si="1"/>
        <v/>
      </c>
      <c r="AE52" t="str">
        <f t="shared" si="2"/>
        <v/>
      </c>
      <c r="AF52" t="str">
        <f>IF(AB52&lt;&gt;"",COUNTIFS($B$2:$Y$17,AB52,cell_number!$B$2:$Y$17,"&lt;&gt;"),"")</f>
        <v/>
      </c>
    </row>
    <row r="53" spans="1:32" ht="21" customHeight="1" x14ac:dyDescent="0.4">
      <c r="A53" s="16" t="s">
        <v>59</v>
      </c>
      <c r="B53" t="s">
        <v>27</v>
      </c>
      <c r="C53">
        <v>1</v>
      </c>
      <c r="D53" s="17" t="str">
        <f t="shared" si="10"/>
        <v>CellsX - Mixt20230321f20220519NCWBt20230322f20211219FC - 40000</v>
      </c>
      <c r="P53" s="3"/>
      <c r="Q53" s="3"/>
      <c r="R53" s="3"/>
      <c r="AC53" t="str">
        <f t="shared" si="0"/>
        <v/>
      </c>
      <c r="AD53" t="str">
        <f t="shared" si="1"/>
        <v/>
      </c>
      <c r="AE53" t="str">
        <f t="shared" si="2"/>
        <v/>
      </c>
      <c r="AF53" t="str">
        <f>IF(AB53&lt;&gt;"",COUNTIFS($B$2:$Y$17,AB53,cell_number!$B$2:$Y$17,"&lt;&gt;"),"")</f>
        <v/>
      </c>
    </row>
    <row r="54" spans="1:32" ht="21" customHeight="1" x14ac:dyDescent="0.4">
      <c r="A54" s="16" t="s">
        <v>60</v>
      </c>
      <c r="B54" t="s">
        <v>28</v>
      </c>
      <c r="C54">
        <v>1</v>
      </c>
      <c r="D54" s="17" t="str">
        <f t="shared" si="10"/>
        <v>CellsX - Mixt20230321f20220519NCWBt20230322f20211219FC - 40000</v>
      </c>
      <c r="P54" s="3"/>
      <c r="Q54" s="3"/>
      <c r="R54" s="3"/>
      <c r="AC54" t="str">
        <f t="shared" si="0"/>
        <v/>
      </c>
      <c r="AD54" t="str">
        <f t="shared" si="1"/>
        <v/>
      </c>
      <c r="AE54" t="str">
        <f t="shared" si="2"/>
        <v/>
      </c>
      <c r="AF54" t="str">
        <f>IF(AB54&lt;&gt;"",COUNTIFS($B$2:$Y$17,AB54,cell_number!$B$2:$Y$17,"&lt;&gt;"),"")</f>
        <v/>
      </c>
    </row>
    <row r="55" spans="1:32" ht="21" customHeight="1" x14ac:dyDescent="0.4">
      <c r="A55" s="16" t="s">
        <v>61</v>
      </c>
      <c r="B55" t="s">
        <v>29</v>
      </c>
      <c r="C55">
        <v>1</v>
      </c>
      <c r="D55" s="17" t="str">
        <f t="shared" si="10"/>
        <v>CellsX - Mixt20230321f20220519NCWBt20230322f20211219FC - 40000</v>
      </c>
      <c r="P55" s="3"/>
      <c r="Q55" s="3"/>
      <c r="R55" s="3"/>
      <c r="AC55" t="str">
        <f t="shared" si="0"/>
        <v/>
      </c>
      <c r="AD55" t="str">
        <f t="shared" si="1"/>
        <v/>
      </c>
      <c r="AE55" t="str">
        <f t="shared" si="2"/>
        <v/>
      </c>
      <c r="AF55" t="str">
        <f>IF(AB55&lt;&gt;"",COUNTIFS($B$2:$Y$17,AB55,cell_number!$B$2:$Y$17,"&lt;&gt;"),"")</f>
        <v/>
      </c>
    </row>
    <row r="56" spans="1:32" ht="21" customHeight="1" x14ac:dyDescent="0.4">
      <c r="A56" s="16" t="s">
        <v>62</v>
      </c>
      <c r="B56" t="s">
        <v>30</v>
      </c>
      <c r="C56">
        <v>1</v>
      </c>
      <c r="D56" s="17" t="str">
        <f t="shared" si="10"/>
        <v>CellsX - Mixt20230321f20220519NCWBt20230322f20211219FC - 40000</v>
      </c>
      <c r="P56" s="3"/>
      <c r="Q56" s="3"/>
      <c r="R56" s="3"/>
      <c r="AC56" t="str">
        <f t="shared" si="0"/>
        <v/>
      </c>
      <c r="AD56" t="str">
        <f t="shared" si="1"/>
        <v/>
      </c>
      <c r="AE56" t="str">
        <f t="shared" si="2"/>
        <v/>
      </c>
      <c r="AF56" t="str">
        <f>IF(AB56&lt;&gt;"",COUNTIFS($B$2:$Y$17,AB56,cell_number!$B$2:$Y$17,"&lt;&gt;"),"")</f>
        <v/>
      </c>
    </row>
    <row r="57" spans="1:32" ht="21" customHeight="1" x14ac:dyDescent="0.4">
      <c r="A57" s="16" t="s">
        <v>63</v>
      </c>
      <c r="B57" t="s">
        <v>31</v>
      </c>
      <c r="C57">
        <v>1</v>
      </c>
      <c r="D57" s="17" t="str">
        <f t="shared" si="10"/>
        <v>CellsX - Mixt20230321f20220519NCWBt20230322f20211219FC - 40000</v>
      </c>
      <c r="P57" s="3"/>
      <c r="Q57" s="3"/>
      <c r="R57" s="3"/>
      <c r="AC57" t="str">
        <f t="shared" si="0"/>
        <v/>
      </c>
      <c r="AD57" t="str">
        <f t="shared" si="1"/>
        <v/>
      </c>
      <c r="AE57" t="str">
        <f t="shared" si="2"/>
        <v/>
      </c>
      <c r="AF57" t="str">
        <f>IF(AB57&lt;&gt;"",COUNTIFS($B$2:$Y$17,AB57,cell_number!$B$2:$Y$17,"&lt;&gt;"),"")</f>
        <v/>
      </c>
    </row>
    <row r="58" spans="1:32" ht="21" customHeight="1" x14ac:dyDescent="0.4">
      <c r="A58" s="16" t="s">
        <v>64</v>
      </c>
      <c r="B58" t="s">
        <v>32</v>
      </c>
      <c r="C58">
        <v>1</v>
      </c>
      <c r="D58" s="17" t="str">
        <f t="shared" si="10"/>
        <v>CellsX - Mixt20230321f20220519NCWBt20230322f20211219FC - 40000</v>
      </c>
      <c r="P58" s="3"/>
      <c r="Q58" s="3"/>
      <c r="R58" s="3"/>
      <c r="AC58" t="str">
        <f t="shared" si="0"/>
        <v/>
      </c>
      <c r="AD58" t="str">
        <f t="shared" si="1"/>
        <v/>
      </c>
      <c r="AE58" t="str">
        <f t="shared" si="2"/>
        <v/>
      </c>
      <c r="AF58" t="str">
        <f>IF(AB58&lt;&gt;"",COUNTIFS($B$2:$Y$17,AB58,cell_number!$B$2:$Y$17,"&lt;&gt;"),"")</f>
        <v/>
      </c>
    </row>
    <row r="59" spans="1:32" ht="21" customHeight="1" x14ac:dyDescent="0.4">
      <c r="A59" s="16" t="s">
        <v>65</v>
      </c>
      <c r="B59" t="s">
        <v>33</v>
      </c>
      <c r="C59">
        <v>1</v>
      </c>
      <c r="D59" s="17" t="str">
        <f t="shared" si="10"/>
        <v>CellsX - Mixt20230321f20220519NCWBt20230322f20211219FC - 40000</v>
      </c>
      <c r="P59" s="3"/>
      <c r="Q59" s="3"/>
      <c r="R59" s="3"/>
      <c r="AC59" t="str">
        <f t="shared" si="0"/>
        <v/>
      </c>
      <c r="AD59" t="str">
        <f t="shared" si="1"/>
        <v/>
      </c>
      <c r="AE59" t="str">
        <f t="shared" si="2"/>
        <v/>
      </c>
      <c r="AF59" t="str">
        <f>IF(AB59&lt;&gt;"",COUNTIFS($B$2:$Y$17,AB59,cell_number!$B$2:$Y$17,"&lt;&gt;"),"")</f>
        <v/>
      </c>
    </row>
    <row r="60" spans="1:32" ht="21" customHeight="1" x14ac:dyDescent="0.4">
      <c r="A60" s="16" t="s">
        <v>66</v>
      </c>
      <c r="B60" t="s">
        <v>34</v>
      </c>
      <c r="C60">
        <v>1</v>
      </c>
      <c r="D60" s="17" t="str">
        <f t="shared" si="10"/>
        <v>CellsX - Mixt20230321f20220519NCWBt20230322f20211219FC - 40000</v>
      </c>
      <c r="P60" s="3"/>
      <c r="Q60" s="3"/>
      <c r="R60" s="3"/>
      <c r="AC60" t="str">
        <f t="shared" si="0"/>
        <v/>
      </c>
      <c r="AD60" t="str">
        <f t="shared" si="1"/>
        <v/>
      </c>
      <c r="AE60" t="str">
        <f t="shared" si="2"/>
        <v/>
      </c>
      <c r="AF60" t="str">
        <f>IF(AB60&lt;&gt;"",COUNTIFS($B$2:$Y$17,AB60,cell_number!$B$2:$Y$17,"&lt;&gt;"),"")</f>
        <v/>
      </c>
    </row>
    <row r="61" spans="1:32" ht="21" customHeight="1" x14ac:dyDescent="0.4">
      <c r="A61" s="16" t="s">
        <v>67</v>
      </c>
      <c r="B61" t="s">
        <v>35</v>
      </c>
      <c r="C61">
        <v>1</v>
      </c>
      <c r="D61" s="17" t="str">
        <f t="shared" si="10"/>
        <v>CellsX - Mixt20230321f20220519NCWBt20230322f20211219FC - 40000</v>
      </c>
      <c r="P61" s="3"/>
      <c r="Q61" s="3"/>
      <c r="R61" s="3"/>
      <c r="AC61" t="str">
        <f t="shared" si="0"/>
        <v/>
      </c>
      <c r="AD61" t="str">
        <f t="shared" si="1"/>
        <v/>
      </c>
      <c r="AE61" t="str">
        <f t="shared" si="2"/>
        <v/>
      </c>
      <c r="AF61" t="str">
        <f>IF(AB61&lt;&gt;"",COUNTIFS($B$2:$Y$17,AB61,cell_number!$B$2:$Y$17,"&lt;&gt;"),"")</f>
        <v/>
      </c>
    </row>
    <row r="62" spans="1:32" ht="21" customHeight="1" x14ac:dyDescent="0.4">
      <c r="A62" s="16" t="s">
        <v>68</v>
      </c>
      <c r="B62" t="s">
        <v>18</v>
      </c>
      <c r="C62">
        <v>2</v>
      </c>
      <c r="D62" s="17" t="str">
        <f t="shared" ref="D62:D77" si="11">IF(C2&lt;&gt;"",C2,"")</f>
        <v>CellsX - Mixt20230321f20220519NCWBt20230322f20211219FC - 40000</v>
      </c>
      <c r="P62" s="3"/>
      <c r="Q62" s="3"/>
      <c r="R62" s="3"/>
      <c r="AC62" t="str">
        <f t="shared" si="0"/>
        <v/>
      </c>
      <c r="AD62" t="str">
        <f t="shared" si="1"/>
        <v/>
      </c>
      <c r="AE62" t="str">
        <f t="shared" si="2"/>
        <v/>
      </c>
      <c r="AF62" t="str">
        <f>IF(AB62&lt;&gt;"",COUNTIFS($B$2:$Y$17,AB62,cell_number!$B$2:$Y$17,"&lt;&gt;"),"")</f>
        <v/>
      </c>
    </row>
    <row r="63" spans="1:32" ht="21" customHeight="1" x14ac:dyDescent="0.4">
      <c r="A63" s="16" t="s">
        <v>69</v>
      </c>
      <c r="B63" t="s">
        <v>21</v>
      </c>
      <c r="C63">
        <v>2</v>
      </c>
      <c r="D63" s="17" t="str">
        <f t="shared" si="11"/>
        <v>CellsX - Mixt20230321f20220519NCWBt20230322f20211219FC - 40000</v>
      </c>
      <c r="P63" s="3"/>
      <c r="Q63" s="3"/>
      <c r="R63" s="3"/>
      <c r="AC63" t="str">
        <f t="shared" si="0"/>
        <v/>
      </c>
      <c r="AD63" t="str">
        <f t="shared" si="1"/>
        <v/>
      </c>
      <c r="AE63" t="str">
        <f t="shared" si="2"/>
        <v/>
      </c>
      <c r="AF63" t="str">
        <f>IF(AB63&lt;&gt;"",COUNTIFS($B$2:$Y$17,AB63,cell_number!$B$2:$Y$17,"&lt;&gt;"),"")</f>
        <v/>
      </c>
    </row>
    <row r="64" spans="1:32" ht="21" customHeight="1" x14ac:dyDescent="0.4">
      <c r="A64" s="16" t="s">
        <v>70</v>
      </c>
      <c r="B64" t="s">
        <v>22</v>
      </c>
      <c r="C64">
        <v>2</v>
      </c>
      <c r="D64" s="17" t="str">
        <f t="shared" si="11"/>
        <v>CellsX - Mixt20230321f20220519NCWBt20230322f20211219FC - 40000</v>
      </c>
      <c r="P64" s="3"/>
      <c r="Q64" s="3"/>
      <c r="R64" s="3"/>
      <c r="AC64" t="str">
        <f t="shared" si="0"/>
        <v/>
      </c>
      <c r="AD64" t="str">
        <f t="shared" si="1"/>
        <v/>
      </c>
      <c r="AE64" t="str">
        <f t="shared" si="2"/>
        <v/>
      </c>
      <c r="AF64" t="str">
        <f>IF(AB64&lt;&gt;"",COUNTIFS($B$2:$Y$17,AB64,cell_number!$B$2:$Y$17,"&lt;&gt;"),"")</f>
        <v/>
      </c>
    </row>
    <row r="65" spans="1:32" x14ac:dyDescent="0.3">
      <c r="A65" s="16" t="s">
        <v>71</v>
      </c>
      <c r="B65" t="s">
        <v>23</v>
      </c>
      <c r="C65">
        <v>2</v>
      </c>
      <c r="D65" s="17" t="str">
        <f t="shared" si="11"/>
        <v>CellsX - Mixt20230321f20220519NCWBt20230322f20211219FC - 40000</v>
      </c>
      <c r="AC65" t="str">
        <f t="shared" si="0"/>
        <v/>
      </c>
      <c r="AD65" t="str">
        <f t="shared" si="1"/>
        <v/>
      </c>
      <c r="AE65" t="str">
        <f t="shared" si="2"/>
        <v/>
      </c>
      <c r="AF65" t="str">
        <f>IF(AB65&lt;&gt;"",COUNTIFS($B$2:$Y$17,AB65,cell_number!$B$2:$Y$17,"&lt;&gt;"),"")</f>
        <v/>
      </c>
    </row>
    <row r="66" spans="1:32" x14ac:dyDescent="0.3">
      <c r="A66" s="16" t="s">
        <v>72</v>
      </c>
      <c r="B66" t="s">
        <v>24</v>
      </c>
      <c r="C66">
        <v>2</v>
      </c>
      <c r="D66" s="17" t="str">
        <f t="shared" si="11"/>
        <v>CellsX - Mixt20230321f20220519NCWBt20230322f20211219FC - 40000</v>
      </c>
      <c r="AC66" t="str">
        <f t="shared" si="0"/>
        <v/>
      </c>
      <c r="AD66" t="str">
        <f t="shared" si="1"/>
        <v/>
      </c>
      <c r="AE66" t="str">
        <f t="shared" si="2"/>
        <v/>
      </c>
      <c r="AF66" t="str">
        <f>IF(AB66&lt;&gt;"",COUNTIFS($B$2:$Y$17,AB66,cell_number!$B$2:$Y$17,"&lt;&gt;"),"")</f>
        <v/>
      </c>
    </row>
    <row r="67" spans="1:32" x14ac:dyDescent="0.3">
      <c r="A67" s="16" t="s">
        <v>73</v>
      </c>
      <c r="B67" t="s">
        <v>25</v>
      </c>
      <c r="C67">
        <v>2</v>
      </c>
      <c r="D67" s="17" t="str">
        <f t="shared" si="11"/>
        <v>CellsX - Mixt20230321f20220519NCWBt20230322f20211219FC - 40000</v>
      </c>
      <c r="AC67" t="str">
        <f t="shared" si="0"/>
        <v/>
      </c>
      <c r="AD67" t="str">
        <f t="shared" si="1"/>
        <v/>
      </c>
      <c r="AE67" t="str">
        <f t="shared" si="2"/>
        <v/>
      </c>
      <c r="AF67" t="str">
        <f>IF(AB67&lt;&gt;"",COUNTIFS($B$2:$Y$17,AB67,cell_number!$B$2:$Y$17,"&lt;&gt;"),"")</f>
        <v/>
      </c>
    </row>
    <row r="68" spans="1:32" x14ac:dyDescent="0.3">
      <c r="A68" s="16" t="s">
        <v>74</v>
      </c>
      <c r="B68" t="s">
        <v>26</v>
      </c>
      <c r="C68">
        <v>2</v>
      </c>
      <c r="D68" s="17" t="str">
        <f t="shared" si="11"/>
        <v>CellsX - Mixt20230321f20220519NCWBt20230322f20211219FC - 40000</v>
      </c>
      <c r="AC68" t="str">
        <f t="shared" si="0"/>
        <v/>
      </c>
      <c r="AD68" t="str">
        <f t="shared" si="1"/>
        <v/>
      </c>
      <c r="AE68" t="str">
        <f t="shared" si="2"/>
        <v/>
      </c>
      <c r="AF68" t="str">
        <f>IF(AB68&lt;&gt;"",COUNTIFS($B$2:$Y$17,AB68,cell_number!$B$2:$Y$17,"&lt;&gt;"),"")</f>
        <v/>
      </c>
    </row>
    <row r="69" spans="1:32" x14ac:dyDescent="0.3">
      <c r="A69" s="16" t="s">
        <v>75</v>
      </c>
      <c r="B69" t="s">
        <v>27</v>
      </c>
      <c r="C69">
        <v>2</v>
      </c>
      <c r="D69" s="17" t="str">
        <f t="shared" si="11"/>
        <v>CellsX - Mixt20230321f20220519NCWBt20230322f20211219FC - 40000</v>
      </c>
      <c r="AC69" t="str">
        <f t="shared" si="0"/>
        <v/>
      </c>
      <c r="AD69" t="str">
        <f t="shared" si="1"/>
        <v/>
      </c>
      <c r="AE69" t="str">
        <f t="shared" si="2"/>
        <v/>
      </c>
      <c r="AF69" t="str">
        <f>IF(AB69&lt;&gt;"",COUNTIFS($B$2:$Y$17,AB69,cell_number!$B$2:$Y$17,"&lt;&gt;"),"")</f>
        <v/>
      </c>
    </row>
    <row r="70" spans="1:32" x14ac:dyDescent="0.3">
      <c r="A70" s="16" t="s">
        <v>76</v>
      </c>
      <c r="B70" t="s">
        <v>28</v>
      </c>
      <c r="C70">
        <v>2</v>
      </c>
      <c r="D70" s="17" t="str">
        <f t="shared" si="11"/>
        <v>CellsX - Mixt20230321f20220519NCWBt20230322f20211219FC - 40000</v>
      </c>
      <c r="AC70" t="str">
        <f t="shared" si="0"/>
        <v/>
      </c>
      <c r="AD70" t="str">
        <f t="shared" si="1"/>
        <v/>
      </c>
      <c r="AE70" t="str">
        <f t="shared" si="2"/>
        <v/>
      </c>
      <c r="AF70" t="str">
        <f>IF(AB70&lt;&gt;"",COUNTIFS($B$2:$Y$17,AB70,cell_number!$B$2:$Y$17,"&lt;&gt;"),"")</f>
        <v/>
      </c>
    </row>
    <row r="71" spans="1:32" x14ac:dyDescent="0.3">
      <c r="A71" s="16" t="s">
        <v>77</v>
      </c>
      <c r="B71" t="s">
        <v>29</v>
      </c>
      <c r="C71">
        <v>2</v>
      </c>
      <c r="D71" s="17" t="str">
        <f t="shared" si="11"/>
        <v>CellsX - Mixt20230321f20220519NCWBt20230322f20211219FC - 40000</v>
      </c>
      <c r="AC71" t="str">
        <f t="shared" ref="AC71:AC134" si="12">IFERROR(IF(AB71&lt;&gt;"error",LEFT(AB71,FIND(" - ",AB71)-1),"error! Please check plate layout"),"")</f>
        <v/>
      </c>
      <c r="AD71" t="str">
        <f t="shared" ref="AD71:AD134" si="13">IFERROR(TRIM(MID(SUBSTITUTE(AB71," - ",REPT(" ",LEN(AB71))),(2-1)*LEN(AB71)+1,LEN(AB71))),"")</f>
        <v/>
      </c>
      <c r="AE71" t="str">
        <f t="shared" ref="AE71:AE134" si="14">IFERROR(TRIM(SUBSTITUTE(SUBSTITUTE(SUBSTITUTE(AB71,AC71,""),AD71,""),"-","")),"")</f>
        <v/>
      </c>
      <c r="AF71" t="str">
        <f>IF(AB71&lt;&gt;"",COUNTIFS($B$2:$Y$17,AB71,cell_number!$B$2:$Y$17,"&lt;&gt;"),"")</f>
        <v/>
      </c>
    </row>
    <row r="72" spans="1:32" x14ac:dyDescent="0.3">
      <c r="A72" s="16" t="s">
        <v>78</v>
      </c>
      <c r="B72" t="s">
        <v>30</v>
      </c>
      <c r="C72">
        <v>2</v>
      </c>
      <c r="D72" s="17" t="str">
        <f t="shared" si="11"/>
        <v>CellsX - Mixt20230321f20220519NCWBt20230322f20211219FC - 40000</v>
      </c>
      <c r="AC72" t="str">
        <f t="shared" si="12"/>
        <v/>
      </c>
      <c r="AD72" t="str">
        <f t="shared" si="13"/>
        <v/>
      </c>
      <c r="AE72" t="str">
        <f t="shared" si="14"/>
        <v/>
      </c>
      <c r="AF72" t="str">
        <f>IF(AB72&lt;&gt;"",COUNTIFS($B$2:$Y$17,AB72,cell_number!$B$2:$Y$17,"&lt;&gt;"),"")</f>
        <v/>
      </c>
    </row>
    <row r="73" spans="1:32" x14ac:dyDescent="0.3">
      <c r="A73" s="16" t="s">
        <v>79</v>
      </c>
      <c r="B73" t="s">
        <v>31</v>
      </c>
      <c r="C73">
        <v>2</v>
      </c>
      <c r="D73" s="17" t="str">
        <f t="shared" si="11"/>
        <v>CellsX - Mixt20230321f20220519NCWBt20230322f20211219FC - 40000</v>
      </c>
      <c r="AC73" t="str">
        <f t="shared" si="12"/>
        <v/>
      </c>
      <c r="AD73" t="str">
        <f t="shared" si="13"/>
        <v/>
      </c>
      <c r="AE73" t="str">
        <f t="shared" si="14"/>
        <v/>
      </c>
      <c r="AF73" t="str">
        <f>IF(AB73&lt;&gt;"",COUNTIFS($B$2:$Y$17,AB73,cell_number!$B$2:$Y$17,"&lt;&gt;"),"")</f>
        <v/>
      </c>
    </row>
    <row r="74" spans="1:32" x14ac:dyDescent="0.3">
      <c r="A74" s="16" t="s">
        <v>80</v>
      </c>
      <c r="B74" t="s">
        <v>32</v>
      </c>
      <c r="C74">
        <v>2</v>
      </c>
      <c r="D74" s="17" t="str">
        <f t="shared" si="11"/>
        <v>CellsX - Mixt20230321f20220519NCWBt20230322f20211219FC - 40000</v>
      </c>
      <c r="AC74" t="str">
        <f t="shared" si="12"/>
        <v/>
      </c>
      <c r="AD74" t="str">
        <f t="shared" si="13"/>
        <v/>
      </c>
      <c r="AE74" t="str">
        <f t="shared" si="14"/>
        <v/>
      </c>
      <c r="AF74" t="str">
        <f>IF(AB74&lt;&gt;"",COUNTIFS($B$2:$Y$17,AB74,cell_number!$B$2:$Y$17,"&lt;&gt;"),"")</f>
        <v/>
      </c>
    </row>
    <row r="75" spans="1:32" x14ac:dyDescent="0.3">
      <c r="A75" s="16" t="s">
        <v>81</v>
      </c>
      <c r="B75" t="s">
        <v>33</v>
      </c>
      <c r="C75">
        <v>2</v>
      </c>
      <c r="D75" s="17" t="str">
        <f t="shared" si="11"/>
        <v>CellsX - Mixt20230321f20220519NCWBt20230322f20211219FC - 40000</v>
      </c>
      <c r="AC75" t="str">
        <f t="shared" si="12"/>
        <v/>
      </c>
      <c r="AD75" t="str">
        <f t="shared" si="13"/>
        <v/>
      </c>
      <c r="AE75" t="str">
        <f t="shared" si="14"/>
        <v/>
      </c>
      <c r="AF75" t="str">
        <f>IF(AB75&lt;&gt;"",COUNTIFS($B$2:$Y$17,AB75,cell_number!$B$2:$Y$17,"&lt;&gt;"),"")</f>
        <v/>
      </c>
    </row>
    <row r="76" spans="1:32" x14ac:dyDescent="0.3">
      <c r="A76" s="16" t="s">
        <v>82</v>
      </c>
      <c r="B76" t="s">
        <v>34</v>
      </c>
      <c r="C76">
        <v>2</v>
      </c>
      <c r="D76" s="17" t="str">
        <f t="shared" si="11"/>
        <v>CellsX - Mixt20230321f20220519NCWBt20230322f20211219FC - 40000</v>
      </c>
      <c r="AC76" t="str">
        <f t="shared" si="12"/>
        <v/>
      </c>
      <c r="AD76" t="str">
        <f t="shared" si="13"/>
        <v/>
      </c>
      <c r="AE76" t="str">
        <f t="shared" si="14"/>
        <v/>
      </c>
      <c r="AF76" t="str">
        <f>IF(AB76&lt;&gt;"",COUNTIFS($B$2:$Y$17,AB76,cell_number!$B$2:$Y$17,"&lt;&gt;"),"")</f>
        <v/>
      </c>
    </row>
    <row r="77" spans="1:32" x14ac:dyDescent="0.3">
      <c r="A77" s="16" t="s">
        <v>83</v>
      </c>
      <c r="B77" t="s">
        <v>35</v>
      </c>
      <c r="C77">
        <v>2</v>
      </c>
      <c r="D77" s="17" t="str">
        <f t="shared" si="11"/>
        <v>CellsX - Mixt20230321f20220519NCWBt20230322f20211219FC - 40000</v>
      </c>
      <c r="AC77" t="str">
        <f t="shared" si="12"/>
        <v/>
      </c>
      <c r="AD77" t="str">
        <f t="shared" si="13"/>
        <v/>
      </c>
      <c r="AE77" t="str">
        <f t="shared" si="14"/>
        <v/>
      </c>
      <c r="AF77" t="str">
        <f>IF(AB77&lt;&gt;"",COUNTIFS($B$2:$Y$17,AB77,cell_number!$B$2:$Y$17,"&lt;&gt;"),"")</f>
        <v/>
      </c>
    </row>
    <row r="78" spans="1:32" x14ac:dyDescent="0.3">
      <c r="A78" s="16" t="s">
        <v>84</v>
      </c>
      <c r="B78" t="s">
        <v>18</v>
      </c>
      <c r="C78">
        <v>3</v>
      </c>
      <c r="D78" s="17" t="str">
        <f t="shared" ref="D78:D93" si="15">IF(D2&lt;&gt;"",D2,"")</f>
        <v>CellsX - Mixt20230321f20220519NCWBt20230322f20211219FC - 40000</v>
      </c>
      <c r="AC78" t="str">
        <f t="shared" si="12"/>
        <v/>
      </c>
      <c r="AD78" t="str">
        <f t="shared" si="13"/>
        <v/>
      </c>
      <c r="AE78" t="str">
        <f t="shared" si="14"/>
        <v/>
      </c>
      <c r="AF78" t="str">
        <f>IF(AB78&lt;&gt;"",COUNTIFS($B$2:$Y$17,AB78,cell_number!$B$2:$Y$17,"&lt;&gt;"),"")</f>
        <v/>
      </c>
    </row>
    <row r="79" spans="1:32" x14ac:dyDescent="0.3">
      <c r="A79" s="16" t="s">
        <v>85</v>
      </c>
      <c r="B79" t="s">
        <v>21</v>
      </c>
      <c r="C79">
        <v>3</v>
      </c>
      <c r="D79" s="17" t="str">
        <f t="shared" si="15"/>
        <v>CellsX - Mixt20230321f20220519NCWBt20230322f20211219FC - 40000</v>
      </c>
      <c r="AC79" t="str">
        <f t="shared" si="12"/>
        <v/>
      </c>
      <c r="AD79" t="str">
        <f t="shared" si="13"/>
        <v/>
      </c>
      <c r="AE79" t="str">
        <f t="shared" si="14"/>
        <v/>
      </c>
      <c r="AF79" t="str">
        <f>IF(AB79&lt;&gt;"",COUNTIFS($B$2:$Y$17,AB79,cell_number!$B$2:$Y$17,"&lt;&gt;"),"")</f>
        <v/>
      </c>
    </row>
    <row r="80" spans="1:32" x14ac:dyDescent="0.3">
      <c r="A80" s="16" t="s">
        <v>86</v>
      </c>
      <c r="B80" t="s">
        <v>22</v>
      </c>
      <c r="C80">
        <v>3</v>
      </c>
      <c r="D80" s="17" t="str">
        <f t="shared" si="15"/>
        <v>CellsX - Mixt20230321f20220519NCWBt20230322f20211219FC - 40000</v>
      </c>
      <c r="AC80" t="str">
        <f t="shared" si="12"/>
        <v/>
      </c>
      <c r="AD80" t="str">
        <f t="shared" si="13"/>
        <v/>
      </c>
      <c r="AE80" t="str">
        <f t="shared" si="14"/>
        <v/>
      </c>
      <c r="AF80" t="str">
        <f>IF(AB80&lt;&gt;"",COUNTIFS($B$2:$Y$17,AB80,cell_number!$B$2:$Y$17,"&lt;&gt;"),"")</f>
        <v/>
      </c>
    </row>
    <row r="81" spans="1:32" x14ac:dyDescent="0.3">
      <c r="A81" s="16" t="s">
        <v>87</v>
      </c>
      <c r="B81" t="s">
        <v>23</v>
      </c>
      <c r="C81">
        <v>3</v>
      </c>
      <c r="D81" s="17" t="str">
        <f t="shared" si="15"/>
        <v>CellsX - Mixt20230321f20220519NCWBt20230322f20211219FC - 40000</v>
      </c>
      <c r="AC81" t="str">
        <f t="shared" si="12"/>
        <v/>
      </c>
      <c r="AD81" t="str">
        <f t="shared" si="13"/>
        <v/>
      </c>
      <c r="AE81" t="str">
        <f t="shared" si="14"/>
        <v/>
      </c>
      <c r="AF81" t="str">
        <f>IF(AB81&lt;&gt;"",COUNTIFS($B$2:$Y$17,AB81,cell_number!$B$2:$Y$17,"&lt;&gt;"),"")</f>
        <v/>
      </c>
    </row>
    <row r="82" spans="1:32" x14ac:dyDescent="0.3">
      <c r="A82" s="16" t="s">
        <v>88</v>
      </c>
      <c r="B82" t="s">
        <v>24</v>
      </c>
      <c r="C82">
        <v>3</v>
      </c>
      <c r="D82" s="17" t="str">
        <f t="shared" si="15"/>
        <v>CellsX - Mixt20230321f20220519NCWBt20230322f20211219FC - 40000</v>
      </c>
      <c r="AC82" t="str">
        <f t="shared" si="12"/>
        <v/>
      </c>
      <c r="AD82" t="str">
        <f t="shared" si="13"/>
        <v/>
      </c>
      <c r="AE82" t="str">
        <f t="shared" si="14"/>
        <v/>
      </c>
      <c r="AF82" t="str">
        <f>IF(AB82&lt;&gt;"",COUNTIFS($B$2:$Y$17,AB82,cell_number!$B$2:$Y$17,"&lt;&gt;"),"")</f>
        <v/>
      </c>
    </row>
    <row r="83" spans="1:32" x14ac:dyDescent="0.3">
      <c r="A83" s="16" t="s">
        <v>89</v>
      </c>
      <c r="B83" t="s">
        <v>25</v>
      </c>
      <c r="C83">
        <v>3</v>
      </c>
      <c r="D83" s="17" t="str">
        <f t="shared" si="15"/>
        <v>CellsX - Mixt20230321f20220519NCWBt20230322f20211219FC - 40000</v>
      </c>
      <c r="AC83" t="str">
        <f t="shared" si="12"/>
        <v/>
      </c>
      <c r="AD83" t="str">
        <f t="shared" si="13"/>
        <v/>
      </c>
      <c r="AE83" t="str">
        <f t="shared" si="14"/>
        <v/>
      </c>
      <c r="AF83" t="str">
        <f>IF(AB83&lt;&gt;"",COUNTIFS($B$2:$Y$17,AB83,cell_number!$B$2:$Y$17,"&lt;&gt;"),"")</f>
        <v/>
      </c>
    </row>
    <row r="84" spans="1:32" x14ac:dyDescent="0.3">
      <c r="A84" s="16" t="s">
        <v>90</v>
      </c>
      <c r="B84" t="s">
        <v>26</v>
      </c>
      <c r="C84">
        <v>3</v>
      </c>
      <c r="D84" s="17" t="str">
        <f t="shared" si="15"/>
        <v>CellsX - Mixt20230321f20220519NCWBt20230322f20211219FC - 40000</v>
      </c>
      <c r="AC84" t="str">
        <f t="shared" si="12"/>
        <v/>
      </c>
      <c r="AD84" t="str">
        <f t="shared" si="13"/>
        <v/>
      </c>
      <c r="AE84" t="str">
        <f t="shared" si="14"/>
        <v/>
      </c>
      <c r="AF84" t="str">
        <f>IF(AB84&lt;&gt;"",COUNTIFS($B$2:$Y$17,AB84,cell_number!$B$2:$Y$17,"&lt;&gt;"),"")</f>
        <v/>
      </c>
    </row>
    <row r="85" spans="1:32" x14ac:dyDescent="0.3">
      <c r="A85" s="16" t="s">
        <v>91</v>
      </c>
      <c r="B85" t="s">
        <v>27</v>
      </c>
      <c r="C85">
        <v>3</v>
      </c>
      <c r="D85" s="17" t="str">
        <f t="shared" si="15"/>
        <v>CellsX - Mixt20230321f20220519NCWBt20230322f20211219FC - 40000</v>
      </c>
      <c r="AC85" t="str">
        <f t="shared" si="12"/>
        <v/>
      </c>
      <c r="AD85" t="str">
        <f t="shared" si="13"/>
        <v/>
      </c>
      <c r="AE85" t="str">
        <f t="shared" si="14"/>
        <v/>
      </c>
      <c r="AF85" t="str">
        <f>IF(AB85&lt;&gt;"",COUNTIFS($B$2:$Y$17,AB85,cell_number!$B$2:$Y$17,"&lt;&gt;"),"")</f>
        <v/>
      </c>
    </row>
    <row r="86" spans="1:32" x14ac:dyDescent="0.3">
      <c r="A86" s="16" t="s">
        <v>92</v>
      </c>
      <c r="B86" t="s">
        <v>28</v>
      </c>
      <c r="C86">
        <v>3</v>
      </c>
      <c r="D86" s="17" t="str">
        <f t="shared" si="15"/>
        <v>CellsX - Mixt20230321f20220519NCWBt20230322f20211219FC - 40000</v>
      </c>
      <c r="AC86" t="str">
        <f t="shared" si="12"/>
        <v/>
      </c>
      <c r="AD86" t="str">
        <f t="shared" si="13"/>
        <v/>
      </c>
      <c r="AE86" t="str">
        <f t="shared" si="14"/>
        <v/>
      </c>
      <c r="AF86" t="str">
        <f>IF(AB86&lt;&gt;"",COUNTIFS($B$2:$Y$17,AB86,cell_number!$B$2:$Y$17,"&lt;&gt;"),"")</f>
        <v/>
      </c>
    </row>
    <row r="87" spans="1:32" x14ac:dyDescent="0.3">
      <c r="A87" s="16" t="s">
        <v>93</v>
      </c>
      <c r="B87" t="s">
        <v>29</v>
      </c>
      <c r="C87">
        <v>3</v>
      </c>
      <c r="D87" s="17" t="str">
        <f t="shared" si="15"/>
        <v>CellsX - Mixt20230321f20220519NCWBt20230322f20211219FC - 40000</v>
      </c>
      <c r="AC87" t="str">
        <f t="shared" si="12"/>
        <v/>
      </c>
      <c r="AD87" t="str">
        <f t="shared" si="13"/>
        <v/>
      </c>
      <c r="AE87" t="str">
        <f t="shared" si="14"/>
        <v/>
      </c>
      <c r="AF87" t="str">
        <f>IF(AB87&lt;&gt;"",COUNTIFS($B$2:$Y$17,AB87,cell_number!$B$2:$Y$17,"&lt;&gt;"),"")</f>
        <v/>
      </c>
    </row>
    <row r="88" spans="1:32" x14ac:dyDescent="0.3">
      <c r="A88" s="16" t="s">
        <v>94</v>
      </c>
      <c r="B88" t="s">
        <v>30</v>
      </c>
      <c r="C88">
        <v>3</v>
      </c>
      <c r="D88" s="17" t="str">
        <f t="shared" si="15"/>
        <v>CellsX - Mixt20230321f20220519NCWBt20230322f20211219FC - 40000</v>
      </c>
      <c r="AC88" t="str">
        <f t="shared" si="12"/>
        <v/>
      </c>
      <c r="AD88" t="str">
        <f t="shared" si="13"/>
        <v/>
      </c>
      <c r="AE88" t="str">
        <f t="shared" si="14"/>
        <v/>
      </c>
      <c r="AF88" t="str">
        <f>IF(AB88&lt;&gt;"",COUNTIFS($B$2:$Y$17,AB88,cell_number!$B$2:$Y$17,"&lt;&gt;"),"")</f>
        <v/>
      </c>
    </row>
    <row r="89" spans="1:32" x14ac:dyDescent="0.3">
      <c r="A89" s="16" t="s">
        <v>95</v>
      </c>
      <c r="B89" t="s">
        <v>31</v>
      </c>
      <c r="C89">
        <v>3</v>
      </c>
      <c r="D89" s="17" t="str">
        <f t="shared" si="15"/>
        <v>CellsX - Mixt20230321f20220519NCWBt20230322f20211219FC - 40000</v>
      </c>
      <c r="AC89" t="str">
        <f t="shared" si="12"/>
        <v/>
      </c>
      <c r="AD89" t="str">
        <f t="shared" si="13"/>
        <v/>
      </c>
      <c r="AE89" t="str">
        <f t="shared" si="14"/>
        <v/>
      </c>
      <c r="AF89" t="str">
        <f>IF(AB89&lt;&gt;"",COUNTIFS($B$2:$Y$17,AB89,cell_number!$B$2:$Y$17,"&lt;&gt;"),"")</f>
        <v/>
      </c>
    </row>
    <row r="90" spans="1:32" x14ac:dyDescent="0.3">
      <c r="A90" s="16" t="s">
        <v>96</v>
      </c>
      <c r="B90" t="s">
        <v>32</v>
      </c>
      <c r="C90">
        <v>3</v>
      </c>
      <c r="D90" s="17" t="str">
        <f t="shared" si="15"/>
        <v>CellsX - Mixt20230321f20220519NCWBt20230322f20211219FC - 40000</v>
      </c>
      <c r="AC90" t="str">
        <f t="shared" si="12"/>
        <v/>
      </c>
      <c r="AD90" t="str">
        <f t="shared" si="13"/>
        <v/>
      </c>
      <c r="AE90" t="str">
        <f t="shared" si="14"/>
        <v/>
      </c>
      <c r="AF90" t="str">
        <f>IF(AB90&lt;&gt;"",COUNTIFS($B$2:$Y$17,AB90,cell_number!$B$2:$Y$17,"&lt;&gt;"),"")</f>
        <v/>
      </c>
    </row>
    <row r="91" spans="1:32" x14ac:dyDescent="0.3">
      <c r="A91" s="16" t="s">
        <v>97</v>
      </c>
      <c r="B91" t="s">
        <v>33</v>
      </c>
      <c r="C91">
        <v>3</v>
      </c>
      <c r="D91" s="17" t="str">
        <f t="shared" si="15"/>
        <v>CellsX - Mixt20230321f20220519NCWBt20230322f20211219FC - 40000</v>
      </c>
      <c r="AC91" t="str">
        <f t="shared" si="12"/>
        <v/>
      </c>
      <c r="AD91" t="str">
        <f t="shared" si="13"/>
        <v/>
      </c>
      <c r="AE91" t="str">
        <f t="shared" si="14"/>
        <v/>
      </c>
      <c r="AF91" t="str">
        <f>IF(AB91&lt;&gt;"",COUNTIFS($B$2:$Y$17,AB91,cell_number!$B$2:$Y$17,"&lt;&gt;"),"")</f>
        <v/>
      </c>
    </row>
    <row r="92" spans="1:32" x14ac:dyDescent="0.3">
      <c r="A92" s="16" t="s">
        <v>98</v>
      </c>
      <c r="B92" t="s">
        <v>34</v>
      </c>
      <c r="C92">
        <v>3</v>
      </c>
      <c r="D92" s="17" t="str">
        <f t="shared" si="15"/>
        <v>CellsX - Mixt20230321f20220519NCWBt20230322f20211219FC - 40000</v>
      </c>
      <c r="AC92" t="str">
        <f t="shared" si="12"/>
        <v/>
      </c>
      <c r="AD92" t="str">
        <f t="shared" si="13"/>
        <v/>
      </c>
      <c r="AE92" t="str">
        <f t="shared" si="14"/>
        <v/>
      </c>
      <c r="AF92" t="str">
        <f>IF(AB92&lt;&gt;"",COUNTIFS($B$2:$Y$17,AB92,cell_number!$B$2:$Y$17,"&lt;&gt;"),"")</f>
        <v/>
      </c>
    </row>
    <row r="93" spans="1:32" x14ac:dyDescent="0.3">
      <c r="A93" s="16" t="s">
        <v>99</v>
      </c>
      <c r="B93" t="s">
        <v>35</v>
      </c>
      <c r="C93">
        <v>3</v>
      </c>
      <c r="D93" s="17" t="str">
        <f t="shared" si="15"/>
        <v>CellsX - Mixt20230321f20220519NCWBt20230322f20211219FC - 40000</v>
      </c>
      <c r="AC93" t="str">
        <f t="shared" si="12"/>
        <v/>
      </c>
      <c r="AD93" t="str">
        <f t="shared" si="13"/>
        <v/>
      </c>
      <c r="AE93" t="str">
        <f t="shared" si="14"/>
        <v/>
      </c>
      <c r="AF93" t="str">
        <f>IF(AB93&lt;&gt;"",COUNTIFS($B$2:$Y$17,AB93,cell_number!$B$2:$Y$17,"&lt;&gt;"),"")</f>
        <v/>
      </c>
    </row>
    <row r="94" spans="1:32" x14ac:dyDescent="0.3">
      <c r="A94" s="16" t="s">
        <v>100</v>
      </c>
      <c r="B94" t="s">
        <v>18</v>
      </c>
      <c r="C94">
        <v>4</v>
      </c>
      <c r="D94" s="17" t="str">
        <f t="shared" ref="D94:D109" si="16">IF(E2&lt;&gt;"",E2,"")</f>
        <v>CellsX - Mixt20230321f20220519NCWBt20230322f20211219FC - 40000</v>
      </c>
      <c r="AC94" t="str">
        <f t="shared" si="12"/>
        <v/>
      </c>
      <c r="AD94" t="str">
        <f t="shared" si="13"/>
        <v/>
      </c>
      <c r="AE94" t="str">
        <f t="shared" si="14"/>
        <v/>
      </c>
      <c r="AF94" t="str">
        <f>IF(AB94&lt;&gt;"",COUNTIFS($B$2:$Y$17,AB94,cell_number!$B$2:$Y$17,"&lt;&gt;"),"")</f>
        <v/>
      </c>
    </row>
    <row r="95" spans="1:32" x14ac:dyDescent="0.3">
      <c r="A95" s="16" t="s">
        <v>101</v>
      </c>
      <c r="B95" t="s">
        <v>21</v>
      </c>
      <c r="C95">
        <v>4</v>
      </c>
      <c r="D95" s="17" t="str">
        <f t="shared" si="16"/>
        <v>CellsX - Mixt20230321f20220519NCWBt20230322f20211219FC - 40000</v>
      </c>
      <c r="AC95" t="str">
        <f t="shared" si="12"/>
        <v/>
      </c>
      <c r="AD95" t="str">
        <f t="shared" si="13"/>
        <v/>
      </c>
      <c r="AE95" t="str">
        <f t="shared" si="14"/>
        <v/>
      </c>
      <c r="AF95" t="str">
        <f>IF(AB95&lt;&gt;"",COUNTIFS($B$2:$Y$17,AB95,cell_number!$B$2:$Y$17,"&lt;&gt;"),"")</f>
        <v/>
      </c>
    </row>
    <row r="96" spans="1:32" x14ac:dyDescent="0.3">
      <c r="A96" s="16" t="s">
        <v>102</v>
      </c>
      <c r="B96" t="s">
        <v>22</v>
      </c>
      <c r="C96">
        <v>4</v>
      </c>
      <c r="D96" s="17" t="str">
        <f t="shared" si="16"/>
        <v>CellsX - Mixt20230321f20220519NCWBt20230322f20211219FC - 40000</v>
      </c>
      <c r="AC96" t="str">
        <f t="shared" si="12"/>
        <v/>
      </c>
      <c r="AD96" t="str">
        <f t="shared" si="13"/>
        <v/>
      </c>
      <c r="AE96" t="str">
        <f t="shared" si="14"/>
        <v/>
      </c>
      <c r="AF96" t="str">
        <f>IF(AB96&lt;&gt;"",COUNTIFS($B$2:$Y$17,AB96,cell_number!$B$2:$Y$17,"&lt;&gt;"),"")</f>
        <v/>
      </c>
    </row>
    <row r="97" spans="1:32" x14ac:dyDescent="0.3">
      <c r="A97" s="16" t="s">
        <v>103</v>
      </c>
      <c r="B97" t="s">
        <v>23</v>
      </c>
      <c r="C97">
        <v>4</v>
      </c>
      <c r="D97" s="17" t="str">
        <f t="shared" si="16"/>
        <v>CellsX - Mixt20230321f20220519NCWBt20230322f20211219FC - 40000</v>
      </c>
      <c r="AC97" t="str">
        <f t="shared" si="12"/>
        <v/>
      </c>
      <c r="AD97" t="str">
        <f t="shared" si="13"/>
        <v/>
      </c>
      <c r="AE97" t="str">
        <f t="shared" si="14"/>
        <v/>
      </c>
      <c r="AF97" t="str">
        <f>IF(AB97&lt;&gt;"",COUNTIFS($B$2:$Y$17,AB97,cell_number!$B$2:$Y$17,"&lt;&gt;"),"")</f>
        <v/>
      </c>
    </row>
    <row r="98" spans="1:32" x14ac:dyDescent="0.3">
      <c r="A98" s="16" t="s">
        <v>104</v>
      </c>
      <c r="B98" t="s">
        <v>24</v>
      </c>
      <c r="C98">
        <v>4</v>
      </c>
      <c r="D98" s="17" t="str">
        <f t="shared" si="16"/>
        <v>CellsX - Mixt20230321f20220519NCWBt20230322f20211219FC - 40000</v>
      </c>
      <c r="AC98" t="str">
        <f t="shared" si="12"/>
        <v/>
      </c>
      <c r="AD98" t="str">
        <f t="shared" si="13"/>
        <v/>
      </c>
      <c r="AE98" t="str">
        <f t="shared" si="14"/>
        <v/>
      </c>
      <c r="AF98" t="str">
        <f>IF(AB98&lt;&gt;"",COUNTIFS($B$2:$Y$17,AB98,cell_number!$B$2:$Y$17,"&lt;&gt;"),"")</f>
        <v/>
      </c>
    </row>
    <row r="99" spans="1:32" x14ac:dyDescent="0.3">
      <c r="A99" s="16" t="s">
        <v>105</v>
      </c>
      <c r="B99" t="s">
        <v>25</v>
      </c>
      <c r="C99">
        <v>4</v>
      </c>
      <c r="D99" s="17" t="str">
        <f t="shared" si="16"/>
        <v>CellsX - Mixt20230321f20220519NCWBt20230322f20211219FC - 40000</v>
      </c>
      <c r="AC99" t="str">
        <f t="shared" si="12"/>
        <v/>
      </c>
      <c r="AD99" t="str">
        <f t="shared" si="13"/>
        <v/>
      </c>
      <c r="AE99" t="str">
        <f t="shared" si="14"/>
        <v/>
      </c>
      <c r="AF99" t="str">
        <f>IF(AB99&lt;&gt;"",COUNTIFS($B$2:$Y$17,AB99,cell_number!$B$2:$Y$17,"&lt;&gt;"),"")</f>
        <v/>
      </c>
    </row>
    <row r="100" spans="1:32" x14ac:dyDescent="0.3">
      <c r="A100" s="16" t="s">
        <v>106</v>
      </c>
      <c r="B100" t="s">
        <v>26</v>
      </c>
      <c r="C100">
        <v>4</v>
      </c>
      <c r="D100" s="17" t="str">
        <f t="shared" si="16"/>
        <v>CellsX - Mixt20230321f20220519NCWBt20230322f20211219FC - 40000</v>
      </c>
      <c r="AC100" t="str">
        <f t="shared" si="12"/>
        <v/>
      </c>
      <c r="AD100" t="str">
        <f t="shared" si="13"/>
        <v/>
      </c>
      <c r="AE100" t="str">
        <f t="shared" si="14"/>
        <v/>
      </c>
      <c r="AF100" t="str">
        <f>IF(AB100&lt;&gt;"",COUNTIFS($B$2:$Y$17,AB100,cell_number!$B$2:$Y$17,"&lt;&gt;"),"")</f>
        <v/>
      </c>
    </row>
    <row r="101" spans="1:32" x14ac:dyDescent="0.3">
      <c r="A101" s="16" t="s">
        <v>107</v>
      </c>
      <c r="B101" t="s">
        <v>27</v>
      </c>
      <c r="C101">
        <v>4</v>
      </c>
      <c r="D101" s="17" t="str">
        <f t="shared" si="16"/>
        <v>CellsX - Mixt20230321f20220519NCWBt20230322f20211219FC - 40000</v>
      </c>
      <c r="AC101" t="str">
        <f t="shared" si="12"/>
        <v/>
      </c>
      <c r="AD101" t="str">
        <f t="shared" si="13"/>
        <v/>
      </c>
      <c r="AE101" t="str">
        <f t="shared" si="14"/>
        <v/>
      </c>
      <c r="AF101" t="str">
        <f>IF(AB101&lt;&gt;"",COUNTIFS($B$2:$Y$17,AB101,cell_number!$B$2:$Y$17,"&lt;&gt;"),"")</f>
        <v/>
      </c>
    </row>
    <row r="102" spans="1:32" x14ac:dyDescent="0.3">
      <c r="A102" s="16" t="s">
        <v>108</v>
      </c>
      <c r="B102" t="s">
        <v>28</v>
      </c>
      <c r="C102">
        <v>4</v>
      </c>
      <c r="D102" s="17" t="str">
        <f t="shared" si="16"/>
        <v>CellsX - Mixt20230321f20220519NCWBt20230322f20211219FC - 40000</v>
      </c>
      <c r="AC102" t="str">
        <f t="shared" si="12"/>
        <v/>
      </c>
      <c r="AD102" t="str">
        <f t="shared" si="13"/>
        <v/>
      </c>
      <c r="AE102" t="str">
        <f t="shared" si="14"/>
        <v/>
      </c>
      <c r="AF102" t="str">
        <f>IF(AB102&lt;&gt;"",COUNTIFS($B$2:$Y$17,AB102,cell_number!$B$2:$Y$17,"&lt;&gt;"),"")</f>
        <v/>
      </c>
    </row>
    <row r="103" spans="1:32" x14ac:dyDescent="0.3">
      <c r="A103" s="16" t="s">
        <v>109</v>
      </c>
      <c r="B103" t="s">
        <v>29</v>
      </c>
      <c r="C103">
        <v>4</v>
      </c>
      <c r="D103" s="17" t="str">
        <f t="shared" si="16"/>
        <v>CellsX - Mixt20230321f20220519NCWBt20230322f20211219FC - 40000</v>
      </c>
      <c r="AC103" t="str">
        <f t="shared" si="12"/>
        <v/>
      </c>
      <c r="AD103" t="str">
        <f t="shared" si="13"/>
        <v/>
      </c>
      <c r="AE103" t="str">
        <f t="shared" si="14"/>
        <v/>
      </c>
      <c r="AF103" t="str">
        <f>IF(AB103&lt;&gt;"",COUNTIFS($B$2:$Y$17,AB103,cell_number!$B$2:$Y$17,"&lt;&gt;"),"")</f>
        <v/>
      </c>
    </row>
    <row r="104" spans="1:32" x14ac:dyDescent="0.3">
      <c r="A104" s="16" t="s">
        <v>110</v>
      </c>
      <c r="B104" t="s">
        <v>30</v>
      </c>
      <c r="C104">
        <v>4</v>
      </c>
      <c r="D104" s="17" t="str">
        <f t="shared" si="16"/>
        <v>CellsX - Mixt20230321f20220519NCWBt20230322f20211219FC - 40000</v>
      </c>
      <c r="AC104" t="str">
        <f t="shared" si="12"/>
        <v/>
      </c>
      <c r="AD104" t="str">
        <f t="shared" si="13"/>
        <v/>
      </c>
      <c r="AE104" t="str">
        <f t="shared" si="14"/>
        <v/>
      </c>
      <c r="AF104" t="str">
        <f>IF(AB104&lt;&gt;"",COUNTIFS($B$2:$Y$17,AB104,cell_number!$B$2:$Y$17,"&lt;&gt;"),"")</f>
        <v/>
      </c>
    </row>
    <row r="105" spans="1:32" x14ac:dyDescent="0.3">
      <c r="A105" s="16" t="s">
        <v>111</v>
      </c>
      <c r="B105" t="s">
        <v>31</v>
      </c>
      <c r="C105">
        <v>4</v>
      </c>
      <c r="D105" s="17" t="str">
        <f t="shared" si="16"/>
        <v>CellsX - Mixt20230321f20220519NCWBt20230322f20211219FC - 40000</v>
      </c>
      <c r="AC105" t="str">
        <f t="shared" si="12"/>
        <v/>
      </c>
      <c r="AD105" t="str">
        <f t="shared" si="13"/>
        <v/>
      </c>
      <c r="AE105" t="str">
        <f t="shared" si="14"/>
        <v/>
      </c>
      <c r="AF105" t="str">
        <f>IF(AB105&lt;&gt;"",COUNTIFS($B$2:$Y$17,AB105,cell_number!$B$2:$Y$17,"&lt;&gt;"),"")</f>
        <v/>
      </c>
    </row>
    <row r="106" spans="1:32" x14ac:dyDescent="0.3">
      <c r="A106" s="16" t="s">
        <v>112</v>
      </c>
      <c r="B106" t="s">
        <v>32</v>
      </c>
      <c r="C106">
        <v>4</v>
      </c>
      <c r="D106" s="17" t="str">
        <f t="shared" si="16"/>
        <v>CellsX - Mixt20230321f20220519NCWBt20230322f20211219FC - 40000</v>
      </c>
      <c r="AC106" t="str">
        <f t="shared" si="12"/>
        <v/>
      </c>
      <c r="AD106" t="str">
        <f t="shared" si="13"/>
        <v/>
      </c>
      <c r="AE106" t="str">
        <f t="shared" si="14"/>
        <v/>
      </c>
      <c r="AF106" t="str">
        <f>IF(AB106&lt;&gt;"",COUNTIFS($B$2:$Y$17,AB106,cell_number!$B$2:$Y$17,"&lt;&gt;"),"")</f>
        <v/>
      </c>
    </row>
    <row r="107" spans="1:32" x14ac:dyDescent="0.3">
      <c r="A107" s="16" t="s">
        <v>113</v>
      </c>
      <c r="B107" t="s">
        <v>33</v>
      </c>
      <c r="C107">
        <v>4</v>
      </c>
      <c r="D107" s="17" t="str">
        <f t="shared" si="16"/>
        <v>CellsX - Mixt20230321f20220519NCWBt20230322f20211219FC - 40000</v>
      </c>
      <c r="AC107" t="str">
        <f t="shared" si="12"/>
        <v/>
      </c>
      <c r="AD107" t="str">
        <f t="shared" si="13"/>
        <v/>
      </c>
      <c r="AE107" t="str">
        <f t="shared" si="14"/>
        <v/>
      </c>
      <c r="AF107" t="str">
        <f>IF(AB107&lt;&gt;"",COUNTIFS($B$2:$Y$17,AB107,cell_number!$B$2:$Y$17,"&lt;&gt;"),"")</f>
        <v/>
      </c>
    </row>
    <row r="108" spans="1:32" x14ac:dyDescent="0.3">
      <c r="A108" s="16" t="s">
        <v>114</v>
      </c>
      <c r="B108" t="s">
        <v>34</v>
      </c>
      <c r="C108">
        <v>4</v>
      </c>
      <c r="D108" s="17" t="str">
        <f t="shared" si="16"/>
        <v>CellsX - Mixt20230321f20220519NCWBt20230322f20211219FC - 40000</v>
      </c>
      <c r="AC108" t="str">
        <f t="shared" si="12"/>
        <v/>
      </c>
      <c r="AD108" t="str">
        <f t="shared" si="13"/>
        <v/>
      </c>
      <c r="AE108" t="str">
        <f t="shared" si="14"/>
        <v/>
      </c>
      <c r="AF108" t="str">
        <f>IF(AB108&lt;&gt;"",COUNTIFS($B$2:$Y$17,AB108,cell_number!$B$2:$Y$17,"&lt;&gt;"),"")</f>
        <v/>
      </c>
    </row>
    <row r="109" spans="1:32" x14ac:dyDescent="0.3">
      <c r="A109" s="16" t="s">
        <v>115</v>
      </c>
      <c r="B109" t="s">
        <v>35</v>
      </c>
      <c r="C109">
        <v>4</v>
      </c>
      <c r="D109" s="17" t="str">
        <f t="shared" si="16"/>
        <v>CellsX - Mixt20230321f20220519NCWBt20230322f20211219FC - 40000</v>
      </c>
      <c r="AC109" t="str">
        <f t="shared" si="12"/>
        <v/>
      </c>
      <c r="AD109" t="str">
        <f t="shared" si="13"/>
        <v/>
      </c>
      <c r="AE109" t="str">
        <f t="shared" si="14"/>
        <v/>
      </c>
      <c r="AF109" t="str">
        <f>IF(AB109&lt;&gt;"",COUNTIFS($B$2:$Y$17,AB109,cell_number!$B$2:$Y$17,"&lt;&gt;"),"")</f>
        <v/>
      </c>
    </row>
    <row r="110" spans="1:32" x14ac:dyDescent="0.3">
      <c r="A110" s="16" t="s">
        <v>116</v>
      </c>
      <c r="B110" t="s">
        <v>18</v>
      </c>
      <c r="C110">
        <v>5</v>
      </c>
      <c r="D110" s="17" t="str">
        <f t="shared" ref="D110:D125" si="17">IF(F2&lt;&gt;"",F2,"")</f>
        <v>CellsX - Mixt20230321f20220519NCWBt20230322f20211219FC - 40000</v>
      </c>
      <c r="AC110" t="str">
        <f t="shared" si="12"/>
        <v/>
      </c>
      <c r="AD110" t="str">
        <f t="shared" si="13"/>
        <v/>
      </c>
      <c r="AE110" t="str">
        <f t="shared" si="14"/>
        <v/>
      </c>
      <c r="AF110" t="str">
        <f>IF(AB110&lt;&gt;"",COUNTIFS($B$2:$Y$17,AB110,cell_number!$B$2:$Y$17,"&lt;&gt;"),"")</f>
        <v/>
      </c>
    </row>
    <row r="111" spans="1:32" x14ac:dyDescent="0.3">
      <c r="A111" s="16" t="s">
        <v>117</v>
      </c>
      <c r="B111" t="s">
        <v>21</v>
      </c>
      <c r="C111">
        <v>5</v>
      </c>
      <c r="D111" s="17" t="str">
        <f t="shared" si="17"/>
        <v>CellsX - Mixt20230321f20220519NCWBt20230322f20211219FC - 40000</v>
      </c>
      <c r="AC111" t="str">
        <f t="shared" si="12"/>
        <v/>
      </c>
      <c r="AD111" t="str">
        <f t="shared" si="13"/>
        <v/>
      </c>
      <c r="AE111" t="str">
        <f t="shared" si="14"/>
        <v/>
      </c>
      <c r="AF111" t="str">
        <f>IF(AB111&lt;&gt;"",COUNTIFS($B$2:$Y$17,AB111,cell_number!$B$2:$Y$17,"&lt;&gt;"),"")</f>
        <v/>
      </c>
    </row>
    <row r="112" spans="1:32" x14ac:dyDescent="0.3">
      <c r="A112" s="16" t="s">
        <v>118</v>
      </c>
      <c r="B112" t="s">
        <v>22</v>
      </c>
      <c r="C112">
        <v>5</v>
      </c>
      <c r="D112" s="17" t="str">
        <f t="shared" si="17"/>
        <v>CellsX - Mixt20230321f20220519NCWBt20230322f20211219FC - 40000</v>
      </c>
      <c r="AC112" t="str">
        <f t="shared" si="12"/>
        <v/>
      </c>
      <c r="AD112" t="str">
        <f t="shared" si="13"/>
        <v/>
      </c>
      <c r="AE112" t="str">
        <f t="shared" si="14"/>
        <v/>
      </c>
      <c r="AF112" t="str">
        <f>IF(AB112&lt;&gt;"",COUNTIFS($B$2:$Y$17,AB112,cell_number!$B$2:$Y$17,"&lt;&gt;"),"")</f>
        <v/>
      </c>
    </row>
    <row r="113" spans="1:32" x14ac:dyDescent="0.3">
      <c r="A113" s="16" t="s">
        <v>119</v>
      </c>
      <c r="B113" t="s">
        <v>23</v>
      </c>
      <c r="C113">
        <v>5</v>
      </c>
      <c r="D113" s="17" t="str">
        <f t="shared" si="17"/>
        <v>CellsX - Mixt20230321f20220519NCWBt20230322f20211219FC - 40000</v>
      </c>
      <c r="AC113" t="str">
        <f t="shared" si="12"/>
        <v/>
      </c>
      <c r="AD113" t="str">
        <f t="shared" si="13"/>
        <v/>
      </c>
      <c r="AE113" t="str">
        <f t="shared" si="14"/>
        <v/>
      </c>
      <c r="AF113" t="str">
        <f>IF(AB113&lt;&gt;"",COUNTIFS($B$2:$Y$17,AB113,cell_number!$B$2:$Y$17,"&lt;&gt;"),"")</f>
        <v/>
      </c>
    </row>
    <row r="114" spans="1:32" x14ac:dyDescent="0.3">
      <c r="A114" s="16" t="s">
        <v>120</v>
      </c>
      <c r="B114" t="s">
        <v>24</v>
      </c>
      <c r="C114">
        <v>5</v>
      </c>
      <c r="D114" s="17" t="str">
        <f t="shared" si="17"/>
        <v>CellsX - Mixt20230321f20220519NCWBt20230322f20211219FC - 40000</v>
      </c>
      <c r="AC114" t="str">
        <f t="shared" si="12"/>
        <v/>
      </c>
      <c r="AD114" t="str">
        <f t="shared" si="13"/>
        <v/>
      </c>
      <c r="AE114" t="str">
        <f t="shared" si="14"/>
        <v/>
      </c>
      <c r="AF114" t="str">
        <f>IF(AB114&lt;&gt;"",COUNTIFS($B$2:$Y$17,AB114,cell_number!$B$2:$Y$17,"&lt;&gt;"),"")</f>
        <v/>
      </c>
    </row>
    <row r="115" spans="1:32" x14ac:dyDescent="0.3">
      <c r="A115" s="16" t="s">
        <v>121</v>
      </c>
      <c r="B115" t="s">
        <v>25</v>
      </c>
      <c r="C115">
        <v>5</v>
      </c>
      <c r="D115" s="17" t="str">
        <f t="shared" si="17"/>
        <v>CellsX - Mixt20230321f20220519NCWBt20230322f20211219FC - 40000</v>
      </c>
      <c r="AC115" t="str">
        <f t="shared" si="12"/>
        <v/>
      </c>
      <c r="AD115" t="str">
        <f t="shared" si="13"/>
        <v/>
      </c>
      <c r="AE115" t="str">
        <f t="shared" si="14"/>
        <v/>
      </c>
      <c r="AF115" t="str">
        <f>IF(AB115&lt;&gt;"",COUNTIFS($B$2:$Y$17,AB115,cell_number!$B$2:$Y$17,"&lt;&gt;"),"")</f>
        <v/>
      </c>
    </row>
    <row r="116" spans="1:32" x14ac:dyDescent="0.3">
      <c r="A116" s="16" t="s">
        <v>122</v>
      </c>
      <c r="B116" t="s">
        <v>26</v>
      </c>
      <c r="C116">
        <v>5</v>
      </c>
      <c r="D116" s="17" t="str">
        <f t="shared" si="17"/>
        <v>CellsX - Mixt20230321f20220519NCWBt20230322f20211219FC - 40000</v>
      </c>
      <c r="AC116" t="str">
        <f t="shared" si="12"/>
        <v/>
      </c>
      <c r="AD116" t="str">
        <f t="shared" si="13"/>
        <v/>
      </c>
      <c r="AE116" t="str">
        <f t="shared" si="14"/>
        <v/>
      </c>
      <c r="AF116" t="str">
        <f>IF(AB116&lt;&gt;"",COUNTIFS($B$2:$Y$17,AB116,cell_number!$B$2:$Y$17,"&lt;&gt;"),"")</f>
        <v/>
      </c>
    </row>
    <row r="117" spans="1:32" x14ac:dyDescent="0.3">
      <c r="A117" s="16" t="s">
        <v>123</v>
      </c>
      <c r="B117" t="s">
        <v>27</v>
      </c>
      <c r="C117">
        <v>5</v>
      </c>
      <c r="D117" s="17" t="str">
        <f t="shared" si="17"/>
        <v>CellsX - Mixt20230321f20220519NCWBt20230322f20211219FC - 40000</v>
      </c>
      <c r="AC117" t="str">
        <f t="shared" si="12"/>
        <v/>
      </c>
      <c r="AD117" t="str">
        <f t="shared" si="13"/>
        <v/>
      </c>
      <c r="AE117" t="str">
        <f t="shared" si="14"/>
        <v/>
      </c>
      <c r="AF117" t="str">
        <f>IF(AB117&lt;&gt;"",COUNTIFS($B$2:$Y$17,AB117,cell_number!$B$2:$Y$17,"&lt;&gt;"),"")</f>
        <v/>
      </c>
    </row>
    <row r="118" spans="1:32" x14ac:dyDescent="0.3">
      <c r="A118" s="16" t="s">
        <v>124</v>
      </c>
      <c r="B118" t="s">
        <v>28</v>
      </c>
      <c r="C118">
        <v>5</v>
      </c>
      <c r="D118" s="17" t="str">
        <f t="shared" si="17"/>
        <v>CellsX - Mixt20230321f20220519NCWBt20230322f20211219FC - 40000</v>
      </c>
      <c r="AC118" t="str">
        <f t="shared" si="12"/>
        <v/>
      </c>
      <c r="AD118" t="str">
        <f t="shared" si="13"/>
        <v/>
      </c>
      <c r="AE118" t="str">
        <f t="shared" si="14"/>
        <v/>
      </c>
      <c r="AF118" t="str">
        <f>IF(AB118&lt;&gt;"",COUNTIFS($B$2:$Y$17,AB118,cell_number!$B$2:$Y$17,"&lt;&gt;"),"")</f>
        <v/>
      </c>
    </row>
    <row r="119" spans="1:32" x14ac:dyDescent="0.3">
      <c r="A119" s="16" t="s">
        <v>125</v>
      </c>
      <c r="B119" t="s">
        <v>29</v>
      </c>
      <c r="C119">
        <v>5</v>
      </c>
      <c r="D119" s="17" t="str">
        <f t="shared" si="17"/>
        <v>CellsX - Mixt20230321f20220519NCWBt20230322f20211219FC - 40000</v>
      </c>
      <c r="AC119" t="str">
        <f t="shared" si="12"/>
        <v/>
      </c>
      <c r="AD119" t="str">
        <f t="shared" si="13"/>
        <v/>
      </c>
      <c r="AE119" t="str">
        <f t="shared" si="14"/>
        <v/>
      </c>
      <c r="AF119" t="str">
        <f>IF(AB119&lt;&gt;"",COUNTIFS($B$2:$Y$17,AB119,cell_number!$B$2:$Y$17,"&lt;&gt;"),"")</f>
        <v/>
      </c>
    </row>
    <row r="120" spans="1:32" x14ac:dyDescent="0.3">
      <c r="A120" s="16" t="s">
        <v>126</v>
      </c>
      <c r="B120" t="s">
        <v>30</v>
      </c>
      <c r="C120">
        <v>5</v>
      </c>
      <c r="D120" s="17" t="str">
        <f t="shared" si="17"/>
        <v>CellsX - Mixt20230321f20220519NCWBt20230322f20211219FC - 40000</v>
      </c>
      <c r="AC120" t="str">
        <f t="shared" si="12"/>
        <v/>
      </c>
      <c r="AD120" t="str">
        <f t="shared" si="13"/>
        <v/>
      </c>
      <c r="AE120" t="str">
        <f t="shared" si="14"/>
        <v/>
      </c>
      <c r="AF120" t="str">
        <f>IF(AB120&lt;&gt;"",COUNTIFS($B$2:$Y$17,AB120,cell_number!$B$2:$Y$17,"&lt;&gt;"),"")</f>
        <v/>
      </c>
    </row>
    <row r="121" spans="1:32" x14ac:dyDescent="0.3">
      <c r="A121" s="16" t="s">
        <v>127</v>
      </c>
      <c r="B121" t="s">
        <v>31</v>
      </c>
      <c r="C121">
        <v>5</v>
      </c>
      <c r="D121" s="17" t="str">
        <f t="shared" si="17"/>
        <v>CellsX - Mixt20230321f20220519NCWBt20230322f20211219FC - 40000</v>
      </c>
      <c r="AC121" t="str">
        <f t="shared" si="12"/>
        <v/>
      </c>
      <c r="AD121" t="str">
        <f t="shared" si="13"/>
        <v/>
      </c>
      <c r="AE121" t="str">
        <f t="shared" si="14"/>
        <v/>
      </c>
      <c r="AF121" t="str">
        <f>IF(AB121&lt;&gt;"",COUNTIFS($B$2:$Y$17,AB121,cell_number!$B$2:$Y$17,"&lt;&gt;"),"")</f>
        <v/>
      </c>
    </row>
    <row r="122" spans="1:32" x14ac:dyDescent="0.3">
      <c r="A122" s="16" t="s">
        <v>128</v>
      </c>
      <c r="B122" t="s">
        <v>32</v>
      </c>
      <c r="C122">
        <v>5</v>
      </c>
      <c r="D122" s="17" t="str">
        <f t="shared" si="17"/>
        <v>CellsX - Mixt20230321f20220519NCWBt20230322f20211219FC - 40000</v>
      </c>
      <c r="AC122" t="str">
        <f t="shared" si="12"/>
        <v/>
      </c>
      <c r="AD122" t="str">
        <f t="shared" si="13"/>
        <v/>
      </c>
      <c r="AE122" t="str">
        <f t="shared" si="14"/>
        <v/>
      </c>
      <c r="AF122" t="str">
        <f>IF(AB122&lt;&gt;"",COUNTIFS($B$2:$Y$17,AB122,cell_number!$B$2:$Y$17,"&lt;&gt;"),"")</f>
        <v/>
      </c>
    </row>
    <row r="123" spans="1:32" x14ac:dyDescent="0.3">
      <c r="A123" s="16" t="s">
        <v>129</v>
      </c>
      <c r="B123" t="s">
        <v>33</v>
      </c>
      <c r="C123">
        <v>5</v>
      </c>
      <c r="D123" s="17" t="str">
        <f t="shared" si="17"/>
        <v>CellsX - Mixt20230321f20220519NCWBt20230322f20211219FC - 40000</v>
      </c>
      <c r="AC123" t="str">
        <f t="shared" si="12"/>
        <v/>
      </c>
      <c r="AD123" t="str">
        <f t="shared" si="13"/>
        <v/>
      </c>
      <c r="AE123" t="str">
        <f t="shared" si="14"/>
        <v/>
      </c>
      <c r="AF123" t="str">
        <f>IF(AB123&lt;&gt;"",COUNTIFS($B$2:$Y$17,AB123,cell_number!$B$2:$Y$17,"&lt;&gt;"),"")</f>
        <v/>
      </c>
    </row>
    <row r="124" spans="1:32" x14ac:dyDescent="0.3">
      <c r="A124" s="16" t="s">
        <v>130</v>
      </c>
      <c r="B124" t="s">
        <v>34</v>
      </c>
      <c r="C124">
        <v>5</v>
      </c>
      <c r="D124" s="17" t="str">
        <f t="shared" si="17"/>
        <v>CellsX - Mixt20230321f20220519NCWBt20230322f20211219FC - 40000</v>
      </c>
      <c r="AC124" t="str">
        <f t="shared" si="12"/>
        <v/>
      </c>
      <c r="AD124" t="str">
        <f t="shared" si="13"/>
        <v/>
      </c>
      <c r="AE124" t="str">
        <f t="shared" si="14"/>
        <v/>
      </c>
      <c r="AF124" t="str">
        <f>IF(AB124&lt;&gt;"",COUNTIFS($B$2:$Y$17,AB124,cell_number!$B$2:$Y$17,"&lt;&gt;"),"")</f>
        <v/>
      </c>
    </row>
    <row r="125" spans="1:32" x14ac:dyDescent="0.3">
      <c r="A125" s="16" t="s">
        <v>131</v>
      </c>
      <c r="B125" t="s">
        <v>35</v>
      </c>
      <c r="C125">
        <v>5</v>
      </c>
      <c r="D125" s="17" t="str">
        <f t="shared" si="17"/>
        <v>CellsX - Mixt20230321f20220519NCWBt20230322f20211219FC - 40000</v>
      </c>
      <c r="AC125" t="str">
        <f t="shared" si="12"/>
        <v/>
      </c>
      <c r="AD125" t="str">
        <f t="shared" si="13"/>
        <v/>
      </c>
      <c r="AE125" t="str">
        <f t="shared" si="14"/>
        <v/>
      </c>
      <c r="AF125" t="str">
        <f>IF(AB125&lt;&gt;"",COUNTIFS($B$2:$Y$17,AB125,cell_number!$B$2:$Y$17,"&lt;&gt;"),"")</f>
        <v/>
      </c>
    </row>
    <row r="126" spans="1:32" x14ac:dyDescent="0.3">
      <c r="A126" s="16" t="s">
        <v>132</v>
      </c>
      <c r="B126" t="s">
        <v>18</v>
      </c>
      <c r="C126">
        <v>6</v>
      </c>
      <c r="D126" s="17" t="str">
        <f t="shared" ref="D126:D141" si="18">IF(G2&lt;&gt;"",G2,"")</f>
        <v>CellsX - Mixt20230321f20220519NCWBt20230322f20211219FC - 40000</v>
      </c>
      <c r="AC126" t="str">
        <f t="shared" si="12"/>
        <v/>
      </c>
      <c r="AD126" t="str">
        <f t="shared" si="13"/>
        <v/>
      </c>
      <c r="AE126" t="str">
        <f t="shared" si="14"/>
        <v/>
      </c>
      <c r="AF126" t="str">
        <f>IF(AB126&lt;&gt;"",COUNTIFS($B$2:$Y$17,AB126,cell_number!$B$2:$Y$17,"&lt;&gt;"),"")</f>
        <v/>
      </c>
    </row>
    <row r="127" spans="1:32" x14ac:dyDescent="0.3">
      <c r="A127" s="16" t="s">
        <v>133</v>
      </c>
      <c r="B127" t="s">
        <v>21</v>
      </c>
      <c r="C127">
        <v>6</v>
      </c>
      <c r="D127" s="17" t="str">
        <f t="shared" si="18"/>
        <v>CellsX - Mixt20230321f20220519NCWBt20230322f20211219FC - 40000</v>
      </c>
      <c r="AC127" t="str">
        <f t="shared" si="12"/>
        <v/>
      </c>
      <c r="AD127" t="str">
        <f t="shared" si="13"/>
        <v/>
      </c>
      <c r="AE127" t="str">
        <f t="shared" si="14"/>
        <v/>
      </c>
      <c r="AF127" t="str">
        <f>IF(AB127&lt;&gt;"",COUNTIFS($B$2:$Y$17,AB127,cell_number!$B$2:$Y$17,"&lt;&gt;"),"")</f>
        <v/>
      </c>
    </row>
    <row r="128" spans="1:32" x14ac:dyDescent="0.3">
      <c r="A128" s="16" t="s">
        <v>134</v>
      </c>
      <c r="B128" t="s">
        <v>22</v>
      </c>
      <c r="C128">
        <v>6</v>
      </c>
      <c r="D128" s="17" t="str">
        <f t="shared" si="18"/>
        <v>CellsX - Mixt20230321f20220519NCWBt20230322f20211219FC - 40000</v>
      </c>
      <c r="AC128" t="str">
        <f t="shared" si="12"/>
        <v/>
      </c>
      <c r="AD128" t="str">
        <f t="shared" si="13"/>
        <v/>
      </c>
      <c r="AE128" t="str">
        <f t="shared" si="14"/>
        <v/>
      </c>
      <c r="AF128" t="str">
        <f>IF(AB128&lt;&gt;"",COUNTIFS($B$2:$Y$17,AB128,cell_number!$B$2:$Y$17,"&lt;&gt;"),"")</f>
        <v/>
      </c>
    </row>
    <row r="129" spans="1:32" x14ac:dyDescent="0.3">
      <c r="A129" s="16" t="s">
        <v>135</v>
      </c>
      <c r="B129" t="s">
        <v>23</v>
      </c>
      <c r="C129">
        <v>6</v>
      </c>
      <c r="D129" s="17" t="str">
        <f t="shared" si="18"/>
        <v>CellsX - Mixt20230321f20220519NCWBt20230322f20211219FC - 40000</v>
      </c>
      <c r="AC129" t="str">
        <f t="shared" si="12"/>
        <v/>
      </c>
      <c r="AD129" t="str">
        <f t="shared" si="13"/>
        <v/>
      </c>
      <c r="AE129" t="str">
        <f t="shared" si="14"/>
        <v/>
      </c>
      <c r="AF129" t="str">
        <f>IF(AB129&lt;&gt;"",COUNTIFS($B$2:$Y$17,AB129,cell_number!$B$2:$Y$17,"&lt;&gt;"),"")</f>
        <v/>
      </c>
    </row>
    <row r="130" spans="1:32" x14ac:dyDescent="0.3">
      <c r="A130" s="16" t="s">
        <v>136</v>
      </c>
      <c r="B130" t="s">
        <v>24</v>
      </c>
      <c r="C130">
        <v>6</v>
      </c>
      <c r="D130" s="17" t="str">
        <f t="shared" si="18"/>
        <v>CellsX - Mixt20230321f20220519NCWBt20230322f20211219FC - 40000</v>
      </c>
      <c r="AC130" t="str">
        <f t="shared" si="12"/>
        <v/>
      </c>
      <c r="AD130" t="str">
        <f t="shared" si="13"/>
        <v/>
      </c>
      <c r="AE130" t="str">
        <f t="shared" si="14"/>
        <v/>
      </c>
      <c r="AF130" t="str">
        <f>IF(AB130&lt;&gt;"",COUNTIFS($B$2:$Y$17,AB130,cell_number!$B$2:$Y$17,"&lt;&gt;"),"")</f>
        <v/>
      </c>
    </row>
    <row r="131" spans="1:32" x14ac:dyDescent="0.3">
      <c r="A131" s="16" t="s">
        <v>137</v>
      </c>
      <c r="B131" t="s">
        <v>25</v>
      </c>
      <c r="C131">
        <v>6</v>
      </c>
      <c r="D131" s="17" t="str">
        <f t="shared" si="18"/>
        <v>CellsX - Mixt20230321f20220519NCWBt20230322f20211219FC - 40000</v>
      </c>
      <c r="AC131" t="str">
        <f t="shared" si="12"/>
        <v/>
      </c>
      <c r="AD131" t="str">
        <f t="shared" si="13"/>
        <v/>
      </c>
      <c r="AE131" t="str">
        <f t="shared" si="14"/>
        <v/>
      </c>
      <c r="AF131" t="str">
        <f>IF(AB131&lt;&gt;"",COUNTIFS($B$2:$Y$17,AB131,cell_number!$B$2:$Y$17,"&lt;&gt;"),"")</f>
        <v/>
      </c>
    </row>
    <row r="132" spans="1:32" x14ac:dyDescent="0.3">
      <c r="A132" s="16" t="s">
        <v>138</v>
      </c>
      <c r="B132" t="s">
        <v>26</v>
      </c>
      <c r="C132">
        <v>6</v>
      </c>
      <c r="D132" s="17" t="str">
        <f t="shared" si="18"/>
        <v>CellsX - Mixt20230321f20220519NCWBt20230322f20211219FC - 40000</v>
      </c>
      <c r="AC132" t="str">
        <f t="shared" si="12"/>
        <v/>
      </c>
      <c r="AD132" t="str">
        <f t="shared" si="13"/>
        <v/>
      </c>
      <c r="AE132" t="str">
        <f t="shared" si="14"/>
        <v/>
      </c>
      <c r="AF132" t="str">
        <f>IF(AB132&lt;&gt;"",COUNTIFS($B$2:$Y$17,AB132,cell_number!$B$2:$Y$17,"&lt;&gt;"),"")</f>
        <v/>
      </c>
    </row>
    <row r="133" spans="1:32" x14ac:dyDescent="0.3">
      <c r="A133" s="16" t="s">
        <v>139</v>
      </c>
      <c r="B133" t="s">
        <v>27</v>
      </c>
      <c r="C133">
        <v>6</v>
      </c>
      <c r="D133" s="17" t="str">
        <f t="shared" si="18"/>
        <v>CellsX - Mixt20230321f20220519NCWBt20230322f20211219FC - 40000</v>
      </c>
      <c r="AC133" t="str">
        <f t="shared" si="12"/>
        <v/>
      </c>
      <c r="AD133" t="str">
        <f t="shared" si="13"/>
        <v/>
      </c>
      <c r="AE133" t="str">
        <f t="shared" si="14"/>
        <v/>
      </c>
      <c r="AF133" t="str">
        <f>IF(AB133&lt;&gt;"",COUNTIFS($B$2:$Y$17,AB133,cell_number!$B$2:$Y$17,"&lt;&gt;"),"")</f>
        <v/>
      </c>
    </row>
    <row r="134" spans="1:32" x14ac:dyDescent="0.3">
      <c r="A134" s="16" t="s">
        <v>140</v>
      </c>
      <c r="B134" t="s">
        <v>28</v>
      </c>
      <c r="C134">
        <v>6</v>
      </c>
      <c r="D134" s="17" t="str">
        <f t="shared" si="18"/>
        <v>CellsX - Mixt20230321f20220519NCWBt20230322f20211219FC - 40000</v>
      </c>
      <c r="AC134" t="str">
        <f t="shared" si="12"/>
        <v/>
      </c>
      <c r="AD134" t="str">
        <f t="shared" si="13"/>
        <v/>
      </c>
      <c r="AE134" t="str">
        <f t="shared" si="14"/>
        <v/>
      </c>
      <c r="AF134" t="str">
        <f>IF(AB134&lt;&gt;"",COUNTIFS($B$2:$Y$17,AB134,cell_number!$B$2:$Y$17,"&lt;&gt;"),"")</f>
        <v/>
      </c>
    </row>
    <row r="135" spans="1:32" x14ac:dyDescent="0.3">
      <c r="A135" s="16" t="s">
        <v>141</v>
      </c>
      <c r="B135" t="s">
        <v>29</v>
      </c>
      <c r="C135">
        <v>6</v>
      </c>
      <c r="D135" s="17" t="str">
        <f t="shared" si="18"/>
        <v>CellsX - Mixt20230321f20220519NCWBt20230322f20211219FC - 40000</v>
      </c>
      <c r="AC135" t="str">
        <f t="shared" ref="AC135:AC198" si="19">IFERROR(IF(AB135&lt;&gt;"error",LEFT(AB135,FIND(" - ",AB135)-1),"error! Please check plate layout"),"")</f>
        <v/>
      </c>
      <c r="AD135" t="str">
        <f t="shared" ref="AD135:AD198" si="20">IFERROR(TRIM(MID(SUBSTITUTE(AB135," - ",REPT(" ",LEN(AB135))),(2-1)*LEN(AB135)+1,LEN(AB135))),"")</f>
        <v/>
      </c>
      <c r="AE135" t="str">
        <f t="shared" ref="AE135:AE198" si="21">IFERROR(TRIM(SUBSTITUTE(SUBSTITUTE(SUBSTITUTE(AB135,AC135,""),AD135,""),"-","")),"")</f>
        <v/>
      </c>
      <c r="AF135" t="str">
        <f>IF(AB135&lt;&gt;"",COUNTIFS($B$2:$Y$17,AB135,cell_number!$B$2:$Y$17,"&lt;&gt;"),"")</f>
        <v/>
      </c>
    </row>
    <row r="136" spans="1:32" x14ac:dyDescent="0.3">
      <c r="A136" s="16" t="s">
        <v>142</v>
      </c>
      <c r="B136" t="s">
        <v>30</v>
      </c>
      <c r="C136">
        <v>6</v>
      </c>
      <c r="D136" s="17" t="str">
        <f t="shared" si="18"/>
        <v>CellsX - Mixt20230321f20220519NCWBt20230322f20211219FC - 40000</v>
      </c>
      <c r="AC136" t="str">
        <f t="shared" si="19"/>
        <v/>
      </c>
      <c r="AD136" t="str">
        <f t="shared" si="20"/>
        <v/>
      </c>
      <c r="AE136" t="str">
        <f t="shared" si="21"/>
        <v/>
      </c>
      <c r="AF136" t="str">
        <f>IF(AB136&lt;&gt;"",COUNTIFS($B$2:$Y$17,AB136,cell_number!$B$2:$Y$17,"&lt;&gt;"),"")</f>
        <v/>
      </c>
    </row>
    <row r="137" spans="1:32" x14ac:dyDescent="0.3">
      <c r="A137" s="16" t="s">
        <v>143</v>
      </c>
      <c r="B137" t="s">
        <v>31</v>
      </c>
      <c r="C137">
        <v>6</v>
      </c>
      <c r="D137" s="17" t="str">
        <f t="shared" si="18"/>
        <v>CellsX - Mixt20230321f20220519NCWBt20230322f20211219FC - 40000</v>
      </c>
      <c r="AC137" t="str">
        <f t="shared" si="19"/>
        <v/>
      </c>
      <c r="AD137" t="str">
        <f t="shared" si="20"/>
        <v/>
      </c>
      <c r="AE137" t="str">
        <f t="shared" si="21"/>
        <v/>
      </c>
      <c r="AF137" t="str">
        <f>IF(AB137&lt;&gt;"",COUNTIFS($B$2:$Y$17,AB137,cell_number!$B$2:$Y$17,"&lt;&gt;"),"")</f>
        <v/>
      </c>
    </row>
    <row r="138" spans="1:32" x14ac:dyDescent="0.3">
      <c r="A138" s="16" t="s">
        <v>144</v>
      </c>
      <c r="B138" t="s">
        <v>32</v>
      </c>
      <c r="C138">
        <v>6</v>
      </c>
      <c r="D138" s="17" t="str">
        <f t="shared" si="18"/>
        <v>CellsX - Mixt20230321f20220519NCWBt20230322f20211219FC - 40000</v>
      </c>
      <c r="AC138" t="str">
        <f t="shared" si="19"/>
        <v/>
      </c>
      <c r="AD138" t="str">
        <f t="shared" si="20"/>
        <v/>
      </c>
      <c r="AE138" t="str">
        <f t="shared" si="21"/>
        <v/>
      </c>
      <c r="AF138" t="str">
        <f>IF(AB138&lt;&gt;"",COUNTIFS($B$2:$Y$17,AB138,cell_number!$B$2:$Y$17,"&lt;&gt;"),"")</f>
        <v/>
      </c>
    </row>
    <row r="139" spans="1:32" x14ac:dyDescent="0.3">
      <c r="A139" s="16" t="s">
        <v>145</v>
      </c>
      <c r="B139" t="s">
        <v>33</v>
      </c>
      <c r="C139">
        <v>6</v>
      </c>
      <c r="D139" s="17" t="str">
        <f t="shared" si="18"/>
        <v>CellsX - Mixt20230321f20220519NCWBt20230322f20211219FC - 40000</v>
      </c>
      <c r="AC139" t="str">
        <f t="shared" si="19"/>
        <v/>
      </c>
      <c r="AD139" t="str">
        <f t="shared" si="20"/>
        <v/>
      </c>
      <c r="AE139" t="str">
        <f t="shared" si="21"/>
        <v/>
      </c>
      <c r="AF139" t="str">
        <f>IF(AB139&lt;&gt;"",COUNTIFS($B$2:$Y$17,AB139,cell_number!$B$2:$Y$17,"&lt;&gt;"),"")</f>
        <v/>
      </c>
    </row>
    <row r="140" spans="1:32" x14ac:dyDescent="0.3">
      <c r="A140" s="16" t="s">
        <v>146</v>
      </c>
      <c r="B140" t="s">
        <v>34</v>
      </c>
      <c r="C140">
        <v>6</v>
      </c>
      <c r="D140" s="17" t="str">
        <f t="shared" si="18"/>
        <v>CellsX - Mixt20230321f20220519NCWBt20230322f20211219FC - 40000</v>
      </c>
      <c r="AC140" t="str">
        <f t="shared" si="19"/>
        <v/>
      </c>
      <c r="AD140" t="str">
        <f t="shared" si="20"/>
        <v/>
      </c>
      <c r="AE140" t="str">
        <f t="shared" si="21"/>
        <v/>
      </c>
      <c r="AF140" t="str">
        <f>IF(AB140&lt;&gt;"",COUNTIFS($B$2:$Y$17,AB140,cell_number!$B$2:$Y$17,"&lt;&gt;"),"")</f>
        <v/>
      </c>
    </row>
    <row r="141" spans="1:32" x14ac:dyDescent="0.3">
      <c r="A141" s="16" t="s">
        <v>147</v>
      </c>
      <c r="B141" t="s">
        <v>35</v>
      </c>
      <c r="C141">
        <v>6</v>
      </c>
      <c r="D141" s="17" t="str">
        <f t="shared" si="18"/>
        <v>CellsX - Mixt20230321f20220519NCWBt20230322f20211219FC - 40000</v>
      </c>
      <c r="AC141" t="str">
        <f t="shared" si="19"/>
        <v/>
      </c>
      <c r="AD141" t="str">
        <f t="shared" si="20"/>
        <v/>
      </c>
      <c r="AE141" t="str">
        <f t="shared" si="21"/>
        <v/>
      </c>
      <c r="AF141" t="str">
        <f>IF(AB141&lt;&gt;"",COUNTIFS($B$2:$Y$17,AB141,cell_number!$B$2:$Y$17,"&lt;&gt;"),"")</f>
        <v/>
      </c>
    </row>
    <row r="142" spans="1:32" x14ac:dyDescent="0.3">
      <c r="A142" s="16" t="s">
        <v>148</v>
      </c>
      <c r="B142" t="s">
        <v>18</v>
      </c>
      <c r="C142">
        <v>7</v>
      </c>
      <c r="D142" s="17" t="str">
        <f t="shared" ref="D142:D157" si="22">IF(H2&lt;&gt;"",H2,"")</f>
        <v>CellsX - Mixt20230321f20220519NCWBt20230322f20211219FC - 40000</v>
      </c>
      <c r="AC142" t="str">
        <f t="shared" si="19"/>
        <v/>
      </c>
      <c r="AD142" t="str">
        <f t="shared" si="20"/>
        <v/>
      </c>
      <c r="AE142" t="str">
        <f t="shared" si="21"/>
        <v/>
      </c>
      <c r="AF142" t="str">
        <f>IF(AB142&lt;&gt;"",COUNTIFS($B$2:$Y$17,AB142,cell_number!$B$2:$Y$17,"&lt;&gt;"),"")</f>
        <v/>
      </c>
    </row>
    <row r="143" spans="1:32" x14ac:dyDescent="0.3">
      <c r="A143" s="16" t="s">
        <v>149</v>
      </c>
      <c r="B143" t="s">
        <v>21</v>
      </c>
      <c r="C143">
        <v>7</v>
      </c>
      <c r="D143" s="17" t="str">
        <f t="shared" si="22"/>
        <v>CellsX - Mixt20230321f20220519NCWBt20230322f20211219FC - 40000</v>
      </c>
      <c r="AC143" t="str">
        <f t="shared" si="19"/>
        <v/>
      </c>
      <c r="AD143" t="str">
        <f t="shared" si="20"/>
        <v/>
      </c>
      <c r="AE143" t="str">
        <f t="shared" si="21"/>
        <v/>
      </c>
      <c r="AF143" t="str">
        <f>IF(AB143&lt;&gt;"",COUNTIFS($B$2:$Y$17,AB143,cell_number!$B$2:$Y$17,"&lt;&gt;"),"")</f>
        <v/>
      </c>
    </row>
    <row r="144" spans="1:32" x14ac:dyDescent="0.3">
      <c r="A144" s="16" t="s">
        <v>150</v>
      </c>
      <c r="B144" t="s">
        <v>22</v>
      </c>
      <c r="C144">
        <v>7</v>
      </c>
      <c r="D144" s="17" t="str">
        <f t="shared" si="22"/>
        <v>CellsX - Mixt20230321f20220519NCWBt20230322f20211219FC - 40000</v>
      </c>
      <c r="AC144" t="str">
        <f t="shared" si="19"/>
        <v/>
      </c>
      <c r="AD144" t="str">
        <f t="shared" si="20"/>
        <v/>
      </c>
      <c r="AE144" t="str">
        <f t="shared" si="21"/>
        <v/>
      </c>
      <c r="AF144" t="str">
        <f>IF(AB144&lt;&gt;"",COUNTIFS($B$2:$Y$17,AB144,cell_number!$B$2:$Y$17,"&lt;&gt;"),"")</f>
        <v/>
      </c>
    </row>
    <row r="145" spans="1:32" x14ac:dyDescent="0.3">
      <c r="A145" s="16" t="s">
        <v>151</v>
      </c>
      <c r="B145" t="s">
        <v>23</v>
      </c>
      <c r="C145">
        <v>7</v>
      </c>
      <c r="D145" s="17" t="str">
        <f t="shared" si="22"/>
        <v>CellsX - Mixt20230321f20220519NCWBt20230322f20211219FC - 40000</v>
      </c>
      <c r="AC145" t="str">
        <f t="shared" si="19"/>
        <v/>
      </c>
      <c r="AD145" t="str">
        <f t="shared" si="20"/>
        <v/>
      </c>
      <c r="AE145" t="str">
        <f t="shared" si="21"/>
        <v/>
      </c>
      <c r="AF145" t="str">
        <f>IF(AB145&lt;&gt;"",COUNTIFS($B$2:$Y$17,AB145,cell_number!$B$2:$Y$17,"&lt;&gt;"),"")</f>
        <v/>
      </c>
    </row>
    <row r="146" spans="1:32" x14ac:dyDescent="0.3">
      <c r="A146" s="16" t="s">
        <v>152</v>
      </c>
      <c r="B146" t="s">
        <v>24</v>
      </c>
      <c r="C146">
        <v>7</v>
      </c>
      <c r="D146" s="17" t="str">
        <f t="shared" si="22"/>
        <v>CellsX - Mixt20230321f20220519NCWBt20230322f20211219FC - 40000</v>
      </c>
      <c r="AC146" t="str">
        <f t="shared" si="19"/>
        <v/>
      </c>
      <c r="AD146" t="str">
        <f t="shared" si="20"/>
        <v/>
      </c>
      <c r="AE146" t="str">
        <f t="shared" si="21"/>
        <v/>
      </c>
      <c r="AF146" t="str">
        <f>IF(AB146&lt;&gt;"",COUNTIFS($B$2:$Y$17,AB146,cell_number!$B$2:$Y$17,"&lt;&gt;"),"")</f>
        <v/>
      </c>
    </row>
    <row r="147" spans="1:32" x14ac:dyDescent="0.3">
      <c r="A147" s="16" t="s">
        <v>153</v>
      </c>
      <c r="B147" t="s">
        <v>25</v>
      </c>
      <c r="C147">
        <v>7</v>
      </c>
      <c r="D147" s="17" t="str">
        <f t="shared" si="22"/>
        <v>CellsX - Mixt20230321f20220519NCWBt20230322f20211219FC - 40000</v>
      </c>
      <c r="AC147" t="str">
        <f t="shared" si="19"/>
        <v/>
      </c>
      <c r="AD147" t="str">
        <f t="shared" si="20"/>
        <v/>
      </c>
      <c r="AE147" t="str">
        <f t="shared" si="21"/>
        <v/>
      </c>
      <c r="AF147" t="str">
        <f>IF(AB147&lt;&gt;"",COUNTIFS($B$2:$Y$17,AB147,cell_number!$B$2:$Y$17,"&lt;&gt;"),"")</f>
        <v/>
      </c>
    </row>
    <row r="148" spans="1:32" x14ac:dyDescent="0.3">
      <c r="A148" s="16" t="s">
        <v>154</v>
      </c>
      <c r="B148" t="s">
        <v>26</v>
      </c>
      <c r="C148">
        <v>7</v>
      </c>
      <c r="D148" s="17" t="str">
        <f t="shared" si="22"/>
        <v>CellsX - Mixt20230321f20220519NCWBt20230322f20211219FC - 40000</v>
      </c>
      <c r="AC148" t="str">
        <f t="shared" si="19"/>
        <v/>
      </c>
      <c r="AD148" t="str">
        <f t="shared" si="20"/>
        <v/>
      </c>
      <c r="AE148" t="str">
        <f t="shared" si="21"/>
        <v/>
      </c>
      <c r="AF148" t="str">
        <f>IF(AB148&lt;&gt;"",COUNTIFS($B$2:$Y$17,AB148,cell_number!$B$2:$Y$17,"&lt;&gt;"),"")</f>
        <v/>
      </c>
    </row>
    <row r="149" spans="1:32" x14ac:dyDescent="0.3">
      <c r="A149" s="16" t="s">
        <v>155</v>
      </c>
      <c r="B149" t="s">
        <v>27</v>
      </c>
      <c r="C149">
        <v>7</v>
      </c>
      <c r="D149" s="17" t="str">
        <f t="shared" si="22"/>
        <v>CellsX - Mixt20230321f20220519NCWBt20230322f20211219FC - 40000</v>
      </c>
      <c r="AC149" t="str">
        <f t="shared" si="19"/>
        <v/>
      </c>
      <c r="AD149" t="str">
        <f t="shared" si="20"/>
        <v/>
      </c>
      <c r="AE149" t="str">
        <f t="shared" si="21"/>
        <v/>
      </c>
      <c r="AF149" t="str">
        <f>IF(AB149&lt;&gt;"",COUNTIFS($B$2:$Y$17,AB149,cell_number!$B$2:$Y$17,"&lt;&gt;"),"")</f>
        <v/>
      </c>
    </row>
    <row r="150" spans="1:32" x14ac:dyDescent="0.3">
      <c r="A150" s="16" t="s">
        <v>156</v>
      </c>
      <c r="B150" t="s">
        <v>28</v>
      </c>
      <c r="C150">
        <v>7</v>
      </c>
      <c r="D150" s="17" t="str">
        <f t="shared" si="22"/>
        <v>CellsX - Mixt20230321f20220519NCWBt20230322f20211219FC - 40000</v>
      </c>
      <c r="AC150" t="str">
        <f t="shared" si="19"/>
        <v/>
      </c>
      <c r="AD150" t="str">
        <f t="shared" si="20"/>
        <v/>
      </c>
      <c r="AE150" t="str">
        <f t="shared" si="21"/>
        <v/>
      </c>
      <c r="AF150" t="str">
        <f>IF(AB150&lt;&gt;"",COUNTIFS($B$2:$Y$17,AB150,cell_number!$B$2:$Y$17,"&lt;&gt;"),"")</f>
        <v/>
      </c>
    </row>
    <row r="151" spans="1:32" x14ac:dyDescent="0.3">
      <c r="A151" s="16" t="s">
        <v>157</v>
      </c>
      <c r="B151" t="s">
        <v>29</v>
      </c>
      <c r="C151">
        <v>7</v>
      </c>
      <c r="D151" s="17" t="str">
        <f t="shared" si="22"/>
        <v>CellsX - Mixt20230321f20220519NCWBt20230322f20211219FC - 40000</v>
      </c>
      <c r="AC151" t="str">
        <f t="shared" si="19"/>
        <v/>
      </c>
      <c r="AD151" t="str">
        <f t="shared" si="20"/>
        <v/>
      </c>
      <c r="AE151" t="str">
        <f t="shared" si="21"/>
        <v/>
      </c>
      <c r="AF151" t="str">
        <f>IF(AB151&lt;&gt;"",COUNTIFS($B$2:$Y$17,AB151,cell_number!$B$2:$Y$17,"&lt;&gt;"),"")</f>
        <v/>
      </c>
    </row>
    <row r="152" spans="1:32" x14ac:dyDescent="0.3">
      <c r="A152" s="16" t="s">
        <v>158</v>
      </c>
      <c r="B152" t="s">
        <v>30</v>
      </c>
      <c r="C152">
        <v>7</v>
      </c>
      <c r="D152" s="17" t="str">
        <f t="shared" si="22"/>
        <v>CellsX - Mixt20230321f20220519NCWBt20230322f20211219FC - 40000</v>
      </c>
      <c r="AC152" t="str">
        <f t="shared" si="19"/>
        <v/>
      </c>
      <c r="AD152" t="str">
        <f t="shared" si="20"/>
        <v/>
      </c>
      <c r="AE152" t="str">
        <f t="shared" si="21"/>
        <v/>
      </c>
      <c r="AF152" t="str">
        <f>IF(AB152&lt;&gt;"",COUNTIFS($B$2:$Y$17,AB152,cell_number!$B$2:$Y$17,"&lt;&gt;"),"")</f>
        <v/>
      </c>
    </row>
    <row r="153" spans="1:32" x14ac:dyDescent="0.3">
      <c r="A153" s="16" t="s">
        <v>159</v>
      </c>
      <c r="B153" t="s">
        <v>31</v>
      </c>
      <c r="C153">
        <v>7</v>
      </c>
      <c r="D153" s="17" t="str">
        <f t="shared" si="22"/>
        <v>CellsX - Mixt20230321f20220519NCWBt20230322f20211219FC - 40000</v>
      </c>
      <c r="AC153" t="str">
        <f t="shared" si="19"/>
        <v/>
      </c>
      <c r="AD153" t="str">
        <f t="shared" si="20"/>
        <v/>
      </c>
      <c r="AE153" t="str">
        <f t="shared" si="21"/>
        <v/>
      </c>
      <c r="AF153" t="str">
        <f>IF(AB153&lt;&gt;"",COUNTIFS($B$2:$Y$17,AB153,cell_number!$B$2:$Y$17,"&lt;&gt;"),"")</f>
        <v/>
      </c>
    </row>
    <row r="154" spans="1:32" x14ac:dyDescent="0.3">
      <c r="A154" s="16" t="s">
        <v>160</v>
      </c>
      <c r="B154" t="s">
        <v>32</v>
      </c>
      <c r="C154">
        <v>7</v>
      </c>
      <c r="D154" s="17" t="str">
        <f t="shared" si="22"/>
        <v>CellsX - Mixt20230321f20220519NCWBt20230322f20211219FC - 40000</v>
      </c>
      <c r="AC154" t="str">
        <f t="shared" si="19"/>
        <v/>
      </c>
      <c r="AD154" t="str">
        <f t="shared" si="20"/>
        <v/>
      </c>
      <c r="AE154" t="str">
        <f t="shared" si="21"/>
        <v/>
      </c>
      <c r="AF154" t="str">
        <f>IF(AB154&lt;&gt;"",COUNTIFS($B$2:$Y$17,AB154,cell_number!$B$2:$Y$17,"&lt;&gt;"),"")</f>
        <v/>
      </c>
    </row>
    <row r="155" spans="1:32" x14ac:dyDescent="0.3">
      <c r="A155" s="16" t="s">
        <v>161</v>
      </c>
      <c r="B155" t="s">
        <v>33</v>
      </c>
      <c r="C155">
        <v>7</v>
      </c>
      <c r="D155" s="17" t="str">
        <f t="shared" si="22"/>
        <v>CellsX - Mixt20230321f20220519NCWBt20230322f20211219FC - 40000</v>
      </c>
      <c r="AC155" t="str">
        <f t="shared" si="19"/>
        <v/>
      </c>
      <c r="AD155" t="str">
        <f t="shared" si="20"/>
        <v/>
      </c>
      <c r="AE155" t="str">
        <f t="shared" si="21"/>
        <v/>
      </c>
      <c r="AF155" t="str">
        <f>IF(AB155&lt;&gt;"",COUNTIFS($B$2:$Y$17,AB155,cell_number!$B$2:$Y$17,"&lt;&gt;"),"")</f>
        <v/>
      </c>
    </row>
    <row r="156" spans="1:32" x14ac:dyDescent="0.3">
      <c r="A156" s="16" t="s">
        <v>162</v>
      </c>
      <c r="B156" t="s">
        <v>34</v>
      </c>
      <c r="C156">
        <v>7</v>
      </c>
      <c r="D156" s="17" t="str">
        <f t="shared" si="22"/>
        <v>CellsX - Mixt20230321f20220519NCWBt20230322f20211219FC - 40000</v>
      </c>
      <c r="AC156" t="str">
        <f t="shared" si="19"/>
        <v/>
      </c>
      <c r="AD156" t="str">
        <f t="shared" si="20"/>
        <v/>
      </c>
      <c r="AE156" t="str">
        <f t="shared" si="21"/>
        <v/>
      </c>
      <c r="AF156" t="str">
        <f>IF(AB156&lt;&gt;"",COUNTIFS($B$2:$Y$17,AB156,cell_number!$B$2:$Y$17,"&lt;&gt;"),"")</f>
        <v/>
      </c>
    </row>
    <row r="157" spans="1:32" x14ac:dyDescent="0.3">
      <c r="A157" s="16" t="s">
        <v>163</v>
      </c>
      <c r="B157" t="s">
        <v>35</v>
      </c>
      <c r="C157">
        <v>7</v>
      </c>
      <c r="D157" s="17" t="str">
        <f t="shared" si="22"/>
        <v>CellsX - Mixt20230321f20220519NCWBt20230322f20211219FC - 40000</v>
      </c>
      <c r="AC157" t="str">
        <f t="shared" si="19"/>
        <v/>
      </c>
      <c r="AD157" t="str">
        <f t="shared" si="20"/>
        <v/>
      </c>
      <c r="AE157" t="str">
        <f t="shared" si="21"/>
        <v/>
      </c>
      <c r="AF157" t="str">
        <f>IF(AB157&lt;&gt;"",COUNTIFS($B$2:$Y$17,AB157,cell_number!$B$2:$Y$17,"&lt;&gt;"),"")</f>
        <v/>
      </c>
    </row>
    <row r="158" spans="1:32" x14ac:dyDescent="0.3">
      <c r="A158" s="16" t="s">
        <v>164</v>
      </c>
      <c r="B158" t="s">
        <v>18</v>
      </c>
      <c r="C158">
        <v>8</v>
      </c>
      <c r="D158" s="17" t="str">
        <f t="shared" ref="D158:D173" si="23">IF(I2&lt;&gt;"",I2,"")</f>
        <v>CellsX - Mixt20230321f20220519NCWBt20230322f20211219FC - 40000</v>
      </c>
      <c r="AC158" t="str">
        <f t="shared" si="19"/>
        <v/>
      </c>
      <c r="AD158" t="str">
        <f t="shared" si="20"/>
        <v/>
      </c>
      <c r="AE158" t="str">
        <f t="shared" si="21"/>
        <v/>
      </c>
      <c r="AF158" t="str">
        <f>IF(AB158&lt;&gt;"",COUNTIFS($B$2:$Y$17,AB158,cell_number!$B$2:$Y$17,"&lt;&gt;"),"")</f>
        <v/>
      </c>
    </row>
    <row r="159" spans="1:32" x14ac:dyDescent="0.3">
      <c r="A159" s="16" t="s">
        <v>165</v>
      </c>
      <c r="B159" t="s">
        <v>21</v>
      </c>
      <c r="C159">
        <v>8</v>
      </c>
      <c r="D159" s="17" t="str">
        <f t="shared" si="23"/>
        <v>CellsX - Mixt20230321f20220519NCWBt20230322f20211219FC - 40000</v>
      </c>
      <c r="AC159" t="str">
        <f t="shared" si="19"/>
        <v/>
      </c>
      <c r="AD159" t="str">
        <f t="shared" si="20"/>
        <v/>
      </c>
      <c r="AE159" t="str">
        <f t="shared" si="21"/>
        <v/>
      </c>
      <c r="AF159" t="str">
        <f>IF(AB159&lt;&gt;"",COUNTIFS($B$2:$Y$17,AB159,cell_number!$B$2:$Y$17,"&lt;&gt;"),"")</f>
        <v/>
      </c>
    </row>
    <row r="160" spans="1:32" x14ac:dyDescent="0.3">
      <c r="A160" s="16" t="s">
        <v>166</v>
      </c>
      <c r="B160" t="s">
        <v>22</v>
      </c>
      <c r="C160">
        <v>8</v>
      </c>
      <c r="D160" s="17" t="str">
        <f t="shared" si="23"/>
        <v>CellsX - Mixt20230321f20220519NCWBt20230322f20211219FC - 40000</v>
      </c>
      <c r="AC160" t="str">
        <f t="shared" si="19"/>
        <v/>
      </c>
      <c r="AD160" t="str">
        <f t="shared" si="20"/>
        <v/>
      </c>
      <c r="AE160" t="str">
        <f t="shared" si="21"/>
        <v/>
      </c>
      <c r="AF160" t="str">
        <f>IF(AB160&lt;&gt;"",COUNTIFS($B$2:$Y$17,AB160,cell_number!$B$2:$Y$17,"&lt;&gt;"),"")</f>
        <v/>
      </c>
    </row>
    <row r="161" spans="1:32" x14ac:dyDescent="0.3">
      <c r="A161" s="16" t="s">
        <v>167</v>
      </c>
      <c r="B161" t="s">
        <v>23</v>
      </c>
      <c r="C161">
        <v>8</v>
      </c>
      <c r="D161" s="17" t="str">
        <f t="shared" si="23"/>
        <v>CellsX - Mixt20230321f20220519NCWBt20230322f20211219FC - 40000</v>
      </c>
      <c r="AC161" t="str">
        <f t="shared" si="19"/>
        <v/>
      </c>
      <c r="AD161" t="str">
        <f t="shared" si="20"/>
        <v/>
      </c>
      <c r="AE161" t="str">
        <f t="shared" si="21"/>
        <v/>
      </c>
      <c r="AF161" t="str">
        <f>IF(AB161&lt;&gt;"",COUNTIFS($B$2:$Y$17,AB161,cell_number!$B$2:$Y$17,"&lt;&gt;"),"")</f>
        <v/>
      </c>
    </row>
    <row r="162" spans="1:32" x14ac:dyDescent="0.3">
      <c r="A162" s="16" t="s">
        <v>168</v>
      </c>
      <c r="B162" t="s">
        <v>24</v>
      </c>
      <c r="C162">
        <v>8</v>
      </c>
      <c r="D162" s="17" t="str">
        <f t="shared" si="23"/>
        <v>CellsX - Mixt20230321f20220519NCWBt20230322f20211219FC - 40000</v>
      </c>
      <c r="AC162" t="str">
        <f t="shared" si="19"/>
        <v/>
      </c>
      <c r="AD162" t="str">
        <f t="shared" si="20"/>
        <v/>
      </c>
      <c r="AE162" t="str">
        <f t="shared" si="21"/>
        <v/>
      </c>
      <c r="AF162" t="str">
        <f>IF(AB162&lt;&gt;"",COUNTIFS($B$2:$Y$17,AB162,cell_number!$B$2:$Y$17,"&lt;&gt;"),"")</f>
        <v/>
      </c>
    </row>
    <row r="163" spans="1:32" x14ac:dyDescent="0.3">
      <c r="A163" s="16" t="s">
        <v>169</v>
      </c>
      <c r="B163" t="s">
        <v>25</v>
      </c>
      <c r="C163">
        <v>8</v>
      </c>
      <c r="D163" s="17" t="str">
        <f t="shared" si="23"/>
        <v>CellsX - Mixt20230321f20220519NCWBt20230322f20211219FC - 40000</v>
      </c>
      <c r="AC163" t="str">
        <f t="shared" si="19"/>
        <v/>
      </c>
      <c r="AD163" t="str">
        <f t="shared" si="20"/>
        <v/>
      </c>
      <c r="AE163" t="str">
        <f t="shared" si="21"/>
        <v/>
      </c>
      <c r="AF163" t="str">
        <f>IF(AB163&lt;&gt;"",COUNTIFS($B$2:$Y$17,AB163,cell_number!$B$2:$Y$17,"&lt;&gt;"),"")</f>
        <v/>
      </c>
    </row>
    <row r="164" spans="1:32" x14ac:dyDescent="0.3">
      <c r="A164" s="16" t="s">
        <v>170</v>
      </c>
      <c r="B164" t="s">
        <v>26</v>
      </c>
      <c r="C164">
        <v>8</v>
      </c>
      <c r="D164" s="17" t="str">
        <f t="shared" si="23"/>
        <v>CellsX - Mixt20230321f20220519NCWBt20230322f20211219FC - 40000</v>
      </c>
      <c r="AC164" t="str">
        <f t="shared" si="19"/>
        <v/>
      </c>
      <c r="AD164" t="str">
        <f t="shared" si="20"/>
        <v/>
      </c>
      <c r="AE164" t="str">
        <f t="shared" si="21"/>
        <v/>
      </c>
      <c r="AF164" t="str">
        <f>IF(AB164&lt;&gt;"",COUNTIFS($B$2:$Y$17,AB164,cell_number!$B$2:$Y$17,"&lt;&gt;"),"")</f>
        <v/>
      </c>
    </row>
    <row r="165" spans="1:32" x14ac:dyDescent="0.3">
      <c r="A165" s="16" t="s">
        <v>171</v>
      </c>
      <c r="B165" t="s">
        <v>27</v>
      </c>
      <c r="C165">
        <v>8</v>
      </c>
      <c r="D165" s="17" t="str">
        <f t="shared" si="23"/>
        <v>CellsX - Mixt20230321f20220519NCWBt20230322f20211219FC - 40000</v>
      </c>
      <c r="AC165" t="str">
        <f t="shared" si="19"/>
        <v/>
      </c>
      <c r="AD165" t="str">
        <f t="shared" si="20"/>
        <v/>
      </c>
      <c r="AE165" t="str">
        <f t="shared" si="21"/>
        <v/>
      </c>
      <c r="AF165" t="str">
        <f>IF(AB165&lt;&gt;"",COUNTIFS($B$2:$Y$17,AB165,cell_number!$B$2:$Y$17,"&lt;&gt;"),"")</f>
        <v/>
      </c>
    </row>
    <row r="166" spans="1:32" x14ac:dyDescent="0.3">
      <c r="A166" s="16" t="s">
        <v>172</v>
      </c>
      <c r="B166" t="s">
        <v>28</v>
      </c>
      <c r="C166">
        <v>8</v>
      </c>
      <c r="D166" s="17" t="str">
        <f t="shared" si="23"/>
        <v>CellsX - Mixt20230321f20220519NCWBt20230322f20211219FC - 40000</v>
      </c>
      <c r="AC166" t="str">
        <f t="shared" si="19"/>
        <v/>
      </c>
      <c r="AD166" t="str">
        <f t="shared" si="20"/>
        <v/>
      </c>
      <c r="AE166" t="str">
        <f t="shared" si="21"/>
        <v/>
      </c>
      <c r="AF166" t="str">
        <f>IF(AB166&lt;&gt;"",COUNTIFS($B$2:$Y$17,AB166,cell_number!$B$2:$Y$17,"&lt;&gt;"),"")</f>
        <v/>
      </c>
    </row>
    <row r="167" spans="1:32" x14ac:dyDescent="0.3">
      <c r="A167" s="16" t="s">
        <v>173</v>
      </c>
      <c r="B167" t="s">
        <v>29</v>
      </c>
      <c r="C167">
        <v>8</v>
      </c>
      <c r="D167" s="17" t="str">
        <f t="shared" si="23"/>
        <v>CellsX - Mixt20230321f20220519NCWBt20230322f20211219FC - 40000</v>
      </c>
      <c r="AC167" t="str">
        <f t="shared" si="19"/>
        <v/>
      </c>
      <c r="AD167" t="str">
        <f t="shared" si="20"/>
        <v/>
      </c>
      <c r="AE167" t="str">
        <f t="shared" si="21"/>
        <v/>
      </c>
      <c r="AF167" t="str">
        <f>IF(AB167&lt;&gt;"",COUNTIFS($B$2:$Y$17,AB167,cell_number!$B$2:$Y$17,"&lt;&gt;"),"")</f>
        <v/>
      </c>
    </row>
    <row r="168" spans="1:32" x14ac:dyDescent="0.3">
      <c r="A168" s="16" t="s">
        <v>174</v>
      </c>
      <c r="B168" t="s">
        <v>30</v>
      </c>
      <c r="C168">
        <v>8</v>
      </c>
      <c r="D168" s="17" t="str">
        <f t="shared" si="23"/>
        <v>CellsX - Mixt20230321f20220519NCWBt20230322f20211219FC - 40000</v>
      </c>
      <c r="AC168" t="str">
        <f t="shared" si="19"/>
        <v/>
      </c>
      <c r="AD168" t="str">
        <f t="shared" si="20"/>
        <v/>
      </c>
      <c r="AE168" t="str">
        <f t="shared" si="21"/>
        <v/>
      </c>
      <c r="AF168" t="str">
        <f>IF(AB168&lt;&gt;"",COUNTIFS($B$2:$Y$17,AB168,cell_number!$B$2:$Y$17,"&lt;&gt;"),"")</f>
        <v/>
      </c>
    </row>
    <row r="169" spans="1:32" x14ac:dyDescent="0.3">
      <c r="A169" s="16" t="s">
        <v>175</v>
      </c>
      <c r="B169" t="s">
        <v>31</v>
      </c>
      <c r="C169">
        <v>8</v>
      </c>
      <c r="D169" s="17" t="str">
        <f t="shared" si="23"/>
        <v>CellsX - Mixt20230321f20220519NCWBt20230322f20211219FC - 40000</v>
      </c>
      <c r="AC169" t="str">
        <f t="shared" si="19"/>
        <v/>
      </c>
      <c r="AD169" t="str">
        <f t="shared" si="20"/>
        <v/>
      </c>
      <c r="AE169" t="str">
        <f t="shared" si="21"/>
        <v/>
      </c>
      <c r="AF169" t="str">
        <f>IF(AB169&lt;&gt;"",COUNTIFS($B$2:$Y$17,AB169,cell_number!$B$2:$Y$17,"&lt;&gt;"),"")</f>
        <v/>
      </c>
    </row>
    <row r="170" spans="1:32" x14ac:dyDescent="0.3">
      <c r="A170" s="16" t="s">
        <v>176</v>
      </c>
      <c r="B170" t="s">
        <v>32</v>
      </c>
      <c r="C170">
        <v>8</v>
      </c>
      <c r="D170" s="17" t="str">
        <f t="shared" si="23"/>
        <v>CellsX - Mixt20230321f20220519NCWBt20230322f20211219FC - 40000</v>
      </c>
      <c r="AC170" t="str">
        <f t="shared" si="19"/>
        <v/>
      </c>
      <c r="AD170" t="str">
        <f t="shared" si="20"/>
        <v/>
      </c>
      <c r="AE170" t="str">
        <f t="shared" si="21"/>
        <v/>
      </c>
      <c r="AF170" t="str">
        <f>IF(AB170&lt;&gt;"",COUNTIFS($B$2:$Y$17,AB170,cell_number!$B$2:$Y$17,"&lt;&gt;"),"")</f>
        <v/>
      </c>
    </row>
    <row r="171" spans="1:32" x14ac:dyDescent="0.3">
      <c r="A171" s="16" t="s">
        <v>177</v>
      </c>
      <c r="B171" t="s">
        <v>33</v>
      </c>
      <c r="C171">
        <v>8</v>
      </c>
      <c r="D171" s="17" t="str">
        <f t="shared" si="23"/>
        <v>CellsX - Mixt20230321f20220519NCWBt20230322f20211219FC - 40000</v>
      </c>
      <c r="AC171" t="str">
        <f t="shared" si="19"/>
        <v/>
      </c>
      <c r="AD171" t="str">
        <f t="shared" si="20"/>
        <v/>
      </c>
      <c r="AE171" t="str">
        <f t="shared" si="21"/>
        <v/>
      </c>
      <c r="AF171" t="str">
        <f>IF(AB171&lt;&gt;"",COUNTIFS($B$2:$Y$17,AB171,cell_number!$B$2:$Y$17,"&lt;&gt;"),"")</f>
        <v/>
      </c>
    </row>
    <row r="172" spans="1:32" x14ac:dyDescent="0.3">
      <c r="A172" s="16" t="s">
        <v>178</v>
      </c>
      <c r="B172" t="s">
        <v>34</v>
      </c>
      <c r="C172">
        <v>8</v>
      </c>
      <c r="D172" s="17" t="str">
        <f t="shared" si="23"/>
        <v>CellsX - Mixt20230321f20220519NCWBt20230322f20211219FC - 40000</v>
      </c>
      <c r="AC172" t="str">
        <f t="shared" si="19"/>
        <v/>
      </c>
      <c r="AD172" t="str">
        <f t="shared" si="20"/>
        <v/>
      </c>
      <c r="AE172" t="str">
        <f t="shared" si="21"/>
        <v/>
      </c>
      <c r="AF172" t="str">
        <f>IF(AB172&lt;&gt;"",COUNTIFS($B$2:$Y$17,AB172,cell_number!$B$2:$Y$17,"&lt;&gt;"),"")</f>
        <v/>
      </c>
    </row>
    <row r="173" spans="1:32" x14ac:dyDescent="0.3">
      <c r="A173" s="16" t="s">
        <v>179</v>
      </c>
      <c r="B173" t="s">
        <v>35</v>
      </c>
      <c r="C173">
        <v>8</v>
      </c>
      <c r="D173" s="17" t="str">
        <f t="shared" si="23"/>
        <v>CellsX - Mixt20230321f20220519NCWBt20230322f20211219FC - 40000</v>
      </c>
      <c r="AC173" t="str">
        <f t="shared" si="19"/>
        <v/>
      </c>
      <c r="AD173" t="str">
        <f t="shared" si="20"/>
        <v/>
      </c>
      <c r="AE173" t="str">
        <f t="shared" si="21"/>
        <v/>
      </c>
      <c r="AF173" t="str">
        <f>IF(AB173&lt;&gt;"",COUNTIFS($B$2:$Y$17,AB173,cell_number!$B$2:$Y$17,"&lt;&gt;"),"")</f>
        <v/>
      </c>
    </row>
    <row r="174" spans="1:32" x14ac:dyDescent="0.3">
      <c r="A174" s="16" t="s">
        <v>180</v>
      </c>
      <c r="B174" t="s">
        <v>18</v>
      </c>
      <c r="C174">
        <v>9</v>
      </c>
      <c r="D174" s="17" t="str">
        <f t="shared" ref="D174:D189" si="24">IF(J2&lt;&gt;"",J2,"")</f>
        <v>CellsX - Mixt20230321f20220519NCWBt20230322f20211219FC - 40000</v>
      </c>
      <c r="AC174" t="str">
        <f t="shared" si="19"/>
        <v/>
      </c>
      <c r="AD174" t="str">
        <f t="shared" si="20"/>
        <v/>
      </c>
      <c r="AE174" t="str">
        <f t="shared" si="21"/>
        <v/>
      </c>
      <c r="AF174" t="str">
        <f>IF(AB174&lt;&gt;"",COUNTIFS($B$2:$Y$17,AB174,cell_number!$B$2:$Y$17,"&lt;&gt;"),"")</f>
        <v/>
      </c>
    </row>
    <row r="175" spans="1:32" x14ac:dyDescent="0.3">
      <c r="A175" s="16" t="s">
        <v>181</v>
      </c>
      <c r="B175" t="s">
        <v>21</v>
      </c>
      <c r="C175">
        <v>9</v>
      </c>
      <c r="D175" s="17" t="str">
        <f t="shared" si="24"/>
        <v>CellsX - Mixt20230321f20220519NCWBt20230322f20211219FC - 40000</v>
      </c>
      <c r="AC175" t="str">
        <f t="shared" si="19"/>
        <v/>
      </c>
      <c r="AD175" t="str">
        <f t="shared" si="20"/>
        <v/>
      </c>
      <c r="AE175" t="str">
        <f t="shared" si="21"/>
        <v/>
      </c>
      <c r="AF175" t="str">
        <f>IF(AB175&lt;&gt;"",COUNTIFS($B$2:$Y$17,AB175,cell_number!$B$2:$Y$17,"&lt;&gt;"),"")</f>
        <v/>
      </c>
    </row>
    <row r="176" spans="1:32" x14ac:dyDescent="0.3">
      <c r="A176" s="16" t="s">
        <v>182</v>
      </c>
      <c r="B176" t="s">
        <v>22</v>
      </c>
      <c r="C176">
        <v>9</v>
      </c>
      <c r="D176" s="17" t="str">
        <f t="shared" si="24"/>
        <v>CellsX - Mixt20230321f20220519NCWBt20230322f20211219FC - 40000</v>
      </c>
      <c r="AC176" t="str">
        <f t="shared" si="19"/>
        <v/>
      </c>
      <c r="AD176" t="str">
        <f t="shared" si="20"/>
        <v/>
      </c>
      <c r="AE176" t="str">
        <f t="shared" si="21"/>
        <v/>
      </c>
      <c r="AF176" t="str">
        <f>IF(AB176&lt;&gt;"",COUNTIFS($B$2:$Y$17,AB176,cell_number!$B$2:$Y$17,"&lt;&gt;"),"")</f>
        <v/>
      </c>
    </row>
    <row r="177" spans="1:32" x14ac:dyDescent="0.3">
      <c r="A177" s="16" t="s">
        <v>183</v>
      </c>
      <c r="B177" t="s">
        <v>23</v>
      </c>
      <c r="C177">
        <v>9</v>
      </c>
      <c r="D177" s="17" t="str">
        <f t="shared" si="24"/>
        <v>CellsX - Mixt20230321f20220519NCWBt20230322f20211219FC - 40000</v>
      </c>
      <c r="AC177" t="str">
        <f t="shared" si="19"/>
        <v/>
      </c>
      <c r="AD177" t="str">
        <f t="shared" si="20"/>
        <v/>
      </c>
      <c r="AE177" t="str">
        <f t="shared" si="21"/>
        <v/>
      </c>
      <c r="AF177" t="str">
        <f>IF(AB177&lt;&gt;"",COUNTIFS($B$2:$Y$17,AB177,cell_number!$B$2:$Y$17,"&lt;&gt;"),"")</f>
        <v/>
      </c>
    </row>
    <row r="178" spans="1:32" x14ac:dyDescent="0.3">
      <c r="A178" s="16" t="s">
        <v>184</v>
      </c>
      <c r="B178" t="s">
        <v>24</v>
      </c>
      <c r="C178">
        <v>9</v>
      </c>
      <c r="D178" s="17" t="str">
        <f t="shared" si="24"/>
        <v>CellsX - Mixt20230321f20220519NCWBt20230322f20211219FC - 40000</v>
      </c>
      <c r="AC178" t="str">
        <f t="shared" si="19"/>
        <v/>
      </c>
      <c r="AD178" t="str">
        <f t="shared" si="20"/>
        <v/>
      </c>
      <c r="AE178" t="str">
        <f t="shared" si="21"/>
        <v/>
      </c>
      <c r="AF178" t="str">
        <f>IF(AB178&lt;&gt;"",COUNTIFS($B$2:$Y$17,AB178,cell_number!$B$2:$Y$17,"&lt;&gt;"),"")</f>
        <v/>
      </c>
    </row>
    <row r="179" spans="1:32" x14ac:dyDescent="0.3">
      <c r="A179" s="16" t="s">
        <v>185</v>
      </c>
      <c r="B179" t="s">
        <v>25</v>
      </c>
      <c r="C179">
        <v>9</v>
      </c>
      <c r="D179" s="17" t="str">
        <f t="shared" si="24"/>
        <v>CellsX - Mixt20230321f20220519NCWBt20230322f20211219FC - 40000</v>
      </c>
      <c r="AC179" t="str">
        <f t="shared" si="19"/>
        <v/>
      </c>
      <c r="AD179" t="str">
        <f t="shared" si="20"/>
        <v/>
      </c>
      <c r="AE179" t="str">
        <f t="shared" si="21"/>
        <v/>
      </c>
      <c r="AF179" t="str">
        <f>IF(AB179&lt;&gt;"",COUNTIFS($B$2:$Y$17,AB179,cell_number!$B$2:$Y$17,"&lt;&gt;"),"")</f>
        <v/>
      </c>
    </row>
    <row r="180" spans="1:32" x14ac:dyDescent="0.3">
      <c r="A180" s="16" t="s">
        <v>186</v>
      </c>
      <c r="B180" t="s">
        <v>26</v>
      </c>
      <c r="C180">
        <v>9</v>
      </c>
      <c r="D180" s="17" t="str">
        <f t="shared" si="24"/>
        <v>CellsX - Mixt20230321f20220519NCWBt20230322f20211219FC - 40000</v>
      </c>
      <c r="AC180" t="str">
        <f t="shared" si="19"/>
        <v/>
      </c>
      <c r="AD180" t="str">
        <f t="shared" si="20"/>
        <v/>
      </c>
      <c r="AE180" t="str">
        <f t="shared" si="21"/>
        <v/>
      </c>
      <c r="AF180" t="str">
        <f>IF(AB180&lt;&gt;"",COUNTIFS($B$2:$Y$17,AB180,cell_number!$B$2:$Y$17,"&lt;&gt;"),"")</f>
        <v/>
      </c>
    </row>
    <row r="181" spans="1:32" x14ac:dyDescent="0.3">
      <c r="A181" s="16" t="s">
        <v>187</v>
      </c>
      <c r="B181" t="s">
        <v>27</v>
      </c>
      <c r="C181">
        <v>9</v>
      </c>
      <c r="D181" s="17" t="str">
        <f t="shared" si="24"/>
        <v>CellsX - Mixt20230321f20220519NCWBt20230322f20211219FC - 40000</v>
      </c>
      <c r="AC181" t="str">
        <f t="shared" si="19"/>
        <v/>
      </c>
      <c r="AD181" t="str">
        <f t="shared" si="20"/>
        <v/>
      </c>
      <c r="AE181" t="str">
        <f t="shared" si="21"/>
        <v/>
      </c>
      <c r="AF181" t="str">
        <f>IF(AB181&lt;&gt;"",COUNTIFS($B$2:$Y$17,AB181,cell_number!$B$2:$Y$17,"&lt;&gt;"),"")</f>
        <v/>
      </c>
    </row>
    <row r="182" spans="1:32" x14ac:dyDescent="0.3">
      <c r="A182" s="16" t="s">
        <v>188</v>
      </c>
      <c r="B182" t="s">
        <v>28</v>
      </c>
      <c r="C182">
        <v>9</v>
      </c>
      <c r="D182" s="17" t="str">
        <f t="shared" si="24"/>
        <v>CellsX - Mixt20230321f20220519NCWBt20230322f20211219FC - 40000</v>
      </c>
      <c r="AC182" t="str">
        <f t="shared" si="19"/>
        <v/>
      </c>
      <c r="AD182" t="str">
        <f t="shared" si="20"/>
        <v/>
      </c>
      <c r="AE182" t="str">
        <f t="shared" si="21"/>
        <v/>
      </c>
      <c r="AF182" t="str">
        <f>IF(AB182&lt;&gt;"",COUNTIFS($B$2:$Y$17,AB182,cell_number!$B$2:$Y$17,"&lt;&gt;"),"")</f>
        <v/>
      </c>
    </row>
    <row r="183" spans="1:32" x14ac:dyDescent="0.3">
      <c r="A183" s="16" t="s">
        <v>189</v>
      </c>
      <c r="B183" t="s">
        <v>29</v>
      </c>
      <c r="C183">
        <v>9</v>
      </c>
      <c r="D183" s="17" t="str">
        <f t="shared" si="24"/>
        <v>CellsX - Mixt20230321f20220519NCWBt20230322f20211219FC - 40000</v>
      </c>
      <c r="AC183" t="str">
        <f t="shared" si="19"/>
        <v/>
      </c>
      <c r="AD183" t="str">
        <f t="shared" si="20"/>
        <v/>
      </c>
      <c r="AE183" t="str">
        <f t="shared" si="21"/>
        <v/>
      </c>
      <c r="AF183" t="str">
        <f>IF(AB183&lt;&gt;"",COUNTIFS($B$2:$Y$17,AB183,cell_number!$B$2:$Y$17,"&lt;&gt;"),"")</f>
        <v/>
      </c>
    </row>
    <row r="184" spans="1:32" x14ac:dyDescent="0.3">
      <c r="A184" s="16" t="s">
        <v>190</v>
      </c>
      <c r="B184" t="s">
        <v>30</v>
      </c>
      <c r="C184">
        <v>9</v>
      </c>
      <c r="D184" s="17" t="str">
        <f t="shared" si="24"/>
        <v>CellsX - Mixt20230321f20220519NCWBt20230322f20211219FC - 40000</v>
      </c>
      <c r="AC184" t="str">
        <f t="shared" si="19"/>
        <v/>
      </c>
      <c r="AD184" t="str">
        <f t="shared" si="20"/>
        <v/>
      </c>
      <c r="AE184" t="str">
        <f t="shared" si="21"/>
        <v/>
      </c>
      <c r="AF184" t="str">
        <f>IF(AB184&lt;&gt;"",COUNTIFS($B$2:$Y$17,AB184,cell_number!$B$2:$Y$17,"&lt;&gt;"),"")</f>
        <v/>
      </c>
    </row>
    <row r="185" spans="1:32" x14ac:dyDescent="0.3">
      <c r="A185" s="16" t="s">
        <v>191</v>
      </c>
      <c r="B185" t="s">
        <v>31</v>
      </c>
      <c r="C185">
        <v>9</v>
      </c>
      <c r="D185" s="17" t="str">
        <f t="shared" si="24"/>
        <v>CellsX - Mixt20230321f20220519NCWBt20230322f20211219FC - 40000</v>
      </c>
      <c r="AC185" t="str">
        <f t="shared" si="19"/>
        <v/>
      </c>
      <c r="AD185" t="str">
        <f t="shared" si="20"/>
        <v/>
      </c>
      <c r="AE185" t="str">
        <f t="shared" si="21"/>
        <v/>
      </c>
      <c r="AF185" t="str">
        <f>IF(AB185&lt;&gt;"",COUNTIFS($B$2:$Y$17,AB185,cell_number!$B$2:$Y$17,"&lt;&gt;"),"")</f>
        <v/>
      </c>
    </row>
    <row r="186" spans="1:32" x14ac:dyDescent="0.3">
      <c r="A186" s="16" t="s">
        <v>192</v>
      </c>
      <c r="B186" t="s">
        <v>32</v>
      </c>
      <c r="C186">
        <v>9</v>
      </c>
      <c r="D186" s="17" t="str">
        <f t="shared" si="24"/>
        <v>CellsX - Mixt20230321f20220519NCWBt20230322f20211219FC - 40000</v>
      </c>
      <c r="AC186" t="str">
        <f t="shared" si="19"/>
        <v/>
      </c>
      <c r="AD186" t="str">
        <f t="shared" si="20"/>
        <v/>
      </c>
      <c r="AE186" t="str">
        <f t="shared" si="21"/>
        <v/>
      </c>
      <c r="AF186" t="str">
        <f>IF(AB186&lt;&gt;"",COUNTIFS($B$2:$Y$17,AB186,cell_number!$B$2:$Y$17,"&lt;&gt;"),"")</f>
        <v/>
      </c>
    </row>
    <row r="187" spans="1:32" x14ac:dyDescent="0.3">
      <c r="A187" s="16" t="s">
        <v>193</v>
      </c>
      <c r="B187" t="s">
        <v>33</v>
      </c>
      <c r="C187">
        <v>9</v>
      </c>
      <c r="D187" s="17" t="str">
        <f t="shared" si="24"/>
        <v>CellsX - Mixt20230321f20220519NCWBt20230322f20211219FC - 40000</v>
      </c>
      <c r="AC187" t="str">
        <f t="shared" si="19"/>
        <v/>
      </c>
      <c r="AD187" t="str">
        <f t="shared" si="20"/>
        <v/>
      </c>
      <c r="AE187" t="str">
        <f t="shared" si="21"/>
        <v/>
      </c>
      <c r="AF187" t="str">
        <f>IF(AB187&lt;&gt;"",COUNTIFS($B$2:$Y$17,AB187,cell_number!$B$2:$Y$17,"&lt;&gt;"),"")</f>
        <v/>
      </c>
    </row>
    <row r="188" spans="1:32" x14ac:dyDescent="0.3">
      <c r="A188" s="16" t="s">
        <v>194</v>
      </c>
      <c r="B188" t="s">
        <v>34</v>
      </c>
      <c r="C188">
        <v>9</v>
      </c>
      <c r="D188" s="17" t="str">
        <f t="shared" si="24"/>
        <v>CellsX - Mixt20230321f20220519NCWBt20230322f20211219FC - 40000</v>
      </c>
      <c r="AC188" t="str">
        <f t="shared" si="19"/>
        <v/>
      </c>
      <c r="AD188" t="str">
        <f t="shared" si="20"/>
        <v/>
      </c>
      <c r="AE188" t="str">
        <f t="shared" si="21"/>
        <v/>
      </c>
      <c r="AF188" t="str">
        <f>IF(AB188&lt;&gt;"",COUNTIFS($B$2:$Y$17,AB188,cell_number!$B$2:$Y$17,"&lt;&gt;"),"")</f>
        <v/>
      </c>
    </row>
    <row r="189" spans="1:32" x14ac:dyDescent="0.3">
      <c r="A189" s="16" t="s">
        <v>195</v>
      </c>
      <c r="B189" t="s">
        <v>35</v>
      </c>
      <c r="C189">
        <v>9</v>
      </c>
      <c r="D189" s="17" t="str">
        <f t="shared" si="24"/>
        <v>CellsX - Mixt20230321f20220519NCWBt20230322f20211219FC - 40000</v>
      </c>
      <c r="AC189" t="str">
        <f t="shared" si="19"/>
        <v/>
      </c>
      <c r="AD189" t="str">
        <f t="shared" si="20"/>
        <v/>
      </c>
      <c r="AE189" t="str">
        <f t="shared" si="21"/>
        <v/>
      </c>
      <c r="AF189" t="str">
        <f>IF(AB189&lt;&gt;"",COUNTIFS($B$2:$Y$17,AB189,cell_number!$B$2:$Y$17,"&lt;&gt;"),"")</f>
        <v/>
      </c>
    </row>
    <row r="190" spans="1:32" x14ac:dyDescent="0.3">
      <c r="A190" s="16" t="s">
        <v>196</v>
      </c>
      <c r="B190" t="s">
        <v>18</v>
      </c>
      <c r="C190">
        <v>10</v>
      </c>
      <c r="D190" s="17" t="str">
        <f t="shared" ref="D190:D205" si="25">IF(K2&lt;&gt;"",K2,"")</f>
        <v>CellsX - Mixt20230321f20220519NCWBt20230322f20211219FC - 40000</v>
      </c>
      <c r="AC190" t="str">
        <f t="shared" si="19"/>
        <v/>
      </c>
      <c r="AD190" t="str">
        <f t="shared" si="20"/>
        <v/>
      </c>
      <c r="AE190" t="str">
        <f t="shared" si="21"/>
        <v/>
      </c>
      <c r="AF190" t="str">
        <f>IF(AB190&lt;&gt;"",COUNTIFS($B$2:$Y$17,AB190,cell_number!$B$2:$Y$17,"&lt;&gt;"),"")</f>
        <v/>
      </c>
    </row>
    <row r="191" spans="1:32" x14ac:dyDescent="0.3">
      <c r="A191" s="16" t="s">
        <v>197</v>
      </c>
      <c r="B191" t="s">
        <v>21</v>
      </c>
      <c r="C191">
        <v>10</v>
      </c>
      <c r="D191" s="17" t="str">
        <f t="shared" si="25"/>
        <v>CellsX - Mixt20230321f20220519NCWBt20230322f20211219FC - 40000</v>
      </c>
      <c r="AC191" t="str">
        <f t="shared" si="19"/>
        <v/>
      </c>
      <c r="AD191" t="str">
        <f t="shared" si="20"/>
        <v/>
      </c>
      <c r="AE191" t="str">
        <f t="shared" si="21"/>
        <v/>
      </c>
      <c r="AF191" t="str">
        <f>IF(AB191&lt;&gt;"",COUNTIFS($B$2:$Y$17,AB191,cell_number!$B$2:$Y$17,"&lt;&gt;"),"")</f>
        <v/>
      </c>
    </row>
    <row r="192" spans="1:32" x14ac:dyDescent="0.3">
      <c r="A192" s="16" t="s">
        <v>198</v>
      </c>
      <c r="B192" t="s">
        <v>22</v>
      </c>
      <c r="C192">
        <v>10</v>
      </c>
      <c r="D192" s="17" t="str">
        <f t="shared" si="25"/>
        <v>CellsX - Mixt20230321f20220519NCWBt20230322f20211219FC - 40000</v>
      </c>
      <c r="AC192" t="str">
        <f t="shared" si="19"/>
        <v/>
      </c>
      <c r="AD192" t="str">
        <f t="shared" si="20"/>
        <v/>
      </c>
      <c r="AE192" t="str">
        <f t="shared" si="21"/>
        <v/>
      </c>
      <c r="AF192" t="str">
        <f>IF(AB192&lt;&gt;"",COUNTIFS($B$2:$Y$17,AB192,cell_number!$B$2:$Y$17,"&lt;&gt;"),"")</f>
        <v/>
      </c>
    </row>
    <row r="193" spans="1:32" x14ac:dyDescent="0.3">
      <c r="A193" s="16" t="s">
        <v>199</v>
      </c>
      <c r="B193" t="s">
        <v>23</v>
      </c>
      <c r="C193">
        <v>10</v>
      </c>
      <c r="D193" s="17" t="str">
        <f t="shared" si="25"/>
        <v>CellsX - Mixt20230321f20220519NCWBt20230322f20211219FC - 40000</v>
      </c>
      <c r="AC193" t="str">
        <f t="shared" si="19"/>
        <v/>
      </c>
      <c r="AD193" t="str">
        <f t="shared" si="20"/>
        <v/>
      </c>
      <c r="AE193" t="str">
        <f t="shared" si="21"/>
        <v/>
      </c>
      <c r="AF193" t="str">
        <f>IF(AB193&lt;&gt;"",COUNTIFS($B$2:$Y$17,AB193,cell_number!$B$2:$Y$17,"&lt;&gt;"),"")</f>
        <v/>
      </c>
    </row>
    <row r="194" spans="1:32" x14ac:dyDescent="0.3">
      <c r="A194" s="16" t="s">
        <v>200</v>
      </c>
      <c r="B194" t="s">
        <v>24</v>
      </c>
      <c r="C194">
        <v>10</v>
      </c>
      <c r="D194" s="17" t="str">
        <f t="shared" si="25"/>
        <v>CellsX - Mixt20230321f20220519NCWBt20230322f20211219FC - 40000</v>
      </c>
      <c r="AC194" t="str">
        <f t="shared" si="19"/>
        <v/>
      </c>
      <c r="AD194" t="str">
        <f t="shared" si="20"/>
        <v/>
      </c>
      <c r="AE194" t="str">
        <f t="shared" si="21"/>
        <v/>
      </c>
      <c r="AF194" t="str">
        <f>IF(AB194&lt;&gt;"",COUNTIFS($B$2:$Y$17,AB194,cell_number!$B$2:$Y$17,"&lt;&gt;"),"")</f>
        <v/>
      </c>
    </row>
    <row r="195" spans="1:32" x14ac:dyDescent="0.3">
      <c r="A195" s="16" t="s">
        <v>201</v>
      </c>
      <c r="B195" t="s">
        <v>25</v>
      </c>
      <c r="C195">
        <v>10</v>
      </c>
      <c r="D195" s="17" t="str">
        <f t="shared" si="25"/>
        <v>CellsX - Mixt20230321f20220519NCWBt20230322f20211219FC - 40000</v>
      </c>
      <c r="AC195" t="str">
        <f t="shared" si="19"/>
        <v/>
      </c>
      <c r="AD195" t="str">
        <f t="shared" si="20"/>
        <v/>
      </c>
      <c r="AE195" t="str">
        <f t="shared" si="21"/>
        <v/>
      </c>
      <c r="AF195" t="str">
        <f>IF(AB195&lt;&gt;"",COUNTIFS($B$2:$Y$17,AB195,cell_number!$B$2:$Y$17,"&lt;&gt;"),"")</f>
        <v/>
      </c>
    </row>
    <row r="196" spans="1:32" x14ac:dyDescent="0.3">
      <c r="A196" s="16" t="s">
        <v>202</v>
      </c>
      <c r="B196" t="s">
        <v>26</v>
      </c>
      <c r="C196">
        <v>10</v>
      </c>
      <c r="D196" s="17" t="str">
        <f t="shared" si="25"/>
        <v>CellsX - Mixt20230321f20220519NCWBt20230322f20211219FC - 40000</v>
      </c>
      <c r="AC196" t="str">
        <f t="shared" si="19"/>
        <v/>
      </c>
      <c r="AD196" t="str">
        <f t="shared" si="20"/>
        <v/>
      </c>
      <c r="AE196" t="str">
        <f t="shared" si="21"/>
        <v/>
      </c>
      <c r="AF196" t="str">
        <f>IF(AB196&lt;&gt;"",COUNTIFS($B$2:$Y$17,AB196,cell_number!$B$2:$Y$17,"&lt;&gt;"),"")</f>
        <v/>
      </c>
    </row>
    <row r="197" spans="1:32" x14ac:dyDescent="0.3">
      <c r="A197" s="16" t="s">
        <v>203</v>
      </c>
      <c r="B197" t="s">
        <v>27</v>
      </c>
      <c r="C197">
        <v>10</v>
      </c>
      <c r="D197" s="17" t="str">
        <f t="shared" si="25"/>
        <v>CellsX - Mixt20230321f20220519NCWBt20230322f20211219FC - 40000</v>
      </c>
      <c r="AC197" t="str">
        <f t="shared" si="19"/>
        <v/>
      </c>
      <c r="AD197" t="str">
        <f t="shared" si="20"/>
        <v/>
      </c>
      <c r="AE197" t="str">
        <f t="shared" si="21"/>
        <v/>
      </c>
      <c r="AF197" t="str">
        <f>IF(AB197&lt;&gt;"",COUNTIFS($B$2:$Y$17,AB197,cell_number!$B$2:$Y$17,"&lt;&gt;"),"")</f>
        <v/>
      </c>
    </row>
    <row r="198" spans="1:32" x14ac:dyDescent="0.3">
      <c r="A198" s="16" t="s">
        <v>204</v>
      </c>
      <c r="B198" t="s">
        <v>28</v>
      </c>
      <c r="C198">
        <v>10</v>
      </c>
      <c r="D198" s="17" t="str">
        <f t="shared" si="25"/>
        <v>CellsX - Mixt20230321f20220519NCWBt20230322f20211219FC - 40000</v>
      </c>
      <c r="AC198" t="str">
        <f t="shared" si="19"/>
        <v/>
      </c>
      <c r="AD198" t="str">
        <f t="shared" si="20"/>
        <v/>
      </c>
      <c r="AE198" t="str">
        <f t="shared" si="21"/>
        <v/>
      </c>
      <c r="AF198" t="str">
        <f>IF(AB198&lt;&gt;"",COUNTIFS($B$2:$Y$17,AB198,cell_number!$B$2:$Y$17,"&lt;&gt;"),"")</f>
        <v/>
      </c>
    </row>
    <row r="199" spans="1:32" x14ac:dyDescent="0.3">
      <c r="A199" s="16" t="s">
        <v>205</v>
      </c>
      <c r="B199" t="s">
        <v>29</v>
      </c>
      <c r="C199">
        <v>10</v>
      </c>
      <c r="D199" s="17" t="str">
        <f t="shared" si="25"/>
        <v>CellsX - Mixt20230321f20220519NCWBt20230322f20211219FC - 40000</v>
      </c>
      <c r="AC199" t="str">
        <f t="shared" ref="AC199:AC262" si="26">IFERROR(IF(AB199&lt;&gt;"error",LEFT(AB199,FIND(" - ",AB199)-1),"error! Please check plate layout"),"")</f>
        <v/>
      </c>
      <c r="AD199" t="str">
        <f t="shared" ref="AD199:AD262" si="27">IFERROR(TRIM(MID(SUBSTITUTE(AB199," - ",REPT(" ",LEN(AB199))),(2-1)*LEN(AB199)+1,LEN(AB199))),"")</f>
        <v/>
      </c>
      <c r="AE199" t="str">
        <f t="shared" ref="AE199:AE262" si="28">IFERROR(TRIM(SUBSTITUTE(SUBSTITUTE(SUBSTITUTE(AB199,AC199,""),AD199,""),"-","")),"")</f>
        <v/>
      </c>
      <c r="AF199" t="str">
        <f>IF(AB199&lt;&gt;"",COUNTIFS($B$2:$Y$17,AB199,cell_number!$B$2:$Y$17,"&lt;&gt;"),"")</f>
        <v/>
      </c>
    </row>
    <row r="200" spans="1:32" x14ac:dyDescent="0.3">
      <c r="A200" s="16" t="s">
        <v>206</v>
      </c>
      <c r="B200" t="s">
        <v>30</v>
      </c>
      <c r="C200">
        <v>10</v>
      </c>
      <c r="D200" s="17" t="str">
        <f t="shared" si="25"/>
        <v>CellsX - Mixt20230321f20220519NCWBt20230322f20211219FC - 40000</v>
      </c>
      <c r="AC200" t="str">
        <f t="shared" si="26"/>
        <v/>
      </c>
      <c r="AD200" t="str">
        <f t="shared" si="27"/>
        <v/>
      </c>
      <c r="AE200" t="str">
        <f t="shared" si="28"/>
        <v/>
      </c>
      <c r="AF200" t="str">
        <f>IF(AB200&lt;&gt;"",COUNTIFS($B$2:$Y$17,AB200,cell_number!$B$2:$Y$17,"&lt;&gt;"),"")</f>
        <v/>
      </c>
    </row>
    <row r="201" spans="1:32" x14ac:dyDescent="0.3">
      <c r="A201" s="16" t="s">
        <v>207</v>
      </c>
      <c r="B201" t="s">
        <v>31</v>
      </c>
      <c r="C201">
        <v>10</v>
      </c>
      <c r="D201" s="17" t="str">
        <f t="shared" si="25"/>
        <v>CellsX - Mixt20230321f20220519NCWBt20230322f20211219FC - 40000</v>
      </c>
      <c r="AC201" t="str">
        <f t="shared" si="26"/>
        <v/>
      </c>
      <c r="AD201" t="str">
        <f t="shared" si="27"/>
        <v/>
      </c>
      <c r="AE201" t="str">
        <f t="shared" si="28"/>
        <v/>
      </c>
      <c r="AF201" t="str">
        <f>IF(AB201&lt;&gt;"",COUNTIFS($B$2:$Y$17,AB201,cell_number!$B$2:$Y$17,"&lt;&gt;"),"")</f>
        <v/>
      </c>
    </row>
    <row r="202" spans="1:32" x14ac:dyDescent="0.3">
      <c r="A202" s="16" t="s">
        <v>208</v>
      </c>
      <c r="B202" t="s">
        <v>32</v>
      </c>
      <c r="C202">
        <v>10</v>
      </c>
      <c r="D202" s="17" t="str">
        <f t="shared" si="25"/>
        <v>CellsX - Mixt20230321f20220519NCWBt20230322f20211219FC - 40000</v>
      </c>
      <c r="AC202" t="str">
        <f t="shared" si="26"/>
        <v/>
      </c>
      <c r="AD202" t="str">
        <f t="shared" si="27"/>
        <v/>
      </c>
      <c r="AE202" t="str">
        <f t="shared" si="28"/>
        <v/>
      </c>
      <c r="AF202" t="str">
        <f>IF(AB202&lt;&gt;"",COUNTIFS($B$2:$Y$17,AB202,cell_number!$B$2:$Y$17,"&lt;&gt;"),"")</f>
        <v/>
      </c>
    </row>
    <row r="203" spans="1:32" x14ac:dyDescent="0.3">
      <c r="A203" s="16" t="s">
        <v>209</v>
      </c>
      <c r="B203" t="s">
        <v>33</v>
      </c>
      <c r="C203">
        <v>10</v>
      </c>
      <c r="D203" s="17" t="str">
        <f t="shared" si="25"/>
        <v>CellsX - Mixt20230321f20220519NCWBt20230322f20211219FC - 40000</v>
      </c>
      <c r="AC203" t="str">
        <f t="shared" si="26"/>
        <v/>
      </c>
      <c r="AD203" t="str">
        <f t="shared" si="27"/>
        <v/>
      </c>
      <c r="AE203" t="str">
        <f t="shared" si="28"/>
        <v/>
      </c>
      <c r="AF203" t="str">
        <f>IF(AB203&lt;&gt;"",COUNTIFS($B$2:$Y$17,AB203,cell_number!$B$2:$Y$17,"&lt;&gt;"),"")</f>
        <v/>
      </c>
    </row>
    <row r="204" spans="1:32" x14ac:dyDescent="0.3">
      <c r="A204" s="16" t="s">
        <v>210</v>
      </c>
      <c r="B204" t="s">
        <v>34</v>
      </c>
      <c r="C204">
        <v>10</v>
      </c>
      <c r="D204" s="17" t="str">
        <f t="shared" si="25"/>
        <v>CellsX - Mixt20230321f20220519NCWBt20230322f20211219FC - 40000</v>
      </c>
      <c r="AC204" t="str">
        <f t="shared" si="26"/>
        <v/>
      </c>
      <c r="AD204" t="str">
        <f t="shared" si="27"/>
        <v/>
      </c>
      <c r="AE204" t="str">
        <f t="shared" si="28"/>
        <v/>
      </c>
      <c r="AF204" t="str">
        <f>IF(AB204&lt;&gt;"",COUNTIFS($B$2:$Y$17,AB204,cell_number!$B$2:$Y$17,"&lt;&gt;"),"")</f>
        <v/>
      </c>
    </row>
    <row r="205" spans="1:32" x14ac:dyDescent="0.3">
      <c r="A205" s="16" t="s">
        <v>211</v>
      </c>
      <c r="B205" t="s">
        <v>35</v>
      </c>
      <c r="C205">
        <v>10</v>
      </c>
      <c r="D205" s="17" t="str">
        <f t="shared" si="25"/>
        <v>CellsX - Mixt20230321f20220519NCWBt20230322f20211219FC - 40000</v>
      </c>
      <c r="AC205" t="str">
        <f t="shared" si="26"/>
        <v/>
      </c>
      <c r="AD205" t="str">
        <f t="shared" si="27"/>
        <v/>
      </c>
      <c r="AE205" t="str">
        <f t="shared" si="28"/>
        <v/>
      </c>
      <c r="AF205" t="str">
        <f>IF(AB205&lt;&gt;"",COUNTIFS($B$2:$Y$17,AB205,cell_number!$B$2:$Y$17,"&lt;&gt;"),"")</f>
        <v/>
      </c>
    </row>
    <row r="206" spans="1:32" x14ac:dyDescent="0.3">
      <c r="A206" s="16" t="s">
        <v>212</v>
      </c>
      <c r="B206" t="s">
        <v>18</v>
      </c>
      <c r="C206">
        <v>11</v>
      </c>
      <c r="D206" s="17" t="str">
        <f t="shared" ref="D206:D221" si="29">IF(L2&lt;&gt;"",L2,"")</f>
        <v>CellsX - Mixt20230321f20220519NCWBt20230322f20211219FC - 40000</v>
      </c>
      <c r="AC206" t="str">
        <f t="shared" si="26"/>
        <v/>
      </c>
      <c r="AD206" t="str">
        <f t="shared" si="27"/>
        <v/>
      </c>
      <c r="AE206" t="str">
        <f t="shared" si="28"/>
        <v/>
      </c>
      <c r="AF206" t="str">
        <f>IF(AB206&lt;&gt;"",COUNTIFS($B$2:$Y$17,AB206,cell_number!$B$2:$Y$17,"&lt;&gt;"),"")</f>
        <v/>
      </c>
    </row>
    <row r="207" spans="1:32" x14ac:dyDescent="0.3">
      <c r="A207" s="16" t="s">
        <v>213</v>
      </c>
      <c r="B207" t="s">
        <v>21</v>
      </c>
      <c r="C207">
        <v>11</v>
      </c>
      <c r="D207" s="17" t="str">
        <f t="shared" si="29"/>
        <v>CellsX - Mixt20230321f20220519NCWBt20230322f20211219FC - 40000</v>
      </c>
      <c r="AC207" t="str">
        <f t="shared" si="26"/>
        <v/>
      </c>
      <c r="AD207" t="str">
        <f t="shared" si="27"/>
        <v/>
      </c>
      <c r="AE207" t="str">
        <f t="shared" si="28"/>
        <v/>
      </c>
      <c r="AF207" t="str">
        <f>IF(AB207&lt;&gt;"",COUNTIFS($B$2:$Y$17,AB207,cell_number!$B$2:$Y$17,"&lt;&gt;"),"")</f>
        <v/>
      </c>
    </row>
    <row r="208" spans="1:32" x14ac:dyDescent="0.3">
      <c r="A208" s="16" t="s">
        <v>214</v>
      </c>
      <c r="B208" t="s">
        <v>22</v>
      </c>
      <c r="C208">
        <v>11</v>
      </c>
      <c r="D208" s="17" t="str">
        <f t="shared" si="29"/>
        <v>CellsX - Mixt20230321f20220519NCWBt20230322f20211219FC - 40000</v>
      </c>
      <c r="AC208" t="str">
        <f t="shared" si="26"/>
        <v/>
      </c>
      <c r="AD208" t="str">
        <f t="shared" si="27"/>
        <v/>
      </c>
      <c r="AE208" t="str">
        <f t="shared" si="28"/>
        <v/>
      </c>
      <c r="AF208" t="str">
        <f>IF(AB208&lt;&gt;"",COUNTIFS($B$2:$Y$17,AB208,cell_number!$B$2:$Y$17,"&lt;&gt;"),"")</f>
        <v/>
      </c>
    </row>
    <row r="209" spans="1:32" x14ac:dyDescent="0.3">
      <c r="A209" s="16" t="s">
        <v>215</v>
      </c>
      <c r="B209" t="s">
        <v>23</v>
      </c>
      <c r="C209">
        <v>11</v>
      </c>
      <c r="D209" s="17" t="str">
        <f t="shared" si="29"/>
        <v>CellsX - Mixt20230321f20220519NCWBt20230322f20211219FC - 40000</v>
      </c>
      <c r="AC209" t="str">
        <f t="shared" si="26"/>
        <v/>
      </c>
      <c r="AD209" t="str">
        <f t="shared" si="27"/>
        <v/>
      </c>
      <c r="AE209" t="str">
        <f t="shared" si="28"/>
        <v/>
      </c>
      <c r="AF209" t="str">
        <f>IF(AB209&lt;&gt;"",COUNTIFS($B$2:$Y$17,AB209,cell_number!$B$2:$Y$17,"&lt;&gt;"),"")</f>
        <v/>
      </c>
    </row>
    <row r="210" spans="1:32" x14ac:dyDescent="0.3">
      <c r="A210" s="16" t="s">
        <v>216</v>
      </c>
      <c r="B210" t="s">
        <v>24</v>
      </c>
      <c r="C210">
        <v>11</v>
      </c>
      <c r="D210" s="17" t="str">
        <f t="shared" si="29"/>
        <v>CellsX - Mixt20230321f20220519NCWBt20230322f20211219FC - 40000</v>
      </c>
      <c r="AC210" t="str">
        <f t="shared" si="26"/>
        <v/>
      </c>
      <c r="AD210" t="str">
        <f t="shared" si="27"/>
        <v/>
      </c>
      <c r="AE210" t="str">
        <f t="shared" si="28"/>
        <v/>
      </c>
      <c r="AF210" t="str">
        <f>IF(AB210&lt;&gt;"",COUNTIFS($B$2:$Y$17,AB210,cell_number!$B$2:$Y$17,"&lt;&gt;"),"")</f>
        <v/>
      </c>
    </row>
    <row r="211" spans="1:32" x14ac:dyDescent="0.3">
      <c r="A211" s="16" t="s">
        <v>217</v>
      </c>
      <c r="B211" t="s">
        <v>25</v>
      </c>
      <c r="C211">
        <v>11</v>
      </c>
      <c r="D211" s="17" t="str">
        <f t="shared" si="29"/>
        <v>CellsX - Mixt20230321f20220519NCWBt20230322f20211219FC - 40000</v>
      </c>
      <c r="AC211" t="str">
        <f t="shared" si="26"/>
        <v/>
      </c>
      <c r="AD211" t="str">
        <f t="shared" si="27"/>
        <v/>
      </c>
      <c r="AE211" t="str">
        <f t="shared" si="28"/>
        <v/>
      </c>
      <c r="AF211" t="str">
        <f>IF(AB211&lt;&gt;"",COUNTIFS($B$2:$Y$17,AB211,cell_number!$B$2:$Y$17,"&lt;&gt;"),"")</f>
        <v/>
      </c>
    </row>
    <row r="212" spans="1:32" x14ac:dyDescent="0.3">
      <c r="A212" s="16" t="s">
        <v>218</v>
      </c>
      <c r="B212" t="s">
        <v>26</v>
      </c>
      <c r="C212">
        <v>11</v>
      </c>
      <c r="D212" s="17" t="str">
        <f t="shared" si="29"/>
        <v>CellsX - Mixt20230321f20220519NCWBt20230322f20211219FC - 40000</v>
      </c>
      <c r="AC212" t="str">
        <f t="shared" si="26"/>
        <v/>
      </c>
      <c r="AD212" t="str">
        <f t="shared" si="27"/>
        <v/>
      </c>
      <c r="AE212" t="str">
        <f t="shared" si="28"/>
        <v/>
      </c>
      <c r="AF212" t="str">
        <f>IF(AB212&lt;&gt;"",COUNTIFS($B$2:$Y$17,AB212,cell_number!$B$2:$Y$17,"&lt;&gt;"),"")</f>
        <v/>
      </c>
    </row>
    <row r="213" spans="1:32" x14ac:dyDescent="0.3">
      <c r="A213" s="16" t="s">
        <v>219</v>
      </c>
      <c r="B213" t="s">
        <v>27</v>
      </c>
      <c r="C213">
        <v>11</v>
      </c>
      <c r="D213" s="17" t="str">
        <f t="shared" si="29"/>
        <v>CellsX - Mixt20230321f20220519NCWBt20230322f20211219FC - 40000</v>
      </c>
      <c r="AC213" t="str">
        <f t="shared" si="26"/>
        <v/>
      </c>
      <c r="AD213" t="str">
        <f t="shared" si="27"/>
        <v/>
      </c>
      <c r="AE213" t="str">
        <f t="shared" si="28"/>
        <v/>
      </c>
      <c r="AF213" t="str">
        <f>IF(AB213&lt;&gt;"",COUNTIFS($B$2:$Y$17,AB213,cell_number!$B$2:$Y$17,"&lt;&gt;"),"")</f>
        <v/>
      </c>
    </row>
    <row r="214" spans="1:32" x14ac:dyDescent="0.3">
      <c r="A214" s="16" t="s">
        <v>220</v>
      </c>
      <c r="B214" t="s">
        <v>28</v>
      </c>
      <c r="C214">
        <v>11</v>
      </c>
      <c r="D214" s="17" t="str">
        <f t="shared" si="29"/>
        <v>CellsX - Mixt20230321f20220519NCWBt20230322f20211219FC - 40000</v>
      </c>
      <c r="AC214" t="str">
        <f t="shared" si="26"/>
        <v/>
      </c>
      <c r="AD214" t="str">
        <f t="shared" si="27"/>
        <v/>
      </c>
      <c r="AE214" t="str">
        <f t="shared" si="28"/>
        <v/>
      </c>
      <c r="AF214" t="str">
        <f>IF(AB214&lt;&gt;"",COUNTIFS($B$2:$Y$17,AB214,cell_number!$B$2:$Y$17,"&lt;&gt;"),"")</f>
        <v/>
      </c>
    </row>
    <row r="215" spans="1:32" x14ac:dyDescent="0.3">
      <c r="A215" s="16" t="s">
        <v>221</v>
      </c>
      <c r="B215" t="s">
        <v>29</v>
      </c>
      <c r="C215">
        <v>11</v>
      </c>
      <c r="D215" s="17" t="str">
        <f t="shared" si="29"/>
        <v>CellsX - Mixt20230321f20220519NCWBt20230322f20211219FC - 40000</v>
      </c>
      <c r="AC215" t="str">
        <f t="shared" si="26"/>
        <v/>
      </c>
      <c r="AD215" t="str">
        <f t="shared" si="27"/>
        <v/>
      </c>
      <c r="AE215" t="str">
        <f t="shared" si="28"/>
        <v/>
      </c>
      <c r="AF215" t="str">
        <f>IF(AB215&lt;&gt;"",COUNTIFS($B$2:$Y$17,AB215,cell_number!$B$2:$Y$17,"&lt;&gt;"),"")</f>
        <v/>
      </c>
    </row>
    <row r="216" spans="1:32" x14ac:dyDescent="0.3">
      <c r="A216" s="16" t="s">
        <v>222</v>
      </c>
      <c r="B216" t="s">
        <v>30</v>
      </c>
      <c r="C216">
        <v>11</v>
      </c>
      <c r="D216" s="17" t="str">
        <f t="shared" si="29"/>
        <v>CellsX - Mixt20230321f20220519NCWBt20230322f20211219FC - 40000</v>
      </c>
      <c r="AC216" t="str">
        <f t="shared" si="26"/>
        <v/>
      </c>
      <c r="AD216" t="str">
        <f t="shared" si="27"/>
        <v/>
      </c>
      <c r="AE216" t="str">
        <f t="shared" si="28"/>
        <v/>
      </c>
      <c r="AF216" t="str">
        <f>IF(AB216&lt;&gt;"",COUNTIFS($B$2:$Y$17,AB216,cell_number!$B$2:$Y$17,"&lt;&gt;"),"")</f>
        <v/>
      </c>
    </row>
    <row r="217" spans="1:32" x14ac:dyDescent="0.3">
      <c r="A217" s="16" t="s">
        <v>223</v>
      </c>
      <c r="B217" t="s">
        <v>31</v>
      </c>
      <c r="C217">
        <v>11</v>
      </c>
      <c r="D217" s="17" t="str">
        <f t="shared" si="29"/>
        <v>CellsX - Mixt20230321f20220519NCWBt20230322f20211219FC - 40000</v>
      </c>
      <c r="AC217" t="str">
        <f t="shared" si="26"/>
        <v/>
      </c>
      <c r="AD217" t="str">
        <f t="shared" si="27"/>
        <v/>
      </c>
      <c r="AE217" t="str">
        <f t="shared" si="28"/>
        <v/>
      </c>
      <c r="AF217" t="str">
        <f>IF(AB217&lt;&gt;"",COUNTIFS($B$2:$Y$17,AB217,cell_number!$B$2:$Y$17,"&lt;&gt;"),"")</f>
        <v/>
      </c>
    </row>
    <row r="218" spans="1:32" x14ac:dyDescent="0.3">
      <c r="A218" s="16" t="s">
        <v>224</v>
      </c>
      <c r="B218" t="s">
        <v>32</v>
      </c>
      <c r="C218">
        <v>11</v>
      </c>
      <c r="D218" s="17" t="str">
        <f t="shared" si="29"/>
        <v>CellsX - Mixt20230321f20220519NCWBt20230322f20211219FC - 40000</v>
      </c>
      <c r="AC218" t="str">
        <f t="shared" si="26"/>
        <v/>
      </c>
      <c r="AD218" t="str">
        <f t="shared" si="27"/>
        <v/>
      </c>
      <c r="AE218" t="str">
        <f t="shared" si="28"/>
        <v/>
      </c>
      <c r="AF218" t="str">
        <f>IF(AB218&lt;&gt;"",COUNTIFS($B$2:$Y$17,AB218,cell_number!$B$2:$Y$17,"&lt;&gt;"),"")</f>
        <v/>
      </c>
    </row>
    <row r="219" spans="1:32" x14ac:dyDescent="0.3">
      <c r="A219" s="16" t="s">
        <v>225</v>
      </c>
      <c r="B219" t="s">
        <v>33</v>
      </c>
      <c r="C219">
        <v>11</v>
      </c>
      <c r="D219" s="17" t="str">
        <f t="shared" si="29"/>
        <v>CellsX - Mixt20230321f20220519NCWBt20230322f20211219FC - 40000</v>
      </c>
      <c r="AC219" t="str">
        <f t="shared" si="26"/>
        <v/>
      </c>
      <c r="AD219" t="str">
        <f t="shared" si="27"/>
        <v/>
      </c>
      <c r="AE219" t="str">
        <f t="shared" si="28"/>
        <v/>
      </c>
      <c r="AF219" t="str">
        <f>IF(AB219&lt;&gt;"",COUNTIFS($B$2:$Y$17,AB219,cell_number!$B$2:$Y$17,"&lt;&gt;"),"")</f>
        <v/>
      </c>
    </row>
    <row r="220" spans="1:32" x14ac:dyDescent="0.3">
      <c r="A220" s="16" t="s">
        <v>226</v>
      </c>
      <c r="B220" t="s">
        <v>34</v>
      </c>
      <c r="C220">
        <v>11</v>
      </c>
      <c r="D220" s="17" t="str">
        <f t="shared" si="29"/>
        <v>CellsX - Mixt20230321f20220519NCWBt20230322f20211219FC - 40000</v>
      </c>
      <c r="AC220" t="str">
        <f t="shared" si="26"/>
        <v/>
      </c>
      <c r="AD220" t="str">
        <f t="shared" si="27"/>
        <v/>
      </c>
      <c r="AE220" t="str">
        <f t="shared" si="28"/>
        <v/>
      </c>
      <c r="AF220" t="str">
        <f>IF(AB220&lt;&gt;"",COUNTIFS($B$2:$Y$17,AB220,cell_number!$B$2:$Y$17,"&lt;&gt;"),"")</f>
        <v/>
      </c>
    </row>
    <row r="221" spans="1:32" x14ac:dyDescent="0.3">
      <c r="A221" s="16" t="s">
        <v>227</v>
      </c>
      <c r="B221" t="s">
        <v>35</v>
      </c>
      <c r="C221">
        <v>11</v>
      </c>
      <c r="D221" s="17" t="str">
        <f t="shared" si="29"/>
        <v>CellsX - Mixt20230321f20220519NCWBt20230322f20211219FC - 40000</v>
      </c>
      <c r="AC221" t="str">
        <f t="shared" si="26"/>
        <v/>
      </c>
      <c r="AD221" t="str">
        <f t="shared" si="27"/>
        <v/>
      </c>
      <c r="AE221" t="str">
        <f t="shared" si="28"/>
        <v/>
      </c>
      <c r="AF221" t="str">
        <f>IF(AB221&lt;&gt;"",COUNTIFS($B$2:$Y$17,AB221,cell_number!$B$2:$Y$17,"&lt;&gt;"),"")</f>
        <v/>
      </c>
    </row>
    <row r="222" spans="1:32" x14ac:dyDescent="0.3">
      <c r="A222" s="16" t="s">
        <v>228</v>
      </c>
      <c r="B222" t="s">
        <v>18</v>
      </c>
      <c r="C222">
        <v>12</v>
      </c>
      <c r="D222" s="17" t="str">
        <f t="shared" ref="D222:D237" si="30">IF(M2&lt;&gt;"",M2,"")</f>
        <v>CellsX - Mixt20230321f20220519NCWBt20230322f20211219FC - 40000</v>
      </c>
      <c r="AC222" t="str">
        <f t="shared" si="26"/>
        <v/>
      </c>
      <c r="AD222" t="str">
        <f t="shared" si="27"/>
        <v/>
      </c>
      <c r="AE222" t="str">
        <f t="shared" si="28"/>
        <v/>
      </c>
      <c r="AF222" t="str">
        <f>IF(AB222&lt;&gt;"",COUNTIFS($B$2:$Y$17,AB222,cell_number!$B$2:$Y$17,"&lt;&gt;"),"")</f>
        <v/>
      </c>
    </row>
    <row r="223" spans="1:32" x14ac:dyDescent="0.3">
      <c r="A223" s="16" t="s">
        <v>229</v>
      </c>
      <c r="B223" t="s">
        <v>21</v>
      </c>
      <c r="C223">
        <v>12</v>
      </c>
      <c r="D223" s="17" t="str">
        <f t="shared" si="30"/>
        <v>CellsX - Mixt20230321f20220519NCWBt20230322f20211219FC - 40000</v>
      </c>
      <c r="AC223" t="str">
        <f t="shared" si="26"/>
        <v/>
      </c>
      <c r="AD223" t="str">
        <f t="shared" si="27"/>
        <v/>
      </c>
      <c r="AE223" t="str">
        <f t="shared" si="28"/>
        <v/>
      </c>
      <c r="AF223" t="str">
        <f>IF(AB223&lt;&gt;"",COUNTIFS($B$2:$Y$17,AB223,cell_number!$B$2:$Y$17,"&lt;&gt;"),"")</f>
        <v/>
      </c>
    </row>
    <row r="224" spans="1:32" x14ac:dyDescent="0.3">
      <c r="A224" s="16" t="s">
        <v>230</v>
      </c>
      <c r="B224" t="s">
        <v>22</v>
      </c>
      <c r="C224">
        <v>12</v>
      </c>
      <c r="D224" s="17" t="str">
        <f t="shared" si="30"/>
        <v>CellsX - Mixt20230321f20220519NCWBt20230322f20211219FC - 40000</v>
      </c>
      <c r="AC224" t="str">
        <f t="shared" si="26"/>
        <v/>
      </c>
      <c r="AD224" t="str">
        <f t="shared" si="27"/>
        <v/>
      </c>
      <c r="AE224" t="str">
        <f t="shared" si="28"/>
        <v/>
      </c>
      <c r="AF224" t="str">
        <f>IF(AB224&lt;&gt;"",COUNTIFS($B$2:$Y$17,AB224,cell_number!$B$2:$Y$17,"&lt;&gt;"),"")</f>
        <v/>
      </c>
    </row>
    <row r="225" spans="1:32" x14ac:dyDescent="0.3">
      <c r="A225" s="16" t="s">
        <v>231</v>
      </c>
      <c r="B225" t="s">
        <v>23</v>
      </c>
      <c r="C225">
        <v>12</v>
      </c>
      <c r="D225" s="17" t="str">
        <f t="shared" si="30"/>
        <v>CellsX - Mixt20230321f20220519NCWBt20230322f20211219FC - 40000</v>
      </c>
      <c r="AC225" t="str">
        <f t="shared" si="26"/>
        <v/>
      </c>
      <c r="AD225" t="str">
        <f t="shared" si="27"/>
        <v/>
      </c>
      <c r="AE225" t="str">
        <f t="shared" si="28"/>
        <v/>
      </c>
      <c r="AF225" t="str">
        <f>IF(AB225&lt;&gt;"",COUNTIFS($B$2:$Y$17,AB225,cell_number!$B$2:$Y$17,"&lt;&gt;"),"")</f>
        <v/>
      </c>
    </row>
    <row r="226" spans="1:32" x14ac:dyDescent="0.3">
      <c r="A226" s="16" t="s">
        <v>232</v>
      </c>
      <c r="B226" t="s">
        <v>24</v>
      </c>
      <c r="C226">
        <v>12</v>
      </c>
      <c r="D226" s="17" t="str">
        <f t="shared" si="30"/>
        <v>CellsX - Mixt20230321f20220519NCWBt20230322f20211219FC - 40000</v>
      </c>
      <c r="AC226" t="str">
        <f t="shared" si="26"/>
        <v/>
      </c>
      <c r="AD226" t="str">
        <f t="shared" si="27"/>
        <v/>
      </c>
      <c r="AE226" t="str">
        <f t="shared" si="28"/>
        <v/>
      </c>
      <c r="AF226" t="str">
        <f>IF(AB226&lt;&gt;"",COUNTIFS($B$2:$Y$17,AB226,cell_number!$B$2:$Y$17,"&lt;&gt;"),"")</f>
        <v/>
      </c>
    </row>
    <row r="227" spans="1:32" x14ac:dyDescent="0.3">
      <c r="A227" s="16" t="s">
        <v>233</v>
      </c>
      <c r="B227" t="s">
        <v>25</v>
      </c>
      <c r="C227">
        <v>12</v>
      </c>
      <c r="D227" s="17" t="str">
        <f t="shared" si="30"/>
        <v>CellsX - Mixt20230321f20220519NCWBt20230322f20211219FC - 40000</v>
      </c>
      <c r="AC227" t="str">
        <f t="shared" si="26"/>
        <v/>
      </c>
      <c r="AD227" t="str">
        <f t="shared" si="27"/>
        <v/>
      </c>
      <c r="AE227" t="str">
        <f t="shared" si="28"/>
        <v/>
      </c>
      <c r="AF227" t="str">
        <f>IF(AB227&lt;&gt;"",COUNTIFS($B$2:$Y$17,AB227,cell_number!$B$2:$Y$17,"&lt;&gt;"),"")</f>
        <v/>
      </c>
    </row>
    <row r="228" spans="1:32" x14ac:dyDescent="0.3">
      <c r="A228" s="16" t="s">
        <v>234</v>
      </c>
      <c r="B228" t="s">
        <v>26</v>
      </c>
      <c r="C228">
        <v>12</v>
      </c>
      <c r="D228" s="17" t="str">
        <f t="shared" si="30"/>
        <v>CellsX - Mixt20230321f20220519NCWBt20230322f20211219FC - 40000</v>
      </c>
      <c r="AC228" t="str">
        <f t="shared" si="26"/>
        <v/>
      </c>
      <c r="AD228" t="str">
        <f t="shared" si="27"/>
        <v/>
      </c>
      <c r="AE228" t="str">
        <f t="shared" si="28"/>
        <v/>
      </c>
      <c r="AF228" t="str">
        <f>IF(AB228&lt;&gt;"",COUNTIFS($B$2:$Y$17,AB228,cell_number!$B$2:$Y$17,"&lt;&gt;"),"")</f>
        <v/>
      </c>
    </row>
    <row r="229" spans="1:32" x14ac:dyDescent="0.3">
      <c r="A229" s="16" t="s">
        <v>235</v>
      </c>
      <c r="B229" t="s">
        <v>27</v>
      </c>
      <c r="C229">
        <v>12</v>
      </c>
      <c r="D229" s="17" t="str">
        <f t="shared" si="30"/>
        <v>CellsX - Mixt20230321f20220519NCWBt20230322f20211219FC - 40000</v>
      </c>
      <c r="AC229" t="str">
        <f t="shared" si="26"/>
        <v/>
      </c>
      <c r="AD229" t="str">
        <f t="shared" si="27"/>
        <v/>
      </c>
      <c r="AE229" t="str">
        <f t="shared" si="28"/>
        <v/>
      </c>
      <c r="AF229" t="str">
        <f>IF(AB229&lt;&gt;"",COUNTIFS($B$2:$Y$17,AB229,cell_number!$B$2:$Y$17,"&lt;&gt;"),"")</f>
        <v/>
      </c>
    </row>
    <row r="230" spans="1:32" x14ac:dyDescent="0.3">
      <c r="A230" s="16" t="s">
        <v>236</v>
      </c>
      <c r="B230" t="s">
        <v>28</v>
      </c>
      <c r="C230">
        <v>12</v>
      </c>
      <c r="D230" s="17" t="str">
        <f t="shared" si="30"/>
        <v>CellsX - Mixt20230321f20220519NCWBt20230322f20211219FC - 40000</v>
      </c>
      <c r="AC230" t="str">
        <f t="shared" si="26"/>
        <v/>
      </c>
      <c r="AD230" t="str">
        <f t="shared" si="27"/>
        <v/>
      </c>
      <c r="AE230" t="str">
        <f t="shared" si="28"/>
        <v/>
      </c>
      <c r="AF230" t="str">
        <f>IF(AB230&lt;&gt;"",COUNTIFS($B$2:$Y$17,AB230,cell_number!$B$2:$Y$17,"&lt;&gt;"),"")</f>
        <v/>
      </c>
    </row>
    <row r="231" spans="1:32" x14ac:dyDescent="0.3">
      <c r="A231" s="16" t="s">
        <v>237</v>
      </c>
      <c r="B231" t="s">
        <v>29</v>
      </c>
      <c r="C231">
        <v>12</v>
      </c>
      <c r="D231" s="17" t="str">
        <f t="shared" si="30"/>
        <v>CellsX - Mixt20230321f20220519NCWBt20230322f20211219FC - 40000</v>
      </c>
      <c r="AC231" t="str">
        <f t="shared" si="26"/>
        <v/>
      </c>
      <c r="AD231" t="str">
        <f t="shared" si="27"/>
        <v/>
      </c>
      <c r="AE231" t="str">
        <f t="shared" si="28"/>
        <v/>
      </c>
      <c r="AF231" t="str">
        <f>IF(AB231&lt;&gt;"",COUNTIFS($B$2:$Y$17,AB231,cell_number!$B$2:$Y$17,"&lt;&gt;"),"")</f>
        <v/>
      </c>
    </row>
    <row r="232" spans="1:32" x14ac:dyDescent="0.3">
      <c r="A232" s="16" t="s">
        <v>238</v>
      </c>
      <c r="B232" t="s">
        <v>30</v>
      </c>
      <c r="C232">
        <v>12</v>
      </c>
      <c r="D232" s="17" t="str">
        <f t="shared" si="30"/>
        <v>CellsX - Mixt20230321f20220519NCWBt20230322f20211219FC - 40000</v>
      </c>
      <c r="AC232" t="str">
        <f t="shared" si="26"/>
        <v/>
      </c>
      <c r="AD232" t="str">
        <f t="shared" si="27"/>
        <v/>
      </c>
      <c r="AE232" t="str">
        <f t="shared" si="28"/>
        <v/>
      </c>
      <c r="AF232" t="str">
        <f>IF(AB232&lt;&gt;"",COUNTIFS($B$2:$Y$17,AB232,cell_number!$B$2:$Y$17,"&lt;&gt;"),"")</f>
        <v/>
      </c>
    </row>
    <row r="233" spans="1:32" x14ac:dyDescent="0.3">
      <c r="A233" s="16" t="s">
        <v>239</v>
      </c>
      <c r="B233" t="s">
        <v>31</v>
      </c>
      <c r="C233">
        <v>12</v>
      </c>
      <c r="D233" s="17" t="str">
        <f t="shared" si="30"/>
        <v>CellsX - Mixt20230321f20220519NCWBt20230322f20211219FC - 40000</v>
      </c>
      <c r="AC233" t="str">
        <f t="shared" si="26"/>
        <v/>
      </c>
      <c r="AD233" t="str">
        <f t="shared" si="27"/>
        <v/>
      </c>
      <c r="AE233" t="str">
        <f t="shared" si="28"/>
        <v/>
      </c>
      <c r="AF233" t="str">
        <f>IF(AB233&lt;&gt;"",COUNTIFS($B$2:$Y$17,AB233,cell_number!$B$2:$Y$17,"&lt;&gt;"),"")</f>
        <v/>
      </c>
    </row>
    <row r="234" spans="1:32" x14ac:dyDescent="0.3">
      <c r="A234" s="16" t="s">
        <v>240</v>
      </c>
      <c r="B234" t="s">
        <v>32</v>
      </c>
      <c r="C234">
        <v>12</v>
      </c>
      <c r="D234" s="17" t="str">
        <f t="shared" si="30"/>
        <v>CellsX - Mixt20230321f20220519NCWBt20230322f20211219FC - 40000</v>
      </c>
      <c r="AC234" t="str">
        <f t="shared" si="26"/>
        <v/>
      </c>
      <c r="AD234" t="str">
        <f t="shared" si="27"/>
        <v/>
      </c>
      <c r="AE234" t="str">
        <f t="shared" si="28"/>
        <v/>
      </c>
      <c r="AF234" t="str">
        <f>IF(AB234&lt;&gt;"",COUNTIFS($B$2:$Y$17,AB234,cell_number!$B$2:$Y$17,"&lt;&gt;"),"")</f>
        <v/>
      </c>
    </row>
    <row r="235" spans="1:32" x14ac:dyDescent="0.3">
      <c r="A235" s="16" t="s">
        <v>241</v>
      </c>
      <c r="B235" t="s">
        <v>33</v>
      </c>
      <c r="C235">
        <v>12</v>
      </c>
      <c r="D235" s="17" t="str">
        <f t="shared" si="30"/>
        <v>CellsX - Mixt20230321f20220519NCWBt20230322f20211219FC - 40000</v>
      </c>
      <c r="AC235" t="str">
        <f t="shared" si="26"/>
        <v/>
      </c>
      <c r="AD235" t="str">
        <f t="shared" si="27"/>
        <v/>
      </c>
      <c r="AE235" t="str">
        <f t="shared" si="28"/>
        <v/>
      </c>
      <c r="AF235" t="str">
        <f>IF(AB235&lt;&gt;"",COUNTIFS($B$2:$Y$17,AB235,cell_number!$B$2:$Y$17,"&lt;&gt;"),"")</f>
        <v/>
      </c>
    </row>
    <row r="236" spans="1:32" x14ac:dyDescent="0.3">
      <c r="A236" s="16" t="s">
        <v>242</v>
      </c>
      <c r="B236" t="s">
        <v>34</v>
      </c>
      <c r="C236">
        <v>12</v>
      </c>
      <c r="D236" s="17" t="str">
        <f t="shared" si="30"/>
        <v>CellsX - Mixt20230321f20220519NCWBt20230322f20211219FC - 40000</v>
      </c>
      <c r="AC236" t="str">
        <f t="shared" si="26"/>
        <v/>
      </c>
      <c r="AD236" t="str">
        <f t="shared" si="27"/>
        <v/>
      </c>
      <c r="AE236" t="str">
        <f t="shared" si="28"/>
        <v/>
      </c>
      <c r="AF236" t="str">
        <f>IF(AB236&lt;&gt;"",COUNTIFS($B$2:$Y$17,AB236,cell_number!$B$2:$Y$17,"&lt;&gt;"),"")</f>
        <v/>
      </c>
    </row>
    <row r="237" spans="1:32" x14ac:dyDescent="0.3">
      <c r="A237" s="16" t="s">
        <v>243</v>
      </c>
      <c r="B237" t="s">
        <v>35</v>
      </c>
      <c r="C237">
        <v>12</v>
      </c>
      <c r="D237" s="17" t="str">
        <f t="shared" si="30"/>
        <v>CellsX - Mixt20230321f20220519NCWBt20230322f20211219FC - 40000</v>
      </c>
      <c r="AC237" t="str">
        <f t="shared" si="26"/>
        <v/>
      </c>
      <c r="AD237" t="str">
        <f t="shared" si="27"/>
        <v/>
      </c>
      <c r="AE237" t="str">
        <f t="shared" si="28"/>
        <v/>
      </c>
      <c r="AF237" t="str">
        <f>IF(AB237&lt;&gt;"",COUNTIFS($B$2:$Y$17,AB237,cell_number!$B$2:$Y$17,"&lt;&gt;"),"")</f>
        <v/>
      </c>
    </row>
    <row r="238" spans="1:32" x14ac:dyDescent="0.3">
      <c r="A238" s="16" t="s">
        <v>244</v>
      </c>
      <c r="B238" t="s">
        <v>18</v>
      </c>
      <c r="C238">
        <v>13</v>
      </c>
      <c r="D238" s="17" t="str">
        <f t="shared" ref="D238:D253" si="31">IF(N2&lt;&gt;"",N2,"")</f>
        <v>CellsX - Mixt20230321f20220519NCWBt20230322f20211219FC - 40000</v>
      </c>
      <c r="AC238" t="str">
        <f t="shared" si="26"/>
        <v/>
      </c>
      <c r="AD238" t="str">
        <f t="shared" si="27"/>
        <v/>
      </c>
      <c r="AE238" t="str">
        <f t="shared" si="28"/>
        <v/>
      </c>
      <c r="AF238" t="str">
        <f>IF(AB238&lt;&gt;"",COUNTIFS($B$2:$Y$17,AB238,cell_number!$B$2:$Y$17,"&lt;&gt;"),"")</f>
        <v/>
      </c>
    </row>
    <row r="239" spans="1:32" x14ac:dyDescent="0.3">
      <c r="A239" s="16" t="s">
        <v>245</v>
      </c>
      <c r="B239" t="s">
        <v>21</v>
      </c>
      <c r="C239">
        <v>13</v>
      </c>
      <c r="D239" s="17" t="str">
        <f t="shared" si="31"/>
        <v>CellsX - Mixt20230321f20220519NCWBt20230322f20211219FC - 40000</v>
      </c>
      <c r="AC239" t="str">
        <f t="shared" si="26"/>
        <v/>
      </c>
      <c r="AD239" t="str">
        <f t="shared" si="27"/>
        <v/>
      </c>
      <c r="AE239" t="str">
        <f t="shared" si="28"/>
        <v/>
      </c>
      <c r="AF239" t="str">
        <f>IF(AB239&lt;&gt;"",COUNTIFS($B$2:$Y$17,AB239,cell_number!$B$2:$Y$17,"&lt;&gt;"),"")</f>
        <v/>
      </c>
    </row>
    <row r="240" spans="1:32" x14ac:dyDescent="0.3">
      <c r="A240" s="16" t="s">
        <v>246</v>
      </c>
      <c r="B240" t="s">
        <v>22</v>
      </c>
      <c r="C240">
        <v>13</v>
      </c>
      <c r="D240" s="17" t="str">
        <f t="shared" si="31"/>
        <v>CellsX - Mixt20230321f20220519NCWBt20230322f20211219FC - 40000</v>
      </c>
      <c r="AC240" t="str">
        <f t="shared" si="26"/>
        <v/>
      </c>
      <c r="AD240" t="str">
        <f t="shared" si="27"/>
        <v/>
      </c>
      <c r="AE240" t="str">
        <f t="shared" si="28"/>
        <v/>
      </c>
      <c r="AF240" t="str">
        <f>IF(AB240&lt;&gt;"",COUNTIFS($B$2:$Y$17,AB240,cell_number!$B$2:$Y$17,"&lt;&gt;"),"")</f>
        <v/>
      </c>
    </row>
    <row r="241" spans="1:32" x14ac:dyDescent="0.3">
      <c r="A241" s="16" t="s">
        <v>247</v>
      </c>
      <c r="B241" t="s">
        <v>23</v>
      </c>
      <c r="C241">
        <v>13</v>
      </c>
      <c r="D241" s="17" t="str">
        <f t="shared" si="31"/>
        <v>CellsX - Mixt20230321f20220519NCWBt20230322f20211219FC - 40000</v>
      </c>
      <c r="AC241" t="str">
        <f t="shared" si="26"/>
        <v/>
      </c>
      <c r="AD241" t="str">
        <f t="shared" si="27"/>
        <v/>
      </c>
      <c r="AE241" t="str">
        <f t="shared" si="28"/>
        <v/>
      </c>
      <c r="AF241" t="str">
        <f>IF(AB241&lt;&gt;"",COUNTIFS($B$2:$Y$17,AB241,cell_number!$B$2:$Y$17,"&lt;&gt;"),"")</f>
        <v/>
      </c>
    </row>
    <row r="242" spans="1:32" x14ac:dyDescent="0.3">
      <c r="A242" s="16" t="s">
        <v>248</v>
      </c>
      <c r="B242" t="s">
        <v>24</v>
      </c>
      <c r="C242">
        <v>13</v>
      </c>
      <c r="D242" s="17" t="str">
        <f t="shared" si="31"/>
        <v>CellsX - Mixt20230321f20220519NCWBt20230322f20211219FC - 40000</v>
      </c>
      <c r="AC242" t="str">
        <f t="shared" si="26"/>
        <v/>
      </c>
      <c r="AD242" t="str">
        <f t="shared" si="27"/>
        <v/>
      </c>
      <c r="AE242" t="str">
        <f t="shared" si="28"/>
        <v/>
      </c>
      <c r="AF242" t="str">
        <f>IF(AB242&lt;&gt;"",COUNTIFS($B$2:$Y$17,AB242,cell_number!$B$2:$Y$17,"&lt;&gt;"),"")</f>
        <v/>
      </c>
    </row>
    <row r="243" spans="1:32" x14ac:dyDescent="0.3">
      <c r="A243" s="16" t="s">
        <v>249</v>
      </c>
      <c r="B243" t="s">
        <v>25</v>
      </c>
      <c r="C243">
        <v>13</v>
      </c>
      <c r="D243" s="17" t="str">
        <f t="shared" si="31"/>
        <v>CellsX - Mixt20230321f20220519NCWBt20230322f20211219FC - 40000</v>
      </c>
      <c r="AC243" t="str">
        <f t="shared" si="26"/>
        <v/>
      </c>
      <c r="AD243" t="str">
        <f t="shared" si="27"/>
        <v/>
      </c>
      <c r="AE243" t="str">
        <f t="shared" si="28"/>
        <v/>
      </c>
      <c r="AF243" t="str">
        <f>IF(AB243&lt;&gt;"",COUNTIFS($B$2:$Y$17,AB243,cell_number!$B$2:$Y$17,"&lt;&gt;"),"")</f>
        <v/>
      </c>
    </row>
    <row r="244" spans="1:32" x14ac:dyDescent="0.3">
      <c r="A244" s="16" t="s">
        <v>250</v>
      </c>
      <c r="B244" t="s">
        <v>26</v>
      </c>
      <c r="C244">
        <v>13</v>
      </c>
      <c r="D244" s="17" t="str">
        <f t="shared" si="31"/>
        <v>CellsX - Mixt20230321f20220519NCWBt20230322f20211219FC - 40000</v>
      </c>
      <c r="AC244" t="str">
        <f t="shared" si="26"/>
        <v/>
      </c>
      <c r="AD244" t="str">
        <f t="shared" si="27"/>
        <v/>
      </c>
      <c r="AE244" t="str">
        <f t="shared" si="28"/>
        <v/>
      </c>
      <c r="AF244" t="str">
        <f>IF(AB244&lt;&gt;"",COUNTIFS($B$2:$Y$17,AB244,cell_number!$B$2:$Y$17,"&lt;&gt;"),"")</f>
        <v/>
      </c>
    </row>
    <row r="245" spans="1:32" x14ac:dyDescent="0.3">
      <c r="A245" s="16" t="s">
        <v>251</v>
      </c>
      <c r="B245" t="s">
        <v>27</v>
      </c>
      <c r="C245">
        <v>13</v>
      </c>
      <c r="D245" s="17" t="str">
        <f t="shared" si="31"/>
        <v>CellsX - Mixt20230321f20220519NCWBt20230322f20211219FC - 40000</v>
      </c>
      <c r="AC245" t="str">
        <f t="shared" si="26"/>
        <v/>
      </c>
      <c r="AD245" t="str">
        <f t="shared" si="27"/>
        <v/>
      </c>
      <c r="AE245" t="str">
        <f t="shared" si="28"/>
        <v/>
      </c>
      <c r="AF245" t="str">
        <f>IF(AB245&lt;&gt;"",COUNTIFS($B$2:$Y$17,AB245,cell_number!$B$2:$Y$17,"&lt;&gt;"),"")</f>
        <v/>
      </c>
    </row>
    <row r="246" spans="1:32" x14ac:dyDescent="0.3">
      <c r="A246" s="16" t="s">
        <v>252</v>
      </c>
      <c r="B246" t="s">
        <v>28</v>
      </c>
      <c r="C246">
        <v>13</v>
      </c>
      <c r="D246" s="17" t="str">
        <f t="shared" si="31"/>
        <v>CellsX - Mixt20230321f20220519NCWBt20230322f20211219FC - 40000</v>
      </c>
      <c r="AC246" t="str">
        <f t="shared" si="26"/>
        <v/>
      </c>
      <c r="AD246" t="str">
        <f t="shared" si="27"/>
        <v/>
      </c>
      <c r="AE246" t="str">
        <f t="shared" si="28"/>
        <v/>
      </c>
      <c r="AF246" t="str">
        <f>IF(AB246&lt;&gt;"",COUNTIFS($B$2:$Y$17,AB246,cell_number!$B$2:$Y$17,"&lt;&gt;"),"")</f>
        <v/>
      </c>
    </row>
    <row r="247" spans="1:32" x14ac:dyDescent="0.3">
      <c r="A247" s="16" t="s">
        <v>253</v>
      </c>
      <c r="B247" t="s">
        <v>29</v>
      </c>
      <c r="C247">
        <v>13</v>
      </c>
      <c r="D247" s="17" t="str">
        <f t="shared" si="31"/>
        <v>CellsX - Mixt20230321f20220519NCWBt20230322f20211219FC - 40000</v>
      </c>
      <c r="AC247" t="str">
        <f t="shared" si="26"/>
        <v/>
      </c>
      <c r="AD247" t="str">
        <f t="shared" si="27"/>
        <v/>
      </c>
      <c r="AE247" t="str">
        <f t="shared" si="28"/>
        <v/>
      </c>
      <c r="AF247" t="str">
        <f>IF(AB247&lt;&gt;"",COUNTIFS($B$2:$Y$17,AB247,cell_number!$B$2:$Y$17,"&lt;&gt;"),"")</f>
        <v/>
      </c>
    </row>
    <row r="248" spans="1:32" x14ac:dyDescent="0.3">
      <c r="A248" s="16" t="s">
        <v>254</v>
      </c>
      <c r="B248" t="s">
        <v>30</v>
      </c>
      <c r="C248">
        <v>13</v>
      </c>
      <c r="D248" s="17" t="str">
        <f t="shared" si="31"/>
        <v>CellsX - Mixt20230321f20220519NCWBt20230322f20211219FC - 40000</v>
      </c>
      <c r="AC248" t="str">
        <f t="shared" si="26"/>
        <v/>
      </c>
      <c r="AD248" t="str">
        <f t="shared" si="27"/>
        <v/>
      </c>
      <c r="AE248" t="str">
        <f t="shared" si="28"/>
        <v/>
      </c>
      <c r="AF248" t="str">
        <f>IF(AB248&lt;&gt;"",COUNTIFS($B$2:$Y$17,AB248,cell_number!$B$2:$Y$17,"&lt;&gt;"),"")</f>
        <v/>
      </c>
    </row>
    <row r="249" spans="1:32" x14ac:dyDescent="0.3">
      <c r="A249" s="16" t="s">
        <v>255</v>
      </c>
      <c r="B249" t="s">
        <v>31</v>
      </c>
      <c r="C249">
        <v>13</v>
      </c>
      <c r="D249" s="17" t="str">
        <f t="shared" si="31"/>
        <v>CellsX - Mixt20230321f20220519NCWBt20230322f20211219FC - 40000</v>
      </c>
      <c r="AC249" t="str">
        <f t="shared" si="26"/>
        <v/>
      </c>
      <c r="AD249" t="str">
        <f t="shared" si="27"/>
        <v/>
      </c>
      <c r="AE249" t="str">
        <f t="shared" si="28"/>
        <v/>
      </c>
      <c r="AF249" t="str">
        <f>IF(AB249&lt;&gt;"",COUNTIFS($B$2:$Y$17,AB249,cell_number!$B$2:$Y$17,"&lt;&gt;"),"")</f>
        <v/>
      </c>
    </row>
    <row r="250" spans="1:32" x14ac:dyDescent="0.3">
      <c r="A250" s="16" t="s">
        <v>256</v>
      </c>
      <c r="B250" t="s">
        <v>32</v>
      </c>
      <c r="C250">
        <v>13</v>
      </c>
      <c r="D250" s="17" t="str">
        <f t="shared" si="31"/>
        <v>CellsX - Mixt20230321f20220519NCWBt20230322f20211219FC - 40000</v>
      </c>
      <c r="AC250" t="str">
        <f t="shared" si="26"/>
        <v/>
      </c>
      <c r="AD250" t="str">
        <f t="shared" si="27"/>
        <v/>
      </c>
      <c r="AE250" t="str">
        <f t="shared" si="28"/>
        <v/>
      </c>
      <c r="AF250" t="str">
        <f>IF(AB250&lt;&gt;"",COUNTIFS($B$2:$Y$17,AB250,cell_number!$B$2:$Y$17,"&lt;&gt;"),"")</f>
        <v/>
      </c>
    </row>
    <row r="251" spans="1:32" x14ac:dyDescent="0.3">
      <c r="A251" s="16" t="s">
        <v>257</v>
      </c>
      <c r="B251" t="s">
        <v>33</v>
      </c>
      <c r="C251">
        <v>13</v>
      </c>
      <c r="D251" s="17" t="str">
        <f t="shared" si="31"/>
        <v>CellsX - Mixt20230321f20220519NCWBt20230322f20211219FC - 40000</v>
      </c>
      <c r="AC251" t="str">
        <f t="shared" si="26"/>
        <v/>
      </c>
      <c r="AD251" t="str">
        <f t="shared" si="27"/>
        <v/>
      </c>
      <c r="AE251" t="str">
        <f t="shared" si="28"/>
        <v/>
      </c>
      <c r="AF251" t="str">
        <f>IF(AB251&lt;&gt;"",COUNTIFS($B$2:$Y$17,AB251,cell_number!$B$2:$Y$17,"&lt;&gt;"),"")</f>
        <v/>
      </c>
    </row>
    <row r="252" spans="1:32" x14ac:dyDescent="0.3">
      <c r="A252" s="16" t="s">
        <v>258</v>
      </c>
      <c r="B252" t="s">
        <v>34</v>
      </c>
      <c r="C252">
        <v>13</v>
      </c>
      <c r="D252" s="17" t="str">
        <f t="shared" si="31"/>
        <v>CellsX - Mixt20230321f20220519NCWBt20230322f20211219FC - 40000</v>
      </c>
      <c r="AC252" t="str">
        <f t="shared" si="26"/>
        <v/>
      </c>
      <c r="AD252" t="str">
        <f t="shared" si="27"/>
        <v/>
      </c>
      <c r="AE252" t="str">
        <f t="shared" si="28"/>
        <v/>
      </c>
      <c r="AF252" t="str">
        <f>IF(AB252&lt;&gt;"",COUNTIFS($B$2:$Y$17,AB252,cell_number!$B$2:$Y$17,"&lt;&gt;"),"")</f>
        <v/>
      </c>
    </row>
    <row r="253" spans="1:32" x14ac:dyDescent="0.3">
      <c r="A253" s="16" t="s">
        <v>259</v>
      </c>
      <c r="B253" t="s">
        <v>35</v>
      </c>
      <c r="C253">
        <v>13</v>
      </c>
      <c r="D253" s="17" t="str">
        <f t="shared" si="31"/>
        <v>CellsX - Mixt20230321f20220519NCWBt20230322f20211219FC - 40000</v>
      </c>
      <c r="AC253" t="str">
        <f t="shared" si="26"/>
        <v/>
      </c>
      <c r="AD253" t="str">
        <f t="shared" si="27"/>
        <v/>
      </c>
      <c r="AE253" t="str">
        <f t="shared" si="28"/>
        <v/>
      </c>
      <c r="AF253" t="str">
        <f>IF(AB253&lt;&gt;"",COUNTIFS($B$2:$Y$17,AB253,cell_number!$B$2:$Y$17,"&lt;&gt;"),"")</f>
        <v/>
      </c>
    </row>
    <row r="254" spans="1:32" x14ac:dyDescent="0.3">
      <c r="A254" s="16" t="s">
        <v>260</v>
      </c>
      <c r="B254" t="s">
        <v>18</v>
      </c>
      <c r="C254">
        <v>14</v>
      </c>
      <c r="D254" s="17" t="str">
        <f t="shared" ref="D254:D269" si="32">IF(O2&lt;&gt;"",O2,"")</f>
        <v>CellsX - Mixt20230321f20220519NCWBt20230322f20211219FC - 40000</v>
      </c>
      <c r="AC254" t="str">
        <f t="shared" si="26"/>
        <v/>
      </c>
      <c r="AD254" t="str">
        <f t="shared" si="27"/>
        <v/>
      </c>
      <c r="AE254" t="str">
        <f t="shared" si="28"/>
        <v/>
      </c>
      <c r="AF254" t="str">
        <f>IF(AB254&lt;&gt;"",COUNTIFS($B$2:$Y$17,AB254,cell_number!$B$2:$Y$17,"&lt;&gt;"),"")</f>
        <v/>
      </c>
    </row>
    <row r="255" spans="1:32" x14ac:dyDescent="0.3">
      <c r="A255" s="16" t="s">
        <v>261</v>
      </c>
      <c r="B255" t="s">
        <v>21</v>
      </c>
      <c r="C255">
        <v>14</v>
      </c>
      <c r="D255" s="17" t="str">
        <f t="shared" si="32"/>
        <v>CellsX - Mixt20230321f20220519NCWBt20230322f20211219FC - 40000</v>
      </c>
      <c r="AC255" t="str">
        <f t="shared" si="26"/>
        <v/>
      </c>
      <c r="AD255" t="str">
        <f t="shared" si="27"/>
        <v/>
      </c>
      <c r="AE255" t="str">
        <f t="shared" si="28"/>
        <v/>
      </c>
      <c r="AF255" t="str">
        <f>IF(AB255&lt;&gt;"",COUNTIFS($B$2:$Y$17,AB255,cell_number!$B$2:$Y$17,"&lt;&gt;"),"")</f>
        <v/>
      </c>
    </row>
    <row r="256" spans="1:32" x14ac:dyDescent="0.3">
      <c r="A256" s="16" t="s">
        <v>262</v>
      </c>
      <c r="B256" t="s">
        <v>22</v>
      </c>
      <c r="C256">
        <v>14</v>
      </c>
      <c r="D256" s="17" t="str">
        <f t="shared" si="32"/>
        <v>CellsX - Mixt20230321f20220519NCWBt20230322f20211219FC - 40000</v>
      </c>
      <c r="AC256" t="str">
        <f t="shared" si="26"/>
        <v/>
      </c>
      <c r="AD256" t="str">
        <f t="shared" si="27"/>
        <v/>
      </c>
      <c r="AE256" t="str">
        <f t="shared" si="28"/>
        <v/>
      </c>
      <c r="AF256" t="str">
        <f>IF(AB256&lt;&gt;"",COUNTIFS($B$2:$Y$17,AB256,cell_number!$B$2:$Y$17,"&lt;&gt;"),"")</f>
        <v/>
      </c>
    </row>
    <row r="257" spans="1:32" x14ac:dyDescent="0.3">
      <c r="A257" s="16" t="s">
        <v>263</v>
      </c>
      <c r="B257" t="s">
        <v>23</v>
      </c>
      <c r="C257">
        <v>14</v>
      </c>
      <c r="D257" s="17" t="str">
        <f t="shared" si="32"/>
        <v>CellsX - Mixt20230321f20220519NCWBt20230322f20211219FC - 40000</v>
      </c>
      <c r="AC257" t="str">
        <f t="shared" si="26"/>
        <v/>
      </c>
      <c r="AD257" t="str">
        <f t="shared" si="27"/>
        <v/>
      </c>
      <c r="AE257" t="str">
        <f t="shared" si="28"/>
        <v/>
      </c>
      <c r="AF257" t="str">
        <f>IF(AB257&lt;&gt;"",COUNTIFS($B$2:$Y$17,AB257,cell_number!$B$2:$Y$17,"&lt;&gt;"),"")</f>
        <v/>
      </c>
    </row>
    <row r="258" spans="1:32" x14ac:dyDescent="0.3">
      <c r="A258" s="16" t="s">
        <v>264</v>
      </c>
      <c r="B258" t="s">
        <v>24</v>
      </c>
      <c r="C258">
        <v>14</v>
      </c>
      <c r="D258" s="17" t="str">
        <f t="shared" si="32"/>
        <v>CellsX - Mixt20230321f20220519NCWBt20230322f20211219FC - 40000</v>
      </c>
      <c r="AC258" t="str">
        <f t="shared" si="26"/>
        <v/>
      </c>
      <c r="AD258" t="str">
        <f t="shared" si="27"/>
        <v/>
      </c>
      <c r="AE258" t="str">
        <f t="shared" si="28"/>
        <v/>
      </c>
      <c r="AF258" t="str">
        <f>IF(AB258&lt;&gt;"",COUNTIFS($B$2:$Y$17,AB258,cell_number!$B$2:$Y$17,"&lt;&gt;"),"")</f>
        <v/>
      </c>
    </row>
    <row r="259" spans="1:32" x14ac:dyDescent="0.3">
      <c r="A259" s="16" t="s">
        <v>265</v>
      </c>
      <c r="B259" t="s">
        <v>25</v>
      </c>
      <c r="C259">
        <v>14</v>
      </c>
      <c r="D259" s="17" t="str">
        <f t="shared" si="32"/>
        <v>CellsX - Mixt20230321f20220519NCWBt20230322f20211219FC - 40000</v>
      </c>
      <c r="AC259" t="str">
        <f t="shared" si="26"/>
        <v/>
      </c>
      <c r="AD259" t="str">
        <f t="shared" si="27"/>
        <v/>
      </c>
      <c r="AE259" t="str">
        <f t="shared" si="28"/>
        <v/>
      </c>
      <c r="AF259" t="str">
        <f>IF(AB259&lt;&gt;"",COUNTIFS($B$2:$Y$17,AB259,cell_number!$B$2:$Y$17,"&lt;&gt;"),"")</f>
        <v/>
      </c>
    </row>
    <row r="260" spans="1:32" x14ac:dyDescent="0.3">
      <c r="A260" s="16" t="s">
        <v>266</v>
      </c>
      <c r="B260" t="s">
        <v>26</v>
      </c>
      <c r="C260">
        <v>14</v>
      </c>
      <c r="D260" s="17" t="str">
        <f t="shared" si="32"/>
        <v>CellsX - Mixt20230321f20220519NCWBt20230322f20211219FC - 40000</v>
      </c>
      <c r="AC260" t="str">
        <f t="shared" si="26"/>
        <v/>
      </c>
      <c r="AD260" t="str">
        <f t="shared" si="27"/>
        <v/>
      </c>
      <c r="AE260" t="str">
        <f t="shared" si="28"/>
        <v/>
      </c>
      <c r="AF260" t="str">
        <f>IF(AB260&lt;&gt;"",COUNTIFS($B$2:$Y$17,AB260,cell_number!$B$2:$Y$17,"&lt;&gt;"),"")</f>
        <v/>
      </c>
    </row>
    <row r="261" spans="1:32" x14ac:dyDescent="0.3">
      <c r="A261" s="16" t="s">
        <v>267</v>
      </c>
      <c r="B261" t="s">
        <v>27</v>
      </c>
      <c r="C261">
        <v>14</v>
      </c>
      <c r="D261" s="17" t="str">
        <f t="shared" si="32"/>
        <v>CellsX - Mixt20230321f20220519NCWBt20230322f20211219FC - 40000</v>
      </c>
      <c r="AC261" t="str">
        <f t="shared" si="26"/>
        <v/>
      </c>
      <c r="AD261" t="str">
        <f t="shared" si="27"/>
        <v/>
      </c>
      <c r="AE261" t="str">
        <f t="shared" si="28"/>
        <v/>
      </c>
      <c r="AF261" t="str">
        <f>IF(AB261&lt;&gt;"",COUNTIFS($B$2:$Y$17,AB261,cell_number!$B$2:$Y$17,"&lt;&gt;"),"")</f>
        <v/>
      </c>
    </row>
    <row r="262" spans="1:32" x14ac:dyDescent="0.3">
      <c r="A262" s="16" t="s">
        <v>268</v>
      </c>
      <c r="B262" t="s">
        <v>28</v>
      </c>
      <c r="C262">
        <v>14</v>
      </c>
      <c r="D262" s="17" t="str">
        <f t="shared" si="32"/>
        <v>CellsX - Mixt20230321f20220519NCWBt20230322f20211219FC - 40000</v>
      </c>
      <c r="AC262" t="str">
        <f t="shared" si="26"/>
        <v/>
      </c>
      <c r="AD262" t="str">
        <f t="shared" si="27"/>
        <v/>
      </c>
      <c r="AE262" t="str">
        <f t="shared" si="28"/>
        <v/>
      </c>
      <c r="AF262" t="str">
        <f>IF(AB262&lt;&gt;"",COUNTIFS($B$2:$Y$17,AB262,cell_number!$B$2:$Y$17,"&lt;&gt;"),"")</f>
        <v/>
      </c>
    </row>
    <row r="263" spans="1:32" x14ac:dyDescent="0.3">
      <c r="A263" s="16" t="s">
        <v>269</v>
      </c>
      <c r="B263" t="s">
        <v>29</v>
      </c>
      <c r="C263">
        <v>14</v>
      </c>
      <c r="D263" s="17" t="str">
        <f t="shared" si="32"/>
        <v>CellsX - Mixt20230321f20220519NCWBt20230322f20211219FC - 40000</v>
      </c>
      <c r="AC263" t="str">
        <f t="shared" ref="AC263:AC326" si="33">IFERROR(IF(AB263&lt;&gt;"error",LEFT(AB263,FIND(" - ",AB263)-1),"error! Please check plate layout"),"")</f>
        <v/>
      </c>
      <c r="AD263" t="str">
        <f t="shared" ref="AD263:AD326" si="34">IFERROR(TRIM(MID(SUBSTITUTE(AB263," - ",REPT(" ",LEN(AB263))),(2-1)*LEN(AB263)+1,LEN(AB263))),"")</f>
        <v/>
      </c>
      <c r="AE263" t="str">
        <f t="shared" ref="AE263:AE326" si="35">IFERROR(TRIM(SUBSTITUTE(SUBSTITUTE(SUBSTITUTE(AB263,AC263,""),AD263,""),"-","")),"")</f>
        <v/>
      </c>
      <c r="AF263" t="str">
        <f>IF(AB263&lt;&gt;"",COUNTIFS($B$2:$Y$17,AB263,cell_number!$B$2:$Y$17,"&lt;&gt;"),"")</f>
        <v/>
      </c>
    </row>
    <row r="264" spans="1:32" x14ac:dyDescent="0.3">
      <c r="A264" s="16" t="s">
        <v>270</v>
      </c>
      <c r="B264" t="s">
        <v>30</v>
      </c>
      <c r="C264">
        <v>14</v>
      </c>
      <c r="D264" s="17" t="str">
        <f t="shared" si="32"/>
        <v>CellsX - Mixt20230321f20220519NCWBt20230322f20211219FC - 40000</v>
      </c>
      <c r="AC264" t="str">
        <f t="shared" si="33"/>
        <v/>
      </c>
      <c r="AD264" t="str">
        <f t="shared" si="34"/>
        <v/>
      </c>
      <c r="AE264" t="str">
        <f t="shared" si="35"/>
        <v/>
      </c>
      <c r="AF264" t="str">
        <f>IF(AB264&lt;&gt;"",COUNTIFS($B$2:$Y$17,AB264,cell_number!$B$2:$Y$17,"&lt;&gt;"),"")</f>
        <v/>
      </c>
    </row>
    <row r="265" spans="1:32" x14ac:dyDescent="0.3">
      <c r="A265" s="16" t="s">
        <v>271</v>
      </c>
      <c r="B265" t="s">
        <v>31</v>
      </c>
      <c r="C265">
        <v>14</v>
      </c>
      <c r="D265" s="17" t="str">
        <f t="shared" si="32"/>
        <v>CellsX - Mixt20230321f20220519NCWBt20230322f20211219FC - 40000</v>
      </c>
      <c r="AC265" t="str">
        <f t="shared" si="33"/>
        <v/>
      </c>
      <c r="AD265" t="str">
        <f t="shared" si="34"/>
        <v/>
      </c>
      <c r="AE265" t="str">
        <f t="shared" si="35"/>
        <v/>
      </c>
      <c r="AF265" t="str">
        <f>IF(AB265&lt;&gt;"",COUNTIFS($B$2:$Y$17,AB265,cell_number!$B$2:$Y$17,"&lt;&gt;"),"")</f>
        <v/>
      </c>
    </row>
    <row r="266" spans="1:32" x14ac:dyDescent="0.3">
      <c r="A266" s="16" t="s">
        <v>272</v>
      </c>
      <c r="B266" t="s">
        <v>32</v>
      </c>
      <c r="C266">
        <v>14</v>
      </c>
      <c r="D266" s="17" t="str">
        <f t="shared" si="32"/>
        <v>CellsX - Mixt20230321f20220519NCWBt20230322f20211219FC - 40000</v>
      </c>
      <c r="AC266" t="str">
        <f t="shared" si="33"/>
        <v/>
      </c>
      <c r="AD266" t="str">
        <f t="shared" si="34"/>
        <v/>
      </c>
      <c r="AE266" t="str">
        <f t="shared" si="35"/>
        <v/>
      </c>
      <c r="AF266" t="str">
        <f>IF(AB266&lt;&gt;"",COUNTIFS($B$2:$Y$17,AB266,cell_number!$B$2:$Y$17,"&lt;&gt;"),"")</f>
        <v/>
      </c>
    </row>
    <row r="267" spans="1:32" x14ac:dyDescent="0.3">
      <c r="A267" s="16" t="s">
        <v>273</v>
      </c>
      <c r="B267" t="s">
        <v>33</v>
      </c>
      <c r="C267">
        <v>14</v>
      </c>
      <c r="D267" s="17" t="str">
        <f t="shared" si="32"/>
        <v>CellsX - Mixt20230321f20220519NCWBt20230322f20211219FC - 40000</v>
      </c>
      <c r="AC267" t="str">
        <f t="shared" si="33"/>
        <v/>
      </c>
      <c r="AD267" t="str">
        <f t="shared" si="34"/>
        <v/>
      </c>
      <c r="AE267" t="str">
        <f t="shared" si="35"/>
        <v/>
      </c>
      <c r="AF267" t="str">
        <f>IF(AB267&lt;&gt;"",COUNTIFS($B$2:$Y$17,AB267,cell_number!$B$2:$Y$17,"&lt;&gt;"),"")</f>
        <v/>
      </c>
    </row>
    <row r="268" spans="1:32" x14ac:dyDescent="0.3">
      <c r="A268" s="16" t="s">
        <v>274</v>
      </c>
      <c r="B268" t="s">
        <v>34</v>
      </c>
      <c r="C268">
        <v>14</v>
      </c>
      <c r="D268" s="17" t="str">
        <f t="shared" si="32"/>
        <v>CellsX - Mixt20230321f20220519NCWBt20230322f20211219FC - 40000</v>
      </c>
      <c r="AC268" t="str">
        <f t="shared" si="33"/>
        <v/>
      </c>
      <c r="AD268" t="str">
        <f t="shared" si="34"/>
        <v/>
      </c>
      <c r="AE268" t="str">
        <f t="shared" si="35"/>
        <v/>
      </c>
      <c r="AF268" t="str">
        <f>IF(AB268&lt;&gt;"",COUNTIFS($B$2:$Y$17,AB268,cell_number!$B$2:$Y$17,"&lt;&gt;"),"")</f>
        <v/>
      </c>
    </row>
    <row r="269" spans="1:32" x14ac:dyDescent="0.3">
      <c r="A269" s="16" t="s">
        <v>275</v>
      </c>
      <c r="B269" t="s">
        <v>35</v>
      </c>
      <c r="C269">
        <v>14</v>
      </c>
      <c r="D269" s="17" t="str">
        <f t="shared" si="32"/>
        <v>CellsX - Mixt20230321f20220519NCWBt20230322f20211219FC - 40000</v>
      </c>
      <c r="AC269" t="str">
        <f t="shared" si="33"/>
        <v/>
      </c>
      <c r="AD269" t="str">
        <f t="shared" si="34"/>
        <v/>
      </c>
      <c r="AE269" t="str">
        <f t="shared" si="35"/>
        <v/>
      </c>
      <c r="AF269" t="str">
        <f>IF(AB269&lt;&gt;"",COUNTIFS($B$2:$Y$17,AB269,cell_number!$B$2:$Y$17,"&lt;&gt;"),"")</f>
        <v/>
      </c>
    </row>
    <row r="270" spans="1:32" x14ac:dyDescent="0.3">
      <c r="A270" s="16" t="s">
        <v>276</v>
      </c>
      <c r="B270" t="s">
        <v>18</v>
      </c>
      <c r="C270">
        <v>15</v>
      </c>
      <c r="D270" s="17" t="str">
        <f t="shared" ref="D270:D285" si="36">IF(P2&lt;&gt;"",P2,"")</f>
        <v>CellsX - Mixt20230321f20220519NCWBt20230322f20211219FC - 40000</v>
      </c>
      <c r="AC270" t="str">
        <f t="shared" si="33"/>
        <v/>
      </c>
      <c r="AD270" t="str">
        <f t="shared" si="34"/>
        <v/>
      </c>
      <c r="AE270" t="str">
        <f t="shared" si="35"/>
        <v/>
      </c>
      <c r="AF270" t="str">
        <f>IF(AB270&lt;&gt;"",COUNTIFS($B$2:$Y$17,AB270,cell_number!$B$2:$Y$17,"&lt;&gt;"),"")</f>
        <v/>
      </c>
    </row>
    <row r="271" spans="1:32" x14ac:dyDescent="0.3">
      <c r="A271" s="16" t="s">
        <v>277</v>
      </c>
      <c r="B271" t="s">
        <v>21</v>
      </c>
      <c r="C271">
        <v>15</v>
      </c>
      <c r="D271" s="17" t="str">
        <f t="shared" si="36"/>
        <v>CellsX - Mixt20230321f20220519NCWBt20230322f20211219FC - 40000</v>
      </c>
      <c r="AC271" t="str">
        <f t="shared" si="33"/>
        <v/>
      </c>
      <c r="AD271" t="str">
        <f t="shared" si="34"/>
        <v/>
      </c>
      <c r="AE271" t="str">
        <f t="shared" si="35"/>
        <v/>
      </c>
      <c r="AF271" t="str">
        <f>IF(AB271&lt;&gt;"",COUNTIFS($B$2:$Y$17,AB271,cell_number!$B$2:$Y$17,"&lt;&gt;"),"")</f>
        <v/>
      </c>
    </row>
    <row r="272" spans="1:32" x14ac:dyDescent="0.3">
      <c r="A272" s="16" t="s">
        <v>278</v>
      </c>
      <c r="B272" t="s">
        <v>22</v>
      </c>
      <c r="C272">
        <v>15</v>
      </c>
      <c r="D272" s="17" t="str">
        <f t="shared" si="36"/>
        <v>CellsX - Mixt20230321f20220519NCWBt20230322f20211219FC - 40000</v>
      </c>
      <c r="AC272" t="str">
        <f t="shared" si="33"/>
        <v/>
      </c>
      <c r="AD272" t="str">
        <f t="shared" si="34"/>
        <v/>
      </c>
      <c r="AE272" t="str">
        <f t="shared" si="35"/>
        <v/>
      </c>
      <c r="AF272" t="str">
        <f>IF(AB272&lt;&gt;"",COUNTIFS($B$2:$Y$17,AB272,cell_number!$B$2:$Y$17,"&lt;&gt;"),"")</f>
        <v/>
      </c>
    </row>
    <row r="273" spans="1:32" x14ac:dyDescent="0.3">
      <c r="A273" s="16" t="s">
        <v>279</v>
      </c>
      <c r="B273" t="s">
        <v>23</v>
      </c>
      <c r="C273">
        <v>15</v>
      </c>
      <c r="D273" s="17" t="str">
        <f t="shared" si="36"/>
        <v>CellsX - Mixt20230321f20220519NCWBt20230322f20211219FC - 40000</v>
      </c>
      <c r="AC273" t="str">
        <f t="shared" si="33"/>
        <v/>
      </c>
      <c r="AD273" t="str">
        <f t="shared" si="34"/>
        <v/>
      </c>
      <c r="AE273" t="str">
        <f t="shared" si="35"/>
        <v/>
      </c>
      <c r="AF273" t="str">
        <f>IF(AB273&lt;&gt;"",COUNTIFS($B$2:$Y$17,AB273,cell_number!$B$2:$Y$17,"&lt;&gt;"),"")</f>
        <v/>
      </c>
    </row>
    <row r="274" spans="1:32" x14ac:dyDescent="0.3">
      <c r="A274" s="16" t="s">
        <v>280</v>
      </c>
      <c r="B274" t="s">
        <v>24</v>
      </c>
      <c r="C274">
        <v>15</v>
      </c>
      <c r="D274" s="17" t="str">
        <f t="shared" si="36"/>
        <v>CellsX - Mixt20230321f20220519NCWBt20230322f20211219FC - 40000</v>
      </c>
      <c r="AC274" t="str">
        <f t="shared" si="33"/>
        <v/>
      </c>
      <c r="AD274" t="str">
        <f t="shared" si="34"/>
        <v/>
      </c>
      <c r="AE274" t="str">
        <f t="shared" si="35"/>
        <v/>
      </c>
      <c r="AF274" t="str">
        <f>IF(AB274&lt;&gt;"",COUNTIFS($B$2:$Y$17,AB274,cell_number!$B$2:$Y$17,"&lt;&gt;"),"")</f>
        <v/>
      </c>
    </row>
    <row r="275" spans="1:32" x14ac:dyDescent="0.3">
      <c r="A275" s="16" t="s">
        <v>281</v>
      </c>
      <c r="B275" t="s">
        <v>25</v>
      </c>
      <c r="C275">
        <v>15</v>
      </c>
      <c r="D275" s="17" t="str">
        <f t="shared" si="36"/>
        <v>CellsX - Mixt20230321f20220519NCWBt20230322f20211219FC - 40000</v>
      </c>
      <c r="AC275" t="str">
        <f t="shared" si="33"/>
        <v/>
      </c>
      <c r="AD275" t="str">
        <f t="shared" si="34"/>
        <v/>
      </c>
      <c r="AE275" t="str">
        <f t="shared" si="35"/>
        <v/>
      </c>
      <c r="AF275" t="str">
        <f>IF(AB275&lt;&gt;"",COUNTIFS($B$2:$Y$17,AB275,cell_number!$B$2:$Y$17,"&lt;&gt;"),"")</f>
        <v/>
      </c>
    </row>
    <row r="276" spans="1:32" x14ac:dyDescent="0.3">
      <c r="A276" s="16" t="s">
        <v>282</v>
      </c>
      <c r="B276" t="s">
        <v>26</v>
      </c>
      <c r="C276">
        <v>15</v>
      </c>
      <c r="D276" s="17" t="str">
        <f t="shared" si="36"/>
        <v>CellsX - Mixt20230321f20220519NCWBt20230322f20211219FC - 40000</v>
      </c>
      <c r="AC276" t="str">
        <f t="shared" si="33"/>
        <v/>
      </c>
      <c r="AD276" t="str">
        <f t="shared" si="34"/>
        <v/>
      </c>
      <c r="AE276" t="str">
        <f t="shared" si="35"/>
        <v/>
      </c>
      <c r="AF276" t="str">
        <f>IF(AB276&lt;&gt;"",COUNTIFS($B$2:$Y$17,AB276,cell_number!$B$2:$Y$17,"&lt;&gt;"),"")</f>
        <v/>
      </c>
    </row>
    <row r="277" spans="1:32" x14ac:dyDescent="0.3">
      <c r="A277" s="16" t="s">
        <v>283</v>
      </c>
      <c r="B277" t="s">
        <v>27</v>
      </c>
      <c r="C277">
        <v>15</v>
      </c>
      <c r="D277" s="17" t="str">
        <f t="shared" si="36"/>
        <v>CellsX - Mixt20230321f20220519NCWBt20230322f20211219FC - 40000</v>
      </c>
      <c r="AC277" t="str">
        <f t="shared" si="33"/>
        <v/>
      </c>
      <c r="AD277" t="str">
        <f t="shared" si="34"/>
        <v/>
      </c>
      <c r="AE277" t="str">
        <f t="shared" si="35"/>
        <v/>
      </c>
      <c r="AF277" t="str">
        <f>IF(AB277&lt;&gt;"",COUNTIFS($B$2:$Y$17,AB277,cell_number!$B$2:$Y$17,"&lt;&gt;"),"")</f>
        <v/>
      </c>
    </row>
    <row r="278" spans="1:32" x14ac:dyDescent="0.3">
      <c r="A278" s="16" t="s">
        <v>284</v>
      </c>
      <c r="B278" t="s">
        <v>28</v>
      </c>
      <c r="C278">
        <v>15</v>
      </c>
      <c r="D278" s="17" t="str">
        <f t="shared" si="36"/>
        <v>CellsX - Mixt20230321f20220519NCWBt20230322f20211219FC - 40000</v>
      </c>
      <c r="AC278" t="str">
        <f t="shared" si="33"/>
        <v/>
      </c>
      <c r="AD278" t="str">
        <f t="shared" si="34"/>
        <v/>
      </c>
      <c r="AE278" t="str">
        <f t="shared" si="35"/>
        <v/>
      </c>
      <c r="AF278" t="str">
        <f>IF(AB278&lt;&gt;"",COUNTIFS($B$2:$Y$17,AB278,cell_number!$B$2:$Y$17,"&lt;&gt;"),"")</f>
        <v/>
      </c>
    </row>
    <row r="279" spans="1:32" x14ac:dyDescent="0.3">
      <c r="A279" s="16" t="s">
        <v>285</v>
      </c>
      <c r="B279" t="s">
        <v>29</v>
      </c>
      <c r="C279">
        <v>15</v>
      </c>
      <c r="D279" s="17" t="str">
        <f t="shared" si="36"/>
        <v>CellsX - Mixt20230321f20220519NCWBt20230322f20211219FC - 40000</v>
      </c>
      <c r="AC279" t="str">
        <f t="shared" si="33"/>
        <v/>
      </c>
      <c r="AD279" t="str">
        <f t="shared" si="34"/>
        <v/>
      </c>
      <c r="AE279" t="str">
        <f t="shared" si="35"/>
        <v/>
      </c>
      <c r="AF279" t="str">
        <f>IF(AB279&lt;&gt;"",COUNTIFS($B$2:$Y$17,AB279,cell_number!$B$2:$Y$17,"&lt;&gt;"),"")</f>
        <v/>
      </c>
    </row>
    <row r="280" spans="1:32" x14ac:dyDescent="0.3">
      <c r="A280" s="16" t="s">
        <v>286</v>
      </c>
      <c r="B280" t="s">
        <v>30</v>
      </c>
      <c r="C280">
        <v>15</v>
      </c>
      <c r="D280" s="17" t="str">
        <f t="shared" si="36"/>
        <v>CellsX - Mixt20230321f20220519NCWBt20230322f20211219FC - 40000</v>
      </c>
      <c r="AC280" t="str">
        <f t="shared" si="33"/>
        <v/>
      </c>
      <c r="AD280" t="str">
        <f t="shared" si="34"/>
        <v/>
      </c>
      <c r="AE280" t="str">
        <f t="shared" si="35"/>
        <v/>
      </c>
      <c r="AF280" t="str">
        <f>IF(AB280&lt;&gt;"",COUNTIFS($B$2:$Y$17,AB280,cell_number!$B$2:$Y$17,"&lt;&gt;"),"")</f>
        <v/>
      </c>
    </row>
    <row r="281" spans="1:32" x14ac:dyDescent="0.3">
      <c r="A281" s="16" t="s">
        <v>287</v>
      </c>
      <c r="B281" t="s">
        <v>31</v>
      </c>
      <c r="C281">
        <v>15</v>
      </c>
      <c r="D281" s="17" t="str">
        <f t="shared" si="36"/>
        <v>CellsX - Mixt20230321f20220519NCWBt20230322f20211219FC - 40000</v>
      </c>
      <c r="AC281" t="str">
        <f t="shared" si="33"/>
        <v/>
      </c>
      <c r="AD281" t="str">
        <f t="shared" si="34"/>
        <v/>
      </c>
      <c r="AE281" t="str">
        <f t="shared" si="35"/>
        <v/>
      </c>
      <c r="AF281" t="str">
        <f>IF(AB281&lt;&gt;"",COUNTIFS($B$2:$Y$17,AB281,cell_number!$B$2:$Y$17,"&lt;&gt;"),"")</f>
        <v/>
      </c>
    </row>
    <row r="282" spans="1:32" x14ac:dyDescent="0.3">
      <c r="A282" s="16" t="s">
        <v>288</v>
      </c>
      <c r="B282" t="s">
        <v>32</v>
      </c>
      <c r="C282">
        <v>15</v>
      </c>
      <c r="D282" s="17" t="str">
        <f t="shared" si="36"/>
        <v>CellsX - Mixt20230321f20220519NCWBt20230322f20211219FC - 40000</v>
      </c>
      <c r="AC282" t="str">
        <f t="shared" si="33"/>
        <v/>
      </c>
      <c r="AD282" t="str">
        <f t="shared" si="34"/>
        <v/>
      </c>
      <c r="AE282" t="str">
        <f t="shared" si="35"/>
        <v/>
      </c>
      <c r="AF282" t="str">
        <f>IF(AB282&lt;&gt;"",COUNTIFS($B$2:$Y$17,AB282,cell_number!$B$2:$Y$17,"&lt;&gt;"),"")</f>
        <v/>
      </c>
    </row>
    <row r="283" spans="1:32" x14ac:dyDescent="0.3">
      <c r="A283" s="16" t="s">
        <v>289</v>
      </c>
      <c r="B283" t="s">
        <v>33</v>
      </c>
      <c r="C283">
        <v>15</v>
      </c>
      <c r="D283" s="17" t="str">
        <f t="shared" si="36"/>
        <v>CellsX - Mixt20230321f20220519NCWBt20230322f20211219FC - 40000</v>
      </c>
      <c r="AC283" t="str">
        <f t="shared" si="33"/>
        <v/>
      </c>
      <c r="AD283" t="str">
        <f t="shared" si="34"/>
        <v/>
      </c>
      <c r="AE283" t="str">
        <f t="shared" si="35"/>
        <v/>
      </c>
      <c r="AF283" t="str">
        <f>IF(AB283&lt;&gt;"",COUNTIFS($B$2:$Y$17,AB283,cell_number!$B$2:$Y$17,"&lt;&gt;"),"")</f>
        <v/>
      </c>
    </row>
    <row r="284" spans="1:32" x14ac:dyDescent="0.3">
      <c r="A284" s="16" t="s">
        <v>290</v>
      </c>
      <c r="B284" t="s">
        <v>34</v>
      </c>
      <c r="C284">
        <v>15</v>
      </c>
      <c r="D284" s="17" t="str">
        <f t="shared" si="36"/>
        <v>CellsX - Mixt20230321f20220519NCWBt20230322f20211219FC - 40000</v>
      </c>
      <c r="AC284" t="str">
        <f t="shared" si="33"/>
        <v/>
      </c>
      <c r="AD284" t="str">
        <f t="shared" si="34"/>
        <v/>
      </c>
      <c r="AE284" t="str">
        <f t="shared" si="35"/>
        <v/>
      </c>
      <c r="AF284" t="str">
        <f>IF(AB284&lt;&gt;"",COUNTIFS($B$2:$Y$17,AB284,cell_number!$B$2:$Y$17,"&lt;&gt;"),"")</f>
        <v/>
      </c>
    </row>
    <row r="285" spans="1:32" x14ac:dyDescent="0.3">
      <c r="A285" s="16" t="s">
        <v>291</v>
      </c>
      <c r="B285" t="s">
        <v>35</v>
      </c>
      <c r="C285">
        <v>15</v>
      </c>
      <c r="D285" s="17" t="str">
        <f t="shared" si="36"/>
        <v>CellsX - Mixt20230321f20220519NCWBt20230322f20211219FC - 40000</v>
      </c>
      <c r="AC285" t="str">
        <f t="shared" si="33"/>
        <v/>
      </c>
      <c r="AD285" t="str">
        <f t="shared" si="34"/>
        <v/>
      </c>
      <c r="AE285" t="str">
        <f t="shared" si="35"/>
        <v/>
      </c>
      <c r="AF285" t="str">
        <f>IF(AB285&lt;&gt;"",COUNTIFS($B$2:$Y$17,AB285,cell_number!$B$2:$Y$17,"&lt;&gt;"),"")</f>
        <v/>
      </c>
    </row>
    <row r="286" spans="1:32" x14ac:dyDescent="0.3">
      <c r="A286" s="16" t="s">
        <v>292</v>
      </c>
      <c r="B286" t="s">
        <v>18</v>
      </c>
      <c r="C286">
        <v>16</v>
      </c>
      <c r="D286" s="17" t="str">
        <f t="shared" ref="D286:D301" si="37">IF(Q2&lt;&gt;"",Q2,"")</f>
        <v>CellsX - Mixt20230321f20220519NCWBt20230322f20211219FC - 40000</v>
      </c>
      <c r="AC286" t="str">
        <f t="shared" si="33"/>
        <v/>
      </c>
      <c r="AD286" t="str">
        <f t="shared" si="34"/>
        <v/>
      </c>
      <c r="AE286" t="str">
        <f t="shared" si="35"/>
        <v/>
      </c>
      <c r="AF286" t="str">
        <f>IF(AB286&lt;&gt;"",COUNTIFS($B$2:$Y$17,AB286,cell_number!$B$2:$Y$17,"&lt;&gt;"),"")</f>
        <v/>
      </c>
    </row>
    <row r="287" spans="1:32" x14ac:dyDescent="0.3">
      <c r="A287" s="16" t="s">
        <v>293</v>
      </c>
      <c r="B287" t="s">
        <v>21</v>
      </c>
      <c r="C287">
        <v>16</v>
      </c>
      <c r="D287" s="17" t="str">
        <f t="shared" si="37"/>
        <v>CellsX - Mixt20230321f20220519NCWBt20230322f20211219FC - 40000</v>
      </c>
      <c r="AC287" t="str">
        <f t="shared" si="33"/>
        <v/>
      </c>
      <c r="AD287" t="str">
        <f t="shared" si="34"/>
        <v/>
      </c>
      <c r="AE287" t="str">
        <f t="shared" si="35"/>
        <v/>
      </c>
      <c r="AF287" t="str">
        <f>IF(AB287&lt;&gt;"",COUNTIFS($B$2:$Y$17,AB287,cell_number!$B$2:$Y$17,"&lt;&gt;"),"")</f>
        <v/>
      </c>
    </row>
    <row r="288" spans="1:32" x14ac:dyDescent="0.3">
      <c r="A288" s="16" t="s">
        <v>294</v>
      </c>
      <c r="B288" t="s">
        <v>22</v>
      </c>
      <c r="C288">
        <v>16</v>
      </c>
      <c r="D288" s="17" t="str">
        <f t="shared" si="37"/>
        <v>CellsX - Mixt20230321f20220519NCWBt20230322f20211219FC - 40000</v>
      </c>
      <c r="AC288" t="str">
        <f t="shared" si="33"/>
        <v/>
      </c>
      <c r="AD288" t="str">
        <f t="shared" si="34"/>
        <v/>
      </c>
      <c r="AE288" t="str">
        <f t="shared" si="35"/>
        <v/>
      </c>
      <c r="AF288" t="str">
        <f>IF(AB288&lt;&gt;"",COUNTIFS($B$2:$Y$17,AB288,cell_number!$B$2:$Y$17,"&lt;&gt;"),"")</f>
        <v/>
      </c>
    </row>
    <row r="289" spans="1:32" x14ac:dyDescent="0.3">
      <c r="A289" s="16" t="s">
        <v>295</v>
      </c>
      <c r="B289" t="s">
        <v>23</v>
      </c>
      <c r="C289">
        <v>16</v>
      </c>
      <c r="D289" s="17" t="str">
        <f t="shared" si="37"/>
        <v>CellsX - Mixt20230321f20220519NCWBt20230322f20211219FC - 40000</v>
      </c>
      <c r="AC289" t="str">
        <f t="shared" si="33"/>
        <v/>
      </c>
      <c r="AD289" t="str">
        <f t="shared" si="34"/>
        <v/>
      </c>
      <c r="AE289" t="str">
        <f t="shared" si="35"/>
        <v/>
      </c>
      <c r="AF289" t="str">
        <f>IF(AB289&lt;&gt;"",COUNTIFS($B$2:$Y$17,AB289,cell_number!$B$2:$Y$17,"&lt;&gt;"),"")</f>
        <v/>
      </c>
    </row>
    <row r="290" spans="1:32" x14ac:dyDescent="0.3">
      <c r="A290" s="16" t="s">
        <v>296</v>
      </c>
      <c r="B290" t="s">
        <v>24</v>
      </c>
      <c r="C290">
        <v>16</v>
      </c>
      <c r="D290" s="17" t="str">
        <f t="shared" si="37"/>
        <v>CellsX - Mixt20230321f20220519NCWBt20230322f20211219FC - 40000</v>
      </c>
      <c r="AC290" t="str">
        <f t="shared" si="33"/>
        <v/>
      </c>
      <c r="AD290" t="str">
        <f t="shared" si="34"/>
        <v/>
      </c>
      <c r="AE290" t="str">
        <f t="shared" si="35"/>
        <v/>
      </c>
      <c r="AF290" t="str">
        <f>IF(AB290&lt;&gt;"",COUNTIFS($B$2:$Y$17,AB290,cell_number!$B$2:$Y$17,"&lt;&gt;"),"")</f>
        <v/>
      </c>
    </row>
    <row r="291" spans="1:32" x14ac:dyDescent="0.3">
      <c r="A291" s="16" t="s">
        <v>297</v>
      </c>
      <c r="B291" t="s">
        <v>25</v>
      </c>
      <c r="C291">
        <v>16</v>
      </c>
      <c r="D291" s="17" t="str">
        <f t="shared" si="37"/>
        <v>CellsX - Mixt20230321f20220519NCWBt20230322f20211219FC - 40000</v>
      </c>
      <c r="AC291" t="str">
        <f t="shared" si="33"/>
        <v/>
      </c>
      <c r="AD291" t="str">
        <f t="shared" si="34"/>
        <v/>
      </c>
      <c r="AE291" t="str">
        <f t="shared" si="35"/>
        <v/>
      </c>
      <c r="AF291" t="str">
        <f>IF(AB291&lt;&gt;"",COUNTIFS($B$2:$Y$17,AB291,cell_number!$B$2:$Y$17,"&lt;&gt;"),"")</f>
        <v/>
      </c>
    </row>
    <row r="292" spans="1:32" x14ac:dyDescent="0.3">
      <c r="A292" s="16" t="s">
        <v>298</v>
      </c>
      <c r="B292" t="s">
        <v>26</v>
      </c>
      <c r="C292">
        <v>16</v>
      </c>
      <c r="D292" s="17" t="str">
        <f t="shared" si="37"/>
        <v>CellsX - Mixt20230321f20220519NCWBt20230322f20211219FC - 40000</v>
      </c>
      <c r="AC292" t="str">
        <f t="shared" si="33"/>
        <v/>
      </c>
      <c r="AD292" t="str">
        <f t="shared" si="34"/>
        <v/>
      </c>
      <c r="AE292" t="str">
        <f t="shared" si="35"/>
        <v/>
      </c>
      <c r="AF292" t="str">
        <f>IF(AB292&lt;&gt;"",COUNTIFS($B$2:$Y$17,AB292,cell_number!$B$2:$Y$17,"&lt;&gt;"),"")</f>
        <v/>
      </c>
    </row>
    <row r="293" spans="1:32" x14ac:dyDescent="0.3">
      <c r="A293" s="16" t="s">
        <v>299</v>
      </c>
      <c r="B293" t="s">
        <v>27</v>
      </c>
      <c r="C293">
        <v>16</v>
      </c>
      <c r="D293" s="17" t="str">
        <f t="shared" si="37"/>
        <v>CellsX - Mixt20230321f20220519NCWBt20230322f20211219FC - 40000</v>
      </c>
      <c r="AC293" t="str">
        <f t="shared" si="33"/>
        <v/>
      </c>
      <c r="AD293" t="str">
        <f t="shared" si="34"/>
        <v/>
      </c>
      <c r="AE293" t="str">
        <f t="shared" si="35"/>
        <v/>
      </c>
      <c r="AF293" t="str">
        <f>IF(AB293&lt;&gt;"",COUNTIFS($B$2:$Y$17,AB293,cell_number!$B$2:$Y$17,"&lt;&gt;"),"")</f>
        <v/>
      </c>
    </row>
    <row r="294" spans="1:32" x14ac:dyDescent="0.3">
      <c r="A294" s="16" t="s">
        <v>300</v>
      </c>
      <c r="B294" t="s">
        <v>28</v>
      </c>
      <c r="C294">
        <v>16</v>
      </c>
      <c r="D294" s="17" t="str">
        <f t="shared" si="37"/>
        <v>CellsX - Mixt20230321f20220519NCWBt20230322f20211219FC - 40000</v>
      </c>
      <c r="AC294" t="str">
        <f t="shared" si="33"/>
        <v/>
      </c>
      <c r="AD294" t="str">
        <f t="shared" si="34"/>
        <v/>
      </c>
      <c r="AE294" t="str">
        <f t="shared" si="35"/>
        <v/>
      </c>
      <c r="AF294" t="str">
        <f>IF(AB294&lt;&gt;"",COUNTIFS($B$2:$Y$17,AB294,cell_number!$B$2:$Y$17,"&lt;&gt;"),"")</f>
        <v/>
      </c>
    </row>
    <row r="295" spans="1:32" x14ac:dyDescent="0.3">
      <c r="A295" s="16" t="s">
        <v>301</v>
      </c>
      <c r="B295" t="s">
        <v>29</v>
      </c>
      <c r="C295">
        <v>16</v>
      </c>
      <c r="D295" s="17" t="str">
        <f t="shared" si="37"/>
        <v>CellsX - Mixt20230321f20220519NCWBt20230322f20211219FC - 40000</v>
      </c>
      <c r="AC295" t="str">
        <f t="shared" si="33"/>
        <v/>
      </c>
      <c r="AD295" t="str">
        <f t="shared" si="34"/>
        <v/>
      </c>
      <c r="AE295" t="str">
        <f t="shared" si="35"/>
        <v/>
      </c>
      <c r="AF295" t="str">
        <f>IF(AB295&lt;&gt;"",COUNTIFS($B$2:$Y$17,AB295,cell_number!$B$2:$Y$17,"&lt;&gt;"),"")</f>
        <v/>
      </c>
    </row>
    <row r="296" spans="1:32" x14ac:dyDescent="0.3">
      <c r="A296" s="16" t="s">
        <v>302</v>
      </c>
      <c r="B296" t="s">
        <v>30</v>
      </c>
      <c r="C296">
        <v>16</v>
      </c>
      <c r="D296" s="17" t="str">
        <f t="shared" si="37"/>
        <v>CellsX - Mixt20230321f20220519NCWBt20230322f20211219FC - 40000</v>
      </c>
      <c r="AC296" t="str">
        <f t="shared" si="33"/>
        <v/>
      </c>
      <c r="AD296" t="str">
        <f t="shared" si="34"/>
        <v/>
      </c>
      <c r="AE296" t="str">
        <f t="shared" si="35"/>
        <v/>
      </c>
      <c r="AF296" t="str">
        <f>IF(AB296&lt;&gt;"",COUNTIFS($B$2:$Y$17,AB296,cell_number!$B$2:$Y$17,"&lt;&gt;"),"")</f>
        <v/>
      </c>
    </row>
    <row r="297" spans="1:32" x14ac:dyDescent="0.3">
      <c r="A297" s="16" t="s">
        <v>303</v>
      </c>
      <c r="B297" t="s">
        <v>31</v>
      </c>
      <c r="C297">
        <v>16</v>
      </c>
      <c r="D297" s="17" t="str">
        <f t="shared" si="37"/>
        <v>CellsX - Mixt20230321f20220519NCWBt20230322f20211219FC - 40000</v>
      </c>
      <c r="AC297" t="str">
        <f t="shared" si="33"/>
        <v/>
      </c>
      <c r="AD297" t="str">
        <f t="shared" si="34"/>
        <v/>
      </c>
      <c r="AE297" t="str">
        <f t="shared" si="35"/>
        <v/>
      </c>
      <c r="AF297" t="str">
        <f>IF(AB297&lt;&gt;"",COUNTIFS($B$2:$Y$17,AB297,cell_number!$B$2:$Y$17,"&lt;&gt;"),"")</f>
        <v/>
      </c>
    </row>
    <row r="298" spans="1:32" x14ac:dyDescent="0.3">
      <c r="A298" s="16" t="s">
        <v>304</v>
      </c>
      <c r="B298" t="s">
        <v>32</v>
      </c>
      <c r="C298">
        <v>16</v>
      </c>
      <c r="D298" s="17" t="str">
        <f t="shared" si="37"/>
        <v>CellsX - Mixt20230321f20220519NCWBt20230322f20211219FC - 40000</v>
      </c>
      <c r="AC298" t="str">
        <f t="shared" si="33"/>
        <v/>
      </c>
      <c r="AD298" t="str">
        <f t="shared" si="34"/>
        <v/>
      </c>
      <c r="AE298" t="str">
        <f t="shared" si="35"/>
        <v/>
      </c>
      <c r="AF298" t="str">
        <f>IF(AB298&lt;&gt;"",COUNTIFS($B$2:$Y$17,AB298,cell_number!$B$2:$Y$17,"&lt;&gt;"),"")</f>
        <v/>
      </c>
    </row>
    <row r="299" spans="1:32" x14ac:dyDescent="0.3">
      <c r="A299" s="16" t="s">
        <v>305</v>
      </c>
      <c r="B299" t="s">
        <v>33</v>
      </c>
      <c r="C299">
        <v>16</v>
      </c>
      <c r="D299" s="17" t="str">
        <f t="shared" si="37"/>
        <v>CellsX - Mixt20230321f20220519NCWBt20230322f20211219FC - 40000</v>
      </c>
      <c r="AC299" t="str">
        <f t="shared" si="33"/>
        <v/>
      </c>
      <c r="AD299" t="str">
        <f t="shared" si="34"/>
        <v/>
      </c>
      <c r="AE299" t="str">
        <f t="shared" si="35"/>
        <v/>
      </c>
      <c r="AF299" t="str">
        <f>IF(AB299&lt;&gt;"",COUNTIFS($B$2:$Y$17,AB299,cell_number!$B$2:$Y$17,"&lt;&gt;"),"")</f>
        <v/>
      </c>
    </row>
    <row r="300" spans="1:32" x14ac:dyDescent="0.3">
      <c r="A300" s="16" t="s">
        <v>306</v>
      </c>
      <c r="B300" t="s">
        <v>34</v>
      </c>
      <c r="C300">
        <v>16</v>
      </c>
      <c r="D300" s="17" t="str">
        <f t="shared" si="37"/>
        <v>CellsX - Mixt20230321f20220519NCWBt20230322f20211219FC - 40000</v>
      </c>
      <c r="AC300" t="str">
        <f t="shared" si="33"/>
        <v/>
      </c>
      <c r="AD300" t="str">
        <f t="shared" si="34"/>
        <v/>
      </c>
      <c r="AE300" t="str">
        <f t="shared" si="35"/>
        <v/>
      </c>
      <c r="AF300" t="str">
        <f>IF(AB300&lt;&gt;"",COUNTIFS($B$2:$Y$17,AB300,cell_number!$B$2:$Y$17,"&lt;&gt;"),"")</f>
        <v/>
      </c>
    </row>
    <row r="301" spans="1:32" x14ac:dyDescent="0.3">
      <c r="A301" s="16" t="s">
        <v>307</v>
      </c>
      <c r="B301" t="s">
        <v>35</v>
      </c>
      <c r="C301">
        <v>16</v>
      </c>
      <c r="D301" s="17" t="str">
        <f t="shared" si="37"/>
        <v>CellsX - Mixt20230321f20220519NCWBt20230322f20211219FC - 40000</v>
      </c>
      <c r="AC301" t="str">
        <f t="shared" si="33"/>
        <v/>
      </c>
      <c r="AD301" t="str">
        <f t="shared" si="34"/>
        <v/>
      </c>
      <c r="AE301" t="str">
        <f t="shared" si="35"/>
        <v/>
      </c>
      <c r="AF301" t="str">
        <f>IF(AB301&lt;&gt;"",COUNTIFS($B$2:$Y$17,AB301,cell_number!$B$2:$Y$17,"&lt;&gt;"),"")</f>
        <v/>
      </c>
    </row>
    <row r="302" spans="1:32" x14ac:dyDescent="0.3">
      <c r="A302" s="16" t="s">
        <v>308</v>
      </c>
      <c r="B302" t="s">
        <v>18</v>
      </c>
      <c r="C302">
        <v>17</v>
      </c>
      <c r="D302" s="17" t="str">
        <f t="shared" ref="D302:D317" si="38">IF(R2&lt;&gt;"",R2,"")</f>
        <v>CellsX - Mixt20230321f20220519NCWBt20230322f20211219FC - 40000</v>
      </c>
      <c r="AC302" t="str">
        <f t="shared" si="33"/>
        <v/>
      </c>
      <c r="AD302" t="str">
        <f t="shared" si="34"/>
        <v/>
      </c>
      <c r="AE302" t="str">
        <f t="shared" si="35"/>
        <v/>
      </c>
      <c r="AF302" t="str">
        <f>IF(AB302&lt;&gt;"",COUNTIFS($B$2:$Y$17,AB302,cell_number!$B$2:$Y$17,"&lt;&gt;"),"")</f>
        <v/>
      </c>
    </row>
    <row r="303" spans="1:32" x14ac:dyDescent="0.3">
      <c r="A303" s="16" t="s">
        <v>309</v>
      </c>
      <c r="B303" t="s">
        <v>21</v>
      </c>
      <c r="C303">
        <v>17</v>
      </c>
      <c r="D303" s="17" t="str">
        <f t="shared" si="38"/>
        <v>CellsX - Mixt20230321f20220519NCWBt20230322f20211219FC - 40000</v>
      </c>
      <c r="AC303" t="str">
        <f t="shared" si="33"/>
        <v/>
      </c>
      <c r="AD303" t="str">
        <f t="shared" si="34"/>
        <v/>
      </c>
      <c r="AE303" t="str">
        <f t="shared" si="35"/>
        <v/>
      </c>
      <c r="AF303" t="str">
        <f>IF(AB303&lt;&gt;"",COUNTIFS($B$2:$Y$17,AB303,cell_number!$B$2:$Y$17,"&lt;&gt;"),"")</f>
        <v/>
      </c>
    </row>
    <row r="304" spans="1:32" x14ac:dyDescent="0.3">
      <c r="A304" s="16" t="s">
        <v>310</v>
      </c>
      <c r="B304" t="s">
        <v>22</v>
      </c>
      <c r="C304">
        <v>17</v>
      </c>
      <c r="D304" s="17" t="str">
        <f t="shared" si="38"/>
        <v>CellsX - Mixt20230321f20220519NCWBt20230322f20211219FC - 40000</v>
      </c>
      <c r="AC304" t="str">
        <f t="shared" si="33"/>
        <v/>
      </c>
      <c r="AD304" t="str">
        <f t="shared" si="34"/>
        <v/>
      </c>
      <c r="AE304" t="str">
        <f t="shared" si="35"/>
        <v/>
      </c>
      <c r="AF304" t="str">
        <f>IF(AB304&lt;&gt;"",COUNTIFS($B$2:$Y$17,AB304,cell_number!$B$2:$Y$17,"&lt;&gt;"),"")</f>
        <v/>
      </c>
    </row>
    <row r="305" spans="1:32" x14ac:dyDescent="0.3">
      <c r="A305" s="16" t="s">
        <v>311</v>
      </c>
      <c r="B305" t="s">
        <v>23</v>
      </c>
      <c r="C305">
        <v>17</v>
      </c>
      <c r="D305" s="17" t="str">
        <f t="shared" si="38"/>
        <v>CellsX - Mixt20230321f20220519NCWBt20230322f20211219FC - 40000</v>
      </c>
      <c r="AC305" t="str">
        <f t="shared" si="33"/>
        <v/>
      </c>
      <c r="AD305" t="str">
        <f t="shared" si="34"/>
        <v/>
      </c>
      <c r="AE305" t="str">
        <f t="shared" si="35"/>
        <v/>
      </c>
      <c r="AF305" t="str">
        <f>IF(AB305&lt;&gt;"",COUNTIFS($B$2:$Y$17,AB305,cell_number!$B$2:$Y$17,"&lt;&gt;"),"")</f>
        <v/>
      </c>
    </row>
    <row r="306" spans="1:32" x14ac:dyDescent="0.3">
      <c r="A306" s="16" t="s">
        <v>312</v>
      </c>
      <c r="B306" t="s">
        <v>24</v>
      </c>
      <c r="C306">
        <v>17</v>
      </c>
      <c r="D306" s="17" t="str">
        <f t="shared" si="38"/>
        <v>CellsX - Mixt20230321f20220519NCWBt20230322f20211219FC - 40000</v>
      </c>
      <c r="AC306" t="str">
        <f t="shared" si="33"/>
        <v/>
      </c>
      <c r="AD306" t="str">
        <f t="shared" si="34"/>
        <v/>
      </c>
      <c r="AE306" t="str">
        <f t="shared" si="35"/>
        <v/>
      </c>
      <c r="AF306" t="str">
        <f>IF(AB306&lt;&gt;"",COUNTIFS($B$2:$Y$17,AB306,cell_number!$B$2:$Y$17,"&lt;&gt;"),"")</f>
        <v/>
      </c>
    </row>
    <row r="307" spans="1:32" x14ac:dyDescent="0.3">
      <c r="A307" s="16" t="s">
        <v>313</v>
      </c>
      <c r="B307" t="s">
        <v>25</v>
      </c>
      <c r="C307">
        <v>17</v>
      </c>
      <c r="D307" s="17" t="str">
        <f t="shared" si="38"/>
        <v>CellsX - Mixt20230321f20220519NCWBt20230322f20211219FC - 40000</v>
      </c>
      <c r="AC307" t="str">
        <f t="shared" si="33"/>
        <v/>
      </c>
      <c r="AD307" t="str">
        <f t="shared" si="34"/>
        <v/>
      </c>
      <c r="AE307" t="str">
        <f t="shared" si="35"/>
        <v/>
      </c>
      <c r="AF307" t="str">
        <f>IF(AB307&lt;&gt;"",COUNTIFS($B$2:$Y$17,AB307,cell_number!$B$2:$Y$17,"&lt;&gt;"),"")</f>
        <v/>
      </c>
    </row>
    <row r="308" spans="1:32" x14ac:dyDescent="0.3">
      <c r="A308" s="16" t="s">
        <v>314</v>
      </c>
      <c r="B308" t="s">
        <v>26</v>
      </c>
      <c r="C308">
        <v>17</v>
      </c>
      <c r="D308" s="17" t="str">
        <f t="shared" si="38"/>
        <v>CellsX - Mixt20230321f20220519NCWBt20230322f20211219FC - 40000</v>
      </c>
      <c r="AC308" t="str">
        <f t="shared" si="33"/>
        <v/>
      </c>
      <c r="AD308" t="str">
        <f t="shared" si="34"/>
        <v/>
      </c>
      <c r="AE308" t="str">
        <f t="shared" si="35"/>
        <v/>
      </c>
      <c r="AF308" t="str">
        <f>IF(AB308&lt;&gt;"",COUNTIFS($B$2:$Y$17,AB308,cell_number!$B$2:$Y$17,"&lt;&gt;"),"")</f>
        <v/>
      </c>
    </row>
    <row r="309" spans="1:32" x14ac:dyDescent="0.3">
      <c r="A309" s="16" t="s">
        <v>315</v>
      </c>
      <c r="B309" t="s">
        <v>27</v>
      </c>
      <c r="C309">
        <v>17</v>
      </c>
      <c r="D309" s="17" t="str">
        <f t="shared" si="38"/>
        <v>CellsX - Mixt20230321f20220519NCWBt20230322f20211219FC - 40000</v>
      </c>
      <c r="AC309" t="str">
        <f t="shared" si="33"/>
        <v/>
      </c>
      <c r="AD309" t="str">
        <f t="shared" si="34"/>
        <v/>
      </c>
      <c r="AE309" t="str">
        <f t="shared" si="35"/>
        <v/>
      </c>
      <c r="AF309" t="str">
        <f>IF(AB309&lt;&gt;"",COUNTIFS($B$2:$Y$17,AB309,cell_number!$B$2:$Y$17,"&lt;&gt;"),"")</f>
        <v/>
      </c>
    </row>
    <row r="310" spans="1:32" x14ac:dyDescent="0.3">
      <c r="A310" s="16" t="s">
        <v>316</v>
      </c>
      <c r="B310" t="s">
        <v>28</v>
      </c>
      <c r="C310">
        <v>17</v>
      </c>
      <c r="D310" s="17" t="str">
        <f t="shared" si="38"/>
        <v>CellsX - Mixt20230321f20220519NCWBt20230322f20211219FC - 40000</v>
      </c>
      <c r="AC310" t="str">
        <f t="shared" si="33"/>
        <v/>
      </c>
      <c r="AD310" t="str">
        <f t="shared" si="34"/>
        <v/>
      </c>
      <c r="AE310" t="str">
        <f t="shared" si="35"/>
        <v/>
      </c>
      <c r="AF310" t="str">
        <f>IF(AB310&lt;&gt;"",COUNTIFS($B$2:$Y$17,AB310,cell_number!$B$2:$Y$17,"&lt;&gt;"),"")</f>
        <v/>
      </c>
    </row>
    <row r="311" spans="1:32" x14ac:dyDescent="0.3">
      <c r="A311" s="16" t="s">
        <v>317</v>
      </c>
      <c r="B311" t="s">
        <v>29</v>
      </c>
      <c r="C311">
        <v>17</v>
      </c>
      <c r="D311" s="17" t="str">
        <f t="shared" si="38"/>
        <v>CellsX - Mixt20230321f20220519NCWBt20230322f20211219FC - 40000</v>
      </c>
      <c r="AC311" t="str">
        <f t="shared" si="33"/>
        <v/>
      </c>
      <c r="AD311" t="str">
        <f t="shared" si="34"/>
        <v/>
      </c>
      <c r="AE311" t="str">
        <f t="shared" si="35"/>
        <v/>
      </c>
      <c r="AF311" t="str">
        <f>IF(AB311&lt;&gt;"",COUNTIFS($B$2:$Y$17,AB311,cell_number!$B$2:$Y$17,"&lt;&gt;"),"")</f>
        <v/>
      </c>
    </row>
    <row r="312" spans="1:32" x14ac:dyDescent="0.3">
      <c r="A312" s="16" t="s">
        <v>318</v>
      </c>
      <c r="B312" t="s">
        <v>30</v>
      </c>
      <c r="C312">
        <v>17</v>
      </c>
      <c r="D312" s="17" t="str">
        <f t="shared" si="38"/>
        <v>CellsX - Mixt20230321f20220519NCWBt20230322f20211219FC - 40000</v>
      </c>
      <c r="AC312" t="str">
        <f t="shared" si="33"/>
        <v/>
      </c>
      <c r="AD312" t="str">
        <f t="shared" si="34"/>
        <v/>
      </c>
      <c r="AE312" t="str">
        <f t="shared" si="35"/>
        <v/>
      </c>
      <c r="AF312" t="str">
        <f>IF(AB312&lt;&gt;"",COUNTIFS($B$2:$Y$17,AB312,cell_number!$B$2:$Y$17,"&lt;&gt;"),"")</f>
        <v/>
      </c>
    </row>
    <row r="313" spans="1:32" x14ac:dyDescent="0.3">
      <c r="A313" s="16" t="s">
        <v>319</v>
      </c>
      <c r="B313" t="s">
        <v>31</v>
      </c>
      <c r="C313">
        <v>17</v>
      </c>
      <c r="D313" s="17" t="str">
        <f t="shared" si="38"/>
        <v>CellsX - Mixt20230321f20220519NCWBt20230322f20211219FC - 40000</v>
      </c>
      <c r="AC313" t="str">
        <f t="shared" si="33"/>
        <v/>
      </c>
      <c r="AD313" t="str">
        <f t="shared" si="34"/>
        <v/>
      </c>
      <c r="AE313" t="str">
        <f t="shared" si="35"/>
        <v/>
      </c>
      <c r="AF313" t="str">
        <f>IF(AB313&lt;&gt;"",COUNTIFS($B$2:$Y$17,AB313,cell_number!$B$2:$Y$17,"&lt;&gt;"),"")</f>
        <v/>
      </c>
    </row>
    <row r="314" spans="1:32" x14ac:dyDescent="0.3">
      <c r="A314" s="16" t="s">
        <v>320</v>
      </c>
      <c r="B314" t="s">
        <v>32</v>
      </c>
      <c r="C314">
        <v>17</v>
      </c>
      <c r="D314" s="17" t="str">
        <f t="shared" si="38"/>
        <v>CellsX - Mixt20230321f20220519NCWBt20230322f20211219FC - 40000</v>
      </c>
      <c r="AC314" t="str">
        <f t="shared" si="33"/>
        <v/>
      </c>
      <c r="AD314" t="str">
        <f t="shared" si="34"/>
        <v/>
      </c>
      <c r="AE314" t="str">
        <f t="shared" si="35"/>
        <v/>
      </c>
      <c r="AF314" t="str">
        <f>IF(AB314&lt;&gt;"",COUNTIFS($B$2:$Y$17,AB314,cell_number!$B$2:$Y$17,"&lt;&gt;"),"")</f>
        <v/>
      </c>
    </row>
    <row r="315" spans="1:32" x14ac:dyDescent="0.3">
      <c r="A315" s="16" t="s">
        <v>321</v>
      </c>
      <c r="B315" t="s">
        <v>33</v>
      </c>
      <c r="C315">
        <v>17</v>
      </c>
      <c r="D315" s="17" t="str">
        <f t="shared" si="38"/>
        <v>CellsX - Mixt20230321f20220519NCWBt20230322f20211219FC - 40000</v>
      </c>
      <c r="AC315" t="str">
        <f t="shared" si="33"/>
        <v/>
      </c>
      <c r="AD315" t="str">
        <f t="shared" si="34"/>
        <v/>
      </c>
      <c r="AE315" t="str">
        <f t="shared" si="35"/>
        <v/>
      </c>
      <c r="AF315" t="str">
        <f>IF(AB315&lt;&gt;"",COUNTIFS($B$2:$Y$17,AB315,cell_number!$B$2:$Y$17,"&lt;&gt;"),"")</f>
        <v/>
      </c>
    </row>
    <row r="316" spans="1:32" x14ac:dyDescent="0.3">
      <c r="A316" s="16" t="s">
        <v>322</v>
      </c>
      <c r="B316" t="s">
        <v>34</v>
      </c>
      <c r="C316">
        <v>17</v>
      </c>
      <c r="D316" s="17" t="str">
        <f t="shared" si="38"/>
        <v>CellsX - Mixt20230321f20220519NCWBt20230322f20211219FC - 40000</v>
      </c>
      <c r="AC316" t="str">
        <f t="shared" si="33"/>
        <v/>
      </c>
      <c r="AD316" t="str">
        <f t="shared" si="34"/>
        <v/>
      </c>
      <c r="AE316" t="str">
        <f t="shared" si="35"/>
        <v/>
      </c>
      <c r="AF316" t="str">
        <f>IF(AB316&lt;&gt;"",COUNTIFS($B$2:$Y$17,AB316,cell_number!$B$2:$Y$17,"&lt;&gt;"),"")</f>
        <v/>
      </c>
    </row>
    <row r="317" spans="1:32" x14ac:dyDescent="0.3">
      <c r="A317" s="16" t="s">
        <v>323</v>
      </c>
      <c r="B317" t="s">
        <v>35</v>
      </c>
      <c r="C317">
        <v>17</v>
      </c>
      <c r="D317" s="17" t="str">
        <f t="shared" si="38"/>
        <v>CellsX - Mixt20230321f20220519NCWBt20230322f20211219FC - 40000</v>
      </c>
      <c r="AC317" t="str">
        <f t="shared" si="33"/>
        <v/>
      </c>
      <c r="AD317" t="str">
        <f t="shared" si="34"/>
        <v/>
      </c>
      <c r="AE317" t="str">
        <f t="shared" si="35"/>
        <v/>
      </c>
      <c r="AF317" t="str">
        <f>IF(AB317&lt;&gt;"",COUNTIFS($B$2:$Y$17,AB317,cell_number!$B$2:$Y$17,"&lt;&gt;"),"")</f>
        <v/>
      </c>
    </row>
    <row r="318" spans="1:32" x14ac:dyDescent="0.3">
      <c r="A318" s="16" t="s">
        <v>324</v>
      </c>
      <c r="B318" t="s">
        <v>18</v>
      </c>
      <c r="C318">
        <v>18</v>
      </c>
      <c r="D318" s="17" t="str">
        <f t="shared" ref="D318:D333" si="39">IF(S2&lt;&gt;"",S2,"")</f>
        <v>CellsX - Mixt20230321f20220519NCWBt20230322f20211219FC - 40000</v>
      </c>
      <c r="AC318" t="str">
        <f t="shared" si="33"/>
        <v/>
      </c>
      <c r="AD318" t="str">
        <f t="shared" si="34"/>
        <v/>
      </c>
      <c r="AE318" t="str">
        <f t="shared" si="35"/>
        <v/>
      </c>
      <c r="AF318" t="str">
        <f>IF(AB318&lt;&gt;"",COUNTIFS($B$2:$Y$17,AB318,cell_number!$B$2:$Y$17,"&lt;&gt;"),"")</f>
        <v/>
      </c>
    </row>
    <row r="319" spans="1:32" x14ac:dyDescent="0.3">
      <c r="A319" s="16" t="s">
        <v>325</v>
      </c>
      <c r="B319" t="s">
        <v>21</v>
      </c>
      <c r="C319">
        <v>18</v>
      </c>
      <c r="D319" s="17" t="str">
        <f t="shared" si="39"/>
        <v>CellsX - Mixt20230321f20220519NCWBt20230322f20211219FC - 40000</v>
      </c>
      <c r="AC319" t="str">
        <f t="shared" si="33"/>
        <v/>
      </c>
      <c r="AD319" t="str">
        <f t="shared" si="34"/>
        <v/>
      </c>
      <c r="AE319" t="str">
        <f t="shared" si="35"/>
        <v/>
      </c>
      <c r="AF319" t="str">
        <f>IF(AB319&lt;&gt;"",COUNTIFS($B$2:$Y$17,AB319,cell_number!$B$2:$Y$17,"&lt;&gt;"),"")</f>
        <v/>
      </c>
    </row>
    <row r="320" spans="1:32" x14ac:dyDescent="0.3">
      <c r="A320" s="16" t="s">
        <v>326</v>
      </c>
      <c r="B320" t="s">
        <v>22</v>
      </c>
      <c r="C320">
        <v>18</v>
      </c>
      <c r="D320" s="17" t="str">
        <f t="shared" si="39"/>
        <v>CellsX - Mixt20230321f20220519NCWBt20230322f20211219FC - 40000</v>
      </c>
      <c r="AC320" t="str">
        <f t="shared" si="33"/>
        <v/>
      </c>
      <c r="AD320" t="str">
        <f t="shared" si="34"/>
        <v/>
      </c>
      <c r="AE320" t="str">
        <f t="shared" si="35"/>
        <v/>
      </c>
      <c r="AF320" t="str">
        <f>IF(AB320&lt;&gt;"",COUNTIFS($B$2:$Y$17,AB320,cell_number!$B$2:$Y$17,"&lt;&gt;"),"")</f>
        <v/>
      </c>
    </row>
    <row r="321" spans="1:32" x14ac:dyDescent="0.3">
      <c r="A321" s="16" t="s">
        <v>327</v>
      </c>
      <c r="B321" t="s">
        <v>23</v>
      </c>
      <c r="C321">
        <v>18</v>
      </c>
      <c r="D321" s="17" t="str">
        <f t="shared" si="39"/>
        <v>CellsX - Mixt20230321f20220519NCWBt20230322f20211219FC - 40000</v>
      </c>
      <c r="AC321" t="str">
        <f t="shared" si="33"/>
        <v/>
      </c>
      <c r="AD321" t="str">
        <f t="shared" si="34"/>
        <v/>
      </c>
      <c r="AE321" t="str">
        <f t="shared" si="35"/>
        <v/>
      </c>
      <c r="AF321" t="str">
        <f>IF(AB321&lt;&gt;"",COUNTIFS($B$2:$Y$17,AB321,cell_number!$B$2:$Y$17,"&lt;&gt;"),"")</f>
        <v/>
      </c>
    </row>
    <row r="322" spans="1:32" x14ac:dyDescent="0.3">
      <c r="A322" s="16" t="s">
        <v>328</v>
      </c>
      <c r="B322" t="s">
        <v>24</v>
      </c>
      <c r="C322">
        <v>18</v>
      </c>
      <c r="D322" s="17" t="str">
        <f t="shared" si="39"/>
        <v>CellsX - Mixt20230321f20220519NCWBt20230322f20211219FC - 40000</v>
      </c>
      <c r="AC322" t="str">
        <f t="shared" si="33"/>
        <v/>
      </c>
      <c r="AD322" t="str">
        <f t="shared" si="34"/>
        <v/>
      </c>
      <c r="AE322" t="str">
        <f t="shared" si="35"/>
        <v/>
      </c>
      <c r="AF322" t="str">
        <f>IF(AB322&lt;&gt;"",COUNTIFS($B$2:$Y$17,AB322,cell_number!$B$2:$Y$17,"&lt;&gt;"),"")</f>
        <v/>
      </c>
    </row>
    <row r="323" spans="1:32" x14ac:dyDescent="0.3">
      <c r="A323" s="16" t="s">
        <v>329</v>
      </c>
      <c r="B323" t="s">
        <v>25</v>
      </c>
      <c r="C323">
        <v>18</v>
      </c>
      <c r="D323" s="17" t="str">
        <f t="shared" si="39"/>
        <v>CellsX - Mixt20230321f20220519NCWBt20230322f20211219FC - 40000</v>
      </c>
      <c r="AC323" t="str">
        <f t="shared" si="33"/>
        <v/>
      </c>
      <c r="AD323" t="str">
        <f t="shared" si="34"/>
        <v/>
      </c>
      <c r="AE323" t="str">
        <f t="shared" si="35"/>
        <v/>
      </c>
      <c r="AF323" t="str">
        <f>IF(AB323&lt;&gt;"",COUNTIFS($B$2:$Y$17,AB323,cell_number!$B$2:$Y$17,"&lt;&gt;"),"")</f>
        <v/>
      </c>
    </row>
    <row r="324" spans="1:32" x14ac:dyDescent="0.3">
      <c r="A324" s="16" t="s">
        <v>330</v>
      </c>
      <c r="B324" t="s">
        <v>26</v>
      </c>
      <c r="C324">
        <v>18</v>
      </c>
      <c r="D324" s="17" t="str">
        <f t="shared" si="39"/>
        <v>CellsX - Mixt20230321f20220519NCWBt20230322f20211219FC - 40000</v>
      </c>
      <c r="AC324" t="str">
        <f t="shared" si="33"/>
        <v/>
      </c>
      <c r="AD324" t="str">
        <f t="shared" si="34"/>
        <v/>
      </c>
      <c r="AE324" t="str">
        <f t="shared" si="35"/>
        <v/>
      </c>
      <c r="AF324" t="str">
        <f>IF(AB324&lt;&gt;"",COUNTIFS($B$2:$Y$17,AB324,cell_number!$B$2:$Y$17,"&lt;&gt;"),"")</f>
        <v/>
      </c>
    </row>
    <row r="325" spans="1:32" x14ac:dyDescent="0.3">
      <c r="A325" s="16" t="s">
        <v>331</v>
      </c>
      <c r="B325" t="s">
        <v>27</v>
      </c>
      <c r="C325">
        <v>18</v>
      </c>
      <c r="D325" s="17" t="str">
        <f t="shared" si="39"/>
        <v>CellsX - Mixt20230321f20220519NCWBt20230322f20211219FC - 40000</v>
      </c>
      <c r="AC325" t="str">
        <f t="shared" si="33"/>
        <v/>
      </c>
      <c r="AD325" t="str">
        <f t="shared" si="34"/>
        <v/>
      </c>
      <c r="AE325" t="str">
        <f t="shared" si="35"/>
        <v/>
      </c>
      <c r="AF325" t="str">
        <f>IF(AB325&lt;&gt;"",COUNTIFS($B$2:$Y$17,AB325,cell_number!$B$2:$Y$17,"&lt;&gt;"),"")</f>
        <v/>
      </c>
    </row>
    <row r="326" spans="1:32" x14ac:dyDescent="0.3">
      <c r="A326" s="16" t="s">
        <v>332</v>
      </c>
      <c r="B326" t="s">
        <v>28</v>
      </c>
      <c r="C326">
        <v>18</v>
      </c>
      <c r="D326" s="17" t="str">
        <f t="shared" si="39"/>
        <v>CellsX - Mixt20230321f20220519NCWBt20230322f20211219FC - 40000</v>
      </c>
      <c r="AC326" t="str">
        <f t="shared" si="33"/>
        <v/>
      </c>
      <c r="AD326" t="str">
        <f t="shared" si="34"/>
        <v/>
      </c>
      <c r="AE326" t="str">
        <f t="shared" si="35"/>
        <v/>
      </c>
      <c r="AF326" t="str">
        <f>IF(AB326&lt;&gt;"",COUNTIFS($B$2:$Y$17,AB326,cell_number!$B$2:$Y$17,"&lt;&gt;"),"")</f>
        <v/>
      </c>
    </row>
    <row r="327" spans="1:32" x14ac:dyDescent="0.3">
      <c r="A327" s="16" t="s">
        <v>333</v>
      </c>
      <c r="B327" t="s">
        <v>29</v>
      </c>
      <c r="C327">
        <v>18</v>
      </c>
      <c r="D327" s="17" t="str">
        <f t="shared" si="39"/>
        <v>CellsX - Mixt20230321f20220519NCWBt20230322f20211219FC - 40000</v>
      </c>
      <c r="AC327" t="str">
        <f t="shared" ref="AC327:AC390" si="40">IFERROR(IF(AB327&lt;&gt;"error",LEFT(AB327,FIND(" - ",AB327)-1),"error! Please check plate layout"),"")</f>
        <v/>
      </c>
      <c r="AD327" t="str">
        <f t="shared" ref="AD327:AD390" si="41">IFERROR(TRIM(MID(SUBSTITUTE(AB327," - ",REPT(" ",LEN(AB327))),(2-1)*LEN(AB327)+1,LEN(AB327))),"")</f>
        <v/>
      </c>
      <c r="AE327" t="str">
        <f t="shared" ref="AE327:AE390" si="42">IFERROR(TRIM(SUBSTITUTE(SUBSTITUTE(SUBSTITUTE(AB327,AC327,""),AD327,""),"-","")),"")</f>
        <v/>
      </c>
      <c r="AF327" t="str">
        <f>IF(AB327&lt;&gt;"",COUNTIFS($B$2:$Y$17,AB327,cell_number!$B$2:$Y$17,"&lt;&gt;"),"")</f>
        <v/>
      </c>
    </row>
    <row r="328" spans="1:32" x14ac:dyDescent="0.3">
      <c r="A328" s="16" t="s">
        <v>334</v>
      </c>
      <c r="B328" t="s">
        <v>30</v>
      </c>
      <c r="C328">
        <v>18</v>
      </c>
      <c r="D328" s="17" t="str">
        <f t="shared" si="39"/>
        <v>CellsX - Mixt20230321f20220519NCWBt20230322f20211219FC - 40000</v>
      </c>
      <c r="AC328" t="str">
        <f t="shared" si="40"/>
        <v/>
      </c>
      <c r="AD328" t="str">
        <f t="shared" si="41"/>
        <v/>
      </c>
      <c r="AE328" t="str">
        <f t="shared" si="42"/>
        <v/>
      </c>
      <c r="AF328" t="str">
        <f>IF(AB328&lt;&gt;"",COUNTIFS($B$2:$Y$17,AB328,cell_number!$B$2:$Y$17,"&lt;&gt;"),"")</f>
        <v/>
      </c>
    </row>
    <row r="329" spans="1:32" x14ac:dyDescent="0.3">
      <c r="A329" s="16" t="s">
        <v>335</v>
      </c>
      <c r="B329" t="s">
        <v>31</v>
      </c>
      <c r="C329">
        <v>18</v>
      </c>
      <c r="D329" s="17" t="str">
        <f t="shared" si="39"/>
        <v>CellsX - Mixt20230321f20220519NCWBt20230322f20211219FC - 40000</v>
      </c>
      <c r="AC329" t="str">
        <f t="shared" si="40"/>
        <v/>
      </c>
      <c r="AD329" t="str">
        <f t="shared" si="41"/>
        <v/>
      </c>
      <c r="AE329" t="str">
        <f t="shared" si="42"/>
        <v/>
      </c>
      <c r="AF329" t="str">
        <f>IF(AB329&lt;&gt;"",COUNTIFS($B$2:$Y$17,AB329,cell_number!$B$2:$Y$17,"&lt;&gt;"),"")</f>
        <v/>
      </c>
    </row>
    <row r="330" spans="1:32" x14ac:dyDescent="0.3">
      <c r="A330" s="16" t="s">
        <v>336</v>
      </c>
      <c r="B330" t="s">
        <v>32</v>
      </c>
      <c r="C330">
        <v>18</v>
      </c>
      <c r="D330" s="17" t="str">
        <f t="shared" si="39"/>
        <v>CellsX - Mixt20230321f20220519NCWBt20230322f20211219FC - 40000</v>
      </c>
      <c r="AC330" t="str">
        <f t="shared" si="40"/>
        <v/>
      </c>
      <c r="AD330" t="str">
        <f t="shared" si="41"/>
        <v/>
      </c>
      <c r="AE330" t="str">
        <f t="shared" si="42"/>
        <v/>
      </c>
      <c r="AF330" t="str">
        <f>IF(AB330&lt;&gt;"",COUNTIFS($B$2:$Y$17,AB330,cell_number!$B$2:$Y$17,"&lt;&gt;"),"")</f>
        <v/>
      </c>
    </row>
    <row r="331" spans="1:32" x14ac:dyDescent="0.3">
      <c r="A331" s="16" t="s">
        <v>337</v>
      </c>
      <c r="B331" t="s">
        <v>33</v>
      </c>
      <c r="C331">
        <v>18</v>
      </c>
      <c r="D331" s="17" t="str">
        <f t="shared" si="39"/>
        <v>CellsX - Mixt20230321f20220519NCWBt20230322f20211219FC - 40000</v>
      </c>
      <c r="AC331" t="str">
        <f t="shared" si="40"/>
        <v/>
      </c>
      <c r="AD331" t="str">
        <f t="shared" si="41"/>
        <v/>
      </c>
      <c r="AE331" t="str">
        <f t="shared" si="42"/>
        <v/>
      </c>
      <c r="AF331" t="str">
        <f>IF(AB331&lt;&gt;"",COUNTIFS($B$2:$Y$17,AB331,cell_number!$B$2:$Y$17,"&lt;&gt;"),"")</f>
        <v/>
      </c>
    </row>
    <row r="332" spans="1:32" x14ac:dyDescent="0.3">
      <c r="A332" s="16" t="s">
        <v>338</v>
      </c>
      <c r="B332" t="s">
        <v>34</v>
      </c>
      <c r="C332">
        <v>18</v>
      </c>
      <c r="D332" s="17" t="str">
        <f t="shared" si="39"/>
        <v>CellsX - Mixt20230321f20220519NCWBt20230322f20211219FC - 40000</v>
      </c>
      <c r="AC332" t="str">
        <f t="shared" si="40"/>
        <v/>
      </c>
      <c r="AD332" t="str">
        <f t="shared" si="41"/>
        <v/>
      </c>
      <c r="AE332" t="str">
        <f t="shared" si="42"/>
        <v/>
      </c>
      <c r="AF332" t="str">
        <f>IF(AB332&lt;&gt;"",COUNTIFS($B$2:$Y$17,AB332,cell_number!$B$2:$Y$17,"&lt;&gt;"),"")</f>
        <v/>
      </c>
    </row>
    <row r="333" spans="1:32" x14ac:dyDescent="0.3">
      <c r="A333" s="16" t="s">
        <v>339</v>
      </c>
      <c r="B333" t="s">
        <v>35</v>
      </c>
      <c r="C333">
        <v>18</v>
      </c>
      <c r="D333" s="17" t="str">
        <f t="shared" si="39"/>
        <v>CellsX - Mixt20230321f20220519NCWBt20230322f20211219FC - 40000</v>
      </c>
      <c r="AC333" t="str">
        <f t="shared" si="40"/>
        <v/>
      </c>
      <c r="AD333" t="str">
        <f t="shared" si="41"/>
        <v/>
      </c>
      <c r="AE333" t="str">
        <f t="shared" si="42"/>
        <v/>
      </c>
      <c r="AF333" t="str">
        <f>IF(AB333&lt;&gt;"",COUNTIFS($B$2:$Y$17,AB333,cell_number!$B$2:$Y$17,"&lt;&gt;"),"")</f>
        <v/>
      </c>
    </row>
    <row r="334" spans="1:32" x14ac:dyDescent="0.3">
      <c r="A334" s="16" t="s">
        <v>340</v>
      </c>
      <c r="B334" t="s">
        <v>18</v>
      </c>
      <c r="C334">
        <v>19</v>
      </c>
      <c r="D334" s="17" t="str">
        <f t="shared" ref="D334:D349" si="43">IF(T2&lt;&gt;"",T2,"")</f>
        <v>CellsX - Mixt20230321f20220519NCWBt20230322f20211219FC - 40000</v>
      </c>
      <c r="AC334" t="str">
        <f t="shared" si="40"/>
        <v/>
      </c>
      <c r="AD334" t="str">
        <f t="shared" si="41"/>
        <v/>
      </c>
      <c r="AE334" t="str">
        <f t="shared" si="42"/>
        <v/>
      </c>
      <c r="AF334" t="str">
        <f>IF(AB334&lt;&gt;"",COUNTIFS($B$2:$Y$17,AB334,cell_number!$B$2:$Y$17,"&lt;&gt;"),"")</f>
        <v/>
      </c>
    </row>
    <row r="335" spans="1:32" x14ac:dyDescent="0.3">
      <c r="A335" s="16" t="s">
        <v>341</v>
      </c>
      <c r="B335" t="s">
        <v>21</v>
      </c>
      <c r="C335">
        <v>19</v>
      </c>
      <c r="D335" s="17" t="str">
        <f t="shared" si="43"/>
        <v>CellsX - Mixt20230321f20220519NCWBt20230322f20211219FC - 40000</v>
      </c>
      <c r="AC335" t="str">
        <f t="shared" si="40"/>
        <v/>
      </c>
      <c r="AD335" t="str">
        <f t="shared" si="41"/>
        <v/>
      </c>
      <c r="AE335" t="str">
        <f t="shared" si="42"/>
        <v/>
      </c>
      <c r="AF335" t="str">
        <f>IF(AB335&lt;&gt;"",COUNTIFS($B$2:$Y$17,AB335,cell_number!$B$2:$Y$17,"&lt;&gt;"),"")</f>
        <v/>
      </c>
    </row>
    <row r="336" spans="1:32" x14ac:dyDescent="0.3">
      <c r="A336" s="16" t="s">
        <v>342</v>
      </c>
      <c r="B336" t="s">
        <v>22</v>
      </c>
      <c r="C336">
        <v>19</v>
      </c>
      <c r="D336" s="17" t="str">
        <f t="shared" si="43"/>
        <v>CellsX - Mixt20230321f20220519NCWBt20230322f20211219FC - 40000</v>
      </c>
      <c r="AC336" t="str">
        <f t="shared" si="40"/>
        <v/>
      </c>
      <c r="AD336" t="str">
        <f t="shared" si="41"/>
        <v/>
      </c>
      <c r="AE336" t="str">
        <f t="shared" si="42"/>
        <v/>
      </c>
      <c r="AF336" t="str">
        <f>IF(AB336&lt;&gt;"",COUNTIFS($B$2:$Y$17,AB336,cell_number!$B$2:$Y$17,"&lt;&gt;"),"")</f>
        <v/>
      </c>
    </row>
    <row r="337" spans="1:32" x14ac:dyDescent="0.3">
      <c r="A337" s="16" t="s">
        <v>343</v>
      </c>
      <c r="B337" t="s">
        <v>23</v>
      </c>
      <c r="C337">
        <v>19</v>
      </c>
      <c r="D337" s="17" t="str">
        <f t="shared" si="43"/>
        <v>CellsX - Mixt20230321f20220519NCWBt20230322f20211219FC - 40000</v>
      </c>
      <c r="AC337" t="str">
        <f t="shared" si="40"/>
        <v/>
      </c>
      <c r="AD337" t="str">
        <f t="shared" si="41"/>
        <v/>
      </c>
      <c r="AE337" t="str">
        <f t="shared" si="42"/>
        <v/>
      </c>
      <c r="AF337" t="str">
        <f>IF(AB337&lt;&gt;"",COUNTIFS($B$2:$Y$17,AB337,cell_number!$B$2:$Y$17,"&lt;&gt;"),"")</f>
        <v/>
      </c>
    </row>
    <row r="338" spans="1:32" x14ac:dyDescent="0.3">
      <c r="A338" s="16" t="s">
        <v>344</v>
      </c>
      <c r="B338" t="s">
        <v>24</v>
      </c>
      <c r="C338">
        <v>19</v>
      </c>
      <c r="D338" s="17" t="str">
        <f t="shared" si="43"/>
        <v>CellsX - Mixt20230321f20220519NCWBt20230322f20211219FC - 40000</v>
      </c>
      <c r="AC338" t="str">
        <f t="shared" si="40"/>
        <v/>
      </c>
      <c r="AD338" t="str">
        <f t="shared" si="41"/>
        <v/>
      </c>
      <c r="AE338" t="str">
        <f t="shared" si="42"/>
        <v/>
      </c>
      <c r="AF338" t="str">
        <f>IF(AB338&lt;&gt;"",COUNTIFS($B$2:$Y$17,AB338,cell_number!$B$2:$Y$17,"&lt;&gt;"),"")</f>
        <v/>
      </c>
    </row>
    <row r="339" spans="1:32" x14ac:dyDescent="0.3">
      <c r="A339" s="16" t="s">
        <v>345</v>
      </c>
      <c r="B339" t="s">
        <v>25</v>
      </c>
      <c r="C339">
        <v>19</v>
      </c>
      <c r="D339" s="17" t="str">
        <f t="shared" si="43"/>
        <v>CellsX - Mixt20230321f20220519NCWBt20230322f20211219FC - 40000</v>
      </c>
      <c r="AC339" t="str">
        <f t="shared" si="40"/>
        <v/>
      </c>
      <c r="AD339" t="str">
        <f t="shared" si="41"/>
        <v/>
      </c>
      <c r="AE339" t="str">
        <f t="shared" si="42"/>
        <v/>
      </c>
      <c r="AF339" t="str">
        <f>IF(AB339&lt;&gt;"",COUNTIFS($B$2:$Y$17,AB339,cell_number!$B$2:$Y$17,"&lt;&gt;"),"")</f>
        <v/>
      </c>
    </row>
    <row r="340" spans="1:32" x14ac:dyDescent="0.3">
      <c r="A340" s="16" t="s">
        <v>346</v>
      </c>
      <c r="B340" t="s">
        <v>26</v>
      </c>
      <c r="C340">
        <v>19</v>
      </c>
      <c r="D340" s="17" t="str">
        <f t="shared" si="43"/>
        <v>CellsX - Mixt20230321f20220519NCWBt20230322f20211219FC - 40000</v>
      </c>
      <c r="AC340" t="str">
        <f t="shared" si="40"/>
        <v/>
      </c>
      <c r="AD340" t="str">
        <f t="shared" si="41"/>
        <v/>
      </c>
      <c r="AE340" t="str">
        <f t="shared" si="42"/>
        <v/>
      </c>
      <c r="AF340" t="str">
        <f>IF(AB340&lt;&gt;"",COUNTIFS($B$2:$Y$17,AB340,cell_number!$B$2:$Y$17,"&lt;&gt;"),"")</f>
        <v/>
      </c>
    </row>
    <row r="341" spans="1:32" x14ac:dyDescent="0.3">
      <c r="A341" s="16" t="s">
        <v>347</v>
      </c>
      <c r="B341" t="s">
        <v>27</v>
      </c>
      <c r="C341">
        <v>19</v>
      </c>
      <c r="D341" s="17" t="str">
        <f t="shared" si="43"/>
        <v>CellsX - Mixt20230321f20220519NCWBt20230322f20211219FC - 40000</v>
      </c>
      <c r="AC341" t="str">
        <f t="shared" si="40"/>
        <v/>
      </c>
      <c r="AD341" t="str">
        <f t="shared" si="41"/>
        <v/>
      </c>
      <c r="AE341" t="str">
        <f t="shared" si="42"/>
        <v/>
      </c>
      <c r="AF341" t="str">
        <f>IF(AB341&lt;&gt;"",COUNTIFS($B$2:$Y$17,AB341,cell_number!$B$2:$Y$17,"&lt;&gt;"),"")</f>
        <v/>
      </c>
    </row>
    <row r="342" spans="1:32" x14ac:dyDescent="0.3">
      <c r="A342" s="16" t="s">
        <v>348</v>
      </c>
      <c r="B342" t="s">
        <v>28</v>
      </c>
      <c r="C342">
        <v>19</v>
      </c>
      <c r="D342" s="17" t="str">
        <f t="shared" si="43"/>
        <v>CellsX - Mixt20230321f20220519NCWBt20230322f20211219FC - 40000</v>
      </c>
      <c r="AC342" t="str">
        <f t="shared" si="40"/>
        <v/>
      </c>
      <c r="AD342" t="str">
        <f t="shared" si="41"/>
        <v/>
      </c>
      <c r="AE342" t="str">
        <f t="shared" si="42"/>
        <v/>
      </c>
      <c r="AF342" t="str">
        <f>IF(AB342&lt;&gt;"",COUNTIFS($B$2:$Y$17,AB342,cell_number!$B$2:$Y$17,"&lt;&gt;"),"")</f>
        <v/>
      </c>
    </row>
    <row r="343" spans="1:32" x14ac:dyDescent="0.3">
      <c r="A343" s="16" t="s">
        <v>349</v>
      </c>
      <c r="B343" t="s">
        <v>29</v>
      </c>
      <c r="C343">
        <v>19</v>
      </c>
      <c r="D343" s="17" t="str">
        <f t="shared" si="43"/>
        <v>CellsX - Mixt20230321f20220519NCWBt20230322f20211219FC - 40000</v>
      </c>
      <c r="AC343" t="str">
        <f t="shared" si="40"/>
        <v/>
      </c>
      <c r="AD343" t="str">
        <f t="shared" si="41"/>
        <v/>
      </c>
      <c r="AE343" t="str">
        <f t="shared" si="42"/>
        <v/>
      </c>
      <c r="AF343" t="str">
        <f>IF(AB343&lt;&gt;"",COUNTIFS($B$2:$Y$17,AB343,cell_number!$B$2:$Y$17,"&lt;&gt;"),"")</f>
        <v/>
      </c>
    </row>
    <row r="344" spans="1:32" x14ac:dyDescent="0.3">
      <c r="A344" s="16" t="s">
        <v>350</v>
      </c>
      <c r="B344" t="s">
        <v>30</v>
      </c>
      <c r="C344">
        <v>19</v>
      </c>
      <c r="D344" s="17" t="str">
        <f t="shared" si="43"/>
        <v>CellsX - Mixt20230321f20220519NCWBt20230322f20211219FC - 40000</v>
      </c>
      <c r="AC344" t="str">
        <f t="shared" si="40"/>
        <v/>
      </c>
      <c r="AD344" t="str">
        <f t="shared" si="41"/>
        <v/>
      </c>
      <c r="AE344" t="str">
        <f t="shared" si="42"/>
        <v/>
      </c>
      <c r="AF344" t="str">
        <f>IF(AB344&lt;&gt;"",COUNTIFS($B$2:$Y$17,AB344,cell_number!$B$2:$Y$17,"&lt;&gt;"),"")</f>
        <v/>
      </c>
    </row>
    <row r="345" spans="1:32" x14ac:dyDescent="0.3">
      <c r="A345" s="16" t="s">
        <v>351</v>
      </c>
      <c r="B345" t="s">
        <v>31</v>
      </c>
      <c r="C345">
        <v>19</v>
      </c>
      <c r="D345" s="17" t="str">
        <f t="shared" si="43"/>
        <v>CellsX - Mixt20230321f20220519NCWBt20230322f20211219FC - 40000</v>
      </c>
      <c r="AC345" t="str">
        <f t="shared" si="40"/>
        <v/>
      </c>
      <c r="AD345" t="str">
        <f t="shared" si="41"/>
        <v/>
      </c>
      <c r="AE345" t="str">
        <f t="shared" si="42"/>
        <v/>
      </c>
      <c r="AF345" t="str">
        <f>IF(AB345&lt;&gt;"",COUNTIFS($B$2:$Y$17,AB345,cell_number!$B$2:$Y$17,"&lt;&gt;"),"")</f>
        <v/>
      </c>
    </row>
    <row r="346" spans="1:32" x14ac:dyDescent="0.3">
      <c r="A346" s="16" t="s">
        <v>352</v>
      </c>
      <c r="B346" t="s">
        <v>32</v>
      </c>
      <c r="C346">
        <v>19</v>
      </c>
      <c r="D346" s="17" t="str">
        <f t="shared" si="43"/>
        <v>CellsX - Mixt20230321f20220519NCWBt20230322f20211219FC - 40000</v>
      </c>
      <c r="AC346" t="str">
        <f t="shared" si="40"/>
        <v/>
      </c>
      <c r="AD346" t="str">
        <f t="shared" si="41"/>
        <v/>
      </c>
      <c r="AE346" t="str">
        <f t="shared" si="42"/>
        <v/>
      </c>
      <c r="AF346" t="str">
        <f>IF(AB346&lt;&gt;"",COUNTIFS($B$2:$Y$17,AB346,cell_number!$B$2:$Y$17,"&lt;&gt;"),"")</f>
        <v/>
      </c>
    </row>
    <row r="347" spans="1:32" x14ac:dyDescent="0.3">
      <c r="A347" s="16" t="s">
        <v>353</v>
      </c>
      <c r="B347" t="s">
        <v>33</v>
      </c>
      <c r="C347">
        <v>19</v>
      </c>
      <c r="D347" s="17" t="str">
        <f t="shared" si="43"/>
        <v>CellsX - Mixt20230321f20220519NCWBt20230322f20211219FC - 40000</v>
      </c>
      <c r="AC347" t="str">
        <f t="shared" si="40"/>
        <v/>
      </c>
      <c r="AD347" t="str">
        <f t="shared" si="41"/>
        <v/>
      </c>
      <c r="AE347" t="str">
        <f t="shared" si="42"/>
        <v/>
      </c>
      <c r="AF347" t="str">
        <f>IF(AB347&lt;&gt;"",COUNTIFS($B$2:$Y$17,AB347,cell_number!$B$2:$Y$17,"&lt;&gt;"),"")</f>
        <v/>
      </c>
    </row>
    <row r="348" spans="1:32" x14ac:dyDescent="0.3">
      <c r="A348" s="16" t="s">
        <v>354</v>
      </c>
      <c r="B348" t="s">
        <v>34</v>
      </c>
      <c r="C348">
        <v>19</v>
      </c>
      <c r="D348" s="17" t="str">
        <f t="shared" si="43"/>
        <v>CellsX - Mixt20230321f20220519NCWBt20230322f20211219FC - 40000</v>
      </c>
      <c r="AC348" t="str">
        <f t="shared" si="40"/>
        <v/>
      </c>
      <c r="AD348" t="str">
        <f t="shared" si="41"/>
        <v/>
      </c>
      <c r="AE348" t="str">
        <f t="shared" si="42"/>
        <v/>
      </c>
      <c r="AF348" t="str">
        <f>IF(AB348&lt;&gt;"",COUNTIFS($B$2:$Y$17,AB348,cell_number!$B$2:$Y$17,"&lt;&gt;"),"")</f>
        <v/>
      </c>
    </row>
    <row r="349" spans="1:32" x14ac:dyDescent="0.3">
      <c r="A349" s="16" t="s">
        <v>355</v>
      </c>
      <c r="B349" t="s">
        <v>35</v>
      </c>
      <c r="C349">
        <v>19</v>
      </c>
      <c r="D349" s="17" t="str">
        <f t="shared" si="43"/>
        <v>CellsX - Mixt20230321f20220519NCWBt20230322f20211219FC - 40000</v>
      </c>
      <c r="AC349" t="str">
        <f t="shared" si="40"/>
        <v/>
      </c>
      <c r="AD349" t="str">
        <f t="shared" si="41"/>
        <v/>
      </c>
      <c r="AE349" t="str">
        <f t="shared" si="42"/>
        <v/>
      </c>
      <c r="AF349" t="str">
        <f>IF(AB349&lt;&gt;"",COUNTIFS($B$2:$Y$17,AB349,cell_number!$B$2:$Y$17,"&lt;&gt;"),"")</f>
        <v/>
      </c>
    </row>
    <row r="350" spans="1:32" x14ac:dyDescent="0.3">
      <c r="A350" s="16" t="s">
        <v>356</v>
      </c>
      <c r="B350" t="s">
        <v>18</v>
      </c>
      <c r="C350">
        <v>20</v>
      </c>
      <c r="D350" s="17" t="str">
        <f>IF(U2&lt;&gt;"",U2,"")</f>
        <v>CellsX - Mixt20230321f20220519NCWBt20230322f20211219FC - 40000</v>
      </c>
      <c r="AC350" t="str">
        <f t="shared" si="40"/>
        <v/>
      </c>
      <c r="AD350" t="str">
        <f t="shared" si="41"/>
        <v/>
      </c>
      <c r="AE350" t="str">
        <f t="shared" si="42"/>
        <v/>
      </c>
      <c r="AF350" t="str">
        <f>IF(AB350&lt;&gt;"",COUNTIFS($B$2:$Y$17,AB350,cell_number!$B$2:$Y$17,"&lt;&gt;"),"")</f>
        <v/>
      </c>
    </row>
    <row r="351" spans="1:32" x14ac:dyDescent="0.3">
      <c r="A351" s="16" t="s">
        <v>357</v>
      </c>
      <c r="B351" t="s">
        <v>21</v>
      </c>
      <c r="C351">
        <v>20</v>
      </c>
      <c r="D351" s="17" t="str">
        <f t="shared" ref="D351:D365" si="44">IF(T19&lt;&gt;"",T19,"")</f>
        <v/>
      </c>
      <c r="AC351" t="str">
        <f t="shared" si="40"/>
        <v/>
      </c>
      <c r="AD351" t="str">
        <f t="shared" si="41"/>
        <v/>
      </c>
      <c r="AE351" t="str">
        <f t="shared" si="42"/>
        <v/>
      </c>
      <c r="AF351" t="str">
        <f>IF(AB351&lt;&gt;"",COUNTIFS($B$2:$Y$17,AB351,cell_number!$B$2:$Y$17,"&lt;&gt;"),"")</f>
        <v/>
      </c>
    </row>
    <row r="352" spans="1:32" x14ac:dyDescent="0.3">
      <c r="A352" s="16" t="s">
        <v>358</v>
      </c>
      <c r="B352" t="s">
        <v>22</v>
      </c>
      <c r="C352">
        <v>20</v>
      </c>
      <c r="D352" s="17" t="str">
        <f t="shared" si="44"/>
        <v/>
      </c>
      <c r="AC352" t="str">
        <f t="shared" si="40"/>
        <v/>
      </c>
      <c r="AD352" t="str">
        <f t="shared" si="41"/>
        <v/>
      </c>
      <c r="AE352" t="str">
        <f t="shared" si="42"/>
        <v/>
      </c>
      <c r="AF352" t="str">
        <f>IF(AB352&lt;&gt;"",COUNTIFS($B$2:$Y$17,AB352,cell_number!$B$2:$Y$17,"&lt;&gt;"),"")</f>
        <v/>
      </c>
    </row>
    <row r="353" spans="1:32" x14ac:dyDescent="0.3">
      <c r="A353" s="16" t="s">
        <v>359</v>
      </c>
      <c r="B353" t="s">
        <v>23</v>
      </c>
      <c r="C353">
        <v>20</v>
      </c>
      <c r="D353" s="17" t="str">
        <f t="shared" si="44"/>
        <v/>
      </c>
      <c r="AC353" t="str">
        <f t="shared" si="40"/>
        <v/>
      </c>
      <c r="AD353" t="str">
        <f t="shared" si="41"/>
        <v/>
      </c>
      <c r="AE353" t="str">
        <f t="shared" si="42"/>
        <v/>
      </c>
      <c r="AF353" t="str">
        <f>IF(AB353&lt;&gt;"",COUNTIFS($B$2:$Y$17,AB353,cell_number!$B$2:$Y$17,"&lt;&gt;"),"")</f>
        <v/>
      </c>
    </row>
    <row r="354" spans="1:32" x14ac:dyDescent="0.3">
      <c r="A354" s="16" t="s">
        <v>360</v>
      </c>
      <c r="B354" t="s">
        <v>24</v>
      </c>
      <c r="C354">
        <v>20</v>
      </c>
      <c r="D354" s="17" t="str">
        <f t="shared" si="44"/>
        <v/>
      </c>
      <c r="AC354" t="str">
        <f t="shared" si="40"/>
        <v/>
      </c>
      <c r="AD354" t="str">
        <f t="shared" si="41"/>
        <v/>
      </c>
      <c r="AE354" t="str">
        <f t="shared" si="42"/>
        <v/>
      </c>
      <c r="AF354" t="str">
        <f>IF(AB354&lt;&gt;"",COUNTIFS($B$2:$Y$17,AB354,cell_number!$B$2:$Y$17,"&lt;&gt;"),"")</f>
        <v/>
      </c>
    </row>
    <row r="355" spans="1:32" x14ac:dyDescent="0.3">
      <c r="A355" s="16" t="s">
        <v>361</v>
      </c>
      <c r="B355" t="s">
        <v>25</v>
      </c>
      <c r="C355">
        <v>20</v>
      </c>
      <c r="D355" s="17" t="str">
        <f t="shared" si="44"/>
        <v/>
      </c>
      <c r="AC355" t="str">
        <f t="shared" si="40"/>
        <v/>
      </c>
      <c r="AD355" t="str">
        <f t="shared" si="41"/>
        <v/>
      </c>
      <c r="AE355" t="str">
        <f t="shared" si="42"/>
        <v/>
      </c>
      <c r="AF355" t="str">
        <f>IF(AB355&lt;&gt;"",COUNTIFS($B$2:$Y$17,AB355,cell_number!$B$2:$Y$17,"&lt;&gt;"),"")</f>
        <v/>
      </c>
    </row>
    <row r="356" spans="1:32" x14ac:dyDescent="0.3">
      <c r="A356" s="16" t="s">
        <v>362</v>
      </c>
      <c r="B356" t="s">
        <v>26</v>
      </c>
      <c r="C356">
        <v>20</v>
      </c>
      <c r="D356" s="17" t="str">
        <f t="shared" si="44"/>
        <v/>
      </c>
      <c r="AC356" t="str">
        <f t="shared" si="40"/>
        <v/>
      </c>
      <c r="AD356" t="str">
        <f t="shared" si="41"/>
        <v/>
      </c>
      <c r="AE356" t="str">
        <f t="shared" si="42"/>
        <v/>
      </c>
      <c r="AF356" t="str">
        <f>IF(AB356&lt;&gt;"",COUNTIFS($B$2:$Y$17,AB356,cell_number!$B$2:$Y$17,"&lt;&gt;"),"")</f>
        <v/>
      </c>
    </row>
    <row r="357" spans="1:32" x14ac:dyDescent="0.3">
      <c r="A357" s="16" t="s">
        <v>363</v>
      </c>
      <c r="B357" t="s">
        <v>27</v>
      </c>
      <c r="C357">
        <v>20</v>
      </c>
      <c r="D357" s="17" t="str">
        <f t="shared" si="44"/>
        <v/>
      </c>
      <c r="AC357" t="str">
        <f t="shared" si="40"/>
        <v/>
      </c>
      <c r="AD357" t="str">
        <f t="shared" si="41"/>
        <v/>
      </c>
      <c r="AE357" t="str">
        <f t="shared" si="42"/>
        <v/>
      </c>
      <c r="AF357" t="str">
        <f>IF(AB357&lt;&gt;"",COUNTIFS($B$2:$Y$17,AB357,cell_number!$B$2:$Y$17,"&lt;&gt;"),"")</f>
        <v/>
      </c>
    </row>
    <row r="358" spans="1:32" x14ac:dyDescent="0.3">
      <c r="A358" s="16" t="s">
        <v>364</v>
      </c>
      <c r="B358" t="s">
        <v>28</v>
      </c>
      <c r="C358">
        <v>20</v>
      </c>
      <c r="D358" s="17" t="str">
        <f t="shared" si="44"/>
        <v/>
      </c>
      <c r="AC358" t="str">
        <f t="shared" si="40"/>
        <v/>
      </c>
      <c r="AD358" t="str">
        <f t="shared" si="41"/>
        <v/>
      </c>
      <c r="AE358" t="str">
        <f t="shared" si="42"/>
        <v/>
      </c>
      <c r="AF358" t="str">
        <f>IF(AB358&lt;&gt;"",COUNTIFS($B$2:$Y$17,AB358,cell_number!$B$2:$Y$17,"&lt;&gt;"),"")</f>
        <v/>
      </c>
    </row>
    <row r="359" spans="1:32" x14ac:dyDescent="0.3">
      <c r="A359" s="16" t="s">
        <v>365</v>
      </c>
      <c r="B359" t="s">
        <v>29</v>
      </c>
      <c r="C359">
        <v>20</v>
      </c>
      <c r="D359" s="17" t="str">
        <f t="shared" si="44"/>
        <v/>
      </c>
      <c r="AC359" t="str">
        <f t="shared" si="40"/>
        <v/>
      </c>
      <c r="AD359" t="str">
        <f t="shared" si="41"/>
        <v/>
      </c>
      <c r="AE359" t="str">
        <f t="shared" si="42"/>
        <v/>
      </c>
      <c r="AF359" t="str">
        <f>IF(AB359&lt;&gt;"",COUNTIFS($B$2:$Y$17,AB359,cell_number!$B$2:$Y$17,"&lt;&gt;"),"")</f>
        <v/>
      </c>
    </row>
    <row r="360" spans="1:32" x14ac:dyDescent="0.3">
      <c r="A360" s="16" t="s">
        <v>366</v>
      </c>
      <c r="B360" t="s">
        <v>30</v>
      </c>
      <c r="C360">
        <v>20</v>
      </c>
      <c r="D360" s="17" t="str">
        <f t="shared" si="44"/>
        <v/>
      </c>
      <c r="AC360" t="str">
        <f t="shared" si="40"/>
        <v/>
      </c>
      <c r="AD360" t="str">
        <f t="shared" si="41"/>
        <v/>
      </c>
      <c r="AE360" t="str">
        <f t="shared" si="42"/>
        <v/>
      </c>
      <c r="AF360" t="str">
        <f>IF(AB360&lt;&gt;"",COUNTIFS($B$2:$Y$17,AB360,cell_number!$B$2:$Y$17,"&lt;&gt;"),"")</f>
        <v/>
      </c>
    </row>
    <row r="361" spans="1:32" x14ac:dyDescent="0.3">
      <c r="A361" s="16" t="s">
        <v>367</v>
      </c>
      <c r="B361" t="s">
        <v>31</v>
      </c>
      <c r="C361">
        <v>20</v>
      </c>
      <c r="D361" s="17" t="str">
        <f t="shared" si="44"/>
        <v/>
      </c>
      <c r="AC361" t="str">
        <f t="shared" si="40"/>
        <v/>
      </c>
      <c r="AD361" t="str">
        <f t="shared" si="41"/>
        <v/>
      </c>
      <c r="AE361" t="str">
        <f t="shared" si="42"/>
        <v/>
      </c>
      <c r="AF361" t="str">
        <f>IF(AB361&lt;&gt;"",COUNTIFS($B$2:$Y$17,AB361,cell_number!$B$2:$Y$17,"&lt;&gt;"),"")</f>
        <v/>
      </c>
    </row>
    <row r="362" spans="1:32" x14ac:dyDescent="0.3">
      <c r="A362" s="16" t="s">
        <v>368</v>
      </c>
      <c r="B362" t="s">
        <v>32</v>
      </c>
      <c r="C362">
        <v>20</v>
      </c>
      <c r="D362" s="17" t="str">
        <f t="shared" si="44"/>
        <v/>
      </c>
      <c r="AC362" t="str">
        <f t="shared" si="40"/>
        <v/>
      </c>
      <c r="AD362" t="str">
        <f t="shared" si="41"/>
        <v/>
      </c>
      <c r="AE362" t="str">
        <f t="shared" si="42"/>
        <v/>
      </c>
      <c r="AF362" t="str">
        <f>IF(AB362&lt;&gt;"",COUNTIFS($B$2:$Y$17,AB362,cell_number!$B$2:$Y$17,"&lt;&gt;"),"")</f>
        <v/>
      </c>
    </row>
    <row r="363" spans="1:32" x14ac:dyDescent="0.3">
      <c r="A363" s="16" t="s">
        <v>369</v>
      </c>
      <c r="B363" t="s">
        <v>33</v>
      </c>
      <c r="C363">
        <v>20</v>
      </c>
      <c r="D363" s="17" t="str">
        <f t="shared" si="44"/>
        <v/>
      </c>
      <c r="AC363" t="str">
        <f t="shared" si="40"/>
        <v/>
      </c>
      <c r="AD363" t="str">
        <f t="shared" si="41"/>
        <v/>
      </c>
      <c r="AE363" t="str">
        <f t="shared" si="42"/>
        <v/>
      </c>
      <c r="AF363" t="str">
        <f>IF(AB363&lt;&gt;"",COUNTIFS($B$2:$Y$17,AB363,cell_number!$B$2:$Y$17,"&lt;&gt;"),"")</f>
        <v/>
      </c>
    </row>
    <row r="364" spans="1:32" x14ac:dyDescent="0.3">
      <c r="A364" s="16" t="s">
        <v>370</v>
      </c>
      <c r="B364" t="s">
        <v>34</v>
      </c>
      <c r="C364">
        <v>20</v>
      </c>
      <c r="D364" s="17" t="str">
        <f t="shared" si="44"/>
        <v/>
      </c>
      <c r="AC364" t="str">
        <f t="shared" si="40"/>
        <v/>
      </c>
      <c r="AD364" t="str">
        <f t="shared" si="41"/>
        <v/>
      </c>
      <c r="AE364" t="str">
        <f t="shared" si="42"/>
        <v/>
      </c>
      <c r="AF364" t="str">
        <f>IF(AB364&lt;&gt;"",COUNTIFS($B$2:$Y$17,AB364,cell_number!$B$2:$Y$17,"&lt;&gt;"),"")</f>
        <v/>
      </c>
    </row>
    <row r="365" spans="1:32" x14ac:dyDescent="0.3">
      <c r="A365" s="16" t="s">
        <v>371</v>
      </c>
      <c r="B365" t="s">
        <v>35</v>
      </c>
      <c r="C365">
        <v>20</v>
      </c>
      <c r="D365" s="17" t="str">
        <f t="shared" si="44"/>
        <v/>
      </c>
      <c r="AC365" t="str">
        <f t="shared" si="40"/>
        <v/>
      </c>
      <c r="AD365" t="str">
        <f t="shared" si="41"/>
        <v/>
      </c>
      <c r="AE365" t="str">
        <f t="shared" si="42"/>
        <v/>
      </c>
      <c r="AF365" t="str">
        <f>IF(AB365&lt;&gt;"",COUNTIFS($B$2:$Y$17,AB365,cell_number!$B$2:$Y$17,"&lt;&gt;"),"")</f>
        <v/>
      </c>
    </row>
    <row r="366" spans="1:32" x14ac:dyDescent="0.3">
      <c r="A366" s="16" t="s">
        <v>372</v>
      </c>
      <c r="B366" t="s">
        <v>18</v>
      </c>
      <c r="C366">
        <v>21</v>
      </c>
      <c r="D366" s="17" t="str">
        <f>IF(V2&lt;&gt;"",V2,"")</f>
        <v>CellsX - Mixt20230321f20220519NCWBt20230322f20211219FC - 40000</v>
      </c>
      <c r="AC366" t="str">
        <f t="shared" si="40"/>
        <v/>
      </c>
      <c r="AD366" t="str">
        <f t="shared" si="41"/>
        <v/>
      </c>
      <c r="AE366" t="str">
        <f t="shared" si="42"/>
        <v/>
      </c>
      <c r="AF366" t="str">
        <f>IF(AB366&lt;&gt;"",COUNTIFS($B$2:$Y$17,AB366,cell_number!$B$2:$Y$17,"&lt;&gt;"),"")</f>
        <v/>
      </c>
    </row>
    <row r="367" spans="1:32" x14ac:dyDescent="0.3">
      <c r="A367" s="16" t="s">
        <v>373</v>
      </c>
      <c r="B367" t="s">
        <v>21</v>
      </c>
      <c r="C367">
        <v>21</v>
      </c>
      <c r="D367" s="17" t="str">
        <f t="shared" ref="D367:D381" si="45">IF(T42&lt;&gt;"",T42,"")</f>
        <v/>
      </c>
      <c r="AC367" t="str">
        <f t="shared" si="40"/>
        <v/>
      </c>
      <c r="AD367" t="str">
        <f t="shared" si="41"/>
        <v/>
      </c>
      <c r="AE367" t="str">
        <f t="shared" si="42"/>
        <v/>
      </c>
      <c r="AF367" t="str">
        <f>IF(AB367&lt;&gt;"",COUNTIFS($B$2:$Y$17,AB367,cell_number!$B$2:$Y$17,"&lt;&gt;"),"")</f>
        <v/>
      </c>
    </row>
    <row r="368" spans="1:32" x14ac:dyDescent="0.3">
      <c r="A368" s="16" t="s">
        <v>374</v>
      </c>
      <c r="B368" t="s">
        <v>22</v>
      </c>
      <c r="C368">
        <v>21</v>
      </c>
      <c r="D368" s="17" t="str">
        <f t="shared" si="45"/>
        <v/>
      </c>
      <c r="AC368" t="str">
        <f t="shared" si="40"/>
        <v/>
      </c>
      <c r="AD368" t="str">
        <f t="shared" si="41"/>
        <v/>
      </c>
      <c r="AE368" t="str">
        <f t="shared" si="42"/>
        <v/>
      </c>
      <c r="AF368" t="str">
        <f>IF(AB368&lt;&gt;"",COUNTIFS($B$2:$Y$17,AB368,cell_number!$B$2:$Y$17,"&lt;&gt;"),"")</f>
        <v/>
      </c>
    </row>
    <row r="369" spans="1:32" x14ac:dyDescent="0.3">
      <c r="A369" s="16" t="s">
        <v>375</v>
      </c>
      <c r="B369" t="s">
        <v>23</v>
      </c>
      <c r="C369">
        <v>21</v>
      </c>
      <c r="D369" s="17" t="str">
        <f t="shared" si="45"/>
        <v/>
      </c>
      <c r="AC369" t="str">
        <f t="shared" si="40"/>
        <v/>
      </c>
      <c r="AD369" t="str">
        <f t="shared" si="41"/>
        <v/>
      </c>
      <c r="AE369" t="str">
        <f t="shared" si="42"/>
        <v/>
      </c>
      <c r="AF369" t="str">
        <f>IF(AB369&lt;&gt;"",COUNTIFS($B$2:$Y$17,AB369,cell_number!$B$2:$Y$17,"&lt;&gt;"),"")</f>
        <v/>
      </c>
    </row>
    <row r="370" spans="1:32" x14ac:dyDescent="0.3">
      <c r="A370" s="16" t="s">
        <v>376</v>
      </c>
      <c r="B370" t="s">
        <v>24</v>
      </c>
      <c r="C370">
        <v>21</v>
      </c>
      <c r="D370" s="17" t="str">
        <f t="shared" si="45"/>
        <v/>
      </c>
      <c r="AC370" t="str">
        <f t="shared" si="40"/>
        <v/>
      </c>
      <c r="AD370" t="str">
        <f t="shared" si="41"/>
        <v/>
      </c>
      <c r="AE370" t="str">
        <f t="shared" si="42"/>
        <v/>
      </c>
      <c r="AF370" t="str">
        <f>IF(AB370&lt;&gt;"",COUNTIFS($B$2:$Y$17,AB370,cell_number!$B$2:$Y$17,"&lt;&gt;"),"")</f>
        <v/>
      </c>
    </row>
    <row r="371" spans="1:32" x14ac:dyDescent="0.3">
      <c r="A371" s="16" t="s">
        <v>377</v>
      </c>
      <c r="B371" t="s">
        <v>25</v>
      </c>
      <c r="C371">
        <v>21</v>
      </c>
      <c r="D371" s="17" t="str">
        <f t="shared" si="45"/>
        <v/>
      </c>
      <c r="AC371" t="str">
        <f t="shared" si="40"/>
        <v/>
      </c>
      <c r="AD371" t="str">
        <f t="shared" si="41"/>
        <v/>
      </c>
      <c r="AE371" t="str">
        <f t="shared" si="42"/>
        <v/>
      </c>
      <c r="AF371" t="str">
        <f>IF(AB371&lt;&gt;"",COUNTIFS($B$2:$Y$17,AB371,cell_number!$B$2:$Y$17,"&lt;&gt;"),"")</f>
        <v/>
      </c>
    </row>
    <row r="372" spans="1:32" x14ac:dyDescent="0.3">
      <c r="A372" s="16" t="s">
        <v>378</v>
      </c>
      <c r="B372" t="s">
        <v>26</v>
      </c>
      <c r="C372">
        <v>21</v>
      </c>
      <c r="D372" s="17" t="str">
        <f t="shared" si="45"/>
        <v/>
      </c>
      <c r="AC372" t="str">
        <f t="shared" si="40"/>
        <v/>
      </c>
      <c r="AD372" t="str">
        <f t="shared" si="41"/>
        <v/>
      </c>
      <c r="AE372" t="str">
        <f t="shared" si="42"/>
        <v/>
      </c>
      <c r="AF372" t="str">
        <f>IF(AB372&lt;&gt;"",COUNTIFS($B$2:$Y$17,AB372,cell_number!$B$2:$Y$17,"&lt;&gt;"),"")</f>
        <v/>
      </c>
    </row>
    <row r="373" spans="1:32" x14ac:dyDescent="0.3">
      <c r="A373" s="16" t="s">
        <v>379</v>
      </c>
      <c r="B373" t="s">
        <v>27</v>
      </c>
      <c r="C373">
        <v>21</v>
      </c>
      <c r="D373" s="17" t="str">
        <f t="shared" si="45"/>
        <v/>
      </c>
      <c r="AC373" t="str">
        <f t="shared" si="40"/>
        <v/>
      </c>
      <c r="AD373" t="str">
        <f t="shared" si="41"/>
        <v/>
      </c>
      <c r="AE373" t="str">
        <f t="shared" si="42"/>
        <v/>
      </c>
      <c r="AF373" t="str">
        <f>IF(AB373&lt;&gt;"",COUNTIFS($B$2:$Y$17,AB373,cell_number!$B$2:$Y$17,"&lt;&gt;"),"")</f>
        <v/>
      </c>
    </row>
    <row r="374" spans="1:32" x14ac:dyDescent="0.3">
      <c r="A374" s="16" t="s">
        <v>380</v>
      </c>
      <c r="B374" t="s">
        <v>28</v>
      </c>
      <c r="C374">
        <v>21</v>
      </c>
      <c r="D374" s="17" t="str">
        <f t="shared" si="45"/>
        <v/>
      </c>
      <c r="AC374" t="str">
        <f t="shared" si="40"/>
        <v/>
      </c>
      <c r="AD374" t="str">
        <f t="shared" si="41"/>
        <v/>
      </c>
      <c r="AE374" t="str">
        <f t="shared" si="42"/>
        <v/>
      </c>
      <c r="AF374" t="str">
        <f>IF(AB374&lt;&gt;"",COUNTIFS($B$2:$Y$17,AB374,cell_number!$B$2:$Y$17,"&lt;&gt;"),"")</f>
        <v/>
      </c>
    </row>
    <row r="375" spans="1:32" x14ac:dyDescent="0.3">
      <c r="A375" s="16" t="s">
        <v>381</v>
      </c>
      <c r="B375" t="s">
        <v>29</v>
      </c>
      <c r="C375">
        <v>21</v>
      </c>
      <c r="D375" s="17" t="str">
        <f t="shared" si="45"/>
        <v/>
      </c>
      <c r="AC375" t="str">
        <f t="shared" si="40"/>
        <v/>
      </c>
      <c r="AD375" t="str">
        <f t="shared" si="41"/>
        <v/>
      </c>
      <c r="AE375" t="str">
        <f t="shared" si="42"/>
        <v/>
      </c>
      <c r="AF375" t="str">
        <f>IF(AB375&lt;&gt;"",COUNTIFS($B$2:$Y$17,AB375,cell_number!$B$2:$Y$17,"&lt;&gt;"),"")</f>
        <v/>
      </c>
    </row>
    <row r="376" spans="1:32" x14ac:dyDescent="0.3">
      <c r="A376" s="16" t="s">
        <v>382</v>
      </c>
      <c r="B376" t="s">
        <v>30</v>
      </c>
      <c r="C376">
        <v>21</v>
      </c>
      <c r="D376" s="17" t="str">
        <f t="shared" si="45"/>
        <v/>
      </c>
      <c r="AC376" t="str">
        <f t="shared" si="40"/>
        <v/>
      </c>
      <c r="AD376" t="str">
        <f t="shared" si="41"/>
        <v/>
      </c>
      <c r="AE376" t="str">
        <f t="shared" si="42"/>
        <v/>
      </c>
      <c r="AF376" t="str">
        <f>IF(AB376&lt;&gt;"",COUNTIFS($B$2:$Y$17,AB376,cell_number!$B$2:$Y$17,"&lt;&gt;"),"")</f>
        <v/>
      </c>
    </row>
    <row r="377" spans="1:32" x14ac:dyDescent="0.3">
      <c r="A377" s="16" t="s">
        <v>383</v>
      </c>
      <c r="B377" t="s">
        <v>31</v>
      </c>
      <c r="C377">
        <v>21</v>
      </c>
      <c r="D377" s="17" t="str">
        <f t="shared" si="45"/>
        <v/>
      </c>
      <c r="AC377" t="str">
        <f t="shared" si="40"/>
        <v/>
      </c>
      <c r="AD377" t="str">
        <f t="shared" si="41"/>
        <v/>
      </c>
      <c r="AE377" t="str">
        <f t="shared" si="42"/>
        <v/>
      </c>
      <c r="AF377" t="str">
        <f>IF(AB377&lt;&gt;"",COUNTIFS($B$2:$Y$17,AB377,cell_number!$B$2:$Y$17,"&lt;&gt;"),"")</f>
        <v/>
      </c>
    </row>
    <row r="378" spans="1:32" x14ac:dyDescent="0.3">
      <c r="A378" s="16" t="s">
        <v>384</v>
      </c>
      <c r="B378" t="s">
        <v>32</v>
      </c>
      <c r="C378">
        <v>21</v>
      </c>
      <c r="D378" s="17" t="str">
        <f t="shared" si="45"/>
        <v/>
      </c>
      <c r="AC378" t="str">
        <f t="shared" si="40"/>
        <v/>
      </c>
      <c r="AD378" t="str">
        <f t="shared" si="41"/>
        <v/>
      </c>
      <c r="AE378" t="str">
        <f t="shared" si="42"/>
        <v/>
      </c>
      <c r="AF378" t="str">
        <f>IF(AB378&lt;&gt;"",COUNTIFS($B$2:$Y$17,AB378,cell_number!$B$2:$Y$17,"&lt;&gt;"),"")</f>
        <v/>
      </c>
    </row>
    <row r="379" spans="1:32" x14ac:dyDescent="0.3">
      <c r="A379" s="16" t="s">
        <v>385</v>
      </c>
      <c r="B379" t="s">
        <v>33</v>
      </c>
      <c r="C379">
        <v>21</v>
      </c>
      <c r="D379" s="17" t="str">
        <f t="shared" si="45"/>
        <v/>
      </c>
      <c r="AC379" t="str">
        <f t="shared" si="40"/>
        <v/>
      </c>
      <c r="AD379" t="str">
        <f t="shared" si="41"/>
        <v/>
      </c>
      <c r="AE379" t="str">
        <f t="shared" si="42"/>
        <v/>
      </c>
      <c r="AF379" t="str">
        <f>IF(AB379&lt;&gt;"",COUNTIFS($B$2:$Y$17,AB379,cell_number!$B$2:$Y$17,"&lt;&gt;"),"")</f>
        <v/>
      </c>
    </row>
    <row r="380" spans="1:32" x14ac:dyDescent="0.3">
      <c r="A380" s="16" t="s">
        <v>386</v>
      </c>
      <c r="B380" t="s">
        <v>34</v>
      </c>
      <c r="C380">
        <v>21</v>
      </c>
      <c r="D380" s="17" t="str">
        <f t="shared" si="45"/>
        <v/>
      </c>
      <c r="AC380" t="str">
        <f t="shared" si="40"/>
        <v/>
      </c>
      <c r="AD380" t="str">
        <f t="shared" si="41"/>
        <v/>
      </c>
      <c r="AE380" t="str">
        <f t="shared" si="42"/>
        <v/>
      </c>
      <c r="AF380" t="str">
        <f>IF(AB380&lt;&gt;"",COUNTIFS($B$2:$Y$17,AB380,cell_number!$B$2:$Y$17,"&lt;&gt;"),"")</f>
        <v/>
      </c>
    </row>
    <row r="381" spans="1:32" x14ac:dyDescent="0.3">
      <c r="A381" s="16" t="s">
        <v>387</v>
      </c>
      <c r="B381" t="s">
        <v>35</v>
      </c>
      <c r="C381">
        <v>21</v>
      </c>
      <c r="D381" s="17" t="str">
        <f t="shared" si="45"/>
        <v/>
      </c>
      <c r="AC381" t="str">
        <f t="shared" si="40"/>
        <v/>
      </c>
      <c r="AD381" t="str">
        <f t="shared" si="41"/>
        <v/>
      </c>
      <c r="AE381" t="str">
        <f t="shared" si="42"/>
        <v/>
      </c>
      <c r="AF381" t="str">
        <f>IF(AB381&lt;&gt;"",COUNTIFS($B$2:$Y$17,AB381,cell_number!$B$2:$Y$17,"&lt;&gt;"),"")</f>
        <v/>
      </c>
    </row>
    <row r="382" spans="1:32" x14ac:dyDescent="0.3">
      <c r="A382" s="16" t="s">
        <v>388</v>
      </c>
      <c r="B382" t="s">
        <v>18</v>
      </c>
      <c r="C382">
        <v>22</v>
      </c>
      <c r="D382" s="17" t="str">
        <f>IF(W2&lt;&gt;"",W2,"")</f>
        <v>CellsX - Mixt20230321f20220519NCWBt20230322f20211219FC - 40000</v>
      </c>
      <c r="AC382" t="str">
        <f t="shared" si="40"/>
        <v/>
      </c>
      <c r="AD382" t="str">
        <f t="shared" si="41"/>
        <v/>
      </c>
      <c r="AE382" t="str">
        <f t="shared" si="42"/>
        <v/>
      </c>
      <c r="AF382" t="str">
        <f>IF(AB382&lt;&gt;"",COUNTIFS($B$2:$Y$17,AB382,cell_number!$B$2:$Y$17,"&lt;&gt;"),"")</f>
        <v/>
      </c>
    </row>
    <row r="383" spans="1:32" x14ac:dyDescent="0.3">
      <c r="A383" s="16" t="s">
        <v>389</v>
      </c>
      <c r="B383" t="s">
        <v>21</v>
      </c>
      <c r="C383">
        <v>22</v>
      </c>
      <c r="D383" s="17" t="str">
        <f t="shared" ref="D383:D397" si="46">IF(T58&lt;&gt;"",T58,"")</f>
        <v/>
      </c>
      <c r="AC383" t="str">
        <f t="shared" si="40"/>
        <v/>
      </c>
      <c r="AD383" t="str">
        <f t="shared" si="41"/>
        <v/>
      </c>
      <c r="AE383" t="str">
        <f t="shared" si="42"/>
        <v/>
      </c>
      <c r="AF383" t="str">
        <f>IF(AB383&lt;&gt;"",COUNTIFS($B$2:$Y$17,AB383,cell_number!$B$2:$Y$17,"&lt;&gt;"),"")</f>
        <v/>
      </c>
    </row>
    <row r="384" spans="1:32" x14ac:dyDescent="0.3">
      <c r="A384" s="16" t="s">
        <v>390</v>
      </c>
      <c r="B384" t="s">
        <v>22</v>
      </c>
      <c r="C384">
        <v>22</v>
      </c>
      <c r="D384" s="17" t="str">
        <f t="shared" si="46"/>
        <v/>
      </c>
      <c r="AC384" t="str">
        <f t="shared" si="40"/>
        <v/>
      </c>
      <c r="AD384" t="str">
        <f t="shared" si="41"/>
        <v/>
      </c>
      <c r="AE384" t="str">
        <f t="shared" si="42"/>
        <v/>
      </c>
      <c r="AF384" t="str">
        <f>IF(AB384&lt;&gt;"",COUNTIFS($B$2:$Y$17,AB384,cell_number!$B$2:$Y$17,"&lt;&gt;"),"")</f>
        <v/>
      </c>
    </row>
    <row r="385" spans="1:32" x14ac:dyDescent="0.3">
      <c r="A385" s="16" t="s">
        <v>391</v>
      </c>
      <c r="B385" t="s">
        <v>23</v>
      </c>
      <c r="C385">
        <v>22</v>
      </c>
      <c r="D385" s="17" t="str">
        <f t="shared" si="46"/>
        <v/>
      </c>
      <c r="AC385" t="str">
        <f t="shared" si="40"/>
        <v/>
      </c>
      <c r="AD385" t="str">
        <f t="shared" si="41"/>
        <v/>
      </c>
      <c r="AE385" t="str">
        <f t="shared" si="42"/>
        <v/>
      </c>
      <c r="AF385" t="str">
        <f>IF(AB385&lt;&gt;"",COUNTIFS($B$2:$Y$17,AB385,cell_number!$B$2:$Y$17,"&lt;&gt;"),"")</f>
        <v/>
      </c>
    </row>
    <row r="386" spans="1:32" x14ac:dyDescent="0.3">
      <c r="A386" s="16" t="s">
        <v>392</v>
      </c>
      <c r="B386" t="s">
        <v>24</v>
      </c>
      <c r="C386">
        <v>22</v>
      </c>
      <c r="D386" s="17" t="str">
        <f t="shared" si="46"/>
        <v/>
      </c>
      <c r="AC386" t="str">
        <f t="shared" si="40"/>
        <v/>
      </c>
      <c r="AD386" t="str">
        <f t="shared" si="41"/>
        <v/>
      </c>
      <c r="AE386" t="str">
        <f t="shared" si="42"/>
        <v/>
      </c>
      <c r="AF386" t="str">
        <f>IF(AB386&lt;&gt;"",COUNTIFS($B$2:$Y$17,AB386,cell_number!$B$2:$Y$17,"&lt;&gt;"),"")</f>
        <v/>
      </c>
    </row>
    <row r="387" spans="1:32" x14ac:dyDescent="0.3">
      <c r="A387" s="16" t="s">
        <v>393</v>
      </c>
      <c r="B387" t="s">
        <v>25</v>
      </c>
      <c r="C387">
        <v>22</v>
      </c>
      <c r="D387" s="17" t="str">
        <f t="shared" si="46"/>
        <v/>
      </c>
      <c r="AC387" t="str">
        <f t="shared" si="40"/>
        <v/>
      </c>
      <c r="AD387" t="str">
        <f t="shared" si="41"/>
        <v/>
      </c>
      <c r="AE387" t="str">
        <f t="shared" si="42"/>
        <v/>
      </c>
      <c r="AF387" t="str">
        <f>IF(AB387&lt;&gt;"",COUNTIFS($B$2:$Y$17,AB387,cell_number!$B$2:$Y$17,"&lt;&gt;"),"")</f>
        <v/>
      </c>
    </row>
    <row r="388" spans="1:32" x14ac:dyDescent="0.3">
      <c r="A388" s="16" t="s">
        <v>394</v>
      </c>
      <c r="B388" t="s">
        <v>26</v>
      </c>
      <c r="C388">
        <v>22</v>
      </c>
      <c r="D388" s="17" t="str">
        <f t="shared" si="46"/>
        <v/>
      </c>
      <c r="AC388" t="str">
        <f t="shared" si="40"/>
        <v/>
      </c>
      <c r="AD388" t="str">
        <f t="shared" si="41"/>
        <v/>
      </c>
      <c r="AE388" t="str">
        <f t="shared" si="42"/>
        <v/>
      </c>
      <c r="AF388" t="str">
        <f>IF(AB388&lt;&gt;"",COUNTIFS($B$2:$Y$17,AB388,cell_number!$B$2:$Y$17,"&lt;&gt;"),"")</f>
        <v/>
      </c>
    </row>
    <row r="389" spans="1:32" x14ac:dyDescent="0.3">
      <c r="A389" s="16" t="s">
        <v>395</v>
      </c>
      <c r="B389" t="s">
        <v>27</v>
      </c>
      <c r="C389">
        <v>22</v>
      </c>
      <c r="D389" s="17" t="str">
        <f t="shared" si="46"/>
        <v/>
      </c>
      <c r="AC389" t="str">
        <f t="shared" si="40"/>
        <v/>
      </c>
      <c r="AD389" t="str">
        <f t="shared" si="41"/>
        <v/>
      </c>
      <c r="AE389" t="str">
        <f t="shared" si="42"/>
        <v/>
      </c>
      <c r="AF389" t="str">
        <f>IF(AB389&lt;&gt;"",COUNTIFS($B$2:$Y$17,AB389,cell_number!$B$2:$Y$17,"&lt;&gt;"),"")</f>
        <v/>
      </c>
    </row>
    <row r="390" spans="1:32" x14ac:dyDescent="0.3">
      <c r="A390" s="16" t="s">
        <v>396</v>
      </c>
      <c r="B390" t="s">
        <v>28</v>
      </c>
      <c r="C390">
        <v>22</v>
      </c>
      <c r="D390" s="17" t="str">
        <f t="shared" si="46"/>
        <v/>
      </c>
      <c r="AC390" t="str">
        <f t="shared" si="40"/>
        <v/>
      </c>
      <c r="AD390" t="str">
        <f t="shared" si="41"/>
        <v/>
      </c>
      <c r="AE390" t="str">
        <f t="shared" si="42"/>
        <v/>
      </c>
      <c r="AF390" t="str">
        <f>IF(AB390&lt;&gt;"",COUNTIFS($B$2:$Y$17,AB390,cell_number!$B$2:$Y$17,"&lt;&gt;"),"")</f>
        <v/>
      </c>
    </row>
    <row r="391" spans="1:32" x14ac:dyDescent="0.3">
      <c r="A391" s="16" t="s">
        <v>397</v>
      </c>
      <c r="B391" t="s">
        <v>29</v>
      </c>
      <c r="C391">
        <v>22</v>
      </c>
      <c r="D391" s="17" t="str">
        <f t="shared" si="46"/>
        <v/>
      </c>
      <c r="AC391" t="str">
        <f t="shared" ref="AC391:AC425" si="47">IFERROR(IF(AB391&lt;&gt;"error",LEFT(AB391,FIND(" - ",AB391)-1),"error! Please check plate layout"),"")</f>
        <v/>
      </c>
      <c r="AD391" t="str">
        <f t="shared" ref="AD391:AD425" si="48">IFERROR(TRIM(MID(SUBSTITUTE(AB391," - ",REPT(" ",LEN(AB391))),(2-1)*LEN(AB391)+1,LEN(AB391))),"")</f>
        <v/>
      </c>
      <c r="AE391" t="str">
        <f t="shared" ref="AE391:AE425" si="49">IFERROR(TRIM(SUBSTITUTE(SUBSTITUTE(SUBSTITUTE(AB391,AC391,""),AD391,""),"-","")),"")</f>
        <v/>
      </c>
      <c r="AF391" t="str">
        <f>IF(AB391&lt;&gt;"",COUNTIFS($B$2:$Y$17,AB391,cell_number!$B$2:$Y$17,"&lt;&gt;"),"")</f>
        <v/>
      </c>
    </row>
    <row r="392" spans="1:32" x14ac:dyDescent="0.3">
      <c r="A392" s="16" t="s">
        <v>398</v>
      </c>
      <c r="B392" t="s">
        <v>30</v>
      </c>
      <c r="C392">
        <v>22</v>
      </c>
      <c r="D392" s="17" t="str">
        <f t="shared" si="46"/>
        <v/>
      </c>
      <c r="AC392" t="str">
        <f t="shared" si="47"/>
        <v/>
      </c>
      <c r="AD392" t="str">
        <f t="shared" si="48"/>
        <v/>
      </c>
      <c r="AE392" t="str">
        <f t="shared" si="49"/>
        <v/>
      </c>
      <c r="AF392" t="str">
        <f>IF(AB392&lt;&gt;"",COUNTIFS($B$2:$Y$17,AB392,cell_number!$B$2:$Y$17,"&lt;&gt;"),"")</f>
        <v/>
      </c>
    </row>
    <row r="393" spans="1:32" x14ac:dyDescent="0.3">
      <c r="A393" s="16" t="s">
        <v>399</v>
      </c>
      <c r="B393" t="s">
        <v>31</v>
      </c>
      <c r="C393">
        <v>22</v>
      </c>
      <c r="D393" s="17" t="str">
        <f t="shared" si="46"/>
        <v/>
      </c>
      <c r="AC393" t="str">
        <f t="shared" si="47"/>
        <v/>
      </c>
      <c r="AD393" t="str">
        <f t="shared" si="48"/>
        <v/>
      </c>
      <c r="AE393" t="str">
        <f t="shared" si="49"/>
        <v/>
      </c>
      <c r="AF393" t="str">
        <f>IF(AB393&lt;&gt;"",COUNTIFS($B$2:$Y$17,AB393,cell_number!$B$2:$Y$17,"&lt;&gt;"),"")</f>
        <v/>
      </c>
    </row>
    <row r="394" spans="1:32" x14ac:dyDescent="0.3">
      <c r="A394" s="16" t="s">
        <v>400</v>
      </c>
      <c r="B394" t="s">
        <v>32</v>
      </c>
      <c r="C394">
        <v>22</v>
      </c>
      <c r="D394" s="17" t="str">
        <f t="shared" si="46"/>
        <v/>
      </c>
      <c r="AC394" t="str">
        <f t="shared" si="47"/>
        <v/>
      </c>
      <c r="AD394" t="str">
        <f t="shared" si="48"/>
        <v/>
      </c>
      <c r="AE394" t="str">
        <f t="shared" si="49"/>
        <v/>
      </c>
      <c r="AF394" t="str">
        <f>IF(AB394&lt;&gt;"",COUNTIFS($B$2:$Y$17,AB394,cell_number!$B$2:$Y$17,"&lt;&gt;"),"")</f>
        <v/>
      </c>
    </row>
    <row r="395" spans="1:32" x14ac:dyDescent="0.3">
      <c r="A395" s="16" t="s">
        <v>401</v>
      </c>
      <c r="B395" t="s">
        <v>33</v>
      </c>
      <c r="C395">
        <v>22</v>
      </c>
      <c r="D395" s="17" t="str">
        <f t="shared" si="46"/>
        <v/>
      </c>
      <c r="AC395" t="str">
        <f t="shared" si="47"/>
        <v/>
      </c>
      <c r="AD395" t="str">
        <f t="shared" si="48"/>
        <v/>
      </c>
      <c r="AE395" t="str">
        <f t="shared" si="49"/>
        <v/>
      </c>
      <c r="AF395" t="str">
        <f>IF(AB395&lt;&gt;"",COUNTIFS($B$2:$Y$17,AB395,cell_number!$B$2:$Y$17,"&lt;&gt;"),"")</f>
        <v/>
      </c>
    </row>
    <row r="396" spans="1:32" x14ac:dyDescent="0.3">
      <c r="A396" s="16" t="s">
        <v>402</v>
      </c>
      <c r="B396" t="s">
        <v>34</v>
      </c>
      <c r="C396">
        <v>22</v>
      </c>
      <c r="D396" s="17" t="str">
        <f t="shared" si="46"/>
        <v/>
      </c>
      <c r="AC396" t="str">
        <f t="shared" si="47"/>
        <v/>
      </c>
      <c r="AD396" t="str">
        <f t="shared" si="48"/>
        <v/>
      </c>
      <c r="AE396" t="str">
        <f t="shared" si="49"/>
        <v/>
      </c>
      <c r="AF396" t="str">
        <f>IF(AB396&lt;&gt;"",COUNTIFS($B$2:$Y$17,AB396,cell_number!$B$2:$Y$17,"&lt;&gt;"),"")</f>
        <v/>
      </c>
    </row>
    <row r="397" spans="1:32" x14ac:dyDescent="0.3">
      <c r="A397" s="16" t="s">
        <v>403</v>
      </c>
      <c r="B397" t="s">
        <v>35</v>
      </c>
      <c r="C397">
        <v>22</v>
      </c>
      <c r="D397" s="17" t="str">
        <f t="shared" si="46"/>
        <v/>
      </c>
      <c r="AC397" t="str">
        <f t="shared" si="47"/>
        <v/>
      </c>
      <c r="AD397" t="str">
        <f t="shared" si="48"/>
        <v/>
      </c>
      <c r="AE397" t="str">
        <f t="shared" si="49"/>
        <v/>
      </c>
      <c r="AF397" t="str">
        <f>IF(AB397&lt;&gt;"",COUNTIFS($B$2:$Y$17,AB397,cell_number!$B$2:$Y$17,"&lt;&gt;"),"")</f>
        <v/>
      </c>
    </row>
    <row r="398" spans="1:32" x14ac:dyDescent="0.3">
      <c r="A398" s="16" t="s">
        <v>404</v>
      </c>
      <c r="B398" t="s">
        <v>18</v>
      </c>
      <c r="C398">
        <v>23</v>
      </c>
      <c r="D398" s="17" t="str">
        <f>IF(X2&lt;&gt;"",X2,"")</f>
        <v>CellsX - Mixt20230321f20220519NCWBt20230322f20211219FC - 40000</v>
      </c>
      <c r="AC398" t="str">
        <f t="shared" si="47"/>
        <v/>
      </c>
      <c r="AD398" t="str">
        <f t="shared" si="48"/>
        <v/>
      </c>
      <c r="AE398" t="str">
        <f t="shared" si="49"/>
        <v/>
      </c>
      <c r="AF398" t="str">
        <f>IF(AB398&lt;&gt;"",COUNTIFS($B$2:$Y$17,AB398,cell_number!$B$2:$Y$17,"&lt;&gt;"),"")</f>
        <v/>
      </c>
    </row>
    <row r="399" spans="1:32" x14ac:dyDescent="0.3">
      <c r="A399" s="16" t="s">
        <v>405</v>
      </c>
      <c r="B399" t="s">
        <v>21</v>
      </c>
      <c r="C399">
        <v>23</v>
      </c>
      <c r="D399" s="17" t="str">
        <f t="shared" ref="D399:D413" si="50">IF(T74&lt;&gt;"",T74,"")</f>
        <v/>
      </c>
      <c r="AC399" t="str">
        <f t="shared" si="47"/>
        <v/>
      </c>
      <c r="AD399" t="str">
        <f t="shared" si="48"/>
        <v/>
      </c>
      <c r="AE399" t="str">
        <f t="shared" si="49"/>
        <v/>
      </c>
      <c r="AF399" t="str">
        <f>IF(AB399&lt;&gt;"",COUNTIFS($B$2:$Y$17,AB399,cell_number!$B$2:$Y$17,"&lt;&gt;"),"")</f>
        <v/>
      </c>
    </row>
    <row r="400" spans="1:32" x14ac:dyDescent="0.3">
      <c r="A400" s="16" t="s">
        <v>406</v>
      </c>
      <c r="B400" t="s">
        <v>22</v>
      </c>
      <c r="C400">
        <v>23</v>
      </c>
      <c r="D400" s="17" t="str">
        <f t="shared" si="50"/>
        <v/>
      </c>
      <c r="AC400" t="str">
        <f t="shared" si="47"/>
        <v/>
      </c>
      <c r="AD400" t="str">
        <f t="shared" si="48"/>
        <v/>
      </c>
      <c r="AE400" t="str">
        <f t="shared" si="49"/>
        <v/>
      </c>
      <c r="AF400" t="str">
        <f>IF(AB400&lt;&gt;"",COUNTIFS($B$2:$Y$17,AB400,cell_number!$B$2:$Y$17,"&lt;&gt;"),"")</f>
        <v/>
      </c>
    </row>
    <row r="401" spans="1:32" x14ac:dyDescent="0.3">
      <c r="A401" s="16" t="s">
        <v>407</v>
      </c>
      <c r="B401" t="s">
        <v>23</v>
      </c>
      <c r="C401">
        <v>23</v>
      </c>
      <c r="D401" s="17" t="str">
        <f t="shared" si="50"/>
        <v/>
      </c>
      <c r="AC401" t="str">
        <f t="shared" si="47"/>
        <v/>
      </c>
      <c r="AD401" t="str">
        <f t="shared" si="48"/>
        <v/>
      </c>
      <c r="AE401" t="str">
        <f t="shared" si="49"/>
        <v/>
      </c>
      <c r="AF401" t="str">
        <f>IF(AB401&lt;&gt;"",COUNTIFS($B$2:$Y$17,AB401,cell_number!$B$2:$Y$17,"&lt;&gt;"),"")</f>
        <v/>
      </c>
    </row>
    <row r="402" spans="1:32" x14ac:dyDescent="0.3">
      <c r="A402" s="16" t="s">
        <v>408</v>
      </c>
      <c r="B402" t="s">
        <v>24</v>
      </c>
      <c r="C402">
        <v>23</v>
      </c>
      <c r="D402" s="17" t="str">
        <f t="shared" si="50"/>
        <v/>
      </c>
      <c r="AC402" t="str">
        <f t="shared" si="47"/>
        <v/>
      </c>
      <c r="AD402" t="str">
        <f t="shared" si="48"/>
        <v/>
      </c>
      <c r="AE402" t="str">
        <f t="shared" si="49"/>
        <v/>
      </c>
      <c r="AF402" t="str">
        <f>IF(AB402&lt;&gt;"",COUNTIFS($B$2:$Y$17,AB402,cell_number!$B$2:$Y$17,"&lt;&gt;"),"")</f>
        <v/>
      </c>
    </row>
    <row r="403" spans="1:32" x14ac:dyDescent="0.3">
      <c r="A403" s="16" t="s">
        <v>409</v>
      </c>
      <c r="B403" t="s">
        <v>25</v>
      </c>
      <c r="C403">
        <v>23</v>
      </c>
      <c r="D403" s="17" t="str">
        <f t="shared" si="50"/>
        <v/>
      </c>
      <c r="AC403" t="str">
        <f t="shared" si="47"/>
        <v/>
      </c>
      <c r="AD403" t="str">
        <f t="shared" si="48"/>
        <v/>
      </c>
      <c r="AE403" t="str">
        <f t="shared" si="49"/>
        <v/>
      </c>
      <c r="AF403" t="str">
        <f>IF(AB403&lt;&gt;"",COUNTIFS($B$2:$Y$17,AB403,cell_number!$B$2:$Y$17,"&lt;&gt;"),"")</f>
        <v/>
      </c>
    </row>
    <row r="404" spans="1:32" x14ac:dyDescent="0.3">
      <c r="A404" s="16" t="s">
        <v>410</v>
      </c>
      <c r="B404" t="s">
        <v>26</v>
      </c>
      <c r="C404">
        <v>23</v>
      </c>
      <c r="D404" s="17" t="str">
        <f t="shared" si="50"/>
        <v/>
      </c>
      <c r="AC404" t="str">
        <f t="shared" si="47"/>
        <v/>
      </c>
      <c r="AD404" t="str">
        <f t="shared" si="48"/>
        <v/>
      </c>
      <c r="AE404" t="str">
        <f t="shared" si="49"/>
        <v/>
      </c>
      <c r="AF404" t="str">
        <f>IF(AB404&lt;&gt;"",COUNTIFS($B$2:$Y$17,AB404,cell_number!$B$2:$Y$17,"&lt;&gt;"),"")</f>
        <v/>
      </c>
    </row>
    <row r="405" spans="1:32" x14ac:dyDescent="0.3">
      <c r="A405" s="16" t="s">
        <v>411</v>
      </c>
      <c r="B405" t="s">
        <v>27</v>
      </c>
      <c r="C405">
        <v>23</v>
      </c>
      <c r="D405" s="17" t="str">
        <f t="shared" si="50"/>
        <v/>
      </c>
      <c r="AC405" t="str">
        <f t="shared" si="47"/>
        <v/>
      </c>
      <c r="AD405" t="str">
        <f t="shared" si="48"/>
        <v/>
      </c>
      <c r="AE405" t="str">
        <f t="shared" si="49"/>
        <v/>
      </c>
      <c r="AF405" t="str">
        <f>IF(AB405&lt;&gt;"",COUNTIFS($B$2:$Y$17,AB405,cell_number!$B$2:$Y$17,"&lt;&gt;"),"")</f>
        <v/>
      </c>
    </row>
    <row r="406" spans="1:32" x14ac:dyDescent="0.3">
      <c r="A406" s="16" t="s">
        <v>412</v>
      </c>
      <c r="B406" t="s">
        <v>28</v>
      </c>
      <c r="C406">
        <v>23</v>
      </c>
      <c r="D406" s="17" t="str">
        <f t="shared" si="50"/>
        <v/>
      </c>
      <c r="AC406" t="str">
        <f t="shared" si="47"/>
        <v/>
      </c>
      <c r="AD406" t="str">
        <f t="shared" si="48"/>
        <v/>
      </c>
      <c r="AE406" t="str">
        <f t="shared" si="49"/>
        <v/>
      </c>
      <c r="AF406" t="str">
        <f>IF(AB406&lt;&gt;"",COUNTIFS($B$2:$Y$17,AB406,cell_number!$B$2:$Y$17,"&lt;&gt;"),"")</f>
        <v/>
      </c>
    </row>
    <row r="407" spans="1:32" x14ac:dyDescent="0.3">
      <c r="A407" s="16" t="s">
        <v>413</v>
      </c>
      <c r="B407" t="s">
        <v>29</v>
      </c>
      <c r="C407">
        <v>23</v>
      </c>
      <c r="D407" s="17" t="str">
        <f t="shared" si="50"/>
        <v/>
      </c>
      <c r="AC407" t="str">
        <f t="shared" si="47"/>
        <v/>
      </c>
      <c r="AD407" t="str">
        <f t="shared" si="48"/>
        <v/>
      </c>
      <c r="AE407" t="str">
        <f t="shared" si="49"/>
        <v/>
      </c>
      <c r="AF407" t="str">
        <f>IF(AB407&lt;&gt;"",COUNTIFS($B$2:$Y$17,AB407,cell_number!$B$2:$Y$17,"&lt;&gt;"),"")</f>
        <v/>
      </c>
    </row>
    <row r="408" spans="1:32" x14ac:dyDescent="0.3">
      <c r="A408" s="16" t="s">
        <v>414</v>
      </c>
      <c r="B408" t="s">
        <v>30</v>
      </c>
      <c r="C408">
        <v>23</v>
      </c>
      <c r="D408" s="17" t="str">
        <f t="shared" si="50"/>
        <v/>
      </c>
      <c r="AC408" t="str">
        <f t="shared" si="47"/>
        <v/>
      </c>
      <c r="AD408" t="str">
        <f t="shared" si="48"/>
        <v/>
      </c>
      <c r="AE408" t="str">
        <f t="shared" si="49"/>
        <v/>
      </c>
      <c r="AF408" t="str">
        <f>IF(AB408&lt;&gt;"",COUNTIFS($B$2:$Y$17,AB408,cell_number!$B$2:$Y$17,"&lt;&gt;"),"")</f>
        <v/>
      </c>
    </row>
    <row r="409" spans="1:32" x14ac:dyDescent="0.3">
      <c r="A409" s="16" t="s">
        <v>415</v>
      </c>
      <c r="B409" t="s">
        <v>31</v>
      </c>
      <c r="C409">
        <v>23</v>
      </c>
      <c r="D409" s="17" t="str">
        <f t="shared" si="50"/>
        <v/>
      </c>
      <c r="AC409" t="str">
        <f t="shared" si="47"/>
        <v/>
      </c>
      <c r="AD409" t="str">
        <f t="shared" si="48"/>
        <v/>
      </c>
      <c r="AE409" t="str">
        <f t="shared" si="49"/>
        <v/>
      </c>
      <c r="AF409" t="str">
        <f>IF(AB409&lt;&gt;"",COUNTIFS($B$2:$Y$17,AB409,cell_number!$B$2:$Y$17,"&lt;&gt;"),"")</f>
        <v/>
      </c>
    </row>
    <row r="410" spans="1:32" x14ac:dyDescent="0.3">
      <c r="A410" s="16" t="s">
        <v>416</v>
      </c>
      <c r="B410" t="s">
        <v>32</v>
      </c>
      <c r="C410">
        <v>23</v>
      </c>
      <c r="D410" s="17" t="str">
        <f t="shared" si="50"/>
        <v/>
      </c>
      <c r="AC410" t="str">
        <f t="shared" si="47"/>
        <v/>
      </c>
      <c r="AD410" t="str">
        <f t="shared" si="48"/>
        <v/>
      </c>
      <c r="AE410" t="str">
        <f t="shared" si="49"/>
        <v/>
      </c>
      <c r="AF410" t="str">
        <f>IF(AB410&lt;&gt;"",COUNTIFS($B$2:$Y$17,AB410,cell_number!$B$2:$Y$17,"&lt;&gt;"),"")</f>
        <v/>
      </c>
    </row>
    <row r="411" spans="1:32" x14ac:dyDescent="0.3">
      <c r="A411" s="16" t="s">
        <v>417</v>
      </c>
      <c r="B411" t="s">
        <v>33</v>
      </c>
      <c r="C411">
        <v>23</v>
      </c>
      <c r="D411" s="17" t="str">
        <f t="shared" si="50"/>
        <v/>
      </c>
      <c r="AC411" t="str">
        <f t="shared" si="47"/>
        <v/>
      </c>
      <c r="AD411" t="str">
        <f t="shared" si="48"/>
        <v/>
      </c>
      <c r="AE411" t="str">
        <f t="shared" si="49"/>
        <v/>
      </c>
      <c r="AF411" t="str">
        <f>IF(AB411&lt;&gt;"",COUNTIFS($B$2:$Y$17,AB411,cell_number!$B$2:$Y$17,"&lt;&gt;"),"")</f>
        <v/>
      </c>
    </row>
    <row r="412" spans="1:32" x14ac:dyDescent="0.3">
      <c r="A412" s="16" t="s">
        <v>418</v>
      </c>
      <c r="B412" t="s">
        <v>34</v>
      </c>
      <c r="C412">
        <v>23</v>
      </c>
      <c r="D412" s="17" t="str">
        <f t="shared" si="50"/>
        <v/>
      </c>
      <c r="AC412" t="str">
        <f t="shared" si="47"/>
        <v/>
      </c>
      <c r="AD412" t="str">
        <f t="shared" si="48"/>
        <v/>
      </c>
      <c r="AE412" t="str">
        <f t="shared" si="49"/>
        <v/>
      </c>
      <c r="AF412" t="str">
        <f>IF(AB412&lt;&gt;"",COUNTIFS($B$2:$Y$17,AB412,cell_number!$B$2:$Y$17,"&lt;&gt;"),"")</f>
        <v/>
      </c>
    </row>
    <row r="413" spans="1:32" x14ac:dyDescent="0.3">
      <c r="A413" s="16" t="s">
        <v>419</v>
      </c>
      <c r="B413" t="s">
        <v>35</v>
      </c>
      <c r="C413">
        <v>23</v>
      </c>
      <c r="D413" s="17" t="str">
        <f t="shared" si="50"/>
        <v/>
      </c>
      <c r="AC413" t="str">
        <f t="shared" si="47"/>
        <v/>
      </c>
      <c r="AD413" t="str">
        <f t="shared" si="48"/>
        <v/>
      </c>
      <c r="AE413" t="str">
        <f t="shared" si="49"/>
        <v/>
      </c>
      <c r="AF413" t="str">
        <f>IF(AB413&lt;&gt;"",COUNTIFS($B$2:$Y$17,AB413,cell_number!$B$2:$Y$17,"&lt;&gt;"),"")</f>
        <v/>
      </c>
    </row>
    <row r="414" spans="1:32" x14ac:dyDescent="0.3">
      <c r="A414" s="16" t="s">
        <v>420</v>
      </c>
      <c r="B414" t="s">
        <v>18</v>
      </c>
      <c r="C414">
        <v>24</v>
      </c>
      <c r="D414" s="17" t="str">
        <f>IF(Y2&lt;&gt;"",Y2,"")</f>
        <v>CellsX - Mixt20230321f20220519NCWBt20230322f20211219FC - 40000</v>
      </c>
      <c r="E414" s="17"/>
      <c r="AC414" t="str">
        <f t="shared" si="47"/>
        <v/>
      </c>
      <c r="AD414" t="str">
        <f t="shared" si="48"/>
        <v/>
      </c>
      <c r="AE414" t="str">
        <f t="shared" si="49"/>
        <v/>
      </c>
      <c r="AF414" t="str">
        <f>IF(AB414&lt;&gt;"",COUNTIFS($B$2:$Y$17,AB414,cell_number!$B$2:$Y$17,"&lt;&gt;"),"")</f>
        <v/>
      </c>
    </row>
    <row r="415" spans="1:32" x14ac:dyDescent="0.3">
      <c r="A415" s="16" t="s">
        <v>421</v>
      </c>
      <c r="B415" t="s">
        <v>21</v>
      </c>
      <c r="C415">
        <v>24</v>
      </c>
      <c r="D415" s="17" t="str">
        <f t="shared" ref="D415:D429" si="51">IF(T90&lt;&gt;"",T90,"")</f>
        <v/>
      </c>
      <c r="AC415" t="str">
        <f t="shared" si="47"/>
        <v/>
      </c>
      <c r="AD415" t="str">
        <f t="shared" si="48"/>
        <v/>
      </c>
      <c r="AE415" t="str">
        <f t="shared" si="49"/>
        <v/>
      </c>
      <c r="AF415" t="str">
        <f>IF(AB415&lt;&gt;"",COUNTIFS($B$2:$Y$17,AB415,cell_number!$B$2:$Y$17,"&lt;&gt;"),"")</f>
        <v/>
      </c>
    </row>
    <row r="416" spans="1:32" x14ac:dyDescent="0.3">
      <c r="A416" s="16" t="s">
        <v>422</v>
      </c>
      <c r="B416" t="s">
        <v>22</v>
      </c>
      <c r="C416">
        <v>24</v>
      </c>
      <c r="D416" s="17" t="str">
        <f t="shared" si="51"/>
        <v/>
      </c>
      <c r="AC416" t="str">
        <f t="shared" si="47"/>
        <v/>
      </c>
      <c r="AD416" t="str">
        <f t="shared" si="48"/>
        <v/>
      </c>
      <c r="AE416" t="str">
        <f t="shared" si="49"/>
        <v/>
      </c>
      <c r="AF416" t="str">
        <f>IF(AB416&lt;&gt;"",COUNTIFS($B$2:$Y$17,AB416,cell_number!$B$2:$Y$17,"&lt;&gt;"),"")</f>
        <v/>
      </c>
    </row>
    <row r="417" spans="1:32" x14ac:dyDescent="0.3">
      <c r="A417" s="16" t="s">
        <v>423</v>
      </c>
      <c r="B417" t="s">
        <v>23</v>
      </c>
      <c r="C417">
        <v>24</v>
      </c>
      <c r="D417" s="17" t="str">
        <f t="shared" si="51"/>
        <v/>
      </c>
      <c r="AC417" t="str">
        <f t="shared" si="47"/>
        <v/>
      </c>
      <c r="AD417" t="str">
        <f t="shared" si="48"/>
        <v/>
      </c>
      <c r="AE417" t="str">
        <f t="shared" si="49"/>
        <v/>
      </c>
      <c r="AF417" t="str">
        <f>IF(AB417&lt;&gt;"",COUNTIFS($B$2:$Y$17,AB417,cell_number!$B$2:$Y$17,"&lt;&gt;"),"")</f>
        <v/>
      </c>
    </row>
    <row r="418" spans="1:32" x14ac:dyDescent="0.3">
      <c r="A418" s="16" t="s">
        <v>424</v>
      </c>
      <c r="B418" t="s">
        <v>24</v>
      </c>
      <c r="C418">
        <v>24</v>
      </c>
      <c r="D418" s="17" t="str">
        <f t="shared" si="51"/>
        <v/>
      </c>
      <c r="AC418" t="str">
        <f t="shared" si="47"/>
        <v/>
      </c>
      <c r="AD418" t="str">
        <f t="shared" si="48"/>
        <v/>
      </c>
      <c r="AE418" t="str">
        <f t="shared" si="49"/>
        <v/>
      </c>
      <c r="AF418" t="str">
        <f>IF(AB418&lt;&gt;"",COUNTIFS($B$2:$Y$17,AB418,cell_number!$B$2:$Y$17,"&lt;&gt;"),"")</f>
        <v/>
      </c>
    </row>
    <row r="419" spans="1:32" x14ac:dyDescent="0.3">
      <c r="A419" s="16" t="s">
        <v>425</v>
      </c>
      <c r="B419" t="s">
        <v>25</v>
      </c>
      <c r="C419">
        <v>24</v>
      </c>
      <c r="D419" s="17" t="str">
        <f t="shared" si="51"/>
        <v/>
      </c>
      <c r="AC419" t="str">
        <f t="shared" si="47"/>
        <v/>
      </c>
      <c r="AD419" t="str">
        <f t="shared" si="48"/>
        <v/>
      </c>
      <c r="AE419" t="str">
        <f t="shared" si="49"/>
        <v/>
      </c>
      <c r="AF419" t="str">
        <f>IF(AB419&lt;&gt;"",COUNTIFS($B$2:$Y$17,AB419,cell_number!$B$2:$Y$17,"&lt;&gt;"),"")</f>
        <v/>
      </c>
    </row>
    <row r="420" spans="1:32" x14ac:dyDescent="0.3">
      <c r="A420" s="16" t="s">
        <v>426</v>
      </c>
      <c r="B420" t="s">
        <v>26</v>
      </c>
      <c r="C420">
        <v>24</v>
      </c>
      <c r="D420" s="17" t="str">
        <f t="shared" si="51"/>
        <v/>
      </c>
      <c r="AC420" t="str">
        <f t="shared" si="47"/>
        <v/>
      </c>
      <c r="AD420" t="str">
        <f t="shared" si="48"/>
        <v/>
      </c>
      <c r="AE420" t="str">
        <f t="shared" si="49"/>
        <v/>
      </c>
      <c r="AF420" t="str">
        <f>IF(AB420&lt;&gt;"",COUNTIFS($B$2:$Y$17,AB420,cell_number!$B$2:$Y$17,"&lt;&gt;"),"")</f>
        <v/>
      </c>
    </row>
    <row r="421" spans="1:32" x14ac:dyDescent="0.3">
      <c r="A421" s="16" t="s">
        <v>427</v>
      </c>
      <c r="B421" t="s">
        <v>27</v>
      </c>
      <c r="C421">
        <v>24</v>
      </c>
      <c r="D421" s="17" t="str">
        <f t="shared" si="51"/>
        <v/>
      </c>
      <c r="AC421" t="str">
        <f t="shared" si="47"/>
        <v/>
      </c>
      <c r="AD421" t="str">
        <f t="shared" si="48"/>
        <v/>
      </c>
      <c r="AE421" t="str">
        <f t="shared" si="49"/>
        <v/>
      </c>
      <c r="AF421" t="str">
        <f>IF(AB421&lt;&gt;"",COUNTIFS($B$2:$Y$17,AB421,cell_number!$B$2:$Y$17,"&lt;&gt;"),"")</f>
        <v/>
      </c>
    </row>
    <row r="422" spans="1:32" x14ac:dyDescent="0.3">
      <c r="A422" s="16" t="s">
        <v>428</v>
      </c>
      <c r="B422" t="s">
        <v>28</v>
      </c>
      <c r="C422">
        <v>24</v>
      </c>
      <c r="D422" s="17" t="str">
        <f t="shared" si="51"/>
        <v/>
      </c>
      <c r="AC422" t="str">
        <f t="shared" si="47"/>
        <v/>
      </c>
      <c r="AD422" t="str">
        <f t="shared" si="48"/>
        <v/>
      </c>
      <c r="AE422" t="str">
        <f t="shared" si="49"/>
        <v/>
      </c>
      <c r="AF422" t="str">
        <f>IF(AB422&lt;&gt;"",COUNTIFS($B$2:$Y$17,AB422,cell_number!$B$2:$Y$17,"&lt;&gt;"),"")</f>
        <v/>
      </c>
    </row>
    <row r="423" spans="1:32" x14ac:dyDescent="0.3">
      <c r="A423" s="16" t="s">
        <v>429</v>
      </c>
      <c r="B423" t="s">
        <v>29</v>
      </c>
      <c r="C423">
        <v>24</v>
      </c>
      <c r="D423" s="17" t="str">
        <f t="shared" si="51"/>
        <v/>
      </c>
      <c r="AC423" t="str">
        <f t="shared" si="47"/>
        <v/>
      </c>
      <c r="AD423" t="str">
        <f t="shared" si="48"/>
        <v/>
      </c>
      <c r="AE423" t="str">
        <f t="shared" si="49"/>
        <v/>
      </c>
      <c r="AF423" t="str">
        <f>IF(AB423&lt;&gt;"",COUNTIFS($B$2:$Y$17,AB423,cell_number!$B$2:$Y$17,"&lt;&gt;"),"")</f>
        <v/>
      </c>
    </row>
    <row r="424" spans="1:32" x14ac:dyDescent="0.3">
      <c r="A424" s="16" t="s">
        <v>430</v>
      </c>
      <c r="B424" t="s">
        <v>30</v>
      </c>
      <c r="C424">
        <v>24</v>
      </c>
      <c r="D424" s="17" t="str">
        <f t="shared" si="51"/>
        <v/>
      </c>
      <c r="AC424" t="str">
        <f t="shared" si="47"/>
        <v/>
      </c>
      <c r="AD424" t="str">
        <f t="shared" si="48"/>
        <v/>
      </c>
      <c r="AE424" t="str">
        <f t="shared" si="49"/>
        <v/>
      </c>
      <c r="AF424" t="str">
        <f>IF(AB424&lt;&gt;"",COUNTIFS($B$2:$Y$17,AB424,cell_number!$B$2:$Y$17,"&lt;&gt;"),"")</f>
        <v/>
      </c>
    </row>
    <row r="425" spans="1:32" x14ac:dyDescent="0.3">
      <c r="A425" s="16" t="s">
        <v>431</v>
      </c>
      <c r="B425" t="s">
        <v>31</v>
      </c>
      <c r="C425">
        <v>24</v>
      </c>
      <c r="D425" s="17" t="str">
        <f t="shared" si="51"/>
        <v/>
      </c>
      <c r="AC425" t="str">
        <f t="shared" si="47"/>
        <v/>
      </c>
      <c r="AD425" t="str">
        <f t="shared" si="48"/>
        <v/>
      </c>
      <c r="AE425" t="str">
        <f t="shared" si="49"/>
        <v/>
      </c>
      <c r="AF425" t="str">
        <f>IF(AB425&lt;&gt;"",COUNTIFS($B$2:$Y$17,AB425,cell_number!$B$2:$Y$17,"&lt;&gt;"),"")</f>
        <v/>
      </c>
    </row>
    <row r="426" spans="1:32" x14ac:dyDescent="0.3">
      <c r="A426" s="16" t="s">
        <v>432</v>
      </c>
      <c r="B426" t="s">
        <v>32</v>
      </c>
      <c r="C426">
        <v>24</v>
      </c>
      <c r="D426" s="17" t="str">
        <f t="shared" si="51"/>
        <v/>
      </c>
    </row>
    <row r="427" spans="1:32" x14ac:dyDescent="0.3">
      <c r="A427" s="16" t="s">
        <v>433</v>
      </c>
      <c r="B427" t="s">
        <v>33</v>
      </c>
      <c r="C427">
        <v>24</v>
      </c>
      <c r="D427" s="17" t="str">
        <f t="shared" si="51"/>
        <v/>
      </c>
    </row>
    <row r="428" spans="1:32" x14ac:dyDescent="0.3">
      <c r="A428" s="16" t="s">
        <v>434</v>
      </c>
      <c r="B428" t="s">
        <v>34</v>
      </c>
      <c r="C428">
        <v>24</v>
      </c>
      <c r="D428" s="17" t="str">
        <f t="shared" si="51"/>
        <v/>
      </c>
    </row>
    <row r="429" spans="1:32" x14ac:dyDescent="0.3">
      <c r="A429" s="18" t="s">
        <v>435</v>
      </c>
      <c r="B429" t="s">
        <v>35</v>
      </c>
      <c r="C429">
        <v>24</v>
      </c>
      <c r="D429" s="17" t="str">
        <f t="shared" si="51"/>
        <v/>
      </c>
    </row>
    <row r="433" spans="28:28" x14ac:dyDescent="0.3">
      <c r="AB433" t="str">
        <f>IF(AB8&lt;&gt;"",COUNTIFS($B$2:$Y$17,AB8,cell_number!$B$2:$Y$17,"&lt;&gt;"),"")</f>
        <v/>
      </c>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S429"/>
  <sheetViews>
    <sheetView zoomScale="85" zoomScaleNormal="85" workbookViewId="0">
      <selection activeCell="AB3" sqref="AB3"/>
    </sheetView>
  </sheetViews>
  <sheetFormatPr defaultColWidth="8.88671875" defaultRowHeight="14.4" x14ac:dyDescent="0.3"/>
  <cols>
    <col min="2" max="4" width="9.44140625" bestFit="1" customWidth="1"/>
    <col min="5" max="9" width="8.88671875" bestFit="1" customWidth="1"/>
    <col min="10" max="12" width="9.44140625" bestFit="1" customWidth="1"/>
    <col min="13" max="17" width="8.88671875" bestFit="1" customWidth="1"/>
    <col min="28" max="28" width="48" bestFit="1" customWidth="1"/>
  </cols>
  <sheetData>
    <row r="1" spans="1:45" x14ac:dyDescent="0.3">
      <c r="A1" t="str">
        <f>IF('Layout full names (mandatory)'!AE40&lt;&gt;"",'Layout full names (mandatory)'!AE40,"")</f>
        <v/>
      </c>
      <c r="B1">
        <f>IF('Layout full names (mandatory)'!AF40&lt;&gt;"",'Layout full names (mandatory)'!AF40,"")</f>
        <v>1</v>
      </c>
      <c r="C1">
        <f>IF('Layout full names (mandatory)'!AG40&lt;&gt;"",'Layout full names (mandatory)'!AG40,"")</f>
        <v>2</v>
      </c>
      <c r="D1">
        <f>IF('Layout full names (mandatory)'!AH40&lt;&gt;"",'Layout full names (mandatory)'!AH40,"")</f>
        <v>3</v>
      </c>
      <c r="E1">
        <f>IF('Layout full names (mandatory)'!AI40&lt;&gt;"",'Layout full names (mandatory)'!AI40,"")</f>
        <v>4</v>
      </c>
      <c r="F1">
        <f>IF('Layout full names (mandatory)'!AJ40&lt;&gt;"",'Layout full names (mandatory)'!AJ40,"")</f>
        <v>5</v>
      </c>
      <c r="G1">
        <f>IF('Layout full names (mandatory)'!AK40&lt;&gt;"",'Layout full names (mandatory)'!AK40,"")</f>
        <v>6</v>
      </c>
      <c r="H1">
        <f>IF('Layout full names (mandatory)'!AL40&lt;&gt;"",'Layout full names (mandatory)'!AL40,"")</f>
        <v>7</v>
      </c>
      <c r="I1">
        <f>IF('Layout full names (mandatory)'!AM40&lt;&gt;"",'Layout full names (mandatory)'!AM40,"")</f>
        <v>8</v>
      </c>
      <c r="J1">
        <f>IF('Layout full names (mandatory)'!AN40&lt;&gt;"",'Layout full names (mandatory)'!AN40,"")</f>
        <v>9</v>
      </c>
      <c r="K1">
        <f>IF('Layout full names (mandatory)'!AO40&lt;&gt;"",'Layout full names (mandatory)'!AO40,"")</f>
        <v>10</v>
      </c>
      <c r="L1">
        <f>IF('Layout full names (mandatory)'!AP40&lt;&gt;"",'Layout full names (mandatory)'!AP40,"")</f>
        <v>11</v>
      </c>
      <c r="M1">
        <f>IF('Layout full names (mandatory)'!AQ40&lt;&gt;"",'Layout full names (mandatory)'!AQ40,"")</f>
        <v>12</v>
      </c>
      <c r="N1">
        <f>IF('Layout full names (mandatory)'!AR40&lt;&gt;"",'Layout full names (mandatory)'!AR40,"")</f>
        <v>13</v>
      </c>
      <c r="O1">
        <f>IF('Layout full names (mandatory)'!AS40&lt;&gt;"",'Layout full names (mandatory)'!AS40,"")</f>
        <v>14</v>
      </c>
      <c r="P1">
        <f>IF('Layout full names (mandatory)'!AT40&lt;&gt;"",'Layout full names (mandatory)'!AT40,"")</f>
        <v>15</v>
      </c>
      <c r="Q1">
        <f>IF('Layout full names (mandatory)'!AU40&lt;&gt;"",'Layout full names (mandatory)'!AU40,"")</f>
        <v>16</v>
      </c>
      <c r="R1">
        <f>IF('Layout full names (mandatory)'!AV40&lt;&gt;"",'Layout full names (mandatory)'!AV40,"")</f>
        <v>17</v>
      </c>
      <c r="S1">
        <f>IF('Layout full names (mandatory)'!AW40&lt;&gt;"",'Layout full names (mandatory)'!AW40,"")</f>
        <v>18</v>
      </c>
      <c r="T1">
        <f>IF('Layout full names (mandatory)'!AX40&lt;&gt;"",'Layout full names (mandatory)'!AX40,"")</f>
        <v>19</v>
      </c>
      <c r="U1">
        <f>IF('Layout full names (mandatory)'!AY40&lt;&gt;"",'Layout full names (mandatory)'!AY40,"")</f>
        <v>20</v>
      </c>
      <c r="V1">
        <f>IF('Layout full names (mandatory)'!AZ40&lt;&gt;"",'Layout full names (mandatory)'!AZ40,"")</f>
        <v>21</v>
      </c>
      <c r="W1">
        <f>IF('Layout full names (mandatory)'!BA40&lt;&gt;"",'Layout full names (mandatory)'!BA40,"")</f>
        <v>22</v>
      </c>
      <c r="X1">
        <f>IF('Layout full names (mandatory)'!BB40&lt;&gt;"",'Layout full names (mandatory)'!BB40,"")</f>
        <v>23</v>
      </c>
      <c r="Y1">
        <f>IF('Layout full names (mandatory)'!BC40&lt;&gt;"",'Layout full names (mandatory)'!BC40,"")</f>
        <v>24</v>
      </c>
    </row>
    <row r="2" spans="1:45" x14ac:dyDescent="0.3">
      <c r="A2" t="str">
        <f>IF('Layout full names (mandatory)'!AE41&lt;&gt;"",'Layout full names (mandatory)'!AE41,"")</f>
        <v>A</v>
      </c>
      <c r="B2" t="str">
        <f>IF('Layout full names (mandatory)'!AF41&lt;&gt;"",'Layout full names (mandatory)'!AF41,"")</f>
        <v/>
      </c>
      <c r="C2">
        <f>IF('Layout full names (mandatory)'!AG41&lt;&gt;"",'Layout full names (mandatory)'!AG41,"")</f>
        <v>8</v>
      </c>
      <c r="D2" t="str">
        <f>IF('Layout full names (mandatory)'!AH41&lt;&gt;"",'Layout full names (mandatory)'!AH41,"")</f>
        <v/>
      </c>
      <c r="E2">
        <f>IF('Layout full names (mandatory)'!AI41&lt;&gt;"",'Layout full names (mandatory)'!AI41,"")</f>
        <v>4</v>
      </c>
      <c r="F2" t="str">
        <f>IF('Layout full names (mandatory)'!AJ41&lt;&gt;"",'Layout full names (mandatory)'!AJ41,"")</f>
        <v/>
      </c>
      <c r="G2">
        <f>IF('Layout full names (mandatory)'!AK41&lt;&gt;"",'Layout full names (mandatory)'!AK41,"")</f>
        <v>2</v>
      </c>
      <c r="H2" t="str">
        <f>IF('Layout full names (mandatory)'!AL41&lt;&gt;"",'Layout full names (mandatory)'!AL41,"")</f>
        <v/>
      </c>
      <c r="I2">
        <f>IF('Layout full names (mandatory)'!AM41&lt;&gt;"",'Layout full names (mandatory)'!AM41,"")</f>
        <v>1</v>
      </c>
      <c r="J2" t="str">
        <f>IF('Layout full names (mandatory)'!AN41&lt;&gt;"",'Layout full names (mandatory)'!AN41,"")</f>
        <v/>
      </c>
      <c r="K2">
        <f>IF('Layout full names (mandatory)'!AO41&lt;&gt;"",'Layout full names (mandatory)'!AO41,"")</f>
        <v>0.5</v>
      </c>
      <c r="L2" t="str">
        <f>IF('Layout full names (mandatory)'!AP41&lt;&gt;"",'Layout full names (mandatory)'!AP41,"")</f>
        <v/>
      </c>
      <c r="M2">
        <f>IF('Layout full names (mandatory)'!AQ41&lt;&gt;"",'Layout full names (mandatory)'!AQ41,"")</f>
        <v>0.25</v>
      </c>
      <c r="N2" t="str">
        <f>IF('Layout full names (mandatory)'!AR41&lt;&gt;"",'Layout full names (mandatory)'!AR41,"")</f>
        <v/>
      </c>
      <c r="O2">
        <f>IF('Layout full names (mandatory)'!AS41&lt;&gt;"",'Layout full names (mandatory)'!AS41,"")</f>
        <v>0.125</v>
      </c>
      <c r="P2" t="str">
        <f>IF('Layout full names (mandatory)'!AT41&lt;&gt;"",'Layout full names (mandatory)'!AT41,"")</f>
        <v/>
      </c>
      <c r="Q2">
        <f>IF('Layout full names (mandatory)'!AU41&lt;&gt;"",'Layout full names (mandatory)'!AU41,"")</f>
        <v>6.25E-2</v>
      </c>
      <c r="R2" t="str">
        <f>IF('Layout full names (mandatory)'!AV41&lt;&gt;"",'Layout full names (mandatory)'!AV41,"")</f>
        <v/>
      </c>
      <c r="S2">
        <f>IF('Layout full names (mandatory)'!AW41&lt;&gt;"",'Layout full names (mandatory)'!AW41,"")</f>
        <v>3.125E-2</v>
      </c>
      <c r="T2" t="str">
        <f>IF('Layout full names (mandatory)'!AX41&lt;&gt;"",'Layout full names (mandatory)'!AX41,"")</f>
        <v/>
      </c>
      <c r="U2" t="str">
        <f>IF('Layout full names (mandatory)'!AY41&lt;&gt;"",'Layout full names (mandatory)'!AY41,"")</f>
        <v/>
      </c>
      <c r="V2" t="str">
        <f>IF('Layout full names (mandatory)'!AZ41&lt;&gt;"",'Layout full names (mandatory)'!AZ41,"")</f>
        <v/>
      </c>
      <c r="W2" t="str">
        <f>IF('Layout full names (mandatory)'!BA41&lt;&gt;"",'Layout full names (mandatory)'!BA41,"")</f>
        <v/>
      </c>
      <c r="X2" t="str">
        <f>IF('Layout full names (mandatory)'!BB41&lt;&gt;"",'Layout full names (mandatory)'!BB41,"")</f>
        <v/>
      </c>
      <c r="Y2" t="str">
        <f>IF('Layout full names (mandatory)'!BC41&lt;&gt;"",'Layout full names (mandatory)'!BC41,"")</f>
        <v/>
      </c>
      <c r="AB2" s="19" t="s">
        <v>19</v>
      </c>
      <c r="AC2" s="19" t="s">
        <v>20</v>
      </c>
      <c r="AN2" s="13"/>
      <c r="AO2" s="13"/>
      <c r="AP2" s="13"/>
      <c r="AQ2" s="13"/>
      <c r="AR2" s="13"/>
      <c r="AS2" s="13"/>
    </row>
    <row r="3" spans="1:45" x14ac:dyDescent="0.3">
      <c r="A3" t="str">
        <f>IF('Layout full names (mandatory)'!AE42&lt;&gt;"",'Layout full names (mandatory)'!AE42,"")</f>
        <v>B</v>
      </c>
      <c r="B3">
        <f>IF('Layout full names (mandatory)'!AF42&lt;&gt;"",'Layout full names (mandatory)'!AF42,"")</f>
        <v>0.5</v>
      </c>
      <c r="C3">
        <f>IF('Layout full names (mandatory)'!AG42&lt;&gt;"",'Layout full names (mandatory)'!AG42,"")</f>
        <v>8</v>
      </c>
      <c r="D3">
        <f>IF('Layout full names (mandatory)'!AH42&lt;&gt;"",'Layout full names (mandatory)'!AH42,"")</f>
        <v>0.5</v>
      </c>
      <c r="E3">
        <f>IF('Layout full names (mandatory)'!AI42&lt;&gt;"",'Layout full names (mandatory)'!AI42,"")</f>
        <v>4</v>
      </c>
      <c r="F3">
        <f>IF('Layout full names (mandatory)'!AJ42&lt;&gt;"",'Layout full names (mandatory)'!AJ42,"")</f>
        <v>0.5</v>
      </c>
      <c r="G3">
        <f>IF('Layout full names (mandatory)'!AK42&lt;&gt;"",'Layout full names (mandatory)'!AK42,"")</f>
        <v>2</v>
      </c>
      <c r="H3">
        <f>IF('Layout full names (mandatory)'!AL42&lt;&gt;"",'Layout full names (mandatory)'!AL42,"")</f>
        <v>0.5</v>
      </c>
      <c r="I3">
        <f>IF('Layout full names (mandatory)'!AM42&lt;&gt;"",'Layout full names (mandatory)'!AM42,"")</f>
        <v>1</v>
      </c>
      <c r="J3">
        <f>IF('Layout full names (mandatory)'!AN42&lt;&gt;"",'Layout full names (mandatory)'!AN42,"")</f>
        <v>0.5</v>
      </c>
      <c r="K3">
        <f>IF('Layout full names (mandatory)'!AO42&lt;&gt;"",'Layout full names (mandatory)'!AO42,"")</f>
        <v>0.5</v>
      </c>
      <c r="L3">
        <f>IF('Layout full names (mandatory)'!AP42&lt;&gt;"",'Layout full names (mandatory)'!AP42,"")</f>
        <v>0.5</v>
      </c>
      <c r="M3">
        <f>IF('Layout full names (mandatory)'!AQ42&lt;&gt;"",'Layout full names (mandatory)'!AQ42,"")</f>
        <v>0.25</v>
      </c>
      <c r="N3">
        <f>IF('Layout full names (mandatory)'!AR42&lt;&gt;"",'Layout full names (mandatory)'!AR42,"")</f>
        <v>0.5</v>
      </c>
      <c r="O3">
        <f>IF('Layout full names (mandatory)'!AS42&lt;&gt;"",'Layout full names (mandatory)'!AS42,"")</f>
        <v>0.125</v>
      </c>
      <c r="P3">
        <f>IF('Layout full names (mandatory)'!AT42&lt;&gt;"",'Layout full names (mandatory)'!AT42,"")</f>
        <v>0.5</v>
      </c>
      <c r="Q3">
        <f>IF('Layout full names (mandatory)'!AU42&lt;&gt;"",'Layout full names (mandatory)'!AU42,"")</f>
        <v>6.25E-2</v>
      </c>
      <c r="R3">
        <f>IF('Layout full names (mandatory)'!AV42&lt;&gt;"",'Layout full names (mandatory)'!AV42,"")</f>
        <v>0.5</v>
      </c>
      <c r="S3">
        <f>IF('Layout full names (mandatory)'!AW42&lt;&gt;"",'Layout full names (mandatory)'!AW42,"")</f>
        <v>3.125E-2</v>
      </c>
      <c r="T3">
        <f>IF('Layout full names (mandatory)'!AX42&lt;&gt;"",'Layout full names (mandatory)'!AX42,"")</f>
        <v>0.5</v>
      </c>
      <c r="U3" t="str">
        <f>IF('Layout full names (mandatory)'!AY42&lt;&gt;"",'Layout full names (mandatory)'!AY42,"")</f>
        <v/>
      </c>
      <c r="V3">
        <f>IF('Layout full names (mandatory)'!AZ42&lt;&gt;"",'Layout full names (mandatory)'!AZ42,"")</f>
        <v>0.5</v>
      </c>
      <c r="W3" t="str">
        <f>IF('Layout full names (mandatory)'!BA42&lt;&gt;"",'Layout full names (mandatory)'!BA42,"")</f>
        <v/>
      </c>
      <c r="X3">
        <f>IF('Layout full names (mandatory)'!BB42&lt;&gt;"",'Layout full names (mandatory)'!BB42,"")</f>
        <v>0.5</v>
      </c>
      <c r="Y3" t="str">
        <f>IF('Layout full names (mandatory)'!BC42&lt;&gt;"",'Layout full names (mandatory)'!BC42,"")</f>
        <v/>
      </c>
      <c r="AB3">
        <f t="array" ref="AB3:AB11">_xlfn.UNIQUE(_xlfn._xlws.FILTER(D47:D429,D47:D429&lt;&gt;"",""))</f>
        <v>0.5</v>
      </c>
      <c r="AC3">
        <f t="shared" ref="AC3:AC22" si="0">IF(AB3&lt;&gt;"",COUNTIF($B$2:$Y$17,AB3),"")</f>
        <v>40</v>
      </c>
      <c r="AN3" s="13"/>
      <c r="AO3" s="13"/>
      <c r="AP3" s="13"/>
      <c r="AQ3" s="13"/>
      <c r="AR3" s="13"/>
      <c r="AS3" s="13"/>
    </row>
    <row r="4" spans="1:45" ht="21" customHeight="1" x14ac:dyDescent="0.4">
      <c r="A4" t="str">
        <f>IF('Layout full names (mandatory)'!AE43&lt;&gt;"",'Layout full names (mandatory)'!AE43,"")</f>
        <v>C</v>
      </c>
      <c r="B4">
        <f>IF('Layout full names (mandatory)'!AF43&lt;&gt;"",'Layout full names (mandatory)'!AF43,"")</f>
        <v>1</v>
      </c>
      <c r="C4">
        <f>IF('Layout full names (mandatory)'!AG43&lt;&gt;"",'Layout full names (mandatory)'!AG43,"")</f>
        <v>3.125E-2</v>
      </c>
      <c r="D4">
        <f>IF('Layout full names (mandatory)'!AH43&lt;&gt;"",'Layout full names (mandatory)'!AH43,"")</f>
        <v>1</v>
      </c>
      <c r="E4">
        <f>IF('Layout full names (mandatory)'!AI43&lt;&gt;"",'Layout full names (mandatory)'!AI43,"")</f>
        <v>3.125E-2</v>
      </c>
      <c r="F4">
        <f>IF('Layout full names (mandatory)'!AJ43&lt;&gt;"",'Layout full names (mandatory)'!AJ43,"")</f>
        <v>1</v>
      </c>
      <c r="G4">
        <f>IF('Layout full names (mandatory)'!AK43&lt;&gt;"",'Layout full names (mandatory)'!AK43,"")</f>
        <v>3.125E-2</v>
      </c>
      <c r="H4">
        <f>IF('Layout full names (mandatory)'!AL43&lt;&gt;"",'Layout full names (mandatory)'!AL43,"")</f>
        <v>1</v>
      </c>
      <c r="I4">
        <f>IF('Layout full names (mandatory)'!AM43&lt;&gt;"",'Layout full names (mandatory)'!AM43,"")</f>
        <v>3.125E-2</v>
      </c>
      <c r="J4">
        <f>IF('Layout full names (mandatory)'!AN43&lt;&gt;"",'Layout full names (mandatory)'!AN43,"")</f>
        <v>1</v>
      </c>
      <c r="K4">
        <f>IF('Layout full names (mandatory)'!AO43&lt;&gt;"",'Layout full names (mandatory)'!AO43,"")</f>
        <v>3.125E-2</v>
      </c>
      <c r="L4">
        <f>IF('Layout full names (mandatory)'!AP43&lt;&gt;"",'Layout full names (mandatory)'!AP43,"")</f>
        <v>1</v>
      </c>
      <c r="M4">
        <f>IF('Layout full names (mandatory)'!AQ43&lt;&gt;"",'Layout full names (mandatory)'!AQ43,"")</f>
        <v>3.125E-2</v>
      </c>
      <c r="N4">
        <f>IF('Layout full names (mandatory)'!AR43&lt;&gt;"",'Layout full names (mandatory)'!AR43,"")</f>
        <v>1</v>
      </c>
      <c r="O4">
        <f>IF('Layout full names (mandatory)'!AS43&lt;&gt;"",'Layout full names (mandatory)'!AS43,"")</f>
        <v>3.125E-2</v>
      </c>
      <c r="P4">
        <f>IF('Layout full names (mandatory)'!AT43&lt;&gt;"",'Layout full names (mandatory)'!AT43,"")</f>
        <v>1</v>
      </c>
      <c r="Q4">
        <f>IF('Layout full names (mandatory)'!AU43&lt;&gt;"",'Layout full names (mandatory)'!AU43,"")</f>
        <v>3.125E-2</v>
      </c>
      <c r="R4">
        <f>IF('Layout full names (mandatory)'!AV43&lt;&gt;"",'Layout full names (mandatory)'!AV43,"")</f>
        <v>1</v>
      </c>
      <c r="S4">
        <f>IF('Layout full names (mandatory)'!AW43&lt;&gt;"",'Layout full names (mandatory)'!AW43,"")</f>
        <v>3.125E-2</v>
      </c>
      <c r="T4">
        <f>IF('Layout full names (mandatory)'!AX43&lt;&gt;"",'Layout full names (mandatory)'!AX43,"")</f>
        <v>1</v>
      </c>
      <c r="U4">
        <f>IF('Layout full names (mandatory)'!AY43&lt;&gt;"",'Layout full names (mandatory)'!AY43,"")</f>
        <v>3.125E-2</v>
      </c>
      <c r="V4">
        <f>IF('Layout full names (mandatory)'!AZ43&lt;&gt;"",'Layout full names (mandatory)'!AZ43,"")</f>
        <v>1</v>
      </c>
      <c r="W4">
        <f>IF('Layout full names (mandatory)'!BA43&lt;&gt;"",'Layout full names (mandatory)'!BA43,"")</f>
        <v>3.125E-2</v>
      </c>
      <c r="X4">
        <f>IF('Layout full names (mandatory)'!BB43&lt;&gt;"",'Layout full names (mandatory)'!BB43,"")</f>
        <v>1</v>
      </c>
      <c r="Y4">
        <f>IF('Layout full names (mandatory)'!BC43&lt;&gt;"",'Layout full names (mandatory)'!BC43,"")</f>
        <v>3.125E-2</v>
      </c>
      <c r="Z4" s="3"/>
      <c r="AB4">
        <v>1</v>
      </c>
      <c r="AC4">
        <f t="shared" si="0"/>
        <v>40</v>
      </c>
      <c r="AN4" s="13"/>
      <c r="AO4" s="13"/>
      <c r="AP4" s="13"/>
      <c r="AQ4" s="13"/>
      <c r="AR4" s="13"/>
      <c r="AS4" s="13"/>
    </row>
    <row r="5" spans="1:45" ht="21" customHeight="1" x14ac:dyDescent="0.4">
      <c r="A5" t="str">
        <f>IF('Layout full names (mandatory)'!AE44&lt;&gt;"",'Layout full names (mandatory)'!AE44,"")</f>
        <v>D</v>
      </c>
      <c r="B5">
        <f>IF('Layout full names (mandatory)'!AF44&lt;&gt;"",'Layout full names (mandatory)'!AF44,"")</f>
        <v>2</v>
      </c>
      <c r="C5">
        <f>IF('Layout full names (mandatory)'!AG44&lt;&gt;"",'Layout full names (mandatory)'!AG44,"")</f>
        <v>6.25E-2</v>
      </c>
      <c r="D5">
        <f>IF('Layout full names (mandatory)'!AH44&lt;&gt;"",'Layout full names (mandatory)'!AH44,"")</f>
        <v>2</v>
      </c>
      <c r="E5">
        <f>IF('Layout full names (mandatory)'!AI44&lt;&gt;"",'Layout full names (mandatory)'!AI44,"")</f>
        <v>6.25E-2</v>
      </c>
      <c r="F5">
        <f>IF('Layout full names (mandatory)'!AJ44&lt;&gt;"",'Layout full names (mandatory)'!AJ44,"")</f>
        <v>2</v>
      </c>
      <c r="G5">
        <f>IF('Layout full names (mandatory)'!AK44&lt;&gt;"",'Layout full names (mandatory)'!AK44,"")</f>
        <v>6.25E-2</v>
      </c>
      <c r="H5">
        <f>IF('Layout full names (mandatory)'!AL44&lt;&gt;"",'Layout full names (mandatory)'!AL44,"")</f>
        <v>2</v>
      </c>
      <c r="I5">
        <f>IF('Layout full names (mandatory)'!AM44&lt;&gt;"",'Layout full names (mandatory)'!AM44,"")</f>
        <v>6.25E-2</v>
      </c>
      <c r="J5">
        <f>IF('Layout full names (mandatory)'!AN44&lt;&gt;"",'Layout full names (mandatory)'!AN44,"")</f>
        <v>2</v>
      </c>
      <c r="K5">
        <f>IF('Layout full names (mandatory)'!AO44&lt;&gt;"",'Layout full names (mandatory)'!AO44,"")</f>
        <v>6.25E-2</v>
      </c>
      <c r="L5">
        <f>IF('Layout full names (mandatory)'!AP44&lt;&gt;"",'Layout full names (mandatory)'!AP44,"")</f>
        <v>2</v>
      </c>
      <c r="M5">
        <f>IF('Layout full names (mandatory)'!AQ44&lt;&gt;"",'Layout full names (mandatory)'!AQ44,"")</f>
        <v>6.25E-2</v>
      </c>
      <c r="N5">
        <f>IF('Layout full names (mandatory)'!AR44&lt;&gt;"",'Layout full names (mandatory)'!AR44,"")</f>
        <v>2</v>
      </c>
      <c r="O5">
        <f>IF('Layout full names (mandatory)'!AS44&lt;&gt;"",'Layout full names (mandatory)'!AS44,"")</f>
        <v>6.25E-2</v>
      </c>
      <c r="P5">
        <f>IF('Layout full names (mandatory)'!AT44&lt;&gt;"",'Layout full names (mandatory)'!AT44,"")</f>
        <v>2</v>
      </c>
      <c r="Q5">
        <f>IF('Layout full names (mandatory)'!AU44&lt;&gt;"",'Layout full names (mandatory)'!AU44,"")</f>
        <v>6.25E-2</v>
      </c>
      <c r="R5">
        <f>IF('Layout full names (mandatory)'!AV44&lt;&gt;"",'Layout full names (mandatory)'!AV44,"")</f>
        <v>2</v>
      </c>
      <c r="S5">
        <f>IF('Layout full names (mandatory)'!AW44&lt;&gt;"",'Layout full names (mandatory)'!AW44,"")</f>
        <v>6.25E-2</v>
      </c>
      <c r="T5">
        <f>IF('Layout full names (mandatory)'!AX44&lt;&gt;"",'Layout full names (mandatory)'!AX44,"")</f>
        <v>2</v>
      </c>
      <c r="U5">
        <f>IF('Layout full names (mandatory)'!AY44&lt;&gt;"",'Layout full names (mandatory)'!AY44,"")</f>
        <v>6.25E-2</v>
      </c>
      <c r="V5">
        <f>IF('Layout full names (mandatory)'!AZ44&lt;&gt;"",'Layout full names (mandatory)'!AZ44,"")</f>
        <v>2</v>
      </c>
      <c r="W5">
        <f>IF('Layout full names (mandatory)'!BA44&lt;&gt;"",'Layout full names (mandatory)'!BA44,"")</f>
        <v>6.25E-2</v>
      </c>
      <c r="X5">
        <f>IF('Layout full names (mandatory)'!BB44&lt;&gt;"",'Layout full names (mandatory)'!BB44,"")</f>
        <v>2</v>
      </c>
      <c r="Y5">
        <f>IF('Layout full names (mandatory)'!BC44&lt;&gt;"",'Layout full names (mandatory)'!BC44,"")</f>
        <v>6.25E-2</v>
      </c>
      <c r="Z5" s="3"/>
      <c r="AB5">
        <v>2</v>
      </c>
      <c r="AC5">
        <f t="shared" si="0"/>
        <v>40</v>
      </c>
      <c r="AN5" s="13"/>
      <c r="AO5" s="13"/>
      <c r="AP5" s="13"/>
      <c r="AQ5" s="13"/>
      <c r="AR5" s="13"/>
      <c r="AS5" s="13"/>
    </row>
    <row r="6" spans="1:45" ht="21" customHeight="1" x14ac:dyDescent="0.4">
      <c r="A6" t="str">
        <f>IF('Layout full names (mandatory)'!AE45&lt;&gt;"",'Layout full names (mandatory)'!AE45,"")</f>
        <v>E</v>
      </c>
      <c r="B6">
        <f>IF('Layout full names (mandatory)'!AF45&lt;&gt;"",'Layout full names (mandatory)'!AF45,"")</f>
        <v>4</v>
      </c>
      <c r="C6">
        <f>IF('Layout full names (mandatory)'!AG45&lt;&gt;"",'Layout full names (mandatory)'!AG45,"")</f>
        <v>0.125</v>
      </c>
      <c r="D6">
        <f>IF('Layout full names (mandatory)'!AH45&lt;&gt;"",'Layout full names (mandatory)'!AH45,"")</f>
        <v>4</v>
      </c>
      <c r="E6">
        <f>IF('Layout full names (mandatory)'!AI45&lt;&gt;"",'Layout full names (mandatory)'!AI45,"")</f>
        <v>0.125</v>
      </c>
      <c r="F6">
        <f>IF('Layout full names (mandatory)'!AJ45&lt;&gt;"",'Layout full names (mandatory)'!AJ45,"")</f>
        <v>4</v>
      </c>
      <c r="G6">
        <f>IF('Layout full names (mandatory)'!AK45&lt;&gt;"",'Layout full names (mandatory)'!AK45,"")</f>
        <v>0.125</v>
      </c>
      <c r="H6">
        <f>IF('Layout full names (mandatory)'!AL45&lt;&gt;"",'Layout full names (mandatory)'!AL45,"")</f>
        <v>4</v>
      </c>
      <c r="I6">
        <f>IF('Layout full names (mandatory)'!AM45&lt;&gt;"",'Layout full names (mandatory)'!AM45,"")</f>
        <v>0.125</v>
      </c>
      <c r="J6">
        <f>IF('Layout full names (mandatory)'!AN45&lt;&gt;"",'Layout full names (mandatory)'!AN45,"")</f>
        <v>4</v>
      </c>
      <c r="K6">
        <f>IF('Layout full names (mandatory)'!AO45&lt;&gt;"",'Layout full names (mandatory)'!AO45,"")</f>
        <v>0.125</v>
      </c>
      <c r="L6">
        <f>IF('Layout full names (mandatory)'!AP45&lt;&gt;"",'Layout full names (mandatory)'!AP45,"")</f>
        <v>4</v>
      </c>
      <c r="M6">
        <f>IF('Layout full names (mandatory)'!AQ45&lt;&gt;"",'Layout full names (mandatory)'!AQ45,"")</f>
        <v>0.125</v>
      </c>
      <c r="N6">
        <f>IF('Layout full names (mandatory)'!AR45&lt;&gt;"",'Layout full names (mandatory)'!AR45,"")</f>
        <v>4</v>
      </c>
      <c r="O6">
        <f>IF('Layout full names (mandatory)'!AS45&lt;&gt;"",'Layout full names (mandatory)'!AS45,"")</f>
        <v>0.125</v>
      </c>
      <c r="P6">
        <f>IF('Layout full names (mandatory)'!AT45&lt;&gt;"",'Layout full names (mandatory)'!AT45,"")</f>
        <v>4</v>
      </c>
      <c r="Q6">
        <f>IF('Layout full names (mandatory)'!AU45&lt;&gt;"",'Layout full names (mandatory)'!AU45,"")</f>
        <v>0.125</v>
      </c>
      <c r="R6">
        <f>IF('Layout full names (mandatory)'!AV45&lt;&gt;"",'Layout full names (mandatory)'!AV45,"")</f>
        <v>4</v>
      </c>
      <c r="S6">
        <f>IF('Layout full names (mandatory)'!AW45&lt;&gt;"",'Layout full names (mandatory)'!AW45,"")</f>
        <v>0.125</v>
      </c>
      <c r="T6">
        <f>IF('Layout full names (mandatory)'!AX45&lt;&gt;"",'Layout full names (mandatory)'!AX45,"")</f>
        <v>4</v>
      </c>
      <c r="U6">
        <f>IF('Layout full names (mandatory)'!AY45&lt;&gt;"",'Layout full names (mandatory)'!AY45,"")</f>
        <v>0.125</v>
      </c>
      <c r="V6">
        <f>IF('Layout full names (mandatory)'!AZ45&lt;&gt;"",'Layout full names (mandatory)'!AZ45,"")</f>
        <v>4</v>
      </c>
      <c r="W6">
        <f>IF('Layout full names (mandatory)'!BA45&lt;&gt;"",'Layout full names (mandatory)'!BA45,"")</f>
        <v>0.125</v>
      </c>
      <c r="X6">
        <f>IF('Layout full names (mandatory)'!BB45&lt;&gt;"",'Layout full names (mandatory)'!BB45,"")</f>
        <v>4</v>
      </c>
      <c r="Y6">
        <f>IF('Layout full names (mandatory)'!BC45&lt;&gt;"",'Layout full names (mandatory)'!BC45,"")</f>
        <v>0.125</v>
      </c>
      <c r="Z6" s="3"/>
      <c r="AB6">
        <v>4</v>
      </c>
      <c r="AC6">
        <f t="shared" si="0"/>
        <v>40</v>
      </c>
      <c r="AN6" s="13"/>
      <c r="AO6" s="13"/>
      <c r="AP6" s="13"/>
      <c r="AQ6" s="13"/>
      <c r="AR6" s="13"/>
      <c r="AS6" s="13"/>
    </row>
    <row r="7" spans="1:45" ht="21" customHeight="1" x14ac:dyDescent="0.4">
      <c r="A7" t="str">
        <f>IF('Layout full names (mandatory)'!AE46&lt;&gt;"",'Layout full names (mandatory)'!AE46,"")</f>
        <v>F</v>
      </c>
      <c r="B7">
        <f>IF('Layout full names (mandatory)'!AF46&lt;&gt;"",'Layout full names (mandatory)'!AF46,"")</f>
        <v>8</v>
      </c>
      <c r="C7">
        <f>IF('Layout full names (mandatory)'!AG46&lt;&gt;"",'Layout full names (mandatory)'!AG46,"")</f>
        <v>0.25</v>
      </c>
      <c r="D7">
        <f>IF('Layout full names (mandatory)'!AH46&lt;&gt;"",'Layout full names (mandatory)'!AH46,"")</f>
        <v>8</v>
      </c>
      <c r="E7">
        <f>IF('Layout full names (mandatory)'!AI46&lt;&gt;"",'Layout full names (mandatory)'!AI46,"")</f>
        <v>0.25</v>
      </c>
      <c r="F7">
        <f>IF('Layout full names (mandatory)'!AJ46&lt;&gt;"",'Layout full names (mandatory)'!AJ46,"")</f>
        <v>8</v>
      </c>
      <c r="G7">
        <f>IF('Layout full names (mandatory)'!AK46&lt;&gt;"",'Layout full names (mandatory)'!AK46,"")</f>
        <v>0.25</v>
      </c>
      <c r="H7">
        <f>IF('Layout full names (mandatory)'!AL46&lt;&gt;"",'Layout full names (mandatory)'!AL46,"")</f>
        <v>8</v>
      </c>
      <c r="I7">
        <f>IF('Layout full names (mandatory)'!AM46&lt;&gt;"",'Layout full names (mandatory)'!AM46,"")</f>
        <v>0.25</v>
      </c>
      <c r="J7">
        <f>IF('Layout full names (mandatory)'!AN46&lt;&gt;"",'Layout full names (mandatory)'!AN46,"")</f>
        <v>8</v>
      </c>
      <c r="K7">
        <f>IF('Layout full names (mandatory)'!AO46&lt;&gt;"",'Layout full names (mandatory)'!AO46,"")</f>
        <v>0.25</v>
      </c>
      <c r="L7">
        <f>IF('Layout full names (mandatory)'!AP46&lt;&gt;"",'Layout full names (mandatory)'!AP46,"")</f>
        <v>8</v>
      </c>
      <c r="M7">
        <f>IF('Layout full names (mandatory)'!AQ46&lt;&gt;"",'Layout full names (mandatory)'!AQ46,"")</f>
        <v>0.25</v>
      </c>
      <c r="N7">
        <f>IF('Layout full names (mandatory)'!AR46&lt;&gt;"",'Layout full names (mandatory)'!AR46,"")</f>
        <v>8</v>
      </c>
      <c r="O7">
        <f>IF('Layout full names (mandatory)'!AS46&lt;&gt;"",'Layout full names (mandatory)'!AS46,"")</f>
        <v>0.25</v>
      </c>
      <c r="P7">
        <f>IF('Layout full names (mandatory)'!AT46&lt;&gt;"",'Layout full names (mandatory)'!AT46,"")</f>
        <v>8</v>
      </c>
      <c r="Q7">
        <f>IF('Layout full names (mandatory)'!AU46&lt;&gt;"",'Layout full names (mandatory)'!AU46,"")</f>
        <v>0.25</v>
      </c>
      <c r="R7">
        <f>IF('Layout full names (mandatory)'!AV46&lt;&gt;"",'Layout full names (mandatory)'!AV46,"")</f>
        <v>8</v>
      </c>
      <c r="S7">
        <f>IF('Layout full names (mandatory)'!AW46&lt;&gt;"",'Layout full names (mandatory)'!AW46,"")</f>
        <v>0.25</v>
      </c>
      <c r="T7">
        <f>IF('Layout full names (mandatory)'!AX46&lt;&gt;"",'Layout full names (mandatory)'!AX46,"")</f>
        <v>8</v>
      </c>
      <c r="U7">
        <f>IF('Layout full names (mandatory)'!AY46&lt;&gt;"",'Layout full names (mandatory)'!AY46,"")</f>
        <v>0.25</v>
      </c>
      <c r="V7">
        <f>IF('Layout full names (mandatory)'!AZ46&lt;&gt;"",'Layout full names (mandatory)'!AZ46,"")</f>
        <v>8</v>
      </c>
      <c r="W7">
        <f>IF('Layout full names (mandatory)'!BA46&lt;&gt;"",'Layout full names (mandatory)'!BA46,"")</f>
        <v>0.25</v>
      </c>
      <c r="X7">
        <f>IF('Layout full names (mandatory)'!BB46&lt;&gt;"",'Layout full names (mandatory)'!BB46,"")</f>
        <v>8</v>
      </c>
      <c r="Y7">
        <f>IF('Layout full names (mandatory)'!BC46&lt;&gt;"",'Layout full names (mandatory)'!BC46,"")</f>
        <v>0.25</v>
      </c>
      <c r="Z7" s="3"/>
      <c r="AB7" s="20">
        <v>8</v>
      </c>
      <c r="AC7">
        <f t="shared" si="0"/>
        <v>40</v>
      </c>
      <c r="AN7" s="13"/>
      <c r="AO7" s="13"/>
      <c r="AP7" s="13"/>
      <c r="AQ7" s="13"/>
      <c r="AR7" s="13"/>
      <c r="AS7" s="13"/>
    </row>
    <row r="8" spans="1:45" ht="21" customHeight="1" x14ac:dyDescent="0.4">
      <c r="A8" t="str">
        <f>IF('Layout full names (mandatory)'!AE47&lt;&gt;"",'Layout full names (mandatory)'!AE47,"")</f>
        <v>G</v>
      </c>
      <c r="B8">
        <f>IF('Layout full names (mandatory)'!AF47&lt;&gt;"",'Layout full names (mandatory)'!AF47,"")</f>
        <v>0.5</v>
      </c>
      <c r="C8">
        <f>IF('Layout full names (mandatory)'!AG47&lt;&gt;"",'Layout full names (mandatory)'!AG47,"")</f>
        <v>8</v>
      </c>
      <c r="D8">
        <f>IF('Layout full names (mandatory)'!AH47&lt;&gt;"",'Layout full names (mandatory)'!AH47,"")</f>
        <v>0.5</v>
      </c>
      <c r="E8">
        <f>IF('Layout full names (mandatory)'!AI47&lt;&gt;"",'Layout full names (mandatory)'!AI47,"")</f>
        <v>4</v>
      </c>
      <c r="F8">
        <f>IF('Layout full names (mandatory)'!AJ47&lt;&gt;"",'Layout full names (mandatory)'!AJ47,"")</f>
        <v>0.5</v>
      </c>
      <c r="G8">
        <f>IF('Layout full names (mandatory)'!AK47&lt;&gt;"",'Layout full names (mandatory)'!AK47,"")</f>
        <v>2</v>
      </c>
      <c r="H8">
        <f>IF('Layout full names (mandatory)'!AL47&lt;&gt;"",'Layout full names (mandatory)'!AL47,"")</f>
        <v>0.5</v>
      </c>
      <c r="I8">
        <f>IF('Layout full names (mandatory)'!AM47&lt;&gt;"",'Layout full names (mandatory)'!AM47,"")</f>
        <v>1</v>
      </c>
      <c r="J8">
        <f>IF('Layout full names (mandatory)'!AN47&lt;&gt;"",'Layout full names (mandatory)'!AN47,"")</f>
        <v>0.5</v>
      </c>
      <c r="K8">
        <f>IF('Layout full names (mandatory)'!AO47&lt;&gt;"",'Layout full names (mandatory)'!AO47,"")</f>
        <v>0.5</v>
      </c>
      <c r="L8">
        <f>IF('Layout full names (mandatory)'!AP47&lt;&gt;"",'Layout full names (mandatory)'!AP47,"")</f>
        <v>0.5</v>
      </c>
      <c r="M8">
        <f>IF('Layout full names (mandatory)'!AQ47&lt;&gt;"",'Layout full names (mandatory)'!AQ47,"")</f>
        <v>0.25</v>
      </c>
      <c r="N8">
        <f>IF('Layout full names (mandatory)'!AR47&lt;&gt;"",'Layout full names (mandatory)'!AR47,"")</f>
        <v>0.5</v>
      </c>
      <c r="O8">
        <f>IF('Layout full names (mandatory)'!AS47&lt;&gt;"",'Layout full names (mandatory)'!AS47,"")</f>
        <v>0.125</v>
      </c>
      <c r="P8">
        <f>IF('Layout full names (mandatory)'!AT47&lt;&gt;"",'Layout full names (mandatory)'!AT47,"")</f>
        <v>0.5</v>
      </c>
      <c r="Q8">
        <f>IF('Layout full names (mandatory)'!AU47&lt;&gt;"",'Layout full names (mandatory)'!AU47,"")</f>
        <v>6.25E-2</v>
      </c>
      <c r="R8">
        <f>IF('Layout full names (mandatory)'!AV47&lt;&gt;"",'Layout full names (mandatory)'!AV47,"")</f>
        <v>0.5</v>
      </c>
      <c r="S8">
        <f>IF('Layout full names (mandatory)'!AW47&lt;&gt;"",'Layout full names (mandatory)'!AW47,"")</f>
        <v>3.125E-2</v>
      </c>
      <c r="T8">
        <f>IF('Layout full names (mandatory)'!AX47&lt;&gt;"",'Layout full names (mandatory)'!AX47,"")</f>
        <v>0.5</v>
      </c>
      <c r="U8" t="str">
        <f>IF('Layout full names (mandatory)'!AY47&lt;&gt;"",'Layout full names (mandatory)'!AY47,"")</f>
        <v/>
      </c>
      <c r="V8">
        <f>IF('Layout full names (mandatory)'!AZ47&lt;&gt;"",'Layout full names (mandatory)'!AZ47,"")</f>
        <v>0.5</v>
      </c>
      <c r="W8" t="str">
        <f>IF('Layout full names (mandatory)'!BA47&lt;&gt;"",'Layout full names (mandatory)'!BA47,"")</f>
        <v/>
      </c>
      <c r="X8">
        <f>IF('Layout full names (mandatory)'!BB47&lt;&gt;"",'Layout full names (mandatory)'!BB47,"")</f>
        <v>0.5</v>
      </c>
      <c r="Y8" t="str">
        <f>IF('Layout full names (mandatory)'!BC47&lt;&gt;"",'Layout full names (mandatory)'!BC47,"")</f>
        <v/>
      </c>
      <c r="Z8" s="3"/>
      <c r="AB8" s="20">
        <v>3.125E-2</v>
      </c>
      <c r="AC8">
        <f t="shared" si="0"/>
        <v>40</v>
      </c>
      <c r="AN8" s="13"/>
      <c r="AO8" s="13"/>
      <c r="AP8" s="13"/>
      <c r="AQ8" s="13"/>
      <c r="AR8" s="13"/>
      <c r="AS8" s="13"/>
    </row>
    <row r="9" spans="1:45" ht="21" customHeight="1" x14ac:dyDescent="0.4">
      <c r="A9" t="str">
        <f>IF('Layout full names (mandatory)'!AE48&lt;&gt;"",'Layout full names (mandatory)'!AE48,"")</f>
        <v>H</v>
      </c>
      <c r="B9">
        <f>IF('Layout full names (mandatory)'!AF48&lt;&gt;"",'Layout full names (mandatory)'!AF48,"")</f>
        <v>1</v>
      </c>
      <c r="C9">
        <f>IF('Layout full names (mandatory)'!AG48&lt;&gt;"",'Layout full names (mandatory)'!AG48,"")</f>
        <v>3.125E-2</v>
      </c>
      <c r="D9">
        <f>IF('Layout full names (mandatory)'!AH48&lt;&gt;"",'Layout full names (mandatory)'!AH48,"")</f>
        <v>1</v>
      </c>
      <c r="E9">
        <f>IF('Layout full names (mandatory)'!AI48&lt;&gt;"",'Layout full names (mandatory)'!AI48,"")</f>
        <v>3.125E-2</v>
      </c>
      <c r="F9">
        <f>IF('Layout full names (mandatory)'!AJ48&lt;&gt;"",'Layout full names (mandatory)'!AJ48,"")</f>
        <v>1</v>
      </c>
      <c r="G9">
        <f>IF('Layout full names (mandatory)'!AK48&lt;&gt;"",'Layout full names (mandatory)'!AK48,"")</f>
        <v>3.125E-2</v>
      </c>
      <c r="H9">
        <f>IF('Layout full names (mandatory)'!AL48&lt;&gt;"",'Layout full names (mandatory)'!AL48,"")</f>
        <v>1</v>
      </c>
      <c r="I9">
        <f>IF('Layout full names (mandatory)'!AM48&lt;&gt;"",'Layout full names (mandatory)'!AM48,"")</f>
        <v>3.125E-2</v>
      </c>
      <c r="J9">
        <f>IF('Layout full names (mandatory)'!AN48&lt;&gt;"",'Layout full names (mandatory)'!AN48,"")</f>
        <v>1</v>
      </c>
      <c r="K9">
        <f>IF('Layout full names (mandatory)'!AO48&lt;&gt;"",'Layout full names (mandatory)'!AO48,"")</f>
        <v>3.125E-2</v>
      </c>
      <c r="L9">
        <f>IF('Layout full names (mandatory)'!AP48&lt;&gt;"",'Layout full names (mandatory)'!AP48,"")</f>
        <v>1</v>
      </c>
      <c r="M9">
        <f>IF('Layout full names (mandatory)'!AQ48&lt;&gt;"",'Layout full names (mandatory)'!AQ48,"")</f>
        <v>3.125E-2</v>
      </c>
      <c r="N9">
        <f>IF('Layout full names (mandatory)'!AR48&lt;&gt;"",'Layout full names (mandatory)'!AR48,"")</f>
        <v>1</v>
      </c>
      <c r="O9">
        <f>IF('Layout full names (mandatory)'!AS48&lt;&gt;"",'Layout full names (mandatory)'!AS48,"")</f>
        <v>3.125E-2</v>
      </c>
      <c r="P9">
        <f>IF('Layout full names (mandatory)'!AT48&lt;&gt;"",'Layout full names (mandatory)'!AT48,"")</f>
        <v>1</v>
      </c>
      <c r="Q9">
        <f>IF('Layout full names (mandatory)'!AU48&lt;&gt;"",'Layout full names (mandatory)'!AU48,"")</f>
        <v>3.125E-2</v>
      </c>
      <c r="R9">
        <f>IF('Layout full names (mandatory)'!AV48&lt;&gt;"",'Layout full names (mandatory)'!AV48,"")</f>
        <v>1</v>
      </c>
      <c r="S9">
        <f>IF('Layout full names (mandatory)'!AW48&lt;&gt;"",'Layout full names (mandatory)'!AW48,"")</f>
        <v>3.125E-2</v>
      </c>
      <c r="T9">
        <f>IF('Layout full names (mandatory)'!AX48&lt;&gt;"",'Layout full names (mandatory)'!AX48,"")</f>
        <v>1</v>
      </c>
      <c r="U9">
        <f>IF('Layout full names (mandatory)'!AY48&lt;&gt;"",'Layout full names (mandatory)'!AY48,"")</f>
        <v>3.125E-2</v>
      </c>
      <c r="V9">
        <f>IF('Layout full names (mandatory)'!AZ48&lt;&gt;"",'Layout full names (mandatory)'!AZ48,"")</f>
        <v>1</v>
      </c>
      <c r="W9">
        <f>IF('Layout full names (mandatory)'!BA48&lt;&gt;"",'Layout full names (mandatory)'!BA48,"")</f>
        <v>3.125E-2</v>
      </c>
      <c r="X9">
        <f>IF('Layout full names (mandatory)'!BB48&lt;&gt;"",'Layout full names (mandatory)'!BB48,"")</f>
        <v>1</v>
      </c>
      <c r="Y9">
        <f>IF('Layout full names (mandatory)'!BC48&lt;&gt;"",'Layout full names (mandatory)'!BC48,"")</f>
        <v>3.125E-2</v>
      </c>
      <c r="Z9" s="3"/>
      <c r="AB9" s="20">
        <v>6.25E-2</v>
      </c>
      <c r="AC9">
        <f t="shared" si="0"/>
        <v>40</v>
      </c>
      <c r="AN9" s="13"/>
      <c r="AO9" s="13"/>
      <c r="AP9" s="13"/>
      <c r="AQ9" s="13"/>
      <c r="AR9" s="13"/>
      <c r="AS9" s="13"/>
    </row>
    <row r="10" spans="1:45" ht="21" customHeight="1" x14ac:dyDescent="0.4">
      <c r="A10" t="str">
        <f>IF('Layout full names (mandatory)'!AE49&lt;&gt;"",'Layout full names (mandatory)'!AE49,"")</f>
        <v>I</v>
      </c>
      <c r="B10">
        <f>IF('Layout full names (mandatory)'!AF49&lt;&gt;"",'Layout full names (mandatory)'!AF49,"")</f>
        <v>2</v>
      </c>
      <c r="C10">
        <f>IF('Layout full names (mandatory)'!AG49&lt;&gt;"",'Layout full names (mandatory)'!AG49,"")</f>
        <v>6.25E-2</v>
      </c>
      <c r="D10">
        <f>IF('Layout full names (mandatory)'!AH49&lt;&gt;"",'Layout full names (mandatory)'!AH49,"")</f>
        <v>2</v>
      </c>
      <c r="E10">
        <f>IF('Layout full names (mandatory)'!AI49&lt;&gt;"",'Layout full names (mandatory)'!AI49,"")</f>
        <v>6.25E-2</v>
      </c>
      <c r="F10">
        <f>IF('Layout full names (mandatory)'!AJ49&lt;&gt;"",'Layout full names (mandatory)'!AJ49,"")</f>
        <v>2</v>
      </c>
      <c r="G10">
        <f>IF('Layout full names (mandatory)'!AK49&lt;&gt;"",'Layout full names (mandatory)'!AK49,"")</f>
        <v>6.25E-2</v>
      </c>
      <c r="H10">
        <f>IF('Layout full names (mandatory)'!AL49&lt;&gt;"",'Layout full names (mandatory)'!AL49,"")</f>
        <v>2</v>
      </c>
      <c r="I10">
        <f>IF('Layout full names (mandatory)'!AM49&lt;&gt;"",'Layout full names (mandatory)'!AM49,"")</f>
        <v>6.25E-2</v>
      </c>
      <c r="J10">
        <f>IF('Layout full names (mandatory)'!AN49&lt;&gt;"",'Layout full names (mandatory)'!AN49,"")</f>
        <v>2</v>
      </c>
      <c r="K10">
        <f>IF('Layout full names (mandatory)'!AO49&lt;&gt;"",'Layout full names (mandatory)'!AO49,"")</f>
        <v>6.25E-2</v>
      </c>
      <c r="L10">
        <f>IF('Layout full names (mandatory)'!AP49&lt;&gt;"",'Layout full names (mandatory)'!AP49,"")</f>
        <v>2</v>
      </c>
      <c r="M10">
        <f>IF('Layout full names (mandatory)'!AQ49&lt;&gt;"",'Layout full names (mandatory)'!AQ49,"")</f>
        <v>6.25E-2</v>
      </c>
      <c r="N10">
        <f>IF('Layout full names (mandatory)'!AR49&lt;&gt;"",'Layout full names (mandatory)'!AR49,"")</f>
        <v>2</v>
      </c>
      <c r="O10">
        <f>IF('Layout full names (mandatory)'!AS49&lt;&gt;"",'Layout full names (mandatory)'!AS49,"")</f>
        <v>6.25E-2</v>
      </c>
      <c r="P10">
        <f>IF('Layout full names (mandatory)'!AT49&lt;&gt;"",'Layout full names (mandatory)'!AT49,"")</f>
        <v>2</v>
      </c>
      <c r="Q10">
        <f>IF('Layout full names (mandatory)'!AU49&lt;&gt;"",'Layout full names (mandatory)'!AU49,"")</f>
        <v>6.25E-2</v>
      </c>
      <c r="R10">
        <f>IF('Layout full names (mandatory)'!AV49&lt;&gt;"",'Layout full names (mandatory)'!AV49,"")</f>
        <v>2</v>
      </c>
      <c r="S10">
        <f>IF('Layout full names (mandatory)'!AW49&lt;&gt;"",'Layout full names (mandatory)'!AW49,"")</f>
        <v>6.25E-2</v>
      </c>
      <c r="T10">
        <f>IF('Layout full names (mandatory)'!AX49&lt;&gt;"",'Layout full names (mandatory)'!AX49,"")</f>
        <v>2</v>
      </c>
      <c r="U10">
        <f>IF('Layout full names (mandatory)'!AY49&lt;&gt;"",'Layout full names (mandatory)'!AY49,"")</f>
        <v>6.25E-2</v>
      </c>
      <c r="V10">
        <f>IF('Layout full names (mandatory)'!AZ49&lt;&gt;"",'Layout full names (mandatory)'!AZ49,"")</f>
        <v>2</v>
      </c>
      <c r="W10">
        <f>IF('Layout full names (mandatory)'!BA49&lt;&gt;"",'Layout full names (mandatory)'!BA49,"")</f>
        <v>6.25E-2</v>
      </c>
      <c r="X10">
        <f>IF('Layout full names (mandatory)'!BB49&lt;&gt;"",'Layout full names (mandatory)'!BB49,"")</f>
        <v>2</v>
      </c>
      <c r="Y10">
        <f>IF('Layout full names (mandatory)'!BC49&lt;&gt;"",'Layout full names (mandatory)'!BC49,"")</f>
        <v>6.25E-2</v>
      </c>
      <c r="Z10" s="3"/>
      <c r="AB10" s="20">
        <v>0.125</v>
      </c>
      <c r="AC10">
        <f t="shared" si="0"/>
        <v>40</v>
      </c>
      <c r="AN10" s="13"/>
      <c r="AO10" s="13"/>
      <c r="AP10" s="13"/>
      <c r="AQ10" s="13"/>
      <c r="AR10" s="13"/>
      <c r="AS10" s="13"/>
    </row>
    <row r="11" spans="1:45" ht="21" customHeight="1" x14ac:dyDescent="0.4">
      <c r="A11" t="str">
        <f>IF('Layout full names (mandatory)'!AE50&lt;&gt;"",'Layout full names (mandatory)'!AE50,"")</f>
        <v>J</v>
      </c>
      <c r="B11">
        <f>IF('Layout full names (mandatory)'!AF50&lt;&gt;"",'Layout full names (mandatory)'!AF50,"")</f>
        <v>4</v>
      </c>
      <c r="C11">
        <f>IF('Layout full names (mandatory)'!AG50&lt;&gt;"",'Layout full names (mandatory)'!AG50,"")</f>
        <v>0.125</v>
      </c>
      <c r="D11">
        <f>IF('Layout full names (mandatory)'!AH50&lt;&gt;"",'Layout full names (mandatory)'!AH50,"")</f>
        <v>4</v>
      </c>
      <c r="E11">
        <f>IF('Layout full names (mandatory)'!AI50&lt;&gt;"",'Layout full names (mandatory)'!AI50,"")</f>
        <v>0.125</v>
      </c>
      <c r="F11">
        <f>IF('Layout full names (mandatory)'!AJ50&lt;&gt;"",'Layout full names (mandatory)'!AJ50,"")</f>
        <v>4</v>
      </c>
      <c r="G11">
        <f>IF('Layout full names (mandatory)'!AK50&lt;&gt;"",'Layout full names (mandatory)'!AK50,"")</f>
        <v>0.125</v>
      </c>
      <c r="H11">
        <f>IF('Layout full names (mandatory)'!AL50&lt;&gt;"",'Layout full names (mandatory)'!AL50,"")</f>
        <v>4</v>
      </c>
      <c r="I11">
        <f>IF('Layout full names (mandatory)'!AM50&lt;&gt;"",'Layout full names (mandatory)'!AM50,"")</f>
        <v>0.125</v>
      </c>
      <c r="J11">
        <f>IF('Layout full names (mandatory)'!AN50&lt;&gt;"",'Layout full names (mandatory)'!AN50,"")</f>
        <v>4</v>
      </c>
      <c r="K11">
        <f>IF('Layout full names (mandatory)'!AO50&lt;&gt;"",'Layout full names (mandatory)'!AO50,"")</f>
        <v>0.125</v>
      </c>
      <c r="L11">
        <f>IF('Layout full names (mandatory)'!AP50&lt;&gt;"",'Layout full names (mandatory)'!AP50,"")</f>
        <v>4</v>
      </c>
      <c r="M11">
        <f>IF('Layout full names (mandatory)'!AQ50&lt;&gt;"",'Layout full names (mandatory)'!AQ50,"")</f>
        <v>0.125</v>
      </c>
      <c r="N11">
        <f>IF('Layout full names (mandatory)'!AR50&lt;&gt;"",'Layout full names (mandatory)'!AR50,"")</f>
        <v>4</v>
      </c>
      <c r="O11">
        <f>IF('Layout full names (mandatory)'!AS50&lt;&gt;"",'Layout full names (mandatory)'!AS50,"")</f>
        <v>0.125</v>
      </c>
      <c r="P11">
        <f>IF('Layout full names (mandatory)'!AT50&lt;&gt;"",'Layout full names (mandatory)'!AT50,"")</f>
        <v>4</v>
      </c>
      <c r="Q11">
        <f>IF('Layout full names (mandatory)'!AU50&lt;&gt;"",'Layout full names (mandatory)'!AU50,"")</f>
        <v>0.125</v>
      </c>
      <c r="R11">
        <f>IF('Layout full names (mandatory)'!AV50&lt;&gt;"",'Layout full names (mandatory)'!AV50,"")</f>
        <v>4</v>
      </c>
      <c r="S11">
        <f>IF('Layout full names (mandatory)'!AW50&lt;&gt;"",'Layout full names (mandatory)'!AW50,"")</f>
        <v>0.125</v>
      </c>
      <c r="T11">
        <f>IF('Layout full names (mandatory)'!AX50&lt;&gt;"",'Layout full names (mandatory)'!AX50,"")</f>
        <v>4</v>
      </c>
      <c r="U11">
        <f>IF('Layout full names (mandatory)'!AY50&lt;&gt;"",'Layout full names (mandatory)'!AY50,"")</f>
        <v>0.125</v>
      </c>
      <c r="V11">
        <f>IF('Layout full names (mandatory)'!AZ50&lt;&gt;"",'Layout full names (mandatory)'!AZ50,"")</f>
        <v>4</v>
      </c>
      <c r="W11">
        <f>IF('Layout full names (mandatory)'!BA50&lt;&gt;"",'Layout full names (mandatory)'!BA50,"")</f>
        <v>0.125</v>
      </c>
      <c r="X11">
        <f>IF('Layout full names (mandatory)'!BB50&lt;&gt;"",'Layout full names (mandatory)'!BB50,"")</f>
        <v>4</v>
      </c>
      <c r="Y11">
        <f>IF('Layout full names (mandatory)'!BC50&lt;&gt;"",'Layout full names (mandatory)'!BC50,"")</f>
        <v>0.125</v>
      </c>
      <c r="Z11" s="3"/>
      <c r="AB11" s="20">
        <v>0.25</v>
      </c>
      <c r="AC11">
        <f t="shared" si="0"/>
        <v>40</v>
      </c>
    </row>
    <row r="12" spans="1:45" ht="21" customHeight="1" x14ac:dyDescent="0.4">
      <c r="A12" t="str">
        <f>IF('Layout full names (mandatory)'!AE51&lt;&gt;"",'Layout full names (mandatory)'!AE51,"")</f>
        <v>K</v>
      </c>
      <c r="B12">
        <f>IF('Layout full names (mandatory)'!AF51&lt;&gt;"",'Layout full names (mandatory)'!AF51,"")</f>
        <v>8</v>
      </c>
      <c r="C12">
        <f>IF('Layout full names (mandatory)'!AG51&lt;&gt;"",'Layout full names (mandatory)'!AG51,"")</f>
        <v>0.25</v>
      </c>
      <c r="D12">
        <f>IF('Layout full names (mandatory)'!AH51&lt;&gt;"",'Layout full names (mandatory)'!AH51,"")</f>
        <v>8</v>
      </c>
      <c r="E12">
        <f>IF('Layout full names (mandatory)'!AI51&lt;&gt;"",'Layout full names (mandatory)'!AI51,"")</f>
        <v>0.25</v>
      </c>
      <c r="F12">
        <f>IF('Layout full names (mandatory)'!AJ51&lt;&gt;"",'Layout full names (mandatory)'!AJ51,"")</f>
        <v>8</v>
      </c>
      <c r="G12">
        <f>IF('Layout full names (mandatory)'!AK51&lt;&gt;"",'Layout full names (mandatory)'!AK51,"")</f>
        <v>0.25</v>
      </c>
      <c r="H12">
        <f>IF('Layout full names (mandatory)'!AL51&lt;&gt;"",'Layout full names (mandatory)'!AL51,"")</f>
        <v>8</v>
      </c>
      <c r="I12">
        <f>IF('Layout full names (mandatory)'!AM51&lt;&gt;"",'Layout full names (mandatory)'!AM51,"")</f>
        <v>0.25</v>
      </c>
      <c r="J12">
        <f>IF('Layout full names (mandatory)'!AN51&lt;&gt;"",'Layout full names (mandatory)'!AN51,"")</f>
        <v>8</v>
      </c>
      <c r="K12">
        <f>IF('Layout full names (mandatory)'!AO51&lt;&gt;"",'Layout full names (mandatory)'!AO51,"")</f>
        <v>0.25</v>
      </c>
      <c r="L12">
        <f>IF('Layout full names (mandatory)'!AP51&lt;&gt;"",'Layout full names (mandatory)'!AP51,"")</f>
        <v>8</v>
      </c>
      <c r="M12">
        <f>IF('Layout full names (mandatory)'!AQ51&lt;&gt;"",'Layout full names (mandatory)'!AQ51,"")</f>
        <v>0.25</v>
      </c>
      <c r="N12">
        <f>IF('Layout full names (mandatory)'!AR51&lt;&gt;"",'Layout full names (mandatory)'!AR51,"")</f>
        <v>8</v>
      </c>
      <c r="O12">
        <f>IF('Layout full names (mandatory)'!AS51&lt;&gt;"",'Layout full names (mandatory)'!AS51,"")</f>
        <v>0.25</v>
      </c>
      <c r="P12">
        <f>IF('Layout full names (mandatory)'!AT51&lt;&gt;"",'Layout full names (mandatory)'!AT51,"")</f>
        <v>8</v>
      </c>
      <c r="Q12">
        <f>IF('Layout full names (mandatory)'!AU51&lt;&gt;"",'Layout full names (mandatory)'!AU51,"")</f>
        <v>0.25</v>
      </c>
      <c r="R12">
        <f>IF('Layout full names (mandatory)'!AV51&lt;&gt;"",'Layout full names (mandatory)'!AV51,"")</f>
        <v>8</v>
      </c>
      <c r="S12">
        <f>IF('Layout full names (mandatory)'!AW51&lt;&gt;"",'Layout full names (mandatory)'!AW51,"")</f>
        <v>0.25</v>
      </c>
      <c r="T12">
        <f>IF('Layout full names (mandatory)'!AX51&lt;&gt;"",'Layout full names (mandatory)'!AX51,"")</f>
        <v>8</v>
      </c>
      <c r="U12">
        <f>IF('Layout full names (mandatory)'!AY51&lt;&gt;"",'Layout full names (mandatory)'!AY51,"")</f>
        <v>0.25</v>
      </c>
      <c r="V12">
        <f>IF('Layout full names (mandatory)'!AZ51&lt;&gt;"",'Layout full names (mandatory)'!AZ51,"")</f>
        <v>8</v>
      </c>
      <c r="W12">
        <f>IF('Layout full names (mandatory)'!BA51&lt;&gt;"",'Layout full names (mandatory)'!BA51,"")</f>
        <v>0.25</v>
      </c>
      <c r="X12">
        <f>IF('Layout full names (mandatory)'!BB51&lt;&gt;"",'Layout full names (mandatory)'!BB51,"")</f>
        <v>8</v>
      </c>
      <c r="Y12">
        <f>IF('Layout full names (mandatory)'!BC51&lt;&gt;"",'Layout full names (mandatory)'!BC51,"")</f>
        <v>0.25</v>
      </c>
      <c r="Z12" s="3"/>
      <c r="AC12" t="str">
        <f t="shared" si="0"/>
        <v/>
      </c>
    </row>
    <row r="13" spans="1:45" ht="21" customHeight="1" x14ac:dyDescent="0.4">
      <c r="A13" t="str">
        <f>IF('Layout full names (mandatory)'!AE52&lt;&gt;"",'Layout full names (mandatory)'!AE52,"")</f>
        <v>L</v>
      </c>
      <c r="B13">
        <f>IF('Layout full names (mandatory)'!AF52&lt;&gt;"",'Layout full names (mandatory)'!AF52,"")</f>
        <v>0.5</v>
      </c>
      <c r="C13">
        <f>IF('Layout full names (mandatory)'!AG52&lt;&gt;"",'Layout full names (mandatory)'!AG52,"")</f>
        <v>8</v>
      </c>
      <c r="D13">
        <f>IF('Layout full names (mandatory)'!AH52&lt;&gt;"",'Layout full names (mandatory)'!AH52,"")</f>
        <v>0.5</v>
      </c>
      <c r="E13">
        <f>IF('Layout full names (mandatory)'!AI52&lt;&gt;"",'Layout full names (mandatory)'!AI52,"")</f>
        <v>4</v>
      </c>
      <c r="F13">
        <f>IF('Layout full names (mandatory)'!AJ52&lt;&gt;"",'Layout full names (mandatory)'!AJ52,"")</f>
        <v>0.5</v>
      </c>
      <c r="G13">
        <f>IF('Layout full names (mandatory)'!AK52&lt;&gt;"",'Layout full names (mandatory)'!AK52,"")</f>
        <v>2</v>
      </c>
      <c r="H13">
        <f>IF('Layout full names (mandatory)'!AL52&lt;&gt;"",'Layout full names (mandatory)'!AL52,"")</f>
        <v>0.5</v>
      </c>
      <c r="I13">
        <f>IF('Layout full names (mandatory)'!AM52&lt;&gt;"",'Layout full names (mandatory)'!AM52,"")</f>
        <v>1</v>
      </c>
      <c r="J13">
        <f>IF('Layout full names (mandatory)'!AN52&lt;&gt;"",'Layout full names (mandatory)'!AN52,"")</f>
        <v>0.5</v>
      </c>
      <c r="K13">
        <f>IF('Layout full names (mandatory)'!AO52&lt;&gt;"",'Layout full names (mandatory)'!AO52,"")</f>
        <v>0.5</v>
      </c>
      <c r="L13">
        <f>IF('Layout full names (mandatory)'!AP52&lt;&gt;"",'Layout full names (mandatory)'!AP52,"")</f>
        <v>0.5</v>
      </c>
      <c r="M13">
        <f>IF('Layout full names (mandatory)'!AQ52&lt;&gt;"",'Layout full names (mandatory)'!AQ52,"")</f>
        <v>0.25</v>
      </c>
      <c r="N13">
        <f>IF('Layout full names (mandatory)'!AR52&lt;&gt;"",'Layout full names (mandatory)'!AR52,"")</f>
        <v>0.5</v>
      </c>
      <c r="O13">
        <f>IF('Layout full names (mandatory)'!AS52&lt;&gt;"",'Layout full names (mandatory)'!AS52,"")</f>
        <v>0.125</v>
      </c>
      <c r="P13">
        <f>IF('Layout full names (mandatory)'!AT52&lt;&gt;"",'Layout full names (mandatory)'!AT52,"")</f>
        <v>0.5</v>
      </c>
      <c r="Q13">
        <f>IF('Layout full names (mandatory)'!AU52&lt;&gt;"",'Layout full names (mandatory)'!AU52,"")</f>
        <v>6.25E-2</v>
      </c>
      <c r="R13">
        <f>IF('Layout full names (mandatory)'!AV52&lt;&gt;"",'Layout full names (mandatory)'!AV52,"")</f>
        <v>0.5</v>
      </c>
      <c r="S13">
        <f>IF('Layout full names (mandatory)'!AW52&lt;&gt;"",'Layout full names (mandatory)'!AW52,"")</f>
        <v>3.125E-2</v>
      </c>
      <c r="T13">
        <f>IF('Layout full names (mandatory)'!AX52&lt;&gt;"",'Layout full names (mandatory)'!AX52,"")</f>
        <v>0.5</v>
      </c>
      <c r="U13" t="str">
        <f>IF('Layout full names (mandatory)'!AY52&lt;&gt;"",'Layout full names (mandatory)'!AY52,"")</f>
        <v/>
      </c>
      <c r="V13">
        <f>IF('Layout full names (mandatory)'!AZ52&lt;&gt;"",'Layout full names (mandatory)'!AZ52,"")</f>
        <v>0.5</v>
      </c>
      <c r="W13" t="str">
        <f>IF('Layout full names (mandatory)'!BA52&lt;&gt;"",'Layout full names (mandatory)'!BA52,"")</f>
        <v/>
      </c>
      <c r="X13">
        <f>IF('Layout full names (mandatory)'!BB52&lt;&gt;"",'Layout full names (mandatory)'!BB52,"")</f>
        <v>0.5</v>
      </c>
      <c r="Y13" t="str">
        <f>IF('Layout full names (mandatory)'!BC52&lt;&gt;"",'Layout full names (mandatory)'!BC52,"")</f>
        <v/>
      </c>
      <c r="Z13" s="3"/>
      <c r="AC13" t="str">
        <f t="shared" si="0"/>
        <v/>
      </c>
    </row>
    <row r="14" spans="1:45" ht="21" customHeight="1" x14ac:dyDescent="0.4">
      <c r="A14" t="str">
        <f>IF('Layout full names (mandatory)'!AE53&lt;&gt;"",'Layout full names (mandatory)'!AE53,"")</f>
        <v>M</v>
      </c>
      <c r="B14">
        <f>IF('Layout full names (mandatory)'!AF53&lt;&gt;"",'Layout full names (mandatory)'!AF53,"")</f>
        <v>1</v>
      </c>
      <c r="C14">
        <f>IF('Layout full names (mandatory)'!AG53&lt;&gt;"",'Layout full names (mandatory)'!AG53,"")</f>
        <v>3.125E-2</v>
      </c>
      <c r="D14">
        <f>IF('Layout full names (mandatory)'!AH53&lt;&gt;"",'Layout full names (mandatory)'!AH53,"")</f>
        <v>1</v>
      </c>
      <c r="E14">
        <f>IF('Layout full names (mandatory)'!AI53&lt;&gt;"",'Layout full names (mandatory)'!AI53,"")</f>
        <v>3.125E-2</v>
      </c>
      <c r="F14">
        <f>IF('Layout full names (mandatory)'!AJ53&lt;&gt;"",'Layout full names (mandatory)'!AJ53,"")</f>
        <v>1</v>
      </c>
      <c r="G14">
        <f>IF('Layout full names (mandatory)'!AK53&lt;&gt;"",'Layout full names (mandatory)'!AK53,"")</f>
        <v>3.125E-2</v>
      </c>
      <c r="H14">
        <f>IF('Layout full names (mandatory)'!AL53&lt;&gt;"",'Layout full names (mandatory)'!AL53,"")</f>
        <v>1</v>
      </c>
      <c r="I14">
        <f>IF('Layout full names (mandatory)'!AM53&lt;&gt;"",'Layout full names (mandatory)'!AM53,"")</f>
        <v>3.125E-2</v>
      </c>
      <c r="J14">
        <f>IF('Layout full names (mandatory)'!AN53&lt;&gt;"",'Layout full names (mandatory)'!AN53,"")</f>
        <v>1</v>
      </c>
      <c r="K14">
        <f>IF('Layout full names (mandatory)'!AO53&lt;&gt;"",'Layout full names (mandatory)'!AO53,"")</f>
        <v>3.125E-2</v>
      </c>
      <c r="L14">
        <f>IF('Layout full names (mandatory)'!AP53&lt;&gt;"",'Layout full names (mandatory)'!AP53,"")</f>
        <v>1</v>
      </c>
      <c r="M14">
        <f>IF('Layout full names (mandatory)'!AQ53&lt;&gt;"",'Layout full names (mandatory)'!AQ53,"")</f>
        <v>3.125E-2</v>
      </c>
      <c r="N14">
        <f>IF('Layout full names (mandatory)'!AR53&lt;&gt;"",'Layout full names (mandatory)'!AR53,"")</f>
        <v>1</v>
      </c>
      <c r="O14">
        <f>IF('Layout full names (mandatory)'!AS53&lt;&gt;"",'Layout full names (mandatory)'!AS53,"")</f>
        <v>3.125E-2</v>
      </c>
      <c r="P14">
        <f>IF('Layout full names (mandatory)'!AT53&lt;&gt;"",'Layout full names (mandatory)'!AT53,"")</f>
        <v>1</v>
      </c>
      <c r="Q14">
        <f>IF('Layout full names (mandatory)'!AU53&lt;&gt;"",'Layout full names (mandatory)'!AU53,"")</f>
        <v>3.125E-2</v>
      </c>
      <c r="R14">
        <f>IF('Layout full names (mandatory)'!AV53&lt;&gt;"",'Layout full names (mandatory)'!AV53,"")</f>
        <v>1</v>
      </c>
      <c r="S14">
        <f>IF('Layout full names (mandatory)'!AW53&lt;&gt;"",'Layout full names (mandatory)'!AW53,"")</f>
        <v>3.125E-2</v>
      </c>
      <c r="T14">
        <f>IF('Layout full names (mandatory)'!AX53&lt;&gt;"",'Layout full names (mandatory)'!AX53,"")</f>
        <v>1</v>
      </c>
      <c r="U14">
        <f>IF('Layout full names (mandatory)'!AY53&lt;&gt;"",'Layout full names (mandatory)'!AY53,"")</f>
        <v>3.125E-2</v>
      </c>
      <c r="V14">
        <f>IF('Layout full names (mandatory)'!AZ53&lt;&gt;"",'Layout full names (mandatory)'!AZ53,"")</f>
        <v>1</v>
      </c>
      <c r="W14">
        <f>IF('Layout full names (mandatory)'!BA53&lt;&gt;"",'Layout full names (mandatory)'!BA53,"")</f>
        <v>3.125E-2</v>
      </c>
      <c r="X14">
        <f>IF('Layout full names (mandatory)'!BB53&lt;&gt;"",'Layout full names (mandatory)'!BB53,"")</f>
        <v>1</v>
      </c>
      <c r="Y14">
        <f>IF('Layout full names (mandatory)'!BC53&lt;&gt;"",'Layout full names (mandatory)'!BC53,"")</f>
        <v>3.125E-2</v>
      </c>
      <c r="Z14" s="3"/>
      <c r="AC14" t="str">
        <f t="shared" si="0"/>
        <v/>
      </c>
    </row>
    <row r="15" spans="1:45" ht="21" customHeight="1" x14ac:dyDescent="0.4">
      <c r="A15" t="str">
        <f>IF('Layout full names (mandatory)'!AE54&lt;&gt;"",'Layout full names (mandatory)'!AE54,"")</f>
        <v>N</v>
      </c>
      <c r="B15">
        <f>IF('Layout full names (mandatory)'!AF54&lt;&gt;"",'Layout full names (mandatory)'!AF54,"")</f>
        <v>2</v>
      </c>
      <c r="C15">
        <f>IF('Layout full names (mandatory)'!AG54&lt;&gt;"",'Layout full names (mandatory)'!AG54,"")</f>
        <v>6.25E-2</v>
      </c>
      <c r="D15">
        <f>IF('Layout full names (mandatory)'!AH54&lt;&gt;"",'Layout full names (mandatory)'!AH54,"")</f>
        <v>2</v>
      </c>
      <c r="E15">
        <f>IF('Layout full names (mandatory)'!AI54&lt;&gt;"",'Layout full names (mandatory)'!AI54,"")</f>
        <v>6.25E-2</v>
      </c>
      <c r="F15">
        <f>IF('Layout full names (mandatory)'!AJ54&lt;&gt;"",'Layout full names (mandatory)'!AJ54,"")</f>
        <v>2</v>
      </c>
      <c r="G15">
        <f>IF('Layout full names (mandatory)'!AK54&lt;&gt;"",'Layout full names (mandatory)'!AK54,"")</f>
        <v>6.25E-2</v>
      </c>
      <c r="H15">
        <f>IF('Layout full names (mandatory)'!AL54&lt;&gt;"",'Layout full names (mandatory)'!AL54,"")</f>
        <v>2</v>
      </c>
      <c r="I15">
        <f>IF('Layout full names (mandatory)'!AM54&lt;&gt;"",'Layout full names (mandatory)'!AM54,"")</f>
        <v>6.25E-2</v>
      </c>
      <c r="J15">
        <f>IF('Layout full names (mandatory)'!AN54&lt;&gt;"",'Layout full names (mandatory)'!AN54,"")</f>
        <v>2</v>
      </c>
      <c r="K15">
        <f>IF('Layout full names (mandatory)'!AO54&lt;&gt;"",'Layout full names (mandatory)'!AO54,"")</f>
        <v>6.25E-2</v>
      </c>
      <c r="L15">
        <f>IF('Layout full names (mandatory)'!AP54&lt;&gt;"",'Layout full names (mandatory)'!AP54,"")</f>
        <v>2</v>
      </c>
      <c r="M15">
        <f>IF('Layout full names (mandatory)'!AQ54&lt;&gt;"",'Layout full names (mandatory)'!AQ54,"")</f>
        <v>6.25E-2</v>
      </c>
      <c r="N15">
        <f>IF('Layout full names (mandatory)'!AR54&lt;&gt;"",'Layout full names (mandatory)'!AR54,"")</f>
        <v>2</v>
      </c>
      <c r="O15">
        <f>IF('Layout full names (mandatory)'!AS54&lt;&gt;"",'Layout full names (mandatory)'!AS54,"")</f>
        <v>6.25E-2</v>
      </c>
      <c r="P15">
        <f>IF('Layout full names (mandatory)'!AT54&lt;&gt;"",'Layout full names (mandatory)'!AT54,"")</f>
        <v>2</v>
      </c>
      <c r="Q15">
        <f>IF('Layout full names (mandatory)'!AU54&lt;&gt;"",'Layout full names (mandatory)'!AU54,"")</f>
        <v>6.25E-2</v>
      </c>
      <c r="R15">
        <f>IF('Layout full names (mandatory)'!AV54&lt;&gt;"",'Layout full names (mandatory)'!AV54,"")</f>
        <v>2</v>
      </c>
      <c r="S15">
        <f>IF('Layout full names (mandatory)'!AW54&lt;&gt;"",'Layout full names (mandatory)'!AW54,"")</f>
        <v>6.25E-2</v>
      </c>
      <c r="T15">
        <f>IF('Layout full names (mandatory)'!AX54&lt;&gt;"",'Layout full names (mandatory)'!AX54,"")</f>
        <v>2</v>
      </c>
      <c r="U15">
        <f>IF('Layout full names (mandatory)'!AY54&lt;&gt;"",'Layout full names (mandatory)'!AY54,"")</f>
        <v>6.25E-2</v>
      </c>
      <c r="V15">
        <f>IF('Layout full names (mandatory)'!AZ54&lt;&gt;"",'Layout full names (mandatory)'!AZ54,"")</f>
        <v>2</v>
      </c>
      <c r="W15">
        <f>IF('Layout full names (mandatory)'!BA54&lt;&gt;"",'Layout full names (mandatory)'!BA54,"")</f>
        <v>6.25E-2</v>
      </c>
      <c r="X15">
        <f>IF('Layout full names (mandatory)'!BB54&lt;&gt;"",'Layout full names (mandatory)'!BB54,"")</f>
        <v>2</v>
      </c>
      <c r="Y15">
        <f>IF('Layout full names (mandatory)'!BC54&lt;&gt;"",'Layout full names (mandatory)'!BC54,"")</f>
        <v>6.25E-2</v>
      </c>
      <c r="Z15" s="3"/>
      <c r="AC15" t="str">
        <f t="shared" si="0"/>
        <v/>
      </c>
    </row>
    <row r="16" spans="1:45" x14ac:dyDescent="0.3">
      <c r="A16" t="str">
        <f>IF('Layout full names (mandatory)'!AE55&lt;&gt;"",'Layout full names (mandatory)'!AE55,"")</f>
        <v>O</v>
      </c>
      <c r="B16">
        <f>IF('Layout full names (mandatory)'!AF55&lt;&gt;"",'Layout full names (mandatory)'!AF55,"")</f>
        <v>4</v>
      </c>
      <c r="C16">
        <f>IF('Layout full names (mandatory)'!AG55&lt;&gt;"",'Layout full names (mandatory)'!AG55,"")</f>
        <v>0.125</v>
      </c>
      <c r="D16">
        <f>IF('Layout full names (mandatory)'!AH55&lt;&gt;"",'Layout full names (mandatory)'!AH55,"")</f>
        <v>4</v>
      </c>
      <c r="E16">
        <f>IF('Layout full names (mandatory)'!AI55&lt;&gt;"",'Layout full names (mandatory)'!AI55,"")</f>
        <v>0.125</v>
      </c>
      <c r="F16">
        <f>IF('Layout full names (mandatory)'!AJ55&lt;&gt;"",'Layout full names (mandatory)'!AJ55,"")</f>
        <v>4</v>
      </c>
      <c r="G16">
        <f>IF('Layout full names (mandatory)'!AK55&lt;&gt;"",'Layout full names (mandatory)'!AK55,"")</f>
        <v>0.125</v>
      </c>
      <c r="H16">
        <f>IF('Layout full names (mandatory)'!AL55&lt;&gt;"",'Layout full names (mandatory)'!AL55,"")</f>
        <v>4</v>
      </c>
      <c r="I16">
        <f>IF('Layout full names (mandatory)'!AM55&lt;&gt;"",'Layout full names (mandatory)'!AM55,"")</f>
        <v>0.125</v>
      </c>
      <c r="J16">
        <f>IF('Layout full names (mandatory)'!AN55&lt;&gt;"",'Layout full names (mandatory)'!AN55,"")</f>
        <v>4</v>
      </c>
      <c r="K16">
        <f>IF('Layout full names (mandatory)'!AO55&lt;&gt;"",'Layout full names (mandatory)'!AO55,"")</f>
        <v>0.125</v>
      </c>
      <c r="L16">
        <f>IF('Layout full names (mandatory)'!AP55&lt;&gt;"",'Layout full names (mandatory)'!AP55,"")</f>
        <v>4</v>
      </c>
      <c r="M16">
        <f>IF('Layout full names (mandatory)'!AQ55&lt;&gt;"",'Layout full names (mandatory)'!AQ55,"")</f>
        <v>0.125</v>
      </c>
      <c r="N16">
        <f>IF('Layout full names (mandatory)'!AR55&lt;&gt;"",'Layout full names (mandatory)'!AR55,"")</f>
        <v>4</v>
      </c>
      <c r="O16">
        <f>IF('Layout full names (mandatory)'!AS55&lt;&gt;"",'Layout full names (mandatory)'!AS55,"")</f>
        <v>0.125</v>
      </c>
      <c r="P16">
        <f>IF('Layout full names (mandatory)'!AT55&lt;&gt;"",'Layout full names (mandatory)'!AT55,"")</f>
        <v>4</v>
      </c>
      <c r="Q16">
        <f>IF('Layout full names (mandatory)'!AU55&lt;&gt;"",'Layout full names (mandatory)'!AU55,"")</f>
        <v>0.125</v>
      </c>
      <c r="R16">
        <f>IF('Layout full names (mandatory)'!AV55&lt;&gt;"",'Layout full names (mandatory)'!AV55,"")</f>
        <v>4</v>
      </c>
      <c r="S16">
        <f>IF('Layout full names (mandatory)'!AW55&lt;&gt;"",'Layout full names (mandatory)'!AW55,"")</f>
        <v>0.125</v>
      </c>
      <c r="T16">
        <f>IF('Layout full names (mandatory)'!AX55&lt;&gt;"",'Layout full names (mandatory)'!AX55,"")</f>
        <v>4</v>
      </c>
      <c r="U16">
        <f>IF('Layout full names (mandatory)'!AY55&lt;&gt;"",'Layout full names (mandatory)'!AY55,"")</f>
        <v>0.125</v>
      </c>
      <c r="V16">
        <f>IF('Layout full names (mandatory)'!AZ55&lt;&gt;"",'Layout full names (mandatory)'!AZ55,"")</f>
        <v>4</v>
      </c>
      <c r="W16">
        <f>IF('Layout full names (mandatory)'!BA55&lt;&gt;"",'Layout full names (mandatory)'!BA55,"")</f>
        <v>0.125</v>
      </c>
      <c r="X16">
        <f>IF('Layout full names (mandatory)'!BB55&lt;&gt;"",'Layout full names (mandatory)'!BB55,"")</f>
        <v>4</v>
      </c>
      <c r="Y16">
        <f>IF('Layout full names (mandatory)'!BC55&lt;&gt;"",'Layout full names (mandatory)'!BC55,"")</f>
        <v>0.125</v>
      </c>
      <c r="AC16" t="str">
        <f t="shared" si="0"/>
        <v/>
      </c>
    </row>
    <row r="17" spans="1:32" x14ac:dyDescent="0.3">
      <c r="A17" t="str">
        <f>IF('Layout full names (mandatory)'!AE56&lt;&gt;"",'Layout full names (mandatory)'!AE56,"")</f>
        <v>P</v>
      </c>
      <c r="B17">
        <f>IF('Layout full names (mandatory)'!AF56&lt;&gt;"",'Layout full names (mandatory)'!AF56,"")</f>
        <v>8</v>
      </c>
      <c r="C17">
        <f>IF('Layout full names (mandatory)'!AG56&lt;&gt;"",'Layout full names (mandatory)'!AG56,"")</f>
        <v>0.25</v>
      </c>
      <c r="D17">
        <f>IF('Layout full names (mandatory)'!AH56&lt;&gt;"",'Layout full names (mandatory)'!AH56,"")</f>
        <v>8</v>
      </c>
      <c r="E17">
        <f>IF('Layout full names (mandatory)'!AI56&lt;&gt;"",'Layout full names (mandatory)'!AI56,"")</f>
        <v>0.25</v>
      </c>
      <c r="F17">
        <f>IF('Layout full names (mandatory)'!AJ56&lt;&gt;"",'Layout full names (mandatory)'!AJ56,"")</f>
        <v>8</v>
      </c>
      <c r="G17">
        <f>IF('Layout full names (mandatory)'!AK56&lt;&gt;"",'Layout full names (mandatory)'!AK56,"")</f>
        <v>0.25</v>
      </c>
      <c r="H17">
        <f>IF('Layout full names (mandatory)'!AL56&lt;&gt;"",'Layout full names (mandatory)'!AL56,"")</f>
        <v>8</v>
      </c>
      <c r="I17">
        <f>IF('Layout full names (mandatory)'!AM56&lt;&gt;"",'Layout full names (mandatory)'!AM56,"")</f>
        <v>0.25</v>
      </c>
      <c r="J17">
        <f>IF('Layout full names (mandatory)'!AN56&lt;&gt;"",'Layout full names (mandatory)'!AN56,"")</f>
        <v>8</v>
      </c>
      <c r="K17">
        <f>IF('Layout full names (mandatory)'!AO56&lt;&gt;"",'Layout full names (mandatory)'!AO56,"")</f>
        <v>0.25</v>
      </c>
      <c r="L17">
        <f>IF('Layout full names (mandatory)'!AP56&lt;&gt;"",'Layout full names (mandatory)'!AP56,"")</f>
        <v>8</v>
      </c>
      <c r="M17">
        <f>IF('Layout full names (mandatory)'!AQ56&lt;&gt;"",'Layout full names (mandatory)'!AQ56,"")</f>
        <v>0.25</v>
      </c>
      <c r="N17">
        <f>IF('Layout full names (mandatory)'!AR56&lt;&gt;"",'Layout full names (mandatory)'!AR56,"")</f>
        <v>8</v>
      </c>
      <c r="O17">
        <f>IF('Layout full names (mandatory)'!AS56&lt;&gt;"",'Layout full names (mandatory)'!AS56,"")</f>
        <v>0.25</v>
      </c>
      <c r="P17">
        <f>IF('Layout full names (mandatory)'!AT56&lt;&gt;"",'Layout full names (mandatory)'!AT56,"")</f>
        <v>8</v>
      </c>
      <c r="Q17">
        <f>IF('Layout full names (mandatory)'!AU56&lt;&gt;"",'Layout full names (mandatory)'!AU56,"")</f>
        <v>0.25</v>
      </c>
      <c r="R17">
        <f>IF('Layout full names (mandatory)'!AV56&lt;&gt;"",'Layout full names (mandatory)'!AV56,"")</f>
        <v>8</v>
      </c>
      <c r="S17">
        <f>IF('Layout full names (mandatory)'!AW56&lt;&gt;"",'Layout full names (mandatory)'!AW56,"")</f>
        <v>0.25</v>
      </c>
      <c r="T17">
        <f>IF('Layout full names (mandatory)'!AX56&lt;&gt;"",'Layout full names (mandatory)'!AX56,"")</f>
        <v>8</v>
      </c>
      <c r="U17">
        <f>IF('Layout full names (mandatory)'!AY56&lt;&gt;"",'Layout full names (mandatory)'!AY56,"")</f>
        <v>0.25</v>
      </c>
      <c r="V17">
        <f>IF('Layout full names (mandatory)'!AZ56&lt;&gt;"",'Layout full names (mandatory)'!AZ56,"")</f>
        <v>8</v>
      </c>
      <c r="W17">
        <f>IF('Layout full names (mandatory)'!BA56&lt;&gt;"",'Layout full names (mandatory)'!BA56,"")</f>
        <v>0.25</v>
      </c>
      <c r="X17">
        <f>IF('Layout full names (mandatory)'!BB56&lt;&gt;"",'Layout full names (mandatory)'!BB56,"")</f>
        <v>8</v>
      </c>
      <c r="Y17">
        <f>IF('Layout full names (mandatory)'!BC56&lt;&gt;"",'Layout full names (mandatory)'!BC56,"")</f>
        <v>0.25</v>
      </c>
      <c r="AC17" t="str">
        <f t="shared" si="0"/>
        <v/>
      </c>
    </row>
    <row r="18" spans="1:32" ht="18.75" customHeight="1" x14ac:dyDescent="0.35">
      <c r="B18" s="5"/>
      <c r="C18" s="5"/>
      <c r="D18" s="5"/>
      <c r="E18" s="5"/>
      <c r="F18" s="5"/>
      <c r="G18" s="5"/>
      <c r="H18" s="5"/>
      <c r="I18" s="5"/>
      <c r="J18" s="5"/>
      <c r="K18" s="5"/>
      <c r="L18" s="5"/>
      <c r="M18" s="5"/>
      <c r="N18" s="5"/>
      <c r="O18" s="5"/>
      <c r="P18" s="5"/>
      <c r="Q18" s="5"/>
      <c r="R18" s="5"/>
      <c r="S18" s="5"/>
      <c r="T18" s="5"/>
      <c r="U18" s="5"/>
      <c r="V18" s="5"/>
      <c r="W18" s="5"/>
      <c r="X18" s="5"/>
      <c r="Y18" s="5"/>
      <c r="AC18" t="str">
        <f t="shared" si="0"/>
        <v/>
      </c>
    </row>
    <row r="19" spans="1:32" ht="21" customHeight="1" x14ac:dyDescent="0.4">
      <c r="B19" s="8" t="s">
        <v>594</v>
      </c>
      <c r="C19" s="5"/>
      <c r="D19" s="5"/>
      <c r="E19" s="5"/>
      <c r="F19" s="5"/>
      <c r="G19" s="5"/>
      <c r="H19" s="5"/>
      <c r="I19" s="5"/>
      <c r="J19" s="5"/>
      <c r="K19" s="5"/>
      <c r="L19" s="5"/>
      <c r="M19" s="5"/>
      <c r="N19" s="5"/>
      <c r="O19" s="5"/>
      <c r="P19" s="5"/>
      <c r="Q19" s="5"/>
      <c r="R19" s="5"/>
      <c r="S19" s="5"/>
      <c r="T19" s="5"/>
      <c r="U19" s="5"/>
      <c r="V19" s="5"/>
      <c r="W19" s="5"/>
      <c r="X19" s="5"/>
      <c r="Y19" s="5"/>
      <c r="AC19" t="str">
        <f t="shared" si="0"/>
        <v/>
      </c>
    </row>
    <row r="20" spans="1:32" ht="18.75" customHeight="1" x14ac:dyDescent="0.35">
      <c r="B20" s="5" t="s">
        <v>595</v>
      </c>
      <c r="C20" s="5"/>
      <c r="D20" s="5"/>
      <c r="E20" s="5"/>
      <c r="F20" s="5"/>
      <c r="G20" s="5"/>
      <c r="H20" s="5"/>
      <c r="I20" s="5"/>
      <c r="J20" s="5"/>
      <c r="K20" s="5"/>
      <c r="L20" s="5"/>
      <c r="M20" s="5"/>
      <c r="N20" s="5"/>
      <c r="O20" s="5"/>
      <c r="P20" s="5"/>
      <c r="Q20" s="5"/>
      <c r="R20" s="5"/>
      <c r="S20" s="5"/>
      <c r="T20" s="5"/>
      <c r="U20" s="5"/>
      <c r="V20" s="5"/>
      <c r="W20" s="5"/>
      <c r="X20" s="5"/>
      <c r="Y20" s="5"/>
      <c r="AC20" t="str">
        <f t="shared" si="0"/>
        <v/>
      </c>
    </row>
    <row r="21" spans="1:32" ht="18.75" customHeight="1" x14ac:dyDescent="0.35">
      <c r="B21" s="5" t="s">
        <v>596</v>
      </c>
      <c r="C21" s="5"/>
      <c r="D21" s="5"/>
      <c r="E21" s="5"/>
      <c r="F21" s="5"/>
      <c r="G21" s="5"/>
      <c r="H21" s="5"/>
      <c r="I21" s="5"/>
      <c r="J21" s="5"/>
      <c r="K21" s="5"/>
      <c r="L21" s="5"/>
      <c r="M21" s="5"/>
      <c r="N21" s="5"/>
      <c r="O21" s="5"/>
      <c r="P21" s="5"/>
      <c r="Q21" s="5"/>
      <c r="R21" s="5"/>
      <c r="S21" s="5"/>
      <c r="T21" s="5"/>
      <c r="U21" s="5"/>
      <c r="V21" s="5"/>
      <c r="W21" s="5"/>
      <c r="X21" s="5"/>
      <c r="Y21" s="5"/>
      <c r="AC21" t="str">
        <f t="shared" si="0"/>
        <v/>
      </c>
    </row>
    <row r="22" spans="1:32" ht="18.75" customHeight="1" x14ac:dyDescent="0.35">
      <c r="B22" s="5"/>
      <c r="C22" s="5"/>
      <c r="D22" s="5"/>
      <c r="E22" s="5"/>
      <c r="F22" s="5"/>
      <c r="G22" s="5"/>
      <c r="H22" s="5"/>
      <c r="I22" s="5"/>
      <c r="J22" s="5"/>
      <c r="K22" s="5"/>
      <c r="L22" s="5"/>
      <c r="M22" s="5"/>
      <c r="N22" s="5"/>
      <c r="O22" s="5"/>
      <c r="P22" s="5"/>
      <c r="Q22" s="5"/>
      <c r="R22" s="5"/>
      <c r="S22" s="5"/>
      <c r="T22" s="5"/>
      <c r="U22" s="5"/>
      <c r="V22" s="5"/>
      <c r="W22" s="5"/>
      <c r="X22" s="5"/>
      <c r="Y22" s="5"/>
      <c r="AC22" t="str">
        <f t="shared" si="0"/>
        <v/>
      </c>
    </row>
    <row r="23" spans="1:32" ht="18.75" customHeight="1" x14ac:dyDescent="0.35">
      <c r="B23" s="6" t="s">
        <v>597</v>
      </c>
      <c r="C23" s="5"/>
      <c r="D23" s="5"/>
      <c r="E23" s="5"/>
      <c r="F23" s="5"/>
      <c r="G23" s="5"/>
      <c r="H23" s="5"/>
      <c r="I23" s="5"/>
      <c r="J23" s="5"/>
      <c r="K23" s="5"/>
      <c r="L23" s="5"/>
      <c r="M23" s="5"/>
      <c r="N23" s="5"/>
      <c r="O23" s="5"/>
      <c r="P23" s="5"/>
      <c r="Q23" s="5"/>
      <c r="R23" s="5"/>
      <c r="S23" s="5"/>
      <c r="T23" s="5"/>
      <c r="U23" s="5"/>
      <c r="V23" s="5"/>
      <c r="W23" s="5"/>
      <c r="X23" s="5"/>
      <c r="Y23" s="5"/>
      <c r="AB23">
        <v>900</v>
      </c>
      <c r="AC23">
        <v>33.299999999999997</v>
      </c>
      <c r="AE23">
        <v>83.3</v>
      </c>
      <c r="AF23">
        <f>AC23*AB23/AE23</f>
        <v>359.78391356542613</v>
      </c>
    </row>
    <row r="24" spans="1:32" ht="18.75" customHeight="1" x14ac:dyDescent="0.35">
      <c r="B24" s="5" t="s">
        <v>598</v>
      </c>
      <c r="C24" s="5"/>
      <c r="D24" s="5"/>
      <c r="E24" s="5"/>
      <c r="F24" s="5"/>
      <c r="G24" s="5"/>
      <c r="H24" s="5"/>
      <c r="I24" s="5"/>
      <c r="J24" s="5"/>
      <c r="K24" s="5"/>
      <c r="L24" s="5"/>
      <c r="M24" s="5"/>
      <c r="N24" s="5"/>
      <c r="O24" s="5"/>
      <c r="P24" s="5"/>
      <c r="Q24" s="5"/>
      <c r="R24" s="5"/>
      <c r="S24" s="5"/>
      <c r="T24" s="5"/>
      <c r="U24" s="5"/>
      <c r="V24" s="5"/>
      <c r="W24" s="5"/>
      <c r="X24" s="5"/>
      <c r="Y24" s="5"/>
      <c r="AC24" t="str">
        <f t="shared" ref="AC24:AC55" si="1">IF(AB24&lt;&gt;"",COUNTIF($B$2:$Y$17,AB24),"")</f>
        <v/>
      </c>
    </row>
    <row r="25" spans="1:32" ht="18.75" customHeight="1" x14ac:dyDescent="0.35">
      <c r="B25" s="5"/>
      <c r="C25" s="5"/>
      <c r="D25" s="5"/>
      <c r="E25" s="5"/>
      <c r="F25" s="5"/>
      <c r="G25" s="5"/>
      <c r="H25" s="5"/>
      <c r="I25" s="5"/>
      <c r="J25" s="5"/>
      <c r="K25" s="5"/>
      <c r="L25" s="5"/>
      <c r="M25" s="5"/>
      <c r="N25" s="5"/>
      <c r="O25" s="5"/>
      <c r="P25" s="5"/>
      <c r="Q25" s="5"/>
      <c r="R25" s="5"/>
      <c r="S25" s="5"/>
      <c r="T25" s="5"/>
      <c r="U25" s="5"/>
      <c r="V25" s="5"/>
      <c r="W25" s="5"/>
      <c r="X25" s="5"/>
      <c r="Y25" s="5"/>
      <c r="AC25" t="str">
        <f t="shared" si="1"/>
        <v/>
      </c>
    </row>
    <row r="26" spans="1:32" ht="18.75" customHeight="1" x14ac:dyDescent="0.35">
      <c r="B26" s="6" t="s">
        <v>599</v>
      </c>
      <c r="C26" s="5"/>
      <c r="D26" s="5"/>
      <c r="E26" s="5"/>
      <c r="F26" s="5"/>
      <c r="G26" s="5"/>
      <c r="H26" s="5"/>
      <c r="I26" s="5"/>
      <c r="J26" s="5"/>
      <c r="K26" s="5"/>
      <c r="L26" s="5"/>
      <c r="M26" s="5"/>
      <c r="N26" s="5"/>
      <c r="O26" s="5"/>
      <c r="P26" s="5"/>
      <c r="Q26" s="5"/>
      <c r="R26" s="5"/>
      <c r="S26" s="5"/>
      <c r="T26" s="5"/>
      <c r="U26" s="5"/>
      <c r="V26" s="5"/>
      <c r="W26" s="5"/>
      <c r="X26" s="5"/>
      <c r="Y26" s="5"/>
      <c r="AC26" t="str">
        <f t="shared" si="1"/>
        <v/>
      </c>
    </row>
    <row r="27" spans="1:32" ht="18.75" customHeight="1" x14ac:dyDescent="0.35">
      <c r="B27" s="6" t="s">
        <v>446</v>
      </c>
      <c r="C27" s="5"/>
      <c r="D27" s="5"/>
      <c r="E27" s="5"/>
      <c r="F27" s="5"/>
      <c r="G27" s="5"/>
      <c r="H27" s="5"/>
      <c r="I27" s="5"/>
      <c r="J27" s="5"/>
      <c r="K27" s="5"/>
      <c r="L27" s="5"/>
      <c r="M27" s="5"/>
      <c r="N27" s="5"/>
      <c r="O27" s="5"/>
      <c r="P27" s="5"/>
      <c r="Q27" s="5"/>
      <c r="R27" s="5"/>
      <c r="S27" s="5"/>
      <c r="T27" s="5"/>
      <c r="U27" s="5"/>
      <c r="V27" s="5"/>
      <c r="W27" s="5"/>
      <c r="X27" s="5"/>
      <c r="Y27" s="5"/>
      <c r="AC27" t="str">
        <f t="shared" si="1"/>
        <v/>
      </c>
    </row>
    <row r="28" spans="1:32" ht="18.75" customHeight="1" x14ac:dyDescent="0.35">
      <c r="B28" s="5" t="s">
        <v>600</v>
      </c>
      <c r="C28" s="5"/>
      <c r="D28" s="5"/>
      <c r="E28" s="5"/>
      <c r="F28" s="5"/>
      <c r="G28" s="5"/>
      <c r="H28" s="5"/>
      <c r="I28" s="5"/>
      <c r="J28" s="5"/>
      <c r="K28" s="5"/>
      <c r="L28" s="5"/>
      <c r="M28" s="5"/>
      <c r="N28" s="5"/>
      <c r="O28" s="5"/>
      <c r="P28" s="5"/>
      <c r="Q28" s="5"/>
      <c r="R28" s="5"/>
      <c r="S28" s="5"/>
      <c r="T28" s="5"/>
      <c r="U28" s="5"/>
      <c r="V28" s="5"/>
      <c r="W28" s="5"/>
      <c r="X28" s="5"/>
      <c r="Y28" s="5"/>
      <c r="AC28" t="str">
        <f t="shared" si="1"/>
        <v/>
      </c>
    </row>
    <row r="29" spans="1:32" ht="18.75" customHeight="1" x14ac:dyDescent="0.35">
      <c r="B29" s="5" t="s">
        <v>601</v>
      </c>
      <c r="C29" s="5"/>
      <c r="D29" s="5"/>
      <c r="E29" s="5"/>
      <c r="F29" s="5"/>
      <c r="G29" s="5"/>
      <c r="H29" s="5"/>
      <c r="I29" s="5"/>
      <c r="J29" s="5"/>
      <c r="K29" s="5"/>
      <c r="L29" s="5"/>
      <c r="M29" s="5"/>
      <c r="N29" s="5"/>
      <c r="O29" s="5"/>
      <c r="P29" s="5"/>
      <c r="Q29" s="5"/>
      <c r="R29" s="5"/>
      <c r="S29" s="5"/>
      <c r="T29" s="5"/>
      <c r="U29" s="5"/>
      <c r="V29" s="5"/>
      <c r="W29" s="5"/>
      <c r="X29" s="5"/>
      <c r="Y29" s="5"/>
      <c r="AC29" t="str">
        <f t="shared" si="1"/>
        <v/>
      </c>
    </row>
    <row r="30" spans="1:32" ht="18.75" customHeight="1" x14ac:dyDescent="0.35">
      <c r="B30" s="6"/>
      <c r="C30" s="5"/>
      <c r="D30" s="5"/>
      <c r="E30" s="5"/>
      <c r="F30" s="5"/>
      <c r="G30" s="5"/>
      <c r="H30" s="5"/>
      <c r="I30" s="5"/>
      <c r="J30" s="5"/>
      <c r="K30" s="5"/>
      <c r="L30" s="5"/>
      <c r="M30" s="5"/>
      <c r="N30" s="5"/>
      <c r="O30" s="5"/>
      <c r="P30" s="5"/>
      <c r="Q30" s="5"/>
      <c r="R30" s="5"/>
      <c r="S30" s="5"/>
      <c r="T30" s="5"/>
      <c r="U30" s="5"/>
      <c r="V30" s="5"/>
      <c r="W30" s="5"/>
      <c r="X30" s="5"/>
      <c r="Y30" s="5"/>
      <c r="AC30" t="str">
        <f t="shared" si="1"/>
        <v/>
      </c>
    </row>
    <row r="31" spans="1:32" ht="21" customHeight="1" x14ac:dyDescent="0.4">
      <c r="B31" s="8" t="s">
        <v>602</v>
      </c>
      <c r="C31" s="5"/>
      <c r="D31" s="5"/>
      <c r="E31" s="5"/>
      <c r="F31" s="5"/>
      <c r="G31" s="5"/>
      <c r="H31" s="5"/>
      <c r="I31" s="5"/>
      <c r="J31" s="5"/>
      <c r="K31" s="5"/>
      <c r="L31" s="5"/>
      <c r="M31" s="5"/>
      <c r="N31" s="5"/>
      <c r="O31" s="5"/>
      <c r="P31" s="5"/>
      <c r="Q31" s="5"/>
      <c r="R31" s="5"/>
      <c r="S31" s="5"/>
      <c r="T31" s="5"/>
      <c r="U31" s="5"/>
      <c r="V31" s="5"/>
      <c r="W31" s="5"/>
      <c r="X31" s="5"/>
      <c r="Y31" s="5"/>
      <c r="AC31" t="str">
        <f t="shared" si="1"/>
        <v/>
      </c>
    </row>
    <row r="32" spans="1:32" ht="18.75" customHeight="1" x14ac:dyDescent="0.35">
      <c r="B32" s="5" t="s">
        <v>595</v>
      </c>
      <c r="C32" s="5"/>
      <c r="D32" s="5"/>
      <c r="E32" s="5"/>
      <c r="F32" s="5"/>
      <c r="G32" s="5"/>
      <c r="H32" s="5"/>
      <c r="I32" s="5"/>
      <c r="J32" s="5"/>
      <c r="K32" s="5"/>
      <c r="L32" s="5"/>
      <c r="M32" s="5"/>
      <c r="N32" s="5"/>
      <c r="O32" s="5"/>
      <c r="P32" s="5"/>
      <c r="Q32" s="5"/>
      <c r="R32" s="5"/>
      <c r="S32" s="5"/>
      <c r="T32" s="5"/>
      <c r="U32" s="5"/>
      <c r="V32" s="5"/>
      <c r="W32" s="5"/>
      <c r="X32" s="5"/>
      <c r="Y32" s="5"/>
      <c r="AC32" t="str">
        <f t="shared" si="1"/>
        <v/>
      </c>
    </row>
    <row r="33" spans="1:29" ht="18.75" customHeight="1" x14ac:dyDescent="0.35">
      <c r="B33" s="5" t="s">
        <v>596</v>
      </c>
      <c r="C33" s="5"/>
      <c r="D33" s="5"/>
      <c r="E33" s="5"/>
      <c r="F33" s="5"/>
      <c r="G33" s="5"/>
      <c r="H33" s="5"/>
      <c r="I33" s="5"/>
      <c r="J33" s="5"/>
      <c r="K33" s="5"/>
      <c r="L33" s="5"/>
      <c r="M33" s="5"/>
      <c r="N33" s="5"/>
      <c r="O33" s="5"/>
      <c r="P33" s="5"/>
      <c r="Q33" s="5"/>
      <c r="R33" s="5"/>
      <c r="S33" s="5"/>
      <c r="T33" s="5"/>
      <c r="U33" s="5"/>
      <c r="V33" s="5"/>
      <c r="W33" s="5"/>
      <c r="X33" s="5"/>
      <c r="Y33" s="5"/>
      <c r="AC33" t="str">
        <f t="shared" si="1"/>
        <v/>
      </c>
    </row>
    <row r="34" spans="1:29" ht="18.75" customHeight="1" x14ac:dyDescent="0.35">
      <c r="B34" s="5"/>
      <c r="C34" s="5"/>
      <c r="D34" s="5"/>
      <c r="E34" s="5"/>
      <c r="F34" s="5"/>
      <c r="G34" s="5"/>
      <c r="H34" s="5"/>
      <c r="I34" s="5"/>
      <c r="J34" s="5"/>
      <c r="K34" s="5"/>
      <c r="L34" s="5"/>
      <c r="M34" s="5"/>
      <c r="N34" s="5"/>
      <c r="O34" s="5"/>
      <c r="P34" s="5"/>
      <c r="Q34" s="5"/>
      <c r="R34" s="5"/>
      <c r="S34" s="5"/>
      <c r="T34" s="5"/>
      <c r="U34" s="5"/>
      <c r="V34" s="5"/>
      <c r="W34" s="5"/>
      <c r="X34" s="5"/>
      <c r="Y34" s="5"/>
      <c r="AC34" t="str">
        <f t="shared" si="1"/>
        <v/>
      </c>
    </row>
    <row r="35" spans="1:29" ht="18.75" customHeight="1" x14ac:dyDescent="0.35">
      <c r="B35" s="6" t="s">
        <v>603</v>
      </c>
      <c r="C35" s="5"/>
      <c r="D35" s="5"/>
      <c r="E35" s="5"/>
      <c r="F35" s="5"/>
      <c r="G35" s="5"/>
      <c r="H35" s="5"/>
      <c r="I35" s="5"/>
      <c r="J35" s="5"/>
      <c r="K35" s="5"/>
      <c r="L35" s="5"/>
      <c r="M35" s="5"/>
      <c r="N35" s="5"/>
      <c r="O35" s="5"/>
      <c r="P35" s="5"/>
      <c r="Q35" s="5"/>
      <c r="R35" s="5"/>
      <c r="S35" s="5"/>
      <c r="T35" s="5"/>
      <c r="U35" s="5"/>
      <c r="V35" s="5"/>
      <c r="W35" s="5"/>
      <c r="X35" s="5"/>
      <c r="Y35" s="5"/>
      <c r="AC35" t="str">
        <f t="shared" si="1"/>
        <v/>
      </c>
    </row>
    <row r="36" spans="1:29" ht="18.75" customHeight="1" x14ac:dyDescent="0.35">
      <c r="B36" s="5" t="s">
        <v>604</v>
      </c>
      <c r="C36" s="4"/>
      <c r="D36" s="4"/>
      <c r="E36" s="4"/>
      <c r="F36" s="4"/>
      <c r="G36" s="4"/>
      <c r="H36" s="4"/>
      <c r="I36" s="4"/>
      <c r="J36" s="4"/>
      <c r="K36" s="4"/>
      <c r="L36" s="4"/>
      <c r="M36" s="4"/>
      <c r="N36" s="4"/>
      <c r="O36" s="4"/>
      <c r="P36" s="4"/>
      <c r="Q36" s="4"/>
      <c r="R36" s="4"/>
      <c r="S36" s="4"/>
      <c r="T36" s="4"/>
      <c r="U36" s="4"/>
      <c r="V36" s="4"/>
      <c r="W36" s="4"/>
      <c r="X36" s="4"/>
      <c r="Y36" s="4"/>
      <c r="AC36" t="str">
        <f t="shared" si="1"/>
        <v/>
      </c>
    </row>
    <row r="37" spans="1:29" ht="18.75" customHeight="1" x14ac:dyDescent="0.35">
      <c r="B37" s="5"/>
      <c r="C37" s="4"/>
      <c r="D37" s="4"/>
      <c r="E37" s="4"/>
      <c r="F37" s="4"/>
      <c r="G37" s="4"/>
      <c r="H37" s="4"/>
      <c r="I37" s="4"/>
      <c r="J37" s="4"/>
      <c r="K37" s="4"/>
      <c r="L37" s="4"/>
      <c r="M37" s="4"/>
      <c r="N37" s="4"/>
      <c r="O37" s="4"/>
      <c r="P37" s="4"/>
      <c r="Q37" s="4"/>
      <c r="R37" s="4"/>
      <c r="S37" s="4"/>
      <c r="T37" s="4"/>
      <c r="U37" s="4"/>
      <c r="V37" s="4"/>
      <c r="W37" s="4"/>
      <c r="X37" s="4"/>
      <c r="Y37" s="4"/>
      <c r="AC37" t="str">
        <f t="shared" si="1"/>
        <v/>
      </c>
    </row>
    <row r="38" spans="1:29" ht="18.75" customHeight="1" x14ac:dyDescent="0.35">
      <c r="B38" s="6" t="s">
        <v>599</v>
      </c>
      <c r="C38" s="4"/>
      <c r="D38" s="4"/>
      <c r="E38" s="4"/>
      <c r="F38" s="4"/>
      <c r="G38" s="4"/>
      <c r="H38" s="4"/>
      <c r="I38" s="4"/>
      <c r="J38" s="4"/>
      <c r="K38" s="4"/>
      <c r="L38" s="4"/>
      <c r="M38" s="4"/>
      <c r="N38" s="4"/>
      <c r="O38" s="4"/>
      <c r="P38" s="4"/>
      <c r="Q38" s="4"/>
      <c r="R38" s="4"/>
      <c r="S38" s="4"/>
      <c r="T38" s="4"/>
      <c r="U38" s="4"/>
      <c r="V38" s="4"/>
      <c r="W38" s="4"/>
      <c r="X38" s="4"/>
      <c r="Y38" s="4"/>
      <c r="AC38" t="str">
        <f t="shared" si="1"/>
        <v/>
      </c>
    </row>
    <row r="39" spans="1:29" ht="18.75" customHeight="1" x14ac:dyDescent="0.35">
      <c r="B39" s="6" t="s">
        <v>446</v>
      </c>
      <c r="C39" s="4"/>
      <c r="D39" s="4"/>
      <c r="E39" s="4"/>
      <c r="F39" s="4"/>
      <c r="G39" s="4"/>
      <c r="H39" s="4"/>
      <c r="I39" s="4"/>
      <c r="J39" s="4"/>
      <c r="K39" s="4"/>
      <c r="L39" s="4"/>
      <c r="M39" s="4"/>
      <c r="N39" s="4"/>
      <c r="O39" s="4"/>
      <c r="P39" s="4"/>
      <c r="Q39" s="4"/>
      <c r="R39" s="4"/>
      <c r="S39" s="4"/>
      <c r="T39" s="4"/>
      <c r="U39" s="4"/>
      <c r="V39" s="4"/>
      <c r="W39" s="4"/>
      <c r="X39" s="4"/>
      <c r="Y39" s="4"/>
      <c r="AC39" t="str">
        <f t="shared" si="1"/>
        <v/>
      </c>
    </row>
    <row r="40" spans="1:29" ht="18.75" customHeight="1" x14ac:dyDescent="0.35">
      <c r="B40" s="5" t="s">
        <v>600</v>
      </c>
      <c r="C40" s="4"/>
      <c r="D40" s="4"/>
      <c r="E40" s="4"/>
      <c r="F40" s="4"/>
      <c r="G40" s="4"/>
      <c r="H40" s="4"/>
      <c r="I40" s="4"/>
      <c r="J40" s="4"/>
      <c r="K40" s="4"/>
      <c r="L40" s="4"/>
      <c r="M40" s="4"/>
      <c r="N40" s="4"/>
      <c r="O40" s="4"/>
      <c r="P40" s="4"/>
      <c r="Q40" s="4"/>
      <c r="R40" s="4"/>
      <c r="S40" s="4"/>
      <c r="T40" s="4"/>
      <c r="U40" s="4"/>
      <c r="V40" s="4"/>
      <c r="W40" s="4"/>
      <c r="X40" s="4"/>
      <c r="Y40" s="4"/>
      <c r="AC40" t="str">
        <f t="shared" si="1"/>
        <v/>
      </c>
    </row>
    <row r="41" spans="1:29" ht="18.75" customHeight="1" x14ac:dyDescent="0.35">
      <c r="B41" s="5" t="s">
        <v>601</v>
      </c>
      <c r="C41" s="4"/>
      <c r="D41" s="4"/>
      <c r="E41" s="4"/>
      <c r="F41" s="4"/>
      <c r="G41" s="4"/>
      <c r="H41" s="4"/>
      <c r="I41" s="4"/>
      <c r="J41" s="4"/>
      <c r="K41" s="4"/>
      <c r="L41" s="4"/>
      <c r="M41" s="4"/>
      <c r="N41" s="4"/>
      <c r="O41" s="4"/>
      <c r="P41" s="4"/>
      <c r="Q41" s="4"/>
      <c r="R41" s="4"/>
      <c r="S41" s="4"/>
      <c r="T41" s="4"/>
      <c r="U41" s="4"/>
      <c r="V41" s="4"/>
      <c r="W41" s="4"/>
      <c r="X41" s="4"/>
      <c r="Y41" s="4"/>
      <c r="AC41" t="str">
        <f t="shared" si="1"/>
        <v/>
      </c>
    </row>
    <row r="42" spans="1:29" x14ac:dyDescent="0.3">
      <c r="B42" s="4"/>
      <c r="C42" s="4"/>
      <c r="D42" s="4"/>
      <c r="E42" s="4"/>
      <c r="F42" s="4"/>
      <c r="G42" s="4"/>
      <c r="H42" s="4"/>
      <c r="I42" s="4"/>
      <c r="J42" s="4"/>
      <c r="K42" s="4"/>
      <c r="L42" s="4"/>
      <c r="M42" s="4"/>
      <c r="N42" s="4"/>
      <c r="O42" s="4"/>
      <c r="P42" s="4"/>
      <c r="Q42" s="4"/>
      <c r="R42" s="4"/>
      <c r="S42" s="4"/>
      <c r="T42" s="4"/>
      <c r="U42" s="4"/>
      <c r="V42" s="4"/>
      <c r="W42" s="4"/>
      <c r="X42" s="4"/>
      <c r="Y42" s="4"/>
      <c r="AC42" t="str">
        <f t="shared" si="1"/>
        <v/>
      </c>
    </row>
    <row r="43" spans="1:29" x14ac:dyDescent="0.3">
      <c r="AC43" t="str">
        <f t="shared" si="1"/>
        <v/>
      </c>
    </row>
    <row r="44" spans="1:29" x14ac:dyDescent="0.3">
      <c r="AC44" t="str">
        <f t="shared" si="1"/>
        <v/>
      </c>
    </row>
    <row r="45" spans="1:29" ht="21" hidden="1" customHeight="1" x14ac:dyDescent="0.4">
      <c r="A45" s="14" t="s">
        <v>48</v>
      </c>
      <c r="B45" s="19" t="s">
        <v>49</v>
      </c>
      <c r="C45" s="19" t="s">
        <v>50</v>
      </c>
      <c r="D45" s="15" t="s">
        <v>51</v>
      </c>
      <c r="P45" s="3"/>
      <c r="Q45" s="3"/>
      <c r="R45" s="3"/>
      <c r="AC45" t="str">
        <f t="shared" si="1"/>
        <v/>
      </c>
    </row>
    <row r="46" spans="1:29" ht="21" hidden="1" customHeight="1" x14ac:dyDescent="0.4">
      <c r="A46" s="16" t="s">
        <v>52</v>
      </c>
      <c r="B46" t="s">
        <v>18</v>
      </c>
      <c r="C46">
        <v>1</v>
      </c>
      <c r="D46" s="17" t="str">
        <f t="shared" ref="D46:D61" si="2">IF(B2&lt;&gt;"",B2,"")</f>
        <v/>
      </c>
      <c r="P46" s="3"/>
      <c r="Q46" s="3"/>
      <c r="R46" s="3"/>
      <c r="AC46" t="str">
        <f t="shared" si="1"/>
        <v/>
      </c>
    </row>
    <row r="47" spans="1:29" ht="21" hidden="1" customHeight="1" x14ac:dyDescent="0.4">
      <c r="A47" s="16" t="s">
        <v>53</v>
      </c>
      <c r="B47" t="s">
        <v>21</v>
      </c>
      <c r="C47">
        <v>1</v>
      </c>
      <c r="D47" s="17">
        <f t="shared" si="2"/>
        <v>0.5</v>
      </c>
      <c r="P47" s="3"/>
      <c r="Q47" s="3"/>
      <c r="R47" s="3"/>
      <c r="AC47" t="str">
        <f t="shared" si="1"/>
        <v/>
      </c>
    </row>
    <row r="48" spans="1:29" ht="21" hidden="1" customHeight="1" x14ac:dyDescent="0.4">
      <c r="A48" s="16" t="s">
        <v>54</v>
      </c>
      <c r="B48" t="s">
        <v>22</v>
      </c>
      <c r="C48">
        <v>1</v>
      </c>
      <c r="D48" s="17">
        <f t="shared" si="2"/>
        <v>1</v>
      </c>
      <c r="P48" s="3"/>
      <c r="Q48" s="3"/>
      <c r="R48" s="3"/>
      <c r="AC48" t="str">
        <f t="shared" si="1"/>
        <v/>
      </c>
    </row>
    <row r="49" spans="1:29" ht="21" hidden="1" customHeight="1" x14ac:dyDescent="0.4">
      <c r="A49" s="16" t="s">
        <v>55</v>
      </c>
      <c r="B49" t="s">
        <v>23</v>
      </c>
      <c r="C49">
        <v>1</v>
      </c>
      <c r="D49" s="17">
        <f t="shared" si="2"/>
        <v>2</v>
      </c>
      <c r="P49" s="3"/>
      <c r="Q49" s="3"/>
      <c r="R49" s="3"/>
      <c r="AC49" t="str">
        <f t="shared" si="1"/>
        <v/>
      </c>
    </row>
    <row r="50" spans="1:29" ht="21" hidden="1" customHeight="1" x14ac:dyDescent="0.4">
      <c r="A50" s="16" t="s">
        <v>56</v>
      </c>
      <c r="B50" t="s">
        <v>24</v>
      </c>
      <c r="C50">
        <v>1</v>
      </c>
      <c r="D50" s="17">
        <f t="shared" si="2"/>
        <v>4</v>
      </c>
      <c r="P50" s="3"/>
      <c r="Q50" s="3"/>
      <c r="R50" s="3"/>
      <c r="AC50" t="str">
        <f t="shared" si="1"/>
        <v/>
      </c>
    </row>
    <row r="51" spans="1:29" ht="21" hidden="1" customHeight="1" x14ac:dyDescent="0.4">
      <c r="A51" s="16" t="s">
        <v>57</v>
      </c>
      <c r="B51" t="s">
        <v>25</v>
      </c>
      <c r="C51">
        <v>1</v>
      </c>
      <c r="D51" s="17">
        <f t="shared" si="2"/>
        <v>8</v>
      </c>
      <c r="P51" s="3"/>
      <c r="Q51" s="3"/>
      <c r="R51" s="3"/>
      <c r="AC51" t="str">
        <f t="shared" si="1"/>
        <v/>
      </c>
    </row>
    <row r="52" spans="1:29" ht="21" hidden="1" customHeight="1" x14ac:dyDescent="0.4">
      <c r="A52" s="16" t="s">
        <v>58</v>
      </c>
      <c r="B52" t="s">
        <v>26</v>
      </c>
      <c r="C52">
        <v>1</v>
      </c>
      <c r="D52" s="17">
        <f t="shared" si="2"/>
        <v>0.5</v>
      </c>
      <c r="P52" s="3"/>
      <c r="Q52" s="3"/>
      <c r="R52" s="3"/>
      <c r="AC52" t="str">
        <f t="shared" si="1"/>
        <v/>
      </c>
    </row>
    <row r="53" spans="1:29" ht="21" hidden="1" customHeight="1" x14ac:dyDescent="0.4">
      <c r="A53" s="16" t="s">
        <v>59</v>
      </c>
      <c r="B53" t="s">
        <v>27</v>
      </c>
      <c r="C53">
        <v>1</v>
      </c>
      <c r="D53" s="17">
        <f t="shared" si="2"/>
        <v>1</v>
      </c>
      <c r="P53" s="3"/>
      <c r="Q53" s="3"/>
      <c r="R53" s="3"/>
      <c r="AC53" t="str">
        <f t="shared" si="1"/>
        <v/>
      </c>
    </row>
    <row r="54" spans="1:29" ht="21" hidden="1" customHeight="1" x14ac:dyDescent="0.4">
      <c r="A54" s="16" t="s">
        <v>60</v>
      </c>
      <c r="B54" t="s">
        <v>28</v>
      </c>
      <c r="C54">
        <v>1</v>
      </c>
      <c r="D54" s="17">
        <f t="shared" si="2"/>
        <v>2</v>
      </c>
      <c r="P54" s="3"/>
      <c r="Q54" s="3"/>
      <c r="R54" s="3"/>
      <c r="AC54" t="str">
        <f t="shared" si="1"/>
        <v/>
      </c>
    </row>
    <row r="55" spans="1:29" ht="21" hidden="1" customHeight="1" x14ac:dyDescent="0.4">
      <c r="A55" s="16" t="s">
        <v>61</v>
      </c>
      <c r="B55" t="s">
        <v>29</v>
      </c>
      <c r="C55">
        <v>1</v>
      </c>
      <c r="D55" s="17">
        <f t="shared" si="2"/>
        <v>4</v>
      </c>
      <c r="P55" s="3"/>
      <c r="Q55" s="3"/>
      <c r="R55" s="3"/>
      <c r="AC55" t="str">
        <f t="shared" si="1"/>
        <v/>
      </c>
    </row>
    <row r="56" spans="1:29" ht="21" hidden="1" customHeight="1" x14ac:dyDescent="0.4">
      <c r="A56" s="16" t="s">
        <v>62</v>
      </c>
      <c r="B56" t="s">
        <v>30</v>
      </c>
      <c r="C56">
        <v>1</v>
      </c>
      <c r="D56" s="17">
        <f t="shared" si="2"/>
        <v>8</v>
      </c>
      <c r="P56" s="3"/>
      <c r="Q56" s="3"/>
      <c r="R56" s="3"/>
      <c r="AC56" t="str">
        <f t="shared" ref="AC56:AC83" si="3">IF(AB56&lt;&gt;"",COUNTIF($B$2:$Y$17,AB56),"")</f>
        <v/>
      </c>
    </row>
    <row r="57" spans="1:29" ht="21" hidden="1" customHeight="1" x14ac:dyDescent="0.4">
      <c r="A57" s="16" t="s">
        <v>63</v>
      </c>
      <c r="B57" t="s">
        <v>31</v>
      </c>
      <c r="C57">
        <v>1</v>
      </c>
      <c r="D57" s="17">
        <f t="shared" si="2"/>
        <v>0.5</v>
      </c>
      <c r="P57" s="3"/>
      <c r="Q57" s="3"/>
      <c r="R57" s="3"/>
      <c r="AC57" t="str">
        <f t="shared" si="3"/>
        <v/>
      </c>
    </row>
    <row r="58" spans="1:29" ht="21" hidden="1" customHeight="1" x14ac:dyDescent="0.4">
      <c r="A58" s="16" t="s">
        <v>64</v>
      </c>
      <c r="B58" t="s">
        <v>32</v>
      </c>
      <c r="C58">
        <v>1</v>
      </c>
      <c r="D58" s="17">
        <f t="shared" si="2"/>
        <v>1</v>
      </c>
      <c r="P58" s="3"/>
      <c r="Q58" s="3"/>
      <c r="R58" s="3"/>
      <c r="AC58" t="str">
        <f t="shared" si="3"/>
        <v/>
      </c>
    </row>
    <row r="59" spans="1:29" ht="21" hidden="1" customHeight="1" x14ac:dyDescent="0.4">
      <c r="A59" s="16" t="s">
        <v>65</v>
      </c>
      <c r="B59" t="s">
        <v>33</v>
      </c>
      <c r="C59">
        <v>1</v>
      </c>
      <c r="D59" s="17">
        <f t="shared" si="2"/>
        <v>2</v>
      </c>
      <c r="P59" s="3"/>
      <c r="Q59" s="3"/>
      <c r="R59" s="3"/>
      <c r="AC59" t="str">
        <f t="shared" si="3"/>
        <v/>
      </c>
    </row>
    <row r="60" spans="1:29" ht="21" hidden="1" customHeight="1" x14ac:dyDescent="0.4">
      <c r="A60" s="16" t="s">
        <v>66</v>
      </c>
      <c r="B60" t="s">
        <v>34</v>
      </c>
      <c r="C60">
        <v>1</v>
      </c>
      <c r="D60" s="17">
        <f t="shared" si="2"/>
        <v>4</v>
      </c>
      <c r="P60" s="3"/>
      <c r="Q60" s="3"/>
      <c r="R60" s="3"/>
      <c r="AC60" t="str">
        <f t="shared" si="3"/>
        <v/>
      </c>
    </row>
    <row r="61" spans="1:29" ht="21" hidden="1" customHeight="1" x14ac:dyDescent="0.4">
      <c r="A61" s="16" t="s">
        <v>67</v>
      </c>
      <c r="B61" t="s">
        <v>35</v>
      </c>
      <c r="C61">
        <v>1</v>
      </c>
      <c r="D61" s="17">
        <f t="shared" si="2"/>
        <v>8</v>
      </c>
      <c r="P61" s="3"/>
      <c r="Q61" s="3"/>
      <c r="R61" s="3"/>
      <c r="AC61" t="str">
        <f t="shared" si="3"/>
        <v/>
      </c>
    </row>
    <row r="62" spans="1:29" ht="21" hidden="1" customHeight="1" x14ac:dyDescent="0.4">
      <c r="A62" s="16" t="s">
        <v>68</v>
      </c>
      <c r="B62" t="s">
        <v>18</v>
      </c>
      <c r="C62">
        <v>2</v>
      </c>
      <c r="D62" s="17">
        <f t="shared" ref="D62:D77" si="4">IF(C2&lt;&gt;"",C2,"")</f>
        <v>8</v>
      </c>
      <c r="P62" s="3"/>
      <c r="Q62" s="3"/>
      <c r="R62" s="3"/>
      <c r="AC62" t="str">
        <f t="shared" si="3"/>
        <v/>
      </c>
    </row>
    <row r="63" spans="1:29" ht="21" hidden="1" customHeight="1" x14ac:dyDescent="0.4">
      <c r="A63" s="16" t="s">
        <v>69</v>
      </c>
      <c r="B63" t="s">
        <v>21</v>
      </c>
      <c r="C63">
        <v>2</v>
      </c>
      <c r="D63" s="17">
        <f t="shared" si="4"/>
        <v>8</v>
      </c>
      <c r="P63" s="3"/>
      <c r="Q63" s="3"/>
      <c r="R63" s="3"/>
      <c r="AC63" t="str">
        <f t="shared" si="3"/>
        <v/>
      </c>
    </row>
    <row r="64" spans="1:29" ht="21" hidden="1" customHeight="1" x14ac:dyDescent="0.4">
      <c r="A64" s="16" t="s">
        <v>70</v>
      </c>
      <c r="B64" t="s">
        <v>22</v>
      </c>
      <c r="C64">
        <v>2</v>
      </c>
      <c r="D64" s="17">
        <f t="shared" si="4"/>
        <v>3.125E-2</v>
      </c>
      <c r="P64" s="3"/>
      <c r="Q64" s="3"/>
      <c r="R64" s="3"/>
      <c r="AC64" t="str">
        <f t="shared" si="3"/>
        <v/>
      </c>
    </row>
    <row r="65" spans="1:29" hidden="1" x14ac:dyDescent="0.3">
      <c r="A65" s="16" t="s">
        <v>71</v>
      </c>
      <c r="B65" t="s">
        <v>23</v>
      </c>
      <c r="C65">
        <v>2</v>
      </c>
      <c r="D65" s="17">
        <f t="shared" si="4"/>
        <v>6.25E-2</v>
      </c>
      <c r="AC65" t="str">
        <f t="shared" si="3"/>
        <v/>
      </c>
    </row>
    <row r="66" spans="1:29" hidden="1" x14ac:dyDescent="0.3">
      <c r="A66" s="16" t="s">
        <v>72</v>
      </c>
      <c r="B66" t="s">
        <v>24</v>
      </c>
      <c r="C66">
        <v>2</v>
      </c>
      <c r="D66" s="17">
        <f t="shared" si="4"/>
        <v>0.125</v>
      </c>
      <c r="AC66" t="str">
        <f t="shared" si="3"/>
        <v/>
      </c>
    </row>
    <row r="67" spans="1:29" hidden="1" x14ac:dyDescent="0.3">
      <c r="A67" s="16" t="s">
        <v>73</v>
      </c>
      <c r="B67" t="s">
        <v>25</v>
      </c>
      <c r="C67">
        <v>2</v>
      </c>
      <c r="D67" s="17">
        <f t="shared" si="4"/>
        <v>0.25</v>
      </c>
      <c r="AC67" t="str">
        <f t="shared" si="3"/>
        <v/>
      </c>
    </row>
    <row r="68" spans="1:29" hidden="1" x14ac:dyDescent="0.3">
      <c r="A68" s="16" t="s">
        <v>74</v>
      </c>
      <c r="B68" t="s">
        <v>26</v>
      </c>
      <c r="C68">
        <v>2</v>
      </c>
      <c r="D68" s="17">
        <f t="shared" si="4"/>
        <v>8</v>
      </c>
      <c r="AC68" t="str">
        <f t="shared" si="3"/>
        <v/>
      </c>
    </row>
    <row r="69" spans="1:29" hidden="1" x14ac:dyDescent="0.3">
      <c r="A69" s="16" t="s">
        <v>75</v>
      </c>
      <c r="B69" t="s">
        <v>27</v>
      </c>
      <c r="C69">
        <v>2</v>
      </c>
      <c r="D69" s="17">
        <f t="shared" si="4"/>
        <v>3.125E-2</v>
      </c>
      <c r="AC69" t="str">
        <f t="shared" si="3"/>
        <v/>
      </c>
    </row>
    <row r="70" spans="1:29" hidden="1" x14ac:dyDescent="0.3">
      <c r="A70" s="16" t="s">
        <v>76</v>
      </c>
      <c r="B70" t="s">
        <v>28</v>
      </c>
      <c r="C70">
        <v>2</v>
      </c>
      <c r="D70" s="17">
        <f t="shared" si="4"/>
        <v>6.25E-2</v>
      </c>
      <c r="AC70" t="str">
        <f t="shared" si="3"/>
        <v/>
      </c>
    </row>
    <row r="71" spans="1:29" hidden="1" x14ac:dyDescent="0.3">
      <c r="A71" s="16" t="s">
        <v>77</v>
      </c>
      <c r="B71" t="s">
        <v>29</v>
      </c>
      <c r="C71">
        <v>2</v>
      </c>
      <c r="D71" s="17">
        <f t="shared" si="4"/>
        <v>0.125</v>
      </c>
      <c r="AC71" t="str">
        <f t="shared" si="3"/>
        <v/>
      </c>
    </row>
    <row r="72" spans="1:29" hidden="1" x14ac:dyDescent="0.3">
      <c r="A72" s="16" t="s">
        <v>78</v>
      </c>
      <c r="B72" t="s">
        <v>30</v>
      </c>
      <c r="C72">
        <v>2</v>
      </c>
      <c r="D72" s="17">
        <f t="shared" si="4"/>
        <v>0.25</v>
      </c>
      <c r="AC72" t="str">
        <f t="shared" si="3"/>
        <v/>
      </c>
    </row>
    <row r="73" spans="1:29" hidden="1" x14ac:dyDescent="0.3">
      <c r="A73" s="16" t="s">
        <v>79</v>
      </c>
      <c r="B73" t="s">
        <v>31</v>
      </c>
      <c r="C73">
        <v>2</v>
      </c>
      <c r="D73" s="17">
        <f t="shared" si="4"/>
        <v>8</v>
      </c>
      <c r="AC73" t="str">
        <f t="shared" si="3"/>
        <v/>
      </c>
    </row>
    <row r="74" spans="1:29" hidden="1" x14ac:dyDescent="0.3">
      <c r="A74" s="16" t="s">
        <v>80</v>
      </c>
      <c r="B74" t="s">
        <v>32</v>
      </c>
      <c r="C74">
        <v>2</v>
      </c>
      <c r="D74" s="17">
        <f t="shared" si="4"/>
        <v>3.125E-2</v>
      </c>
      <c r="AC74" t="str">
        <f t="shared" si="3"/>
        <v/>
      </c>
    </row>
    <row r="75" spans="1:29" hidden="1" x14ac:dyDescent="0.3">
      <c r="A75" s="16" t="s">
        <v>81</v>
      </c>
      <c r="B75" t="s">
        <v>33</v>
      </c>
      <c r="C75">
        <v>2</v>
      </c>
      <c r="D75" s="17">
        <f t="shared" si="4"/>
        <v>6.25E-2</v>
      </c>
      <c r="AC75" t="str">
        <f t="shared" si="3"/>
        <v/>
      </c>
    </row>
    <row r="76" spans="1:29" hidden="1" x14ac:dyDescent="0.3">
      <c r="A76" s="16" t="s">
        <v>82</v>
      </c>
      <c r="B76" t="s">
        <v>34</v>
      </c>
      <c r="C76">
        <v>2</v>
      </c>
      <c r="D76" s="17">
        <f t="shared" si="4"/>
        <v>0.125</v>
      </c>
      <c r="AC76" t="str">
        <f t="shared" si="3"/>
        <v/>
      </c>
    </row>
    <row r="77" spans="1:29" hidden="1" x14ac:dyDescent="0.3">
      <c r="A77" s="16" t="s">
        <v>83</v>
      </c>
      <c r="B77" t="s">
        <v>35</v>
      </c>
      <c r="C77">
        <v>2</v>
      </c>
      <c r="D77" s="17">
        <f t="shared" si="4"/>
        <v>0.25</v>
      </c>
      <c r="AC77" t="str">
        <f t="shared" si="3"/>
        <v/>
      </c>
    </row>
    <row r="78" spans="1:29" hidden="1" x14ac:dyDescent="0.3">
      <c r="A78" s="16" t="s">
        <v>84</v>
      </c>
      <c r="B78" t="s">
        <v>18</v>
      </c>
      <c r="C78">
        <v>3</v>
      </c>
      <c r="D78" s="17" t="str">
        <f t="shared" ref="D78:D93" si="5">IF(D2&lt;&gt;"",D2,"")</f>
        <v/>
      </c>
      <c r="AC78" t="str">
        <f t="shared" si="3"/>
        <v/>
      </c>
    </row>
    <row r="79" spans="1:29" hidden="1" x14ac:dyDescent="0.3">
      <c r="A79" s="16" t="s">
        <v>85</v>
      </c>
      <c r="B79" t="s">
        <v>21</v>
      </c>
      <c r="C79">
        <v>3</v>
      </c>
      <c r="D79" s="17">
        <f t="shared" si="5"/>
        <v>0.5</v>
      </c>
      <c r="AC79" t="str">
        <f t="shared" si="3"/>
        <v/>
      </c>
    </row>
    <row r="80" spans="1:29" hidden="1" x14ac:dyDescent="0.3">
      <c r="A80" s="16" t="s">
        <v>86</v>
      </c>
      <c r="B80" t="s">
        <v>22</v>
      </c>
      <c r="C80">
        <v>3</v>
      </c>
      <c r="D80" s="17">
        <f t="shared" si="5"/>
        <v>1</v>
      </c>
      <c r="AC80" t="str">
        <f t="shared" si="3"/>
        <v/>
      </c>
    </row>
    <row r="81" spans="1:29" hidden="1" x14ac:dyDescent="0.3">
      <c r="A81" s="16" t="s">
        <v>87</v>
      </c>
      <c r="B81" t="s">
        <v>23</v>
      </c>
      <c r="C81">
        <v>3</v>
      </c>
      <c r="D81" s="17">
        <f t="shared" si="5"/>
        <v>2</v>
      </c>
      <c r="AC81" t="str">
        <f t="shared" si="3"/>
        <v/>
      </c>
    </row>
    <row r="82" spans="1:29" hidden="1" x14ac:dyDescent="0.3">
      <c r="A82" s="16" t="s">
        <v>88</v>
      </c>
      <c r="B82" t="s">
        <v>24</v>
      </c>
      <c r="C82">
        <v>3</v>
      </c>
      <c r="D82" s="17">
        <f t="shared" si="5"/>
        <v>4</v>
      </c>
      <c r="AC82" t="str">
        <f t="shared" si="3"/>
        <v/>
      </c>
    </row>
    <row r="83" spans="1:29" hidden="1" x14ac:dyDescent="0.3">
      <c r="A83" s="16" t="s">
        <v>89</v>
      </c>
      <c r="B83" t="s">
        <v>25</v>
      </c>
      <c r="C83">
        <v>3</v>
      </c>
      <c r="D83" s="17">
        <f t="shared" si="5"/>
        <v>8</v>
      </c>
      <c r="AC83" t="str">
        <f t="shared" si="3"/>
        <v/>
      </c>
    </row>
    <row r="84" spans="1:29" hidden="1" x14ac:dyDescent="0.3">
      <c r="A84" s="16" t="s">
        <v>90</v>
      </c>
      <c r="B84" t="s">
        <v>26</v>
      </c>
      <c r="C84">
        <v>3</v>
      </c>
      <c r="D84" s="17">
        <f t="shared" si="5"/>
        <v>0.5</v>
      </c>
    </row>
    <row r="85" spans="1:29" hidden="1" x14ac:dyDescent="0.3">
      <c r="A85" s="16" t="s">
        <v>91</v>
      </c>
      <c r="B85" t="s">
        <v>27</v>
      </c>
      <c r="C85">
        <v>3</v>
      </c>
      <c r="D85" s="17">
        <f t="shared" si="5"/>
        <v>1</v>
      </c>
    </row>
    <row r="86" spans="1:29" hidden="1" x14ac:dyDescent="0.3">
      <c r="A86" s="16" t="s">
        <v>92</v>
      </c>
      <c r="B86" t="s">
        <v>28</v>
      </c>
      <c r="C86">
        <v>3</v>
      </c>
      <c r="D86" s="17">
        <f t="shared" si="5"/>
        <v>2</v>
      </c>
    </row>
    <row r="87" spans="1:29" hidden="1" x14ac:dyDescent="0.3">
      <c r="A87" s="16" t="s">
        <v>93</v>
      </c>
      <c r="B87" t="s">
        <v>29</v>
      </c>
      <c r="C87">
        <v>3</v>
      </c>
      <c r="D87" s="17">
        <f t="shared" si="5"/>
        <v>4</v>
      </c>
    </row>
    <row r="88" spans="1:29" hidden="1" x14ac:dyDescent="0.3">
      <c r="A88" s="16" t="s">
        <v>94</v>
      </c>
      <c r="B88" t="s">
        <v>30</v>
      </c>
      <c r="C88">
        <v>3</v>
      </c>
      <c r="D88" s="17">
        <f t="shared" si="5"/>
        <v>8</v>
      </c>
    </row>
    <row r="89" spans="1:29" hidden="1" x14ac:dyDescent="0.3">
      <c r="A89" s="16" t="s">
        <v>95</v>
      </c>
      <c r="B89" t="s">
        <v>31</v>
      </c>
      <c r="C89">
        <v>3</v>
      </c>
      <c r="D89" s="17">
        <f t="shared" si="5"/>
        <v>0.5</v>
      </c>
    </row>
    <row r="90" spans="1:29" hidden="1" x14ac:dyDescent="0.3">
      <c r="A90" s="16" t="s">
        <v>96</v>
      </c>
      <c r="B90" t="s">
        <v>32</v>
      </c>
      <c r="C90">
        <v>3</v>
      </c>
      <c r="D90" s="17">
        <f t="shared" si="5"/>
        <v>1</v>
      </c>
    </row>
    <row r="91" spans="1:29" hidden="1" x14ac:dyDescent="0.3">
      <c r="A91" s="16" t="s">
        <v>97</v>
      </c>
      <c r="B91" t="s">
        <v>33</v>
      </c>
      <c r="C91">
        <v>3</v>
      </c>
      <c r="D91" s="17">
        <f t="shared" si="5"/>
        <v>2</v>
      </c>
    </row>
    <row r="92" spans="1:29" hidden="1" x14ac:dyDescent="0.3">
      <c r="A92" s="16" t="s">
        <v>98</v>
      </c>
      <c r="B92" t="s">
        <v>34</v>
      </c>
      <c r="C92">
        <v>3</v>
      </c>
      <c r="D92" s="17">
        <f t="shared" si="5"/>
        <v>4</v>
      </c>
    </row>
    <row r="93" spans="1:29" hidden="1" x14ac:dyDescent="0.3">
      <c r="A93" s="16" t="s">
        <v>99</v>
      </c>
      <c r="B93" t="s">
        <v>35</v>
      </c>
      <c r="C93">
        <v>3</v>
      </c>
      <c r="D93" s="17">
        <f t="shared" si="5"/>
        <v>8</v>
      </c>
    </row>
    <row r="94" spans="1:29" hidden="1" x14ac:dyDescent="0.3">
      <c r="A94" s="16" t="s">
        <v>100</v>
      </c>
      <c r="B94" t="s">
        <v>18</v>
      </c>
      <c r="C94">
        <v>4</v>
      </c>
      <c r="D94" s="17">
        <f t="shared" ref="D94:D109" si="6">IF(E2&lt;&gt;"",E2,"")</f>
        <v>4</v>
      </c>
    </row>
    <row r="95" spans="1:29" hidden="1" x14ac:dyDescent="0.3">
      <c r="A95" s="16" t="s">
        <v>101</v>
      </c>
      <c r="B95" t="s">
        <v>21</v>
      </c>
      <c r="C95">
        <v>4</v>
      </c>
      <c r="D95" s="17">
        <f t="shared" si="6"/>
        <v>4</v>
      </c>
    </row>
    <row r="96" spans="1:29" hidden="1" x14ac:dyDescent="0.3">
      <c r="A96" s="16" t="s">
        <v>102</v>
      </c>
      <c r="B96" t="s">
        <v>22</v>
      </c>
      <c r="C96">
        <v>4</v>
      </c>
      <c r="D96" s="17">
        <f t="shared" si="6"/>
        <v>3.125E-2</v>
      </c>
    </row>
    <row r="97" spans="1:4" hidden="1" x14ac:dyDescent="0.3">
      <c r="A97" s="16" t="s">
        <v>103</v>
      </c>
      <c r="B97" t="s">
        <v>23</v>
      </c>
      <c r="C97">
        <v>4</v>
      </c>
      <c r="D97" s="17">
        <f t="shared" si="6"/>
        <v>6.25E-2</v>
      </c>
    </row>
    <row r="98" spans="1:4" hidden="1" x14ac:dyDescent="0.3">
      <c r="A98" s="16" t="s">
        <v>104</v>
      </c>
      <c r="B98" t="s">
        <v>24</v>
      </c>
      <c r="C98">
        <v>4</v>
      </c>
      <c r="D98" s="17">
        <f t="shared" si="6"/>
        <v>0.125</v>
      </c>
    </row>
    <row r="99" spans="1:4" hidden="1" x14ac:dyDescent="0.3">
      <c r="A99" s="16" t="s">
        <v>105</v>
      </c>
      <c r="B99" t="s">
        <v>25</v>
      </c>
      <c r="C99">
        <v>4</v>
      </c>
      <c r="D99" s="17">
        <f t="shared" si="6"/>
        <v>0.25</v>
      </c>
    </row>
    <row r="100" spans="1:4" hidden="1" x14ac:dyDescent="0.3">
      <c r="A100" s="16" t="s">
        <v>106</v>
      </c>
      <c r="B100" t="s">
        <v>26</v>
      </c>
      <c r="C100">
        <v>4</v>
      </c>
      <c r="D100" s="17">
        <f t="shared" si="6"/>
        <v>4</v>
      </c>
    </row>
    <row r="101" spans="1:4" hidden="1" x14ac:dyDescent="0.3">
      <c r="A101" s="16" t="s">
        <v>107</v>
      </c>
      <c r="B101" t="s">
        <v>27</v>
      </c>
      <c r="C101">
        <v>4</v>
      </c>
      <c r="D101" s="17">
        <f t="shared" si="6"/>
        <v>3.125E-2</v>
      </c>
    </row>
    <row r="102" spans="1:4" hidden="1" x14ac:dyDescent="0.3">
      <c r="A102" s="16" t="s">
        <v>108</v>
      </c>
      <c r="B102" t="s">
        <v>28</v>
      </c>
      <c r="C102">
        <v>4</v>
      </c>
      <c r="D102" s="17">
        <f t="shared" si="6"/>
        <v>6.25E-2</v>
      </c>
    </row>
    <row r="103" spans="1:4" hidden="1" x14ac:dyDescent="0.3">
      <c r="A103" s="16" t="s">
        <v>109</v>
      </c>
      <c r="B103" t="s">
        <v>29</v>
      </c>
      <c r="C103">
        <v>4</v>
      </c>
      <c r="D103" s="17">
        <f t="shared" si="6"/>
        <v>0.125</v>
      </c>
    </row>
    <row r="104" spans="1:4" hidden="1" x14ac:dyDescent="0.3">
      <c r="A104" s="16" t="s">
        <v>110</v>
      </c>
      <c r="B104" t="s">
        <v>30</v>
      </c>
      <c r="C104">
        <v>4</v>
      </c>
      <c r="D104" s="17">
        <f t="shared" si="6"/>
        <v>0.25</v>
      </c>
    </row>
    <row r="105" spans="1:4" hidden="1" x14ac:dyDescent="0.3">
      <c r="A105" s="16" t="s">
        <v>111</v>
      </c>
      <c r="B105" t="s">
        <v>31</v>
      </c>
      <c r="C105">
        <v>4</v>
      </c>
      <c r="D105" s="17">
        <f t="shared" si="6"/>
        <v>4</v>
      </c>
    </row>
    <row r="106" spans="1:4" hidden="1" x14ac:dyDescent="0.3">
      <c r="A106" s="16" t="s">
        <v>112</v>
      </c>
      <c r="B106" t="s">
        <v>32</v>
      </c>
      <c r="C106">
        <v>4</v>
      </c>
      <c r="D106" s="17">
        <f t="shared" si="6"/>
        <v>3.125E-2</v>
      </c>
    </row>
    <row r="107" spans="1:4" hidden="1" x14ac:dyDescent="0.3">
      <c r="A107" s="16" t="s">
        <v>113</v>
      </c>
      <c r="B107" t="s">
        <v>33</v>
      </c>
      <c r="C107">
        <v>4</v>
      </c>
      <c r="D107" s="17">
        <f t="shared" si="6"/>
        <v>6.25E-2</v>
      </c>
    </row>
    <row r="108" spans="1:4" hidden="1" x14ac:dyDescent="0.3">
      <c r="A108" s="16" t="s">
        <v>114</v>
      </c>
      <c r="B108" t="s">
        <v>34</v>
      </c>
      <c r="C108">
        <v>4</v>
      </c>
      <c r="D108" s="17">
        <f t="shared" si="6"/>
        <v>0.125</v>
      </c>
    </row>
    <row r="109" spans="1:4" hidden="1" x14ac:dyDescent="0.3">
      <c r="A109" s="16" t="s">
        <v>115</v>
      </c>
      <c r="B109" t="s">
        <v>35</v>
      </c>
      <c r="C109">
        <v>4</v>
      </c>
      <c r="D109" s="17">
        <f t="shared" si="6"/>
        <v>0.25</v>
      </c>
    </row>
    <row r="110" spans="1:4" hidden="1" x14ac:dyDescent="0.3">
      <c r="A110" s="16" t="s">
        <v>116</v>
      </c>
      <c r="B110" t="s">
        <v>18</v>
      </c>
      <c r="C110">
        <v>5</v>
      </c>
      <c r="D110" s="17" t="str">
        <f t="shared" ref="D110:D125" si="7">IF(F2&lt;&gt;"",F2,"")</f>
        <v/>
      </c>
    </row>
    <row r="111" spans="1:4" hidden="1" x14ac:dyDescent="0.3">
      <c r="A111" s="16" t="s">
        <v>117</v>
      </c>
      <c r="B111" t="s">
        <v>21</v>
      </c>
      <c r="C111">
        <v>5</v>
      </c>
      <c r="D111" s="17">
        <f t="shared" si="7"/>
        <v>0.5</v>
      </c>
    </row>
    <row r="112" spans="1:4" hidden="1" x14ac:dyDescent="0.3">
      <c r="A112" s="16" t="s">
        <v>118</v>
      </c>
      <c r="B112" t="s">
        <v>22</v>
      </c>
      <c r="C112">
        <v>5</v>
      </c>
      <c r="D112" s="17">
        <f t="shared" si="7"/>
        <v>1</v>
      </c>
    </row>
    <row r="113" spans="1:4" hidden="1" x14ac:dyDescent="0.3">
      <c r="A113" s="16" t="s">
        <v>119</v>
      </c>
      <c r="B113" t="s">
        <v>23</v>
      </c>
      <c r="C113">
        <v>5</v>
      </c>
      <c r="D113" s="17">
        <f t="shared" si="7"/>
        <v>2</v>
      </c>
    </row>
    <row r="114" spans="1:4" hidden="1" x14ac:dyDescent="0.3">
      <c r="A114" s="16" t="s">
        <v>120</v>
      </c>
      <c r="B114" t="s">
        <v>24</v>
      </c>
      <c r="C114">
        <v>5</v>
      </c>
      <c r="D114" s="17">
        <f t="shared" si="7"/>
        <v>4</v>
      </c>
    </row>
    <row r="115" spans="1:4" hidden="1" x14ac:dyDescent="0.3">
      <c r="A115" s="16" t="s">
        <v>121</v>
      </c>
      <c r="B115" t="s">
        <v>25</v>
      </c>
      <c r="C115">
        <v>5</v>
      </c>
      <c r="D115" s="17">
        <f t="shared" si="7"/>
        <v>8</v>
      </c>
    </row>
    <row r="116" spans="1:4" hidden="1" x14ac:dyDescent="0.3">
      <c r="A116" s="16" t="s">
        <v>122</v>
      </c>
      <c r="B116" t="s">
        <v>26</v>
      </c>
      <c r="C116">
        <v>5</v>
      </c>
      <c r="D116" s="17">
        <f t="shared" si="7"/>
        <v>0.5</v>
      </c>
    </row>
    <row r="117" spans="1:4" hidden="1" x14ac:dyDescent="0.3">
      <c r="A117" s="16" t="s">
        <v>123</v>
      </c>
      <c r="B117" t="s">
        <v>27</v>
      </c>
      <c r="C117">
        <v>5</v>
      </c>
      <c r="D117" s="17">
        <f t="shared" si="7"/>
        <v>1</v>
      </c>
    </row>
    <row r="118" spans="1:4" hidden="1" x14ac:dyDescent="0.3">
      <c r="A118" s="16" t="s">
        <v>124</v>
      </c>
      <c r="B118" t="s">
        <v>28</v>
      </c>
      <c r="C118">
        <v>5</v>
      </c>
      <c r="D118" s="17">
        <f t="shared" si="7"/>
        <v>2</v>
      </c>
    </row>
    <row r="119" spans="1:4" hidden="1" x14ac:dyDescent="0.3">
      <c r="A119" s="16" t="s">
        <v>125</v>
      </c>
      <c r="B119" t="s">
        <v>29</v>
      </c>
      <c r="C119">
        <v>5</v>
      </c>
      <c r="D119" s="17">
        <f t="shared" si="7"/>
        <v>4</v>
      </c>
    </row>
    <row r="120" spans="1:4" hidden="1" x14ac:dyDescent="0.3">
      <c r="A120" s="16" t="s">
        <v>126</v>
      </c>
      <c r="B120" t="s">
        <v>30</v>
      </c>
      <c r="C120">
        <v>5</v>
      </c>
      <c r="D120" s="17">
        <f t="shared" si="7"/>
        <v>8</v>
      </c>
    </row>
    <row r="121" spans="1:4" hidden="1" x14ac:dyDescent="0.3">
      <c r="A121" s="16" t="s">
        <v>127</v>
      </c>
      <c r="B121" t="s">
        <v>31</v>
      </c>
      <c r="C121">
        <v>5</v>
      </c>
      <c r="D121" s="17">
        <f t="shared" si="7"/>
        <v>0.5</v>
      </c>
    </row>
    <row r="122" spans="1:4" hidden="1" x14ac:dyDescent="0.3">
      <c r="A122" s="16" t="s">
        <v>128</v>
      </c>
      <c r="B122" t="s">
        <v>32</v>
      </c>
      <c r="C122">
        <v>5</v>
      </c>
      <c r="D122" s="17">
        <f t="shared" si="7"/>
        <v>1</v>
      </c>
    </row>
    <row r="123" spans="1:4" hidden="1" x14ac:dyDescent="0.3">
      <c r="A123" s="16" t="s">
        <v>129</v>
      </c>
      <c r="B123" t="s">
        <v>33</v>
      </c>
      <c r="C123">
        <v>5</v>
      </c>
      <c r="D123" s="17">
        <f t="shared" si="7"/>
        <v>2</v>
      </c>
    </row>
    <row r="124" spans="1:4" hidden="1" x14ac:dyDescent="0.3">
      <c r="A124" s="16" t="s">
        <v>130</v>
      </c>
      <c r="B124" t="s">
        <v>34</v>
      </c>
      <c r="C124">
        <v>5</v>
      </c>
      <c r="D124" s="17">
        <f t="shared" si="7"/>
        <v>4</v>
      </c>
    </row>
    <row r="125" spans="1:4" hidden="1" x14ac:dyDescent="0.3">
      <c r="A125" s="16" t="s">
        <v>131</v>
      </c>
      <c r="B125" t="s">
        <v>35</v>
      </c>
      <c r="C125">
        <v>5</v>
      </c>
      <c r="D125" s="17">
        <f t="shared" si="7"/>
        <v>8</v>
      </c>
    </row>
    <row r="126" spans="1:4" hidden="1" x14ac:dyDescent="0.3">
      <c r="A126" s="16" t="s">
        <v>132</v>
      </c>
      <c r="B126" t="s">
        <v>18</v>
      </c>
      <c r="C126">
        <v>6</v>
      </c>
      <c r="D126" s="17">
        <f t="shared" ref="D126:D141" si="8">IF(G2&lt;&gt;"",G2,"")</f>
        <v>2</v>
      </c>
    </row>
    <row r="127" spans="1:4" hidden="1" x14ac:dyDescent="0.3">
      <c r="A127" s="16" t="s">
        <v>133</v>
      </c>
      <c r="B127" t="s">
        <v>21</v>
      </c>
      <c r="C127">
        <v>6</v>
      </c>
      <c r="D127" s="17">
        <f t="shared" si="8"/>
        <v>2</v>
      </c>
    </row>
    <row r="128" spans="1:4" hidden="1" x14ac:dyDescent="0.3">
      <c r="A128" s="16" t="s">
        <v>134</v>
      </c>
      <c r="B128" t="s">
        <v>22</v>
      </c>
      <c r="C128">
        <v>6</v>
      </c>
      <c r="D128" s="17">
        <f t="shared" si="8"/>
        <v>3.125E-2</v>
      </c>
    </row>
    <row r="129" spans="1:4" hidden="1" x14ac:dyDescent="0.3">
      <c r="A129" s="16" t="s">
        <v>135</v>
      </c>
      <c r="B129" t="s">
        <v>23</v>
      </c>
      <c r="C129">
        <v>6</v>
      </c>
      <c r="D129" s="17">
        <f t="shared" si="8"/>
        <v>6.25E-2</v>
      </c>
    </row>
    <row r="130" spans="1:4" hidden="1" x14ac:dyDescent="0.3">
      <c r="A130" s="16" t="s">
        <v>136</v>
      </c>
      <c r="B130" t="s">
        <v>24</v>
      </c>
      <c r="C130">
        <v>6</v>
      </c>
      <c r="D130" s="17">
        <f t="shared" si="8"/>
        <v>0.125</v>
      </c>
    </row>
    <row r="131" spans="1:4" hidden="1" x14ac:dyDescent="0.3">
      <c r="A131" s="16" t="s">
        <v>137</v>
      </c>
      <c r="B131" t="s">
        <v>25</v>
      </c>
      <c r="C131">
        <v>6</v>
      </c>
      <c r="D131" s="17">
        <f t="shared" si="8"/>
        <v>0.25</v>
      </c>
    </row>
    <row r="132" spans="1:4" hidden="1" x14ac:dyDescent="0.3">
      <c r="A132" s="16" t="s">
        <v>138</v>
      </c>
      <c r="B132" t="s">
        <v>26</v>
      </c>
      <c r="C132">
        <v>6</v>
      </c>
      <c r="D132" s="17">
        <f t="shared" si="8"/>
        <v>2</v>
      </c>
    </row>
    <row r="133" spans="1:4" hidden="1" x14ac:dyDescent="0.3">
      <c r="A133" s="16" t="s">
        <v>139</v>
      </c>
      <c r="B133" t="s">
        <v>27</v>
      </c>
      <c r="C133">
        <v>6</v>
      </c>
      <c r="D133" s="17">
        <f t="shared" si="8"/>
        <v>3.125E-2</v>
      </c>
    </row>
    <row r="134" spans="1:4" hidden="1" x14ac:dyDescent="0.3">
      <c r="A134" s="16" t="s">
        <v>140</v>
      </c>
      <c r="B134" t="s">
        <v>28</v>
      </c>
      <c r="C134">
        <v>6</v>
      </c>
      <c r="D134" s="17">
        <f t="shared" si="8"/>
        <v>6.25E-2</v>
      </c>
    </row>
    <row r="135" spans="1:4" hidden="1" x14ac:dyDescent="0.3">
      <c r="A135" s="16" t="s">
        <v>141</v>
      </c>
      <c r="B135" t="s">
        <v>29</v>
      </c>
      <c r="C135">
        <v>6</v>
      </c>
      <c r="D135" s="17">
        <f t="shared" si="8"/>
        <v>0.125</v>
      </c>
    </row>
    <row r="136" spans="1:4" hidden="1" x14ac:dyDescent="0.3">
      <c r="A136" s="16" t="s">
        <v>142</v>
      </c>
      <c r="B136" t="s">
        <v>30</v>
      </c>
      <c r="C136">
        <v>6</v>
      </c>
      <c r="D136" s="17">
        <f t="shared" si="8"/>
        <v>0.25</v>
      </c>
    </row>
    <row r="137" spans="1:4" hidden="1" x14ac:dyDescent="0.3">
      <c r="A137" s="16" t="s">
        <v>143</v>
      </c>
      <c r="B137" t="s">
        <v>31</v>
      </c>
      <c r="C137">
        <v>6</v>
      </c>
      <c r="D137" s="17">
        <f t="shared" si="8"/>
        <v>2</v>
      </c>
    </row>
    <row r="138" spans="1:4" hidden="1" x14ac:dyDescent="0.3">
      <c r="A138" s="16" t="s">
        <v>144</v>
      </c>
      <c r="B138" t="s">
        <v>32</v>
      </c>
      <c r="C138">
        <v>6</v>
      </c>
      <c r="D138" s="17">
        <f t="shared" si="8"/>
        <v>3.125E-2</v>
      </c>
    </row>
    <row r="139" spans="1:4" hidden="1" x14ac:dyDescent="0.3">
      <c r="A139" s="16" t="s">
        <v>145</v>
      </c>
      <c r="B139" t="s">
        <v>33</v>
      </c>
      <c r="C139">
        <v>6</v>
      </c>
      <c r="D139" s="17">
        <f t="shared" si="8"/>
        <v>6.25E-2</v>
      </c>
    </row>
    <row r="140" spans="1:4" hidden="1" x14ac:dyDescent="0.3">
      <c r="A140" s="16" t="s">
        <v>146</v>
      </c>
      <c r="B140" t="s">
        <v>34</v>
      </c>
      <c r="C140">
        <v>6</v>
      </c>
      <c r="D140" s="17">
        <f t="shared" si="8"/>
        <v>0.125</v>
      </c>
    </row>
    <row r="141" spans="1:4" hidden="1" x14ac:dyDescent="0.3">
      <c r="A141" s="16" t="s">
        <v>147</v>
      </c>
      <c r="B141" t="s">
        <v>35</v>
      </c>
      <c r="C141">
        <v>6</v>
      </c>
      <c r="D141" s="17">
        <f t="shared" si="8"/>
        <v>0.25</v>
      </c>
    </row>
    <row r="142" spans="1:4" hidden="1" x14ac:dyDescent="0.3">
      <c r="A142" s="16" t="s">
        <v>148</v>
      </c>
      <c r="B142" t="s">
        <v>18</v>
      </c>
      <c r="C142">
        <v>7</v>
      </c>
      <c r="D142" s="17" t="str">
        <f t="shared" ref="D142:D157" si="9">IF(H2&lt;&gt;"",H2,"")</f>
        <v/>
      </c>
    </row>
    <row r="143" spans="1:4" hidden="1" x14ac:dyDescent="0.3">
      <c r="A143" s="16" t="s">
        <v>149</v>
      </c>
      <c r="B143" t="s">
        <v>21</v>
      </c>
      <c r="C143">
        <v>7</v>
      </c>
      <c r="D143" s="17">
        <f t="shared" si="9"/>
        <v>0.5</v>
      </c>
    </row>
    <row r="144" spans="1:4" hidden="1" x14ac:dyDescent="0.3">
      <c r="A144" s="16" t="s">
        <v>150</v>
      </c>
      <c r="B144" t="s">
        <v>22</v>
      </c>
      <c r="C144">
        <v>7</v>
      </c>
      <c r="D144" s="17">
        <f t="shared" si="9"/>
        <v>1</v>
      </c>
    </row>
    <row r="145" spans="1:4" hidden="1" x14ac:dyDescent="0.3">
      <c r="A145" s="16" t="s">
        <v>151</v>
      </c>
      <c r="B145" t="s">
        <v>23</v>
      </c>
      <c r="C145">
        <v>7</v>
      </c>
      <c r="D145" s="17">
        <f t="shared" si="9"/>
        <v>2</v>
      </c>
    </row>
    <row r="146" spans="1:4" hidden="1" x14ac:dyDescent="0.3">
      <c r="A146" s="16" t="s">
        <v>152</v>
      </c>
      <c r="B146" t="s">
        <v>24</v>
      </c>
      <c r="C146">
        <v>7</v>
      </c>
      <c r="D146" s="17">
        <f t="shared" si="9"/>
        <v>4</v>
      </c>
    </row>
    <row r="147" spans="1:4" hidden="1" x14ac:dyDescent="0.3">
      <c r="A147" s="16" t="s">
        <v>153</v>
      </c>
      <c r="B147" t="s">
        <v>25</v>
      </c>
      <c r="C147">
        <v>7</v>
      </c>
      <c r="D147" s="17">
        <f t="shared" si="9"/>
        <v>8</v>
      </c>
    </row>
    <row r="148" spans="1:4" hidden="1" x14ac:dyDescent="0.3">
      <c r="A148" s="16" t="s">
        <v>154</v>
      </c>
      <c r="B148" t="s">
        <v>26</v>
      </c>
      <c r="C148">
        <v>7</v>
      </c>
      <c r="D148" s="17">
        <f t="shared" si="9"/>
        <v>0.5</v>
      </c>
    </row>
    <row r="149" spans="1:4" hidden="1" x14ac:dyDescent="0.3">
      <c r="A149" s="16" t="s">
        <v>155</v>
      </c>
      <c r="B149" t="s">
        <v>27</v>
      </c>
      <c r="C149">
        <v>7</v>
      </c>
      <c r="D149" s="17">
        <f t="shared" si="9"/>
        <v>1</v>
      </c>
    </row>
    <row r="150" spans="1:4" hidden="1" x14ac:dyDescent="0.3">
      <c r="A150" s="16" t="s">
        <v>156</v>
      </c>
      <c r="B150" t="s">
        <v>28</v>
      </c>
      <c r="C150">
        <v>7</v>
      </c>
      <c r="D150" s="17">
        <f t="shared" si="9"/>
        <v>2</v>
      </c>
    </row>
    <row r="151" spans="1:4" hidden="1" x14ac:dyDescent="0.3">
      <c r="A151" s="16" t="s">
        <v>157</v>
      </c>
      <c r="B151" t="s">
        <v>29</v>
      </c>
      <c r="C151">
        <v>7</v>
      </c>
      <c r="D151" s="17">
        <f t="shared" si="9"/>
        <v>4</v>
      </c>
    </row>
    <row r="152" spans="1:4" hidden="1" x14ac:dyDescent="0.3">
      <c r="A152" s="16" t="s">
        <v>158</v>
      </c>
      <c r="B152" t="s">
        <v>30</v>
      </c>
      <c r="C152">
        <v>7</v>
      </c>
      <c r="D152" s="17">
        <f t="shared" si="9"/>
        <v>8</v>
      </c>
    </row>
    <row r="153" spans="1:4" hidden="1" x14ac:dyDescent="0.3">
      <c r="A153" s="16" t="s">
        <v>159</v>
      </c>
      <c r="B153" t="s">
        <v>31</v>
      </c>
      <c r="C153">
        <v>7</v>
      </c>
      <c r="D153" s="17">
        <f t="shared" si="9"/>
        <v>0.5</v>
      </c>
    </row>
    <row r="154" spans="1:4" hidden="1" x14ac:dyDescent="0.3">
      <c r="A154" s="16" t="s">
        <v>160</v>
      </c>
      <c r="B154" t="s">
        <v>32</v>
      </c>
      <c r="C154">
        <v>7</v>
      </c>
      <c r="D154" s="17">
        <f t="shared" si="9"/>
        <v>1</v>
      </c>
    </row>
    <row r="155" spans="1:4" hidden="1" x14ac:dyDescent="0.3">
      <c r="A155" s="16" t="s">
        <v>161</v>
      </c>
      <c r="B155" t="s">
        <v>33</v>
      </c>
      <c r="C155">
        <v>7</v>
      </c>
      <c r="D155" s="17">
        <f t="shared" si="9"/>
        <v>2</v>
      </c>
    </row>
    <row r="156" spans="1:4" hidden="1" x14ac:dyDescent="0.3">
      <c r="A156" s="16" t="s">
        <v>162</v>
      </c>
      <c r="B156" t="s">
        <v>34</v>
      </c>
      <c r="C156">
        <v>7</v>
      </c>
      <c r="D156" s="17">
        <f t="shared" si="9"/>
        <v>4</v>
      </c>
    </row>
    <row r="157" spans="1:4" hidden="1" x14ac:dyDescent="0.3">
      <c r="A157" s="16" t="s">
        <v>163</v>
      </c>
      <c r="B157" t="s">
        <v>35</v>
      </c>
      <c r="C157">
        <v>7</v>
      </c>
      <c r="D157" s="17">
        <f t="shared" si="9"/>
        <v>8</v>
      </c>
    </row>
    <row r="158" spans="1:4" hidden="1" x14ac:dyDescent="0.3">
      <c r="A158" s="16" t="s">
        <v>164</v>
      </c>
      <c r="B158" t="s">
        <v>18</v>
      </c>
      <c r="C158">
        <v>8</v>
      </c>
      <c r="D158" s="17">
        <f t="shared" ref="D158:D173" si="10">IF(I2&lt;&gt;"",I2,"")</f>
        <v>1</v>
      </c>
    </row>
    <row r="159" spans="1:4" hidden="1" x14ac:dyDescent="0.3">
      <c r="A159" s="16" t="s">
        <v>165</v>
      </c>
      <c r="B159" t="s">
        <v>21</v>
      </c>
      <c r="C159">
        <v>8</v>
      </c>
      <c r="D159" s="17">
        <f t="shared" si="10"/>
        <v>1</v>
      </c>
    </row>
    <row r="160" spans="1:4" hidden="1" x14ac:dyDescent="0.3">
      <c r="A160" s="16" t="s">
        <v>166</v>
      </c>
      <c r="B160" t="s">
        <v>22</v>
      </c>
      <c r="C160">
        <v>8</v>
      </c>
      <c r="D160" s="17">
        <f t="shared" si="10"/>
        <v>3.125E-2</v>
      </c>
    </row>
    <row r="161" spans="1:4" hidden="1" x14ac:dyDescent="0.3">
      <c r="A161" s="16" t="s">
        <v>167</v>
      </c>
      <c r="B161" t="s">
        <v>23</v>
      </c>
      <c r="C161">
        <v>8</v>
      </c>
      <c r="D161" s="17">
        <f t="shared" si="10"/>
        <v>6.25E-2</v>
      </c>
    </row>
    <row r="162" spans="1:4" hidden="1" x14ac:dyDescent="0.3">
      <c r="A162" s="16" t="s">
        <v>168</v>
      </c>
      <c r="B162" t="s">
        <v>24</v>
      </c>
      <c r="C162">
        <v>8</v>
      </c>
      <c r="D162" s="17">
        <f t="shared" si="10"/>
        <v>0.125</v>
      </c>
    </row>
    <row r="163" spans="1:4" hidden="1" x14ac:dyDescent="0.3">
      <c r="A163" s="16" t="s">
        <v>169</v>
      </c>
      <c r="B163" t="s">
        <v>25</v>
      </c>
      <c r="C163">
        <v>8</v>
      </c>
      <c r="D163" s="17">
        <f t="shared" si="10"/>
        <v>0.25</v>
      </c>
    </row>
    <row r="164" spans="1:4" hidden="1" x14ac:dyDescent="0.3">
      <c r="A164" s="16" t="s">
        <v>170</v>
      </c>
      <c r="B164" t="s">
        <v>26</v>
      </c>
      <c r="C164">
        <v>8</v>
      </c>
      <c r="D164" s="17">
        <f t="shared" si="10"/>
        <v>1</v>
      </c>
    </row>
    <row r="165" spans="1:4" hidden="1" x14ac:dyDescent="0.3">
      <c r="A165" s="16" t="s">
        <v>171</v>
      </c>
      <c r="B165" t="s">
        <v>27</v>
      </c>
      <c r="C165">
        <v>8</v>
      </c>
      <c r="D165" s="17">
        <f t="shared" si="10"/>
        <v>3.125E-2</v>
      </c>
    </row>
    <row r="166" spans="1:4" hidden="1" x14ac:dyDescent="0.3">
      <c r="A166" s="16" t="s">
        <v>172</v>
      </c>
      <c r="B166" t="s">
        <v>28</v>
      </c>
      <c r="C166">
        <v>8</v>
      </c>
      <c r="D166" s="17">
        <f t="shared" si="10"/>
        <v>6.25E-2</v>
      </c>
    </row>
    <row r="167" spans="1:4" hidden="1" x14ac:dyDescent="0.3">
      <c r="A167" s="16" t="s">
        <v>173</v>
      </c>
      <c r="B167" t="s">
        <v>29</v>
      </c>
      <c r="C167">
        <v>8</v>
      </c>
      <c r="D167" s="17">
        <f t="shared" si="10"/>
        <v>0.125</v>
      </c>
    </row>
    <row r="168" spans="1:4" hidden="1" x14ac:dyDescent="0.3">
      <c r="A168" s="16" t="s">
        <v>174</v>
      </c>
      <c r="B168" t="s">
        <v>30</v>
      </c>
      <c r="C168">
        <v>8</v>
      </c>
      <c r="D168" s="17">
        <f t="shared" si="10"/>
        <v>0.25</v>
      </c>
    </row>
    <row r="169" spans="1:4" hidden="1" x14ac:dyDescent="0.3">
      <c r="A169" s="16" t="s">
        <v>175</v>
      </c>
      <c r="B169" t="s">
        <v>31</v>
      </c>
      <c r="C169">
        <v>8</v>
      </c>
      <c r="D169" s="17">
        <f t="shared" si="10"/>
        <v>1</v>
      </c>
    </row>
    <row r="170" spans="1:4" hidden="1" x14ac:dyDescent="0.3">
      <c r="A170" s="16" t="s">
        <v>176</v>
      </c>
      <c r="B170" t="s">
        <v>32</v>
      </c>
      <c r="C170">
        <v>8</v>
      </c>
      <c r="D170" s="17">
        <f t="shared" si="10"/>
        <v>3.125E-2</v>
      </c>
    </row>
    <row r="171" spans="1:4" hidden="1" x14ac:dyDescent="0.3">
      <c r="A171" s="16" t="s">
        <v>177</v>
      </c>
      <c r="B171" t="s">
        <v>33</v>
      </c>
      <c r="C171">
        <v>8</v>
      </c>
      <c r="D171" s="17">
        <f t="shared" si="10"/>
        <v>6.25E-2</v>
      </c>
    </row>
    <row r="172" spans="1:4" hidden="1" x14ac:dyDescent="0.3">
      <c r="A172" s="16" t="s">
        <v>178</v>
      </c>
      <c r="B172" t="s">
        <v>34</v>
      </c>
      <c r="C172">
        <v>8</v>
      </c>
      <c r="D172" s="17">
        <f t="shared" si="10"/>
        <v>0.125</v>
      </c>
    </row>
    <row r="173" spans="1:4" hidden="1" x14ac:dyDescent="0.3">
      <c r="A173" s="16" t="s">
        <v>179</v>
      </c>
      <c r="B173" t="s">
        <v>35</v>
      </c>
      <c r="C173">
        <v>8</v>
      </c>
      <c r="D173" s="17">
        <f t="shared" si="10"/>
        <v>0.25</v>
      </c>
    </row>
    <row r="174" spans="1:4" hidden="1" x14ac:dyDescent="0.3">
      <c r="A174" s="16" t="s">
        <v>180</v>
      </c>
      <c r="B174" t="s">
        <v>18</v>
      </c>
      <c r="C174">
        <v>9</v>
      </c>
      <c r="D174" s="17" t="str">
        <f t="shared" ref="D174:D189" si="11">IF(J2&lt;&gt;"",J2,"")</f>
        <v/>
      </c>
    </row>
    <row r="175" spans="1:4" hidden="1" x14ac:dyDescent="0.3">
      <c r="A175" s="16" t="s">
        <v>181</v>
      </c>
      <c r="B175" t="s">
        <v>21</v>
      </c>
      <c r="C175">
        <v>9</v>
      </c>
      <c r="D175" s="17">
        <f t="shared" si="11"/>
        <v>0.5</v>
      </c>
    </row>
    <row r="176" spans="1:4" hidden="1" x14ac:dyDescent="0.3">
      <c r="A176" s="16" t="s">
        <v>182</v>
      </c>
      <c r="B176" t="s">
        <v>22</v>
      </c>
      <c r="C176">
        <v>9</v>
      </c>
      <c r="D176" s="17">
        <f t="shared" si="11"/>
        <v>1</v>
      </c>
    </row>
    <row r="177" spans="1:4" hidden="1" x14ac:dyDescent="0.3">
      <c r="A177" s="16" t="s">
        <v>183</v>
      </c>
      <c r="B177" t="s">
        <v>23</v>
      </c>
      <c r="C177">
        <v>9</v>
      </c>
      <c r="D177" s="17">
        <f t="shared" si="11"/>
        <v>2</v>
      </c>
    </row>
    <row r="178" spans="1:4" hidden="1" x14ac:dyDescent="0.3">
      <c r="A178" s="16" t="s">
        <v>184</v>
      </c>
      <c r="B178" t="s">
        <v>24</v>
      </c>
      <c r="C178">
        <v>9</v>
      </c>
      <c r="D178" s="17">
        <f t="shared" si="11"/>
        <v>4</v>
      </c>
    </row>
    <row r="179" spans="1:4" hidden="1" x14ac:dyDescent="0.3">
      <c r="A179" s="16" t="s">
        <v>185</v>
      </c>
      <c r="B179" t="s">
        <v>25</v>
      </c>
      <c r="C179">
        <v>9</v>
      </c>
      <c r="D179" s="17">
        <f t="shared" si="11"/>
        <v>8</v>
      </c>
    </row>
    <row r="180" spans="1:4" hidden="1" x14ac:dyDescent="0.3">
      <c r="A180" s="16" t="s">
        <v>186</v>
      </c>
      <c r="B180" t="s">
        <v>26</v>
      </c>
      <c r="C180">
        <v>9</v>
      </c>
      <c r="D180" s="17">
        <f t="shared" si="11"/>
        <v>0.5</v>
      </c>
    </row>
    <row r="181" spans="1:4" hidden="1" x14ac:dyDescent="0.3">
      <c r="A181" s="16" t="s">
        <v>187</v>
      </c>
      <c r="B181" t="s">
        <v>27</v>
      </c>
      <c r="C181">
        <v>9</v>
      </c>
      <c r="D181" s="17">
        <f t="shared" si="11"/>
        <v>1</v>
      </c>
    </row>
    <row r="182" spans="1:4" hidden="1" x14ac:dyDescent="0.3">
      <c r="A182" s="16" t="s">
        <v>188</v>
      </c>
      <c r="B182" t="s">
        <v>28</v>
      </c>
      <c r="C182">
        <v>9</v>
      </c>
      <c r="D182" s="17">
        <f t="shared" si="11"/>
        <v>2</v>
      </c>
    </row>
    <row r="183" spans="1:4" hidden="1" x14ac:dyDescent="0.3">
      <c r="A183" s="16" t="s">
        <v>189</v>
      </c>
      <c r="B183" t="s">
        <v>29</v>
      </c>
      <c r="C183">
        <v>9</v>
      </c>
      <c r="D183" s="17">
        <f t="shared" si="11"/>
        <v>4</v>
      </c>
    </row>
    <row r="184" spans="1:4" hidden="1" x14ac:dyDescent="0.3">
      <c r="A184" s="16" t="s">
        <v>190</v>
      </c>
      <c r="B184" t="s">
        <v>30</v>
      </c>
      <c r="C184">
        <v>9</v>
      </c>
      <c r="D184" s="17">
        <f t="shared" si="11"/>
        <v>8</v>
      </c>
    </row>
    <row r="185" spans="1:4" hidden="1" x14ac:dyDescent="0.3">
      <c r="A185" s="16" t="s">
        <v>191</v>
      </c>
      <c r="B185" t="s">
        <v>31</v>
      </c>
      <c r="C185">
        <v>9</v>
      </c>
      <c r="D185" s="17">
        <f t="shared" si="11"/>
        <v>0.5</v>
      </c>
    </row>
    <row r="186" spans="1:4" hidden="1" x14ac:dyDescent="0.3">
      <c r="A186" s="16" t="s">
        <v>192</v>
      </c>
      <c r="B186" t="s">
        <v>32</v>
      </c>
      <c r="C186">
        <v>9</v>
      </c>
      <c r="D186" s="17">
        <f t="shared" si="11"/>
        <v>1</v>
      </c>
    </row>
    <row r="187" spans="1:4" hidden="1" x14ac:dyDescent="0.3">
      <c r="A187" s="16" t="s">
        <v>193</v>
      </c>
      <c r="B187" t="s">
        <v>33</v>
      </c>
      <c r="C187">
        <v>9</v>
      </c>
      <c r="D187" s="17">
        <f t="shared" si="11"/>
        <v>2</v>
      </c>
    </row>
    <row r="188" spans="1:4" hidden="1" x14ac:dyDescent="0.3">
      <c r="A188" s="16" t="s">
        <v>194</v>
      </c>
      <c r="B188" t="s">
        <v>34</v>
      </c>
      <c r="C188">
        <v>9</v>
      </c>
      <c r="D188" s="17">
        <f t="shared" si="11"/>
        <v>4</v>
      </c>
    </row>
    <row r="189" spans="1:4" hidden="1" x14ac:dyDescent="0.3">
      <c r="A189" s="16" t="s">
        <v>195</v>
      </c>
      <c r="B189" t="s">
        <v>35</v>
      </c>
      <c r="C189">
        <v>9</v>
      </c>
      <c r="D189" s="17">
        <f t="shared" si="11"/>
        <v>8</v>
      </c>
    </row>
    <row r="190" spans="1:4" hidden="1" x14ac:dyDescent="0.3">
      <c r="A190" s="16" t="s">
        <v>196</v>
      </c>
      <c r="B190" t="s">
        <v>18</v>
      </c>
      <c r="C190">
        <v>10</v>
      </c>
      <c r="D190" s="17">
        <f t="shared" ref="D190:D205" si="12">IF(K2&lt;&gt;"",K2,"")</f>
        <v>0.5</v>
      </c>
    </row>
    <row r="191" spans="1:4" hidden="1" x14ac:dyDescent="0.3">
      <c r="A191" s="16" t="s">
        <v>197</v>
      </c>
      <c r="B191" t="s">
        <v>21</v>
      </c>
      <c r="C191">
        <v>10</v>
      </c>
      <c r="D191" s="17">
        <f t="shared" si="12"/>
        <v>0.5</v>
      </c>
    </row>
    <row r="192" spans="1:4" hidden="1" x14ac:dyDescent="0.3">
      <c r="A192" s="16" t="s">
        <v>198</v>
      </c>
      <c r="B192" t="s">
        <v>22</v>
      </c>
      <c r="C192">
        <v>10</v>
      </c>
      <c r="D192" s="17">
        <f t="shared" si="12"/>
        <v>3.125E-2</v>
      </c>
    </row>
    <row r="193" spans="1:4" hidden="1" x14ac:dyDescent="0.3">
      <c r="A193" s="16" t="s">
        <v>199</v>
      </c>
      <c r="B193" t="s">
        <v>23</v>
      </c>
      <c r="C193">
        <v>10</v>
      </c>
      <c r="D193" s="17">
        <f t="shared" si="12"/>
        <v>6.25E-2</v>
      </c>
    </row>
    <row r="194" spans="1:4" hidden="1" x14ac:dyDescent="0.3">
      <c r="A194" s="16" t="s">
        <v>200</v>
      </c>
      <c r="B194" t="s">
        <v>24</v>
      </c>
      <c r="C194">
        <v>10</v>
      </c>
      <c r="D194" s="17">
        <f t="shared" si="12"/>
        <v>0.125</v>
      </c>
    </row>
    <row r="195" spans="1:4" hidden="1" x14ac:dyDescent="0.3">
      <c r="A195" s="16" t="s">
        <v>201</v>
      </c>
      <c r="B195" t="s">
        <v>25</v>
      </c>
      <c r="C195">
        <v>10</v>
      </c>
      <c r="D195" s="17">
        <f t="shared" si="12"/>
        <v>0.25</v>
      </c>
    </row>
    <row r="196" spans="1:4" hidden="1" x14ac:dyDescent="0.3">
      <c r="A196" s="16" t="s">
        <v>202</v>
      </c>
      <c r="B196" t="s">
        <v>26</v>
      </c>
      <c r="C196">
        <v>10</v>
      </c>
      <c r="D196" s="17">
        <f t="shared" si="12"/>
        <v>0.5</v>
      </c>
    </row>
    <row r="197" spans="1:4" hidden="1" x14ac:dyDescent="0.3">
      <c r="A197" s="16" t="s">
        <v>203</v>
      </c>
      <c r="B197" t="s">
        <v>27</v>
      </c>
      <c r="C197">
        <v>10</v>
      </c>
      <c r="D197" s="17">
        <f t="shared" si="12"/>
        <v>3.125E-2</v>
      </c>
    </row>
    <row r="198" spans="1:4" hidden="1" x14ac:dyDescent="0.3">
      <c r="A198" s="16" t="s">
        <v>204</v>
      </c>
      <c r="B198" t="s">
        <v>28</v>
      </c>
      <c r="C198">
        <v>10</v>
      </c>
      <c r="D198" s="17">
        <f t="shared" si="12"/>
        <v>6.25E-2</v>
      </c>
    </row>
    <row r="199" spans="1:4" hidden="1" x14ac:dyDescent="0.3">
      <c r="A199" s="16" t="s">
        <v>205</v>
      </c>
      <c r="B199" t="s">
        <v>29</v>
      </c>
      <c r="C199">
        <v>10</v>
      </c>
      <c r="D199" s="17">
        <f t="shared" si="12"/>
        <v>0.125</v>
      </c>
    </row>
    <row r="200" spans="1:4" hidden="1" x14ac:dyDescent="0.3">
      <c r="A200" s="16" t="s">
        <v>206</v>
      </c>
      <c r="B200" t="s">
        <v>30</v>
      </c>
      <c r="C200">
        <v>10</v>
      </c>
      <c r="D200" s="17">
        <f t="shared" si="12"/>
        <v>0.25</v>
      </c>
    </row>
    <row r="201" spans="1:4" hidden="1" x14ac:dyDescent="0.3">
      <c r="A201" s="16" t="s">
        <v>207</v>
      </c>
      <c r="B201" t="s">
        <v>31</v>
      </c>
      <c r="C201">
        <v>10</v>
      </c>
      <c r="D201" s="17">
        <f t="shared" si="12"/>
        <v>0.5</v>
      </c>
    </row>
    <row r="202" spans="1:4" hidden="1" x14ac:dyDescent="0.3">
      <c r="A202" s="16" t="s">
        <v>208</v>
      </c>
      <c r="B202" t="s">
        <v>32</v>
      </c>
      <c r="C202">
        <v>10</v>
      </c>
      <c r="D202" s="17">
        <f t="shared" si="12"/>
        <v>3.125E-2</v>
      </c>
    </row>
    <row r="203" spans="1:4" hidden="1" x14ac:dyDescent="0.3">
      <c r="A203" s="16" t="s">
        <v>209</v>
      </c>
      <c r="B203" t="s">
        <v>33</v>
      </c>
      <c r="C203">
        <v>10</v>
      </c>
      <c r="D203" s="17">
        <f t="shared" si="12"/>
        <v>6.25E-2</v>
      </c>
    </row>
    <row r="204" spans="1:4" hidden="1" x14ac:dyDescent="0.3">
      <c r="A204" s="16" t="s">
        <v>210</v>
      </c>
      <c r="B204" t="s">
        <v>34</v>
      </c>
      <c r="C204">
        <v>10</v>
      </c>
      <c r="D204" s="17">
        <f t="shared" si="12"/>
        <v>0.125</v>
      </c>
    </row>
    <row r="205" spans="1:4" hidden="1" x14ac:dyDescent="0.3">
      <c r="A205" s="16" t="s">
        <v>211</v>
      </c>
      <c r="B205" t="s">
        <v>35</v>
      </c>
      <c r="C205">
        <v>10</v>
      </c>
      <c r="D205" s="17">
        <f t="shared" si="12"/>
        <v>0.25</v>
      </c>
    </row>
    <row r="206" spans="1:4" hidden="1" x14ac:dyDescent="0.3">
      <c r="A206" s="16" t="s">
        <v>212</v>
      </c>
      <c r="B206" t="s">
        <v>18</v>
      </c>
      <c r="C206">
        <v>11</v>
      </c>
      <c r="D206" s="17" t="str">
        <f t="shared" ref="D206:D221" si="13">IF(L2&lt;&gt;"",L2,"")</f>
        <v/>
      </c>
    </row>
    <row r="207" spans="1:4" hidden="1" x14ac:dyDescent="0.3">
      <c r="A207" s="16" t="s">
        <v>213</v>
      </c>
      <c r="B207" t="s">
        <v>21</v>
      </c>
      <c r="C207">
        <v>11</v>
      </c>
      <c r="D207" s="17">
        <f t="shared" si="13"/>
        <v>0.5</v>
      </c>
    </row>
    <row r="208" spans="1:4" hidden="1" x14ac:dyDescent="0.3">
      <c r="A208" s="16" t="s">
        <v>214</v>
      </c>
      <c r="B208" t="s">
        <v>22</v>
      </c>
      <c r="C208">
        <v>11</v>
      </c>
      <c r="D208" s="17">
        <f t="shared" si="13"/>
        <v>1</v>
      </c>
    </row>
    <row r="209" spans="1:4" hidden="1" x14ac:dyDescent="0.3">
      <c r="A209" s="16" t="s">
        <v>215</v>
      </c>
      <c r="B209" t="s">
        <v>23</v>
      </c>
      <c r="C209">
        <v>11</v>
      </c>
      <c r="D209" s="17">
        <f t="shared" si="13"/>
        <v>2</v>
      </c>
    </row>
    <row r="210" spans="1:4" hidden="1" x14ac:dyDescent="0.3">
      <c r="A210" s="16" t="s">
        <v>216</v>
      </c>
      <c r="B210" t="s">
        <v>24</v>
      </c>
      <c r="C210">
        <v>11</v>
      </c>
      <c r="D210" s="17">
        <f t="shared" si="13"/>
        <v>4</v>
      </c>
    </row>
    <row r="211" spans="1:4" hidden="1" x14ac:dyDescent="0.3">
      <c r="A211" s="16" t="s">
        <v>217</v>
      </c>
      <c r="B211" t="s">
        <v>25</v>
      </c>
      <c r="C211">
        <v>11</v>
      </c>
      <c r="D211" s="17">
        <f t="shared" si="13"/>
        <v>8</v>
      </c>
    </row>
    <row r="212" spans="1:4" hidden="1" x14ac:dyDescent="0.3">
      <c r="A212" s="16" t="s">
        <v>218</v>
      </c>
      <c r="B212" t="s">
        <v>26</v>
      </c>
      <c r="C212">
        <v>11</v>
      </c>
      <c r="D212" s="17">
        <f t="shared" si="13"/>
        <v>0.5</v>
      </c>
    </row>
    <row r="213" spans="1:4" hidden="1" x14ac:dyDescent="0.3">
      <c r="A213" s="16" t="s">
        <v>219</v>
      </c>
      <c r="B213" t="s">
        <v>27</v>
      </c>
      <c r="C213">
        <v>11</v>
      </c>
      <c r="D213" s="17">
        <f t="shared" si="13"/>
        <v>1</v>
      </c>
    </row>
    <row r="214" spans="1:4" hidden="1" x14ac:dyDescent="0.3">
      <c r="A214" s="16" t="s">
        <v>220</v>
      </c>
      <c r="B214" t="s">
        <v>28</v>
      </c>
      <c r="C214">
        <v>11</v>
      </c>
      <c r="D214" s="17">
        <f t="shared" si="13"/>
        <v>2</v>
      </c>
    </row>
    <row r="215" spans="1:4" hidden="1" x14ac:dyDescent="0.3">
      <c r="A215" s="16" t="s">
        <v>221</v>
      </c>
      <c r="B215" t="s">
        <v>29</v>
      </c>
      <c r="C215">
        <v>11</v>
      </c>
      <c r="D215" s="17">
        <f t="shared" si="13"/>
        <v>4</v>
      </c>
    </row>
    <row r="216" spans="1:4" hidden="1" x14ac:dyDescent="0.3">
      <c r="A216" s="16" t="s">
        <v>222</v>
      </c>
      <c r="B216" t="s">
        <v>30</v>
      </c>
      <c r="C216">
        <v>11</v>
      </c>
      <c r="D216" s="17">
        <f t="shared" si="13"/>
        <v>8</v>
      </c>
    </row>
    <row r="217" spans="1:4" hidden="1" x14ac:dyDescent="0.3">
      <c r="A217" s="16" t="s">
        <v>223</v>
      </c>
      <c r="B217" t="s">
        <v>31</v>
      </c>
      <c r="C217">
        <v>11</v>
      </c>
      <c r="D217" s="17">
        <f t="shared" si="13"/>
        <v>0.5</v>
      </c>
    </row>
    <row r="218" spans="1:4" hidden="1" x14ac:dyDescent="0.3">
      <c r="A218" s="16" t="s">
        <v>224</v>
      </c>
      <c r="B218" t="s">
        <v>32</v>
      </c>
      <c r="C218">
        <v>11</v>
      </c>
      <c r="D218" s="17">
        <f t="shared" si="13"/>
        <v>1</v>
      </c>
    </row>
    <row r="219" spans="1:4" hidden="1" x14ac:dyDescent="0.3">
      <c r="A219" s="16" t="s">
        <v>225</v>
      </c>
      <c r="B219" t="s">
        <v>33</v>
      </c>
      <c r="C219">
        <v>11</v>
      </c>
      <c r="D219" s="17">
        <f t="shared" si="13"/>
        <v>2</v>
      </c>
    </row>
    <row r="220" spans="1:4" hidden="1" x14ac:dyDescent="0.3">
      <c r="A220" s="16" t="s">
        <v>226</v>
      </c>
      <c r="B220" t="s">
        <v>34</v>
      </c>
      <c r="C220">
        <v>11</v>
      </c>
      <c r="D220" s="17">
        <f t="shared" si="13"/>
        <v>4</v>
      </c>
    </row>
    <row r="221" spans="1:4" hidden="1" x14ac:dyDescent="0.3">
      <c r="A221" s="16" t="s">
        <v>227</v>
      </c>
      <c r="B221" t="s">
        <v>35</v>
      </c>
      <c r="C221">
        <v>11</v>
      </c>
      <c r="D221" s="17">
        <f t="shared" si="13"/>
        <v>8</v>
      </c>
    </row>
    <row r="222" spans="1:4" hidden="1" x14ac:dyDescent="0.3">
      <c r="A222" s="16" t="s">
        <v>228</v>
      </c>
      <c r="B222" t="s">
        <v>18</v>
      </c>
      <c r="C222">
        <v>12</v>
      </c>
      <c r="D222" s="17">
        <f t="shared" ref="D222:D237" si="14">IF(M2&lt;&gt;"",M2,"")</f>
        <v>0.25</v>
      </c>
    </row>
    <row r="223" spans="1:4" hidden="1" x14ac:dyDescent="0.3">
      <c r="A223" s="16" t="s">
        <v>229</v>
      </c>
      <c r="B223" t="s">
        <v>21</v>
      </c>
      <c r="C223">
        <v>12</v>
      </c>
      <c r="D223" s="17">
        <f t="shared" si="14"/>
        <v>0.25</v>
      </c>
    </row>
    <row r="224" spans="1:4" hidden="1" x14ac:dyDescent="0.3">
      <c r="A224" s="16" t="s">
        <v>230</v>
      </c>
      <c r="B224" t="s">
        <v>22</v>
      </c>
      <c r="C224">
        <v>12</v>
      </c>
      <c r="D224" s="17">
        <f t="shared" si="14"/>
        <v>3.125E-2</v>
      </c>
    </row>
    <row r="225" spans="1:4" hidden="1" x14ac:dyDescent="0.3">
      <c r="A225" s="16" t="s">
        <v>231</v>
      </c>
      <c r="B225" t="s">
        <v>23</v>
      </c>
      <c r="C225">
        <v>12</v>
      </c>
      <c r="D225" s="17">
        <f t="shared" si="14"/>
        <v>6.25E-2</v>
      </c>
    </row>
    <row r="226" spans="1:4" hidden="1" x14ac:dyDescent="0.3">
      <c r="A226" s="16" t="s">
        <v>232</v>
      </c>
      <c r="B226" t="s">
        <v>24</v>
      </c>
      <c r="C226">
        <v>12</v>
      </c>
      <c r="D226" s="17">
        <f t="shared" si="14"/>
        <v>0.125</v>
      </c>
    </row>
    <row r="227" spans="1:4" hidden="1" x14ac:dyDescent="0.3">
      <c r="A227" s="16" t="s">
        <v>233</v>
      </c>
      <c r="B227" t="s">
        <v>25</v>
      </c>
      <c r="C227">
        <v>12</v>
      </c>
      <c r="D227" s="17">
        <f t="shared" si="14"/>
        <v>0.25</v>
      </c>
    </row>
    <row r="228" spans="1:4" hidden="1" x14ac:dyDescent="0.3">
      <c r="A228" s="16" t="s">
        <v>234</v>
      </c>
      <c r="B228" t="s">
        <v>26</v>
      </c>
      <c r="C228">
        <v>12</v>
      </c>
      <c r="D228" s="17">
        <f t="shared" si="14"/>
        <v>0.25</v>
      </c>
    </row>
    <row r="229" spans="1:4" hidden="1" x14ac:dyDescent="0.3">
      <c r="A229" s="16" t="s">
        <v>235</v>
      </c>
      <c r="B229" t="s">
        <v>27</v>
      </c>
      <c r="C229">
        <v>12</v>
      </c>
      <c r="D229" s="17">
        <f t="shared" si="14"/>
        <v>3.125E-2</v>
      </c>
    </row>
    <row r="230" spans="1:4" hidden="1" x14ac:dyDescent="0.3">
      <c r="A230" s="16" t="s">
        <v>236</v>
      </c>
      <c r="B230" t="s">
        <v>28</v>
      </c>
      <c r="C230">
        <v>12</v>
      </c>
      <c r="D230" s="17">
        <f t="shared" si="14"/>
        <v>6.25E-2</v>
      </c>
    </row>
    <row r="231" spans="1:4" hidden="1" x14ac:dyDescent="0.3">
      <c r="A231" s="16" t="s">
        <v>237</v>
      </c>
      <c r="B231" t="s">
        <v>29</v>
      </c>
      <c r="C231">
        <v>12</v>
      </c>
      <c r="D231" s="17">
        <f t="shared" si="14"/>
        <v>0.125</v>
      </c>
    </row>
    <row r="232" spans="1:4" hidden="1" x14ac:dyDescent="0.3">
      <c r="A232" s="16" t="s">
        <v>238</v>
      </c>
      <c r="B232" t="s">
        <v>30</v>
      </c>
      <c r="C232">
        <v>12</v>
      </c>
      <c r="D232" s="17">
        <f t="shared" si="14"/>
        <v>0.25</v>
      </c>
    </row>
    <row r="233" spans="1:4" hidden="1" x14ac:dyDescent="0.3">
      <c r="A233" s="16" t="s">
        <v>239</v>
      </c>
      <c r="B233" t="s">
        <v>31</v>
      </c>
      <c r="C233">
        <v>12</v>
      </c>
      <c r="D233" s="17">
        <f t="shared" si="14"/>
        <v>0.25</v>
      </c>
    </row>
    <row r="234" spans="1:4" hidden="1" x14ac:dyDescent="0.3">
      <c r="A234" s="16" t="s">
        <v>240</v>
      </c>
      <c r="B234" t="s">
        <v>32</v>
      </c>
      <c r="C234">
        <v>12</v>
      </c>
      <c r="D234" s="17">
        <f t="shared" si="14"/>
        <v>3.125E-2</v>
      </c>
    </row>
    <row r="235" spans="1:4" hidden="1" x14ac:dyDescent="0.3">
      <c r="A235" s="16" t="s">
        <v>241</v>
      </c>
      <c r="B235" t="s">
        <v>33</v>
      </c>
      <c r="C235">
        <v>12</v>
      </c>
      <c r="D235" s="17">
        <f t="shared" si="14"/>
        <v>6.25E-2</v>
      </c>
    </row>
    <row r="236" spans="1:4" hidden="1" x14ac:dyDescent="0.3">
      <c r="A236" s="16" t="s">
        <v>242</v>
      </c>
      <c r="B236" t="s">
        <v>34</v>
      </c>
      <c r="C236">
        <v>12</v>
      </c>
      <c r="D236" s="17">
        <f t="shared" si="14"/>
        <v>0.125</v>
      </c>
    </row>
    <row r="237" spans="1:4" hidden="1" x14ac:dyDescent="0.3">
      <c r="A237" s="16" t="s">
        <v>243</v>
      </c>
      <c r="B237" t="s">
        <v>35</v>
      </c>
      <c r="C237">
        <v>12</v>
      </c>
      <c r="D237" s="17">
        <f t="shared" si="14"/>
        <v>0.25</v>
      </c>
    </row>
    <row r="238" spans="1:4" hidden="1" x14ac:dyDescent="0.3">
      <c r="A238" s="16" t="s">
        <v>244</v>
      </c>
      <c r="B238" t="s">
        <v>18</v>
      </c>
      <c r="C238">
        <v>13</v>
      </c>
      <c r="D238" s="17" t="str">
        <f t="shared" ref="D238:D253" si="15">IF(N2&lt;&gt;"",N2,"")</f>
        <v/>
      </c>
    </row>
    <row r="239" spans="1:4" hidden="1" x14ac:dyDescent="0.3">
      <c r="A239" s="16" t="s">
        <v>245</v>
      </c>
      <c r="B239" t="s">
        <v>21</v>
      </c>
      <c r="C239">
        <v>13</v>
      </c>
      <c r="D239" s="17">
        <f t="shared" si="15"/>
        <v>0.5</v>
      </c>
    </row>
    <row r="240" spans="1:4" hidden="1" x14ac:dyDescent="0.3">
      <c r="A240" s="16" t="s">
        <v>246</v>
      </c>
      <c r="B240" t="s">
        <v>22</v>
      </c>
      <c r="C240">
        <v>13</v>
      </c>
      <c r="D240" s="17">
        <f t="shared" si="15"/>
        <v>1</v>
      </c>
    </row>
    <row r="241" spans="1:4" hidden="1" x14ac:dyDescent="0.3">
      <c r="A241" s="16" t="s">
        <v>247</v>
      </c>
      <c r="B241" t="s">
        <v>23</v>
      </c>
      <c r="C241">
        <v>13</v>
      </c>
      <c r="D241" s="17">
        <f t="shared" si="15"/>
        <v>2</v>
      </c>
    </row>
    <row r="242" spans="1:4" hidden="1" x14ac:dyDescent="0.3">
      <c r="A242" s="16" t="s">
        <v>248</v>
      </c>
      <c r="B242" t="s">
        <v>24</v>
      </c>
      <c r="C242">
        <v>13</v>
      </c>
      <c r="D242" s="17">
        <f t="shared" si="15"/>
        <v>4</v>
      </c>
    </row>
    <row r="243" spans="1:4" hidden="1" x14ac:dyDescent="0.3">
      <c r="A243" s="16" t="s">
        <v>249</v>
      </c>
      <c r="B243" t="s">
        <v>25</v>
      </c>
      <c r="C243">
        <v>13</v>
      </c>
      <c r="D243" s="17">
        <f t="shared" si="15"/>
        <v>8</v>
      </c>
    </row>
    <row r="244" spans="1:4" hidden="1" x14ac:dyDescent="0.3">
      <c r="A244" s="16" t="s">
        <v>250</v>
      </c>
      <c r="B244" t="s">
        <v>26</v>
      </c>
      <c r="C244">
        <v>13</v>
      </c>
      <c r="D244" s="17">
        <f t="shared" si="15"/>
        <v>0.5</v>
      </c>
    </row>
    <row r="245" spans="1:4" hidden="1" x14ac:dyDescent="0.3">
      <c r="A245" s="16" t="s">
        <v>251</v>
      </c>
      <c r="B245" t="s">
        <v>27</v>
      </c>
      <c r="C245">
        <v>13</v>
      </c>
      <c r="D245" s="17">
        <f t="shared" si="15"/>
        <v>1</v>
      </c>
    </row>
    <row r="246" spans="1:4" hidden="1" x14ac:dyDescent="0.3">
      <c r="A246" s="16" t="s">
        <v>252</v>
      </c>
      <c r="B246" t="s">
        <v>28</v>
      </c>
      <c r="C246">
        <v>13</v>
      </c>
      <c r="D246" s="17">
        <f t="shared" si="15"/>
        <v>2</v>
      </c>
    </row>
    <row r="247" spans="1:4" hidden="1" x14ac:dyDescent="0.3">
      <c r="A247" s="16" t="s">
        <v>253</v>
      </c>
      <c r="B247" t="s">
        <v>29</v>
      </c>
      <c r="C247">
        <v>13</v>
      </c>
      <c r="D247" s="17">
        <f t="shared" si="15"/>
        <v>4</v>
      </c>
    </row>
    <row r="248" spans="1:4" hidden="1" x14ac:dyDescent="0.3">
      <c r="A248" s="16" t="s">
        <v>254</v>
      </c>
      <c r="B248" t="s">
        <v>30</v>
      </c>
      <c r="C248">
        <v>13</v>
      </c>
      <c r="D248" s="17">
        <f t="shared" si="15"/>
        <v>8</v>
      </c>
    </row>
    <row r="249" spans="1:4" hidden="1" x14ac:dyDescent="0.3">
      <c r="A249" s="16" t="s">
        <v>255</v>
      </c>
      <c r="B249" t="s">
        <v>31</v>
      </c>
      <c r="C249">
        <v>13</v>
      </c>
      <c r="D249" s="17">
        <f t="shared" si="15"/>
        <v>0.5</v>
      </c>
    </row>
    <row r="250" spans="1:4" hidden="1" x14ac:dyDescent="0.3">
      <c r="A250" s="16" t="s">
        <v>256</v>
      </c>
      <c r="B250" t="s">
        <v>32</v>
      </c>
      <c r="C250">
        <v>13</v>
      </c>
      <c r="D250" s="17">
        <f t="shared" si="15"/>
        <v>1</v>
      </c>
    </row>
    <row r="251" spans="1:4" hidden="1" x14ac:dyDescent="0.3">
      <c r="A251" s="16" t="s">
        <v>257</v>
      </c>
      <c r="B251" t="s">
        <v>33</v>
      </c>
      <c r="C251">
        <v>13</v>
      </c>
      <c r="D251" s="17">
        <f t="shared" si="15"/>
        <v>2</v>
      </c>
    </row>
    <row r="252" spans="1:4" hidden="1" x14ac:dyDescent="0.3">
      <c r="A252" s="16" t="s">
        <v>258</v>
      </c>
      <c r="B252" t="s">
        <v>34</v>
      </c>
      <c r="C252">
        <v>13</v>
      </c>
      <c r="D252" s="17">
        <f t="shared" si="15"/>
        <v>4</v>
      </c>
    </row>
    <row r="253" spans="1:4" hidden="1" x14ac:dyDescent="0.3">
      <c r="A253" s="16" t="s">
        <v>259</v>
      </c>
      <c r="B253" t="s">
        <v>35</v>
      </c>
      <c r="C253">
        <v>13</v>
      </c>
      <c r="D253" s="17">
        <f t="shared" si="15"/>
        <v>8</v>
      </c>
    </row>
    <row r="254" spans="1:4" hidden="1" x14ac:dyDescent="0.3">
      <c r="A254" s="16" t="s">
        <v>260</v>
      </c>
      <c r="B254" t="s">
        <v>18</v>
      </c>
      <c r="C254">
        <v>14</v>
      </c>
      <c r="D254" s="17">
        <f t="shared" ref="D254:D269" si="16">IF(O2&lt;&gt;"",O2,"")</f>
        <v>0.125</v>
      </c>
    </row>
    <row r="255" spans="1:4" hidden="1" x14ac:dyDescent="0.3">
      <c r="A255" s="16" t="s">
        <v>261</v>
      </c>
      <c r="B255" t="s">
        <v>21</v>
      </c>
      <c r="C255">
        <v>14</v>
      </c>
      <c r="D255" s="17">
        <f t="shared" si="16"/>
        <v>0.125</v>
      </c>
    </row>
    <row r="256" spans="1:4" hidden="1" x14ac:dyDescent="0.3">
      <c r="A256" s="16" t="s">
        <v>262</v>
      </c>
      <c r="B256" t="s">
        <v>22</v>
      </c>
      <c r="C256">
        <v>14</v>
      </c>
      <c r="D256" s="17">
        <f t="shared" si="16"/>
        <v>3.125E-2</v>
      </c>
    </row>
    <row r="257" spans="1:4" hidden="1" x14ac:dyDescent="0.3">
      <c r="A257" s="16" t="s">
        <v>263</v>
      </c>
      <c r="B257" t="s">
        <v>23</v>
      </c>
      <c r="C257">
        <v>14</v>
      </c>
      <c r="D257" s="17">
        <f t="shared" si="16"/>
        <v>6.25E-2</v>
      </c>
    </row>
    <row r="258" spans="1:4" hidden="1" x14ac:dyDescent="0.3">
      <c r="A258" s="16" t="s">
        <v>264</v>
      </c>
      <c r="B258" t="s">
        <v>24</v>
      </c>
      <c r="C258">
        <v>14</v>
      </c>
      <c r="D258" s="17">
        <f t="shared" si="16"/>
        <v>0.125</v>
      </c>
    </row>
    <row r="259" spans="1:4" hidden="1" x14ac:dyDescent="0.3">
      <c r="A259" s="16" t="s">
        <v>265</v>
      </c>
      <c r="B259" t="s">
        <v>25</v>
      </c>
      <c r="C259">
        <v>14</v>
      </c>
      <c r="D259" s="17">
        <f t="shared" si="16"/>
        <v>0.25</v>
      </c>
    </row>
    <row r="260" spans="1:4" hidden="1" x14ac:dyDescent="0.3">
      <c r="A260" s="16" t="s">
        <v>266</v>
      </c>
      <c r="B260" t="s">
        <v>26</v>
      </c>
      <c r="C260">
        <v>14</v>
      </c>
      <c r="D260" s="17">
        <f t="shared" si="16"/>
        <v>0.125</v>
      </c>
    </row>
    <row r="261" spans="1:4" hidden="1" x14ac:dyDescent="0.3">
      <c r="A261" s="16" t="s">
        <v>267</v>
      </c>
      <c r="B261" t="s">
        <v>27</v>
      </c>
      <c r="C261">
        <v>14</v>
      </c>
      <c r="D261" s="17">
        <f t="shared" si="16"/>
        <v>3.125E-2</v>
      </c>
    </row>
    <row r="262" spans="1:4" hidden="1" x14ac:dyDescent="0.3">
      <c r="A262" s="16" t="s">
        <v>268</v>
      </c>
      <c r="B262" t="s">
        <v>28</v>
      </c>
      <c r="C262">
        <v>14</v>
      </c>
      <c r="D262" s="17">
        <f t="shared" si="16"/>
        <v>6.25E-2</v>
      </c>
    </row>
    <row r="263" spans="1:4" hidden="1" x14ac:dyDescent="0.3">
      <c r="A263" s="16" t="s">
        <v>269</v>
      </c>
      <c r="B263" t="s">
        <v>29</v>
      </c>
      <c r="C263">
        <v>14</v>
      </c>
      <c r="D263" s="17">
        <f t="shared" si="16"/>
        <v>0.125</v>
      </c>
    </row>
    <row r="264" spans="1:4" hidden="1" x14ac:dyDescent="0.3">
      <c r="A264" s="16" t="s">
        <v>270</v>
      </c>
      <c r="B264" t="s">
        <v>30</v>
      </c>
      <c r="C264">
        <v>14</v>
      </c>
      <c r="D264" s="17">
        <f t="shared" si="16"/>
        <v>0.25</v>
      </c>
    </row>
    <row r="265" spans="1:4" hidden="1" x14ac:dyDescent="0.3">
      <c r="A265" s="16" t="s">
        <v>271</v>
      </c>
      <c r="B265" t="s">
        <v>31</v>
      </c>
      <c r="C265">
        <v>14</v>
      </c>
      <c r="D265" s="17">
        <f t="shared" si="16"/>
        <v>0.125</v>
      </c>
    </row>
    <row r="266" spans="1:4" hidden="1" x14ac:dyDescent="0.3">
      <c r="A266" s="16" t="s">
        <v>272</v>
      </c>
      <c r="B266" t="s">
        <v>32</v>
      </c>
      <c r="C266">
        <v>14</v>
      </c>
      <c r="D266" s="17">
        <f t="shared" si="16"/>
        <v>3.125E-2</v>
      </c>
    </row>
    <row r="267" spans="1:4" hidden="1" x14ac:dyDescent="0.3">
      <c r="A267" s="16" t="s">
        <v>273</v>
      </c>
      <c r="B267" t="s">
        <v>33</v>
      </c>
      <c r="C267">
        <v>14</v>
      </c>
      <c r="D267" s="17">
        <f t="shared" si="16"/>
        <v>6.25E-2</v>
      </c>
    </row>
    <row r="268" spans="1:4" hidden="1" x14ac:dyDescent="0.3">
      <c r="A268" s="16" t="s">
        <v>274</v>
      </c>
      <c r="B268" t="s">
        <v>34</v>
      </c>
      <c r="C268">
        <v>14</v>
      </c>
      <c r="D268" s="17">
        <f t="shared" si="16"/>
        <v>0.125</v>
      </c>
    </row>
    <row r="269" spans="1:4" hidden="1" x14ac:dyDescent="0.3">
      <c r="A269" s="16" t="s">
        <v>275</v>
      </c>
      <c r="B269" t="s">
        <v>35</v>
      </c>
      <c r="C269">
        <v>14</v>
      </c>
      <c r="D269" s="17">
        <f t="shared" si="16"/>
        <v>0.25</v>
      </c>
    </row>
    <row r="270" spans="1:4" hidden="1" x14ac:dyDescent="0.3">
      <c r="A270" s="16" t="s">
        <v>276</v>
      </c>
      <c r="B270" t="s">
        <v>18</v>
      </c>
      <c r="C270">
        <v>15</v>
      </c>
      <c r="D270" s="17" t="str">
        <f t="shared" ref="D270:D285" si="17">IF(P2&lt;&gt;"",P2,"")</f>
        <v/>
      </c>
    </row>
    <row r="271" spans="1:4" hidden="1" x14ac:dyDescent="0.3">
      <c r="A271" s="16" t="s">
        <v>277</v>
      </c>
      <c r="B271" t="s">
        <v>21</v>
      </c>
      <c r="C271">
        <v>15</v>
      </c>
      <c r="D271" s="17">
        <f t="shared" si="17"/>
        <v>0.5</v>
      </c>
    </row>
    <row r="272" spans="1:4" hidden="1" x14ac:dyDescent="0.3">
      <c r="A272" s="16" t="s">
        <v>278</v>
      </c>
      <c r="B272" t="s">
        <v>22</v>
      </c>
      <c r="C272">
        <v>15</v>
      </c>
      <c r="D272" s="17">
        <f t="shared" si="17"/>
        <v>1</v>
      </c>
    </row>
    <row r="273" spans="1:4" hidden="1" x14ac:dyDescent="0.3">
      <c r="A273" s="16" t="s">
        <v>279</v>
      </c>
      <c r="B273" t="s">
        <v>23</v>
      </c>
      <c r="C273">
        <v>15</v>
      </c>
      <c r="D273" s="17">
        <f t="shared" si="17"/>
        <v>2</v>
      </c>
    </row>
    <row r="274" spans="1:4" hidden="1" x14ac:dyDescent="0.3">
      <c r="A274" s="16" t="s">
        <v>280</v>
      </c>
      <c r="B274" t="s">
        <v>24</v>
      </c>
      <c r="C274">
        <v>15</v>
      </c>
      <c r="D274" s="17">
        <f t="shared" si="17"/>
        <v>4</v>
      </c>
    </row>
    <row r="275" spans="1:4" hidden="1" x14ac:dyDescent="0.3">
      <c r="A275" s="16" t="s">
        <v>281</v>
      </c>
      <c r="B275" t="s">
        <v>25</v>
      </c>
      <c r="C275">
        <v>15</v>
      </c>
      <c r="D275" s="17">
        <f t="shared" si="17"/>
        <v>8</v>
      </c>
    </row>
    <row r="276" spans="1:4" hidden="1" x14ac:dyDescent="0.3">
      <c r="A276" s="16" t="s">
        <v>282</v>
      </c>
      <c r="B276" t="s">
        <v>26</v>
      </c>
      <c r="C276">
        <v>15</v>
      </c>
      <c r="D276" s="17">
        <f t="shared" si="17"/>
        <v>0.5</v>
      </c>
    </row>
    <row r="277" spans="1:4" hidden="1" x14ac:dyDescent="0.3">
      <c r="A277" s="16" t="s">
        <v>283</v>
      </c>
      <c r="B277" t="s">
        <v>27</v>
      </c>
      <c r="C277">
        <v>15</v>
      </c>
      <c r="D277" s="17">
        <f t="shared" si="17"/>
        <v>1</v>
      </c>
    </row>
    <row r="278" spans="1:4" hidden="1" x14ac:dyDescent="0.3">
      <c r="A278" s="16" t="s">
        <v>284</v>
      </c>
      <c r="B278" t="s">
        <v>28</v>
      </c>
      <c r="C278">
        <v>15</v>
      </c>
      <c r="D278" s="17">
        <f t="shared" si="17"/>
        <v>2</v>
      </c>
    </row>
    <row r="279" spans="1:4" hidden="1" x14ac:dyDescent="0.3">
      <c r="A279" s="16" t="s">
        <v>285</v>
      </c>
      <c r="B279" t="s">
        <v>29</v>
      </c>
      <c r="C279">
        <v>15</v>
      </c>
      <c r="D279" s="17">
        <f t="shared" si="17"/>
        <v>4</v>
      </c>
    </row>
    <row r="280" spans="1:4" hidden="1" x14ac:dyDescent="0.3">
      <c r="A280" s="16" t="s">
        <v>286</v>
      </c>
      <c r="B280" t="s">
        <v>30</v>
      </c>
      <c r="C280">
        <v>15</v>
      </c>
      <c r="D280" s="17">
        <f t="shared" si="17"/>
        <v>8</v>
      </c>
    </row>
    <row r="281" spans="1:4" hidden="1" x14ac:dyDescent="0.3">
      <c r="A281" s="16" t="s">
        <v>287</v>
      </c>
      <c r="B281" t="s">
        <v>31</v>
      </c>
      <c r="C281">
        <v>15</v>
      </c>
      <c r="D281" s="17">
        <f t="shared" si="17"/>
        <v>0.5</v>
      </c>
    </row>
    <row r="282" spans="1:4" hidden="1" x14ac:dyDescent="0.3">
      <c r="A282" s="16" t="s">
        <v>288</v>
      </c>
      <c r="B282" t="s">
        <v>32</v>
      </c>
      <c r="C282">
        <v>15</v>
      </c>
      <c r="D282" s="17">
        <f t="shared" si="17"/>
        <v>1</v>
      </c>
    </row>
    <row r="283" spans="1:4" hidden="1" x14ac:dyDescent="0.3">
      <c r="A283" s="16" t="s">
        <v>289</v>
      </c>
      <c r="B283" t="s">
        <v>33</v>
      </c>
      <c r="C283">
        <v>15</v>
      </c>
      <c r="D283" s="17">
        <f t="shared" si="17"/>
        <v>2</v>
      </c>
    </row>
    <row r="284" spans="1:4" hidden="1" x14ac:dyDescent="0.3">
      <c r="A284" s="16" t="s">
        <v>290</v>
      </c>
      <c r="B284" t="s">
        <v>34</v>
      </c>
      <c r="C284">
        <v>15</v>
      </c>
      <c r="D284" s="17">
        <f t="shared" si="17"/>
        <v>4</v>
      </c>
    </row>
    <row r="285" spans="1:4" hidden="1" x14ac:dyDescent="0.3">
      <c r="A285" s="16" t="s">
        <v>291</v>
      </c>
      <c r="B285" t="s">
        <v>35</v>
      </c>
      <c r="C285">
        <v>15</v>
      </c>
      <c r="D285" s="17">
        <f t="shared" si="17"/>
        <v>8</v>
      </c>
    </row>
    <row r="286" spans="1:4" hidden="1" x14ac:dyDescent="0.3">
      <c r="A286" s="16" t="s">
        <v>292</v>
      </c>
      <c r="B286" t="s">
        <v>18</v>
      </c>
      <c r="C286">
        <v>16</v>
      </c>
      <c r="D286" s="17">
        <f t="shared" ref="D286:D301" si="18">IF(Q2&lt;&gt;"",Q2,"")</f>
        <v>6.25E-2</v>
      </c>
    </row>
    <row r="287" spans="1:4" hidden="1" x14ac:dyDescent="0.3">
      <c r="A287" s="16" t="s">
        <v>293</v>
      </c>
      <c r="B287" t="s">
        <v>21</v>
      </c>
      <c r="C287">
        <v>16</v>
      </c>
      <c r="D287" s="17">
        <f t="shared" si="18"/>
        <v>6.25E-2</v>
      </c>
    </row>
    <row r="288" spans="1:4" hidden="1" x14ac:dyDescent="0.3">
      <c r="A288" s="16" t="s">
        <v>294</v>
      </c>
      <c r="B288" t="s">
        <v>22</v>
      </c>
      <c r="C288">
        <v>16</v>
      </c>
      <c r="D288" s="17">
        <f t="shared" si="18"/>
        <v>3.125E-2</v>
      </c>
    </row>
    <row r="289" spans="1:4" hidden="1" x14ac:dyDescent="0.3">
      <c r="A289" s="16" t="s">
        <v>295</v>
      </c>
      <c r="B289" t="s">
        <v>23</v>
      </c>
      <c r="C289">
        <v>16</v>
      </c>
      <c r="D289" s="17">
        <f t="shared" si="18"/>
        <v>6.25E-2</v>
      </c>
    </row>
    <row r="290" spans="1:4" hidden="1" x14ac:dyDescent="0.3">
      <c r="A290" s="16" t="s">
        <v>296</v>
      </c>
      <c r="B290" t="s">
        <v>24</v>
      </c>
      <c r="C290">
        <v>16</v>
      </c>
      <c r="D290" s="17">
        <f t="shared" si="18"/>
        <v>0.125</v>
      </c>
    </row>
    <row r="291" spans="1:4" hidden="1" x14ac:dyDescent="0.3">
      <c r="A291" s="16" t="s">
        <v>297</v>
      </c>
      <c r="B291" t="s">
        <v>25</v>
      </c>
      <c r="C291">
        <v>16</v>
      </c>
      <c r="D291" s="17">
        <f t="shared" si="18"/>
        <v>0.25</v>
      </c>
    </row>
    <row r="292" spans="1:4" hidden="1" x14ac:dyDescent="0.3">
      <c r="A292" s="16" t="s">
        <v>298</v>
      </c>
      <c r="B292" t="s">
        <v>26</v>
      </c>
      <c r="C292">
        <v>16</v>
      </c>
      <c r="D292" s="17">
        <f t="shared" si="18"/>
        <v>6.25E-2</v>
      </c>
    </row>
    <row r="293" spans="1:4" hidden="1" x14ac:dyDescent="0.3">
      <c r="A293" s="16" t="s">
        <v>299</v>
      </c>
      <c r="B293" t="s">
        <v>27</v>
      </c>
      <c r="C293">
        <v>16</v>
      </c>
      <c r="D293" s="17">
        <f t="shared" si="18"/>
        <v>3.125E-2</v>
      </c>
    </row>
    <row r="294" spans="1:4" hidden="1" x14ac:dyDescent="0.3">
      <c r="A294" s="16" t="s">
        <v>300</v>
      </c>
      <c r="B294" t="s">
        <v>28</v>
      </c>
      <c r="C294">
        <v>16</v>
      </c>
      <c r="D294" s="17">
        <f t="shared" si="18"/>
        <v>6.25E-2</v>
      </c>
    </row>
    <row r="295" spans="1:4" hidden="1" x14ac:dyDescent="0.3">
      <c r="A295" s="16" t="s">
        <v>301</v>
      </c>
      <c r="B295" t="s">
        <v>29</v>
      </c>
      <c r="C295">
        <v>16</v>
      </c>
      <c r="D295" s="17">
        <f t="shared" si="18"/>
        <v>0.125</v>
      </c>
    </row>
    <row r="296" spans="1:4" hidden="1" x14ac:dyDescent="0.3">
      <c r="A296" s="16" t="s">
        <v>302</v>
      </c>
      <c r="B296" t="s">
        <v>30</v>
      </c>
      <c r="C296">
        <v>16</v>
      </c>
      <c r="D296" s="17">
        <f t="shared" si="18"/>
        <v>0.25</v>
      </c>
    </row>
    <row r="297" spans="1:4" hidden="1" x14ac:dyDescent="0.3">
      <c r="A297" s="16" t="s">
        <v>303</v>
      </c>
      <c r="B297" t="s">
        <v>31</v>
      </c>
      <c r="C297">
        <v>16</v>
      </c>
      <c r="D297" s="17">
        <f t="shared" si="18"/>
        <v>6.25E-2</v>
      </c>
    </row>
    <row r="298" spans="1:4" hidden="1" x14ac:dyDescent="0.3">
      <c r="A298" s="16" t="s">
        <v>304</v>
      </c>
      <c r="B298" t="s">
        <v>32</v>
      </c>
      <c r="C298">
        <v>16</v>
      </c>
      <c r="D298" s="17">
        <f t="shared" si="18"/>
        <v>3.125E-2</v>
      </c>
    </row>
    <row r="299" spans="1:4" hidden="1" x14ac:dyDescent="0.3">
      <c r="A299" s="16" t="s">
        <v>305</v>
      </c>
      <c r="B299" t="s">
        <v>33</v>
      </c>
      <c r="C299">
        <v>16</v>
      </c>
      <c r="D299" s="17">
        <f t="shared" si="18"/>
        <v>6.25E-2</v>
      </c>
    </row>
    <row r="300" spans="1:4" hidden="1" x14ac:dyDescent="0.3">
      <c r="A300" s="16" t="s">
        <v>306</v>
      </c>
      <c r="B300" t="s">
        <v>34</v>
      </c>
      <c r="C300">
        <v>16</v>
      </c>
      <c r="D300" s="17">
        <f t="shared" si="18"/>
        <v>0.125</v>
      </c>
    </row>
    <row r="301" spans="1:4" hidden="1" x14ac:dyDescent="0.3">
      <c r="A301" s="16" t="s">
        <v>307</v>
      </c>
      <c r="B301" t="s">
        <v>35</v>
      </c>
      <c r="C301">
        <v>16</v>
      </c>
      <c r="D301" s="17">
        <f t="shared" si="18"/>
        <v>0.25</v>
      </c>
    </row>
    <row r="302" spans="1:4" hidden="1" x14ac:dyDescent="0.3">
      <c r="A302" s="16" t="s">
        <v>308</v>
      </c>
      <c r="B302" t="s">
        <v>18</v>
      </c>
      <c r="C302">
        <v>17</v>
      </c>
      <c r="D302" s="17" t="str">
        <f t="shared" ref="D302:D317" si="19">IF(R2&lt;&gt;"",R2,"")</f>
        <v/>
      </c>
    </row>
    <row r="303" spans="1:4" hidden="1" x14ac:dyDescent="0.3">
      <c r="A303" s="16" t="s">
        <v>309</v>
      </c>
      <c r="B303" t="s">
        <v>21</v>
      </c>
      <c r="C303">
        <v>17</v>
      </c>
      <c r="D303" s="17">
        <f t="shared" si="19"/>
        <v>0.5</v>
      </c>
    </row>
    <row r="304" spans="1:4" hidden="1" x14ac:dyDescent="0.3">
      <c r="A304" s="16" t="s">
        <v>310</v>
      </c>
      <c r="B304" t="s">
        <v>22</v>
      </c>
      <c r="C304">
        <v>17</v>
      </c>
      <c r="D304" s="17">
        <f t="shared" si="19"/>
        <v>1</v>
      </c>
    </row>
    <row r="305" spans="1:4" hidden="1" x14ac:dyDescent="0.3">
      <c r="A305" s="16" t="s">
        <v>311</v>
      </c>
      <c r="B305" t="s">
        <v>23</v>
      </c>
      <c r="C305">
        <v>17</v>
      </c>
      <c r="D305" s="17">
        <f t="shared" si="19"/>
        <v>2</v>
      </c>
    </row>
    <row r="306" spans="1:4" hidden="1" x14ac:dyDescent="0.3">
      <c r="A306" s="16" t="s">
        <v>312</v>
      </c>
      <c r="B306" t="s">
        <v>24</v>
      </c>
      <c r="C306">
        <v>17</v>
      </c>
      <c r="D306" s="17">
        <f t="shared" si="19"/>
        <v>4</v>
      </c>
    </row>
    <row r="307" spans="1:4" hidden="1" x14ac:dyDescent="0.3">
      <c r="A307" s="16" t="s">
        <v>313</v>
      </c>
      <c r="B307" t="s">
        <v>25</v>
      </c>
      <c r="C307">
        <v>17</v>
      </c>
      <c r="D307" s="17">
        <f t="shared" si="19"/>
        <v>8</v>
      </c>
    </row>
    <row r="308" spans="1:4" hidden="1" x14ac:dyDescent="0.3">
      <c r="A308" s="16" t="s">
        <v>314</v>
      </c>
      <c r="B308" t="s">
        <v>26</v>
      </c>
      <c r="C308">
        <v>17</v>
      </c>
      <c r="D308" s="17">
        <f t="shared" si="19"/>
        <v>0.5</v>
      </c>
    </row>
    <row r="309" spans="1:4" hidden="1" x14ac:dyDescent="0.3">
      <c r="A309" s="16" t="s">
        <v>315</v>
      </c>
      <c r="B309" t="s">
        <v>27</v>
      </c>
      <c r="C309">
        <v>17</v>
      </c>
      <c r="D309" s="17">
        <f t="shared" si="19"/>
        <v>1</v>
      </c>
    </row>
    <row r="310" spans="1:4" hidden="1" x14ac:dyDescent="0.3">
      <c r="A310" s="16" t="s">
        <v>316</v>
      </c>
      <c r="B310" t="s">
        <v>28</v>
      </c>
      <c r="C310">
        <v>17</v>
      </c>
      <c r="D310" s="17">
        <f t="shared" si="19"/>
        <v>2</v>
      </c>
    </row>
    <row r="311" spans="1:4" hidden="1" x14ac:dyDescent="0.3">
      <c r="A311" s="16" t="s">
        <v>317</v>
      </c>
      <c r="B311" t="s">
        <v>29</v>
      </c>
      <c r="C311">
        <v>17</v>
      </c>
      <c r="D311" s="17">
        <f t="shared" si="19"/>
        <v>4</v>
      </c>
    </row>
    <row r="312" spans="1:4" hidden="1" x14ac:dyDescent="0.3">
      <c r="A312" s="16" t="s">
        <v>318</v>
      </c>
      <c r="B312" t="s">
        <v>30</v>
      </c>
      <c r="C312">
        <v>17</v>
      </c>
      <c r="D312" s="17">
        <f t="shared" si="19"/>
        <v>8</v>
      </c>
    </row>
    <row r="313" spans="1:4" hidden="1" x14ac:dyDescent="0.3">
      <c r="A313" s="16" t="s">
        <v>319</v>
      </c>
      <c r="B313" t="s">
        <v>31</v>
      </c>
      <c r="C313">
        <v>17</v>
      </c>
      <c r="D313" s="17">
        <f t="shared" si="19"/>
        <v>0.5</v>
      </c>
    </row>
    <row r="314" spans="1:4" hidden="1" x14ac:dyDescent="0.3">
      <c r="A314" s="16" t="s">
        <v>320</v>
      </c>
      <c r="B314" t="s">
        <v>32</v>
      </c>
      <c r="C314">
        <v>17</v>
      </c>
      <c r="D314" s="17">
        <f t="shared" si="19"/>
        <v>1</v>
      </c>
    </row>
    <row r="315" spans="1:4" hidden="1" x14ac:dyDescent="0.3">
      <c r="A315" s="16" t="s">
        <v>321</v>
      </c>
      <c r="B315" t="s">
        <v>33</v>
      </c>
      <c r="C315">
        <v>17</v>
      </c>
      <c r="D315" s="17">
        <f t="shared" si="19"/>
        <v>2</v>
      </c>
    </row>
    <row r="316" spans="1:4" hidden="1" x14ac:dyDescent="0.3">
      <c r="A316" s="16" t="s">
        <v>322</v>
      </c>
      <c r="B316" t="s">
        <v>34</v>
      </c>
      <c r="C316">
        <v>17</v>
      </c>
      <c r="D316" s="17">
        <f t="shared" si="19"/>
        <v>4</v>
      </c>
    </row>
    <row r="317" spans="1:4" hidden="1" x14ac:dyDescent="0.3">
      <c r="A317" s="16" t="s">
        <v>323</v>
      </c>
      <c r="B317" t="s">
        <v>35</v>
      </c>
      <c r="C317">
        <v>17</v>
      </c>
      <c r="D317" s="17">
        <f t="shared" si="19"/>
        <v>8</v>
      </c>
    </row>
    <row r="318" spans="1:4" hidden="1" x14ac:dyDescent="0.3">
      <c r="A318" s="16" t="s">
        <v>324</v>
      </c>
      <c r="B318" t="s">
        <v>18</v>
      </c>
      <c r="C318">
        <v>18</v>
      </c>
      <c r="D318" s="17">
        <f t="shared" ref="D318:D333" si="20">IF(S2&lt;&gt;"",S2,"")</f>
        <v>3.125E-2</v>
      </c>
    </row>
    <row r="319" spans="1:4" hidden="1" x14ac:dyDescent="0.3">
      <c r="A319" s="16" t="s">
        <v>325</v>
      </c>
      <c r="B319" t="s">
        <v>21</v>
      </c>
      <c r="C319">
        <v>18</v>
      </c>
      <c r="D319" s="17">
        <f t="shared" si="20"/>
        <v>3.125E-2</v>
      </c>
    </row>
    <row r="320" spans="1:4" hidden="1" x14ac:dyDescent="0.3">
      <c r="A320" s="16" t="s">
        <v>326</v>
      </c>
      <c r="B320" t="s">
        <v>22</v>
      </c>
      <c r="C320">
        <v>18</v>
      </c>
      <c r="D320" s="17">
        <f t="shared" si="20"/>
        <v>3.125E-2</v>
      </c>
    </row>
    <row r="321" spans="1:4" hidden="1" x14ac:dyDescent="0.3">
      <c r="A321" s="16" t="s">
        <v>327</v>
      </c>
      <c r="B321" t="s">
        <v>23</v>
      </c>
      <c r="C321">
        <v>18</v>
      </c>
      <c r="D321" s="17">
        <f t="shared" si="20"/>
        <v>6.25E-2</v>
      </c>
    </row>
    <row r="322" spans="1:4" hidden="1" x14ac:dyDescent="0.3">
      <c r="A322" s="16" t="s">
        <v>328</v>
      </c>
      <c r="B322" t="s">
        <v>24</v>
      </c>
      <c r="C322">
        <v>18</v>
      </c>
      <c r="D322" s="17">
        <f t="shared" si="20"/>
        <v>0.125</v>
      </c>
    </row>
    <row r="323" spans="1:4" hidden="1" x14ac:dyDescent="0.3">
      <c r="A323" s="16" t="s">
        <v>329</v>
      </c>
      <c r="B323" t="s">
        <v>25</v>
      </c>
      <c r="C323">
        <v>18</v>
      </c>
      <c r="D323" s="17">
        <f t="shared" si="20"/>
        <v>0.25</v>
      </c>
    </row>
    <row r="324" spans="1:4" hidden="1" x14ac:dyDescent="0.3">
      <c r="A324" s="16" t="s">
        <v>330</v>
      </c>
      <c r="B324" t="s">
        <v>26</v>
      </c>
      <c r="C324">
        <v>18</v>
      </c>
      <c r="D324" s="17">
        <f t="shared" si="20"/>
        <v>3.125E-2</v>
      </c>
    </row>
    <row r="325" spans="1:4" hidden="1" x14ac:dyDescent="0.3">
      <c r="A325" s="16" t="s">
        <v>331</v>
      </c>
      <c r="B325" t="s">
        <v>27</v>
      </c>
      <c r="C325">
        <v>18</v>
      </c>
      <c r="D325" s="17">
        <f t="shared" si="20"/>
        <v>3.125E-2</v>
      </c>
    </row>
    <row r="326" spans="1:4" hidden="1" x14ac:dyDescent="0.3">
      <c r="A326" s="16" t="s">
        <v>332</v>
      </c>
      <c r="B326" t="s">
        <v>28</v>
      </c>
      <c r="C326">
        <v>18</v>
      </c>
      <c r="D326" s="17">
        <f t="shared" si="20"/>
        <v>6.25E-2</v>
      </c>
    </row>
    <row r="327" spans="1:4" hidden="1" x14ac:dyDescent="0.3">
      <c r="A327" s="16" t="s">
        <v>333</v>
      </c>
      <c r="B327" t="s">
        <v>29</v>
      </c>
      <c r="C327">
        <v>18</v>
      </c>
      <c r="D327" s="17">
        <f t="shared" si="20"/>
        <v>0.125</v>
      </c>
    </row>
    <row r="328" spans="1:4" hidden="1" x14ac:dyDescent="0.3">
      <c r="A328" s="16" t="s">
        <v>334</v>
      </c>
      <c r="B328" t="s">
        <v>30</v>
      </c>
      <c r="C328">
        <v>18</v>
      </c>
      <c r="D328" s="17">
        <f t="shared" si="20"/>
        <v>0.25</v>
      </c>
    </row>
    <row r="329" spans="1:4" hidden="1" x14ac:dyDescent="0.3">
      <c r="A329" s="16" t="s">
        <v>335</v>
      </c>
      <c r="B329" t="s">
        <v>31</v>
      </c>
      <c r="C329">
        <v>18</v>
      </c>
      <c r="D329" s="17">
        <f t="shared" si="20"/>
        <v>3.125E-2</v>
      </c>
    </row>
    <row r="330" spans="1:4" hidden="1" x14ac:dyDescent="0.3">
      <c r="A330" s="16" t="s">
        <v>336</v>
      </c>
      <c r="B330" t="s">
        <v>32</v>
      </c>
      <c r="C330">
        <v>18</v>
      </c>
      <c r="D330" s="17">
        <f t="shared" si="20"/>
        <v>3.125E-2</v>
      </c>
    </row>
    <row r="331" spans="1:4" hidden="1" x14ac:dyDescent="0.3">
      <c r="A331" s="16" t="s">
        <v>337</v>
      </c>
      <c r="B331" t="s">
        <v>33</v>
      </c>
      <c r="C331">
        <v>18</v>
      </c>
      <c r="D331" s="17">
        <f t="shared" si="20"/>
        <v>6.25E-2</v>
      </c>
    </row>
    <row r="332" spans="1:4" hidden="1" x14ac:dyDescent="0.3">
      <c r="A332" s="16" t="s">
        <v>338</v>
      </c>
      <c r="B332" t="s">
        <v>34</v>
      </c>
      <c r="C332">
        <v>18</v>
      </c>
      <c r="D332" s="17">
        <f t="shared" si="20"/>
        <v>0.125</v>
      </c>
    </row>
    <row r="333" spans="1:4" hidden="1" x14ac:dyDescent="0.3">
      <c r="A333" s="16" t="s">
        <v>339</v>
      </c>
      <c r="B333" t="s">
        <v>35</v>
      </c>
      <c r="C333">
        <v>18</v>
      </c>
      <c r="D333" s="17">
        <f t="shared" si="20"/>
        <v>0.25</v>
      </c>
    </row>
    <row r="334" spans="1:4" hidden="1" x14ac:dyDescent="0.3">
      <c r="A334" s="16" t="s">
        <v>340</v>
      </c>
      <c r="B334" t="s">
        <v>18</v>
      </c>
      <c r="C334">
        <v>19</v>
      </c>
      <c r="D334" s="17" t="str">
        <f t="shared" ref="D334:D349" si="21">IF(T2&lt;&gt;"",T2,"")</f>
        <v/>
      </c>
    </row>
    <row r="335" spans="1:4" hidden="1" x14ac:dyDescent="0.3">
      <c r="A335" s="16" t="s">
        <v>341</v>
      </c>
      <c r="B335" t="s">
        <v>21</v>
      </c>
      <c r="C335">
        <v>19</v>
      </c>
      <c r="D335" s="17">
        <f t="shared" si="21"/>
        <v>0.5</v>
      </c>
    </row>
    <row r="336" spans="1:4" hidden="1" x14ac:dyDescent="0.3">
      <c r="A336" s="16" t="s">
        <v>342</v>
      </c>
      <c r="B336" t="s">
        <v>22</v>
      </c>
      <c r="C336">
        <v>19</v>
      </c>
      <c r="D336" s="17">
        <f t="shared" si="21"/>
        <v>1</v>
      </c>
    </row>
    <row r="337" spans="1:4" hidden="1" x14ac:dyDescent="0.3">
      <c r="A337" s="16" t="s">
        <v>343</v>
      </c>
      <c r="B337" t="s">
        <v>23</v>
      </c>
      <c r="C337">
        <v>19</v>
      </c>
      <c r="D337" s="17">
        <f t="shared" si="21"/>
        <v>2</v>
      </c>
    </row>
    <row r="338" spans="1:4" hidden="1" x14ac:dyDescent="0.3">
      <c r="A338" s="16" t="s">
        <v>344</v>
      </c>
      <c r="B338" t="s">
        <v>24</v>
      </c>
      <c r="C338">
        <v>19</v>
      </c>
      <c r="D338" s="17">
        <f t="shared" si="21"/>
        <v>4</v>
      </c>
    </row>
    <row r="339" spans="1:4" hidden="1" x14ac:dyDescent="0.3">
      <c r="A339" s="16" t="s">
        <v>345</v>
      </c>
      <c r="B339" t="s">
        <v>25</v>
      </c>
      <c r="C339">
        <v>19</v>
      </c>
      <c r="D339" s="17">
        <f t="shared" si="21"/>
        <v>8</v>
      </c>
    </row>
    <row r="340" spans="1:4" hidden="1" x14ac:dyDescent="0.3">
      <c r="A340" s="16" t="s">
        <v>346</v>
      </c>
      <c r="B340" t="s">
        <v>26</v>
      </c>
      <c r="C340">
        <v>19</v>
      </c>
      <c r="D340" s="17">
        <f t="shared" si="21"/>
        <v>0.5</v>
      </c>
    </row>
    <row r="341" spans="1:4" hidden="1" x14ac:dyDescent="0.3">
      <c r="A341" s="16" t="s">
        <v>347</v>
      </c>
      <c r="B341" t="s">
        <v>27</v>
      </c>
      <c r="C341">
        <v>19</v>
      </c>
      <c r="D341" s="17">
        <f t="shared" si="21"/>
        <v>1</v>
      </c>
    </row>
    <row r="342" spans="1:4" hidden="1" x14ac:dyDescent="0.3">
      <c r="A342" s="16" t="s">
        <v>348</v>
      </c>
      <c r="B342" t="s">
        <v>28</v>
      </c>
      <c r="C342">
        <v>19</v>
      </c>
      <c r="D342" s="17">
        <f t="shared" si="21"/>
        <v>2</v>
      </c>
    </row>
    <row r="343" spans="1:4" hidden="1" x14ac:dyDescent="0.3">
      <c r="A343" s="16" t="s">
        <v>349</v>
      </c>
      <c r="B343" t="s">
        <v>29</v>
      </c>
      <c r="C343">
        <v>19</v>
      </c>
      <c r="D343" s="17">
        <f t="shared" si="21"/>
        <v>4</v>
      </c>
    </row>
    <row r="344" spans="1:4" hidden="1" x14ac:dyDescent="0.3">
      <c r="A344" s="16" t="s">
        <v>350</v>
      </c>
      <c r="B344" t="s">
        <v>30</v>
      </c>
      <c r="C344">
        <v>19</v>
      </c>
      <c r="D344" s="17">
        <f t="shared" si="21"/>
        <v>8</v>
      </c>
    </row>
    <row r="345" spans="1:4" hidden="1" x14ac:dyDescent="0.3">
      <c r="A345" s="16" t="s">
        <v>351</v>
      </c>
      <c r="B345" t="s">
        <v>31</v>
      </c>
      <c r="C345">
        <v>19</v>
      </c>
      <c r="D345" s="17">
        <f t="shared" si="21"/>
        <v>0.5</v>
      </c>
    </row>
    <row r="346" spans="1:4" hidden="1" x14ac:dyDescent="0.3">
      <c r="A346" s="16" t="s">
        <v>352</v>
      </c>
      <c r="B346" t="s">
        <v>32</v>
      </c>
      <c r="C346">
        <v>19</v>
      </c>
      <c r="D346" s="17">
        <f t="shared" si="21"/>
        <v>1</v>
      </c>
    </row>
    <row r="347" spans="1:4" hidden="1" x14ac:dyDescent="0.3">
      <c r="A347" s="16" t="s">
        <v>353</v>
      </c>
      <c r="B347" t="s">
        <v>33</v>
      </c>
      <c r="C347">
        <v>19</v>
      </c>
      <c r="D347" s="17">
        <f t="shared" si="21"/>
        <v>2</v>
      </c>
    </row>
    <row r="348" spans="1:4" hidden="1" x14ac:dyDescent="0.3">
      <c r="A348" s="16" t="s">
        <v>354</v>
      </c>
      <c r="B348" t="s">
        <v>34</v>
      </c>
      <c r="C348">
        <v>19</v>
      </c>
      <c r="D348" s="17">
        <f t="shared" si="21"/>
        <v>4</v>
      </c>
    </row>
    <row r="349" spans="1:4" hidden="1" x14ac:dyDescent="0.3">
      <c r="A349" s="16" t="s">
        <v>355</v>
      </c>
      <c r="B349" t="s">
        <v>35</v>
      </c>
      <c r="C349">
        <v>19</v>
      </c>
      <c r="D349" s="17">
        <f t="shared" si="21"/>
        <v>8</v>
      </c>
    </row>
    <row r="350" spans="1:4" hidden="1" x14ac:dyDescent="0.3">
      <c r="A350" s="16" t="s">
        <v>356</v>
      </c>
      <c r="B350" t="s">
        <v>18</v>
      </c>
      <c r="C350">
        <v>20</v>
      </c>
      <c r="D350" s="17" t="str">
        <f>IF(U2&lt;&gt;"",U2,"")</f>
        <v/>
      </c>
    </row>
    <row r="351" spans="1:4" hidden="1" x14ac:dyDescent="0.3">
      <c r="A351" s="16" t="s">
        <v>357</v>
      </c>
      <c r="B351" t="s">
        <v>21</v>
      </c>
      <c r="C351">
        <v>20</v>
      </c>
      <c r="D351" s="17" t="str">
        <f t="shared" ref="D351:D365" si="22">IF(T19&lt;&gt;"",T19,"")</f>
        <v/>
      </c>
    </row>
    <row r="352" spans="1:4" hidden="1" x14ac:dyDescent="0.3">
      <c r="A352" s="16" t="s">
        <v>358</v>
      </c>
      <c r="B352" t="s">
        <v>22</v>
      </c>
      <c r="C352">
        <v>20</v>
      </c>
      <c r="D352" s="17" t="str">
        <f t="shared" si="22"/>
        <v/>
      </c>
    </row>
    <row r="353" spans="1:4" hidden="1" x14ac:dyDescent="0.3">
      <c r="A353" s="16" t="s">
        <v>359</v>
      </c>
      <c r="B353" t="s">
        <v>23</v>
      </c>
      <c r="C353">
        <v>20</v>
      </c>
      <c r="D353" s="17" t="str">
        <f t="shared" si="22"/>
        <v/>
      </c>
    </row>
    <row r="354" spans="1:4" hidden="1" x14ac:dyDescent="0.3">
      <c r="A354" s="16" t="s">
        <v>360</v>
      </c>
      <c r="B354" t="s">
        <v>24</v>
      </c>
      <c r="C354">
        <v>20</v>
      </c>
      <c r="D354" s="17" t="str">
        <f t="shared" si="22"/>
        <v/>
      </c>
    </row>
    <row r="355" spans="1:4" hidden="1" x14ac:dyDescent="0.3">
      <c r="A355" s="16" t="s">
        <v>361</v>
      </c>
      <c r="B355" t="s">
        <v>25</v>
      </c>
      <c r="C355">
        <v>20</v>
      </c>
      <c r="D355" s="17" t="str">
        <f t="shared" si="22"/>
        <v/>
      </c>
    </row>
    <row r="356" spans="1:4" hidden="1" x14ac:dyDescent="0.3">
      <c r="A356" s="16" t="s">
        <v>362</v>
      </c>
      <c r="B356" t="s">
        <v>26</v>
      </c>
      <c r="C356">
        <v>20</v>
      </c>
      <c r="D356" s="17" t="str">
        <f t="shared" si="22"/>
        <v/>
      </c>
    </row>
    <row r="357" spans="1:4" hidden="1" x14ac:dyDescent="0.3">
      <c r="A357" s="16" t="s">
        <v>363</v>
      </c>
      <c r="B357" t="s">
        <v>27</v>
      </c>
      <c r="C357">
        <v>20</v>
      </c>
      <c r="D357" s="17" t="str">
        <f t="shared" si="22"/>
        <v/>
      </c>
    </row>
    <row r="358" spans="1:4" hidden="1" x14ac:dyDescent="0.3">
      <c r="A358" s="16" t="s">
        <v>364</v>
      </c>
      <c r="B358" t="s">
        <v>28</v>
      </c>
      <c r="C358">
        <v>20</v>
      </c>
      <c r="D358" s="17" t="str">
        <f t="shared" si="22"/>
        <v/>
      </c>
    </row>
    <row r="359" spans="1:4" hidden="1" x14ac:dyDescent="0.3">
      <c r="A359" s="16" t="s">
        <v>365</v>
      </c>
      <c r="B359" t="s">
        <v>29</v>
      </c>
      <c r="C359">
        <v>20</v>
      </c>
      <c r="D359" s="17" t="str">
        <f t="shared" si="22"/>
        <v/>
      </c>
    </row>
    <row r="360" spans="1:4" hidden="1" x14ac:dyDescent="0.3">
      <c r="A360" s="16" t="s">
        <v>366</v>
      </c>
      <c r="B360" t="s">
        <v>30</v>
      </c>
      <c r="C360">
        <v>20</v>
      </c>
      <c r="D360" s="17" t="str">
        <f t="shared" si="22"/>
        <v/>
      </c>
    </row>
    <row r="361" spans="1:4" hidden="1" x14ac:dyDescent="0.3">
      <c r="A361" s="16" t="s">
        <v>367</v>
      </c>
      <c r="B361" t="s">
        <v>31</v>
      </c>
      <c r="C361">
        <v>20</v>
      </c>
      <c r="D361" s="17" t="str">
        <f t="shared" si="22"/>
        <v/>
      </c>
    </row>
    <row r="362" spans="1:4" hidden="1" x14ac:dyDescent="0.3">
      <c r="A362" s="16" t="s">
        <v>368</v>
      </c>
      <c r="B362" t="s">
        <v>32</v>
      </c>
      <c r="C362">
        <v>20</v>
      </c>
      <c r="D362" s="17" t="str">
        <f t="shared" si="22"/>
        <v/>
      </c>
    </row>
    <row r="363" spans="1:4" hidden="1" x14ac:dyDescent="0.3">
      <c r="A363" s="16" t="s">
        <v>369</v>
      </c>
      <c r="B363" t="s">
        <v>33</v>
      </c>
      <c r="C363">
        <v>20</v>
      </c>
      <c r="D363" s="17" t="str">
        <f t="shared" si="22"/>
        <v/>
      </c>
    </row>
    <row r="364" spans="1:4" hidden="1" x14ac:dyDescent="0.3">
      <c r="A364" s="16" t="s">
        <v>370</v>
      </c>
      <c r="B364" t="s">
        <v>34</v>
      </c>
      <c r="C364">
        <v>20</v>
      </c>
      <c r="D364" s="17" t="str">
        <f t="shared" si="22"/>
        <v/>
      </c>
    </row>
    <row r="365" spans="1:4" hidden="1" x14ac:dyDescent="0.3">
      <c r="A365" s="16" t="s">
        <v>371</v>
      </c>
      <c r="B365" t="s">
        <v>35</v>
      </c>
      <c r="C365">
        <v>20</v>
      </c>
      <c r="D365" s="17" t="str">
        <f t="shared" si="22"/>
        <v/>
      </c>
    </row>
    <row r="366" spans="1:4" hidden="1" x14ac:dyDescent="0.3">
      <c r="A366" s="16" t="s">
        <v>372</v>
      </c>
      <c r="B366" t="s">
        <v>18</v>
      </c>
      <c r="C366">
        <v>21</v>
      </c>
      <c r="D366" s="17" t="str">
        <f>IF(V2&lt;&gt;"",V2,"")</f>
        <v/>
      </c>
    </row>
    <row r="367" spans="1:4" hidden="1" x14ac:dyDescent="0.3">
      <c r="A367" s="16" t="s">
        <v>373</v>
      </c>
      <c r="B367" t="s">
        <v>21</v>
      </c>
      <c r="C367">
        <v>21</v>
      </c>
      <c r="D367" s="17" t="str">
        <f t="shared" ref="D367:D381" si="23">IF(T42&lt;&gt;"",T42,"")</f>
        <v/>
      </c>
    </row>
    <row r="368" spans="1:4" hidden="1" x14ac:dyDescent="0.3">
      <c r="A368" s="16" t="s">
        <v>374</v>
      </c>
      <c r="B368" t="s">
        <v>22</v>
      </c>
      <c r="C368">
        <v>21</v>
      </c>
      <c r="D368" s="17" t="str">
        <f t="shared" si="23"/>
        <v/>
      </c>
    </row>
    <row r="369" spans="1:4" hidden="1" x14ac:dyDescent="0.3">
      <c r="A369" s="16" t="s">
        <v>375</v>
      </c>
      <c r="B369" t="s">
        <v>23</v>
      </c>
      <c r="C369">
        <v>21</v>
      </c>
      <c r="D369" s="17" t="str">
        <f t="shared" si="23"/>
        <v/>
      </c>
    </row>
    <row r="370" spans="1:4" hidden="1" x14ac:dyDescent="0.3">
      <c r="A370" s="16" t="s">
        <v>376</v>
      </c>
      <c r="B370" t="s">
        <v>24</v>
      </c>
      <c r="C370">
        <v>21</v>
      </c>
      <c r="D370" s="17" t="str">
        <f t="shared" si="23"/>
        <v/>
      </c>
    </row>
    <row r="371" spans="1:4" hidden="1" x14ac:dyDescent="0.3">
      <c r="A371" s="16" t="s">
        <v>377</v>
      </c>
      <c r="B371" t="s">
        <v>25</v>
      </c>
      <c r="C371">
        <v>21</v>
      </c>
      <c r="D371" s="17" t="str">
        <f t="shared" si="23"/>
        <v/>
      </c>
    </row>
    <row r="372" spans="1:4" hidden="1" x14ac:dyDescent="0.3">
      <c r="A372" s="16" t="s">
        <v>378</v>
      </c>
      <c r="B372" t="s">
        <v>26</v>
      </c>
      <c r="C372">
        <v>21</v>
      </c>
      <c r="D372" s="17" t="str">
        <f t="shared" si="23"/>
        <v/>
      </c>
    </row>
    <row r="373" spans="1:4" hidden="1" x14ac:dyDescent="0.3">
      <c r="A373" s="16" t="s">
        <v>379</v>
      </c>
      <c r="B373" t="s">
        <v>27</v>
      </c>
      <c r="C373">
        <v>21</v>
      </c>
      <c r="D373" s="17" t="str">
        <f t="shared" si="23"/>
        <v/>
      </c>
    </row>
    <row r="374" spans="1:4" hidden="1" x14ac:dyDescent="0.3">
      <c r="A374" s="16" t="s">
        <v>380</v>
      </c>
      <c r="B374" t="s">
        <v>28</v>
      </c>
      <c r="C374">
        <v>21</v>
      </c>
      <c r="D374" s="17" t="str">
        <f t="shared" si="23"/>
        <v/>
      </c>
    </row>
    <row r="375" spans="1:4" hidden="1" x14ac:dyDescent="0.3">
      <c r="A375" s="16" t="s">
        <v>381</v>
      </c>
      <c r="B375" t="s">
        <v>29</v>
      </c>
      <c r="C375">
        <v>21</v>
      </c>
      <c r="D375" s="17" t="str">
        <f t="shared" si="23"/>
        <v/>
      </c>
    </row>
    <row r="376" spans="1:4" hidden="1" x14ac:dyDescent="0.3">
      <c r="A376" s="16" t="s">
        <v>382</v>
      </c>
      <c r="B376" t="s">
        <v>30</v>
      </c>
      <c r="C376">
        <v>21</v>
      </c>
      <c r="D376" s="17" t="str">
        <f t="shared" si="23"/>
        <v/>
      </c>
    </row>
    <row r="377" spans="1:4" hidden="1" x14ac:dyDescent="0.3">
      <c r="A377" s="16" t="s">
        <v>383</v>
      </c>
      <c r="B377" t="s">
        <v>31</v>
      </c>
      <c r="C377">
        <v>21</v>
      </c>
      <c r="D377" s="17" t="str">
        <f t="shared" si="23"/>
        <v/>
      </c>
    </row>
    <row r="378" spans="1:4" hidden="1" x14ac:dyDescent="0.3">
      <c r="A378" s="16" t="s">
        <v>384</v>
      </c>
      <c r="B378" t="s">
        <v>32</v>
      </c>
      <c r="C378">
        <v>21</v>
      </c>
      <c r="D378" s="17" t="str">
        <f t="shared" si="23"/>
        <v/>
      </c>
    </row>
    <row r="379" spans="1:4" hidden="1" x14ac:dyDescent="0.3">
      <c r="A379" s="16" t="s">
        <v>385</v>
      </c>
      <c r="B379" t="s">
        <v>33</v>
      </c>
      <c r="C379">
        <v>21</v>
      </c>
      <c r="D379" s="17" t="str">
        <f t="shared" si="23"/>
        <v/>
      </c>
    </row>
    <row r="380" spans="1:4" hidden="1" x14ac:dyDescent="0.3">
      <c r="A380" s="16" t="s">
        <v>386</v>
      </c>
      <c r="B380" t="s">
        <v>34</v>
      </c>
      <c r="C380">
        <v>21</v>
      </c>
      <c r="D380" s="17" t="str">
        <f t="shared" si="23"/>
        <v/>
      </c>
    </row>
    <row r="381" spans="1:4" hidden="1" x14ac:dyDescent="0.3">
      <c r="A381" s="16" t="s">
        <v>387</v>
      </c>
      <c r="B381" t="s">
        <v>35</v>
      </c>
      <c r="C381">
        <v>21</v>
      </c>
      <c r="D381" s="17" t="str">
        <f t="shared" si="23"/>
        <v/>
      </c>
    </row>
    <row r="382" spans="1:4" hidden="1" x14ac:dyDescent="0.3">
      <c r="A382" s="16" t="s">
        <v>388</v>
      </c>
      <c r="B382" t="s">
        <v>18</v>
      </c>
      <c r="C382">
        <v>22</v>
      </c>
      <c r="D382" s="17" t="str">
        <f>IF(W2&lt;&gt;"",W2,"")</f>
        <v/>
      </c>
    </row>
    <row r="383" spans="1:4" hidden="1" x14ac:dyDescent="0.3">
      <c r="A383" s="16" t="s">
        <v>389</v>
      </c>
      <c r="B383" t="s">
        <v>21</v>
      </c>
      <c r="C383">
        <v>22</v>
      </c>
      <c r="D383" s="17" t="str">
        <f t="shared" ref="D383:D397" si="24">IF(T58&lt;&gt;"",T58,"")</f>
        <v/>
      </c>
    </row>
    <row r="384" spans="1:4" hidden="1" x14ac:dyDescent="0.3">
      <c r="A384" s="16" t="s">
        <v>390</v>
      </c>
      <c r="B384" t="s">
        <v>22</v>
      </c>
      <c r="C384">
        <v>22</v>
      </c>
      <c r="D384" s="17" t="str">
        <f t="shared" si="24"/>
        <v/>
      </c>
    </row>
    <row r="385" spans="1:4" hidden="1" x14ac:dyDescent="0.3">
      <c r="A385" s="16" t="s">
        <v>391</v>
      </c>
      <c r="B385" t="s">
        <v>23</v>
      </c>
      <c r="C385">
        <v>22</v>
      </c>
      <c r="D385" s="17" t="str">
        <f t="shared" si="24"/>
        <v/>
      </c>
    </row>
    <row r="386" spans="1:4" hidden="1" x14ac:dyDescent="0.3">
      <c r="A386" s="16" t="s">
        <v>392</v>
      </c>
      <c r="B386" t="s">
        <v>24</v>
      </c>
      <c r="C386">
        <v>22</v>
      </c>
      <c r="D386" s="17" t="str">
        <f t="shared" si="24"/>
        <v/>
      </c>
    </row>
    <row r="387" spans="1:4" hidden="1" x14ac:dyDescent="0.3">
      <c r="A387" s="16" t="s">
        <v>393</v>
      </c>
      <c r="B387" t="s">
        <v>25</v>
      </c>
      <c r="C387">
        <v>22</v>
      </c>
      <c r="D387" s="17" t="str">
        <f t="shared" si="24"/>
        <v/>
      </c>
    </row>
    <row r="388" spans="1:4" hidden="1" x14ac:dyDescent="0.3">
      <c r="A388" s="16" t="s">
        <v>394</v>
      </c>
      <c r="B388" t="s">
        <v>26</v>
      </c>
      <c r="C388">
        <v>22</v>
      </c>
      <c r="D388" s="17" t="str">
        <f t="shared" si="24"/>
        <v/>
      </c>
    </row>
    <row r="389" spans="1:4" hidden="1" x14ac:dyDescent="0.3">
      <c r="A389" s="16" t="s">
        <v>395</v>
      </c>
      <c r="B389" t="s">
        <v>27</v>
      </c>
      <c r="C389">
        <v>22</v>
      </c>
      <c r="D389" s="17" t="str">
        <f t="shared" si="24"/>
        <v/>
      </c>
    </row>
    <row r="390" spans="1:4" hidden="1" x14ac:dyDescent="0.3">
      <c r="A390" s="16" t="s">
        <v>396</v>
      </c>
      <c r="B390" t="s">
        <v>28</v>
      </c>
      <c r="C390">
        <v>22</v>
      </c>
      <c r="D390" s="17" t="str">
        <f t="shared" si="24"/>
        <v/>
      </c>
    </row>
    <row r="391" spans="1:4" hidden="1" x14ac:dyDescent="0.3">
      <c r="A391" s="16" t="s">
        <v>397</v>
      </c>
      <c r="B391" t="s">
        <v>29</v>
      </c>
      <c r="C391">
        <v>22</v>
      </c>
      <c r="D391" s="17" t="str">
        <f t="shared" si="24"/>
        <v/>
      </c>
    </row>
    <row r="392" spans="1:4" hidden="1" x14ac:dyDescent="0.3">
      <c r="A392" s="16" t="s">
        <v>398</v>
      </c>
      <c r="B392" t="s">
        <v>30</v>
      </c>
      <c r="C392">
        <v>22</v>
      </c>
      <c r="D392" s="17" t="str">
        <f t="shared" si="24"/>
        <v/>
      </c>
    </row>
    <row r="393" spans="1:4" hidden="1" x14ac:dyDescent="0.3">
      <c r="A393" s="16" t="s">
        <v>399</v>
      </c>
      <c r="B393" t="s">
        <v>31</v>
      </c>
      <c r="C393">
        <v>22</v>
      </c>
      <c r="D393" s="17" t="str">
        <f t="shared" si="24"/>
        <v/>
      </c>
    </row>
    <row r="394" spans="1:4" hidden="1" x14ac:dyDescent="0.3">
      <c r="A394" s="16" t="s">
        <v>400</v>
      </c>
      <c r="B394" t="s">
        <v>32</v>
      </c>
      <c r="C394">
        <v>22</v>
      </c>
      <c r="D394" s="17" t="str">
        <f t="shared" si="24"/>
        <v/>
      </c>
    </row>
    <row r="395" spans="1:4" hidden="1" x14ac:dyDescent="0.3">
      <c r="A395" s="16" t="s">
        <v>401</v>
      </c>
      <c r="B395" t="s">
        <v>33</v>
      </c>
      <c r="C395">
        <v>22</v>
      </c>
      <c r="D395" s="17" t="str">
        <f t="shared" si="24"/>
        <v/>
      </c>
    </row>
    <row r="396" spans="1:4" hidden="1" x14ac:dyDescent="0.3">
      <c r="A396" s="16" t="s">
        <v>402</v>
      </c>
      <c r="B396" t="s">
        <v>34</v>
      </c>
      <c r="C396">
        <v>22</v>
      </c>
      <c r="D396" s="17" t="str">
        <f t="shared" si="24"/>
        <v/>
      </c>
    </row>
    <row r="397" spans="1:4" hidden="1" x14ac:dyDescent="0.3">
      <c r="A397" s="16" t="s">
        <v>403</v>
      </c>
      <c r="B397" t="s">
        <v>35</v>
      </c>
      <c r="C397">
        <v>22</v>
      </c>
      <c r="D397" s="17" t="str">
        <f t="shared" si="24"/>
        <v/>
      </c>
    </row>
    <row r="398" spans="1:4" hidden="1" x14ac:dyDescent="0.3">
      <c r="A398" s="16" t="s">
        <v>404</v>
      </c>
      <c r="B398" t="s">
        <v>18</v>
      </c>
      <c r="C398">
        <v>23</v>
      </c>
      <c r="D398" s="17" t="str">
        <f>IF(X2&lt;&gt;"",X2,"")</f>
        <v/>
      </c>
    </row>
    <row r="399" spans="1:4" hidden="1" x14ac:dyDescent="0.3">
      <c r="A399" s="16" t="s">
        <v>405</v>
      </c>
      <c r="B399" t="s">
        <v>21</v>
      </c>
      <c r="C399">
        <v>23</v>
      </c>
      <c r="D399" s="17" t="str">
        <f t="shared" ref="D399:D413" si="25">IF(T74&lt;&gt;"",T74,"")</f>
        <v/>
      </c>
    </row>
    <row r="400" spans="1:4" hidden="1" x14ac:dyDescent="0.3">
      <c r="A400" s="16" t="s">
        <v>406</v>
      </c>
      <c r="B400" t="s">
        <v>22</v>
      </c>
      <c r="C400">
        <v>23</v>
      </c>
      <c r="D400" s="17" t="str">
        <f t="shared" si="25"/>
        <v/>
      </c>
    </row>
    <row r="401" spans="1:5" hidden="1" x14ac:dyDescent="0.3">
      <c r="A401" s="16" t="s">
        <v>407</v>
      </c>
      <c r="B401" t="s">
        <v>23</v>
      </c>
      <c r="C401">
        <v>23</v>
      </c>
      <c r="D401" s="17" t="str">
        <f t="shared" si="25"/>
        <v/>
      </c>
    </row>
    <row r="402" spans="1:5" hidden="1" x14ac:dyDescent="0.3">
      <c r="A402" s="16" t="s">
        <v>408</v>
      </c>
      <c r="B402" t="s">
        <v>24</v>
      </c>
      <c r="C402">
        <v>23</v>
      </c>
      <c r="D402" s="17" t="str">
        <f t="shared" si="25"/>
        <v/>
      </c>
    </row>
    <row r="403" spans="1:5" hidden="1" x14ac:dyDescent="0.3">
      <c r="A403" s="16" t="s">
        <v>409</v>
      </c>
      <c r="B403" t="s">
        <v>25</v>
      </c>
      <c r="C403">
        <v>23</v>
      </c>
      <c r="D403" s="17" t="str">
        <f t="shared" si="25"/>
        <v/>
      </c>
    </row>
    <row r="404" spans="1:5" hidden="1" x14ac:dyDescent="0.3">
      <c r="A404" s="16" t="s">
        <v>410</v>
      </c>
      <c r="B404" t="s">
        <v>26</v>
      </c>
      <c r="C404">
        <v>23</v>
      </c>
      <c r="D404" s="17" t="str">
        <f t="shared" si="25"/>
        <v/>
      </c>
    </row>
    <row r="405" spans="1:5" hidden="1" x14ac:dyDescent="0.3">
      <c r="A405" s="16" t="s">
        <v>411</v>
      </c>
      <c r="B405" t="s">
        <v>27</v>
      </c>
      <c r="C405">
        <v>23</v>
      </c>
      <c r="D405" s="17" t="str">
        <f t="shared" si="25"/>
        <v/>
      </c>
    </row>
    <row r="406" spans="1:5" hidden="1" x14ac:dyDescent="0.3">
      <c r="A406" s="16" t="s">
        <v>412</v>
      </c>
      <c r="B406" t="s">
        <v>28</v>
      </c>
      <c r="C406">
        <v>23</v>
      </c>
      <c r="D406" s="17" t="str">
        <f t="shared" si="25"/>
        <v/>
      </c>
    </row>
    <row r="407" spans="1:5" hidden="1" x14ac:dyDescent="0.3">
      <c r="A407" s="16" t="s">
        <v>413</v>
      </c>
      <c r="B407" t="s">
        <v>29</v>
      </c>
      <c r="C407">
        <v>23</v>
      </c>
      <c r="D407" s="17" t="str">
        <f t="shared" si="25"/>
        <v/>
      </c>
    </row>
    <row r="408" spans="1:5" hidden="1" x14ac:dyDescent="0.3">
      <c r="A408" s="16" t="s">
        <v>414</v>
      </c>
      <c r="B408" t="s">
        <v>30</v>
      </c>
      <c r="C408">
        <v>23</v>
      </c>
      <c r="D408" s="17" t="str">
        <f t="shared" si="25"/>
        <v/>
      </c>
    </row>
    <row r="409" spans="1:5" hidden="1" x14ac:dyDescent="0.3">
      <c r="A409" s="16" t="s">
        <v>415</v>
      </c>
      <c r="B409" t="s">
        <v>31</v>
      </c>
      <c r="C409">
        <v>23</v>
      </c>
      <c r="D409" s="17" t="str">
        <f t="shared" si="25"/>
        <v/>
      </c>
    </row>
    <row r="410" spans="1:5" hidden="1" x14ac:dyDescent="0.3">
      <c r="A410" s="16" t="s">
        <v>416</v>
      </c>
      <c r="B410" t="s">
        <v>32</v>
      </c>
      <c r="C410">
        <v>23</v>
      </c>
      <c r="D410" s="17" t="str">
        <f t="shared" si="25"/>
        <v/>
      </c>
    </row>
    <row r="411" spans="1:5" hidden="1" x14ac:dyDescent="0.3">
      <c r="A411" s="16" t="s">
        <v>417</v>
      </c>
      <c r="B411" t="s">
        <v>33</v>
      </c>
      <c r="C411">
        <v>23</v>
      </c>
      <c r="D411" s="17" t="str">
        <f t="shared" si="25"/>
        <v/>
      </c>
    </row>
    <row r="412" spans="1:5" hidden="1" x14ac:dyDescent="0.3">
      <c r="A412" s="16" t="s">
        <v>418</v>
      </c>
      <c r="B412" t="s">
        <v>34</v>
      </c>
      <c r="C412">
        <v>23</v>
      </c>
      <c r="D412" s="17" t="str">
        <f t="shared" si="25"/>
        <v/>
      </c>
    </row>
    <row r="413" spans="1:5" hidden="1" x14ac:dyDescent="0.3">
      <c r="A413" s="16" t="s">
        <v>419</v>
      </c>
      <c r="B413" t="s">
        <v>35</v>
      </c>
      <c r="C413">
        <v>23</v>
      </c>
      <c r="D413" s="17" t="str">
        <f t="shared" si="25"/>
        <v/>
      </c>
    </row>
    <row r="414" spans="1:5" hidden="1" x14ac:dyDescent="0.3">
      <c r="A414" s="16" t="s">
        <v>420</v>
      </c>
      <c r="B414" t="s">
        <v>18</v>
      </c>
      <c r="C414">
        <v>24</v>
      </c>
      <c r="D414" s="17" t="str">
        <f>IF(Y2&lt;&gt;"",Y2,"")</f>
        <v/>
      </c>
      <c r="E414" s="17"/>
    </row>
    <row r="415" spans="1:5" hidden="1" x14ac:dyDescent="0.3">
      <c r="A415" s="16" t="s">
        <v>421</v>
      </c>
      <c r="B415" t="s">
        <v>21</v>
      </c>
      <c r="C415">
        <v>24</v>
      </c>
      <c r="D415" s="17" t="str">
        <f t="shared" ref="D415:D429" si="26">IF(T90&lt;&gt;"",T90,"")</f>
        <v/>
      </c>
    </row>
    <row r="416" spans="1:5" hidden="1" x14ac:dyDescent="0.3">
      <c r="A416" s="16" t="s">
        <v>422</v>
      </c>
      <c r="B416" t="s">
        <v>22</v>
      </c>
      <c r="C416">
        <v>24</v>
      </c>
      <c r="D416" s="17" t="str">
        <f t="shared" si="26"/>
        <v/>
      </c>
    </row>
    <row r="417" spans="1:4" hidden="1" x14ac:dyDescent="0.3">
      <c r="A417" s="16" t="s">
        <v>423</v>
      </c>
      <c r="B417" t="s">
        <v>23</v>
      </c>
      <c r="C417">
        <v>24</v>
      </c>
      <c r="D417" s="17" t="str">
        <f t="shared" si="26"/>
        <v/>
      </c>
    </row>
    <row r="418" spans="1:4" hidden="1" x14ac:dyDescent="0.3">
      <c r="A418" s="16" t="s">
        <v>424</v>
      </c>
      <c r="B418" t="s">
        <v>24</v>
      </c>
      <c r="C418">
        <v>24</v>
      </c>
      <c r="D418" s="17" t="str">
        <f t="shared" si="26"/>
        <v/>
      </c>
    </row>
    <row r="419" spans="1:4" hidden="1" x14ac:dyDescent="0.3">
      <c r="A419" s="16" t="s">
        <v>425</v>
      </c>
      <c r="B419" t="s">
        <v>25</v>
      </c>
      <c r="C419">
        <v>24</v>
      </c>
      <c r="D419" s="17" t="str">
        <f t="shared" si="26"/>
        <v/>
      </c>
    </row>
    <row r="420" spans="1:4" hidden="1" x14ac:dyDescent="0.3">
      <c r="A420" s="16" t="s">
        <v>426</v>
      </c>
      <c r="B420" t="s">
        <v>26</v>
      </c>
      <c r="C420">
        <v>24</v>
      </c>
      <c r="D420" s="17" t="str">
        <f t="shared" si="26"/>
        <v/>
      </c>
    </row>
    <row r="421" spans="1:4" hidden="1" x14ac:dyDescent="0.3">
      <c r="A421" s="16" t="s">
        <v>427</v>
      </c>
      <c r="B421" t="s">
        <v>27</v>
      </c>
      <c r="C421">
        <v>24</v>
      </c>
      <c r="D421" s="17" t="str">
        <f t="shared" si="26"/>
        <v/>
      </c>
    </row>
    <row r="422" spans="1:4" hidden="1" x14ac:dyDescent="0.3">
      <c r="A422" s="16" t="s">
        <v>428</v>
      </c>
      <c r="B422" t="s">
        <v>28</v>
      </c>
      <c r="C422">
        <v>24</v>
      </c>
      <c r="D422" s="17" t="str">
        <f t="shared" si="26"/>
        <v/>
      </c>
    </row>
    <row r="423" spans="1:4" hidden="1" x14ac:dyDescent="0.3">
      <c r="A423" s="16" t="s">
        <v>429</v>
      </c>
      <c r="B423" t="s">
        <v>29</v>
      </c>
      <c r="C423">
        <v>24</v>
      </c>
      <c r="D423" s="17" t="str">
        <f t="shared" si="26"/>
        <v/>
      </c>
    </row>
    <row r="424" spans="1:4" hidden="1" x14ac:dyDescent="0.3">
      <c r="A424" s="16" t="s">
        <v>430</v>
      </c>
      <c r="B424" t="s">
        <v>30</v>
      </c>
      <c r="C424">
        <v>24</v>
      </c>
      <c r="D424" s="17" t="str">
        <f t="shared" si="26"/>
        <v/>
      </c>
    </row>
    <row r="425" spans="1:4" hidden="1" x14ac:dyDescent="0.3">
      <c r="A425" s="16" t="s">
        <v>431</v>
      </c>
      <c r="B425" t="s">
        <v>31</v>
      </c>
      <c r="C425">
        <v>24</v>
      </c>
      <c r="D425" s="17" t="str">
        <f t="shared" si="26"/>
        <v/>
      </c>
    </row>
    <row r="426" spans="1:4" hidden="1" x14ac:dyDescent="0.3">
      <c r="A426" s="16" t="s">
        <v>432</v>
      </c>
      <c r="B426" t="s">
        <v>32</v>
      </c>
      <c r="C426">
        <v>24</v>
      </c>
      <c r="D426" s="17" t="str">
        <f t="shared" si="26"/>
        <v/>
      </c>
    </row>
    <row r="427" spans="1:4" hidden="1" x14ac:dyDescent="0.3">
      <c r="A427" s="16" t="s">
        <v>433</v>
      </c>
      <c r="B427" t="s">
        <v>33</v>
      </c>
      <c r="C427">
        <v>24</v>
      </c>
      <c r="D427" s="17" t="str">
        <f t="shared" si="26"/>
        <v/>
      </c>
    </row>
    <row r="428" spans="1:4" hidden="1" x14ac:dyDescent="0.3">
      <c r="A428" s="16" t="s">
        <v>434</v>
      </c>
      <c r="B428" t="s">
        <v>34</v>
      </c>
      <c r="C428">
        <v>24</v>
      </c>
      <c r="D428" s="17" t="str">
        <f t="shared" si="26"/>
        <v/>
      </c>
    </row>
    <row r="429" spans="1:4" hidden="1" x14ac:dyDescent="0.3">
      <c r="A429" s="18" t="s">
        <v>435</v>
      </c>
      <c r="B429" t="s">
        <v>35</v>
      </c>
      <c r="C429">
        <v>24</v>
      </c>
      <c r="D429" s="17" t="str">
        <f t="shared" si="26"/>
        <v/>
      </c>
    </row>
  </sheetData>
  <pageMargins left="0.7" right="0.7" top="0.75" bottom="0.75" header="0.3" footer="0.3"/>
  <pageSetup paperSize="9" scale="55"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N496"/>
  <sheetViews>
    <sheetView topLeftCell="P1" zoomScale="55" zoomScaleNormal="55" workbookViewId="0">
      <selection activeCell="D37" sqref="D37"/>
    </sheetView>
  </sheetViews>
  <sheetFormatPr defaultColWidth="10.88671875" defaultRowHeight="14.4" x14ac:dyDescent="0.3"/>
  <cols>
    <col min="1" max="1" width="6.44140625" bestFit="1" customWidth="1"/>
    <col min="2" max="9" width="47.6640625" bestFit="1" customWidth="1"/>
    <col min="10" max="17" width="46.33203125" bestFit="1" customWidth="1"/>
    <col min="18" max="25" width="44.33203125" bestFit="1" customWidth="1"/>
    <col min="28" max="28" width="38.33203125" bestFit="1" customWidth="1"/>
    <col min="29" max="29" width="32.109375" bestFit="1" customWidth="1"/>
    <col min="30" max="30" width="21.5546875" bestFit="1" customWidth="1"/>
    <col min="31" max="31" width="91.109375" bestFit="1" customWidth="1"/>
    <col min="32" max="32" width="3.88671875" bestFit="1" customWidth="1"/>
    <col min="33" max="33" width="5" bestFit="1" customWidth="1"/>
    <col min="34" max="34" width="68.6640625" bestFit="1" customWidth="1"/>
    <col min="35" max="35" width="3.88671875" bestFit="1" customWidth="1"/>
    <col min="36" max="36" width="5" bestFit="1" customWidth="1"/>
    <col min="37" max="37" width="33" bestFit="1" customWidth="1"/>
    <col min="38" max="38" width="7.109375" bestFit="1" customWidth="1"/>
    <col min="39" max="39" width="3.44140625" bestFit="1" customWidth="1"/>
    <col min="40" max="40" width="132.5546875" bestFit="1" customWidth="1"/>
    <col min="41" max="72" width="14.44140625" customWidth="1"/>
  </cols>
  <sheetData>
    <row r="1" spans="1:40" ht="21.75" customHeight="1" thickBot="1" x14ac:dyDescent="0.45">
      <c r="A1">
        <f>'Layout full names (mandatory)'!C1</f>
        <v>0</v>
      </c>
      <c r="B1" s="1">
        <f>'Layout full names (mandatory)'!D1</f>
        <v>1</v>
      </c>
      <c r="C1" s="1">
        <f>'Layout full names (mandatory)'!E1</f>
        <v>2</v>
      </c>
      <c r="D1" s="1">
        <f>'Layout full names (mandatory)'!F1</f>
        <v>3</v>
      </c>
      <c r="E1" s="1">
        <f>'Layout full names (mandatory)'!G1</f>
        <v>4</v>
      </c>
      <c r="F1" s="1">
        <f>'Layout full names (mandatory)'!H1</f>
        <v>5</v>
      </c>
      <c r="G1" s="1">
        <f>'Layout full names (mandatory)'!I1</f>
        <v>6</v>
      </c>
      <c r="H1" s="1">
        <f>'Layout full names (mandatory)'!J1</f>
        <v>7</v>
      </c>
      <c r="I1" s="1">
        <f>'Layout full names (mandatory)'!K1</f>
        <v>8</v>
      </c>
      <c r="J1" s="1">
        <f>'Layout full names (mandatory)'!L1</f>
        <v>9</v>
      </c>
      <c r="K1" s="1">
        <f>'Layout full names (mandatory)'!M1</f>
        <v>10</v>
      </c>
      <c r="L1" s="1">
        <f>'Layout full names (mandatory)'!N1</f>
        <v>11</v>
      </c>
      <c r="M1" s="1">
        <f>'Layout full names (mandatory)'!O1</f>
        <v>12</v>
      </c>
      <c r="N1" s="1">
        <f>'Layout full names (mandatory)'!P1</f>
        <v>13</v>
      </c>
      <c r="O1" s="1">
        <f>'Layout full names (mandatory)'!Q1</f>
        <v>14</v>
      </c>
      <c r="P1" s="1">
        <f>'Layout full names (mandatory)'!R1</f>
        <v>15</v>
      </c>
      <c r="Q1" s="1">
        <f>'Layout full names (mandatory)'!S1</f>
        <v>16</v>
      </c>
      <c r="R1" s="1">
        <f>'Layout full names (mandatory)'!T1</f>
        <v>17</v>
      </c>
      <c r="S1" s="1">
        <f>'Layout full names (mandatory)'!U1</f>
        <v>18</v>
      </c>
      <c r="T1" s="1">
        <f>'Layout full names (mandatory)'!V1</f>
        <v>19</v>
      </c>
      <c r="U1" s="1">
        <f>'Layout full names (mandatory)'!W1</f>
        <v>20</v>
      </c>
      <c r="V1" s="1">
        <f>'Layout full names (mandatory)'!X1</f>
        <v>21</v>
      </c>
      <c r="W1" s="1">
        <f>'Layout full names (mandatory)'!Y1</f>
        <v>22</v>
      </c>
      <c r="X1" s="1">
        <f>'Layout full names (mandatory)'!Z1</f>
        <v>23</v>
      </c>
      <c r="Y1" s="1">
        <f>'Layout full names (mandatory)'!AA1</f>
        <v>24</v>
      </c>
      <c r="AB1" t="str">
        <f>IF('Plate preparation Calculations'!E1&lt;&gt;"",'Plate preparation Calculations'!E1,"")</f>
        <v>safety factor dilutions</v>
      </c>
      <c r="AC1">
        <f>IF('Plate preparation Calculations'!G1&lt;&gt;"",'Plate preparation Calculations'!G1,"")</f>
        <v>1.3</v>
      </c>
      <c r="AD1" t="str">
        <f>IF('Plate preparation Calculations'!H1&lt;&gt;"",'Plate preparation Calculations'!H1,"")</f>
        <v/>
      </c>
      <c r="AE1" t="str">
        <f>IF('Plate preparation Calculations'!I3&lt;&gt;"",'Plate preparation Calculations'!I3,"")</f>
        <v>Volume of cell suspension per well (uL) (!!!!! Min 15 uL if using the Eppendorf electronic pipette)</v>
      </c>
      <c r="AF1">
        <f>IF('Plate preparation Calculations'!M3&lt;&gt;"",'Plate preparation Calculations'!M3,"")</f>
        <v>20</v>
      </c>
      <c r="AG1" t="e">
        <f>IF('Plate preparation Calculations'!#REF!&lt;&gt;"",'Plate preparation Calculations'!#REF!,"")</f>
        <v>#REF!</v>
      </c>
      <c r="AH1" t="str">
        <f>IF('Plate preparation Calculations'!Y1&lt;&gt;"",'Plate preparation Calculations'!Y1,"")</f>
        <v>Volume of 1st agonist per well of experiment plate (uL) (!!!!! Max 30 uL)</v>
      </c>
      <c r="AI1">
        <f>IF('Plate preparation Calculations'!AA1&lt;&gt;"",'Plate preparation Calculations'!AA1,"")</f>
        <v>10</v>
      </c>
      <c r="AJ1" t="e">
        <f>IF('Plate preparation Calculations'!#REF!&lt;&gt;"",'Plate preparation Calculations'!#REF!,"")</f>
        <v>#REF!</v>
      </c>
      <c r="AK1" t="str">
        <f>IF('Plate preparation Calculations'!AC1&lt;&gt;"",'Plate preparation Calculations'!AC1,"")</f>
        <v>Concentration stock agonist (nM)</v>
      </c>
      <c r="AL1" t="e">
        <f>IF('Plate preparation Calculations'!#REF!&lt;&gt;"",'Plate preparation Calculations'!#REF!,"")</f>
        <v>#REF!</v>
      </c>
      <c r="AM1" t="e">
        <f>IF('Plate preparation Calculations'!#REF!&lt;&gt;"",'Plate preparation Calculations'!#REF!,"")</f>
        <v>#REF!</v>
      </c>
      <c r="AN1" t="str">
        <f>IF('Plate preparation Calculations'!AE1&lt;&gt;"",'Plate preparation Calculations'!AE1,"")</f>
        <v>Nb of points per dose response series</v>
      </c>
    </row>
    <row r="2" spans="1:40" ht="21.75" customHeight="1" thickBot="1" x14ac:dyDescent="0.45">
      <c r="A2" s="2" t="str">
        <f>'Layout full names (mandatory)'!C2</f>
        <v>A</v>
      </c>
      <c r="B2" s="10" t="str">
        <f>IF('Layout full names (mandatory)'!D2&lt;&gt;"",IF(OR('1st Plate'!B2="Buffer",'1st Plate'!B2="Vercirnon",'1st Plate'!B2="blank"),'1st Plate'!B2,IF(AND('1st Plate'!B2&lt;&gt;"",'Reagent batch 1st plate'!B2&lt;&gt;""),'1st Plate'!B2&amp;" - "&amp;'Reagent batch 1st plate'!B2,IF(AND('1st Plate'!B2="",'Reagent batch 1st plate'!B2=""),"","error"))),"")</f>
        <v>Buffer</v>
      </c>
      <c r="C2" s="10" t="str">
        <f>IF('Layout full names (mandatory)'!E2&lt;&gt;"",IF(OR('1st Plate'!C2="Buffer",'1st Plate'!C2="Vercirnon",'1st Plate'!C2="blank"),'1st Plate'!C2,IF(AND('1st Plate'!C2&lt;&gt;"",'Reagent batch 1st plate'!C2&lt;&gt;""),'1st Plate'!C2&amp;" - "&amp;'Reagent batch 1st plate'!C2,IF(AND('1st Plate'!C2="",'Reagent batch 1st plate'!C2=""),"","error"))),"")</f>
        <v>XXXX-YYYYY-1P02_Pur-2021Dec - Pur-2021Dec</v>
      </c>
      <c r="D2" s="10" t="str">
        <f>IF('Layout full names (mandatory)'!F2&lt;&gt;"",IF(OR('1st Plate'!D2="Buffer",'1st Plate'!D2="Vercirnon",'1st Plate'!D2="blank"),'1st Plate'!D2,IF(AND('1st Plate'!D2&lt;&gt;"",'Reagent batch 1st plate'!D2&lt;&gt;""),'1st Plate'!D2&amp;" - "&amp;'Reagent batch 1st plate'!D2,IF(AND('1st Plate'!D2="",'Reagent batch 1st plate'!D2=""),"","error"))),"")</f>
        <v>Buffer</v>
      </c>
      <c r="E2" s="10" t="str">
        <f>IF('Layout full names (mandatory)'!G2&lt;&gt;"",IF(OR('1st Plate'!E2="Buffer",'1st Plate'!E2="Vercirnon",'1st Plate'!E2="blank"),'1st Plate'!E2,IF(AND('1st Plate'!E2&lt;&gt;"",'Reagent batch 1st plate'!E2&lt;&gt;""),'1st Plate'!E2&amp;" - "&amp;'Reagent batch 1st plate'!E2,IF(AND('1st Plate'!E2="",'Reagent batch 1st plate'!E2=""),"","error"))),"")</f>
        <v>XXXX-YYYYY-1P02_Pur-2021Dec - Pur-2021Dec</v>
      </c>
      <c r="F2" s="10" t="str">
        <f>IF('Layout full names (mandatory)'!H2&lt;&gt;"",IF(OR('1st Plate'!F2="Buffer",'1st Plate'!F2="Vercirnon",'1st Plate'!F2="blank"),'1st Plate'!F2,IF(AND('1st Plate'!F2&lt;&gt;"",'Reagent batch 1st plate'!F2&lt;&gt;""),'1st Plate'!F2&amp;" - "&amp;'Reagent batch 1st plate'!F2,IF(AND('1st Plate'!F2="",'Reagent batch 1st plate'!F2=""),"","error"))),"")</f>
        <v>Buffer</v>
      </c>
      <c r="G2" s="10" t="str">
        <f>IF('Layout full names (mandatory)'!I2&lt;&gt;"",IF(OR('1st Plate'!G2="Buffer",'1st Plate'!G2="Vercirnon",'1st Plate'!G2="blank"),'1st Plate'!G2,IF(AND('1st Plate'!G2&lt;&gt;"",'Reagent batch 1st plate'!G2&lt;&gt;""),'1st Plate'!G2&amp;" - "&amp;'Reagent batch 1st plate'!G2,IF(AND('1st Plate'!G2="",'Reagent batch 1st plate'!G2=""),"","error"))),"")</f>
        <v>XXXX-YYYYY-1P02_Pur-2021Dec - Pur-2021Dec</v>
      </c>
      <c r="H2" s="10" t="str">
        <f>IF('Layout full names (mandatory)'!J2&lt;&gt;"",IF(OR('1st Plate'!H2="Buffer",'1st Plate'!H2="Vercirnon",'1st Plate'!H2="blank"),'1st Plate'!H2,IF(AND('1st Plate'!H2&lt;&gt;"",'Reagent batch 1st plate'!H2&lt;&gt;""),'1st Plate'!H2&amp;" - "&amp;'Reagent batch 1st plate'!H2,IF(AND('1st Plate'!H2="",'Reagent batch 1st plate'!H2=""),"","error"))),"")</f>
        <v>Buffer</v>
      </c>
      <c r="I2" s="10" t="str">
        <f>IF('Layout full names (mandatory)'!K2&lt;&gt;"",IF(OR('1st Plate'!I2="Buffer",'1st Plate'!I2="Vercirnon",'1st Plate'!I2="blank"),'1st Plate'!I2,IF(AND('1st Plate'!I2&lt;&gt;"",'Reagent batch 1st plate'!I2&lt;&gt;""),'1st Plate'!I2&amp;" - "&amp;'Reagent batch 1st plate'!I2,IF(AND('1st Plate'!I2="",'Reagent batch 1st plate'!I2=""),"","error"))),"")</f>
        <v>XXXX-YYYYY-1P02_Pur-2021Dec - Pur-2021Dec</v>
      </c>
      <c r="J2" s="10" t="str">
        <f>IF('Layout full names (mandatory)'!L2&lt;&gt;"",IF(OR('1st Plate'!J2="Buffer",'1st Plate'!J2="Vercirnon",'1st Plate'!J2="blank"),'1st Plate'!J2,IF(AND('1st Plate'!J2&lt;&gt;"",'Reagent batch 1st plate'!J2&lt;&gt;""),'1st Plate'!J2&amp;" - "&amp;'Reagent batch 1st plate'!J2,IF(AND('1st Plate'!J2="",'Reagent batch 1st plate'!J2=""),"","error"))),"")</f>
        <v>Buffer</v>
      </c>
      <c r="K2" s="10" t="str">
        <f>IF('Layout full names (mandatory)'!M2&lt;&gt;"",IF(OR('1st Plate'!K2="Buffer",'1st Plate'!K2="Vercirnon",'1st Plate'!K2="blank"),'1st Plate'!K2,IF(AND('1st Plate'!K2&lt;&gt;"",'Reagent batch 1st plate'!K2&lt;&gt;""),'1st Plate'!K2&amp;" - "&amp;'Reagent batch 1st plate'!K2,IF(AND('1st Plate'!K2="",'Reagent batch 1st plate'!K2=""),"","error"))),"")</f>
        <v>XXXX-YYYYY-1P02_Pur-2021Dec - Pur-2021Dec</v>
      </c>
      <c r="L2" s="10" t="str">
        <f>IF('Layout full names (mandatory)'!N2&lt;&gt;"",IF(OR('1st Plate'!L2="Buffer",'1st Plate'!L2="Vercirnon",'1st Plate'!L2="blank"),'1st Plate'!L2,IF(AND('1st Plate'!L2&lt;&gt;"",'Reagent batch 1st plate'!L2&lt;&gt;""),'1st Plate'!L2&amp;" - "&amp;'Reagent batch 1st plate'!L2,IF(AND('1st Plate'!L2="",'Reagent batch 1st plate'!L2=""),"","error"))),"")</f>
        <v>Buffer</v>
      </c>
      <c r="M2" s="10" t="str">
        <f>IF('Layout full names (mandatory)'!O2&lt;&gt;"",IF(OR('1st Plate'!M2="Buffer",'1st Plate'!M2="Vercirnon",'1st Plate'!M2="blank"),'1st Plate'!M2,IF(AND('1st Plate'!M2&lt;&gt;"",'Reagent batch 1st plate'!M2&lt;&gt;""),'1st Plate'!M2&amp;" - "&amp;'Reagent batch 1st plate'!M2,IF(AND('1st Plate'!M2="",'Reagent batch 1st plate'!M2=""),"","error"))),"")</f>
        <v>XXXX-YYYYY-1P02_Pur-2021Dec - Pur-2021Dec</v>
      </c>
      <c r="N2" s="10" t="str">
        <f>IF('Layout full names (mandatory)'!P2&lt;&gt;"",IF(OR('1st Plate'!N2="Buffer",'1st Plate'!N2="Vercirnon",'1st Plate'!N2="blank"),'1st Plate'!N2,IF(AND('1st Plate'!N2&lt;&gt;"",'Reagent batch 1st plate'!N2&lt;&gt;""),'1st Plate'!N2&amp;" - "&amp;'Reagent batch 1st plate'!N2,IF(AND('1st Plate'!N2="",'Reagent batch 1st plate'!N2=""),"","error"))),"")</f>
        <v>Buffer</v>
      </c>
      <c r="O2" s="10" t="str">
        <f>IF('Layout full names (mandatory)'!Q2&lt;&gt;"",IF(OR('1st Plate'!O2="Buffer",'1st Plate'!O2="Vercirnon",'1st Plate'!O2="blank"),'1st Plate'!O2,IF(AND('1st Plate'!O2&lt;&gt;"",'Reagent batch 1st plate'!O2&lt;&gt;""),'1st Plate'!O2&amp;" - "&amp;'Reagent batch 1st plate'!O2,IF(AND('1st Plate'!O2="",'Reagent batch 1st plate'!O2=""),"","error"))),"")</f>
        <v>XXXX-YYYYY-1P02_Pur-2021Dec - Pur-2021Dec</v>
      </c>
      <c r="P2" s="10" t="str">
        <f>IF('Layout full names (mandatory)'!R2&lt;&gt;"",IF(OR('1st Plate'!P2="Buffer",'1st Plate'!P2="Vercirnon",'1st Plate'!P2="blank"),'1st Plate'!P2,IF(AND('1st Plate'!P2&lt;&gt;"",'Reagent batch 1st plate'!P2&lt;&gt;""),'1st Plate'!P2&amp;" - "&amp;'Reagent batch 1st plate'!P2,IF(AND('1st Plate'!P2="",'Reagent batch 1st plate'!P2=""),"","error"))),"")</f>
        <v>Buffer</v>
      </c>
      <c r="Q2" s="10" t="str">
        <f>IF('Layout full names (mandatory)'!S2&lt;&gt;"",IF(OR('1st Plate'!Q2="Buffer",'1st Plate'!Q2="Vercirnon",'1st Plate'!Q2="blank"),'1st Plate'!Q2,IF(AND('1st Plate'!Q2&lt;&gt;"",'Reagent batch 1st plate'!Q2&lt;&gt;""),'1st Plate'!Q2&amp;" - "&amp;'Reagent batch 1st plate'!Q2,IF(AND('1st Plate'!Q2="",'Reagent batch 1st plate'!Q2=""),"","error"))),"")</f>
        <v>XXXX-YYYYY-1P02_Pur-2021Dec - Pur-2021Dec</v>
      </c>
      <c r="R2" s="10" t="str">
        <f>IF('Layout full names (mandatory)'!T2&lt;&gt;"",IF(OR('1st Plate'!R2="Buffer",'1st Plate'!R2="Vercirnon",'1st Plate'!R2="blank"),'1st Plate'!R2,IF(AND('1st Plate'!R2&lt;&gt;"",'Reagent batch 1st plate'!R2&lt;&gt;""),'1st Plate'!R2&amp;" - "&amp;'Reagent batch 1st plate'!R2,IF(AND('1st Plate'!R2="",'Reagent batch 1st plate'!R2=""),"","error"))),"")</f>
        <v>Buffer</v>
      </c>
      <c r="S2" s="10" t="str">
        <f>IF('Layout full names (mandatory)'!U2&lt;&gt;"",IF(OR('1st Plate'!S2="Buffer",'1st Plate'!S2="Vercirnon",'1st Plate'!S2="blank"),'1st Plate'!S2,IF(AND('1st Plate'!S2&lt;&gt;"",'Reagent batch 1st plate'!S2&lt;&gt;""),'1st Plate'!S2&amp;" - "&amp;'Reagent batch 1st plate'!S2,IF(AND('1st Plate'!S2="",'Reagent batch 1st plate'!S2=""),"","error"))),"")</f>
        <v>XXXX-YYYYY-1P02_Pur-2021Dec - Pur-2021Dec</v>
      </c>
      <c r="T2" s="10" t="str">
        <f>IF('Layout full names (mandatory)'!V2&lt;&gt;"",IF(OR('1st Plate'!T2="Buffer",'1st Plate'!T2="Vercirnon",'1st Plate'!T2="blank"),'1st Plate'!T2,IF(AND('1st Plate'!T2&lt;&gt;"",'Reagent batch 1st plate'!T2&lt;&gt;""),'1st Plate'!T2&amp;" - "&amp;'Reagent batch 1st plate'!T2,IF(AND('1st Plate'!T2="",'Reagent batch 1st plate'!T2=""),"","error"))),"")</f>
        <v>Buffer</v>
      </c>
      <c r="U2" s="10" t="str">
        <f>IF('Layout full names (mandatory)'!W2&lt;&gt;"",IF(OR('1st Plate'!U2="Buffer",'1st Plate'!U2="Vercirnon",'1st Plate'!U2="blank"),'1st Plate'!U2,IF(AND('1st Plate'!U2&lt;&gt;"",'Reagent batch 1st plate'!U2&lt;&gt;""),'1st Plate'!U2&amp;" - "&amp;'Reagent batch 1st plate'!U2,IF(AND('1st Plate'!U2="",'Reagent batch 1st plate'!U2=""),"","error"))),"")</f>
        <v>Buffer</v>
      </c>
      <c r="V2" s="10" t="str">
        <f>IF('Layout full names (mandatory)'!X2&lt;&gt;"",IF(OR('1st Plate'!V2="Buffer",'1st Plate'!V2="Vercirnon",'1st Plate'!V2="blank"),'1st Plate'!V2,IF(AND('1st Plate'!V2&lt;&gt;"",'Reagent batch 1st plate'!V2&lt;&gt;""),'1st Plate'!V2&amp;" - "&amp;'Reagent batch 1st plate'!V2,IF(AND('1st Plate'!V2="",'Reagent batch 1st plate'!V2=""),"","error"))),"")</f>
        <v>Buffer</v>
      </c>
      <c r="W2" s="10" t="str">
        <f>IF('Layout full names (mandatory)'!Y2&lt;&gt;"",IF(OR('1st Plate'!W2="Buffer",'1st Plate'!W2="Vercirnon",'1st Plate'!W2="blank"),'1st Plate'!W2,IF(AND('1st Plate'!W2&lt;&gt;"",'Reagent batch 1st plate'!W2&lt;&gt;""),'1st Plate'!W2&amp;" - "&amp;'Reagent batch 1st plate'!W2,IF(AND('1st Plate'!W2="",'Reagent batch 1st plate'!W2=""),"","error"))),"")</f>
        <v>Buffer</v>
      </c>
      <c r="X2" s="10" t="str">
        <f>IF('Layout full names (mandatory)'!Z2&lt;&gt;"",IF(OR('1st Plate'!X2="Buffer",'1st Plate'!X2="Vercirnon",'1st Plate'!X2="blank"),'1st Plate'!X2,IF(AND('1st Plate'!X2&lt;&gt;"",'Reagent batch 1st plate'!X2&lt;&gt;""),'1st Plate'!X2&amp;" - "&amp;'Reagent batch 1st plate'!X2,IF(AND('1st Plate'!X2="",'Reagent batch 1st plate'!X2=""),"","error"))),"")</f>
        <v>Buffer</v>
      </c>
      <c r="Y2" s="10" t="str">
        <f>IF('Layout full names (mandatory)'!AA2&lt;&gt;"",IF(OR('1st Plate'!Y2="Buffer",'1st Plate'!Y2="Vercirnon",'1st Plate'!Y2="blank"),'1st Plate'!Y2,IF(AND('1st Plate'!Y2&lt;&gt;"",'Reagent batch 1st plate'!Y2&lt;&gt;""),'1st Plate'!Y2&amp;" - "&amp;'Reagent batch 1st plate'!Y2,IF(AND('1st Plate'!Y2="",'Reagent batch 1st plate'!Y2=""),"","error"))),"")</f>
        <v>Buffer</v>
      </c>
      <c r="AB2" t="str">
        <f>IF('Plate preparation Calculations'!E2&lt;&gt;"",'Plate preparation Calculations'!E2,"")</f>
        <v>Number of plates (cell plate)</v>
      </c>
      <c r="AC2">
        <f>IF('Plate preparation Calculations'!G2&lt;&gt;"",'Plate preparation Calculations'!G2,"")</f>
        <v>3</v>
      </c>
      <c r="AD2" t="str">
        <f>IF('Plate preparation Calculations'!H2&lt;&gt;"",'Plate preparation Calculations'!H2,"")</f>
        <v/>
      </c>
      <c r="AE2" t="str">
        <f>IF('Plate preparation Calculations'!I4&lt;&gt;"",'Plate preparation Calculations'!I4,"")</f>
        <v>Volume of Ca labeling mix (uL) /dye</v>
      </c>
      <c r="AF2">
        <f>IF('Plate preparation Calculations'!M4&lt;&gt;"",'Plate preparation Calculations'!M4,"")</f>
        <v>20</v>
      </c>
      <c r="AG2" t="e">
        <f>IF('Plate preparation Calculations'!#REF!&lt;&gt;"",'Plate preparation Calculations'!#REF!,"")</f>
        <v>#REF!</v>
      </c>
      <c r="AH2" t="str">
        <f>IF('Plate preparation Calculations'!AP1&lt;&gt;"",'Plate preparation Calculations'!AP1,"")</f>
        <v>Volume of 2nd agonist per well of experiment plate (uL) (!!!!! Max 30 uL)</v>
      </c>
      <c r="AI2">
        <f>IF('Plate preparation Calculations'!AQ1&lt;&gt;"",'Plate preparation Calculations'!AQ1,"")</f>
        <v>10</v>
      </c>
      <c r="AJ2" t="e">
        <f>IF('Plate preparation Calculations'!#REF!&lt;&gt;"",'Plate preparation Calculations'!#REF!,"")</f>
        <v>#REF!</v>
      </c>
      <c r="AK2">
        <f>IF('Plate preparation Calculations'!AD1&lt;&gt;"",'Plate preparation Calculations'!AD1,"")</f>
        <v>40</v>
      </c>
      <c r="AL2">
        <f>IF('Plate preparation Calculations'!AD2&lt;&gt;"",'Plate preparation Calculations'!AD2,"")</f>
        <v>8</v>
      </c>
      <c r="AM2" t="e">
        <f>IF('Plate preparation Calculations'!#REF!&lt;&gt;"",'Plate preparation Calculations'!#REF!,"")</f>
        <v>#REF!</v>
      </c>
      <c r="AN2" t="str">
        <f>IF('Plate preparation Calculations'!Y8&lt;&gt;"",'Plate preparation Calculations'!Y8,"")</f>
        <v>Calcium Buffer 1x Volume to put in each recipient well for the dilution series (uL) (including dead volume and safety factor)</v>
      </c>
    </row>
    <row r="3" spans="1:40" ht="21.75" customHeight="1" thickBot="1" x14ac:dyDescent="0.45">
      <c r="A3" s="2" t="str">
        <f>'Layout full names (mandatory)'!C3</f>
        <v>B</v>
      </c>
      <c r="B3" s="10" t="str">
        <f>IF('Layout full names (mandatory)'!D3&lt;&gt;"",IF(OR('1st Plate'!B3="Buffer",'1st Plate'!B3="Vercirnon",'1st Plate'!B3="blank"),'1st Plate'!B3,IF(AND('1st Plate'!B3&lt;&gt;"",'Reagent batch 1st plate'!B3&lt;&gt;""),'1st Plate'!B3&amp;" - "&amp;'Reagent batch 1st plate'!B3,IF(AND('1st Plate'!B3="",'Reagent batch 1st plate'!B3=""),"","error"))),"")</f>
        <v>XXXX-Nle-L5-13_Multiplex2023Apr - Multiplex2023Apr</v>
      </c>
      <c r="C3" s="10" t="str">
        <f>IF('Layout full names (mandatory)'!E3&lt;&gt;"",IF(OR('1st Plate'!C3="Buffer",'1st Plate'!C3="Vercirnon",'1st Plate'!C3="blank"),'1st Plate'!C3,IF(AND('1st Plate'!C3&lt;&gt;"",'Reagent batch 1st plate'!C3&lt;&gt;""),'1st Plate'!C3&amp;" - "&amp;'Reagent batch 1st plate'!C3,IF(AND('1st Plate'!C3="",'Reagent batch 1st plate'!C3=""),"","error"))),"")</f>
        <v>XXXX-YYYYY-1P02_Pur-2021Dec - Pur-2021Dec</v>
      </c>
      <c r="D3" s="10" t="str">
        <f>IF('Layout full names (mandatory)'!F3&lt;&gt;"",IF(OR('1st Plate'!D3="Buffer",'1st Plate'!D3="Vercirnon",'1st Plate'!D3="blank"),'1st Plate'!D3,IF(AND('1st Plate'!D3&lt;&gt;"",'Reagent batch 1st plate'!D3&lt;&gt;""),'1st Plate'!D3&amp;" - "&amp;'Reagent batch 1st plate'!D3,IF(AND('1st Plate'!D3="",'Reagent batch 1st plate'!D3=""),"","error"))),"")</f>
        <v>XXXX-Nle-L5-14_Multiplex2023Apr - Multiplex2023Apr</v>
      </c>
      <c r="E3" s="10" t="str">
        <f>IF('Layout full names (mandatory)'!G3&lt;&gt;"",IF(OR('1st Plate'!E3="Buffer",'1st Plate'!E3="Vercirnon",'1st Plate'!E3="blank"),'1st Plate'!E3,IF(AND('1st Plate'!E3&lt;&gt;"",'Reagent batch 1st plate'!E3&lt;&gt;""),'1st Plate'!E3&amp;" - "&amp;'Reagent batch 1st plate'!E3,IF(AND('1st Plate'!E3="",'Reagent batch 1st plate'!E3=""),"","error"))),"")</f>
        <v>XXXX-YYYYY-1P02_Pur-2021Dec - Pur-2021Dec</v>
      </c>
      <c r="F3" s="10" t="str">
        <f>IF('Layout full names (mandatory)'!H3&lt;&gt;"",IF(OR('1st Plate'!F3="Buffer",'1st Plate'!F3="Vercirnon",'1st Plate'!F3="blank"),'1st Plate'!F3,IF(AND('1st Plate'!F3&lt;&gt;"",'Reagent batch 1st plate'!F3&lt;&gt;""),'1st Plate'!F3&amp;" - "&amp;'Reagent batch 1st plate'!F3,IF(AND('1st Plate'!F3="",'Reagent batch 1st plate'!F3=""),"","error"))),"")</f>
        <v>XXXX-Nle-L5-15_Multiplex2023Apr - Multiplex2023Apr</v>
      </c>
      <c r="G3" s="10" t="str">
        <f>IF('Layout full names (mandatory)'!I3&lt;&gt;"",IF(OR('1st Plate'!G3="Buffer",'1st Plate'!G3="Vercirnon",'1st Plate'!G3="blank"),'1st Plate'!G3,IF(AND('1st Plate'!G3&lt;&gt;"",'Reagent batch 1st plate'!G3&lt;&gt;""),'1st Plate'!G3&amp;" - "&amp;'Reagent batch 1st plate'!G3,IF(AND('1st Plate'!G3="",'Reagent batch 1st plate'!G3=""),"","error"))),"")</f>
        <v>XXXX-YYYYY-1P02_Pur-2021Dec - Pur-2021Dec</v>
      </c>
      <c r="H3" s="10" t="str">
        <f>IF('Layout full names (mandatory)'!J3&lt;&gt;"",IF(OR('1st Plate'!H3="Buffer",'1st Plate'!H3="Vercirnon",'1st Plate'!H3="blank"),'1st Plate'!H3,IF(AND('1st Plate'!H3&lt;&gt;"",'Reagent batch 1st plate'!H3&lt;&gt;""),'1st Plate'!H3&amp;" - "&amp;'Reagent batch 1st plate'!H3,IF(AND('1st Plate'!H3="",'Reagent batch 1st plate'!H3=""),"","error"))),"")</f>
        <v>XXXX-Nle-L5-16_Multiplex2023Apr - Multiplex2023Apr</v>
      </c>
      <c r="I3" s="10" t="str">
        <f>IF('Layout full names (mandatory)'!K3&lt;&gt;"",IF(OR('1st Plate'!I3="Buffer",'1st Plate'!I3="Vercirnon",'1st Plate'!I3="blank"),'1st Plate'!I3,IF(AND('1st Plate'!I3&lt;&gt;"",'Reagent batch 1st plate'!I3&lt;&gt;""),'1st Plate'!I3&amp;" - "&amp;'Reagent batch 1st plate'!I3,IF(AND('1st Plate'!I3="",'Reagent batch 1st plate'!I3=""),"","error"))),"")</f>
        <v>XXXX-YYYYY-1P02_Pur-2021Dec - Pur-2021Dec</v>
      </c>
      <c r="J3" s="10" t="str">
        <f>IF('Layout full names (mandatory)'!L3&lt;&gt;"",IF(OR('1st Plate'!J3="Buffer",'1st Plate'!J3="Vercirnon",'1st Plate'!J3="blank"),'1st Plate'!J3,IF(AND('1st Plate'!J3&lt;&gt;"",'Reagent batch 1st plate'!J3&lt;&gt;""),'1st Plate'!J3&amp;" - "&amp;'Reagent batch 1st plate'!J3,IF(AND('1st Plate'!J3="",'Reagent batch 1st plate'!J3=""),"","error"))),"")</f>
        <v>XXXX-Nle-L5-17_Multiplex2023Apr - Multiplex2023Apr</v>
      </c>
      <c r="K3" s="10" t="str">
        <f>IF('Layout full names (mandatory)'!M3&lt;&gt;"",IF(OR('1st Plate'!K3="Buffer",'1st Plate'!K3="Vercirnon",'1st Plate'!K3="blank"),'1st Plate'!K3,IF(AND('1st Plate'!K3&lt;&gt;"",'Reagent batch 1st plate'!K3&lt;&gt;""),'1st Plate'!K3&amp;" - "&amp;'Reagent batch 1st plate'!K3,IF(AND('1st Plate'!K3="",'Reagent batch 1st plate'!K3=""),"","error"))),"")</f>
        <v>XXXX-YYYYY-1P02_Pur-2021Dec - Pur-2021Dec</v>
      </c>
      <c r="L3" s="10" t="str">
        <f>IF('Layout full names (mandatory)'!N3&lt;&gt;"",IF(OR('1st Plate'!L3="Buffer",'1st Plate'!L3="Vercirnon",'1st Plate'!L3="blank"),'1st Plate'!L3,IF(AND('1st Plate'!L3&lt;&gt;"",'Reagent batch 1st plate'!L3&lt;&gt;""),'1st Plate'!L3&amp;" - "&amp;'Reagent batch 1st plate'!L3,IF(AND('1st Plate'!L3="",'Reagent batch 1st plate'!L3=""),"","error"))),"")</f>
        <v>XXXX-Nle-L5-18_Multiplex2023Apr - Multiplex2023Apr</v>
      </c>
      <c r="M3" s="10" t="str">
        <f>IF('Layout full names (mandatory)'!O3&lt;&gt;"",IF(OR('1st Plate'!M3="Buffer",'1st Plate'!M3="Vercirnon",'1st Plate'!M3="blank"),'1st Plate'!M3,IF(AND('1st Plate'!M3&lt;&gt;"",'Reagent batch 1st plate'!M3&lt;&gt;""),'1st Plate'!M3&amp;" - "&amp;'Reagent batch 1st plate'!M3,IF(AND('1st Plate'!M3="",'Reagent batch 1st plate'!M3=""),"","error"))),"")</f>
        <v>XXXX-YYYYY-1P02_Pur-2021Dec - Pur-2021Dec</v>
      </c>
      <c r="N3" s="10" t="str">
        <f>IF('Layout full names (mandatory)'!P3&lt;&gt;"",IF(OR('1st Plate'!N3="Buffer",'1st Plate'!N3="Vercirnon",'1st Plate'!N3="blank"),'1st Plate'!N3,IF(AND('1st Plate'!N3&lt;&gt;"",'Reagent batch 1st plate'!N3&lt;&gt;""),'1st Plate'!N3&amp;" - "&amp;'Reagent batch 1st plate'!N3,IF(AND('1st Plate'!N3="",'Reagent batch 1st plate'!N3=""),"","error"))),"")</f>
        <v>XXXX-Nle-L5-19_Multiplex2023Apr - Multiplex2023Apr</v>
      </c>
      <c r="O3" s="10" t="str">
        <f>IF('Layout full names (mandatory)'!Q3&lt;&gt;"",IF(OR('1st Plate'!O3="Buffer",'1st Plate'!O3="Vercirnon",'1st Plate'!O3="blank"),'1st Plate'!O3,IF(AND('1st Plate'!O3&lt;&gt;"",'Reagent batch 1st plate'!O3&lt;&gt;""),'1st Plate'!O3&amp;" - "&amp;'Reagent batch 1st plate'!O3,IF(AND('1st Plate'!O3="",'Reagent batch 1st plate'!O3=""),"","error"))),"")</f>
        <v>XXXX-YYYYY-1P02_Pur-2021Dec - Pur-2021Dec</v>
      </c>
      <c r="P3" s="10" t="str">
        <f>IF('Layout full names (mandatory)'!R3&lt;&gt;"",IF(OR('1st Plate'!P3="Buffer",'1st Plate'!P3="Vercirnon",'1st Plate'!P3="blank"),'1st Plate'!P3,IF(AND('1st Plate'!P3&lt;&gt;"",'Reagent batch 1st plate'!P3&lt;&gt;""),'1st Plate'!P3&amp;" - "&amp;'Reagent batch 1st plate'!P3,IF(AND('1st Plate'!P3="",'Reagent batch 1st plate'!P3=""),"","error"))),"")</f>
        <v>XXXX-Nle-L5-20_Multiplex2023Apr - Multiplex2023Apr</v>
      </c>
      <c r="Q3" s="10" t="str">
        <f>IF('Layout full names (mandatory)'!S3&lt;&gt;"",IF(OR('1st Plate'!Q3="Buffer",'1st Plate'!Q3="Vercirnon",'1st Plate'!Q3="blank"),'1st Plate'!Q3,IF(AND('1st Plate'!Q3&lt;&gt;"",'Reagent batch 1st plate'!Q3&lt;&gt;""),'1st Plate'!Q3&amp;" - "&amp;'Reagent batch 1st plate'!Q3,IF(AND('1st Plate'!Q3="",'Reagent batch 1st plate'!Q3=""),"","error"))),"")</f>
        <v>XXXX-YYYYY-1P02_Pur-2021Dec - Pur-2021Dec</v>
      </c>
      <c r="R3" s="10" t="str">
        <f>IF('Layout full names (mandatory)'!T3&lt;&gt;"",IF(OR('1st Plate'!R3="Buffer",'1st Plate'!R3="Vercirnon",'1st Plate'!R3="blank"),'1st Plate'!R3,IF(AND('1st Plate'!R3&lt;&gt;"",'Reagent batch 1st plate'!R3&lt;&gt;""),'1st Plate'!R3&amp;" - "&amp;'Reagent batch 1st plate'!R3,IF(AND('1st Plate'!R3="",'Reagent batch 1st plate'!R3=""),"","error"))),"")</f>
        <v>XXXX-Nle-L5-21_Multiplex2023Apr - Multiplex2023Apr</v>
      </c>
      <c r="S3" s="10" t="str">
        <f>IF('Layout full names (mandatory)'!U3&lt;&gt;"",IF(OR('1st Plate'!S3="Buffer",'1st Plate'!S3="Vercirnon",'1st Plate'!S3="blank"),'1st Plate'!S3,IF(AND('1st Plate'!S3&lt;&gt;"",'Reagent batch 1st plate'!S3&lt;&gt;""),'1st Plate'!S3&amp;" - "&amp;'Reagent batch 1st plate'!S3,IF(AND('1st Plate'!S3="",'Reagent batch 1st plate'!S3=""),"","error"))),"")</f>
        <v>XXXX-YYYYY-1P02_Pur-2021Dec - Pur-2021Dec</v>
      </c>
      <c r="T3" s="10" t="str">
        <f>IF('Layout full names (mandatory)'!V3&lt;&gt;"",IF(OR('1st Plate'!T3="Buffer",'1st Plate'!T3="Vercirnon",'1st Plate'!T3="blank"),'1st Plate'!T3,IF(AND('1st Plate'!T3&lt;&gt;"",'Reagent batch 1st plate'!T3&lt;&gt;""),'1st Plate'!T3&amp;" - "&amp;'Reagent batch 1st plate'!T3,IF(AND('1st Plate'!T3="",'Reagent batch 1st plate'!T3=""),"","error"))),"")</f>
        <v>XXXX-Nle-L5-22_Multiplex2023Apr - Multiplex2023Apr</v>
      </c>
      <c r="U3" s="10" t="str">
        <f>IF('Layout full names (mandatory)'!W3&lt;&gt;"",IF(OR('1st Plate'!U3="Buffer",'1st Plate'!U3="Vercirnon",'1st Plate'!U3="blank"),'1st Plate'!U3,IF(AND('1st Plate'!U3&lt;&gt;"",'Reagent batch 1st plate'!U3&lt;&gt;""),'1st Plate'!U3&amp;" - "&amp;'Reagent batch 1st plate'!U3,IF(AND('1st Plate'!U3="",'Reagent batch 1st plate'!U3=""),"","error"))),"")</f>
        <v>Buffer</v>
      </c>
      <c r="V3" s="10" t="str">
        <f>IF('Layout full names (mandatory)'!X3&lt;&gt;"",IF(OR('1st Plate'!V3="Buffer",'1st Plate'!V3="Vercirnon",'1st Plate'!V3="blank"),'1st Plate'!V3,IF(AND('1st Plate'!V3&lt;&gt;"",'Reagent batch 1st plate'!V3&lt;&gt;""),'1st Plate'!V3&amp;" - "&amp;'Reagent batch 1st plate'!V3,IF(AND('1st Plate'!V3="",'Reagent batch 1st plate'!V3=""),"","error"))),"")</f>
        <v>XXXX-Nle-L5-23_Multiplex2023Apr - Multiplex2023Apr</v>
      </c>
      <c r="W3" s="10" t="str">
        <f>IF('Layout full names (mandatory)'!Y3&lt;&gt;"",IF(OR('1st Plate'!W3="Buffer",'1st Plate'!W3="Vercirnon",'1st Plate'!W3="blank"),'1st Plate'!W3,IF(AND('1st Plate'!W3&lt;&gt;"",'Reagent batch 1st plate'!W3&lt;&gt;""),'1st Plate'!W3&amp;" - "&amp;'Reagent batch 1st plate'!W3,IF(AND('1st Plate'!W3="",'Reagent batch 1st plate'!W3=""),"","error"))),"")</f>
        <v>Buffer</v>
      </c>
      <c r="X3" s="10" t="str">
        <f>IF('Layout full names (mandatory)'!Z3&lt;&gt;"",IF(OR('1st Plate'!X3="Buffer",'1st Plate'!X3="Vercirnon",'1st Plate'!X3="blank"),'1st Plate'!X3,IF(AND('1st Plate'!X3&lt;&gt;"",'Reagent batch 1st plate'!X3&lt;&gt;""),'1st Plate'!X3&amp;" - "&amp;'Reagent batch 1st plate'!X3,IF(AND('1st Plate'!X3="",'Reagent batch 1st plate'!X3=""),"","error"))),"")</f>
        <v>XXXX-Nle-L5-24_Multiplex2023Apr - Multiplex2023Apr</v>
      </c>
      <c r="Y3" s="10" t="str">
        <f>IF('Layout full names (mandatory)'!AA3&lt;&gt;"",IF(OR('1st Plate'!Y3="Buffer",'1st Plate'!Y3="Vercirnon",'1st Plate'!Y3="blank"),'1st Plate'!Y3,IF(AND('1st Plate'!Y3&lt;&gt;"",'Reagent batch 1st plate'!Y3&lt;&gt;""),'1st Plate'!Y3&amp;" - "&amp;'Reagent batch 1st plate'!Y3,IF(AND('1st Plate'!Y3="",'Reagent batch 1st plate'!Y3=""),"","error"))),"")</f>
        <v>Buffer</v>
      </c>
    </row>
    <row r="4" spans="1:40" ht="21.75" customHeight="1" thickBot="1" x14ac:dyDescent="0.45">
      <c r="A4" s="2" t="str">
        <f>'Layout full names (mandatory)'!C4</f>
        <v>C</v>
      </c>
      <c r="B4" s="10" t="str">
        <f>IF('Layout full names (mandatory)'!D4&lt;&gt;"",IF(OR('1st Plate'!B4="Buffer",'1st Plate'!B4="Vercirnon",'1st Plate'!B4="blank"),'1st Plate'!B4,IF(AND('1st Plate'!B4&lt;&gt;"",'Reagent batch 1st plate'!B4&lt;&gt;""),'1st Plate'!B4&amp;" - "&amp;'Reagent batch 1st plate'!B4,IF(AND('1st Plate'!B4="",'Reagent batch 1st plate'!B4=""),"","error"))),"")</f>
        <v>XXXX-Nle-L5-13_Multiplex2023Apr - Multiplex2023Apr</v>
      </c>
      <c r="C4" s="10" t="str">
        <f>IF('Layout full names (mandatory)'!E4&lt;&gt;"",IF(OR('1st Plate'!C4="Buffer",'1st Plate'!C4="Vercirnon",'1st Plate'!C4="blank"),'1st Plate'!C4,IF(AND('1st Plate'!C4&lt;&gt;"",'Reagent batch 1st plate'!C4&lt;&gt;""),'1st Plate'!C4&amp;" - "&amp;'Reagent batch 1st plate'!C4,IF(AND('1st Plate'!C4="",'Reagent batch 1st plate'!C4=""),"","error"))),"")</f>
        <v>XXXX-Nle-L5-13_Multiplex2023Apr - Multiplex2023Apr</v>
      </c>
      <c r="D4" s="10" t="str">
        <f>IF('Layout full names (mandatory)'!F4&lt;&gt;"",IF(OR('1st Plate'!D4="Buffer",'1st Plate'!D4="Vercirnon",'1st Plate'!D4="blank"),'1st Plate'!D4,IF(AND('1st Plate'!D4&lt;&gt;"",'Reagent batch 1st plate'!D4&lt;&gt;""),'1st Plate'!D4&amp;" - "&amp;'Reagent batch 1st plate'!D4,IF(AND('1st Plate'!D4="",'Reagent batch 1st plate'!D4=""),"","error"))),"")</f>
        <v>XXXX-Nle-L5-14_Multiplex2023Apr - Multiplex2023Apr</v>
      </c>
      <c r="E4" s="10" t="str">
        <f>IF('Layout full names (mandatory)'!G4&lt;&gt;"",IF(OR('1st Plate'!E4="Buffer",'1st Plate'!E4="Vercirnon",'1st Plate'!E4="blank"),'1st Plate'!E4,IF(AND('1st Plate'!E4&lt;&gt;"",'Reagent batch 1st plate'!E4&lt;&gt;""),'1st Plate'!E4&amp;" - "&amp;'Reagent batch 1st plate'!E4,IF(AND('1st Plate'!E4="",'Reagent batch 1st plate'!E4=""),"","error"))),"")</f>
        <v>XXXX-Nle-L5-14_Multiplex2023Apr - Multiplex2023Apr</v>
      </c>
      <c r="F4" s="10" t="str">
        <f>IF('Layout full names (mandatory)'!H4&lt;&gt;"",IF(OR('1st Plate'!F4="Buffer",'1st Plate'!F4="Vercirnon",'1st Plate'!F4="blank"),'1st Plate'!F4,IF(AND('1st Plate'!F4&lt;&gt;"",'Reagent batch 1st plate'!F4&lt;&gt;""),'1st Plate'!F4&amp;" - "&amp;'Reagent batch 1st plate'!F4,IF(AND('1st Plate'!F4="",'Reagent batch 1st plate'!F4=""),"","error"))),"")</f>
        <v>XXXX-Nle-L5-15_Multiplex2023Apr - Multiplex2023Apr</v>
      </c>
      <c r="G4" s="10" t="str">
        <f>IF('Layout full names (mandatory)'!I4&lt;&gt;"",IF(OR('1st Plate'!G4="Buffer",'1st Plate'!G4="Vercirnon",'1st Plate'!G4="blank"),'1st Plate'!G4,IF(AND('1st Plate'!G4&lt;&gt;"",'Reagent batch 1st plate'!G4&lt;&gt;""),'1st Plate'!G4&amp;" - "&amp;'Reagent batch 1st plate'!G4,IF(AND('1st Plate'!G4="",'Reagent batch 1st plate'!G4=""),"","error"))),"")</f>
        <v>XXXX-Nle-L5-15_Multiplex2023Apr - Multiplex2023Apr</v>
      </c>
      <c r="H4" s="10" t="str">
        <f>IF('Layout full names (mandatory)'!J4&lt;&gt;"",IF(OR('1st Plate'!H4="Buffer",'1st Plate'!H4="Vercirnon",'1st Plate'!H4="blank"),'1st Plate'!H4,IF(AND('1st Plate'!H4&lt;&gt;"",'Reagent batch 1st plate'!H4&lt;&gt;""),'1st Plate'!H4&amp;" - "&amp;'Reagent batch 1st plate'!H4,IF(AND('1st Plate'!H4="",'Reagent batch 1st plate'!H4=""),"","error"))),"")</f>
        <v>XXXX-Nle-L5-16_Multiplex2023Apr - Multiplex2023Apr</v>
      </c>
      <c r="I4" s="10" t="str">
        <f>IF('Layout full names (mandatory)'!K4&lt;&gt;"",IF(OR('1st Plate'!I4="Buffer",'1st Plate'!I4="Vercirnon",'1st Plate'!I4="blank"),'1st Plate'!I4,IF(AND('1st Plate'!I4&lt;&gt;"",'Reagent batch 1st plate'!I4&lt;&gt;""),'1st Plate'!I4&amp;" - "&amp;'Reagent batch 1st plate'!I4,IF(AND('1st Plate'!I4="",'Reagent batch 1st plate'!I4=""),"","error"))),"")</f>
        <v>XXXX-Nle-L5-16_Multiplex2023Apr - Multiplex2023Apr</v>
      </c>
      <c r="J4" s="10" t="str">
        <f>IF('Layout full names (mandatory)'!L4&lt;&gt;"",IF(OR('1st Plate'!J4="Buffer",'1st Plate'!J4="Vercirnon",'1st Plate'!J4="blank"),'1st Plate'!J4,IF(AND('1st Plate'!J4&lt;&gt;"",'Reagent batch 1st plate'!J4&lt;&gt;""),'1st Plate'!J4&amp;" - "&amp;'Reagent batch 1st plate'!J4,IF(AND('1st Plate'!J4="",'Reagent batch 1st plate'!J4=""),"","error"))),"")</f>
        <v>XXXX-Nle-L5-17_Multiplex2023Apr - Multiplex2023Apr</v>
      </c>
      <c r="K4" s="10" t="str">
        <f>IF('Layout full names (mandatory)'!M4&lt;&gt;"",IF(OR('1st Plate'!K4="Buffer",'1st Plate'!K4="Vercirnon",'1st Plate'!K4="blank"),'1st Plate'!K4,IF(AND('1st Plate'!K4&lt;&gt;"",'Reagent batch 1st plate'!K4&lt;&gt;""),'1st Plate'!K4&amp;" - "&amp;'Reagent batch 1st plate'!K4,IF(AND('1st Plate'!K4="",'Reagent batch 1st plate'!K4=""),"","error"))),"")</f>
        <v>XXXX-Nle-L5-17_Multiplex2023Apr - Multiplex2023Apr</v>
      </c>
      <c r="L4" s="10" t="str">
        <f>IF('Layout full names (mandatory)'!N4&lt;&gt;"",IF(OR('1st Plate'!L4="Buffer",'1st Plate'!L4="Vercirnon",'1st Plate'!L4="blank"),'1st Plate'!L4,IF(AND('1st Plate'!L4&lt;&gt;"",'Reagent batch 1st plate'!L4&lt;&gt;""),'1st Plate'!L4&amp;" - "&amp;'Reagent batch 1st plate'!L4,IF(AND('1st Plate'!L4="",'Reagent batch 1st plate'!L4=""),"","error"))),"")</f>
        <v>XXXX-Nle-L5-18_Multiplex2023Apr - Multiplex2023Apr</v>
      </c>
      <c r="M4" s="10" t="str">
        <f>IF('Layout full names (mandatory)'!O4&lt;&gt;"",IF(OR('1st Plate'!M4="Buffer",'1st Plate'!M4="Vercirnon",'1st Plate'!M4="blank"),'1st Plate'!M4,IF(AND('1st Plate'!M4&lt;&gt;"",'Reagent batch 1st plate'!M4&lt;&gt;""),'1st Plate'!M4&amp;" - "&amp;'Reagent batch 1st plate'!M4,IF(AND('1st Plate'!M4="",'Reagent batch 1st plate'!M4=""),"","error"))),"")</f>
        <v>XXXX-Nle-L5-18_Multiplex2023Apr - Multiplex2023Apr</v>
      </c>
      <c r="N4" s="10" t="str">
        <f>IF('Layout full names (mandatory)'!P4&lt;&gt;"",IF(OR('1st Plate'!N4="Buffer",'1st Plate'!N4="Vercirnon",'1st Plate'!N4="blank"),'1st Plate'!N4,IF(AND('1st Plate'!N4&lt;&gt;"",'Reagent batch 1st plate'!N4&lt;&gt;""),'1st Plate'!N4&amp;" - "&amp;'Reagent batch 1st plate'!N4,IF(AND('1st Plate'!N4="",'Reagent batch 1st plate'!N4=""),"","error"))),"")</f>
        <v>XXXX-Nle-L5-19_Multiplex2023Apr - Multiplex2023Apr</v>
      </c>
      <c r="O4" s="10" t="str">
        <f>IF('Layout full names (mandatory)'!Q4&lt;&gt;"",IF(OR('1st Plate'!O4="Buffer",'1st Plate'!O4="Vercirnon",'1st Plate'!O4="blank"),'1st Plate'!O4,IF(AND('1st Plate'!O4&lt;&gt;"",'Reagent batch 1st plate'!O4&lt;&gt;""),'1st Plate'!O4&amp;" - "&amp;'Reagent batch 1st plate'!O4,IF(AND('1st Plate'!O4="",'Reagent batch 1st plate'!O4=""),"","error"))),"")</f>
        <v>XXXX-Nle-L5-19_Multiplex2023Apr - Multiplex2023Apr</v>
      </c>
      <c r="P4" s="10" t="str">
        <f>IF('Layout full names (mandatory)'!R4&lt;&gt;"",IF(OR('1st Plate'!P4="Buffer",'1st Plate'!P4="Vercirnon",'1st Plate'!P4="blank"),'1st Plate'!P4,IF(AND('1st Plate'!P4&lt;&gt;"",'Reagent batch 1st plate'!P4&lt;&gt;""),'1st Plate'!P4&amp;" - "&amp;'Reagent batch 1st plate'!P4,IF(AND('1st Plate'!P4="",'Reagent batch 1st plate'!P4=""),"","error"))),"")</f>
        <v>XXXX-Nle-L5-20_Multiplex2023Apr - Multiplex2023Apr</v>
      </c>
      <c r="Q4" s="10" t="str">
        <f>IF('Layout full names (mandatory)'!S4&lt;&gt;"",IF(OR('1st Plate'!Q4="Buffer",'1st Plate'!Q4="Vercirnon",'1st Plate'!Q4="blank"),'1st Plate'!Q4,IF(AND('1st Plate'!Q4&lt;&gt;"",'Reagent batch 1st plate'!Q4&lt;&gt;""),'1st Plate'!Q4&amp;" - "&amp;'Reagent batch 1st plate'!Q4,IF(AND('1st Plate'!Q4="",'Reagent batch 1st plate'!Q4=""),"","error"))),"")</f>
        <v>XXXX-Nle-L5-20_Multiplex2023Apr - Multiplex2023Apr</v>
      </c>
      <c r="R4" s="10" t="str">
        <f>IF('Layout full names (mandatory)'!T4&lt;&gt;"",IF(OR('1st Plate'!R4="Buffer",'1st Plate'!R4="Vercirnon",'1st Plate'!R4="blank"),'1st Plate'!R4,IF(AND('1st Plate'!R4&lt;&gt;"",'Reagent batch 1st plate'!R4&lt;&gt;""),'1st Plate'!R4&amp;" - "&amp;'Reagent batch 1st plate'!R4,IF(AND('1st Plate'!R4="",'Reagent batch 1st plate'!R4=""),"","error"))),"")</f>
        <v>XXXX-Nle-L5-21_Multiplex2023Apr - Multiplex2023Apr</v>
      </c>
      <c r="S4" s="10" t="str">
        <f>IF('Layout full names (mandatory)'!U4&lt;&gt;"",IF(OR('1st Plate'!S4="Buffer",'1st Plate'!S4="Vercirnon",'1st Plate'!S4="blank"),'1st Plate'!S4,IF(AND('1st Plate'!S4&lt;&gt;"",'Reagent batch 1st plate'!S4&lt;&gt;""),'1st Plate'!S4&amp;" - "&amp;'Reagent batch 1st plate'!S4,IF(AND('1st Plate'!S4="",'Reagent batch 1st plate'!S4=""),"","error"))),"")</f>
        <v>XXXX-Nle-L5-21_Multiplex2023Apr - Multiplex2023Apr</v>
      </c>
      <c r="T4" s="10" t="str">
        <f>IF('Layout full names (mandatory)'!V4&lt;&gt;"",IF(OR('1st Plate'!T4="Buffer",'1st Plate'!T4="Vercirnon",'1st Plate'!T4="blank"),'1st Plate'!T4,IF(AND('1st Plate'!T4&lt;&gt;"",'Reagent batch 1st plate'!T4&lt;&gt;""),'1st Plate'!T4&amp;" - "&amp;'Reagent batch 1st plate'!T4,IF(AND('1st Plate'!T4="",'Reagent batch 1st plate'!T4=""),"","error"))),"")</f>
        <v>XXXX-Nle-L5-22_Multiplex2023Apr - Multiplex2023Apr</v>
      </c>
      <c r="U4" s="10" t="str">
        <f>IF('Layout full names (mandatory)'!W4&lt;&gt;"",IF(OR('1st Plate'!U4="Buffer",'1st Plate'!U4="Vercirnon",'1st Plate'!U4="blank"),'1st Plate'!U4,IF(AND('1st Plate'!U4&lt;&gt;"",'Reagent batch 1st plate'!U4&lt;&gt;""),'1st Plate'!U4&amp;" - "&amp;'Reagent batch 1st plate'!U4,IF(AND('1st Plate'!U4="",'Reagent batch 1st plate'!U4=""),"","error"))),"")</f>
        <v>XXXX-Nle-L5-22_Multiplex2023Apr - Multiplex2023Apr</v>
      </c>
      <c r="V4" s="10" t="str">
        <f>IF('Layout full names (mandatory)'!X4&lt;&gt;"",IF(OR('1st Plate'!V4="Buffer",'1st Plate'!V4="Vercirnon",'1st Plate'!V4="blank"),'1st Plate'!V4,IF(AND('1st Plate'!V4&lt;&gt;"",'Reagent batch 1st plate'!V4&lt;&gt;""),'1st Plate'!V4&amp;" - "&amp;'Reagent batch 1st plate'!V4,IF(AND('1st Plate'!V4="",'Reagent batch 1st plate'!V4=""),"","error"))),"")</f>
        <v>XXXX-Nle-L5-23_Multiplex2023Apr - Multiplex2023Apr</v>
      </c>
      <c r="W4" s="10" t="str">
        <f>IF('Layout full names (mandatory)'!Y4&lt;&gt;"",IF(OR('1st Plate'!W4="Buffer",'1st Plate'!W4="Vercirnon",'1st Plate'!W4="blank"),'1st Plate'!W4,IF(AND('1st Plate'!W4&lt;&gt;"",'Reagent batch 1st plate'!W4&lt;&gt;""),'1st Plate'!W4&amp;" - "&amp;'Reagent batch 1st plate'!W4,IF(AND('1st Plate'!W4="",'Reagent batch 1st plate'!W4=""),"","error"))),"")</f>
        <v>XXXX-Nle-L5-23_Multiplex2023Apr - Multiplex2023Apr</v>
      </c>
      <c r="X4" s="10" t="str">
        <f>IF('Layout full names (mandatory)'!Z4&lt;&gt;"",IF(OR('1st Plate'!X4="Buffer",'1st Plate'!X4="Vercirnon",'1st Plate'!X4="blank"),'1st Plate'!X4,IF(AND('1st Plate'!X4&lt;&gt;"",'Reagent batch 1st plate'!X4&lt;&gt;""),'1st Plate'!X4&amp;" - "&amp;'Reagent batch 1st plate'!X4,IF(AND('1st Plate'!X4="",'Reagent batch 1st plate'!X4=""),"","error"))),"")</f>
        <v>XXXX-Nle-L5-24_Multiplex2023Apr - Multiplex2023Apr</v>
      </c>
      <c r="Y4" s="10" t="str">
        <f>IF('Layout full names (mandatory)'!AA4&lt;&gt;"",IF(OR('1st Plate'!Y4="Buffer",'1st Plate'!Y4="Vercirnon",'1st Plate'!Y4="blank"),'1st Plate'!Y4,IF(AND('1st Plate'!Y4&lt;&gt;"",'Reagent batch 1st plate'!Y4&lt;&gt;""),'1st Plate'!Y4&amp;" - "&amp;'Reagent batch 1st plate'!Y4,IF(AND('1st Plate'!Y4="",'Reagent batch 1st plate'!Y4=""),"","error"))),"")</f>
        <v>XXXX-Nle-L5-24_Multiplex2023Apr - Multiplex2023Apr</v>
      </c>
    </row>
    <row r="5" spans="1:40" ht="21.75" customHeight="1" thickBot="1" x14ac:dyDescent="0.45">
      <c r="A5" s="2" t="str">
        <f>'Layout full names (mandatory)'!C5</f>
        <v>D</v>
      </c>
      <c r="B5" s="10" t="str">
        <f>IF('Layout full names (mandatory)'!D5&lt;&gt;"",IF(OR('1st Plate'!B5="Buffer",'1st Plate'!B5="Vercirnon",'1st Plate'!B5="blank"),'1st Plate'!B5,IF(AND('1st Plate'!B5&lt;&gt;"",'Reagent batch 1st plate'!B5&lt;&gt;""),'1st Plate'!B5&amp;" - "&amp;'Reagent batch 1st plate'!B5,IF(AND('1st Plate'!B5="",'Reagent batch 1st plate'!B5=""),"","error"))),"")</f>
        <v>XXXX-Nle-L5-13_Multiplex2023Apr - Multiplex2023Apr</v>
      </c>
      <c r="C5" s="10" t="str">
        <f>IF('Layout full names (mandatory)'!E5&lt;&gt;"",IF(OR('1st Plate'!C5="Buffer",'1st Plate'!C5="Vercirnon",'1st Plate'!C5="blank"),'1st Plate'!C5,IF(AND('1st Plate'!C5&lt;&gt;"",'Reagent batch 1st plate'!C5&lt;&gt;""),'1st Plate'!C5&amp;" - "&amp;'Reagent batch 1st plate'!C5,IF(AND('1st Plate'!C5="",'Reagent batch 1st plate'!C5=""),"","error"))),"")</f>
        <v>XXXX-Nle-L5-13_Multiplex2023Apr - Multiplex2023Apr</v>
      </c>
      <c r="D5" s="10" t="str">
        <f>IF('Layout full names (mandatory)'!F5&lt;&gt;"",IF(OR('1st Plate'!D5="Buffer",'1st Plate'!D5="Vercirnon",'1st Plate'!D5="blank"),'1st Plate'!D5,IF(AND('1st Plate'!D5&lt;&gt;"",'Reagent batch 1st plate'!D5&lt;&gt;""),'1st Plate'!D5&amp;" - "&amp;'Reagent batch 1st plate'!D5,IF(AND('1st Plate'!D5="",'Reagent batch 1st plate'!D5=""),"","error"))),"")</f>
        <v>XXXX-Nle-L5-14_Multiplex2023Apr - Multiplex2023Apr</v>
      </c>
      <c r="E5" s="10" t="str">
        <f>IF('Layout full names (mandatory)'!G5&lt;&gt;"",IF(OR('1st Plate'!E5="Buffer",'1st Plate'!E5="Vercirnon",'1st Plate'!E5="blank"),'1st Plate'!E5,IF(AND('1st Plate'!E5&lt;&gt;"",'Reagent batch 1st plate'!E5&lt;&gt;""),'1st Plate'!E5&amp;" - "&amp;'Reagent batch 1st plate'!E5,IF(AND('1st Plate'!E5="",'Reagent batch 1st plate'!E5=""),"","error"))),"")</f>
        <v>XXXX-Nle-L5-14_Multiplex2023Apr - Multiplex2023Apr</v>
      </c>
      <c r="F5" s="10" t="str">
        <f>IF('Layout full names (mandatory)'!H5&lt;&gt;"",IF(OR('1st Plate'!F5="Buffer",'1st Plate'!F5="Vercirnon",'1st Plate'!F5="blank"),'1st Plate'!F5,IF(AND('1st Plate'!F5&lt;&gt;"",'Reagent batch 1st plate'!F5&lt;&gt;""),'1st Plate'!F5&amp;" - "&amp;'Reagent batch 1st plate'!F5,IF(AND('1st Plate'!F5="",'Reagent batch 1st plate'!F5=""),"","error"))),"")</f>
        <v>XXXX-Nle-L5-15_Multiplex2023Apr - Multiplex2023Apr</v>
      </c>
      <c r="G5" s="10" t="str">
        <f>IF('Layout full names (mandatory)'!I5&lt;&gt;"",IF(OR('1st Plate'!G5="Buffer",'1st Plate'!G5="Vercirnon",'1st Plate'!G5="blank"),'1st Plate'!G5,IF(AND('1st Plate'!G5&lt;&gt;"",'Reagent batch 1st plate'!G5&lt;&gt;""),'1st Plate'!G5&amp;" - "&amp;'Reagent batch 1st plate'!G5,IF(AND('1st Plate'!G5="",'Reagent batch 1st plate'!G5=""),"","error"))),"")</f>
        <v>XXXX-Nle-L5-15_Multiplex2023Apr - Multiplex2023Apr</v>
      </c>
      <c r="H5" s="10" t="str">
        <f>IF('Layout full names (mandatory)'!J5&lt;&gt;"",IF(OR('1st Plate'!H5="Buffer",'1st Plate'!H5="Vercirnon",'1st Plate'!H5="blank"),'1st Plate'!H5,IF(AND('1st Plate'!H5&lt;&gt;"",'Reagent batch 1st plate'!H5&lt;&gt;""),'1st Plate'!H5&amp;" - "&amp;'Reagent batch 1st plate'!H5,IF(AND('1st Plate'!H5="",'Reagent batch 1st plate'!H5=""),"","error"))),"")</f>
        <v>XXXX-Nle-L5-16_Multiplex2023Apr - Multiplex2023Apr</v>
      </c>
      <c r="I5" s="10" t="str">
        <f>IF('Layout full names (mandatory)'!K5&lt;&gt;"",IF(OR('1st Plate'!I5="Buffer",'1st Plate'!I5="Vercirnon",'1st Plate'!I5="blank"),'1st Plate'!I5,IF(AND('1st Plate'!I5&lt;&gt;"",'Reagent batch 1st plate'!I5&lt;&gt;""),'1st Plate'!I5&amp;" - "&amp;'Reagent batch 1st plate'!I5,IF(AND('1st Plate'!I5="",'Reagent batch 1st plate'!I5=""),"","error"))),"")</f>
        <v>XXXX-Nle-L5-16_Multiplex2023Apr - Multiplex2023Apr</v>
      </c>
      <c r="J5" s="10" t="str">
        <f>IF('Layout full names (mandatory)'!L5&lt;&gt;"",IF(OR('1st Plate'!J5="Buffer",'1st Plate'!J5="Vercirnon",'1st Plate'!J5="blank"),'1st Plate'!J5,IF(AND('1st Plate'!J5&lt;&gt;"",'Reagent batch 1st plate'!J5&lt;&gt;""),'1st Plate'!J5&amp;" - "&amp;'Reagent batch 1st plate'!J5,IF(AND('1st Plate'!J5="",'Reagent batch 1st plate'!J5=""),"","error"))),"")</f>
        <v>XXXX-Nle-L5-17_Multiplex2023Apr - Multiplex2023Apr</v>
      </c>
      <c r="K5" s="10" t="str">
        <f>IF('Layout full names (mandatory)'!M5&lt;&gt;"",IF(OR('1st Plate'!K5="Buffer",'1st Plate'!K5="Vercirnon",'1st Plate'!K5="blank"),'1st Plate'!K5,IF(AND('1st Plate'!K5&lt;&gt;"",'Reagent batch 1st plate'!K5&lt;&gt;""),'1st Plate'!K5&amp;" - "&amp;'Reagent batch 1st plate'!K5,IF(AND('1st Plate'!K5="",'Reagent batch 1st plate'!K5=""),"","error"))),"")</f>
        <v>XXXX-Nle-L5-17_Multiplex2023Apr - Multiplex2023Apr</v>
      </c>
      <c r="L5" s="10" t="str">
        <f>IF('Layout full names (mandatory)'!N5&lt;&gt;"",IF(OR('1st Plate'!L5="Buffer",'1st Plate'!L5="Vercirnon",'1st Plate'!L5="blank"),'1st Plate'!L5,IF(AND('1st Plate'!L5&lt;&gt;"",'Reagent batch 1st plate'!L5&lt;&gt;""),'1st Plate'!L5&amp;" - "&amp;'Reagent batch 1st plate'!L5,IF(AND('1st Plate'!L5="",'Reagent batch 1st plate'!L5=""),"","error"))),"")</f>
        <v>XXXX-Nle-L5-18_Multiplex2023Apr - Multiplex2023Apr</v>
      </c>
      <c r="M5" s="10" t="str">
        <f>IF('Layout full names (mandatory)'!O5&lt;&gt;"",IF(OR('1st Plate'!M5="Buffer",'1st Plate'!M5="Vercirnon",'1st Plate'!M5="blank"),'1st Plate'!M5,IF(AND('1st Plate'!M5&lt;&gt;"",'Reagent batch 1st plate'!M5&lt;&gt;""),'1st Plate'!M5&amp;" - "&amp;'Reagent batch 1st plate'!M5,IF(AND('1st Plate'!M5="",'Reagent batch 1st plate'!M5=""),"","error"))),"")</f>
        <v>XXXX-Nle-L5-18_Multiplex2023Apr - Multiplex2023Apr</v>
      </c>
      <c r="N5" s="10" t="str">
        <f>IF('Layout full names (mandatory)'!P5&lt;&gt;"",IF(OR('1st Plate'!N5="Buffer",'1st Plate'!N5="Vercirnon",'1st Plate'!N5="blank"),'1st Plate'!N5,IF(AND('1st Plate'!N5&lt;&gt;"",'Reagent batch 1st plate'!N5&lt;&gt;""),'1st Plate'!N5&amp;" - "&amp;'Reagent batch 1st plate'!N5,IF(AND('1st Plate'!N5="",'Reagent batch 1st plate'!N5=""),"","error"))),"")</f>
        <v>XXXX-Nle-L5-19_Multiplex2023Apr - Multiplex2023Apr</v>
      </c>
      <c r="O5" s="10" t="str">
        <f>IF('Layout full names (mandatory)'!Q5&lt;&gt;"",IF(OR('1st Plate'!O5="Buffer",'1st Plate'!O5="Vercirnon",'1st Plate'!O5="blank"),'1st Plate'!O5,IF(AND('1st Plate'!O5&lt;&gt;"",'Reagent batch 1st plate'!O5&lt;&gt;""),'1st Plate'!O5&amp;" - "&amp;'Reagent batch 1st plate'!O5,IF(AND('1st Plate'!O5="",'Reagent batch 1st plate'!O5=""),"","error"))),"")</f>
        <v>XXXX-Nle-L5-19_Multiplex2023Apr - Multiplex2023Apr</v>
      </c>
      <c r="P5" s="10" t="str">
        <f>IF('Layout full names (mandatory)'!R5&lt;&gt;"",IF(OR('1st Plate'!P5="Buffer",'1st Plate'!P5="Vercirnon",'1st Plate'!P5="blank"),'1st Plate'!P5,IF(AND('1st Plate'!P5&lt;&gt;"",'Reagent batch 1st plate'!P5&lt;&gt;""),'1st Plate'!P5&amp;" - "&amp;'Reagent batch 1st plate'!P5,IF(AND('1st Plate'!P5="",'Reagent batch 1st plate'!P5=""),"","error"))),"")</f>
        <v>XXXX-Nle-L5-20_Multiplex2023Apr - Multiplex2023Apr</v>
      </c>
      <c r="Q5" s="10" t="str">
        <f>IF('Layout full names (mandatory)'!S5&lt;&gt;"",IF(OR('1st Plate'!Q5="Buffer",'1st Plate'!Q5="Vercirnon",'1st Plate'!Q5="blank"),'1st Plate'!Q5,IF(AND('1st Plate'!Q5&lt;&gt;"",'Reagent batch 1st plate'!Q5&lt;&gt;""),'1st Plate'!Q5&amp;" - "&amp;'Reagent batch 1st plate'!Q5,IF(AND('1st Plate'!Q5="",'Reagent batch 1st plate'!Q5=""),"","error"))),"")</f>
        <v>XXXX-Nle-L5-20_Multiplex2023Apr - Multiplex2023Apr</v>
      </c>
      <c r="R5" s="10" t="str">
        <f>IF('Layout full names (mandatory)'!T5&lt;&gt;"",IF(OR('1st Plate'!R5="Buffer",'1st Plate'!R5="Vercirnon",'1st Plate'!R5="blank"),'1st Plate'!R5,IF(AND('1st Plate'!R5&lt;&gt;"",'Reagent batch 1st plate'!R5&lt;&gt;""),'1st Plate'!R5&amp;" - "&amp;'Reagent batch 1st plate'!R5,IF(AND('1st Plate'!R5="",'Reagent batch 1st plate'!R5=""),"","error"))),"")</f>
        <v>XXXX-Nle-L5-21_Multiplex2023Apr - Multiplex2023Apr</v>
      </c>
      <c r="S5" s="10" t="str">
        <f>IF('Layout full names (mandatory)'!U5&lt;&gt;"",IF(OR('1st Plate'!S5="Buffer",'1st Plate'!S5="Vercirnon",'1st Plate'!S5="blank"),'1st Plate'!S5,IF(AND('1st Plate'!S5&lt;&gt;"",'Reagent batch 1st plate'!S5&lt;&gt;""),'1st Plate'!S5&amp;" - "&amp;'Reagent batch 1st plate'!S5,IF(AND('1st Plate'!S5="",'Reagent batch 1st plate'!S5=""),"","error"))),"")</f>
        <v>XXXX-Nle-L5-21_Multiplex2023Apr - Multiplex2023Apr</v>
      </c>
      <c r="T5" s="10" t="str">
        <f>IF('Layout full names (mandatory)'!V5&lt;&gt;"",IF(OR('1st Plate'!T5="Buffer",'1st Plate'!T5="Vercirnon",'1st Plate'!T5="blank"),'1st Plate'!T5,IF(AND('1st Plate'!T5&lt;&gt;"",'Reagent batch 1st plate'!T5&lt;&gt;""),'1st Plate'!T5&amp;" - "&amp;'Reagent batch 1st plate'!T5,IF(AND('1st Plate'!T5="",'Reagent batch 1st plate'!T5=""),"","error"))),"")</f>
        <v>XXXX-Nle-L5-22_Multiplex2023Apr - Multiplex2023Apr</v>
      </c>
      <c r="U5" s="10" t="str">
        <f>IF('Layout full names (mandatory)'!W5&lt;&gt;"",IF(OR('1st Plate'!U5="Buffer",'1st Plate'!U5="Vercirnon",'1st Plate'!U5="blank"),'1st Plate'!U5,IF(AND('1st Plate'!U5&lt;&gt;"",'Reagent batch 1st plate'!U5&lt;&gt;""),'1st Plate'!U5&amp;" - "&amp;'Reagent batch 1st plate'!U5,IF(AND('1st Plate'!U5="",'Reagent batch 1st plate'!U5=""),"","error"))),"")</f>
        <v>XXXX-Nle-L5-22_Multiplex2023Apr - Multiplex2023Apr</v>
      </c>
      <c r="V5" s="10" t="str">
        <f>IF('Layout full names (mandatory)'!X5&lt;&gt;"",IF(OR('1st Plate'!V5="Buffer",'1st Plate'!V5="Vercirnon",'1st Plate'!V5="blank"),'1st Plate'!V5,IF(AND('1st Plate'!V5&lt;&gt;"",'Reagent batch 1st plate'!V5&lt;&gt;""),'1st Plate'!V5&amp;" - "&amp;'Reagent batch 1st plate'!V5,IF(AND('1st Plate'!V5="",'Reagent batch 1st plate'!V5=""),"","error"))),"")</f>
        <v>XXXX-Nle-L5-23_Multiplex2023Apr - Multiplex2023Apr</v>
      </c>
      <c r="W5" s="10" t="str">
        <f>IF('Layout full names (mandatory)'!Y5&lt;&gt;"",IF(OR('1st Plate'!W5="Buffer",'1st Plate'!W5="Vercirnon",'1st Plate'!W5="blank"),'1st Plate'!W5,IF(AND('1st Plate'!W5&lt;&gt;"",'Reagent batch 1st plate'!W5&lt;&gt;""),'1st Plate'!W5&amp;" - "&amp;'Reagent batch 1st plate'!W5,IF(AND('1st Plate'!W5="",'Reagent batch 1st plate'!W5=""),"","error"))),"")</f>
        <v>XXXX-Nle-L5-23_Multiplex2023Apr - Multiplex2023Apr</v>
      </c>
      <c r="X5" s="10" t="str">
        <f>IF('Layout full names (mandatory)'!Z5&lt;&gt;"",IF(OR('1st Plate'!X5="Buffer",'1st Plate'!X5="Vercirnon",'1st Plate'!X5="blank"),'1st Plate'!X5,IF(AND('1st Plate'!X5&lt;&gt;"",'Reagent batch 1st plate'!X5&lt;&gt;""),'1st Plate'!X5&amp;" - "&amp;'Reagent batch 1st plate'!X5,IF(AND('1st Plate'!X5="",'Reagent batch 1st plate'!X5=""),"","error"))),"")</f>
        <v>XXXX-Nle-L5-24_Multiplex2023Apr - Multiplex2023Apr</v>
      </c>
      <c r="Y5" s="10" t="str">
        <f>IF('Layout full names (mandatory)'!AA5&lt;&gt;"",IF(OR('1st Plate'!Y5="Buffer",'1st Plate'!Y5="Vercirnon",'1st Plate'!Y5="blank"),'1st Plate'!Y5,IF(AND('1st Plate'!Y5&lt;&gt;"",'Reagent batch 1st plate'!Y5&lt;&gt;""),'1st Plate'!Y5&amp;" - "&amp;'Reagent batch 1st plate'!Y5,IF(AND('1st Plate'!Y5="",'Reagent batch 1st plate'!Y5=""),"","error"))),"")</f>
        <v>XXXX-Nle-L5-24_Multiplex2023Apr - Multiplex2023Apr</v>
      </c>
    </row>
    <row r="6" spans="1:40" s="23" customFormat="1" ht="21.75" customHeight="1" thickBot="1" x14ac:dyDescent="0.45">
      <c r="A6" s="26" t="str">
        <f>'Layout full names (mandatory)'!C6</f>
        <v>E</v>
      </c>
      <c r="B6" s="10" t="str">
        <f>IF('Layout full names (mandatory)'!D6&lt;&gt;"",IF(OR('1st Plate'!B6="Buffer",'1st Plate'!B6="Vercirnon",'1st Plate'!B6="blank"),'1st Plate'!B6,IF(AND('1st Plate'!B6&lt;&gt;"",'Reagent batch 1st plate'!B6&lt;&gt;""),'1st Plate'!B6&amp;" - "&amp;'Reagent batch 1st plate'!B6,IF(AND('1st Plate'!B6="",'Reagent batch 1st plate'!B6=""),"","error"))),"")</f>
        <v>XXXX-Nle-L5-13_Multiplex2023Apr - Multiplex2023Apr</v>
      </c>
      <c r="C6" s="10" t="str">
        <f>IF('Layout full names (mandatory)'!E6&lt;&gt;"",IF(OR('1st Plate'!C6="Buffer",'1st Plate'!C6="Vercirnon",'1st Plate'!C6="blank"),'1st Plate'!C6,IF(AND('1st Plate'!C6&lt;&gt;"",'Reagent batch 1st plate'!C6&lt;&gt;""),'1st Plate'!C6&amp;" - "&amp;'Reagent batch 1st plate'!C6,IF(AND('1st Plate'!C6="",'Reagent batch 1st plate'!C6=""),"","error"))),"")</f>
        <v>XXXX-Nle-L5-13_Multiplex2023Apr - Multiplex2023Apr</v>
      </c>
      <c r="D6" s="10" t="str">
        <f>IF('Layout full names (mandatory)'!F6&lt;&gt;"",IF(OR('1st Plate'!D6="Buffer",'1st Plate'!D6="Vercirnon",'1st Plate'!D6="blank"),'1st Plate'!D6,IF(AND('1st Plate'!D6&lt;&gt;"",'Reagent batch 1st plate'!D6&lt;&gt;""),'1st Plate'!D6&amp;" - "&amp;'Reagent batch 1st plate'!D6,IF(AND('1st Plate'!D6="",'Reagent batch 1st plate'!D6=""),"","error"))),"")</f>
        <v>XXXX-Nle-L5-14_Multiplex2023Apr - Multiplex2023Apr</v>
      </c>
      <c r="E6" s="10" t="str">
        <f>IF('Layout full names (mandatory)'!G6&lt;&gt;"",IF(OR('1st Plate'!E6="Buffer",'1st Plate'!E6="Vercirnon",'1st Plate'!E6="blank"),'1st Plate'!E6,IF(AND('1st Plate'!E6&lt;&gt;"",'Reagent batch 1st plate'!E6&lt;&gt;""),'1st Plate'!E6&amp;" - "&amp;'Reagent batch 1st plate'!E6,IF(AND('1st Plate'!E6="",'Reagent batch 1st plate'!E6=""),"","error"))),"")</f>
        <v>XXXX-Nle-L5-14_Multiplex2023Apr - Multiplex2023Apr</v>
      </c>
      <c r="F6" s="10" t="str">
        <f>IF('Layout full names (mandatory)'!H6&lt;&gt;"",IF(OR('1st Plate'!F6="Buffer",'1st Plate'!F6="Vercirnon",'1st Plate'!F6="blank"),'1st Plate'!F6,IF(AND('1st Plate'!F6&lt;&gt;"",'Reagent batch 1st plate'!F6&lt;&gt;""),'1st Plate'!F6&amp;" - "&amp;'Reagent batch 1st plate'!F6,IF(AND('1st Plate'!F6="",'Reagent batch 1st plate'!F6=""),"","error"))),"")</f>
        <v>XXXX-Nle-L5-15_Multiplex2023Apr - Multiplex2023Apr</v>
      </c>
      <c r="G6" s="10" t="str">
        <f>IF('Layout full names (mandatory)'!I6&lt;&gt;"",IF(OR('1st Plate'!G6="Buffer",'1st Plate'!G6="Vercirnon",'1st Plate'!G6="blank"),'1st Plate'!G6,IF(AND('1st Plate'!G6&lt;&gt;"",'Reagent batch 1st plate'!G6&lt;&gt;""),'1st Plate'!G6&amp;" - "&amp;'Reagent batch 1st plate'!G6,IF(AND('1st Plate'!G6="",'Reagent batch 1st plate'!G6=""),"","error"))),"")</f>
        <v>XXXX-Nle-L5-15_Multiplex2023Apr - Multiplex2023Apr</v>
      </c>
      <c r="H6" s="10" t="str">
        <f>IF('Layout full names (mandatory)'!J6&lt;&gt;"",IF(OR('1st Plate'!H6="Buffer",'1st Plate'!H6="Vercirnon",'1st Plate'!H6="blank"),'1st Plate'!H6,IF(AND('1st Plate'!H6&lt;&gt;"",'Reagent batch 1st plate'!H6&lt;&gt;""),'1st Plate'!H6&amp;" - "&amp;'Reagent batch 1st plate'!H6,IF(AND('1st Plate'!H6="",'Reagent batch 1st plate'!H6=""),"","error"))),"")</f>
        <v>XXXX-Nle-L5-16_Multiplex2023Apr - Multiplex2023Apr</v>
      </c>
      <c r="I6" s="10" t="str">
        <f>IF('Layout full names (mandatory)'!K6&lt;&gt;"",IF(OR('1st Plate'!I6="Buffer",'1st Plate'!I6="Vercirnon",'1st Plate'!I6="blank"),'1st Plate'!I6,IF(AND('1st Plate'!I6&lt;&gt;"",'Reagent batch 1st plate'!I6&lt;&gt;""),'1st Plate'!I6&amp;" - "&amp;'Reagent batch 1st plate'!I6,IF(AND('1st Plate'!I6="",'Reagent batch 1st plate'!I6=""),"","error"))),"")</f>
        <v>XXXX-Nle-L5-16_Multiplex2023Apr - Multiplex2023Apr</v>
      </c>
      <c r="J6" s="10" t="str">
        <f>IF('Layout full names (mandatory)'!L6&lt;&gt;"",IF(OR('1st Plate'!J6="Buffer",'1st Plate'!J6="Vercirnon",'1st Plate'!J6="blank"),'1st Plate'!J6,IF(AND('1st Plate'!J6&lt;&gt;"",'Reagent batch 1st plate'!J6&lt;&gt;""),'1st Plate'!J6&amp;" - "&amp;'Reagent batch 1st plate'!J6,IF(AND('1st Plate'!J6="",'Reagent batch 1st plate'!J6=""),"","error"))),"")</f>
        <v>XXXX-Nle-L5-17_Multiplex2023Apr - Multiplex2023Apr</v>
      </c>
      <c r="K6" s="10" t="str">
        <f>IF('Layout full names (mandatory)'!M6&lt;&gt;"",IF(OR('1st Plate'!K6="Buffer",'1st Plate'!K6="Vercirnon",'1st Plate'!K6="blank"),'1st Plate'!K6,IF(AND('1st Plate'!K6&lt;&gt;"",'Reagent batch 1st plate'!K6&lt;&gt;""),'1st Plate'!K6&amp;" - "&amp;'Reagent batch 1st plate'!K6,IF(AND('1st Plate'!K6="",'Reagent batch 1st plate'!K6=""),"","error"))),"")</f>
        <v>XXXX-Nle-L5-17_Multiplex2023Apr - Multiplex2023Apr</v>
      </c>
      <c r="L6" s="10" t="str">
        <f>IF('Layout full names (mandatory)'!N6&lt;&gt;"",IF(OR('1st Plate'!L6="Buffer",'1st Plate'!L6="Vercirnon",'1st Plate'!L6="blank"),'1st Plate'!L6,IF(AND('1st Plate'!L6&lt;&gt;"",'Reagent batch 1st plate'!L6&lt;&gt;""),'1st Plate'!L6&amp;" - "&amp;'Reagent batch 1st plate'!L6,IF(AND('1st Plate'!L6="",'Reagent batch 1st plate'!L6=""),"","error"))),"")</f>
        <v>XXXX-Nle-L5-18_Multiplex2023Apr - Multiplex2023Apr</v>
      </c>
      <c r="M6" s="10" t="str">
        <f>IF('Layout full names (mandatory)'!O6&lt;&gt;"",IF(OR('1st Plate'!M6="Buffer",'1st Plate'!M6="Vercirnon",'1st Plate'!M6="blank"),'1st Plate'!M6,IF(AND('1st Plate'!M6&lt;&gt;"",'Reagent batch 1st plate'!M6&lt;&gt;""),'1st Plate'!M6&amp;" - "&amp;'Reagent batch 1st plate'!M6,IF(AND('1st Plate'!M6="",'Reagent batch 1st plate'!M6=""),"","error"))),"")</f>
        <v>XXXX-Nle-L5-18_Multiplex2023Apr - Multiplex2023Apr</v>
      </c>
      <c r="N6" s="10" t="str">
        <f>IF('Layout full names (mandatory)'!P6&lt;&gt;"",IF(OR('1st Plate'!N6="Buffer",'1st Plate'!N6="Vercirnon",'1st Plate'!N6="blank"),'1st Plate'!N6,IF(AND('1st Plate'!N6&lt;&gt;"",'Reagent batch 1st plate'!N6&lt;&gt;""),'1st Plate'!N6&amp;" - "&amp;'Reagent batch 1st plate'!N6,IF(AND('1st Plate'!N6="",'Reagent batch 1st plate'!N6=""),"","error"))),"")</f>
        <v>XXXX-Nle-L5-19_Multiplex2023Apr - Multiplex2023Apr</v>
      </c>
      <c r="O6" s="10" t="str">
        <f>IF('Layout full names (mandatory)'!Q6&lt;&gt;"",IF(OR('1st Plate'!O6="Buffer",'1st Plate'!O6="Vercirnon",'1st Plate'!O6="blank"),'1st Plate'!O6,IF(AND('1st Plate'!O6&lt;&gt;"",'Reagent batch 1st plate'!O6&lt;&gt;""),'1st Plate'!O6&amp;" - "&amp;'Reagent batch 1st plate'!O6,IF(AND('1st Plate'!O6="",'Reagent batch 1st plate'!O6=""),"","error"))),"")</f>
        <v>XXXX-Nle-L5-19_Multiplex2023Apr - Multiplex2023Apr</v>
      </c>
      <c r="P6" s="10" t="str">
        <f>IF('Layout full names (mandatory)'!R6&lt;&gt;"",IF(OR('1st Plate'!P6="Buffer",'1st Plate'!P6="Vercirnon",'1st Plate'!P6="blank"),'1st Plate'!P6,IF(AND('1st Plate'!P6&lt;&gt;"",'Reagent batch 1st plate'!P6&lt;&gt;""),'1st Plate'!P6&amp;" - "&amp;'Reagent batch 1st plate'!P6,IF(AND('1st Plate'!P6="",'Reagent batch 1st plate'!P6=""),"","error"))),"")</f>
        <v>XXXX-Nle-L5-20_Multiplex2023Apr - Multiplex2023Apr</v>
      </c>
      <c r="Q6" s="10" t="str">
        <f>IF('Layout full names (mandatory)'!S6&lt;&gt;"",IF(OR('1st Plate'!Q6="Buffer",'1st Plate'!Q6="Vercirnon",'1st Plate'!Q6="blank"),'1st Plate'!Q6,IF(AND('1st Plate'!Q6&lt;&gt;"",'Reagent batch 1st plate'!Q6&lt;&gt;""),'1st Plate'!Q6&amp;" - "&amp;'Reagent batch 1st plate'!Q6,IF(AND('1st Plate'!Q6="",'Reagent batch 1st plate'!Q6=""),"","error"))),"")</f>
        <v>XXXX-Nle-L5-20_Multiplex2023Apr - Multiplex2023Apr</v>
      </c>
      <c r="R6" s="10" t="str">
        <f>IF('Layout full names (mandatory)'!T6&lt;&gt;"",IF(OR('1st Plate'!R6="Buffer",'1st Plate'!R6="Vercirnon",'1st Plate'!R6="blank"),'1st Plate'!R6,IF(AND('1st Plate'!R6&lt;&gt;"",'Reagent batch 1st plate'!R6&lt;&gt;""),'1st Plate'!R6&amp;" - "&amp;'Reagent batch 1st plate'!R6,IF(AND('1st Plate'!R6="",'Reagent batch 1st plate'!R6=""),"","error"))),"")</f>
        <v>XXXX-Nle-L5-21_Multiplex2023Apr - Multiplex2023Apr</v>
      </c>
      <c r="S6" s="10" t="str">
        <f>IF('Layout full names (mandatory)'!U6&lt;&gt;"",IF(OR('1st Plate'!S6="Buffer",'1st Plate'!S6="Vercirnon",'1st Plate'!S6="blank"),'1st Plate'!S6,IF(AND('1st Plate'!S6&lt;&gt;"",'Reagent batch 1st plate'!S6&lt;&gt;""),'1st Plate'!S6&amp;" - "&amp;'Reagent batch 1st plate'!S6,IF(AND('1st Plate'!S6="",'Reagent batch 1st plate'!S6=""),"","error"))),"")</f>
        <v>XXXX-Nle-L5-21_Multiplex2023Apr - Multiplex2023Apr</v>
      </c>
      <c r="T6" s="10" t="str">
        <f>IF('Layout full names (mandatory)'!V6&lt;&gt;"",IF(OR('1st Plate'!T6="Buffer",'1st Plate'!T6="Vercirnon",'1st Plate'!T6="blank"),'1st Plate'!T6,IF(AND('1st Plate'!T6&lt;&gt;"",'Reagent batch 1st plate'!T6&lt;&gt;""),'1st Plate'!T6&amp;" - "&amp;'Reagent batch 1st plate'!T6,IF(AND('1st Plate'!T6="",'Reagent batch 1st plate'!T6=""),"","error"))),"")</f>
        <v>XXXX-Nle-L5-22_Multiplex2023Apr - Multiplex2023Apr</v>
      </c>
      <c r="U6" s="10" t="str">
        <f>IF('Layout full names (mandatory)'!W6&lt;&gt;"",IF(OR('1st Plate'!U6="Buffer",'1st Plate'!U6="Vercirnon",'1st Plate'!U6="blank"),'1st Plate'!U6,IF(AND('1st Plate'!U6&lt;&gt;"",'Reagent batch 1st plate'!U6&lt;&gt;""),'1st Plate'!U6&amp;" - "&amp;'Reagent batch 1st plate'!U6,IF(AND('1st Plate'!U6="",'Reagent batch 1st plate'!U6=""),"","error"))),"")</f>
        <v>XXXX-Nle-L5-22_Multiplex2023Apr - Multiplex2023Apr</v>
      </c>
      <c r="V6" s="10" t="str">
        <f>IF('Layout full names (mandatory)'!X6&lt;&gt;"",IF(OR('1st Plate'!V6="Buffer",'1st Plate'!V6="Vercirnon",'1st Plate'!V6="blank"),'1st Plate'!V6,IF(AND('1st Plate'!V6&lt;&gt;"",'Reagent batch 1st plate'!V6&lt;&gt;""),'1st Plate'!V6&amp;" - "&amp;'Reagent batch 1st plate'!V6,IF(AND('1st Plate'!V6="",'Reagent batch 1st plate'!V6=""),"","error"))),"")</f>
        <v>XXXX-Nle-L5-23_Multiplex2023Apr - Multiplex2023Apr</v>
      </c>
      <c r="W6" s="10" t="str">
        <f>IF('Layout full names (mandatory)'!Y6&lt;&gt;"",IF(OR('1st Plate'!W6="Buffer",'1st Plate'!W6="Vercirnon",'1st Plate'!W6="blank"),'1st Plate'!W6,IF(AND('1st Plate'!W6&lt;&gt;"",'Reagent batch 1st plate'!W6&lt;&gt;""),'1st Plate'!W6&amp;" - "&amp;'Reagent batch 1st plate'!W6,IF(AND('1st Plate'!W6="",'Reagent batch 1st plate'!W6=""),"","error"))),"")</f>
        <v>XXXX-Nle-L5-23_Multiplex2023Apr - Multiplex2023Apr</v>
      </c>
      <c r="X6" s="10" t="str">
        <f>IF('Layout full names (mandatory)'!Z6&lt;&gt;"",IF(OR('1st Plate'!X6="Buffer",'1st Plate'!X6="Vercirnon",'1st Plate'!X6="blank"),'1st Plate'!X6,IF(AND('1st Plate'!X6&lt;&gt;"",'Reagent batch 1st plate'!X6&lt;&gt;""),'1st Plate'!X6&amp;" - "&amp;'Reagent batch 1st plate'!X6,IF(AND('1st Plate'!X6="",'Reagent batch 1st plate'!X6=""),"","error"))),"")</f>
        <v>XXXX-Nle-L5-24_Multiplex2023Apr - Multiplex2023Apr</v>
      </c>
      <c r="Y6" s="10" t="str">
        <f>IF('Layout full names (mandatory)'!AA6&lt;&gt;"",IF(OR('1st Plate'!Y6="Buffer",'1st Plate'!Y6="Vercirnon",'1st Plate'!Y6="blank"),'1st Plate'!Y6,IF(AND('1st Plate'!Y6&lt;&gt;"",'Reagent batch 1st plate'!Y6&lt;&gt;""),'1st Plate'!Y6&amp;" - "&amp;'Reagent batch 1st plate'!Y6,IF(AND('1st Plate'!Y6="",'Reagent batch 1st plate'!Y6=""),"","error"))),"")</f>
        <v>XXXX-Nle-L5-24_Multiplex2023Apr - Multiplex2023Apr</v>
      </c>
      <c r="AB6" s="23" t="s">
        <v>572</v>
      </c>
      <c r="AC6" s="23" t="s">
        <v>573</v>
      </c>
      <c r="AD6" s="23" t="s">
        <v>574</v>
      </c>
      <c r="AE6" s="23" t="s">
        <v>20</v>
      </c>
    </row>
    <row r="7" spans="1:40" ht="21.75" customHeight="1" thickBot="1" x14ac:dyDescent="0.45">
      <c r="A7" s="2" t="str">
        <f>'Layout full names (mandatory)'!C7</f>
        <v>F</v>
      </c>
      <c r="B7" s="10" t="str">
        <f>IF('Layout full names (mandatory)'!D7&lt;&gt;"",IF(OR('1st Plate'!B7="Buffer",'1st Plate'!B7="Vercirnon",'1st Plate'!B7="blank"),'1st Plate'!B7,IF(AND('1st Plate'!B7&lt;&gt;"",'Reagent batch 1st plate'!B7&lt;&gt;""),'1st Plate'!B7&amp;" - "&amp;'Reagent batch 1st plate'!B7,IF(AND('1st Plate'!B7="",'Reagent batch 1st plate'!B7=""),"","error"))),"")</f>
        <v>XXXX-Nle-L5-13_Multiplex2023Apr - Multiplex2023Apr</v>
      </c>
      <c r="C7" s="10" t="str">
        <f>IF('Layout full names (mandatory)'!E7&lt;&gt;"",IF(OR('1st Plate'!C7="Buffer",'1st Plate'!C7="Vercirnon",'1st Plate'!C7="blank"),'1st Plate'!C7,IF(AND('1st Plate'!C7&lt;&gt;"",'Reagent batch 1st plate'!C7&lt;&gt;""),'1st Plate'!C7&amp;" - "&amp;'Reagent batch 1st plate'!C7,IF(AND('1st Plate'!C7="",'Reagent batch 1st plate'!C7=""),"","error"))),"")</f>
        <v>XXXX-Nle-L5-13_Multiplex2023Apr - Multiplex2023Apr</v>
      </c>
      <c r="D7" s="10" t="str">
        <f>IF('Layout full names (mandatory)'!F7&lt;&gt;"",IF(OR('1st Plate'!D7="Buffer",'1st Plate'!D7="Vercirnon",'1st Plate'!D7="blank"),'1st Plate'!D7,IF(AND('1st Plate'!D7&lt;&gt;"",'Reagent batch 1st plate'!D7&lt;&gt;""),'1st Plate'!D7&amp;" - "&amp;'Reagent batch 1st plate'!D7,IF(AND('1st Plate'!D7="",'Reagent batch 1st plate'!D7=""),"","error"))),"")</f>
        <v>XXXX-Nle-L5-14_Multiplex2023Apr - Multiplex2023Apr</v>
      </c>
      <c r="E7" s="10" t="str">
        <f>IF('Layout full names (mandatory)'!G7&lt;&gt;"",IF(OR('1st Plate'!E7="Buffer",'1st Plate'!E7="Vercirnon",'1st Plate'!E7="blank"),'1st Plate'!E7,IF(AND('1st Plate'!E7&lt;&gt;"",'Reagent batch 1st plate'!E7&lt;&gt;""),'1st Plate'!E7&amp;" - "&amp;'Reagent batch 1st plate'!E7,IF(AND('1st Plate'!E7="",'Reagent batch 1st plate'!E7=""),"","error"))),"")</f>
        <v>XXXX-Nle-L5-14_Multiplex2023Apr - Multiplex2023Apr</v>
      </c>
      <c r="F7" s="10" t="str">
        <f>IF('Layout full names (mandatory)'!H7&lt;&gt;"",IF(OR('1st Plate'!F7="Buffer",'1st Plate'!F7="Vercirnon",'1st Plate'!F7="blank"),'1st Plate'!F7,IF(AND('1st Plate'!F7&lt;&gt;"",'Reagent batch 1st plate'!F7&lt;&gt;""),'1st Plate'!F7&amp;" - "&amp;'Reagent batch 1st plate'!F7,IF(AND('1st Plate'!F7="",'Reagent batch 1st plate'!F7=""),"","error"))),"")</f>
        <v>XXXX-Nle-L5-15_Multiplex2023Apr - Multiplex2023Apr</v>
      </c>
      <c r="G7" s="10" t="str">
        <f>IF('Layout full names (mandatory)'!I7&lt;&gt;"",IF(OR('1st Plate'!G7="Buffer",'1st Plate'!G7="Vercirnon",'1st Plate'!G7="blank"),'1st Plate'!G7,IF(AND('1st Plate'!G7&lt;&gt;"",'Reagent batch 1st plate'!G7&lt;&gt;""),'1st Plate'!G7&amp;" - "&amp;'Reagent batch 1st plate'!G7,IF(AND('1st Plate'!G7="",'Reagent batch 1st plate'!G7=""),"","error"))),"")</f>
        <v>XXXX-Nle-L5-15_Multiplex2023Apr - Multiplex2023Apr</v>
      </c>
      <c r="H7" s="10" t="str">
        <f>IF('Layout full names (mandatory)'!J7&lt;&gt;"",IF(OR('1st Plate'!H7="Buffer",'1st Plate'!H7="Vercirnon",'1st Plate'!H7="blank"),'1st Plate'!H7,IF(AND('1st Plate'!H7&lt;&gt;"",'Reagent batch 1st plate'!H7&lt;&gt;""),'1st Plate'!H7&amp;" - "&amp;'Reagent batch 1st plate'!H7,IF(AND('1st Plate'!H7="",'Reagent batch 1st plate'!H7=""),"","error"))),"")</f>
        <v>XXXX-Nle-L5-16_Multiplex2023Apr - Multiplex2023Apr</v>
      </c>
      <c r="I7" s="10" t="str">
        <f>IF('Layout full names (mandatory)'!K7&lt;&gt;"",IF(OR('1st Plate'!I7="Buffer",'1st Plate'!I7="Vercirnon",'1st Plate'!I7="blank"),'1st Plate'!I7,IF(AND('1st Plate'!I7&lt;&gt;"",'Reagent batch 1st plate'!I7&lt;&gt;""),'1st Plate'!I7&amp;" - "&amp;'Reagent batch 1st plate'!I7,IF(AND('1st Plate'!I7="",'Reagent batch 1st plate'!I7=""),"","error"))),"")</f>
        <v>XXXX-Nle-L5-16_Multiplex2023Apr - Multiplex2023Apr</v>
      </c>
      <c r="J7" s="10" t="str">
        <f>IF('Layout full names (mandatory)'!L7&lt;&gt;"",IF(OR('1st Plate'!J7="Buffer",'1st Plate'!J7="Vercirnon",'1st Plate'!J7="blank"),'1st Plate'!J7,IF(AND('1st Plate'!J7&lt;&gt;"",'Reagent batch 1st plate'!J7&lt;&gt;""),'1st Plate'!J7&amp;" - "&amp;'Reagent batch 1st plate'!J7,IF(AND('1st Plate'!J7="",'Reagent batch 1st plate'!J7=""),"","error"))),"")</f>
        <v>XXXX-Nle-L5-17_Multiplex2023Apr - Multiplex2023Apr</v>
      </c>
      <c r="K7" s="10" t="str">
        <f>IF('Layout full names (mandatory)'!M7&lt;&gt;"",IF(OR('1st Plate'!K7="Buffer",'1st Plate'!K7="Vercirnon",'1st Plate'!K7="blank"),'1st Plate'!K7,IF(AND('1st Plate'!K7&lt;&gt;"",'Reagent batch 1st plate'!K7&lt;&gt;""),'1st Plate'!K7&amp;" - "&amp;'Reagent batch 1st plate'!K7,IF(AND('1st Plate'!K7="",'Reagent batch 1st plate'!K7=""),"","error"))),"")</f>
        <v>XXXX-Nle-L5-17_Multiplex2023Apr - Multiplex2023Apr</v>
      </c>
      <c r="L7" s="10" t="str">
        <f>IF('Layout full names (mandatory)'!N7&lt;&gt;"",IF(OR('1st Plate'!L7="Buffer",'1st Plate'!L7="Vercirnon",'1st Plate'!L7="blank"),'1st Plate'!L7,IF(AND('1st Plate'!L7&lt;&gt;"",'Reagent batch 1st plate'!L7&lt;&gt;""),'1st Plate'!L7&amp;" - "&amp;'Reagent batch 1st plate'!L7,IF(AND('1st Plate'!L7="",'Reagent batch 1st plate'!L7=""),"","error"))),"")</f>
        <v>XXXX-Nle-L5-18_Multiplex2023Apr - Multiplex2023Apr</v>
      </c>
      <c r="M7" s="10" t="str">
        <f>IF('Layout full names (mandatory)'!O7&lt;&gt;"",IF(OR('1st Plate'!M7="Buffer",'1st Plate'!M7="Vercirnon",'1st Plate'!M7="blank"),'1st Plate'!M7,IF(AND('1st Plate'!M7&lt;&gt;"",'Reagent batch 1st plate'!M7&lt;&gt;""),'1st Plate'!M7&amp;" - "&amp;'Reagent batch 1st plate'!M7,IF(AND('1st Plate'!M7="",'Reagent batch 1st plate'!M7=""),"","error"))),"")</f>
        <v>XXXX-Nle-L5-18_Multiplex2023Apr - Multiplex2023Apr</v>
      </c>
      <c r="N7" s="10" t="str">
        <f>IF('Layout full names (mandatory)'!P7&lt;&gt;"",IF(OR('1st Plate'!N7="Buffer",'1st Plate'!N7="Vercirnon",'1st Plate'!N7="blank"),'1st Plate'!N7,IF(AND('1st Plate'!N7&lt;&gt;"",'Reagent batch 1st plate'!N7&lt;&gt;""),'1st Plate'!N7&amp;" - "&amp;'Reagent batch 1st plate'!N7,IF(AND('1st Plate'!N7="",'Reagent batch 1st plate'!N7=""),"","error"))),"")</f>
        <v>XXXX-Nle-L5-19_Multiplex2023Apr - Multiplex2023Apr</v>
      </c>
      <c r="O7" s="10" t="str">
        <f>IF('Layout full names (mandatory)'!Q7&lt;&gt;"",IF(OR('1st Plate'!O7="Buffer",'1st Plate'!O7="Vercirnon",'1st Plate'!O7="blank"),'1st Plate'!O7,IF(AND('1st Plate'!O7&lt;&gt;"",'Reagent batch 1st plate'!O7&lt;&gt;""),'1st Plate'!O7&amp;" - "&amp;'Reagent batch 1st plate'!O7,IF(AND('1st Plate'!O7="",'Reagent batch 1st plate'!O7=""),"","error"))),"")</f>
        <v>XXXX-Nle-L5-19_Multiplex2023Apr - Multiplex2023Apr</v>
      </c>
      <c r="P7" s="10" t="str">
        <f>IF('Layout full names (mandatory)'!R7&lt;&gt;"",IF(OR('1st Plate'!P7="Buffer",'1st Plate'!P7="Vercirnon",'1st Plate'!P7="blank"),'1st Plate'!P7,IF(AND('1st Plate'!P7&lt;&gt;"",'Reagent batch 1st plate'!P7&lt;&gt;""),'1st Plate'!P7&amp;" - "&amp;'Reagent batch 1st plate'!P7,IF(AND('1st Plate'!P7="",'Reagent batch 1st plate'!P7=""),"","error"))),"")</f>
        <v>XXXX-Nle-L5-20_Multiplex2023Apr - Multiplex2023Apr</v>
      </c>
      <c r="Q7" s="10" t="str">
        <f>IF('Layout full names (mandatory)'!S7&lt;&gt;"",IF(OR('1st Plate'!Q7="Buffer",'1st Plate'!Q7="Vercirnon",'1st Plate'!Q7="blank"),'1st Plate'!Q7,IF(AND('1st Plate'!Q7&lt;&gt;"",'Reagent batch 1st plate'!Q7&lt;&gt;""),'1st Plate'!Q7&amp;" - "&amp;'Reagent batch 1st plate'!Q7,IF(AND('1st Plate'!Q7="",'Reagent batch 1st plate'!Q7=""),"","error"))),"")</f>
        <v>XXXX-Nle-L5-20_Multiplex2023Apr - Multiplex2023Apr</v>
      </c>
      <c r="R7" s="10" t="str">
        <f>IF('Layout full names (mandatory)'!T7&lt;&gt;"",IF(OR('1st Plate'!R7="Buffer",'1st Plate'!R7="Vercirnon",'1st Plate'!R7="blank"),'1st Plate'!R7,IF(AND('1st Plate'!R7&lt;&gt;"",'Reagent batch 1st plate'!R7&lt;&gt;""),'1st Plate'!R7&amp;" - "&amp;'Reagent batch 1st plate'!R7,IF(AND('1st Plate'!R7="",'Reagent batch 1st plate'!R7=""),"","error"))),"")</f>
        <v>XXXX-Nle-L5-21_Multiplex2023Apr - Multiplex2023Apr</v>
      </c>
      <c r="S7" s="10" t="str">
        <f>IF('Layout full names (mandatory)'!U7&lt;&gt;"",IF(OR('1st Plate'!S7="Buffer",'1st Plate'!S7="Vercirnon",'1st Plate'!S7="blank"),'1st Plate'!S7,IF(AND('1st Plate'!S7&lt;&gt;"",'Reagent batch 1st plate'!S7&lt;&gt;""),'1st Plate'!S7&amp;" - "&amp;'Reagent batch 1st plate'!S7,IF(AND('1st Plate'!S7="",'Reagent batch 1st plate'!S7=""),"","error"))),"")</f>
        <v>XXXX-Nle-L5-21_Multiplex2023Apr - Multiplex2023Apr</v>
      </c>
      <c r="T7" s="10" t="str">
        <f>IF('Layout full names (mandatory)'!V7&lt;&gt;"",IF(OR('1st Plate'!T7="Buffer",'1st Plate'!T7="Vercirnon",'1st Plate'!T7="blank"),'1st Plate'!T7,IF(AND('1st Plate'!T7&lt;&gt;"",'Reagent batch 1st plate'!T7&lt;&gt;""),'1st Plate'!T7&amp;" - "&amp;'Reagent batch 1st plate'!T7,IF(AND('1st Plate'!T7="",'Reagent batch 1st plate'!T7=""),"","error"))),"")</f>
        <v>XXXX-Nle-L5-22_Multiplex2023Apr - Multiplex2023Apr</v>
      </c>
      <c r="U7" s="10" t="str">
        <f>IF('Layout full names (mandatory)'!W7&lt;&gt;"",IF(OR('1st Plate'!U7="Buffer",'1st Plate'!U7="Vercirnon",'1st Plate'!U7="blank"),'1st Plate'!U7,IF(AND('1st Plate'!U7&lt;&gt;"",'Reagent batch 1st plate'!U7&lt;&gt;""),'1st Plate'!U7&amp;" - "&amp;'Reagent batch 1st plate'!U7,IF(AND('1st Plate'!U7="",'Reagent batch 1st plate'!U7=""),"","error"))),"")</f>
        <v>XXXX-Nle-L5-22_Multiplex2023Apr - Multiplex2023Apr</v>
      </c>
      <c r="V7" s="10" t="str">
        <f>IF('Layout full names (mandatory)'!X7&lt;&gt;"",IF(OR('1st Plate'!V7="Buffer",'1st Plate'!V7="Vercirnon",'1st Plate'!V7="blank"),'1st Plate'!V7,IF(AND('1st Plate'!V7&lt;&gt;"",'Reagent batch 1st plate'!V7&lt;&gt;""),'1st Plate'!V7&amp;" - "&amp;'Reagent batch 1st plate'!V7,IF(AND('1st Plate'!V7="",'Reagent batch 1st plate'!V7=""),"","error"))),"")</f>
        <v>XXXX-Nle-L5-23_Multiplex2023Apr - Multiplex2023Apr</v>
      </c>
      <c r="W7" s="10" t="str">
        <f>IF('Layout full names (mandatory)'!Y7&lt;&gt;"",IF(OR('1st Plate'!W7="Buffer",'1st Plate'!W7="Vercirnon",'1st Plate'!W7="blank"),'1st Plate'!W7,IF(AND('1st Plate'!W7&lt;&gt;"",'Reagent batch 1st plate'!W7&lt;&gt;""),'1st Plate'!W7&amp;" - "&amp;'Reagent batch 1st plate'!W7,IF(AND('1st Plate'!W7="",'Reagent batch 1st plate'!W7=""),"","error"))),"")</f>
        <v>XXXX-Nle-L5-23_Multiplex2023Apr - Multiplex2023Apr</v>
      </c>
      <c r="X7" s="10" t="str">
        <f>IF('Layout full names (mandatory)'!Z7&lt;&gt;"",IF(OR('1st Plate'!X7="Buffer",'1st Plate'!X7="Vercirnon",'1st Plate'!X7="blank"),'1st Plate'!X7,IF(AND('1st Plate'!X7&lt;&gt;"",'Reagent batch 1st plate'!X7&lt;&gt;""),'1st Plate'!X7&amp;" - "&amp;'Reagent batch 1st plate'!X7,IF(AND('1st Plate'!X7="",'Reagent batch 1st plate'!X7=""),"","error"))),"")</f>
        <v>XXXX-Nle-L5-24_Multiplex2023Apr - Multiplex2023Apr</v>
      </c>
      <c r="Y7" s="10" t="str">
        <f>IF('Layout full names (mandatory)'!AA7&lt;&gt;"",IF(OR('1st Plate'!Y7="Buffer",'1st Plate'!Y7="Vercirnon",'1st Plate'!Y7="blank"),'1st Plate'!Y7,IF(AND('1st Plate'!Y7&lt;&gt;"",'Reagent batch 1st plate'!Y7&lt;&gt;""),'1st Plate'!Y7&amp;" - "&amp;'Reagent batch 1st plate'!Y7,IF(AND('1st Plate'!Y7="",'Reagent batch 1st plate'!Y7=""),"","error"))),"")</f>
        <v>XXXX-Nle-L5-24_Multiplex2023Apr - Multiplex2023Apr</v>
      </c>
      <c r="AB7" t="str">
        <f t="array" ref="AB7:AB39">_xlfn.UNIQUE(_xlfn._xlws.FILTER(D47:D429,D47:D429&lt;&gt;"",""))</f>
        <v>XXXX-Nle-L5-13_Multiplex2023Apr - Multiplex2023Apr</v>
      </c>
      <c r="AC7" t="str">
        <f t="shared" ref="AC7:AC70" si="0">TRIM((SUBSTITUTE(AB7,_xlfn.CONCAT("- ",AD7),"")))</f>
        <v>XXXX-Nle-L5-13_Multiplex2023Apr</v>
      </c>
      <c r="AD7" t="str">
        <f t="shared" ref="AD7:AD70" si="1">TRIM(IFERROR(IFERROR(SUBSTITUTE(RIGHT(AB7,LEN(AB7) - SEARCH(" - ", AB7, SEARCH(" - ", AB7) + 1)),"- ",""),SUBSTITUTE(RIGHT(AB7,LEN(AB7) - (SEARCH(" - ", AB7) + 1)),"- ","")),""))</f>
        <v>Multiplex2023Apr</v>
      </c>
      <c r="AE7">
        <f>IF(AB7&lt;&gt;"",COUNTIFS($B$2:$Y$17,AB7,cell_passage!$B$2:$Y$17,"&lt;&gt;"),"")</f>
        <v>9</v>
      </c>
      <c r="AL7" s="27"/>
      <c r="AM7" s="21"/>
    </row>
    <row r="8" spans="1:40" ht="21.75" customHeight="1" thickBot="1" x14ac:dyDescent="0.45">
      <c r="A8" s="2" t="str">
        <f>'Layout full names (mandatory)'!C8</f>
        <v>G</v>
      </c>
      <c r="B8" s="10" t="str">
        <f>IF('Layout full names (mandatory)'!D8&lt;&gt;"",IF(OR('1st Plate'!B8="Buffer",'1st Plate'!B8="Vercirnon",'1st Plate'!B8="blank"),'1st Plate'!B8,IF(AND('1st Plate'!B8&lt;&gt;"",'Reagent batch 1st plate'!B8&lt;&gt;""),'1st Plate'!B8&amp;" - "&amp;'Reagent batch 1st plate'!B8,IF(AND('1st Plate'!B8="",'Reagent batch 1st plate'!B8=""),"","error"))),"")</f>
        <v>XXXX-Nle-L5-01_Multiplex2023Mar - Multiplex2023Mar</v>
      </c>
      <c r="C8" s="10" t="str">
        <f>IF('Layout full names (mandatory)'!E8&lt;&gt;"",IF(OR('1st Plate'!C8="Buffer",'1st Plate'!C8="Vercirnon",'1st Plate'!C8="blank"),'1st Plate'!C8,IF(AND('1st Plate'!C8&lt;&gt;"",'Reagent batch 1st plate'!C8&lt;&gt;""),'1st Plate'!C8&amp;" - "&amp;'Reagent batch 1st plate'!C8,IF(AND('1st Plate'!C8="",'Reagent batch 1st plate'!C8=""),"","error"))),"")</f>
        <v>XXXX-YYYYY-NGS-MALO-3_Multiplex-2022May - Multiplex-2022May</v>
      </c>
      <c r="D8" s="10" t="str">
        <f>IF('Layout full names (mandatory)'!F8&lt;&gt;"",IF(OR('1st Plate'!D8="Buffer",'1st Plate'!D8="Vercirnon",'1st Plate'!D8="blank"),'1st Plate'!D8,IF(AND('1st Plate'!D8&lt;&gt;"",'Reagent batch 1st plate'!D8&lt;&gt;""),'1st Plate'!D8&amp;" - "&amp;'Reagent batch 1st plate'!D8,IF(AND('1st Plate'!D8="",'Reagent batch 1st plate'!D8=""),"","error"))),"")</f>
        <v>XXXX-Nle-L5-02_Multiplex2023Mar - Multiplex2023Mar</v>
      </c>
      <c r="E8" s="10" t="str">
        <f>IF('Layout full names (mandatory)'!G8&lt;&gt;"",IF(OR('1st Plate'!E8="Buffer",'1st Plate'!E8="Vercirnon",'1st Plate'!E8="blank"),'1st Plate'!E8,IF(AND('1st Plate'!E8&lt;&gt;"",'Reagent batch 1st plate'!E8&lt;&gt;""),'1st Plate'!E8&amp;" - "&amp;'Reagent batch 1st plate'!E8,IF(AND('1st Plate'!E8="",'Reagent batch 1st plate'!E8=""),"","error"))),"")</f>
        <v>XXXX-YYYYY-NGS-MALO-3_Multiplex-2022May - Multiplex-2022May</v>
      </c>
      <c r="F8" s="10" t="str">
        <f>IF('Layout full names (mandatory)'!H8&lt;&gt;"",IF(OR('1st Plate'!F8="Buffer",'1st Plate'!F8="Vercirnon",'1st Plate'!F8="blank"),'1st Plate'!F8,IF(AND('1st Plate'!F8&lt;&gt;"",'Reagent batch 1st plate'!F8&lt;&gt;""),'1st Plate'!F8&amp;" - "&amp;'Reagent batch 1st plate'!F8,IF(AND('1st Plate'!F8="",'Reagent batch 1st plate'!F8=""),"","error"))),"")</f>
        <v>XXXX-Nle-L5-03_Multiplex2023Mar - Multiplex2023Mar</v>
      </c>
      <c r="G8" s="10" t="str">
        <f>IF('Layout full names (mandatory)'!I8&lt;&gt;"",IF(OR('1st Plate'!G8="Buffer",'1st Plate'!G8="Vercirnon",'1st Plate'!G8="blank"),'1st Plate'!G8,IF(AND('1st Plate'!G8&lt;&gt;"",'Reagent batch 1st plate'!G8&lt;&gt;""),'1st Plate'!G8&amp;" - "&amp;'Reagent batch 1st plate'!G8,IF(AND('1st Plate'!G8="",'Reagent batch 1st plate'!G8=""),"","error"))),"")</f>
        <v>XXXX-YYYYY-NGS-MALO-3_Multiplex-2022May - Multiplex-2022May</v>
      </c>
      <c r="H8" s="10" t="str">
        <f>IF('Layout full names (mandatory)'!J8&lt;&gt;"",IF(OR('1st Plate'!H8="Buffer",'1st Plate'!H8="Vercirnon",'1st Plate'!H8="blank"),'1st Plate'!H8,IF(AND('1st Plate'!H8&lt;&gt;"",'Reagent batch 1st plate'!H8&lt;&gt;""),'1st Plate'!H8&amp;" - "&amp;'Reagent batch 1st plate'!H8,IF(AND('1st Plate'!H8="",'Reagent batch 1st plate'!H8=""),"","error"))),"")</f>
        <v>XXXX-Nle-L5-04_Multiplex2023Mar - Multiplex2023Mar</v>
      </c>
      <c r="I8" s="10" t="str">
        <f>IF('Layout full names (mandatory)'!K8&lt;&gt;"",IF(OR('1st Plate'!I8="Buffer",'1st Plate'!I8="Vercirnon",'1st Plate'!I8="blank"),'1st Plate'!I8,IF(AND('1st Plate'!I8&lt;&gt;"",'Reagent batch 1st plate'!I8&lt;&gt;""),'1st Plate'!I8&amp;" - "&amp;'Reagent batch 1st plate'!I8,IF(AND('1st Plate'!I8="",'Reagent batch 1st plate'!I8=""),"","error"))),"")</f>
        <v>XXXX-YYYYY-NGS-MALO-3_Multiplex-2022May - Multiplex-2022May</v>
      </c>
      <c r="J8" s="10" t="str">
        <f>IF('Layout full names (mandatory)'!L8&lt;&gt;"",IF(OR('1st Plate'!J8="Buffer",'1st Plate'!J8="Vercirnon",'1st Plate'!J8="blank"),'1st Plate'!J8,IF(AND('1st Plate'!J8&lt;&gt;"",'Reagent batch 1st plate'!J8&lt;&gt;""),'1st Plate'!J8&amp;" - "&amp;'Reagent batch 1st plate'!J8,IF(AND('1st Plate'!J8="",'Reagent batch 1st plate'!J8=""),"","error"))),"")</f>
        <v>XXXX-Nle-L5-05_Multiplex2023Apr - Multiplex2023Apr</v>
      </c>
      <c r="K8" s="10" t="str">
        <f>IF('Layout full names (mandatory)'!M8&lt;&gt;"",IF(OR('1st Plate'!K8="Buffer",'1st Plate'!K8="Vercirnon",'1st Plate'!K8="blank"),'1st Plate'!K8,IF(AND('1st Plate'!K8&lt;&gt;"",'Reagent batch 1st plate'!K8&lt;&gt;""),'1st Plate'!K8&amp;" - "&amp;'Reagent batch 1st plate'!K8,IF(AND('1st Plate'!K8="",'Reagent batch 1st plate'!K8=""),"","error"))),"")</f>
        <v>XXXX-YYYYY-NGS-MALO-3_Multiplex-2022May - Multiplex-2022May</v>
      </c>
      <c r="L8" s="10" t="str">
        <f>IF('Layout full names (mandatory)'!N8&lt;&gt;"",IF(OR('1st Plate'!L8="Buffer",'1st Plate'!L8="Vercirnon",'1st Plate'!L8="blank"),'1st Plate'!L8,IF(AND('1st Plate'!L8&lt;&gt;"",'Reagent batch 1st plate'!L8&lt;&gt;""),'1st Plate'!L8&amp;" - "&amp;'Reagent batch 1st plate'!L8,IF(AND('1st Plate'!L8="",'Reagent batch 1st plate'!L8=""),"","error"))),"")</f>
        <v>XXXX-Nle-L5-06_Multiplex2023Apr - Multiplex2023Apr</v>
      </c>
      <c r="M8" s="10" t="str">
        <f>IF('Layout full names (mandatory)'!O8&lt;&gt;"",IF(OR('1st Plate'!M8="Buffer",'1st Plate'!M8="Vercirnon",'1st Plate'!M8="blank"),'1st Plate'!M8,IF(AND('1st Plate'!M8&lt;&gt;"",'Reagent batch 1st plate'!M8&lt;&gt;""),'1st Plate'!M8&amp;" - "&amp;'Reagent batch 1st plate'!M8,IF(AND('1st Plate'!M8="",'Reagent batch 1st plate'!M8=""),"","error"))),"")</f>
        <v>XXXX-YYYYY-NGS-MALO-3_Multiplex-2022May - Multiplex-2022May</v>
      </c>
      <c r="N8" s="10" t="str">
        <f>IF('Layout full names (mandatory)'!P8&lt;&gt;"",IF(OR('1st Plate'!N8="Buffer",'1st Plate'!N8="Vercirnon",'1st Plate'!N8="blank"),'1st Plate'!N8,IF(AND('1st Plate'!N8&lt;&gt;"",'Reagent batch 1st plate'!N8&lt;&gt;""),'1st Plate'!N8&amp;" - "&amp;'Reagent batch 1st plate'!N8,IF(AND('1st Plate'!N8="",'Reagent batch 1st plate'!N8=""),"","error"))),"")</f>
        <v>XXXX-Nle-L5-07_Multiplex2023Apr - Multiplex2023Apr</v>
      </c>
      <c r="O8" s="10" t="str">
        <f>IF('Layout full names (mandatory)'!Q8&lt;&gt;"",IF(OR('1st Plate'!O8="Buffer",'1st Plate'!O8="Vercirnon",'1st Plate'!O8="blank"),'1st Plate'!O8,IF(AND('1st Plate'!O8&lt;&gt;"",'Reagent batch 1st plate'!O8&lt;&gt;""),'1st Plate'!O8&amp;" - "&amp;'Reagent batch 1st plate'!O8,IF(AND('1st Plate'!O8="",'Reagent batch 1st plate'!O8=""),"","error"))),"")</f>
        <v>XXXX-YYYYY-NGS-MALO-3_Multiplex-2022May - Multiplex-2022May</v>
      </c>
      <c r="P8" s="10" t="str">
        <f>IF('Layout full names (mandatory)'!R8&lt;&gt;"",IF(OR('1st Plate'!P8="Buffer",'1st Plate'!P8="Vercirnon",'1st Plate'!P8="blank"),'1st Plate'!P8,IF(AND('1st Plate'!P8&lt;&gt;"",'Reagent batch 1st plate'!P8&lt;&gt;""),'1st Plate'!P8&amp;" - "&amp;'Reagent batch 1st plate'!P8,IF(AND('1st Plate'!P8="",'Reagent batch 1st plate'!P8=""),"","error"))),"")</f>
        <v>XXXX-Nle-L5-08_Multiplex2023Apr - Multiplex2023Apr</v>
      </c>
      <c r="Q8" s="10" t="str">
        <f>IF('Layout full names (mandatory)'!S8&lt;&gt;"",IF(OR('1st Plate'!Q8="Buffer",'1st Plate'!Q8="Vercirnon",'1st Plate'!Q8="blank"),'1st Plate'!Q8,IF(AND('1st Plate'!Q8&lt;&gt;"",'Reagent batch 1st plate'!Q8&lt;&gt;""),'1st Plate'!Q8&amp;" - "&amp;'Reagent batch 1st plate'!Q8,IF(AND('1st Plate'!Q8="",'Reagent batch 1st plate'!Q8=""),"","error"))),"")</f>
        <v>XXXX-YYYYY-NGS-MALO-3_Multiplex-2022May - Multiplex-2022May</v>
      </c>
      <c r="R8" s="10" t="str">
        <f>IF('Layout full names (mandatory)'!T8&lt;&gt;"",IF(OR('1st Plate'!R8="Buffer",'1st Plate'!R8="Vercirnon",'1st Plate'!R8="blank"),'1st Plate'!R8,IF(AND('1st Plate'!R8&lt;&gt;"",'Reagent batch 1st plate'!R8&lt;&gt;""),'1st Plate'!R8&amp;" - "&amp;'Reagent batch 1st plate'!R8,IF(AND('1st Plate'!R8="",'Reagent batch 1st plate'!R8=""),"","error"))),"")</f>
        <v>XXXX-Nle-L5-09_Multiplex2023Apr - Multiplex2023Apr</v>
      </c>
      <c r="S8" s="10" t="str">
        <f>IF('Layout full names (mandatory)'!U8&lt;&gt;"",IF(OR('1st Plate'!S8="Buffer",'1st Plate'!S8="Vercirnon",'1st Plate'!S8="blank"),'1st Plate'!S8,IF(AND('1st Plate'!S8&lt;&gt;"",'Reagent batch 1st plate'!S8&lt;&gt;""),'1st Plate'!S8&amp;" - "&amp;'Reagent batch 1st plate'!S8,IF(AND('1st Plate'!S8="",'Reagent batch 1st plate'!S8=""),"","error"))),"")</f>
        <v>XXXX-YYYYY-NGS-MALO-3_Multiplex-2022May - Multiplex-2022May</v>
      </c>
      <c r="T8" s="10" t="str">
        <f>IF('Layout full names (mandatory)'!V8&lt;&gt;"",IF(OR('1st Plate'!T8="Buffer",'1st Plate'!T8="Vercirnon",'1st Plate'!T8="blank"),'1st Plate'!T8,IF(AND('1st Plate'!T8&lt;&gt;"",'Reagent batch 1st plate'!T8&lt;&gt;""),'1st Plate'!T8&amp;" - "&amp;'Reagent batch 1st plate'!T8,IF(AND('1st Plate'!T8="",'Reagent batch 1st plate'!T8=""),"","error"))),"")</f>
        <v>XXXX-Nle-L5-10_Multiplex2023Apr - Multiplex2023Apr</v>
      </c>
      <c r="U8" s="10" t="str">
        <f>IF('Layout full names (mandatory)'!W8&lt;&gt;"",IF(OR('1st Plate'!U8="Buffer",'1st Plate'!U8="Vercirnon",'1st Plate'!U8="blank"),'1st Plate'!U8,IF(AND('1st Plate'!U8&lt;&gt;"",'Reagent batch 1st plate'!U8&lt;&gt;""),'1st Plate'!U8&amp;" - "&amp;'Reagent batch 1st plate'!U8,IF(AND('1st Plate'!U8="",'Reagent batch 1st plate'!U8=""),"","error"))),"")</f>
        <v>Buffer</v>
      </c>
      <c r="V8" s="10" t="str">
        <f>IF('Layout full names (mandatory)'!X8&lt;&gt;"",IF(OR('1st Plate'!V8="Buffer",'1st Plate'!V8="Vercirnon",'1st Plate'!V8="blank"),'1st Plate'!V8,IF(AND('1st Plate'!V8&lt;&gt;"",'Reagent batch 1st plate'!V8&lt;&gt;""),'1st Plate'!V8&amp;" - "&amp;'Reagent batch 1st plate'!V8,IF(AND('1st Plate'!V8="",'Reagent batch 1st plate'!V8=""),"","error"))),"")</f>
        <v>XXXX-Nle-L5-11_Multiplex2023Apr - Multiplex2023Apr</v>
      </c>
      <c r="W8" s="10" t="str">
        <f>IF('Layout full names (mandatory)'!Y8&lt;&gt;"",IF(OR('1st Plate'!W8="Buffer",'1st Plate'!W8="Vercirnon",'1st Plate'!W8="blank"),'1st Plate'!W8,IF(AND('1st Plate'!W8&lt;&gt;"",'Reagent batch 1st plate'!W8&lt;&gt;""),'1st Plate'!W8&amp;" - "&amp;'Reagent batch 1st plate'!W8,IF(AND('1st Plate'!W8="",'Reagent batch 1st plate'!W8=""),"","error"))),"")</f>
        <v>Buffer</v>
      </c>
      <c r="X8" s="10" t="str">
        <f>IF('Layout full names (mandatory)'!Z8&lt;&gt;"",IF(OR('1st Plate'!X8="Buffer",'1st Plate'!X8="Vercirnon",'1st Plate'!X8="blank"),'1st Plate'!X8,IF(AND('1st Plate'!X8&lt;&gt;"",'Reagent batch 1st plate'!X8&lt;&gt;""),'1st Plate'!X8&amp;" - "&amp;'Reagent batch 1st plate'!X8,IF(AND('1st Plate'!X8="",'Reagent batch 1st plate'!X8=""),"","error"))),"")</f>
        <v>XXXX-Nle-L5-12_Multiplex2023Apr - Multiplex2023Apr</v>
      </c>
      <c r="Y8" s="10" t="str">
        <f>IF('Layout full names (mandatory)'!AA8&lt;&gt;"",IF(OR('1st Plate'!Y8="Buffer",'1st Plate'!Y8="Vercirnon",'1st Plate'!Y8="blank"),'1st Plate'!Y8,IF(AND('1st Plate'!Y8&lt;&gt;"",'Reagent batch 1st plate'!Y8&lt;&gt;""),'1st Plate'!Y8&amp;" - "&amp;'Reagent batch 1st plate'!Y8,IF(AND('1st Plate'!Y8="",'Reagent batch 1st plate'!Y8=""),"","error"))),"")</f>
        <v>Buffer</v>
      </c>
      <c r="Z8" s="3"/>
      <c r="AB8" t="str">
        <v>XXXX-Nle-L5-01_Multiplex2023Mar - Multiplex2023Mar</v>
      </c>
      <c r="AC8" t="str">
        <f t="shared" si="0"/>
        <v>XXXX-Nle-L5-01_Multiplex2023Mar</v>
      </c>
      <c r="AD8" t="str">
        <f t="shared" si="1"/>
        <v>Multiplex2023Mar</v>
      </c>
      <c r="AE8">
        <f>IF(AB8&lt;&gt;"",COUNTIFS($B$2:$Y$17,AB8,cell_passage!$B$2:$Y$17,"&lt;&gt;"),"")</f>
        <v>9</v>
      </c>
      <c r="AL8" s="27"/>
      <c r="AM8" s="21"/>
    </row>
    <row r="9" spans="1:40" ht="21.75" customHeight="1" thickBot="1" x14ac:dyDescent="0.45">
      <c r="A9" s="2" t="str">
        <f>'Layout full names (mandatory)'!C9</f>
        <v>H</v>
      </c>
      <c r="B9" s="10" t="str">
        <f>IF('Layout full names (mandatory)'!D9&lt;&gt;"",IF(OR('1st Plate'!B9="Buffer",'1st Plate'!B9="Vercirnon",'1st Plate'!B9="blank"),'1st Plate'!B9,IF(AND('1st Plate'!B9&lt;&gt;"",'Reagent batch 1st plate'!B9&lt;&gt;""),'1st Plate'!B9&amp;" - "&amp;'Reagent batch 1st plate'!B9,IF(AND('1st Plate'!B9="",'Reagent batch 1st plate'!B9=""),"","error"))),"")</f>
        <v>XXXX-Nle-L5-01_Multiplex2023Mar - Multiplex2023Mar</v>
      </c>
      <c r="C9" s="10" t="str">
        <f>IF('Layout full names (mandatory)'!E9&lt;&gt;"",IF(OR('1st Plate'!C9="Buffer",'1st Plate'!C9="Vercirnon",'1st Plate'!C9="blank"),'1st Plate'!C9,IF(AND('1st Plate'!C9&lt;&gt;"",'Reagent batch 1st plate'!C9&lt;&gt;""),'1st Plate'!C9&amp;" - "&amp;'Reagent batch 1st plate'!C9,IF(AND('1st Plate'!C9="",'Reagent batch 1st plate'!C9=""),"","error"))),"")</f>
        <v>XXXX-Nle-L5-01_Multiplex2023Mar - Multiplex2023Mar</v>
      </c>
      <c r="D9" s="10" t="str">
        <f>IF('Layout full names (mandatory)'!F9&lt;&gt;"",IF(OR('1st Plate'!D9="Buffer",'1st Plate'!D9="Vercirnon",'1st Plate'!D9="blank"),'1st Plate'!D9,IF(AND('1st Plate'!D9&lt;&gt;"",'Reagent batch 1st plate'!D9&lt;&gt;""),'1st Plate'!D9&amp;" - "&amp;'Reagent batch 1st plate'!D9,IF(AND('1st Plate'!D9="",'Reagent batch 1st plate'!D9=""),"","error"))),"")</f>
        <v>XXXX-Nle-L5-02_Multiplex2023Mar - Multiplex2023Mar</v>
      </c>
      <c r="E9" s="10" t="str">
        <f>IF('Layout full names (mandatory)'!G9&lt;&gt;"",IF(OR('1st Plate'!E9="Buffer",'1st Plate'!E9="Vercirnon",'1st Plate'!E9="blank"),'1st Plate'!E9,IF(AND('1st Plate'!E9&lt;&gt;"",'Reagent batch 1st plate'!E9&lt;&gt;""),'1st Plate'!E9&amp;" - "&amp;'Reagent batch 1st plate'!E9,IF(AND('1st Plate'!E9="",'Reagent batch 1st plate'!E9=""),"","error"))),"")</f>
        <v>XXXX-Nle-L5-02_Multiplex2023Mar - Multiplex2023Mar</v>
      </c>
      <c r="F9" s="10" t="str">
        <f>IF('Layout full names (mandatory)'!H9&lt;&gt;"",IF(OR('1st Plate'!F9="Buffer",'1st Plate'!F9="Vercirnon",'1st Plate'!F9="blank"),'1st Plate'!F9,IF(AND('1st Plate'!F9&lt;&gt;"",'Reagent batch 1st plate'!F9&lt;&gt;""),'1st Plate'!F9&amp;" - "&amp;'Reagent batch 1st plate'!F9,IF(AND('1st Plate'!F9="",'Reagent batch 1st plate'!F9=""),"","error"))),"")</f>
        <v>XXXX-Nle-L5-03_Multiplex2023Mar - Multiplex2023Mar</v>
      </c>
      <c r="G9" s="10" t="str">
        <f>IF('Layout full names (mandatory)'!I9&lt;&gt;"",IF(OR('1st Plate'!G9="Buffer",'1st Plate'!G9="Vercirnon",'1st Plate'!G9="blank"),'1st Plate'!G9,IF(AND('1st Plate'!G9&lt;&gt;"",'Reagent batch 1st plate'!G9&lt;&gt;""),'1st Plate'!G9&amp;" - "&amp;'Reagent batch 1st plate'!G9,IF(AND('1st Plate'!G9="",'Reagent batch 1st plate'!G9=""),"","error"))),"")</f>
        <v>XXXX-Nle-L5-03_Multiplex2023Mar - Multiplex2023Mar</v>
      </c>
      <c r="H9" s="10" t="str">
        <f>IF('Layout full names (mandatory)'!J9&lt;&gt;"",IF(OR('1st Plate'!H9="Buffer",'1st Plate'!H9="Vercirnon",'1st Plate'!H9="blank"),'1st Plate'!H9,IF(AND('1st Plate'!H9&lt;&gt;"",'Reagent batch 1st plate'!H9&lt;&gt;""),'1st Plate'!H9&amp;" - "&amp;'Reagent batch 1st plate'!H9,IF(AND('1st Plate'!H9="",'Reagent batch 1st plate'!H9=""),"","error"))),"")</f>
        <v>XXXX-Nle-L5-04_Multiplex2023Mar - Multiplex2023Mar</v>
      </c>
      <c r="I9" s="10" t="str">
        <f>IF('Layout full names (mandatory)'!K9&lt;&gt;"",IF(OR('1st Plate'!I9="Buffer",'1st Plate'!I9="Vercirnon",'1st Plate'!I9="blank"),'1st Plate'!I9,IF(AND('1st Plate'!I9&lt;&gt;"",'Reagent batch 1st plate'!I9&lt;&gt;""),'1st Plate'!I9&amp;" - "&amp;'Reagent batch 1st plate'!I9,IF(AND('1st Plate'!I9="",'Reagent batch 1st plate'!I9=""),"","error"))),"")</f>
        <v>XXXX-Nle-L5-04_Multiplex2023Mar - Multiplex2023Mar</v>
      </c>
      <c r="J9" s="10" t="str">
        <f>IF('Layout full names (mandatory)'!L9&lt;&gt;"",IF(OR('1st Plate'!J9="Buffer",'1st Plate'!J9="Vercirnon",'1st Plate'!J9="blank"),'1st Plate'!J9,IF(AND('1st Plate'!J9&lt;&gt;"",'Reagent batch 1st plate'!J9&lt;&gt;""),'1st Plate'!J9&amp;" - "&amp;'Reagent batch 1st plate'!J9,IF(AND('1st Plate'!J9="",'Reagent batch 1st plate'!J9=""),"","error"))),"")</f>
        <v>XXXX-Nle-L5-05_Multiplex2023Apr - Multiplex2023Apr</v>
      </c>
      <c r="K9" s="10" t="str">
        <f>IF('Layout full names (mandatory)'!M9&lt;&gt;"",IF(OR('1st Plate'!K9="Buffer",'1st Plate'!K9="Vercirnon",'1st Plate'!K9="blank"),'1st Plate'!K9,IF(AND('1st Plate'!K9&lt;&gt;"",'Reagent batch 1st plate'!K9&lt;&gt;""),'1st Plate'!K9&amp;" - "&amp;'Reagent batch 1st plate'!K9,IF(AND('1st Plate'!K9="",'Reagent batch 1st plate'!K9=""),"","error"))),"")</f>
        <v>XXXX-Nle-L5-05_Multiplex2023Apr - Multiplex2023Apr</v>
      </c>
      <c r="L9" s="10" t="str">
        <f>IF('Layout full names (mandatory)'!N9&lt;&gt;"",IF(OR('1st Plate'!L9="Buffer",'1st Plate'!L9="Vercirnon",'1st Plate'!L9="blank"),'1st Plate'!L9,IF(AND('1st Plate'!L9&lt;&gt;"",'Reagent batch 1st plate'!L9&lt;&gt;""),'1st Plate'!L9&amp;" - "&amp;'Reagent batch 1st plate'!L9,IF(AND('1st Plate'!L9="",'Reagent batch 1st plate'!L9=""),"","error"))),"")</f>
        <v>XXXX-Nle-L5-06_Multiplex2023Apr - Multiplex2023Apr</v>
      </c>
      <c r="M9" s="10" t="str">
        <f>IF('Layout full names (mandatory)'!O9&lt;&gt;"",IF(OR('1st Plate'!M9="Buffer",'1st Plate'!M9="Vercirnon",'1st Plate'!M9="blank"),'1st Plate'!M9,IF(AND('1st Plate'!M9&lt;&gt;"",'Reagent batch 1st plate'!M9&lt;&gt;""),'1st Plate'!M9&amp;" - "&amp;'Reagent batch 1st plate'!M9,IF(AND('1st Plate'!M9="",'Reagent batch 1st plate'!M9=""),"","error"))),"")</f>
        <v>XXXX-Nle-L5-06_Multiplex2023Apr - Multiplex2023Apr</v>
      </c>
      <c r="N9" s="10" t="str">
        <f>IF('Layout full names (mandatory)'!P9&lt;&gt;"",IF(OR('1st Plate'!N9="Buffer",'1st Plate'!N9="Vercirnon",'1st Plate'!N9="blank"),'1st Plate'!N9,IF(AND('1st Plate'!N9&lt;&gt;"",'Reagent batch 1st plate'!N9&lt;&gt;""),'1st Plate'!N9&amp;" - "&amp;'Reagent batch 1st plate'!N9,IF(AND('1st Plate'!N9="",'Reagent batch 1st plate'!N9=""),"","error"))),"")</f>
        <v>XXXX-Nle-L5-07_Multiplex2023Apr - Multiplex2023Apr</v>
      </c>
      <c r="O9" s="10" t="str">
        <f>IF('Layout full names (mandatory)'!Q9&lt;&gt;"",IF(OR('1st Plate'!O9="Buffer",'1st Plate'!O9="Vercirnon",'1st Plate'!O9="blank"),'1st Plate'!O9,IF(AND('1st Plate'!O9&lt;&gt;"",'Reagent batch 1st plate'!O9&lt;&gt;""),'1st Plate'!O9&amp;" - "&amp;'Reagent batch 1st plate'!O9,IF(AND('1st Plate'!O9="",'Reagent batch 1st plate'!O9=""),"","error"))),"")</f>
        <v>XXXX-Nle-L5-07_Multiplex2023Apr - Multiplex2023Apr</v>
      </c>
      <c r="P9" s="10" t="str">
        <f>IF('Layout full names (mandatory)'!R9&lt;&gt;"",IF(OR('1st Plate'!P9="Buffer",'1st Plate'!P9="Vercirnon",'1st Plate'!P9="blank"),'1st Plate'!P9,IF(AND('1st Plate'!P9&lt;&gt;"",'Reagent batch 1st plate'!P9&lt;&gt;""),'1st Plate'!P9&amp;" - "&amp;'Reagent batch 1st plate'!P9,IF(AND('1st Plate'!P9="",'Reagent batch 1st plate'!P9=""),"","error"))),"")</f>
        <v>XXXX-Nle-L5-08_Multiplex2023Apr - Multiplex2023Apr</v>
      </c>
      <c r="Q9" s="10" t="str">
        <f>IF('Layout full names (mandatory)'!S9&lt;&gt;"",IF(OR('1st Plate'!Q9="Buffer",'1st Plate'!Q9="Vercirnon",'1st Plate'!Q9="blank"),'1st Plate'!Q9,IF(AND('1st Plate'!Q9&lt;&gt;"",'Reagent batch 1st plate'!Q9&lt;&gt;""),'1st Plate'!Q9&amp;" - "&amp;'Reagent batch 1st plate'!Q9,IF(AND('1st Plate'!Q9="",'Reagent batch 1st plate'!Q9=""),"","error"))),"")</f>
        <v>XXXX-Nle-L5-08_Multiplex2023Apr - Multiplex2023Apr</v>
      </c>
      <c r="R9" s="10" t="str">
        <f>IF('Layout full names (mandatory)'!T9&lt;&gt;"",IF(OR('1st Plate'!R9="Buffer",'1st Plate'!R9="Vercirnon",'1st Plate'!R9="blank"),'1st Plate'!R9,IF(AND('1st Plate'!R9&lt;&gt;"",'Reagent batch 1st plate'!R9&lt;&gt;""),'1st Plate'!R9&amp;" - "&amp;'Reagent batch 1st plate'!R9,IF(AND('1st Plate'!R9="",'Reagent batch 1st plate'!R9=""),"","error"))),"")</f>
        <v>XXXX-Nle-L5-09_Multiplex2023Apr - Multiplex2023Apr</v>
      </c>
      <c r="S9" s="10" t="str">
        <f>IF('Layout full names (mandatory)'!U9&lt;&gt;"",IF(OR('1st Plate'!S9="Buffer",'1st Plate'!S9="Vercirnon",'1st Plate'!S9="blank"),'1st Plate'!S9,IF(AND('1st Plate'!S9&lt;&gt;"",'Reagent batch 1st plate'!S9&lt;&gt;""),'1st Plate'!S9&amp;" - "&amp;'Reagent batch 1st plate'!S9,IF(AND('1st Plate'!S9="",'Reagent batch 1st plate'!S9=""),"","error"))),"")</f>
        <v>XXXX-Nle-L5-09_Multiplex2023Apr - Multiplex2023Apr</v>
      </c>
      <c r="T9" s="10" t="str">
        <f>IF('Layout full names (mandatory)'!V9&lt;&gt;"",IF(OR('1st Plate'!T9="Buffer",'1st Plate'!T9="Vercirnon",'1st Plate'!T9="blank"),'1st Plate'!T9,IF(AND('1st Plate'!T9&lt;&gt;"",'Reagent batch 1st plate'!T9&lt;&gt;""),'1st Plate'!T9&amp;" - "&amp;'Reagent batch 1st plate'!T9,IF(AND('1st Plate'!T9="",'Reagent batch 1st plate'!T9=""),"","error"))),"")</f>
        <v>XXXX-Nle-L5-10_Multiplex2023Apr - Multiplex2023Apr</v>
      </c>
      <c r="U9" s="10" t="str">
        <f>IF('Layout full names (mandatory)'!W9&lt;&gt;"",IF(OR('1st Plate'!U9="Buffer",'1st Plate'!U9="Vercirnon",'1st Plate'!U9="blank"),'1st Plate'!U9,IF(AND('1st Plate'!U9&lt;&gt;"",'Reagent batch 1st plate'!U9&lt;&gt;""),'1st Plate'!U9&amp;" - "&amp;'Reagent batch 1st plate'!U9,IF(AND('1st Plate'!U9="",'Reagent batch 1st plate'!U9=""),"","error"))),"")</f>
        <v>XXXX-Nle-L5-10_Multiplex2023Apr - Multiplex2023Apr</v>
      </c>
      <c r="V9" s="10" t="str">
        <f>IF('Layout full names (mandatory)'!X9&lt;&gt;"",IF(OR('1st Plate'!V9="Buffer",'1st Plate'!V9="Vercirnon",'1st Plate'!V9="blank"),'1st Plate'!V9,IF(AND('1st Plate'!V9&lt;&gt;"",'Reagent batch 1st plate'!V9&lt;&gt;""),'1st Plate'!V9&amp;" - "&amp;'Reagent batch 1st plate'!V9,IF(AND('1st Plate'!V9="",'Reagent batch 1st plate'!V9=""),"","error"))),"")</f>
        <v>XXXX-Nle-L5-11_Multiplex2023Apr - Multiplex2023Apr</v>
      </c>
      <c r="W9" s="10" t="str">
        <f>IF('Layout full names (mandatory)'!Y9&lt;&gt;"",IF(OR('1st Plate'!W9="Buffer",'1st Plate'!W9="Vercirnon",'1st Plate'!W9="blank"),'1st Plate'!W9,IF(AND('1st Plate'!W9&lt;&gt;"",'Reagent batch 1st plate'!W9&lt;&gt;""),'1st Plate'!W9&amp;" - "&amp;'Reagent batch 1st plate'!W9,IF(AND('1st Plate'!W9="",'Reagent batch 1st plate'!W9=""),"","error"))),"")</f>
        <v>XXXX-Nle-L5-11_Multiplex2023Apr - Multiplex2023Apr</v>
      </c>
      <c r="X9" s="10" t="str">
        <f>IF('Layout full names (mandatory)'!Z9&lt;&gt;"",IF(OR('1st Plate'!X9="Buffer",'1st Plate'!X9="Vercirnon",'1st Plate'!X9="blank"),'1st Plate'!X9,IF(AND('1st Plate'!X9&lt;&gt;"",'Reagent batch 1st plate'!X9&lt;&gt;""),'1st Plate'!X9&amp;" - "&amp;'Reagent batch 1st plate'!X9,IF(AND('1st Plate'!X9="",'Reagent batch 1st plate'!X9=""),"","error"))),"")</f>
        <v>XXXX-Nle-L5-12_Multiplex2023Apr - Multiplex2023Apr</v>
      </c>
      <c r="Y9" s="10" t="str">
        <f>IF('Layout full names (mandatory)'!AA9&lt;&gt;"",IF(OR('1st Plate'!Y9="Buffer",'1st Plate'!Y9="Vercirnon",'1st Plate'!Y9="blank"),'1st Plate'!Y9,IF(AND('1st Plate'!Y9&lt;&gt;"",'Reagent batch 1st plate'!Y9&lt;&gt;""),'1st Plate'!Y9&amp;" - "&amp;'Reagent batch 1st plate'!Y9,IF(AND('1st Plate'!Y9="",'Reagent batch 1st plate'!Y9=""),"","error"))),"")</f>
        <v>XXXX-Nle-L5-12_Multiplex2023Apr - Multiplex2023Apr</v>
      </c>
      <c r="Z9" s="3"/>
      <c r="AB9" t="str">
        <v>XXXX-Nle-L4-13_Multiplex2023Apr - Multiplex2023Apr</v>
      </c>
      <c r="AC9" t="str">
        <f t="shared" si="0"/>
        <v>XXXX-Nle-L4-13_Multiplex2023Apr</v>
      </c>
      <c r="AD9" t="str">
        <f t="shared" si="1"/>
        <v>Multiplex2023Apr</v>
      </c>
      <c r="AE9">
        <f>IF(AB9&lt;&gt;"",COUNTIFS($B$2:$Y$17,AB9,cell_passage!$B$2:$Y$17,"&lt;&gt;"),"")</f>
        <v>9</v>
      </c>
      <c r="AL9" s="27"/>
      <c r="AM9" s="21"/>
    </row>
    <row r="10" spans="1:40" ht="21.75" customHeight="1" thickBot="1" x14ac:dyDescent="0.45">
      <c r="A10" s="2" t="str">
        <f>'Layout full names (mandatory)'!C10</f>
        <v>I</v>
      </c>
      <c r="B10" s="10" t="str">
        <f>IF('Layout full names (mandatory)'!D10&lt;&gt;"",IF(OR('1st Plate'!B10="Buffer",'1st Plate'!B10="Vercirnon",'1st Plate'!B10="blank"),'1st Plate'!B10,IF(AND('1st Plate'!B10&lt;&gt;"",'Reagent batch 1st plate'!B10&lt;&gt;""),'1st Plate'!B10&amp;" - "&amp;'Reagent batch 1st plate'!B10,IF(AND('1st Plate'!B10="",'Reagent batch 1st plate'!B10=""),"","error"))),"")</f>
        <v>XXXX-Nle-L5-01_Multiplex2023Mar - Multiplex2023Mar</v>
      </c>
      <c r="C10" s="10" t="str">
        <f>IF('Layout full names (mandatory)'!E10&lt;&gt;"",IF(OR('1st Plate'!C10="Buffer",'1st Plate'!C10="Vercirnon",'1st Plate'!C10="blank"),'1st Plate'!C10,IF(AND('1st Plate'!C10&lt;&gt;"",'Reagent batch 1st plate'!C10&lt;&gt;""),'1st Plate'!C10&amp;" - "&amp;'Reagent batch 1st plate'!C10,IF(AND('1st Plate'!C10="",'Reagent batch 1st plate'!C10=""),"","error"))),"")</f>
        <v>XXXX-Nle-L5-01_Multiplex2023Mar - Multiplex2023Mar</v>
      </c>
      <c r="D10" s="10" t="str">
        <f>IF('Layout full names (mandatory)'!F10&lt;&gt;"",IF(OR('1st Plate'!D10="Buffer",'1st Plate'!D10="Vercirnon",'1st Plate'!D10="blank"),'1st Plate'!D10,IF(AND('1st Plate'!D10&lt;&gt;"",'Reagent batch 1st plate'!D10&lt;&gt;""),'1st Plate'!D10&amp;" - "&amp;'Reagent batch 1st plate'!D10,IF(AND('1st Plate'!D10="",'Reagent batch 1st plate'!D10=""),"","error"))),"")</f>
        <v>XXXX-Nle-L5-02_Multiplex2023Mar - Multiplex2023Mar</v>
      </c>
      <c r="E10" s="10" t="str">
        <f>IF('Layout full names (mandatory)'!G10&lt;&gt;"",IF(OR('1st Plate'!E10="Buffer",'1st Plate'!E10="Vercirnon",'1st Plate'!E10="blank"),'1st Plate'!E10,IF(AND('1st Plate'!E10&lt;&gt;"",'Reagent batch 1st plate'!E10&lt;&gt;""),'1st Plate'!E10&amp;" - "&amp;'Reagent batch 1st plate'!E10,IF(AND('1st Plate'!E10="",'Reagent batch 1st plate'!E10=""),"","error"))),"")</f>
        <v>XXXX-Nle-L5-02_Multiplex2023Mar - Multiplex2023Mar</v>
      </c>
      <c r="F10" s="10" t="str">
        <f>IF('Layout full names (mandatory)'!H10&lt;&gt;"",IF(OR('1st Plate'!F10="Buffer",'1st Plate'!F10="Vercirnon",'1st Plate'!F10="blank"),'1st Plate'!F10,IF(AND('1st Plate'!F10&lt;&gt;"",'Reagent batch 1st plate'!F10&lt;&gt;""),'1st Plate'!F10&amp;" - "&amp;'Reagent batch 1st plate'!F10,IF(AND('1st Plate'!F10="",'Reagent batch 1st plate'!F10=""),"","error"))),"")</f>
        <v>XXXX-Nle-L5-03_Multiplex2023Mar - Multiplex2023Mar</v>
      </c>
      <c r="G10" s="10" t="str">
        <f>IF('Layout full names (mandatory)'!I10&lt;&gt;"",IF(OR('1st Plate'!G10="Buffer",'1st Plate'!G10="Vercirnon",'1st Plate'!G10="blank"),'1st Plate'!G10,IF(AND('1st Plate'!G10&lt;&gt;"",'Reagent batch 1st plate'!G10&lt;&gt;""),'1st Plate'!G10&amp;" - "&amp;'Reagent batch 1st plate'!G10,IF(AND('1st Plate'!G10="",'Reagent batch 1st plate'!G10=""),"","error"))),"")</f>
        <v>XXXX-Nle-L5-03_Multiplex2023Mar - Multiplex2023Mar</v>
      </c>
      <c r="H10" s="10" t="str">
        <f>IF('Layout full names (mandatory)'!J10&lt;&gt;"",IF(OR('1st Plate'!H10="Buffer",'1st Plate'!H10="Vercirnon",'1st Plate'!H10="blank"),'1st Plate'!H10,IF(AND('1st Plate'!H10&lt;&gt;"",'Reagent batch 1st plate'!H10&lt;&gt;""),'1st Plate'!H10&amp;" - "&amp;'Reagent batch 1st plate'!H10,IF(AND('1st Plate'!H10="",'Reagent batch 1st plate'!H10=""),"","error"))),"")</f>
        <v>XXXX-Nle-L5-04_Multiplex2023Mar - Multiplex2023Mar</v>
      </c>
      <c r="I10" s="10" t="str">
        <f>IF('Layout full names (mandatory)'!K10&lt;&gt;"",IF(OR('1st Plate'!I10="Buffer",'1st Plate'!I10="Vercirnon",'1st Plate'!I10="blank"),'1st Plate'!I10,IF(AND('1st Plate'!I10&lt;&gt;"",'Reagent batch 1st plate'!I10&lt;&gt;""),'1st Plate'!I10&amp;" - "&amp;'Reagent batch 1st plate'!I10,IF(AND('1st Plate'!I10="",'Reagent batch 1st plate'!I10=""),"","error"))),"")</f>
        <v>XXXX-Nle-L5-04_Multiplex2023Mar - Multiplex2023Mar</v>
      </c>
      <c r="J10" s="10" t="str">
        <f>IF('Layout full names (mandatory)'!L10&lt;&gt;"",IF(OR('1st Plate'!J10="Buffer",'1st Plate'!J10="Vercirnon",'1st Plate'!J10="blank"),'1st Plate'!J10,IF(AND('1st Plate'!J10&lt;&gt;"",'Reagent batch 1st plate'!J10&lt;&gt;""),'1st Plate'!J10&amp;" - "&amp;'Reagent batch 1st plate'!J10,IF(AND('1st Plate'!J10="",'Reagent batch 1st plate'!J10=""),"","error"))),"")</f>
        <v>XXXX-Nle-L5-05_Multiplex2023Apr - Multiplex2023Apr</v>
      </c>
      <c r="K10" s="10" t="str">
        <f>IF('Layout full names (mandatory)'!M10&lt;&gt;"",IF(OR('1st Plate'!K10="Buffer",'1st Plate'!K10="Vercirnon",'1st Plate'!K10="blank"),'1st Plate'!K10,IF(AND('1st Plate'!K10&lt;&gt;"",'Reagent batch 1st plate'!K10&lt;&gt;""),'1st Plate'!K10&amp;" - "&amp;'Reagent batch 1st plate'!K10,IF(AND('1st Plate'!K10="",'Reagent batch 1st plate'!K10=""),"","error"))),"")</f>
        <v>XXXX-Nle-L5-05_Multiplex2023Apr - Multiplex2023Apr</v>
      </c>
      <c r="L10" s="10" t="str">
        <f>IF('Layout full names (mandatory)'!N10&lt;&gt;"",IF(OR('1st Plate'!L10="Buffer",'1st Plate'!L10="Vercirnon",'1st Plate'!L10="blank"),'1st Plate'!L10,IF(AND('1st Plate'!L10&lt;&gt;"",'Reagent batch 1st plate'!L10&lt;&gt;""),'1st Plate'!L10&amp;" - "&amp;'Reagent batch 1st plate'!L10,IF(AND('1st Plate'!L10="",'Reagent batch 1st plate'!L10=""),"","error"))),"")</f>
        <v>XXXX-Nle-L5-06_Multiplex2023Apr - Multiplex2023Apr</v>
      </c>
      <c r="M10" s="10" t="str">
        <f>IF('Layout full names (mandatory)'!O10&lt;&gt;"",IF(OR('1st Plate'!M10="Buffer",'1st Plate'!M10="Vercirnon",'1st Plate'!M10="blank"),'1st Plate'!M10,IF(AND('1st Plate'!M10&lt;&gt;"",'Reagent batch 1st plate'!M10&lt;&gt;""),'1st Plate'!M10&amp;" - "&amp;'Reagent batch 1st plate'!M10,IF(AND('1st Plate'!M10="",'Reagent batch 1st plate'!M10=""),"","error"))),"")</f>
        <v>XXXX-Nle-L5-06_Multiplex2023Apr - Multiplex2023Apr</v>
      </c>
      <c r="N10" s="10" t="str">
        <f>IF('Layout full names (mandatory)'!P10&lt;&gt;"",IF(OR('1st Plate'!N10="Buffer",'1st Plate'!N10="Vercirnon",'1st Plate'!N10="blank"),'1st Plate'!N10,IF(AND('1st Plate'!N10&lt;&gt;"",'Reagent batch 1st plate'!N10&lt;&gt;""),'1st Plate'!N10&amp;" - "&amp;'Reagent batch 1st plate'!N10,IF(AND('1st Plate'!N10="",'Reagent batch 1st plate'!N10=""),"","error"))),"")</f>
        <v>XXXX-Nle-L5-07_Multiplex2023Apr - Multiplex2023Apr</v>
      </c>
      <c r="O10" s="10" t="str">
        <f>IF('Layout full names (mandatory)'!Q10&lt;&gt;"",IF(OR('1st Plate'!O10="Buffer",'1st Plate'!O10="Vercirnon",'1st Plate'!O10="blank"),'1st Plate'!O10,IF(AND('1st Plate'!O10&lt;&gt;"",'Reagent batch 1st plate'!O10&lt;&gt;""),'1st Plate'!O10&amp;" - "&amp;'Reagent batch 1st plate'!O10,IF(AND('1st Plate'!O10="",'Reagent batch 1st plate'!O10=""),"","error"))),"")</f>
        <v>XXXX-Nle-L5-07_Multiplex2023Apr - Multiplex2023Apr</v>
      </c>
      <c r="P10" s="10" t="str">
        <f>IF('Layout full names (mandatory)'!R10&lt;&gt;"",IF(OR('1st Plate'!P10="Buffer",'1st Plate'!P10="Vercirnon",'1st Plate'!P10="blank"),'1st Plate'!P10,IF(AND('1st Plate'!P10&lt;&gt;"",'Reagent batch 1st plate'!P10&lt;&gt;""),'1st Plate'!P10&amp;" - "&amp;'Reagent batch 1st plate'!P10,IF(AND('1st Plate'!P10="",'Reagent batch 1st plate'!P10=""),"","error"))),"")</f>
        <v>XXXX-Nle-L5-08_Multiplex2023Apr - Multiplex2023Apr</v>
      </c>
      <c r="Q10" s="10" t="str">
        <f>IF('Layout full names (mandatory)'!S10&lt;&gt;"",IF(OR('1st Plate'!Q10="Buffer",'1st Plate'!Q10="Vercirnon",'1st Plate'!Q10="blank"),'1st Plate'!Q10,IF(AND('1st Plate'!Q10&lt;&gt;"",'Reagent batch 1st plate'!Q10&lt;&gt;""),'1st Plate'!Q10&amp;" - "&amp;'Reagent batch 1st plate'!Q10,IF(AND('1st Plate'!Q10="",'Reagent batch 1st plate'!Q10=""),"","error"))),"")</f>
        <v>XXXX-Nle-L5-08_Multiplex2023Apr - Multiplex2023Apr</v>
      </c>
      <c r="R10" s="10" t="str">
        <f>IF('Layout full names (mandatory)'!T10&lt;&gt;"",IF(OR('1st Plate'!R10="Buffer",'1st Plate'!R10="Vercirnon",'1st Plate'!R10="blank"),'1st Plate'!R10,IF(AND('1st Plate'!R10&lt;&gt;"",'Reagent batch 1st plate'!R10&lt;&gt;""),'1st Plate'!R10&amp;" - "&amp;'Reagent batch 1st plate'!R10,IF(AND('1st Plate'!R10="",'Reagent batch 1st plate'!R10=""),"","error"))),"")</f>
        <v>XXXX-Nle-L5-09_Multiplex2023Apr - Multiplex2023Apr</v>
      </c>
      <c r="S10" s="10" t="str">
        <f>IF('Layout full names (mandatory)'!U10&lt;&gt;"",IF(OR('1st Plate'!S10="Buffer",'1st Plate'!S10="Vercirnon",'1st Plate'!S10="blank"),'1st Plate'!S10,IF(AND('1st Plate'!S10&lt;&gt;"",'Reagent batch 1st plate'!S10&lt;&gt;""),'1st Plate'!S10&amp;" - "&amp;'Reagent batch 1st plate'!S10,IF(AND('1st Plate'!S10="",'Reagent batch 1st plate'!S10=""),"","error"))),"")</f>
        <v>XXXX-Nle-L5-09_Multiplex2023Apr - Multiplex2023Apr</v>
      </c>
      <c r="T10" s="10" t="str">
        <f>IF('Layout full names (mandatory)'!V10&lt;&gt;"",IF(OR('1st Plate'!T10="Buffer",'1st Plate'!T10="Vercirnon",'1st Plate'!T10="blank"),'1st Plate'!T10,IF(AND('1st Plate'!T10&lt;&gt;"",'Reagent batch 1st plate'!T10&lt;&gt;""),'1st Plate'!T10&amp;" - "&amp;'Reagent batch 1st plate'!T10,IF(AND('1st Plate'!T10="",'Reagent batch 1st plate'!T10=""),"","error"))),"")</f>
        <v>XXXX-Nle-L5-10_Multiplex2023Apr - Multiplex2023Apr</v>
      </c>
      <c r="U10" s="10" t="str">
        <f>IF('Layout full names (mandatory)'!W10&lt;&gt;"",IF(OR('1st Plate'!U10="Buffer",'1st Plate'!U10="Vercirnon",'1st Plate'!U10="blank"),'1st Plate'!U10,IF(AND('1st Plate'!U10&lt;&gt;"",'Reagent batch 1st plate'!U10&lt;&gt;""),'1st Plate'!U10&amp;" - "&amp;'Reagent batch 1st plate'!U10,IF(AND('1st Plate'!U10="",'Reagent batch 1st plate'!U10=""),"","error"))),"")</f>
        <v>XXXX-Nle-L5-10_Multiplex2023Apr - Multiplex2023Apr</v>
      </c>
      <c r="V10" s="10" t="str">
        <f>IF('Layout full names (mandatory)'!X10&lt;&gt;"",IF(OR('1st Plate'!V10="Buffer",'1st Plate'!V10="Vercirnon",'1st Plate'!V10="blank"),'1st Plate'!V10,IF(AND('1st Plate'!V10&lt;&gt;"",'Reagent batch 1st plate'!V10&lt;&gt;""),'1st Plate'!V10&amp;" - "&amp;'Reagent batch 1st plate'!V10,IF(AND('1st Plate'!V10="",'Reagent batch 1st plate'!V10=""),"","error"))),"")</f>
        <v>XXXX-Nle-L5-11_Multiplex2023Apr - Multiplex2023Apr</v>
      </c>
      <c r="W10" s="10" t="str">
        <f>IF('Layout full names (mandatory)'!Y10&lt;&gt;"",IF(OR('1st Plate'!W10="Buffer",'1st Plate'!W10="Vercirnon",'1st Plate'!W10="blank"),'1st Plate'!W10,IF(AND('1st Plate'!W10&lt;&gt;"",'Reagent batch 1st plate'!W10&lt;&gt;""),'1st Plate'!W10&amp;" - "&amp;'Reagent batch 1st plate'!W10,IF(AND('1st Plate'!W10="",'Reagent batch 1st plate'!W10=""),"","error"))),"")</f>
        <v>XXXX-Nle-L5-11_Multiplex2023Apr - Multiplex2023Apr</v>
      </c>
      <c r="X10" s="10" t="str">
        <f>IF('Layout full names (mandatory)'!Z10&lt;&gt;"",IF(OR('1st Plate'!X10="Buffer",'1st Plate'!X10="Vercirnon",'1st Plate'!X10="blank"),'1st Plate'!X10,IF(AND('1st Plate'!X10&lt;&gt;"",'Reagent batch 1st plate'!X10&lt;&gt;""),'1st Plate'!X10&amp;" - "&amp;'Reagent batch 1st plate'!X10,IF(AND('1st Plate'!X10="",'Reagent batch 1st plate'!X10=""),"","error"))),"")</f>
        <v>XXXX-Nle-L5-12_Multiplex2023Apr - Multiplex2023Apr</v>
      </c>
      <c r="Y10" s="10" t="str">
        <f>IF('Layout full names (mandatory)'!AA10&lt;&gt;"",IF(OR('1st Plate'!Y10="Buffer",'1st Plate'!Y10="Vercirnon",'1st Plate'!Y10="blank"),'1st Plate'!Y10,IF(AND('1st Plate'!Y10&lt;&gt;"",'Reagent batch 1st plate'!Y10&lt;&gt;""),'1st Plate'!Y10&amp;" - "&amp;'Reagent batch 1st plate'!Y10,IF(AND('1st Plate'!Y10="",'Reagent batch 1st plate'!Y10=""),"","error"))),"")</f>
        <v>XXXX-Nle-L5-12_Multiplex2023Apr - Multiplex2023Apr</v>
      </c>
      <c r="Z10" s="3"/>
      <c r="AB10" t="str">
        <v>XXXX-YYYYY-1P02_Pur-2021Dec - Pur-2021Dec</v>
      </c>
      <c r="AC10" t="str">
        <f t="shared" si="0"/>
        <v>XXXX-YYYYY-1P02_Pur-2021Dec</v>
      </c>
      <c r="AD10" t="str">
        <f t="shared" si="1"/>
        <v>Pur-2021Dec</v>
      </c>
      <c r="AE10">
        <f>IF(AB10&lt;&gt;"",COUNTIFS($B$2:$Y$17,AB10,cell_passage!$B$2:$Y$17,"&lt;&gt;"),"")</f>
        <v>18</v>
      </c>
      <c r="AL10" s="27"/>
      <c r="AM10" s="21"/>
    </row>
    <row r="11" spans="1:40" ht="21.75" customHeight="1" thickBot="1" x14ac:dyDescent="0.45">
      <c r="A11" s="2" t="str">
        <f>'Layout full names (mandatory)'!C11</f>
        <v>J</v>
      </c>
      <c r="B11" s="10" t="str">
        <f>IF('Layout full names (mandatory)'!D11&lt;&gt;"",IF(OR('1st Plate'!B11="Buffer",'1st Plate'!B11="Vercirnon",'1st Plate'!B11="blank"),'1st Plate'!B11,IF(AND('1st Plate'!B11&lt;&gt;"",'Reagent batch 1st plate'!B11&lt;&gt;""),'1st Plate'!B11&amp;" - "&amp;'Reagent batch 1st plate'!B11,IF(AND('1st Plate'!B11="",'Reagent batch 1st plate'!B11=""),"","error"))),"")</f>
        <v>XXXX-Nle-L5-01_Multiplex2023Mar - Multiplex2023Mar</v>
      </c>
      <c r="C11" s="10" t="str">
        <f>IF('Layout full names (mandatory)'!E11&lt;&gt;"",IF(OR('1st Plate'!C11="Buffer",'1st Plate'!C11="Vercirnon",'1st Plate'!C11="blank"),'1st Plate'!C11,IF(AND('1st Plate'!C11&lt;&gt;"",'Reagent batch 1st plate'!C11&lt;&gt;""),'1st Plate'!C11&amp;" - "&amp;'Reagent batch 1st plate'!C11,IF(AND('1st Plate'!C11="",'Reagent batch 1st plate'!C11=""),"","error"))),"")</f>
        <v>XXXX-Nle-L5-01_Multiplex2023Mar - Multiplex2023Mar</v>
      </c>
      <c r="D11" s="10" t="str">
        <f>IF('Layout full names (mandatory)'!F11&lt;&gt;"",IF(OR('1st Plate'!D11="Buffer",'1st Plate'!D11="Vercirnon",'1st Plate'!D11="blank"),'1st Plate'!D11,IF(AND('1st Plate'!D11&lt;&gt;"",'Reagent batch 1st plate'!D11&lt;&gt;""),'1st Plate'!D11&amp;" - "&amp;'Reagent batch 1st plate'!D11,IF(AND('1st Plate'!D11="",'Reagent batch 1st plate'!D11=""),"","error"))),"")</f>
        <v>XXXX-Nle-L5-02_Multiplex2023Mar - Multiplex2023Mar</v>
      </c>
      <c r="E11" s="10" t="str">
        <f>IF('Layout full names (mandatory)'!G11&lt;&gt;"",IF(OR('1st Plate'!E11="Buffer",'1st Plate'!E11="Vercirnon",'1st Plate'!E11="blank"),'1st Plate'!E11,IF(AND('1st Plate'!E11&lt;&gt;"",'Reagent batch 1st plate'!E11&lt;&gt;""),'1st Plate'!E11&amp;" - "&amp;'Reagent batch 1st plate'!E11,IF(AND('1st Plate'!E11="",'Reagent batch 1st plate'!E11=""),"","error"))),"")</f>
        <v>XXXX-Nle-L5-02_Multiplex2023Mar - Multiplex2023Mar</v>
      </c>
      <c r="F11" s="10" t="str">
        <f>IF('Layout full names (mandatory)'!H11&lt;&gt;"",IF(OR('1st Plate'!F11="Buffer",'1st Plate'!F11="Vercirnon",'1st Plate'!F11="blank"),'1st Plate'!F11,IF(AND('1st Plate'!F11&lt;&gt;"",'Reagent batch 1st plate'!F11&lt;&gt;""),'1st Plate'!F11&amp;" - "&amp;'Reagent batch 1st plate'!F11,IF(AND('1st Plate'!F11="",'Reagent batch 1st plate'!F11=""),"","error"))),"")</f>
        <v>XXXX-Nle-L5-03_Multiplex2023Mar - Multiplex2023Mar</v>
      </c>
      <c r="G11" s="10" t="str">
        <f>IF('Layout full names (mandatory)'!I11&lt;&gt;"",IF(OR('1st Plate'!G11="Buffer",'1st Plate'!G11="Vercirnon",'1st Plate'!G11="blank"),'1st Plate'!G11,IF(AND('1st Plate'!G11&lt;&gt;"",'Reagent batch 1st plate'!G11&lt;&gt;""),'1st Plate'!G11&amp;" - "&amp;'Reagent batch 1st plate'!G11,IF(AND('1st Plate'!G11="",'Reagent batch 1st plate'!G11=""),"","error"))),"")</f>
        <v>XXXX-Nle-L5-03_Multiplex2023Mar - Multiplex2023Mar</v>
      </c>
      <c r="H11" s="10" t="str">
        <f>IF('Layout full names (mandatory)'!J11&lt;&gt;"",IF(OR('1st Plate'!H11="Buffer",'1st Plate'!H11="Vercirnon",'1st Plate'!H11="blank"),'1st Plate'!H11,IF(AND('1st Plate'!H11&lt;&gt;"",'Reagent batch 1st plate'!H11&lt;&gt;""),'1st Plate'!H11&amp;" - "&amp;'Reagent batch 1st plate'!H11,IF(AND('1st Plate'!H11="",'Reagent batch 1st plate'!H11=""),"","error"))),"")</f>
        <v>XXXX-Nle-L5-04_Multiplex2023Mar - Multiplex2023Mar</v>
      </c>
      <c r="I11" s="10" t="str">
        <f>IF('Layout full names (mandatory)'!K11&lt;&gt;"",IF(OR('1st Plate'!I11="Buffer",'1st Plate'!I11="Vercirnon",'1st Plate'!I11="blank"),'1st Plate'!I11,IF(AND('1st Plate'!I11&lt;&gt;"",'Reagent batch 1st plate'!I11&lt;&gt;""),'1st Plate'!I11&amp;" - "&amp;'Reagent batch 1st plate'!I11,IF(AND('1st Plate'!I11="",'Reagent batch 1st plate'!I11=""),"","error"))),"")</f>
        <v>XXXX-Nle-L5-04_Multiplex2023Mar - Multiplex2023Mar</v>
      </c>
      <c r="J11" s="10" t="str">
        <f>IF('Layout full names (mandatory)'!L11&lt;&gt;"",IF(OR('1st Plate'!J11="Buffer",'1st Plate'!J11="Vercirnon",'1st Plate'!J11="blank"),'1st Plate'!J11,IF(AND('1st Plate'!J11&lt;&gt;"",'Reagent batch 1st plate'!J11&lt;&gt;""),'1st Plate'!J11&amp;" - "&amp;'Reagent batch 1st plate'!J11,IF(AND('1st Plate'!J11="",'Reagent batch 1st plate'!J11=""),"","error"))),"")</f>
        <v>XXXX-Nle-L5-05_Multiplex2023Apr - Multiplex2023Apr</v>
      </c>
      <c r="K11" s="10" t="str">
        <f>IF('Layout full names (mandatory)'!M11&lt;&gt;"",IF(OR('1st Plate'!K11="Buffer",'1st Plate'!K11="Vercirnon",'1st Plate'!K11="blank"),'1st Plate'!K11,IF(AND('1st Plate'!K11&lt;&gt;"",'Reagent batch 1st plate'!K11&lt;&gt;""),'1st Plate'!K11&amp;" - "&amp;'Reagent batch 1st plate'!K11,IF(AND('1st Plate'!K11="",'Reagent batch 1st plate'!K11=""),"","error"))),"")</f>
        <v>XXXX-Nle-L5-05_Multiplex2023Apr - Multiplex2023Apr</v>
      </c>
      <c r="L11" s="10" t="str">
        <f>IF('Layout full names (mandatory)'!N11&lt;&gt;"",IF(OR('1st Plate'!L11="Buffer",'1st Plate'!L11="Vercirnon",'1st Plate'!L11="blank"),'1st Plate'!L11,IF(AND('1st Plate'!L11&lt;&gt;"",'Reagent batch 1st plate'!L11&lt;&gt;""),'1st Plate'!L11&amp;" - "&amp;'Reagent batch 1st plate'!L11,IF(AND('1st Plate'!L11="",'Reagent batch 1st plate'!L11=""),"","error"))),"")</f>
        <v>XXXX-Nle-L5-06_Multiplex2023Apr - Multiplex2023Apr</v>
      </c>
      <c r="M11" s="10" t="str">
        <f>IF('Layout full names (mandatory)'!O11&lt;&gt;"",IF(OR('1st Plate'!M11="Buffer",'1st Plate'!M11="Vercirnon",'1st Plate'!M11="blank"),'1st Plate'!M11,IF(AND('1st Plate'!M11&lt;&gt;"",'Reagent batch 1st plate'!M11&lt;&gt;""),'1st Plate'!M11&amp;" - "&amp;'Reagent batch 1st plate'!M11,IF(AND('1st Plate'!M11="",'Reagent batch 1st plate'!M11=""),"","error"))),"")</f>
        <v>XXXX-Nle-L5-06_Multiplex2023Apr - Multiplex2023Apr</v>
      </c>
      <c r="N11" s="10" t="str">
        <f>IF('Layout full names (mandatory)'!P11&lt;&gt;"",IF(OR('1st Plate'!N11="Buffer",'1st Plate'!N11="Vercirnon",'1st Plate'!N11="blank"),'1st Plate'!N11,IF(AND('1st Plate'!N11&lt;&gt;"",'Reagent batch 1st plate'!N11&lt;&gt;""),'1st Plate'!N11&amp;" - "&amp;'Reagent batch 1st plate'!N11,IF(AND('1st Plate'!N11="",'Reagent batch 1st plate'!N11=""),"","error"))),"")</f>
        <v>XXXX-Nle-L5-07_Multiplex2023Apr - Multiplex2023Apr</v>
      </c>
      <c r="O11" s="10" t="str">
        <f>IF('Layout full names (mandatory)'!Q11&lt;&gt;"",IF(OR('1st Plate'!O11="Buffer",'1st Plate'!O11="Vercirnon",'1st Plate'!O11="blank"),'1st Plate'!O11,IF(AND('1st Plate'!O11&lt;&gt;"",'Reagent batch 1st plate'!O11&lt;&gt;""),'1st Plate'!O11&amp;" - "&amp;'Reagent batch 1st plate'!O11,IF(AND('1st Plate'!O11="",'Reagent batch 1st plate'!O11=""),"","error"))),"")</f>
        <v>XXXX-Nle-L5-07_Multiplex2023Apr - Multiplex2023Apr</v>
      </c>
      <c r="P11" s="10" t="str">
        <f>IF('Layout full names (mandatory)'!R11&lt;&gt;"",IF(OR('1st Plate'!P11="Buffer",'1st Plate'!P11="Vercirnon",'1st Plate'!P11="blank"),'1st Plate'!P11,IF(AND('1st Plate'!P11&lt;&gt;"",'Reagent batch 1st plate'!P11&lt;&gt;""),'1st Plate'!P11&amp;" - "&amp;'Reagent batch 1st plate'!P11,IF(AND('1st Plate'!P11="",'Reagent batch 1st plate'!P11=""),"","error"))),"")</f>
        <v>XXXX-Nle-L5-08_Multiplex2023Apr - Multiplex2023Apr</v>
      </c>
      <c r="Q11" s="10" t="str">
        <f>IF('Layout full names (mandatory)'!S11&lt;&gt;"",IF(OR('1st Plate'!Q11="Buffer",'1st Plate'!Q11="Vercirnon",'1st Plate'!Q11="blank"),'1st Plate'!Q11,IF(AND('1st Plate'!Q11&lt;&gt;"",'Reagent batch 1st plate'!Q11&lt;&gt;""),'1st Plate'!Q11&amp;" - "&amp;'Reagent batch 1st plate'!Q11,IF(AND('1st Plate'!Q11="",'Reagent batch 1st plate'!Q11=""),"","error"))),"")</f>
        <v>XXXX-Nle-L5-08_Multiplex2023Apr - Multiplex2023Apr</v>
      </c>
      <c r="R11" s="10" t="str">
        <f>IF('Layout full names (mandatory)'!T11&lt;&gt;"",IF(OR('1st Plate'!R11="Buffer",'1st Plate'!R11="Vercirnon",'1st Plate'!R11="blank"),'1st Plate'!R11,IF(AND('1st Plate'!R11&lt;&gt;"",'Reagent batch 1st plate'!R11&lt;&gt;""),'1st Plate'!R11&amp;" - "&amp;'Reagent batch 1st plate'!R11,IF(AND('1st Plate'!R11="",'Reagent batch 1st plate'!R11=""),"","error"))),"")</f>
        <v>XXXX-Nle-L5-09_Multiplex2023Apr - Multiplex2023Apr</v>
      </c>
      <c r="S11" s="10" t="str">
        <f>IF('Layout full names (mandatory)'!U11&lt;&gt;"",IF(OR('1st Plate'!S11="Buffer",'1st Plate'!S11="Vercirnon",'1st Plate'!S11="blank"),'1st Plate'!S11,IF(AND('1st Plate'!S11&lt;&gt;"",'Reagent batch 1st plate'!S11&lt;&gt;""),'1st Plate'!S11&amp;" - "&amp;'Reagent batch 1st plate'!S11,IF(AND('1st Plate'!S11="",'Reagent batch 1st plate'!S11=""),"","error"))),"")</f>
        <v>XXXX-Nle-L5-09_Multiplex2023Apr - Multiplex2023Apr</v>
      </c>
      <c r="T11" s="10" t="str">
        <f>IF('Layout full names (mandatory)'!V11&lt;&gt;"",IF(OR('1st Plate'!T11="Buffer",'1st Plate'!T11="Vercirnon",'1st Plate'!T11="blank"),'1st Plate'!T11,IF(AND('1st Plate'!T11&lt;&gt;"",'Reagent batch 1st plate'!T11&lt;&gt;""),'1st Plate'!T11&amp;" - "&amp;'Reagent batch 1st plate'!T11,IF(AND('1st Plate'!T11="",'Reagent batch 1st plate'!T11=""),"","error"))),"")</f>
        <v>XXXX-Nle-L5-10_Multiplex2023Apr - Multiplex2023Apr</v>
      </c>
      <c r="U11" s="10" t="str">
        <f>IF('Layout full names (mandatory)'!W11&lt;&gt;"",IF(OR('1st Plate'!U11="Buffer",'1st Plate'!U11="Vercirnon",'1st Plate'!U11="blank"),'1st Plate'!U11,IF(AND('1st Plate'!U11&lt;&gt;"",'Reagent batch 1st plate'!U11&lt;&gt;""),'1st Plate'!U11&amp;" - "&amp;'Reagent batch 1st plate'!U11,IF(AND('1st Plate'!U11="",'Reagent batch 1st plate'!U11=""),"","error"))),"")</f>
        <v>XXXX-Nle-L5-10_Multiplex2023Apr - Multiplex2023Apr</v>
      </c>
      <c r="V11" s="10" t="str">
        <f>IF('Layout full names (mandatory)'!X11&lt;&gt;"",IF(OR('1st Plate'!V11="Buffer",'1st Plate'!V11="Vercirnon",'1st Plate'!V11="blank"),'1st Plate'!V11,IF(AND('1st Plate'!V11&lt;&gt;"",'Reagent batch 1st plate'!V11&lt;&gt;""),'1st Plate'!V11&amp;" - "&amp;'Reagent batch 1st plate'!V11,IF(AND('1st Plate'!V11="",'Reagent batch 1st plate'!V11=""),"","error"))),"")</f>
        <v>XXXX-Nle-L5-11_Multiplex2023Apr - Multiplex2023Apr</v>
      </c>
      <c r="W11" s="10" t="str">
        <f>IF('Layout full names (mandatory)'!Y11&lt;&gt;"",IF(OR('1st Plate'!W11="Buffer",'1st Plate'!W11="Vercirnon",'1st Plate'!W11="blank"),'1st Plate'!W11,IF(AND('1st Plate'!W11&lt;&gt;"",'Reagent batch 1st plate'!W11&lt;&gt;""),'1st Plate'!W11&amp;" - "&amp;'Reagent batch 1st plate'!W11,IF(AND('1st Plate'!W11="",'Reagent batch 1st plate'!W11=""),"","error"))),"")</f>
        <v>XXXX-Nle-L5-11_Multiplex2023Apr - Multiplex2023Apr</v>
      </c>
      <c r="X11" s="10" t="str">
        <f>IF('Layout full names (mandatory)'!Z11&lt;&gt;"",IF(OR('1st Plate'!X11="Buffer",'1st Plate'!X11="Vercirnon",'1st Plate'!X11="blank"),'1st Plate'!X11,IF(AND('1st Plate'!X11&lt;&gt;"",'Reagent batch 1st plate'!X11&lt;&gt;""),'1st Plate'!X11&amp;" - "&amp;'Reagent batch 1st plate'!X11,IF(AND('1st Plate'!X11="",'Reagent batch 1st plate'!X11=""),"","error"))),"")</f>
        <v>XXXX-Nle-L5-12_Multiplex2023Apr - Multiplex2023Apr</v>
      </c>
      <c r="Y11" s="10" t="str">
        <f>IF('Layout full names (mandatory)'!AA11&lt;&gt;"",IF(OR('1st Plate'!Y11="Buffer",'1st Plate'!Y11="Vercirnon",'1st Plate'!Y11="blank"),'1st Plate'!Y11,IF(AND('1st Plate'!Y11&lt;&gt;"",'Reagent batch 1st plate'!Y11&lt;&gt;""),'1st Plate'!Y11&amp;" - "&amp;'Reagent batch 1st plate'!Y11,IF(AND('1st Plate'!Y11="",'Reagent batch 1st plate'!Y11=""),"","error"))),"")</f>
        <v>XXXX-Nle-L5-12_Multiplex2023Apr - Multiplex2023Apr</v>
      </c>
      <c r="Z11" s="3"/>
      <c r="AB11" s="20" t="str">
        <v>XXXX-YYYYY-NGS-MALO-3_Multiplex-2022May - Multiplex-2022May</v>
      </c>
      <c r="AC11" t="str">
        <f t="shared" si="0"/>
        <v>XXXX-YYYYY-NGS-MALO-3_Multiplex-2022May</v>
      </c>
      <c r="AD11" t="str">
        <f t="shared" si="1"/>
        <v>Multiplex-2022May</v>
      </c>
      <c r="AE11">
        <f>IF(AB11&lt;&gt;"",COUNTIFS($B$2:$Y$17,AB11,cell_passage!$B$2:$Y$17,"&lt;&gt;"),"")</f>
        <v>18</v>
      </c>
      <c r="AL11" s="27"/>
      <c r="AM11" s="21"/>
    </row>
    <row r="12" spans="1:40" ht="21.75" customHeight="1" thickBot="1" x14ac:dyDescent="0.45">
      <c r="A12" s="2" t="str">
        <f>'Layout full names (mandatory)'!C12</f>
        <v>K</v>
      </c>
      <c r="B12" s="10" t="str">
        <f>IF('Layout full names (mandatory)'!D12&lt;&gt;"",IF(OR('1st Plate'!B12="Buffer",'1st Plate'!B12="Vercirnon",'1st Plate'!B12="blank"),'1st Plate'!B12,IF(AND('1st Plate'!B12&lt;&gt;"",'Reagent batch 1st plate'!B12&lt;&gt;""),'1st Plate'!B12&amp;" - "&amp;'Reagent batch 1st plate'!B12,IF(AND('1st Plate'!B12="",'Reagent batch 1st plate'!B12=""),"","error"))),"")</f>
        <v>XXXX-Nle-L5-01_Multiplex2023Mar - Multiplex2023Mar</v>
      </c>
      <c r="C12" s="10" t="str">
        <f>IF('Layout full names (mandatory)'!E12&lt;&gt;"",IF(OR('1st Plate'!C12="Buffer",'1st Plate'!C12="Vercirnon",'1st Plate'!C12="blank"),'1st Plate'!C12,IF(AND('1st Plate'!C12&lt;&gt;"",'Reagent batch 1st plate'!C12&lt;&gt;""),'1st Plate'!C12&amp;" - "&amp;'Reagent batch 1st plate'!C12,IF(AND('1st Plate'!C12="",'Reagent batch 1st plate'!C12=""),"","error"))),"")</f>
        <v>XXXX-Nle-L5-01_Multiplex2023Mar - Multiplex2023Mar</v>
      </c>
      <c r="D12" s="10" t="str">
        <f>IF('Layout full names (mandatory)'!F12&lt;&gt;"",IF(OR('1st Plate'!D12="Buffer",'1st Plate'!D12="Vercirnon",'1st Plate'!D12="blank"),'1st Plate'!D12,IF(AND('1st Plate'!D12&lt;&gt;"",'Reagent batch 1st plate'!D12&lt;&gt;""),'1st Plate'!D12&amp;" - "&amp;'Reagent batch 1st plate'!D12,IF(AND('1st Plate'!D12="",'Reagent batch 1st plate'!D12=""),"","error"))),"")</f>
        <v>XXXX-Nle-L5-02_Multiplex2023Mar - Multiplex2023Mar</v>
      </c>
      <c r="E12" s="10" t="str">
        <f>IF('Layout full names (mandatory)'!G12&lt;&gt;"",IF(OR('1st Plate'!E12="Buffer",'1st Plate'!E12="Vercirnon",'1st Plate'!E12="blank"),'1st Plate'!E12,IF(AND('1st Plate'!E12&lt;&gt;"",'Reagent batch 1st plate'!E12&lt;&gt;""),'1st Plate'!E12&amp;" - "&amp;'Reagent batch 1st plate'!E12,IF(AND('1st Plate'!E12="",'Reagent batch 1st plate'!E12=""),"","error"))),"")</f>
        <v>XXXX-Nle-L5-02_Multiplex2023Mar - Multiplex2023Mar</v>
      </c>
      <c r="F12" s="10" t="str">
        <f>IF('Layout full names (mandatory)'!H12&lt;&gt;"",IF(OR('1st Plate'!F12="Buffer",'1st Plate'!F12="Vercirnon",'1st Plate'!F12="blank"),'1st Plate'!F12,IF(AND('1st Plate'!F12&lt;&gt;"",'Reagent batch 1st plate'!F12&lt;&gt;""),'1st Plate'!F12&amp;" - "&amp;'Reagent batch 1st plate'!F12,IF(AND('1st Plate'!F12="",'Reagent batch 1st plate'!F12=""),"","error"))),"")</f>
        <v>XXXX-Nle-L5-03_Multiplex2023Mar - Multiplex2023Mar</v>
      </c>
      <c r="G12" s="10" t="str">
        <f>IF('Layout full names (mandatory)'!I12&lt;&gt;"",IF(OR('1st Plate'!G12="Buffer",'1st Plate'!G12="Vercirnon",'1st Plate'!G12="blank"),'1st Plate'!G12,IF(AND('1st Plate'!G12&lt;&gt;"",'Reagent batch 1st plate'!G12&lt;&gt;""),'1st Plate'!G12&amp;" - "&amp;'Reagent batch 1st plate'!G12,IF(AND('1st Plate'!G12="",'Reagent batch 1st plate'!G12=""),"","error"))),"")</f>
        <v>XXXX-Nle-L5-03_Multiplex2023Mar - Multiplex2023Mar</v>
      </c>
      <c r="H12" s="10" t="str">
        <f>IF('Layout full names (mandatory)'!J12&lt;&gt;"",IF(OR('1st Plate'!H12="Buffer",'1st Plate'!H12="Vercirnon",'1st Plate'!H12="blank"),'1st Plate'!H12,IF(AND('1st Plate'!H12&lt;&gt;"",'Reagent batch 1st plate'!H12&lt;&gt;""),'1st Plate'!H12&amp;" - "&amp;'Reagent batch 1st plate'!H12,IF(AND('1st Plate'!H12="",'Reagent batch 1st plate'!H12=""),"","error"))),"")</f>
        <v>XXXX-Nle-L5-04_Multiplex2023Mar - Multiplex2023Mar</v>
      </c>
      <c r="I12" s="10" t="str">
        <f>IF('Layout full names (mandatory)'!K12&lt;&gt;"",IF(OR('1st Plate'!I12="Buffer",'1st Plate'!I12="Vercirnon",'1st Plate'!I12="blank"),'1st Plate'!I12,IF(AND('1st Plate'!I12&lt;&gt;"",'Reagent batch 1st plate'!I12&lt;&gt;""),'1st Plate'!I12&amp;" - "&amp;'Reagent batch 1st plate'!I12,IF(AND('1st Plate'!I12="",'Reagent batch 1st plate'!I12=""),"","error"))),"")</f>
        <v>XXXX-Nle-L5-04_Multiplex2023Mar - Multiplex2023Mar</v>
      </c>
      <c r="J12" s="10" t="str">
        <f>IF('Layout full names (mandatory)'!L12&lt;&gt;"",IF(OR('1st Plate'!J12="Buffer",'1st Plate'!J12="Vercirnon",'1st Plate'!J12="blank"),'1st Plate'!J12,IF(AND('1st Plate'!J12&lt;&gt;"",'Reagent batch 1st plate'!J12&lt;&gt;""),'1st Plate'!J12&amp;" - "&amp;'Reagent batch 1st plate'!J12,IF(AND('1st Plate'!J12="",'Reagent batch 1st plate'!J12=""),"","error"))),"")</f>
        <v>XXXX-Nle-L5-05_Multiplex2023Apr - Multiplex2023Apr</v>
      </c>
      <c r="K12" s="10" t="str">
        <f>IF('Layout full names (mandatory)'!M12&lt;&gt;"",IF(OR('1st Plate'!K12="Buffer",'1st Plate'!K12="Vercirnon",'1st Plate'!K12="blank"),'1st Plate'!K12,IF(AND('1st Plate'!K12&lt;&gt;"",'Reagent batch 1st plate'!K12&lt;&gt;""),'1st Plate'!K12&amp;" - "&amp;'Reagent batch 1st plate'!K12,IF(AND('1st Plate'!K12="",'Reagent batch 1st plate'!K12=""),"","error"))),"")</f>
        <v>XXXX-Nle-L5-05_Multiplex2023Apr - Multiplex2023Apr</v>
      </c>
      <c r="L12" s="10" t="str">
        <f>IF('Layout full names (mandatory)'!N12&lt;&gt;"",IF(OR('1st Plate'!L12="Buffer",'1st Plate'!L12="Vercirnon",'1st Plate'!L12="blank"),'1st Plate'!L12,IF(AND('1st Plate'!L12&lt;&gt;"",'Reagent batch 1st plate'!L12&lt;&gt;""),'1st Plate'!L12&amp;" - "&amp;'Reagent batch 1st plate'!L12,IF(AND('1st Plate'!L12="",'Reagent batch 1st plate'!L12=""),"","error"))),"")</f>
        <v>XXXX-Nle-L5-06_Multiplex2023Apr - Multiplex2023Apr</v>
      </c>
      <c r="M12" s="10" t="str">
        <f>IF('Layout full names (mandatory)'!O12&lt;&gt;"",IF(OR('1st Plate'!M12="Buffer",'1st Plate'!M12="Vercirnon",'1st Plate'!M12="blank"),'1st Plate'!M12,IF(AND('1st Plate'!M12&lt;&gt;"",'Reagent batch 1st plate'!M12&lt;&gt;""),'1st Plate'!M12&amp;" - "&amp;'Reagent batch 1st plate'!M12,IF(AND('1st Plate'!M12="",'Reagent batch 1st plate'!M12=""),"","error"))),"")</f>
        <v>XXXX-Nle-L5-06_Multiplex2023Apr - Multiplex2023Apr</v>
      </c>
      <c r="N12" s="10" t="str">
        <f>IF('Layout full names (mandatory)'!P12&lt;&gt;"",IF(OR('1st Plate'!N12="Buffer",'1st Plate'!N12="Vercirnon",'1st Plate'!N12="blank"),'1st Plate'!N12,IF(AND('1st Plate'!N12&lt;&gt;"",'Reagent batch 1st plate'!N12&lt;&gt;""),'1st Plate'!N12&amp;" - "&amp;'Reagent batch 1st plate'!N12,IF(AND('1st Plate'!N12="",'Reagent batch 1st plate'!N12=""),"","error"))),"")</f>
        <v>XXXX-Nle-L5-07_Multiplex2023Apr - Multiplex2023Apr</v>
      </c>
      <c r="O12" s="10" t="str">
        <f>IF('Layout full names (mandatory)'!Q12&lt;&gt;"",IF(OR('1st Plate'!O12="Buffer",'1st Plate'!O12="Vercirnon",'1st Plate'!O12="blank"),'1st Plate'!O12,IF(AND('1st Plate'!O12&lt;&gt;"",'Reagent batch 1st plate'!O12&lt;&gt;""),'1st Plate'!O12&amp;" - "&amp;'Reagent batch 1st plate'!O12,IF(AND('1st Plate'!O12="",'Reagent batch 1st plate'!O12=""),"","error"))),"")</f>
        <v>XXXX-Nle-L5-07_Multiplex2023Apr - Multiplex2023Apr</v>
      </c>
      <c r="P12" s="10" t="str">
        <f>IF('Layout full names (mandatory)'!R12&lt;&gt;"",IF(OR('1st Plate'!P12="Buffer",'1st Plate'!P12="Vercirnon",'1st Plate'!P12="blank"),'1st Plate'!P12,IF(AND('1st Plate'!P12&lt;&gt;"",'Reagent batch 1st plate'!P12&lt;&gt;""),'1st Plate'!P12&amp;" - "&amp;'Reagent batch 1st plate'!P12,IF(AND('1st Plate'!P12="",'Reagent batch 1st plate'!P12=""),"","error"))),"")</f>
        <v>XXXX-Nle-L5-08_Multiplex2023Apr - Multiplex2023Apr</v>
      </c>
      <c r="Q12" s="10" t="str">
        <f>IF('Layout full names (mandatory)'!S12&lt;&gt;"",IF(OR('1st Plate'!Q12="Buffer",'1st Plate'!Q12="Vercirnon",'1st Plate'!Q12="blank"),'1st Plate'!Q12,IF(AND('1st Plate'!Q12&lt;&gt;"",'Reagent batch 1st plate'!Q12&lt;&gt;""),'1st Plate'!Q12&amp;" - "&amp;'Reagent batch 1st plate'!Q12,IF(AND('1st Plate'!Q12="",'Reagent batch 1st plate'!Q12=""),"","error"))),"")</f>
        <v>XXXX-Nle-L5-08_Multiplex2023Apr - Multiplex2023Apr</v>
      </c>
      <c r="R12" s="10" t="str">
        <f>IF('Layout full names (mandatory)'!T12&lt;&gt;"",IF(OR('1st Plate'!R12="Buffer",'1st Plate'!R12="Vercirnon",'1st Plate'!R12="blank"),'1st Plate'!R12,IF(AND('1st Plate'!R12&lt;&gt;"",'Reagent batch 1st plate'!R12&lt;&gt;""),'1st Plate'!R12&amp;" - "&amp;'Reagent batch 1st plate'!R12,IF(AND('1st Plate'!R12="",'Reagent batch 1st plate'!R12=""),"","error"))),"")</f>
        <v>XXXX-Nle-L5-09_Multiplex2023Apr - Multiplex2023Apr</v>
      </c>
      <c r="S12" s="10" t="str">
        <f>IF('Layout full names (mandatory)'!U12&lt;&gt;"",IF(OR('1st Plate'!S12="Buffer",'1st Plate'!S12="Vercirnon",'1st Plate'!S12="blank"),'1st Plate'!S12,IF(AND('1st Plate'!S12&lt;&gt;"",'Reagent batch 1st plate'!S12&lt;&gt;""),'1st Plate'!S12&amp;" - "&amp;'Reagent batch 1st plate'!S12,IF(AND('1st Plate'!S12="",'Reagent batch 1st plate'!S12=""),"","error"))),"")</f>
        <v>XXXX-Nle-L5-09_Multiplex2023Apr - Multiplex2023Apr</v>
      </c>
      <c r="T12" s="10" t="str">
        <f>IF('Layout full names (mandatory)'!V12&lt;&gt;"",IF(OR('1st Plate'!T12="Buffer",'1st Plate'!T12="Vercirnon",'1st Plate'!T12="blank"),'1st Plate'!T12,IF(AND('1st Plate'!T12&lt;&gt;"",'Reagent batch 1st plate'!T12&lt;&gt;""),'1st Plate'!T12&amp;" - "&amp;'Reagent batch 1st plate'!T12,IF(AND('1st Plate'!T12="",'Reagent batch 1st plate'!T12=""),"","error"))),"")</f>
        <v>XXXX-Nle-L5-10_Multiplex2023Apr - Multiplex2023Apr</v>
      </c>
      <c r="U12" s="10" t="str">
        <f>IF('Layout full names (mandatory)'!W12&lt;&gt;"",IF(OR('1st Plate'!U12="Buffer",'1st Plate'!U12="Vercirnon",'1st Plate'!U12="blank"),'1st Plate'!U12,IF(AND('1st Plate'!U12&lt;&gt;"",'Reagent batch 1st plate'!U12&lt;&gt;""),'1st Plate'!U12&amp;" - "&amp;'Reagent batch 1st plate'!U12,IF(AND('1st Plate'!U12="",'Reagent batch 1st plate'!U12=""),"","error"))),"")</f>
        <v>XXXX-Nle-L5-10_Multiplex2023Apr - Multiplex2023Apr</v>
      </c>
      <c r="V12" s="10" t="str">
        <f>IF('Layout full names (mandatory)'!X12&lt;&gt;"",IF(OR('1st Plate'!V12="Buffer",'1st Plate'!V12="Vercirnon",'1st Plate'!V12="blank"),'1st Plate'!V12,IF(AND('1st Plate'!V12&lt;&gt;"",'Reagent batch 1st plate'!V12&lt;&gt;""),'1st Plate'!V12&amp;" - "&amp;'Reagent batch 1st plate'!V12,IF(AND('1st Plate'!V12="",'Reagent batch 1st plate'!V12=""),"","error"))),"")</f>
        <v>XXXX-Nle-L5-11_Multiplex2023Apr - Multiplex2023Apr</v>
      </c>
      <c r="W12" s="10" t="str">
        <f>IF('Layout full names (mandatory)'!Y12&lt;&gt;"",IF(OR('1st Plate'!W12="Buffer",'1st Plate'!W12="Vercirnon",'1st Plate'!W12="blank"),'1st Plate'!W12,IF(AND('1st Plate'!W12&lt;&gt;"",'Reagent batch 1st plate'!W12&lt;&gt;""),'1st Plate'!W12&amp;" - "&amp;'Reagent batch 1st plate'!W12,IF(AND('1st Plate'!W12="",'Reagent batch 1st plate'!W12=""),"","error"))),"")</f>
        <v>XXXX-Nle-L5-11_Multiplex2023Apr - Multiplex2023Apr</v>
      </c>
      <c r="X12" s="10" t="str">
        <f>IF('Layout full names (mandatory)'!Z12&lt;&gt;"",IF(OR('1st Plate'!X12="Buffer",'1st Plate'!X12="Vercirnon",'1st Plate'!X12="blank"),'1st Plate'!X12,IF(AND('1st Plate'!X12&lt;&gt;"",'Reagent batch 1st plate'!X12&lt;&gt;""),'1st Plate'!X12&amp;" - "&amp;'Reagent batch 1st plate'!X12,IF(AND('1st Plate'!X12="",'Reagent batch 1st plate'!X12=""),"","error"))),"")</f>
        <v>XXXX-Nle-L5-12_Multiplex2023Apr - Multiplex2023Apr</v>
      </c>
      <c r="Y12" s="10" t="str">
        <f>IF('Layout full names (mandatory)'!AA12&lt;&gt;"",IF(OR('1st Plate'!Y12="Buffer",'1st Plate'!Y12="Vercirnon",'1st Plate'!Y12="blank"),'1st Plate'!Y12,IF(AND('1st Plate'!Y12&lt;&gt;"",'Reagent batch 1st plate'!Y12&lt;&gt;""),'1st Plate'!Y12&amp;" - "&amp;'Reagent batch 1st plate'!Y12,IF(AND('1st Plate'!Y12="",'Reagent batch 1st plate'!Y12=""),"","error"))),"")</f>
        <v>XXXX-Nle-L5-12_Multiplex2023Apr - Multiplex2023Apr</v>
      </c>
      <c r="Z12" s="3"/>
      <c r="AB12" s="20" t="str">
        <v>Buffer</v>
      </c>
      <c r="AC12" t="str">
        <f t="shared" si="0"/>
        <v>Buffer</v>
      </c>
      <c r="AD12" t="str">
        <f t="shared" si="1"/>
        <v/>
      </c>
      <c r="AE12">
        <f>IF(AB12&lt;&gt;"",COUNTIFS($B$2:$Y$17,AB12,cell_passage!$B$2:$Y$17,"&lt;&gt;"),"")</f>
        <v>24</v>
      </c>
      <c r="AL12" s="27"/>
      <c r="AM12" s="21"/>
    </row>
    <row r="13" spans="1:40" ht="21.75" customHeight="1" thickBot="1" x14ac:dyDescent="0.45">
      <c r="A13" s="2" t="str">
        <f>'Layout full names (mandatory)'!C13</f>
        <v>L</v>
      </c>
      <c r="B13" s="10" t="str">
        <f>IF('Layout full names (mandatory)'!D13&lt;&gt;"",IF(OR('1st Plate'!B13="Buffer",'1st Plate'!B13="Vercirnon",'1st Plate'!B13="blank"),'1st Plate'!B13,IF(AND('1st Plate'!B13&lt;&gt;"",'Reagent batch 1st plate'!B13&lt;&gt;""),'1st Plate'!B13&amp;" - "&amp;'Reagent batch 1st plate'!B13,IF(AND('1st Plate'!B13="",'Reagent batch 1st plate'!B13=""),"","error"))),"")</f>
        <v>XXXX-Nle-L4-13_Multiplex2023Apr - Multiplex2023Apr</v>
      </c>
      <c r="C13" s="10" t="str">
        <f>IF('Layout full names (mandatory)'!E13&lt;&gt;"",IF(OR('1st Plate'!C13="Buffer",'1st Plate'!C13="Vercirnon",'1st Plate'!C13="blank"),'1st Plate'!C13,IF(AND('1st Plate'!C13&lt;&gt;"",'Reagent batch 1st plate'!C13&lt;&gt;""),'1st Plate'!C13&amp;" - "&amp;'Reagent batch 1st plate'!C13,IF(AND('1st Plate'!C13="",'Reagent batch 1st plate'!C13=""),"","error"))),"")</f>
        <v>XXXX-YYYYY-NGS-MALO-3_Multiplex-2022May - Multiplex-2022May</v>
      </c>
      <c r="D13" s="10" t="str">
        <f>IF('Layout full names (mandatory)'!F13&lt;&gt;"",IF(OR('1st Plate'!D13="Buffer",'1st Plate'!D13="Vercirnon",'1st Plate'!D13="blank"),'1st Plate'!D13,IF(AND('1st Plate'!D13&lt;&gt;"",'Reagent batch 1st plate'!D13&lt;&gt;""),'1st Plate'!D13&amp;" - "&amp;'Reagent batch 1st plate'!D13,IF(AND('1st Plate'!D13="",'Reagent batch 1st plate'!D13=""),"","error"))),"")</f>
        <v>XXXX-Nle-L4-14_Multiplex2023Apr - Multiplex2023Apr</v>
      </c>
      <c r="E13" s="10" t="str">
        <f>IF('Layout full names (mandatory)'!G13&lt;&gt;"",IF(OR('1st Plate'!E13="Buffer",'1st Plate'!E13="Vercirnon",'1st Plate'!E13="blank"),'1st Plate'!E13,IF(AND('1st Plate'!E13&lt;&gt;"",'Reagent batch 1st plate'!E13&lt;&gt;""),'1st Plate'!E13&amp;" - "&amp;'Reagent batch 1st plate'!E13,IF(AND('1st Plate'!E13="",'Reagent batch 1st plate'!E13=""),"","error"))),"")</f>
        <v>XXXX-YYYYY-NGS-MALO-3_Multiplex-2022May - Multiplex-2022May</v>
      </c>
      <c r="F13" s="10" t="str">
        <f>IF('Layout full names (mandatory)'!H13&lt;&gt;"",IF(OR('1st Plate'!F13="Buffer",'1st Plate'!F13="Vercirnon",'1st Plate'!F13="blank"),'1st Plate'!F13,IF(AND('1st Plate'!F13&lt;&gt;"",'Reagent batch 1st plate'!F13&lt;&gt;""),'1st Plate'!F13&amp;" - "&amp;'Reagent batch 1st plate'!F13,IF(AND('1st Plate'!F13="",'Reagent batch 1st plate'!F13=""),"","error"))),"")</f>
        <v>XXXX-Nle-L4-15_Multiplex2023Apr - Multiplex2023Apr</v>
      </c>
      <c r="G13" s="10" t="str">
        <f>IF('Layout full names (mandatory)'!I13&lt;&gt;"",IF(OR('1st Plate'!G13="Buffer",'1st Plate'!G13="Vercirnon",'1st Plate'!G13="blank"),'1st Plate'!G13,IF(AND('1st Plate'!G13&lt;&gt;"",'Reagent batch 1st plate'!G13&lt;&gt;""),'1st Plate'!G13&amp;" - "&amp;'Reagent batch 1st plate'!G13,IF(AND('1st Plate'!G13="",'Reagent batch 1st plate'!G13=""),"","error"))),"")</f>
        <v>XXXX-YYYYY-NGS-MALO-3_Multiplex-2022May - Multiplex-2022May</v>
      </c>
      <c r="H13" s="10" t="str">
        <f>IF('Layout full names (mandatory)'!J13&lt;&gt;"",IF(OR('1st Plate'!H13="Buffer",'1st Plate'!H13="Vercirnon",'1st Plate'!H13="blank"),'1st Plate'!H13,IF(AND('1st Plate'!H13&lt;&gt;"",'Reagent batch 1st plate'!H13&lt;&gt;""),'1st Plate'!H13&amp;" - "&amp;'Reagent batch 1st plate'!H13,IF(AND('1st Plate'!H13="",'Reagent batch 1st plate'!H13=""),"","error"))),"")</f>
        <v>XXXX-Nle-L4-16_Multiplex2023Apr - Multiplex2023Apr</v>
      </c>
      <c r="I13" s="10" t="str">
        <f>IF('Layout full names (mandatory)'!K13&lt;&gt;"",IF(OR('1st Plate'!I13="Buffer",'1st Plate'!I13="Vercirnon",'1st Plate'!I13="blank"),'1st Plate'!I13,IF(AND('1st Plate'!I13&lt;&gt;"",'Reagent batch 1st plate'!I13&lt;&gt;""),'1st Plate'!I13&amp;" - "&amp;'Reagent batch 1st plate'!I13,IF(AND('1st Plate'!I13="",'Reagent batch 1st plate'!I13=""),"","error"))),"")</f>
        <v>XXXX-YYYYY-NGS-MALO-3_Multiplex-2022May - Multiplex-2022May</v>
      </c>
      <c r="J13" s="10" t="str">
        <f>IF('Layout full names (mandatory)'!L13&lt;&gt;"",IF(OR('1st Plate'!J13="Buffer",'1st Plate'!J13="Vercirnon",'1st Plate'!J13="blank"),'1st Plate'!J13,IF(AND('1st Plate'!J13&lt;&gt;"",'Reagent batch 1st plate'!J13&lt;&gt;""),'1st Plate'!J13&amp;" - "&amp;'Reagent batch 1st plate'!J13,IF(AND('1st Plate'!J13="",'Reagent batch 1st plate'!J13=""),"","error"))),"")</f>
        <v>XXXX-Nle-L4-17_Multiplex2023Apr - Multiplex2023Apr</v>
      </c>
      <c r="K13" s="10" t="str">
        <f>IF('Layout full names (mandatory)'!M13&lt;&gt;"",IF(OR('1st Plate'!K13="Buffer",'1st Plate'!K13="Vercirnon",'1st Plate'!K13="blank"),'1st Plate'!K13,IF(AND('1st Plate'!K13&lt;&gt;"",'Reagent batch 1st plate'!K13&lt;&gt;""),'1st Plate'!K13&amp;" - "&amp;'Reagent batch 1st plate'!K13,IF(AND('1st Plate'!K13="",'Reagent batch 1st plate'!K13=""),"","error"))),"")</f>
        <v>XXXX-YYYYY-NGS-MALO-3_Multiplex-2022May - Multiplex-2022May</v>
      </c>
      <c r="L13" s="10" t="str">
        <f>IF('Layout full names (mandatory)'!N13&lt;&gt;"",IF(OR('1st Plate'!L13="Buffer",'1st Plate'!L13="Vercirnon",'1st Plate'!L13="blank"),'1st Plate'!L13,IF(AND('1st Plate'!L13&lt;&gt;"",'Reagent batch 1st plate'!L13&lt;&gt;""),'1st Plate'!L13&amp;" - "&amp;'Reagent batch 1st plate'!L13,IF(AND('1st Plate'!L13="",'Reagent batch 1st plate'!L13=""),"","error"))),"")</f>
        <v>XXXX-Nle-L4-18_Multiplex2023Apr - Multiplex2023Apr</v>
      </c>
      <c r="M13" s="10" t="str">
        <f>IF('Layout full names (mandatory)'!O13&lt;&gt;"",IF(OR('1st Plate'!M13="Buffer",'1st Plate'!M13="Vercirnon",'1st Plate'!M13="blank"),'1st Plate'!M13,IF(AND('1st Plate'!M13&lt;&gt;"",'Reagent batch 1st plate'!M13&lt;&gt;""),'1st Plate'!M13&amp;" - "&amp;'Reagent batch 1st plate'!M13,IF(AND('1st Plate'!M13="",'Reagent batch 1st plate'!M13=""),"","error"))),"")</f>
        <v>XXXX-YYYYY-NGS-MALO-3_Multiplex-2022May - Multiplex-2022May</v>
      </c>
      <c r="N13" s="10" t="str">
        <f>IF('Layout full names (mandatory)'!P13&lt;&gt;"",IF(OR('1st Plate'!N13="Buffer",'1st Plate'!N13="Vercirnon",'1st Plate'!N13="blank"),'1st Plate'!N13,IF(AND('1st Plate'!N13&lt;&gt;"",'Reagent batch 1st plate'!N13&lt;&gt;""),'1st Plate'!N13&amp;" - "&amp;'Reagent batch 1st plate'!N13,IF(AND('1st Plate'!N13="",'Reagent batch 1st plate'!N13=""),"","error"))),"")</f>
        <v>XXXX-Nle-L4-19_Multiplex2023Apr - Multiplex2023Apr</v>
      </c>
      <c r="O13" s="10" t="str">
        <f>IF('Layout full names (mandatory)'!Q13&lt;&gt;"",IF(OR('1st Plate'!O13="Buffer",'1st Plate'!O13="Vercirnon",'1st Plate'!O13="blank"),'1st Plate'!O13,IF(AND('1st Plate'!O13&lt;&gt;"",'Reagent batch 1st plate'!O13&lt;&gt;""),'1st Plate'!O13&amp;" - "&amp;'Reagent batch 1st plate'!O13,IF(AND('1st Plate'!O13="",'Reagent batch 1st plate'!O13=""),"","error"))),"")</f>
        <v>XXXX-YYYYY-NGS-MALO-3_Multiplex-2022May - Multiplex-2022May</v>
      </c>
      <c r="P13" s="10" t="str">
        <f>IF('Layout full names (mandatory)'!R13&lt;&gt;"",IF(OR('1st Plate'!P13="Buffer",'1st Plate'!P13="Vercirnon",'1st Plate'!P13="blank"),'1st Plate'!P13,IF(AND('1st Plate'!P13&lt;&gt;"",'Reagent batch 1st plate'!P13&lt;&gt;""),'1st Plate'!P13&amp;" - "&amp;'Reagent batch 1st plate'!P13,IF(AND('1st Plate'!P13="",'Reagent batch 1st plate'!P13=""),"","error"))),"")</f>
        <v>XXXX-Nle-L4-20_Multiplex2023Apr - Multiplex2023Apr</v>
      </c>
      <c r="Q13" s="10" t="str">
        <f>IF('Layout full names (mandatory)'!S13&lt;&gt;"",IF(OR('1st Plate'!Q13="Buffer",'1st Plate'!Q13="Vercirnon",'1st Plate'!Q13="blank"),'1st Plate'!Q13,IF(AND('1st Plate'!Q13&lt;&gt;"",'Reagent batch 1st plate'!Q13&lt;&gt;""),'1st Plate'!Q13&amp;" - "&amp;'Reagent batch 1st plate'!Q13,IF(AND('1st Plate'!Q13="",'Reagent batch 1st plate'!Q13=""),"","error"))),"")</f>
        <v>XXXX-YYYYY-NGS-MALO-3_Multiplex-2022May - Multiplex-2022May</v>
      </c>
      <c r="R13" s="10" t="str">
        <f>IF('Layout full names (mandatory)'!T13&lt;&gt;"",IF(OR('1st Plate'!R13="Buffer",'1st Plate'!R13="Vercirnon",'1st Plate'!R13="blank"),'1st Plate'!R13,IF(AND('1st Plate'!R13&lt;&gt;"",'Reagent batch 1st plate'!R13&lt;&gt;""),'1st Plate'!R13&amp;" - "&amp;'Reagent batch 1st plate'!R13,IF(AND('1st Plate'!R13="",'Reagent batch 1st plate'!R13=""),"","error"))),"")</f>
        <v>XXXX-Nle-L4-21_Multiplex2023Apr - Multiplex2023Apr</v>
      </c>
      <c r="S13" s="10" t="str">
        <f>IF('Layout full names (mandatory)'!U13&lt;&gt;"",IF(OR('1st Plate'!S13="Buffer",'1st Plate'!S13="Vercirnon",'1st Plate'!S13="blank"),'1st Plate'!S13,IF(AND('1st Plate'!S13&lt;&gt;"",'Reagent batch 1st plate'!S13&lt;&gt;""),'1st Plate'!S13&amp;" - "&amp;'Reagent batch 1st plate'!S13,IF(AND('1st Plate'!S13="",'Reagent batch 1st plate'!S13=""),"","error"))),"")</f>
        <v>XXXX-YYYYY-NGS-MALO-3_Multiplex-2022May - Multiplex-2022May</v>
      </c>
      <c r="T13" s="10" t="str">
        <f>IF('Layout full names (mandatory)'!V13&lt;&gt;"",IF(OR('1st Plate'!T13="Buffer",'1st Plate'!T13="Vercirnon",'1st Plate'!T13="blank"),'1st Plate'!T13,IF(AND('1st Plate'!T13&lt;&gt;"",'Reagent batch 1st plate'!T13&lt;&gt;""),'1st Plate'!T13&amp;" - "&amp;'Reagent batch 1st plate'!T13,IF(AND('1st Plate'!T13="",'Reagent batch 1st plate'!T13=""),"","error"))),"")</f>
        <v>XXXX-Nle-L4-22_Multiplex2023Apr - Multiplex2023Apr</v>
      </c>
      <c r="U13" s="10" t="str">
        <f>IF('Layout full names (mandatory)'!W13&lt;&gt;"",IF(OR('1st Plate'!U13="Buffer",'1st Plate'!U13="Vercirnon",'1st Plate'!U13="blank"),'1st Plate'!U13,IF(AND('1st Plate'!U13&lt;&gt;"",'Reagent batch 1st plate'!U13&lt;&gt;""),'1st Plate'!U13&amp;" - "&amp;'Reagent batch 1st plate'!U13,IF(AND('1st Plate'!U13="",'Reagent batch 1st plate'!U13=""),"","error"))),"")</f>
        <v>Buffer</v>
      </c>
      <c r="V13" s="10" t="str">
        <f>IF('Layout full names (mandatory)'!X13&lt;&gt;"",IF(OR('1st Plate'!V13="Buffer",'1st Plate'!V13="Vercirnon",'1st Plate'!V13="blank"),'1st Plate'!V13,IF(AND('1st Plate'!V13&lt;&gt;"",'Reagent batch 1st plate'!V13&lt;&gt;""),'1st Plate'!V13&amp;" - "&amp;'Reagent batch 1st plate'!V13,IF(AND('1st Plate'!V13="",'Reagent batch 1st plate'!V13=""),"","error"))),"")</f>
        <v>XXXX-Nle-L4-23_Multiplex2023Apr - Multiplex2023Apr</v>
      </c>
      <c r="W13" s="10" t="str">
        <f>IF('Layout full names (mandatory)'!Y13&lt;&gt;"",IF(OR('1st Plate'!W13="Buffer",'1st Plate'!W13="Vercirnon",'1st Plate'!W13="blank"),'1st Plate'!W13,IF(AND('1st Plate'!W13&lt;&gt;"",'Reagent batch 1st plate'!W13&lt;&gt;""),'1st Plate'!W13&amp;" - "&amp;'Reagent batch 1st plate'!W13,IF(AND('1st Plate'!W13="",'Reagent batch 1st plate'!W13=""),"","error"))),"")</f>
        <v>Buffer</v>
      </c>
      <c r="X13" s="10" t="str">
        <f>IF('Layout full names (mandatory)'!Z13&lt;&gt;"",IF(OR('1st Plate'!X13="Buffer",'1st Plate'!X13="Vercirnon",'1st Plate'!X13="blank"),'1st Plate'!X13,IF(AND('1st Plate'!X13&lt;&gt;"",'Reagent batch 1st plate'!X13&lt;&gt;""),'1st Plate'!X13&amp;" - "&amp;'Reagent batch 1st plate'!X13,IF(AND('1st Plate'!X13="",'Reagent batch 1st plate'!X13=""),"","error"))),"")</f>
        <v>XXXX-Nle-L4-24_Multiplex2023Apr - Multiplex2023Apr</v>
      </c>
      <c r="Y13" s="10" t="str">
        <f>IF('Layout full names (mandatory)'!AA13&lt;&gt;"",IF(OR('1st Plate'!Y13="Buffer",'1st Plate'!Y13="Vercirnon",'1st Plate'!Y13="blank"),'1st Plate'!Y13,IF(AND('1st Plate'!Y13&lt;&gt;"",'Reagent batch 1st plate'!Y13&lt;&gt;""),'1st Plate'!Y13&amp;" - "&amp;'Reagent batch 1st plate'!Y13,IF(AND('1st Plate'!Y13="",'Reagent batch 1st plate'!Y13=""),"","error"))),"")</f>
        <v>Buffer</v>
      </c>
      <c r="Z13" s="3"/>
      <c r="AB13" s="20" t="str">
        <v>XXXX-Nle-L5-14_Multiplex2023Apr - Multiplex2023Apr</v>
      </c>
      <c r="AC13" t="str">
        <f t="shared" si="0"/>
        <v>XXXX-Nle-L5-14_Multiplex2023Apr</v>
      </c>
      <c r="AD13" t="str">
        <f t="shared" si="1"/>
        <v>Multiplex2023Apr</v>
      </c>
      <c r="AE13">
        <f>IF(AB13&lt;&gt;"",COUNTIFS($B$2:$Y$17,AB13,cell_passage!$B$2:$Y$17,"&lt;&gt;"),"")</f>
        <v>9</v>
      </c>
      <c r="AL13" s="27"/>
      <c r="AM13" s="21"/>
    </row>
    <row r="14" spans="1:40" ht="21.75" customHeight="1" thickBot="1" x14ac:dyDescent="0.45">
      <c r="A14" s="2" t="str">
        <f>'Layout full names (mandatory)'!C14</f>
        <v>M</v>
      </c>
      <c r="B14" s="10" t="str">
        <f>IF('Layout full names (mandatory)'!D14&lt;&gt;"",IF(OR('1st Plate'!B14="Buffer",'1st Plate'!B14="Vercirnon",'1st Plate'!B14="blank"),'1st Plate'!B14,IF(AND('1st Plate'!B14&lt;&gt;"",'Reagent batch 1st plate'!B14&lt;&gt;""),'1st Plate'!B14&amp;" - "&amp;'Reagent batch 1st plate'!B14,IF(AND('1st Plate'!B14="",'Reagent batch 1st plate'!B14=""),"","error"))),"")</f>
        <v>XXXX-Nle-L4-13_Multiplex2023Apr - Multiplex2023Apr</v>
      </c>
      <c r="C14" s="10" t="str">
        <f>IF('Layout full names (mandatory)'!E14&lt;&gt;"",IF(OR('1st Plate'!C14="Buffer",'1st Plate'!C14="Vercirnon",'1st Plate'!C14="blank"),'1st Plate'!C14,IF(AND('1st Plate'!C14&lt;&gt;"",'Reagent batch 1st plate'!C14&lt;&gt;""),'1st Plate'!C14&amp;" - "&amp;'Reagent batch 1st plate'!C14,IF(AND('1st Plate'!C14="",'Reagent batch 1st plate'!C14=""),"","error"))),"")</f>
        <v>XXXX-Nle-L4-13_Multiplex2023Apr - Multiplex2023Apr</v>
      </c>
      <c r="D14" s="10" t="str">
        <f>IF('Layout full names (mandatory)'!F14&lt;&gt;"",IF(OR('1st Plate'!D14="Buffer",'1st Plate'!D14="Vercirnon",'1st Plate'!D14="blank"),'1st Plate'!D14,IF(AND('1st Plate'!D14&lt;&gt;"",'Reagent batch 1st plate'!D14&lt;&gt;""),'1st Plate'!D14&amp;" - "&amp;'Reagent batch 1st plate'!D14,IF(AND('1st Plate'!D14="",'Reagent batch 1st plate'!D14=""),"","error"))),"")</f>
        <v>XXXX-Nle-L4-14_Multiplex2023Apr - Multiplex2023Apr</v>
      </c>
      <c r="E14" s="10" t="str">
        <f>IF('Layout full names (mandatory)'!G14&lt;&gt;"",IF(OR('1st Plate'!E14="Buffer",'1st Plate'!E14="Vercirnon",'1st Plate'!E14="blank"),'1st Plate'!E14,IF(AND('1st Plate'!E14&lt;&gt;"",'Reagent batch 1st plate'!E14&lt;&gt;""),'1st Plate'!E14&amp;" - "&amp;'Reagent batch 1st plate'!E14,IF(AND('1st Plate'!E14="",'Reagent batch 1st plate'!E14=""),"","error"))),"")</f>
        <v>XXXX-Nle-L4-14_Multiplex2023Apr - Multiplex2023Apr</v>
      </c>
      <c r="F14" s="10" t="str">
        <f>IF('Layout full names (mandatory)'!H14&lt;&gt;"",IF(OR('1st Plate'!F14="Buffer",'1st Plate'!F14="Vercirnon",'1st Plate'!F14="blank"),'1st Plate'!F14,IF(AND('1st Plate'!F14&lt;&gt;"",'Reagent batch 1st plate'!F14&lt;&gt;""),'1st Plate'!F14&amp;" - "&amp;'Reagent batch 1st plate'!F14,IF(AND('1st Plate'!F14="",'Reagent batch 1st plate'!F14=""),"","error"))),"")</f>
        <v>XXXX-Nle-L4-15_Multiplex2023Apr - Multiplex2023Apr</v>
      </c>
      <c r="G14" s="10" t="str">
        <f>IF('Layout full names (mandatory)'!I14&lt;&gt;"",IF(OR('1st Plate'!G14="Buffer",'1st Plate'!G14="Vercirnon",'1st Plate'!G14="blank"),'1st Plate'!G14,IF(AND('1st Plate'!G14&lt;&gt;"",'Reagent batch 1st plate'!G14&lt;&gt;""),'1st Plate'!G14&amp;" - "&amp;'Reagent batch 1st plate'!G14,IF(AND('1st Plate'!G14="",'Reagent batch 1st plate'!G14=""),"","error"))),"")</f>
        <v>XXXX-Nle-L4-15_Multiplex2023Apr - Multiplex2023Apr</v>
      </c>
      <c r="H14" s="10" t="str">
        <f>IF('Layout full names (mandatory)'!J14&lt;&gt;"",IF(OR('1st Plate'!H14="Buffer",'1st Plate'!H14="Vercirnon",'1st Plate'!H14="blank"),'1st Plate'!H14,IF(AND('1st Plate'!H14&lt;&gt;"",'Reagent batch 1st plate'!H14&lt;&gt;""),'1st Plate'!H14&amp;" - "&amp;'Reagent batch 1st plate'!H14,IF(AND('1st Plate'!H14="",'Reagent batch 1st plate'!H14=""),"","error"))),"")</f>
        <v>XXXX-Nle-L4-16_Multiplex2023Apr - Multiplex2023Apr</v>
      </c>
      <c r="I14" s="10" t="str">
        <f>IF('Layout full names (mandatory)'!K14&lt;&gt;"",IF(OR('1st Plate'!I14="Buffer",'1st Plate'!I14="Vercirnon",'1st Plate'!I14="blank"),'1st Plate'!I14,IF(AND('1st Plate'!I14&lt;&gt;"",'Reagent batch 1st plate'!I14&lt;&gt;""),'1st Plate'!I14&amp;" - "&amp;'Reagent batch 1st plate'!I14,IF(AND('1st Plate'!I14="",'Reagent batch 1st plate'!I14=""),"","error"))),"")</f>
        <v>XXXX-Nle-L4-16_Multiplex2023Apr - Multiplex2023Apr</v>
      </c>
      <c r="J14" s="10" t="str">
        <f>IF('Layout full names (mandatory)'!L14&lt;&gt;"",IF(OR('1st Plate'!J14="Buffer",'1st Plate'!J14="Vercirnon",'1st Plate'!J14="blank"),'1st Plate'!J14,IF(AND('1st Plate'!J14&lt;&gt;"",'Reagent batch 1st plate'!J14&lt;&gt;""),'1st Plate'!J14&amp;" - "&amp;'Reagent batch 1st plate'!J14,IF(AND('1st Plate'!J14="",'Reagent batch 1st plate'!J14=""),"","error"))),"")</f>
        <v>XXXX-Nle-L4-17_Multiplex2023Apr - Multiplex2023Apr</v>
      </c>
      <c r="K14" s="10" t="str">
        <f>IF('Layout full names (mandatory)'!M14&lt;&gt;"",IF(OR('1st Plate'!K14="Buffer",'1st Plate'!K14="Vercirnon",'1st Plate'!K14="blank"),'1st Plate'!K14,IF(AND('1st Plate'!K14&lt;&gt;"",'Reagent batch 1st plate'!K14&lt;&gt;""),'1st Plate'!K14&amp;" - "&amp;'Reagent batch 1st plate'!K14,IF(AND('1st Plate'!K14="",'Reagent batch 1st plate'!K14=""),"","error"))),"")</f>
        <v>XXXX-Nle-L4-17_Multiplex2023Apr - Multiplex2023Apr</v>
      </c>
      <c r="L14" s="10" t="str">
        <f>IF('Layout full names (mandatory)'!N14&lt;&gt;"",IF(OR('1st Plate'!L14="Buffer",'1st Plate'!L14="Vercirnon",'1st Plate'!L14="blank"),'1st Plate'!L14,IF(AND('1st Plate'!L14&lt;&gt;"",'Reagent batch 1st plate'!L14&lt;&gt;""),'1st Plate'!L14&amp;" - "&amp;'Reagent batch 1st plate'!L14,IF(AND('1st Plate'!L14="",'Reagent batch 1st plate'!L14=""),"","error"))),"")</f>
        <v>XXXX-Nle-L4-18_Multiplex2023Apr - Multiplex2023Apr</v>
      </c>
      <c r="M14" s="10" t="str">
        <f>IF('Layout full names (mandatory)'!O14&lt;&gt;"",IF(OR('1st Plate'!M14="Buffer",'1st Plate'!M14="Vercirnon",'1st Plate'!M14="blank"),'1st Plate'!M14,IF(AND('1st Plate'!M14&lt;&gt;"",'Reagent batch 1st plate'!M14&lt;&gt;""),'1st Plate'!M14&amp;" - "&amp;'Reagent batch 1st plate'!M14,IF(AND('1st Plate'!M14="",'Reagent batch 1st plate'!M14=""),"","error"))),"")</f>
        <v>XXXX-Nle-L4-18_Multiplex2023Apr - Multiplex2023Apr</v>
      </c>
      <c r="N14" s="10" t="str">
        <f>IF('Layout full names (mandatory)'!P14&lt;&gt;"",IF(OR('1st Plate'!N14="Buffer",'1st Plate'!N14="Vercirnon",'1st Plate'!N14="blank"),'1st Plate'!N14,IF(AND('1st Plate'!N14&lt;&gt;"",'Reagent batch 1st plate'!N14&lt;&gt;""),'1st Plate'!N14&amp;" - "&amp;'Reagent batch 1st plate'!N14,IF(AND('1st Plate'!N14="",'Reagent batch 1st plate'!N14=""),"","error"))),"")</f>
        <v>XXXX-Nle-L4-19_Multiplex2023Apr - Multiplex2023Apr</v>
      </c>
      <c r="O14" s="10" t="str">
        <f>IF('Layout full names (mandatory)'!Q14&lt;&gt;"",IF(OR('1st Plate'!O14="Buffer",'1st Plate'!O14="Vercirnon",'1st Plate'!O14="blank"),'1st Plate'!O14,IF(AND('1st Plate'!O14&lt;&gt;"",'Reagent batch 1st plate'!O14&lt;&gt;""),'1st Plate'!O14&amp;" - "&amp;'Reagent batch 1st plate'!O14,IF(AND('1st Plate'!O14="",'Reagent batch 1st plate'!O14=""),"","error"))),"")</f>
        <v>XXXX-Nle-L4-19_Multiplex2023Apr - Multiplex2023Apr</v>
      </c>
      <c r="P14" s="10" t="str">
        <f>IF('Layout full names (mandatory)'!R14&lt;&gt;"",IF(OR('1st Plate'!P14="Buffer",'1st Plate'!P14="Vercirnon",'1st Plate'!P14="blank"),'1st Plate'!P14,IF(AND('1st Plate'!P14&lt;&gt;"",'Reagent batch 1st plate'!P14&lt;&gt;""),'1st Plate'!P14&amp;" - "&amp;'Reagent batch 1st plate'!P14,IF(AND('1st Plate'!P14="",'Reagent batch 1st plate'!P14=""),"","error"))),"")</f>
        <v>XXXX-Nle-L4-20_Multiplex2023Apr - Multiplex2023Apr</v>
      </c>
      <c r="Q14" s="10" t="str">
        <f>IF('Layout full names (mandatory)'!S14&lt;&gt;"",IF(OR('1st Plate'!Q14="Buffer",'1st Plate'!Q14="Vercirnon",'1st Plate'!Q14="blank"),'1st Plate'!Q14,IF(AND('1st Plate'!Q14&lt;&gt;"",'Reagent batch 1st plate'!Q14&lt;&gt;""),'1st Plate'!Q14&amp;" - "&amp;'Reagent batch 1st plate'!Q14,IF(AND('1st Plate'!Q14="",'Reagent batch 1st plate'!Q14=""),"","error"))),"")</f>
        <v>XXXX-Nle-L4-20_Multiplex2023Apr - Multiplex2023Apr</v>
      </c>
      <c r="R14" s="10" t="str">
        <f>IF('Layout full names (mandatory)'!T14&lt;&gt;"",IF(OR('1st Plate'!R14="Buffer",'1st Plate'!R14="Vercirnon",'1st Plate'!R14="blank"),'1st Plate'!R14,IF(AND('1st Plate'!R14&lt;&gt;"",'Reagent batch 1st plate'!R14&lt;&gt;""),'1st Plate'!R14&amp;" - "&amp;'Reagent batch 1st plate'!R14,IF(AND('1st Plate'!R14="",'Reagent batch 1st plate'!R14=""),"","error"))),"")</f>
        <v>XXXX-Nle-L4-21_Multiplex2023Apr - Multiplex2023Apr</v>
      </c>
      <c r="S14" s="10" t="str">
        <f>IF('Layout full names (mandatory)'!U14&lt;&gt;"",IF(OR('1st Plate'!S14="Buffer",'1st Plate'!S14="Vercirnon",'1st Plate'!S14="blank"),'1st Plate'!S14,IF(AND('1st Plate'!S14&lt;&gt;"",'Reagent batch 1st plate'!S14&lt;&gt;""),'1st Plate'!S14&amp;" - "&amp;'Reagent batch 1st plate'!S14,IF(AND('1st Plate'!S14="",'Reagent batch 1st plate'!S14=""),"","error"))),"")</f>
        <v>XXXX-Nle-L4-21_Multiplex2023Apr - Multiplex2023Apr</v>
      </c>
      <c r="T14" s="10" t="str">
        <f>IF('Layout full names (mandatory)'!V14&lt;&gt;"",IF(OR('1st Plate'!T14="Buffer",'1st Plate'!T14="Vercirnon",'1st Plate'!T14="blank"),'1st Plate'!T14,IF(AND('1st Plate'!T14&lt;&gt;"",'Reagent batch 1st plate'!T14&lt;&gt;""),'1st Plate'!T14&amp;" - "&amp;'Reagent batch 1st plate'!T14,IF(AND('1st Plate'!T14="",'Reagent batch 1st plate'!T14=""),"","error"))),"")</f>
        <v>XXXX-Nle-L4-22_Multiplex2023Apr - Multiplex2023Apr</v>
      </c>
      <c r="U14" s="10" t="str">
        <f>IF('Layout full names (mandatory)'!W14&lt;&gt;"",IF(OR('1st Plate'!U14="Buffer",'1st Plate'!U14="Vercirnon",'1st Plate'!U14="blank"),'1st Plate'!U14,IF(AND('1st Plate'!U14&lt;&gt;"",'Reagent batch 1st plate'!U14&lt;&gt;""),'1st Plate'!U14&amp;" - "&amp;'Reagent batch 1st plate'!U14,IF(AND('1st Plate'!U14="",'Reagent batch 1st plate'!U14=""),"","error"))),"")</f>
        <v>XXXX-Nle-L4-22_Multiplex2023Apr - Multiplex2023Apr</v>
      </c>
      <c r="V14" s="10" t="str">
        <f>IF('Layout full names (mandatory)'!X14&lt;&gt;"",IF(OR('1st Plate'!V14="Buffer",'1st Plate'!V14="Vercirnon",'1st Plate'!V14="blank"),'1st Plate'!V14,IF(AND('1st Plate'!V14&lt;&gt;"",'Reagent batch 1st plate'!V14&lt;&gt;""),'1st Plate'!V14&amp;" - "&amp;'Reagent batch 1st plate'!V14,IF(AND('1st Plate'!V14="",'Reagent batch 1st plate'!V14=""),"","error"))),"")</f>
        <v>XXXX-Nle-L4-23_Multiplex2023Apr - Multiplex2023Apr</v>
      </c>
      <c r="W14" s="10" t="str">
        <f>IF('Layout full names (mandatory)'!Y14&lt;&gt;"",IF(OR('1st Plate'!W14="Buffer",'1st Plate'!W14="Vercirnon",'1st Plate'!W14="blank"),'1st Plate'!W14,IF(AND('1st Plate'!W14&lt;&gt;"",'Reagent batch 1st plate'!W14&lt;&gt;""),'1st Plate'!W14&amp;" - "&amp;'Reagent batch 1st plate'!W14,IF(AND('1st Plate'!W14="",'Reagent batch 1st plate'!W14=""),"","error"))),"")</f>
        <v>XXXX-Nle-L4-23_Multiplex2023Apr - Multiplex2023Apr</v>
      </c>
      <c r="X14" s="10" t="str">
        <f>IF('Layout full names (mandatory)'!Z14&lt;&gt;"",IF(OR('1st Plate'!X14="Buffer",'1st Plate'!X14="Vercirnon",'1st Plate'!X14="blank"),'1st Plate'!X14,IF(AND('1st Plate'!X14&lt;&gt;"",'Reagent batch 1st plate'!X14&lt;&gt;""),'1st Plate'!X14&amp;" - "&amp;'Reagent batch 1st plate'!X14,IF(AND('1st Plate'!X14="",'Reagent batch 1st plate'!X14=""),"","error"))),"")</f>
        <v>XXXX-Nle-L4-24_Multiplex2023Apr - Multiplex2023Apr</v>
      </c>
      <c r="Y14" s="10" t="str">
        <f>IF('Layout full names (mandatory)'!AA14&lt;&gt;"",IF(OR('1st Plate'!Y14="Buffer",'1st Plate'!Y14="Vercirnon",'1st Plate'!Y14="blank"),'1st Plate'!Y14,IF(AND('1st Plate'!Y14&lt;&gt;"",'Reagent batch 1st plate'!Y14&lt;&gt;""),'1st Plate'!Y14&amp;" - "&amp;'Reagent batch 1st plate'!Y14,IF(AND('1st Plate'!Y14="",'Reagent batch 1st plate'!Y14=""),"","error"))),"")</f>
        <v>XXXX-Nle-L4-24_Multiplex2023Apr - Multiplex2023Apr</v>
      </c>
      <c r="Z14" s="3"/>
      <c r="AB14" s="20" t="str">
        <v>XXXX-Nle-L5-02_Multiplex2023Mar - Multiplex2023Mar</v>
      </c>
      <c r="AC14" t="str">
        <f t="shared" si="0"/>
        <v>XXXX-Nle-L5-02_Multiplex2023Mar</v>
      </c>
      <c r="AD14" t="str">
        <f t="shared" si="1"/>
        <v>Multiplex2023Mar</v>
      </c>
      <c r="AE14">
        <f>IF(AB14&lt;&gt;"",COUNTIFS($B$2:$Y$17,AB14,cell_passage!$B$2:$Y$17,"&lt;&gt;"),"")</f>
        <v>9</v>
      </c>
      <c r="AL14" s="27"/>
      <c r="AM14" s="21"/>
    </row>
    <row r="15" spans="1:40" ht="21.75" customHeight="1" thickBot="1" x14ac:dyDescent="0.45">
      <c r="A15" s="2" t="str">
        <f>'Layout full names (mandatory)'!C15</f>
        <v>N</v>
      </c>
      <c r="B15" s="10" t="str">
        <f>IF('Layout full names (mandatory)'!D15&lt;&gt;"",IF(OR('1st Plate'!B15="Buffer",'1st Plate'!B15="Vercirnon",'1st Plate'!B15="blank"),'1st Plate'!B15,IF(AND('1st Plate'!B15&lt;&gt;"",'Reagent batch 1st plate'!B15&lt;&gt;""),'1st Plate'!B15&amp;" - "&amp;'Reagent batch 1st plate'!B15,IF(AND('1st Plate'!B15="",'Reagent batch 1st plate'!B15=""),"","error"))),"")</f>
        <v>XXXX-Nle-L4-13_Multiplex2023Apr - Multiplex2023Apr</v>
      </c>
      <c r="C15" s="10" t="str">
        <f>IF('Layout full names (mandatory)'!E15&lt;&gt;"",IF(OR('1st Plate'!C15="Buffer",'1st Plate'!C15="Vercirnon",'1st Plate'!C15="blank"),'1st Plate'!C15,IF(AND('1st Plate'!C15&lt;&gt;"",'Reagent batch 1st plate'!C15&lt;&gt;""),'1st Plate'!C15&amp;" - "&amp;'Reagent batch 1st plate'!C15,IF(AND('1st Plate'!C15="",'Reagent batch 1st plate'!C15=""),"","error"))),"")</f>
        <v>XXXX-Nle-L4-13_Multiplex2023Apr - Multiplex2023Apr</v>
      </c>
      <c r="D15" s="10" t="str">
        <f>IF('Layout full names (mandatory)'!F15&lt;&gt;"",IF(OR('1st Plate'!D15="Buffer",'1st Plate'!D15="Vercirnon",'1st Plate'!D15="blank"),'1st Plate'!D15,IF(AND('1st Plate'!D15&lt;&gt;"",'Reagent batch 1st plate'!D15&lt;&gt;""),'1st Plate'!D15&amp;" - "&amp;'Reagent batch 1st plate'!D15,IF(AND('1st Plate'!D15="",'Reagent batch 1st plate'!D15=""),"","error"))),"")</f>
        <v>XXXX-Nle-L4-14_Multiplex2023Apr - Multiplex2023Apr</v>
      </c>
      <c r="E15" s="10" t="str">
        <f>IF('Layout full names (mandatory)'!G15&lt;&gt;"",IF(OR('1st Plate'!E15="Buffer",'1st Plate'!E15="Vercirnon",'1st Plate'!E15="blank"),'1st Plate'!E15,IF(AND('1st Plate'!E15&lt;&gt;"",'Reagent batch 1st plate'!E15&lt;&gt;""),'1st Plate'!E15&amp;" - "&amp;'Reagent batch 1st plate'!E15,IF(AND('1st Plate'!E15="",'Reagent batch 1st plate'!E15=""),"","error"))),"")</f>
        <v>XXXX-Nle-L4-14_Multiplex2023Apr - Multiplex2023Apr</v>
      </c>
      <c r="F15" s="10" t="str">
        <f>IF('Layout full names (mandatory)'!H15&lt;&gt;"",IF(OR('1st Plate'!F15="Buffer",'1st Plate'!F15="Vercirnon",'1st Plate'!F15="blank"),'1st Plate'!F15,IF(AND('1st Plate'!F15&lt;&gt;"",'Reagent batch 1st plate'!F15&lt;&gt;""),'1st Plate'!F15&amp;" - "&amp;'Reagent batch 1st plate'!F15,IF(AND('1st Plate'!F15="",'Reagent batch 1st plate'!F15=""),"","error"))),"")</f>
        <v>XXXX-Nle-L4-15_Multiplex2023Apr - Multiplex2023Apr</v>
      </c>
      <c r="G15" s="10" t="str">
        <f>IF('Layout full names (mandatory)'!I15&lt;&gt;"",IF(OR('1st Plate'!G15="Buffer",'1st Plate'!G15="Vercirnon",'1st Plate'!G15="blank"),'1st Plate'!G15,IF(AND('1st Plate'!G15&lt;&gt;"",'Reagent batch 1st plate'!G15&lt;&gt;""),'1st Plate'!G15&amp;" - "&amp;'Reagent batch 1st plate'!G15,IF(AND('1st Plate'!G15="",'Reagent batch 1st plate'!G15=""),"","error"))),"")</f>
        <v>XXXX-Nle-L4-15_Multiplex2023Apr - Multiplex2023Apr</v>
      </c>
      <c r="H15" s="10" t="str">
        <f>IF('Layout full names (mandatory)'!J15&lt;&gt;"",IF(OR('1st Plate'!H15="Buffer",'1st Plate'!H15="Vercirnon",'1st Plate'!H15="blank"),'1st Plate'!H15,IF(AND('1st Plate'!H15&lt;&gt;"",'Reagent batch 1st plate'!H15&lt;&gt;""),'1st Plate'!H15&amp;" - "&amp;'Reagent batch 1st plate'!H15,IF(AND('1st Plate'!H15="",'Reagent batch 1st plate'!H15=""),"","error"))),"")</f>
        <v>XXXX-Nle-L4-16_Multiplex2023Apr - Multiplex2023Apr</v>
      </c>
      <c r="I15" s="10" t="str">
        <f>IF('Layout full names (mandatory)'!K15&lt;&gt;"",IF(OR('1st Plate'!I15="Buffer",'1st Plate'!I15="Vercirnon",'1st Plate'!I15="blank"),'1st Plate'!I15,IF(AND('1st Plate'!I15&lt;&gt;"",'Reagent batch 1st plate'!I15&lt;&gt;""),'1st Plate'!I15&amp;" - "&amp;'Reagent batch 1st plate'!I15,IF(AND('1st Plate'!I15="",'Reagent batch 1st plate'!I15=""),"","error"))),"")</f>
        <v>XXXX-Nle-L4-16_Multiplex2023Apr - Multiplex2023Apr</v>
      </c>
      <c r="J15" s="10" t="str">
        <f>IF('Layout full names (mandatory)'!L15&lt;&gt;"",IF(OR('1st Plate'!J15="Buffer",'1st Plate'!J15="Vercirnon",'1st Plate'!J15="blank"),'1st Plate'!J15,IF(AND('1st Plate'!J15&lt;&gt;"",'Reagent batch 1st plate'!J15&lt;&gt;""),'1st Plate'!J15&amp;" - "&amp;'Reagent batch 1st plate'!J15,IF(AND('1st Plate'!J15="",'Reagent batch 1st plate'!J15=""),"","error"))),"")</f>
        <v>XXXX-Nle-L4-17_Multiplex2023Apr - Multiplex2023Apr</v>
      </c>
      <c r="K15" s="10" t="str">
        <f>IF('Layout full names (mandatory)'!M15&lt;&gt;"",IF(OR('1st Plate'!K15="Buffer",'1st Plate'!K15="Vercirnon",'1st Plate'!K15="blank"),'1st Plate'!K15,IF(AND('1st Plate'!K15&lt;&gt;"",'Reagent batch 1st plate'!K15&lt;&gt;""),'1st Plate'!K15&amp;" - "&amp;'Reagent batch 1st plate'!K15,IF(AND('1st Plate'!K15="",'Reagent batch 1st plate'!K15=""),"","error"))),"")</f>
        <v>XXXX-Nle-L4-17_Multiplex2023Apr - Multiplex2023Apr</v>
      </c>
      <c r="L15" s="10" t="str">
        <f>IF('Layout full names (mandatory)'!N15&lt;&gt;"",IF(OR('1st Plate'!L15="Buffer",'1st Plate'!L15="Vercirnon",'1st Plate'!L15="blank"),'1st Plate'!L15,IF(AND('1st Plate'!L15&lt;&gt;"",'Reagent batch 1st plate'!L15&lt;&gt;""),'1st Plate'!L15&amp;" - "&amp;'Reagent batch 1st plate'!L15,IF(AND('1st Plate'!L15="",'Reagent batch 1st plate'!L15=""),"","error"))),"")</f>
        <v>XXXX-Nle-L4-18_Multiplex2023Apr - Multiplex2023Apr</v>
      </c>
      <c r="M15" s="10" t="str">
        <f>IF('Layout full names (mandatory)'!O15&lt;&gt;"",IF(OR('1st Plate'!M15="Buffer",'1st Plate'!M15="Vercirnon",'1st Plate'!M15="blank"),'1st Plate'!M15,IF(AND('1st Plate'!M15&lt;&gt;"",'Reagent batch 1st plate'!M15&lt;&gt;""),'1st Plate'!M15&amp;" - "&amp;'Reagent batch 1st plate'!M15,IF(AND('1st Plate'!M15="",'Reagent batch 1st plate'!M15=""),"","error"))),"")</f>
        <v>XXXX-Nle-L4-18_Multiplex2023Apr - Multiplex2023Apr</v>
      </c>
      <c r="N15" s="10" t="str">
        <f>IF('Layout full names (mandatory)'!P15&lt;&gt;"",IF(OR('1st Plate'!N15="Buffer",'1st Plate'!N15="Vercirnon",'1st Plate'!N15="blank"),'1st Plate'!N15,IF(AND('1st Plate'!N15&lt;&gt;"",'Reagent batch 1st plate'!N15&lt;&gt;""),'1st Plate'!N15&amp;" - "&amp;'Reagent batch 1st plate'!N15,IF(AND('1st Plate'!N15="",'Reagent batch 1st plate'!N15=""),"","error"))),"")</f>
        <v>XXXX-Nle-L4-19_Multiplex2023Apr - Multiplex2023Apr</v>
      </c>
      <c r="O15" s="10" t="str">
        <f>IF('Layout full names (mandatory)'!Q15&lt;&gt;"",IF(OR('1st Plate'!O15="Buffer",'1st Plate'!O15="Vercirnon",'1st Plate'!O15="blank"),'1st Plate'!O15,IF(AND('1st Plate'!O15&lt;&gt;"",'Reagent batch 1st plate'!O15&lt;&gt;""),'1st Plate'!O15&amp;" - "&amp;'Reagent batch 1st plate'!O15,IF(AND('1st Plate'!O15="",'Reagent batch 1st plate'!O15=""),"","error"))),"")</f>
        <v>XXXX-Nle-L4-19_Multiplex2023Apr - Multiplex2023Apr</v>
      </c>
      <c r="P15" s="10" t="str">
        <f>IF('Layout full names (mandatory)'!R15&lt;&gt;"",IF(OR('1st Plate'!P15="Buffer",'1st Plate'!P15="Vercirnon",'1st Plate'!P15="blank"),'1st Plate'!P15,IF(AND('1st Plate'!P15&lt;&gt;"",'Reagent batch 1st plate'!P15&lt;&gt;""),'1st Plate'!P15&amp;" - "&amp;'Reagent batch 1st plate'!P15,IF(AND('1st Plate'!P15="",'Reagent batch 1st plate'!P15=""),"","error"))),"")</f>
        <v>XXXX-Nle-L4-20_Multiplex2023Apr - Multiplex2023Apr</v>
      </c>
      <c r="Q15" s="10" t="str">
        <f>IF('Layout full names (mandatory)'!S15&lt;&gt;"",IF(OR('1st Plate'!Q15="Buffer",'1st Plate'!Q15="Vercirnon",'1st Plate'!Q15="blank"),'1st Plate'!Q15,IF(AND('1st Plate'!Q15&lt;&gt;"",'Reagent batch 1st plate'!Q15&lt;&gt;""),'1st Plate'!Q15&amp;" - "&amp;'Reagent batch 1st plate'!Q15,IF(AND('1st Plate'!Q15="",'Reagent batch 1st plate'!Q15=""),"","error"))),"")</f>
        <v>XXXX-Nle-L4-20_Multiplex2023Apr - Multiplex2023Apr</v>
      </c>
      <c r="R15" s="10" t="str">
        <f>IF('Layout full names (mandatory)'!T15&lt;&gt;"",IF(OR('1st Plate'!R15="Buffer",'1st Plate'!R15="Vercirnon",'1st Plate'!R15="blank"),'1st Plate'!R15,IF(AND('1st Plate'!R15&lt;&gt;"",'Reagent batch 1st plate'!R15&lt;&gt;""),'1st Plate'!R15&amp;" - "&amp;'Reagent batch 1st plate'!R15,IF(AND('1st Plate'!R15="",'Reagent batch 1st plate'!R15=""),"","error"))),"")</f>
        <v>XXXX-Nle-L4-21_Multiplex2023Apr - Multiplex2023Apr</v>
      </c>
      <c r="S15" s="10" t="str">
        <f>IF('Layout full names (mandatory)'!U15&lt;&gt;"",IF(OR('1st Plate'!S15="Buffer",'1st Plate'!S15="Vercirnon",'1st Plate'!S15="blank"),'1st Plate'!S15,IF(AND('1st Plate'!S15&lt;&gt;"",'Reagent batch 1st plate'!S15&lt;&gt;""),'1st Plate'!S15&amp;" - "&amp;'Reagent batch 1st plate'!S15,IF(AND('1st Plate'!S15="",'Reagent batch 1st plate'!S15=""),"","error"))),"")</f>
        <v>XXXX-Nle-L4-21_Multiplex2023Apr - Multiplex2023Apr</v>
      </c>
      <c r="T15" s="10" t="str">
        <f>IF('Layout full names (mandatory)'!V15&lt;&gt;"",IF(OR('1st Plate'!T15="Buffer",'1st Plate'!T15="Vercirnon",'1st Plate'!T15="blank"),'1st Plate'!T15,IF(AND('1st Plate'!T15&lt;&gt;"",'Reagent batch 1st plate'!T15&lt;&gt;""),'1st Plate'!T15&amp;" - "&amp;'Reagent batch 1st plate'!T15,IF(AND('1st Plate'!T15="",'Reagent batch 1st plate'!T15=""),"","error"))),"")</f>
        <v>XXXX-Nle-L4-22_Multiplex2023Apr - Multiplex2023Apr</v>
      </c>
      <c r="U15" s="10" t="str">
        <f>IF('Layout full names (mandatory)'!W15&lt;&gt;"",IF(OR('1st Plate'!U15="Buffer",'1st Plate'!U15="Vercirnon",'1st Plate'!U15="blank"),'1st Plate'!U15,IF(AND('1st Plate'!U15&lt;&gt;"",'Reagent batch 1st plate'!U15&lt;&gt;""),'1st Plate'!U15&amp;" - "&amp;'Reagent batch 1st plate'!U15,IF(AND('1st Plate'!U15="",'Reagent batch 1st plate'!U15=""),"","error"))),"")</f>
        <v>XXXX-Nle-L4-22_Multiplex2023Apr - Multiplex2023Apr</v>
      </c>
      <c r="V15" s="10" t="str">
        <f>IF('Layout full names (mandatory)'!X15&lt;&gt;"",IF(OR('1st Plate'!V15="Buffer",'1st Plate'!V15="Vercirnon",'1st Plate'!V15="blank"),'1st Plate'!V15,IF(AND('1st Plate'!V15&lt;&gt;"",'Reagent batch 1st plate'!V15&lt;&gt;""),'1st Plate'!V15&amp;" - "&amp;'Reagent batch 1st plate'!V15,IF(AND('1st Plate'!V15="",'Reagent batch 1st plate'!V15=""),"","error"))),"")</f>
        <v>XXXX-Nle-L4-23_Multiplex2023Apr - Multiplex2023Apr</v>
      </c>
      <c r="W15" s="10" t="str">
        <f>IF('Layout full names (mandatory)'!Y15&lt;&gt;"",IF(OR('1st Plate'!W15="Buffer",'1st Plate'!W15="Vercirnon",'1st Plate'!W15="blank"),'1st Plate'!W15,IF(AND('1st Plate'!W15&lt;&gt;"",'Reagent batch 1st plate'!W15&lt;&gt;""),'1st Plate'!W15&amp;" - "&amp;'Reagent batch 1st plate'!W15,IF(AND('1st Plate'!W15="",'Reagent batch 1st plate'!W15=""),"","error"))),"")</f>
        <v>XXXX-Nle-L4-23_Multiplex2023Apr - Multiplex2023Apr</v>
      </c>
      <c r="X15" s="10" t="str">
        <f>IF('Layout full names (mandatory)'!Z15&lt;&gt;"",IF(OR('1st Plate'!X15="Buffer",'1st Plate'!X15="Vercirnon",'1st Plate'!X15="blank"),'1st Plate'!X15,IF(AND('1st Plate'!X15&lt;&gt;"",'Reagent batch 1st plate'!X15&lt;&gt;""),'1st Plate'!X15&amp;" - "&amp;'Reagent batch 1st plate'!X15,IF(AND('1st Plate'!X15="",'Reagent batch 1st plate'!X15=""),"","error"))),"")</f>
        <v>XXXX-Nle-L4-24_Multiplex2023Apr - Multiplex2023Apr</v>
      </c>
      <c r="Y15" s="10" t="str">
        <f>IF('Layout full names (mandatory)'!AA15&lt;&gt;"",IF(OR('1st Plate'!Y15="Buffer",'1st Plate'!Y15="Vercirnon",'1st Plate'!Y15="blank"),'1st Plate'!Y15,IF(AND('1st Plate'!Y15&lt;&gt;"",'Reagent batch 1st plate'!Y15&lt;&gt;""),'1st Plate'!Y15&amp;" - "&amp;'Reagent batch 1st plate'!Y15,IF(AND('1st Plate'!Y15="",'Reagent batch 1st plate'!Y15=""),"","error"))),"")</f>
        <v>XXXX-Nle-L4-24_Multiplex2023Apr - Multiplex2023Apr</v>
      </c>
      <c r="Z15" s="3"/>
      <c r="AB15" s="20" t="str">
        <v>XXXX-Nle-L4-14_Multiplex2023Apr - Multiplex2023Apr</v>
      </c>
      <c r="AC15" t="str">
        <f t="shared" si="0"/>
        <v>XXXX-Nle-L4-14_Multiplex2023Apr</v>
      </c>
      <c r="AD15" t="str">
        <f t="shared" si="1"/>
        <v>Multiplex2023Apr</v>
      </c>
      <c r="AE15">
        <f>IF(AB15&lt;&gt;"",COUNTIFS($B$2:$Y$17,AB15,cell_passage!$B$2:$Y$17,"&lt;&gt;"),"")</f>
        <v>9</v>
      </c>
      <c r="AL15" s="27"/>
      <c r="AM15" s="21"/>
    </row>
    <row r="16" spans="1:40" ht="21.75" customHeight="1" thickBot="1" x14ac:dyDescent="0.45">
      <c r="A16" s="2" t="str">
        <f>'Layout full names (mandatory)'!C16</f>
        <v>O</v>
      </c>
      <c r="B16" s="10" t="str">
        <f>IF('Layout full names (mandatory)'!D16&lt;&gt;"",IF(OR('1st Plate'!B16="Buffer",'1st Plate'!B16="Vercirnon",'1st Plate'!B16="blank"),'1st Plate'!B16,IF(AND('1st Plate'!B16&lt;&gt;"",'Reagent batch 1st plate'!B16&lt;&gt;""),'1st Plate'!B16&amp;" - "&amp;'Reagent batch 1st plate'!B16,IF(AND('1st Plate'!B16="",'Reagent batch 1st plate'!B16=""),"","error"))),"")</f>
        <v>XXXX-Nle-L4-13_Multiplex2023Apr - Multiplex2023Apr</v>
      </c>
      <c r="C16" s="10" t="str">
        <f>IF('Layout full names (mandatory)'!E16&lt;&gt;"",IF(OR('1st Plate'!C16="Buffer",'1st Plate'!C16="Vercirnon",'1st Plate'!C16="blank"),'1st Plate'!C16,IF(AND('1st Plate'!C16&lt;&gt;"",'Reagent batch 1st plate'!C16&lt;&gt;""),'1st Plate'!C16&amp;" - "&amp;'Reagent batch 1st plate'!C16,IF(AND('1st Plate'!C16="",'Reagent batch 1st plate'!C16=""),"","error"))),"")</f>
        <v>XXXX-Nle-L4-13_Multiplex2023Apr - Multiplex2023Apr</v>
      </c>
      <c r="D16" s="10" t="str">
        <f>IF('Layout full names (mandatory)'!F16&lt;&gt;"",IF(OR('1st Plate'!D16="Buffer",'1st Plate'!D16="Vercirnon",'1st Plate'!D16="blank"),'1st Plate'!D16,IF(AND('1st Plate'!D16&lt;&gt;"",'Reagent batch 1st plate'!D16&lt;&gt;""),'1st Plate'!D16&amp;" - "&amp;'Reagent batch 1st plate'!D16,IF(AND('1st Plate'!D16="",'Reagent batch 1st plate'!D16=""),"","error"))),"")</f>
        <v>XXXX-Nle-L4-14_Multiplex2023Apr - Multiplex2023Apr</v>
      </c>
      <c r="E16" s="10" t="str">
        <f>IF('Layout full names (mandatory)'!G16&lt;&gt;"",IF(OR('1st Plate'!E16="Buffer",'1st Plate'!E16="Vercirnon",'1st Plate'!E16="blank"),'1st Plate'!E16,IF(AND('1st Plate'!E16&lt;&gt;"",'Reagent batch 1st plate'!E16&lt;&gt;""),'1st Plate'!E16&amp;" - "&amp;'Reagent batch 1st plate'!E16,IF(AND('1st Plate'!E16="",'Reagent batch 1st plate'!E16=""),"","error"))),"")</f>
        <v>XXXX-Nle-L4-14_Multiplex2023Apr - Multiplex2023Apr</v>
      </c>
      <c r="F16" s="10" t="str">
        <f>IF('Layout full names (mandatory)'!H16&lt;&gt;"",IF(OR('1st Plate'!F16="Buffer",'1st Plate'!F16="Vercirnon",'1st Plate'!F16="blank"),'1st Plate'!F16,IF(AND('1st Plate'!F16&lt;&gt;"",'Reagent batch 1st plate'!F16&lt;&gt;""),'1st Plate'!F16&amp;" - "&amp;'Reagent batch 1st plate'!F16,IF(AND('1st Plate'!F16="",'Reagent batch 1st plate'!F16=""),"","error"))),"")</f>
        <v>XXXX-Nle-L4-15_Multiplex2023Apr - Multiplex2023Apr</v>
      </c>
      <c r="G16" s="10" t="str">
        <f>IF('Layout full names (mandatory)'!I16&lt;&gt;"",IF(OR('1st Plate'!G16="Buffer",'1st Plate'!G16="Vercirnon",'1st Plate'!G16="blank"),'1st Plate'!G16,IF(AND('1st Plate'!G16&lt;&gt;"",'Reagent batch 1st plate'!G16&lt;&gt;""),'1st Plate'!G16&amp;" - "&amp;'Reagent batch 1st plate'!G16,IF(AND('1st Plate'!G16="",'Reagent batch 1st plate'!G16=""),"","error"))),"")</f>
        <v>XXXX-Nle-L4-15_Multiplex2023Apr - Multiplex2023Apr</v>
      </c>
      <c r="H16" s="10" t="str">
        <f>IF('Layout full names (mandatory)'!J16&lt;&gt;"",IF(OR('1st Plate'!H16="Buffer",'1st Plate'!H16="Vercirnon",'1st Plate'!H16="blank"),'1st Plate'!H16,IF(AND('1st Plate'!H16&lt;&gt;"",'Reagent batch 1st plate'!H16&lt;&gt;""),'1st Plate'!H16&amp;" - "&amp;'Reagent batch 1st plate'!H16,IF(AND('1st Plate'!H16="",'Reagent batch 1st plate'!H16=""),"","error"))),"")</f>
        <v>XXXX-Nle-L4-16_Multiplex2023Apr - Multiplex2023Apr</v>
      </c>
      <c r="I16" s="10" t="str">
        <f>IF('Layout full names (mandatory)'!K16&lt;&gt;"",IF(OR('1st Plate'!I16="Buffer",'1st Plate'!I16="Vercirnon",'1st Plate'!I16="blank"),'1st Plate'!I16,IF(AND('1st Plate'!I16&lt;&gt;"",'Reagent batch 1st plate'!I16&lt;&gt;""),'1st Plate'!I16&amp;" - "&amp;'Reagent batch 1st plate'!I16,IF(AND('1st Plate'!I16="",'Reagent batch 1st plate'!I16=""),"","error"))),"")</f>
        <v>XXXX-Nle-L4-16_Multiplex2023Apr - Multiplex2023Apr</v>
      </c>
      <c r="J16" s="10" t="str">
        <f>IF('Layout full names (mandatory)'!L16&lt;&gt;"",IF(OR('1st Plate'!J16="Buffer",'1st Plate'!J16="Vercirnon",'1st Plate'!J16="blank"),'1st Plate'!J16,IF(AND('1st Plate'!J16&lt;&gt;"",'Reagent batch 1st plate'!J16&lt;&gt;""),'1st Plate'!J16&amp;" - "&amp;'Reagent batch 1st plate'!J16,IF(AND('1st Plate'!J16="",'Reagent batch 1st plate'!J16=""),"","error"))),"")</f>
        <v>XXXX-Nle-L4-17_Multiplex2023Apr - Multiplex2023Apr</v>
      </c>
      <c r="K16" s="10" t="str">
        <f>IF('Layout full names (mandatory)'!M16&lt;&gt;"",IF(OR('1st Plate'!K16="Buffer",'1st Plate'!K16="Vercirnon",'1st Plate'!K16="blank"),'1st Plate'!K16,IF(AND('1st Plate'!K16&lt;&gt;"",'Reagent batch 1st plate'!K16&lt;&gt;""),'1st Plate'!K16&amp;" - "&amp;'Reagent batch 1st plate'!K16,IF(AND('1st Plate'!K16="",'Reagent batch 1st plate'!K16=""),"","error"))),"")</f>
        <v>XXXX-Nle-L4-17_Multiplex2023Apr - Multiplex2023Apr</v>
      </c>
      <c r="L16" s="10" t="str">
        <f>IF('Layout full names (mandatory)'!N16&lt;&gt;"",IF(OR('1st Plate'!L16="Buffer",'1st Plate'!L16="Vercirnon",'1st Plate'!L16="blank"),'1st Plate'!L16,IF(AND('1st Plate'!L16&lt;&gt;"",'Reagent batch 1st plate'!L16&lt;&gt;""),'1st Plate'!L16&amp;" - "&amp;'Reagent batch 1st plate'!L16,IF(AND('1st Plate'!L16="",'Reagent batch 1st plate'!L16=""),"","error"))),"")</f>
        <v>XXXX-Nle-L4-18_Multiplex2023Apr - Multiplex2023Apr</v>
      </c>
      <c r="M16" s="10" t="str">
        <f>IF('Layout full names (mandatory)'!O16&lt;&gt;"",IF(OR('1st Plate'!M16="Buffer",'1st Plate'!M16="Vercirnon",'1st Plate'!M16="blank"),'1st Plate'!M16,IF(AND('1st Plate'!M16&lt;&gt;"",'Reagent batch 1st plate'!M16&lt;&gt;""),'1st Plate'!M16&amp;" - "&amp;'Reagent batch 1st plate'!M16,IF(AND('1st Plate'!M16="",'Reagent batch 1st plate'!M16=""),"","error"))),"")</f>
        <v>XXXX-Nle-L4-18_Multiplex2023Apr - Multiplex2023Apr</v>
      </c>
      <c r="N16" s="10" t="str">
        <f>IF('Layout full names (mandatory)'!P16&lt;&gt;"",IF(OR('1st Plate'!N16="Buffer",'1st Plate'!N16="Vercirnon",'1st Plate'!N16="blank"),'1st Plate'!N16,IF(AND('1st Plate'!N16&lt;&gt;"",'Reagent batch 1st plate'!N16&lt;&gt;""),'1st Plate'!N16&amp;" - "&amp;'Reagent batch 1st plate'!N16,IF(AND('1st Plate'!N16="",'Reagent batch 1st plate'!N16=""),"","error"))),"")</f>
        <v>XXXX-Nle-L4-19_Multiplex2023Apr - Multiplex2023Apr</v>
      </c>
      <c r="O16" s="10" t="str">
        <f>IF('Layout full names (mandatory)'!Q16&lt;&gt;"",IF(OR('1st Plate'!O16="Buffer",'1st Plate'!O16="Vercirnon",'1st Plate'!O16="blank"),'1st Plate'!O16,IF(AND('1st Plate'!O16&lt;&gt;"",'Reagent batch 1st plate'!O16&lt;&gt;""),'1st Plate'!O16&amp;" - "&amp;'Reagent batch 1st plate'!O16,IF(AND('1st Plate'!O16="",'Reagent batch 1st plate'!O16=""),"","error"))),"")</f>
        <v>XXXX-Nle-L4-19_Multiplex2023Apr - Multiplex2023Apr</v>
      </c>
      <c r="P16" s="10" t="str">
        <f>IF('Layout full names (mandatory)'!R16&lt;&gt;"",IF(OR('1st Plate'!P16="Buffer",'1st Plate'!P16="Vercirnon",'1st Plate'!P16="blank"),'1st Plate'!P16,IF(AND('1st Plate'!P16&lt;&gt;"",'Reagent batch 1st plate'!P16&lt;&gt;""),'1st Plate'!P16&amp;" - "&amp;'Reagent batch 1st plate'!P16,IF(AND('1st Plate'!P16="",'Reagent batch 1st plate'!P16=""),"","error"))),"")</f>
        <v>XXXX-Nle-L4-20_Multiplex2023Apr - Multiplex2023Apr</v>
      </c>
      <c r="Q16" s="10" t="str">
        <f>IF('Layout full names (mandatory)'!S16&lt;&gt;"",IF(OR('1st Plate'!Q16="Buffer",'1st Plate'!Q16="Vercirnon",'1st Plate'!Q16="blank"),'1st Plate'!Q16,IF(AND('1st Plate'!Q16&lt;&gt;"",'Reagent batch 1st plate'!Q16&lt;&gt;""),'1st Plate'!Q16&amp;" - "&amp;'Reagent batch 1st plate'!Q16,IF(AND('1st Plate'!Q16="",'Reagent batch 1st plate'!Q16=""),"","error"))),"")</f>
        <v>XXXX-Nle-L4-20_Multiplex2023Apr - Multiplex2023Apr</v>
      </c>
      <c r="R16" s="10" t="str">
        <f>IF('Layout full names (mandatory)'!T16&lt;&gt;"",IF(OR('1st Plate'!R16="Buffer",'1st Plate'!R16="Vercirnon",'1st Plate'!R16="blank"),'1st Plate'!R16,IF(AND('1st Plate'!R16&lt;&gt;"",'Reagent batch 1st plate'!R16&lt;&gt;""),'1st Plate'!R16&amp;" - "&amp;'Reagent batch 1st plate'!R16,IF(AND('1st Plate'!R16="",'Reagent batch 1st plate'!R16=""),"","error"))),"")</f>
        <v>XXXX-Nle-L4-21_Multiplex2023Apr - Multiplex2023Apr</v>
      </c>
      <c r="S16" s="10" t="str">
        <f>IF('Layout full names (mandatory)'!U16&lt;&gt;"",IF(OR('1st Plate'!S16="Buffer",'1st Plate'!S16="Vercirnon",'1st Plate'!S16="blank"),'1st Plate'!S16,IF(AND('1st Plate'!S16&lt;&gt;"",'Reagent batch 1st plate'!S16&lt;&gt;""),'1st Plate'!S16&amp;" - "&amp;'Reagent batch 1st plate'!S16,IF(AND('1st Plate'!S16="",'Reagent batch 1st plate'!S16=""),"","error"))),"")</f>
        <v>XXXX-Nle-L4-21_Multiplex2023Apr - Multiplex2023Apr</v>
      </c>
      <c r="T16" s="10" t="str">
        <f>IF('Layout full names (mandatory)'!V16&lt;&gt;"",IF(OR('1st Plate'!T16="Buffer",'1st Plate'!T16="Vercirnon",'1st Plate'!T16="blank"),'1st Plate'!T16,IF(AND('1st Plate'!T16&lt;&gt;"",'Reagent batch 1st plate'!T16&lt;&gt;""),'1st Plate'!T16&amp;" - "&amp;'Reagent batch 1st plate'!T16,IF(AND('1st Plate'!T16="",'Reagent batch 1st plate'!T16=""),"","error"))),"")</f>
        <v>XXXX-Nle-L4-22_Multiplex2023Apr - Multiplex2023Apr</v>
      </c>
      <c r="U16" s="10" t="str">
        <f>IF('Layout full names (mandatory)'!W16&lt;&gt;"",IF(OR('1st Plate'!U16="Buffer",'1st Plate'!U16="Vercirnon",'1st Plate'!U16="blank"),'1st Plate'!U16,IF(AND('1st Plate'!U16&lt;&gt;"",'Reagent batch 1st plate'!U16&lt;&gt;""),'1st Plate'!U16&amp;" - "&amp;'Reagent batch 1st plate'!U16,IF(AND('1st Plate'!U16="",'Reagent batch 1st plate'!U16=""),"","error"))),"")</f>
        <v>XXXX-Nle-L4-22_Multiplex2023Apr - Multiplex2023Apr</v>
      </c>
      <c r="V16" s="10" t="str">
        <f>IF('Layout full names (mandatory)'!X16&lt;&gt;"",IF(OR('1st Plate'!V16="Buffer",'1st Plate'!V16="Vercirnon",'1st Plate'!V16="blank"),'1st Plate'!V16,IF(AND('1st Plate'!V16&lt;&gt;"",'Reagent batch 1st plate'!V16&lt;&gt;""),'1st Plate'!V16&amp;" - "&amp;'Reagent batch 1st plate'!V16,IF(AND('1st Plate'!V16="",'Reagent batch 1st plate'!V16=""),"","error"))),"")</f>
        <v>XXXX-Nle-L4-23_Multiplex2023Apr - Multiplex2023Apr</v>
      </c>
      <c r="W16" s="10" t="str">
        <f>IF('Layout full names (mandatory)'!Y16&lt;&gt;"",IF(OR('1st Plate'!W16="Buffer",'1st Plate'!W16="Vercirnon",'1st Plate'!W16="blank"),'1st Plate'!W16,IF(AND('1st Plate'!W16&lt;&gt;"",'Reagent batch 1st plate'!W16&lt;&gt;""),'1st Plate'!W16&amp;" - "&amp;'Reagent batch 1st plate'!W16,IF(AND('1st Plate'!W16="",'Reagent batch 1st plate'!W16=""),"","error"))),"")</f>
        <v>XXXX-Nle-L4-23_Multiplex2023Apr - Multiplex2023Apr</v>
      </c>
      <c r="X16" s="10" t="str">
        <f>IF('Layout full names (mandatory)'!Z16&lt;&gt;"",IF(OR('1st Plate'!X16="Buffer",'1st Plate'!X16="Vercirnon",'1st Plate'!X16="blank"),'1st Plate'!X16,IF(AND('1st Plate'!X16&lt;&gt;"",'Reagent batch 1st plate'!X16&lt;&gt;""),'1st Plate'!X16&amp;" - "&amp;'Reagent batch 1st plate'!X16,IF(AND('1st Plate'!X16="",'Reagent batch 1st plate'!X16=""),"","error"))),"")</f>
        <v>XXXX-Nle-L4-24_Multiplex2023Apr - Multiplex2023Apr</v>
      </c>
      <c r="Y16" s="10" t="str">
        <f>IF('Layout full names (mandatory)'!AA16&lt;&gt;"",IF(OR('1st Plate'!Y16="Buffer",'1st Plate'!Y16="Vercirnon",'1st Plate'!Y16="blank"),'1st Plate'!Y16,IF(AND('1st Plate'!Y16&lt;&gt;"",'Reagent batch 1st plate'!Y16&lt;&gt;""),'1st Plate'!Y16&amp;" - "&amp;'Reagent batch 1st plate'!Y16,IF(AND('1st Plate'!Y16="",'Reagent batch 1st plate'!Y16=""),"","error"))),"")</f>
        <v>XXXX-Nle-L4-24_Multiplex2023Apr - Multiplex2023Apr</v>
      </c>
      <c r="Z16" s="3"/>
      <c r="AB16" t="str">
        <v>XXXX-Nle-L5-15_Multiplex2023Apr - Multiplex2023Apr</v>
      </c>
      <c r="AC16" t="str">
        <f t="shared" si="0"/>
        <v>XXXX-Nle-L5-15_Multiplex2023Apr</v>
      </c>
      <c r="AD16" t="str">
        <f t="shared" si="1"/>
        <v>Multiplex2023Apr</v>
      </c>
      <c r="AE16">
        <f>IF(AB16&lt;&gt;"",COUNTIFS($B$2:$Y$17,AB16,cell_passage!$B$2:$Y$17,"&lt;&gt;"),"")</f>
        <v>9</v>
      </c>
      <c r="AL16" s="27"/>
      <c r="AM16" s="21"/>
    </row>
    <row r="17" spans="1:40" ht="21" customHeight="1" x14ac:dyDescent="0.4">
      <c r="A17" s="2" t="str">
        <f>'Layout full names (mandatory)'!C17</f>
        <v>P</v>
      </c>
      <c r="B17" s="10" t="str">
        <f>IF('Layout full names (mandatory)'!D17&lt;&gt;"",IF(OR('1st Plate'!B17="Buffer",'1st Plate'!B17="Vercirnon",'1st Plate'!B17="blank"),'1st Plate'!B17,IF(AND('1st Plate'!B17&lt;&gt;"",'Reagent batch 1st plate'!B17&lt;&gt;""),'1st Plate'!B17&amp;" - "&amp;'Reagent batch 1st plate'!B17,IF(AND('1st Plate'!B17="",'Reagent batch 1st plate'!B17=""),"","error"))),"")</f>
        <v>XXXX-Nle-L4-13_Multiplex2023Apr - Multiplex2023Apr</v>
      </c>
      <c r="C17" s="10" t="str">
        <f>IF('Layout full names (mandatory)'!E17&lt;&gt;"",IF(OR('1st Plate'!C17="Buffer",'1st Plate'!C17="Vercirnon",'1st Plate'!C17="blank"),'1st Plate'!C17,IF(AND('1st Plate'!C17&lt;&gt;"",'Reagent batch 1st plate'!C17&lt;&gt;""),'1st Plate'!C17&amp;" - "&amp;'Reagent batch 1st plate'!C17,IF(AND('1st Plate'!C17="",'Reagent batch 1st plate'!C17=""),"","error"))),"")</f>
        <v>XXXX-Nle-L4-13_Multiplex2023Apr - Multiplex2023Apr</v>
      </c>
      <c r="D17" s="10" t="str">
        <f>IF('Layout full names (mandatory)'!F17&lt;&gt;"",IF(OR('1st Plate'!D17="Buffer",'1st Plate'!D17="Vercirnon",'1st Plate'!D17="blank"),'1st Plate'!D17,IF(AND('1st Plate'!D17&lt;&gt;"",'Reagent batch 1st plate'!D17&lt;&gt;""),'1st Plate'!D17&amp;" - "&amp;'Reagent batch 1st plate'!D17,IF(AND('1st Plate'!D17="",'Reagent batch 1st plate'!D17=""),"","error"))),"")</f>
        <v>XXXX-Nle-L4-14_Multiplex2023Apr - Multiplex2023Apr</v>
      </c>
      <c r="E17" s="10" t="str">
        <f>IF('Layout full names (mandatory)'!G17&lt;&gt;"",IF(OR('1st Plate'!E17="Buffer",'1st Plate'!E17="Vercirnon",'1st Plate'!E17="blank"),'1st Plate'!E17,IF(AND('1st Plate'!E17&lt;&gt;"",'Reagent batch 1st plate'!E17&lt;&gt;""),'1st Plate'!E17&amp;" - "&amp;'Reagent batch 1st plate'!E17,IF(AND('1st Plate'!E17="",'Reagent batch 1st plate'!E17=""),"","error"))),"")</f>
        <v>XXXX-Nle-L4-14_Multiplex2023Apr - Multiplex2023Apr</v>
      </c>
      <c r="F17" s="10" t="str">
        <f>IF('Layout full names (mandatory)'!H17&lt;&gt;"",IF(OR('1st Plate'!F17="Buffer",'1st Plate'!F17="Vercirnon",'1st Plate'!F17="blank"),'1st Plate'!F17,IF(AND('1st Plate'!F17&lt;&gt;"",'Reagent batch 1st plate'!F17&lt;&gt;""),'1st Plate'!F17&amp;" - "&amp;'Reagent batch 1st plate'!F17,IF(AND('1st Plate'!F17="",'Reagent batch 1st plate'!F17=""),"","error"))),"")</f>
        <v>XXXX-Nle-L4-15_Multiplex2023Apr - Multiplex2023Apr</v>
      </c>
      <c r="G17" s="10" t="str">
        <f>IF('Layout full names (mandatory)'!I17&lt;&gt;"",IF(OR('1st Plate'!G17="Buffer",'1st Plate'!G17="Vercirnon",'1st Plate'!G17="blank"),'1st Plate'!G17,IF(AND('1st Plate'!G17&lt;&gt;"",'Reagent batch 1st plate'!G17&lt;&gt;""),'1st Plate'!G17&amp;" - "&amp;'Reagent batch 1st plate'!G17,IF(AND('1st Plate'!G17="",'Reagent batch 1st plate'!G17=""),"","error"))),"")</f>
        <v>XXXX-Nle-L4-15_Multiplex2023Apr - Multiplex2023Apr</v>
      </c>
      <c r="H17" s="10" t="str">
        <f>IF('Layout full names (mandatory)'!J17&lt;&gt;"",IF(OR('1st Plate'!H17="Buffer",'1st Plate'!H17="Vercirnon",'1st Plate'!H17="blank"),'1st Plate'!H17,IF(AND('1st Plate'!H17&lt;&gt;"",'Reagent batch 1st plate'!H17&lt;&gt;""),'1st Plate'!H17&amp;" - "&amp;'Reagent batch 1st plate'!H17,IF(AND('1st Plate'!H17="",'Reagent batch 1st plate'!H17=""),"","error"))),"")</f>
        <v>XXXX-Nle-L4-16_Multiplex2023Apr - Multiplex2023Apr</v>
      </c>
      <c r="I17" s="10" t="str">
        <f>IF('Layout full names (mandatory)'!K17&lt;&gt;"",IF(OR('1st Plate'!I17="Buffer",'1st Plate'!I17="Vercirnon",'1st Plate'!I17="blank"),'1st Plate'!I17,IF(AND('1st Plate'!I17&lt;&gt;"",'Reagent batch 1st plate'!I17&lt;&gt;""),'1st Plate'!I17&amp;" - "&amp;'Reagent batch 1st plate'!I17,IF(AND('1st Plate'!I17="",'Reagent batch 1st plate'!I17=""),"","error"))),"")</f>
        <v>XXXX-Nle-L4-16_Multiplex2023Apr - Multiplex2023Apr</v>
      </c>
      <c r="J17" s="10" t="str">
        <f>IF('Layout full names (mandatory)'!L17&lt;&gt;"",IF(OR('1st Plate'!J17="Buffer",'1st Plate'!J17="Vercirnon",'1st Plate'!J17="blank"),'1st Plate'!J17,IF(AND('1st Plate'!J17&lt;&gt;"",'Reagent batch 1st plate'!J17&lt;&gt;""),'1st Plate'!J17&amp;" - "&amp;'Reagent batch 1st plate'!J17,IF(AND('1st Plate'!J17="",'Reagent batch 1st plate'!J17=""),"","error"))),"")</f>
        <v>XXXX-Nle-L4-17_Multiplex2023Apr - Multiplex2023Apr</v>
      </c>
      <c r="K17" s="10" t="str">
        <f>IF('Layout full names (mandatory)'!M17&lt;&gt;"",IF(OR('1st Plate'!K17="Buffer",'1st Plate'!K17="Vercirnon",'1st Plate'!K17="blank"),'1st Plate'!K17,IF(AND('1st Plate'!K17&lt;&gt;"",'Reagent batch 1st plate'!K17&lt;&gt;""),'1st Plate'!K17&amp;" - "&amp;'Reagent batch 1st plate'!K17,IF(AND('1st Plate'!K17="",'Reagent batch 1st plate'!K17=""),"","error"))),"")</f>
        <v>XXXX-Nle-L4-17_Multiplex2023Apr - Multiplex2023Apr</v>
      </c>
      <c r="L17" s="10" t="str">
        <f>IF('Layout full names (mandatory)'!N17&lt;&gt;"",IF(OR('1st Plate'!L17="Buffer",'1st Plate'!L17="Vercirnon",'1st Plate'!L17="blank"),'1st Plate'!L17,IF(AND('1st Plate'!L17&lt;&gt;"",'Reagent batch 1st plate'!L17&lt;&gt;""),'1st Plate'!L17&amp;" - "&amp;'Reagent batch 1st plate'!L17,IF(AND('1st Plate'!L17="",'Reagent batch 1st plate'!L17=""),"","error"))),"")</f>
        <v>XXXX-Nle-L4-18_Multiplex2023Apr - Multiplex2023Apr</v>
      </c>
      <c r="M17" s="10" t="str">
        <f>IF('Layout full names (mandatory)'!O17&lt;&gt;"",IF(OR('1st Plate'!M17="Buffer",'1st Plate'!M17="Vercirnon",'1st Plate'!M17="blank"),'1st Plate'!M17,IF(AND('1st Plate'!M17&lt;&gt;"",'Reagent batch 1st plate'!M17&lt;&gt;""),'1st Plate'!M17&amp;" - "&amp;'Reagent batch 1st plate'!M17,IF(AND('1st Plate'!M17="",'Reagent batch 1st plate'!M17=""),"","error"))),"")</f>
        <v>XXXX-Nle-L4-18_Multiplex2023Apr - Multiplex2023Apr</v>
      </c>
      <c r="N17" s="10" t="str">
        <f>IF('Layout full names (mandatory)'!P17&lt;&gt;"",IF(OR('1st Plate'!N17="Buffer",'1st Plate'!N17="Vercirnon",'1st Plate'!N17="blank"),'1st Plate'!N17,IF(AND('1st Plate'!N17&lt;&gt;"",'Reagent batch 1st plate'!N17&lt;&gt;""),'1st Plate'!N17&amp;" - "&amp;'Reagent batch 1st plate'!N17,IF(AND('1st Plate'!N17="",'Reagent batch 1st plate'!N17=""),"","error"))),"")</f>
        <v>XXXX-Nle-L4-19_Multiplex2023Apr - Multiplex2023Apr</v>
      </c>
      <c r="O17" s="10" t="str">
        <f>IF('Layout full names (mandatory)'!Q17&lt;&gt;"",IF(OR('1st Plate'!O17="Buffer",'1st Plate'!O17="Vercirnon",'1st Plate'!O17="blank"),'1st Plate'!O17,IF(AND('1st Plate'!O17&lt;&gt;"",'Reagent batch 1st plate'!O17&lt;&gt;""),'1st Plate'!O17&amp;" - "&amp;'Reagent batch 1st plate'!O17,IF(AND('1st Plate'!O17="",'Reagent batch 1st plate'!O17=""),"","error"))),"")</f>
        <v>XXXX-Nle-L4-19_Multiplex2023Apr - Multiplex2023Apr</v>
      </c>
      <c r="P17" s="10" t="str">
        <f>IF('Layout full names (mandatory)'!R17&lt;&gt;"",IF(OR('1st Plate'!P17="Buffer",'1st Plate'!P17="Vercirnon",'1st Plate'!P17="blank"),'1st Plate'!P17,IF(AND('1st Plate'!P17&lt;&gt;"",'Reagent batch 1st plate'!P17&lt;&gt;""),'1st Plate'!P17&amp;" - "&amp;'Reagent batch 1st plate'!P17,IF(AND('1st Plate'!P17="",'Reagent batch 1st plate'!P17=""),"","error"))),"")</f>
        <v>XXXX-Nle-L4-20_Multiplex2023Apr - Multiplex2023Apr</v>
      </c>
      <c r="Q17" s="10" t="str">
        <f>IF('Layout full names (mandatory)'!S17&lt;&gt;"",IF(OR('1st Plate'!Q17="Buffer",'1st Plate'!Q17="Vercirnon",'1st Plate'!Q17="blank"),'1st Plate'!Q17,IF(AND('1st Plate'!Q17&lt;&gt;"",'Reagent batch 1st plate'!Q17&lt;&gt;""),'1st Plate'!Q17&amp;" - "&amp;'Reagent batch 1st plate'!Q17,IF(AND('1st Plate'!Q17="",'Reagent batch 1st plate'!Q17=""),"","error"))),"")</f>
        <v>XXXX-Nle-L4-20_Multiplex2023Apr - Multiplex2023Apr</v>
      </c>
      <c r="R17" s="10" t="str">
        <f>IF('Layout full names (mandatory)'!T17&lt;&gt;"",IF(OR('1st Plate'!R17="Buffer",'1st Plate'!R17="Vercirnon",'1st Plate'!R17="blank"),'1st Plate'!R17,IF(AND('1st Plate'!R17&lt;&gt;"",'Reagent batch 1st plate'!R17&lt;&gt;""),'1st Plate'!R17&amp;" - "&amp;'Reagent batch 1st plate'!R17,IF(AND('1st Plate'!R17="",'Reagent batch 1st plate'!R17=""),"","error"))),"")</f>
        <v>XXXX-Nle-L4-21_Multiplex2023Apr - Multiplex2023Apr</v>
      </c>
      <c r="S17" s="10" t="str">
        <f>IF('Layout full names (mandatory)'!U17&lt;&gt;"",IF(OR('1st Plate'!S17="Buffer",'1st Plate'!S17="Vercirnon",'1st Plate'!S17="blank"),'1st Plate'!S17,IF(AND('1st Plate'!S17&lt;&gt;"",'Reagent batch 1st plate'!S17&lt;&gt;""),'1st Plate'!S17&amp;" - "&amp;'Reagent batch 1st plate'!S17,IF(AND('1st Plate'!S17="",'Reagent batch 1st plate'!S17=""),"","error"))),"")</f>
        <v>XXXX-Nle-L4-21_Multiplex2023Apr - Multiplex2023Apr</v>
      </c>
      <c r="T17" s="10" t="str">
        <f>IF('Layout full names (mandatory)'!V17&lt;&gt;"",IF(OR('1st Plate'!T17="Buffer",'1st Plate'!T17="Vercirnon",'1st Plate'!T17="blank"),'1st Plate'!T17,IF(AND('1st Plate'!T17&lt;&gt;"",'Reagent batch 1st plate'!T17&lt;&gt;""),'1st Plate'!T17&amp;" - "&amp;'Reagent batch 1st plate'!T17,IF(AND('1st Plate'!T17="",'Reagent batch 1st plate'!T17=""),"","error"))),"")</f>
        <v>XXXX-Nle-L4-22_Multiplex2023Apr - Multiplex2023Apr</v>
      </c>
      <c r="U17" s="10" t="str">
        <f>IF('Layout full names (mandatory)'!W17&lt;&gt;"",IF(OR('1st Plate'!U17="Buffer",'1st Plate'!U17="Vercirnon",'1st Plate'!U17="blank"),'1st Plate'!U17,IF(AND('1st Plate'!U17&lt;&gt;"",'Reagent batch 1st plate'!U17&lt;&gt;""),'1st Plate'!U17&amp;" - "&amp;'Reagent batch 1st plate'!U17,IF(AND('1st Plate'!U17="",'Reagent batch 1st plate'!U17=""),"","error"))),"")</f>
        <v>XXXX-Nle-L4-22_Multiplex2023Apr - Multiplex2023Apr</v>
      </c>
      <c r="V17" s="10" t="str">
        <f>IF('Layout full names (mandatory)'!X17&lt;&gt;"",IF(OR('1st Plate'!V17="Buffer",'1st Plate'!V17="Vercirnon",'1st Plate'!V17="blank"),'1st Plate'!V17,IF(AND('1st Plate'!V17&lt;&gt;"",'Reagent batch 1st plate'!V17&lt;&gt;""),'1st Plate'!V17&amp;" - "&amp;'Reagent batch 1st plate'!V17,IF(AND('1st Plate'!V17="",'Reagent batch 1st plate'!V17=""),"","error"))),"")</f>
        <v>XXXX-Nle-L4-23_Multiplex2023Apr - Multiplex2023Apr</v>
      </c>
      <c r="W17" s="10" t="str">
        <f>IF('Layout full names (mandatory)'!Y17&lt;&gt;"",IF(OR('1st Plate'!W17="Buffer",'1st Plate'!W17="Vercirnon",'1st Plate'!W17="blank"),'1st Plate'!W17,IF(AND('1st Plate'!W17&lt;&gt;"",'Reagent batch 1st plate'!W17&lt;&gt;""),'1st Plate'!W17&amp;" - "&amp;'Reagent batch 1st plate'!W17,IF(AND('1st Plate'!W17="",'Reagent batch 1st plate'!W17=""),"","error"))),"")</f>
        <v>XXXX-Nle-L4-23_Multiplex2023Apr - Multiplex2023Apr</v>
      </c>
      <c r="X17" s="10" t="str">
        <f>IF('Layout full names (mandatory)'!Z17&lt;&gt;"",IF(OR('1st Plate'!X17="Buffer",'1st Plate'!X17="Vercirnon",'1st Plate'!X17="blank"),'1st Plate'!X17,IF(AND('1st Plate'!X17&lt;&gt;"",'Reagent batch 1st plate'!X17&lt;&gt;""),'1st Plate'!X17&amp;" - "&amp;'Reagent batch 1st plate'!X17,IF(AND('1st Plate'!X17="",'Reagent batch 1st plate'!X17=""),"","error"))),"")</f>
        <v>XXXX-Nle-L4-24_Multiplex2023Apr - Multiplex2023Apr</v>
      </c>
      <c r="Y17" s="10" t="str">
        <f>IF('Layout full names (mandatory)'!AA17&lt;&gt;"",IF(OR('1st Plate'!Y17="Buffer",'1st Plate'!Y17="Vercirnon",'1st Plate'!Y17="blank"),'1st Plate'!Y17,IF(AND('1st Plate'!Y17&lt;&gt;"",'Reagent batch 1st plate'!Y17&lt;&gt;""),'1st Plate'!Y17&amp;" - "&amp;'Reagent batch 1st plate'!Y17,IF(AND('1st Plate'!Y17="",'Reagent batch 1st plate'!Y17=""),"","error"))),"")</f>
        <v>XXXX-Nle-L4-24_Multiplex2023Apr - Multiplex2023Apr</v>
      </c>
      <c r="Z17" s="3"/>
      <c r="AB17" t="str">
        <v>XXXX-Nle-L5-03_Multiplex2023Mar - Multiplex2023Mar</v>
      </c>
      <c r="AC17" t="str">
        <f t="shared" si="0"/>
        <v>XXXX-Nle-L5-03_Multiplex2023Mar</v>
      </c>
      <c r="AD17" t="str">
        <f t="shared" si="1"/>
        <v>Multiplex2023Mar</v>
      </c>
      <c r="AE17">
        <f>IF(AB17&lt;&gt;"",COUNTIFS($B$2:$Y$17,AB17,cell_passage!$B$2:$Y$17,"&lt;&gt;"),"")</f>
        <v>9</v>
      </c>
      <c r="AL17" s="27"/>
      <c r="AM17" s="21"/>
    </row>
    <row r="18" spans="1:40" ht="21" customHeight="1" x14ac:dyDescent="0.4">
      <c r="Z18" s="3"/>
      <c r="AB18" t="str">
        <v>XXXX-Nle-L4-15_Multiplex2023Apr - Multiplex2023Apr</v>
      </c>
      <c r="AC18" t="str">
        <f t="shared" si="0"/>
        <v>XXXX-Nle-L4-15_Multiplex2023Apr</v>
      </c>
      <c r="AD18" t="str">
        <f t="shared" si="1"/>
        <v>Multiplex2023Apr</v>
      </c>
      <c r="AE18">
        <f>IF(AB18&lt;&gt;"",COUNTIFS($B$2:$Y$17,AB18,cell_passage!$B$2:$Y$17,"&lt;&gt;"),"")</f>
        <v>9</v>
      </c>
      <c r="AL18" s="27"/>
      <c r="AM18" s="21"/>
    </row>
    <row r="19" spans="1:40" ht="21" customHeight="1" x14ac:dyDescent="0.4">
      <c r="Z19" s="3"/>
      <c r="AB19" t="str">
        <v>XXXX-Nle-L5-16_Multiplex2023Apr - Multiplex2023Apr</v>
      </c>
      <c r="AC19" t="str">
        <f t="shared" si="0"/>
        <v>XXXX-Nle-L5-16_Multiplex2023Apr</v>
      </c>
      <c r="AD19" t="str">
        <f t="shared" si="1"/>
        <v>Multiplex2023Apr</v>
      </c>
      <c r="AE19">
        <f>IF(AB19&lt;&gt;"",COUNTIFS($B$2:$Y$17,AB19,cell_passage!$B$2:$Y$17,"&lt;&gt;"),"")</f>
        <v>9</v>
      </c>
      <c r="AF19" t="str">
        <f t="shared" ref="AF19:AF82" si="2">IFERROR(AE19*AD19,"")</f>
        <v/>
      </c>
      <c r="AG19">
        <f t="shared" ref="AG19:AG82" si="3">IFERROR(AE19*$AF$1,"")</f>
        <v>180</v>
      </c>
      <c r="AH19" t="str">
        <f t="shared" ref="AH19:AH82" si="4">IFERROR(1000*AF19/AG19,"")</f>
        <v/>
      </c>
      <c r="AI19" t="str">
        <f t="shared" ref="AI19:AI82" si="5">IFERROR(AF19*$AC$1,"")</f>
        <v/>
      </c>
      <c r="AJ19">
        <f t="shared" ref="AJ19:AJ82" si="6">IFERROR(AG19*$AC$1,"")</f>
        <v>234</v>
      </c>
      <c r="AK19" t="str">
        <f>IF('Plate preparation Calculations'!N26&lt;&gt;"",'Plate preparation Calculations'!N26,"")</f>
        <v/>
      </c>
      <c r="AL19" s="27" t="str">
        <f t="shared" ref="AL19:AL82" si="7">IFERROR(1000*$AC$2*AI19/AK19,"")</f>
        <v/>
      </c>
      <c r="AM19" s="21" t="str">
        <f t="shared" ref="AM19:AM82" si="8">IFERROR(AN19-AL19,"")</f>
        <v/>
      </c>
      <c r="AN19">
        <f t="shared" ref="AN19:AN82" si="9">IFERROR($AF$1*$AC$1*$AC$2*AE19,"")</f>
        <v>702</v>
      </c>
    </row>
    <row r="20" spans="1:40" x14ac:dyDescent="0.3">
      <c r="AB20" t="str">
        <v>XXXX-Nle-L5-04_Multiplex2023Mar - Multiplex2023Mar</v>
      </c>
      <c r="AC20" t="str">
        <f t="shared" si="0"/>
        <v>XXXX-Nle-L5-04_Multiplex2023Mar</v>
      </c>
      <c r="AD20" t="str">
        <f t="shared" si="1"/>
        <v>Multiplex2023Mar</v>
      </c>
      <c r="AE20">
        <f>IF(AB20&lt;&gt;"",COUNTIFS($B$2:$Y$17,AB20,cell_passage!$B$2:$Y$17,"&lt;&gt;"),"")</f>
        <v>9</v>
      </c>
      <c r="AF20" t="str">
        <f t="shared" si="2"/>
        <v/>
      </c>
      <c r="AG20">
        <f t="shared" si="3"/>
        <v>180</v>
      </c>
      <c r="AH20" t="str">
        <f t="shared" si="4"/>
        <v/>
      </c>
      <c r="AI20" t="str">
        <f t="shared" si="5"/>
        <v/>
      </c>
      <c r="AJ20">
        <f t="shared" si="6"/>
        <v>234</v>
      </c>
      <c r="AK20" t="str">
        <f>IF('Plate preparation Calculations'!N27&lt;&gt;"",'Plate preparation Calculations'!N27,"")</f>
        <v/>
      </c>
      <c r="AL20" s="27" t="str">
        <f t="shared" si="7"/>
        <v/>
      </c>
      <c r="AM20" s="21" t="str">
        <f t="shared" si="8"/>
        <v/>
      </c>
      <c r="AN20">
        <f t="shared" si="9"/>
        <v>702</v>
      </c>
    </row>
    <row r="21" spans="1:40" x14ac:dyDescent="0.3">
      <c r="AB21" t="str">
        <v>XXXX-Nle-L4-16_Multiplex2023Apr - Multiplex2023Apr</v>
      </c>
      <c r="AC21" t="str">
        <f t="shared" si="0"/>
        <v>XXXX-Nle-L4-16_Multiplex2023Apr</v>
      </c>
      <c r="AD21" t="str">
        <f t="shared" si="1"/>
        <v>Multiplex2023Apr</v>
      </c>
      <c r="AE21">
        <f>IF(AB21&lt;&gt;"",COUNTIFS($B$2:$Y$17,AB21,cell_passage!$B$2:$Y$17,"&lt;&gt;"),"")</f>
        <v>9</v>
      </c>
      <c r="AF21" t="str">
        <f t="shared" si="2"/>
        <v/>
      </c>
      <c r="AG21">
        <f t="shared" si="3"/>
        <v>180</v>
      </c>
      <c r="AH21" t="str">
        <f t="shared" si="4"/>
        <v/>
      </c>
      <c r="AI21" t="str">
        <f t="shared" si="5"/>
        <v/>
      </c>
      <c r="AJ21">
        <f t="shared" si="6"/>
        <v>234</v>
      </c>
      <c r="AK21" t="str">
        <f>IF('Plate preparation Calculations'!N28&lt;&gt;"",'Plate preparation Calculations'!N28,"")</f>
        <v/>
      </c>
      <c r="AL21" s="27" t="str">
        <f t="shared" si="7"/>
        <v/>
      </c>
      <c r="AM21" s="21" t="str">
        <f t="shared" si="8"/>
        <v/>
      </c>
      <c r="AN21">
        <f t="shared" si="9"/>
        <v>702</v>
      </c>
    </row>
    <row r="22" spans="1:40" x14ac:dyDescent="0.3">
      <c r="AB22" t="str">
        <v>XXXX-Nle-L5-17_Multiplex2023Apr - Multiplex2023Apr</v>
      </c>
      <c r="AC22" t="str">
        <f t="shared" si="0"/>
        <v>XXXX-Nle-L5-17_Multiplex2023Apr</v>
      </c>
      <c r="AD22" t="str">
        <f t="shared" si="1"/>
        <v>Multiplex2023Apr</v>
      </c>
      <c r="AE22">
        <f>IF(AB22&lt;&gt;"",COUNTIFS($B$2:$Y$17,AB22,cell_passage!$B$2:$Y$17,"&lt;&gt;"),"")</f>
        <v>9</v>
      </c>
      <c r="AF22" t="str">
        <f t="shared" si="2"/>
        <v/>
      </c>
      <c r="AG22">
        <f t="shared" si="3"/>
        <v>180</v>
      </c>
      <c r="AH22" t="str">
        <f t="shared" si="4"/>
        <v/>
      </c>
      <c r="AI22" t="str">
        <f t="shared" si="5"/>
        <v/>
      </c>
      <c r="AJ22">
        <f t="shared" si="6"/>
        <v>234</v>
      </c>
      <c r="AK22" t="str">
        <f>IF('Plate preparation Calculations'!N29&lt;&gt;"",'Plate preparation Calculations'!N29,"")</f>
        <v/>
      </c>
      <c r="AL22" s="27" t="str">
        <f t="shared" si="7"/>
        <v/>
      </c>
      <c r="AM22" s="21" t="str">
        <f t="shared" si="8"/>
        <v/>
      </c>
      <c r="AN22">
        <f t="shared" si="9"/>
        <v>702</v>
      </c>
    </row>
    <row r="23" spans="1:40" x14ac:dyDescent="0.3">
      <c r="AB23" t="str">
        <v>XXXX-Nle-L5-05_Multiplex2023Apr - Multiplex2023Apr</v>
      </c>
      <c r="AC23" t="str">
        <f t="shared" si="0"/>
        <v>XXXX-Nle-L5-05_Multiplex2023Apr</v>
      </c>
      <c r="AD23" t="str">
        <f t="shared" si="1"/>
        <v>Multiplex2023Apr</v>
      </c>
      <c r="AE23">
        <f>IF(AB23&lt;&gt;"",COUNTIFS($B$2:$Y$17,AB23,cell_passage!$B$2:$Y$17,"&lt;&gt;"),"")</f>
        <v>9</v>
      </c>
      <c r="AF23" t="str">
        <f t="shared" si="2"/>
        <v/>
      </c>
      <c r="AG23">
        <f t="shared" si="3"/>
        <v>180</v>
      </c>
      <c r="AH23" t="str">
        <f t="shared" si="4"/>
        <v/>
      </c>
      <c r="AI23" t="str">
        <f t="shared" si="5"/>
        <v/>
      </c>
      <c r="AJ23">
        <f t="shared" si="6"/>
        <v>234</v>
      </c>
      <c r="AK23" t="str">
        <f>IF('Plate preparation Calculations'!N30&lt;&gt;"",'Plate preparation Calculations'!N30,"")</f>
        <v/>
      </c>
      <c r="AL23" s="27" t="str">
        <f t="shared" si="7"/>
        <v/>
      </c>
      <c r="AM23" s="21" t="str">
        <f t="shared" si="8"/>
        <v/>
      </c>
      <c r="AN23">
        <f t="shared" si="9"/>
        <v>702</v>
      </c>
    </row>
    <row r="24" spans="1:40" x14ac:dyDescent="0.3">
      <c r="AB24" t="str">
        <v>XXXX-Nle-L4-17_Multiplex2023Apr - Multiplex2023Apr</v>
      </c>
      <c r="AC24" t="str">
        <f t="shared" si="0"/>
        <v>XXXX-Nle-L4-17_Multiplex2023Apr</v>
      </c>
      <c r="AD24" t="str">
        <f t="shared" si="1"/>
        <v>Multiplex2023Apr</v>
      </c>
      <c r="AE24">
        <f>IF(AB24&lt;&gt;"",COUNTIFS($B$2:$Y$17,AB24,cell_passage!$B$2:$Y$17,"&lt;&gt;"),"")</f>
        <v>9</v>
      </c>
      <c r="AF24" t="str">
        <f t="shared" si="2"/>
        <v/>
      </c>
      <c r="AG24">
        <f t="shared" si="3"/>
        <v>180</v>
      </c>
      <c r="AH24" t="str">
        <f t="shared" si="4"/>
        <v/>
      </c>
      <c r="AI24" t="str">
        <f t="shared" si="5"/>
        <v/>
      </c>
      <c r="AJ24">
        <f t="shared" si="6"/>
        <v>234</v>
      </c>
      <c r="AK24" t="str">
        <f>IF('Plate preparation Calculations'!N31&lt;&gt;"",'Plate preparation Calculations'!N31,"")</f>
        <v/>
      </c>
      <c r="AL24" s="27" t="str">
        <f t="shared" si="7"/>
        <v/>
      </c>
      <c r="AM24" s="21" t="str">
        <f t="shared" si="8"/>
        <v/>
      </c>
      <c r="AN24">
        <f t="shared" si="9"/>
        <v>702</v>
      </c>
    </row>
    <row r="25" spans="1:40" x14ac:dyDescent="0.3">
      <c r="AB25" t="str">
        <v>XXXX-Nle-L5-18_Multiplex2023Apr - Multiplex2023Apr</v>
      </c>
      <c r="AC25" t="str">
        <f t="shared" si="0"/>
        <v>XXXX-Nle-L5-18_Multiplex2023Apr</v>
      </c>
      <c r="AD25" t="str">
        <f t="shared" si="1"/>
        <v>Multiplex2023Apr</v>
      </c>
      <c r="AE25">
        <f>IF(AB25&lt;&gt;"",COUNTIFS($B$2:$Y$17,AB25,cell_passage!$B$2:$Y$17,"&lt;&gt;"),"")</f>
        <v>9</v>
      </c>
      <c r="AF25" t="str">
        <f t="shared" si="2"/>
        <v/>
      </c>
      <c r="AG25">
        <f t="shared" si="3"/>
        <v>180</v>
      </c>
      <c r="AH25" t="str">
        <f t="shared" si="4"/>
        <v/>
      </c>
      <c r="AI25" t="str">
        <f t="shared" si="5"/>
        <v/>
      </c>
      <c r="AJ25">
        <f t="shared" si="6"/>
        <v>234</v>
      </c>
      <c r="AK25" t="str">
        <f>IF('Plate preparation Calculations'!N32&lt;&gt;"",'Plate preparation Calculations'!N32,"")</f>
        <v/>
      </c>
      <c r="AL25" s="27" t="str">
        <f t="shared" si="7"/>
        <v/>
      </c>
      <c r="AM25" s="21" t="str">
        <f t="shared" si="8"/>
        <v/>
      </c>
      <c r="AN25">
        <f t="shared" si="9"/>
        <v>702</v>
      </c>
    </row>
    <row r="26" spans="1:40" x14ac:dyDescent="0.3">
      <c r="AB26" t="str">
        <v>XXXX-Nle-L5-06_Multiplex2023Apr - Multiplex2023Apr</v>
      </c>
      <c r="AC26" t="str">
        <f t="shared" si="0"/>
        <v>XXXX-Nle-L5-06_Multiplex2023Apr</v>
      </c>
      <c r="AD26" t="str">
        <f t="shared" si="1"/>
        <v>Multiplex2023Apr</v>
      </c>
      <c r="AE26">
        <f>IF(AB26&lt;&gt;"",COUNTIFS($B$2:$Y$17,AB26,cell_passage!$B$2:$Y$17,"&lt;&gt;"),"")</f>
        <v>9</v>
      </c>
      <c r="AF26" t="str">
        <f t="shared" si="2"/>
        <v/>
      </c>
      <c r="AG26">
        <f t="shared" si="3"/>
        <v>180</v>
      </c>
      <c r="AH26" t="str">
        <f t="shared" si="4"/>
        <v/>
      </c>
      <c r="AI26" t="str">
        <f t="shared" si="5"/>
        <v/>
      </c>
      <c r="AJ26">
        <f t="shared" si="6"/>
        <v>234</v>
      </c>
      <c r="AK26" t="str">
        <f>IF('Plate preparation Calculations'!N33&lt;&gt;"",'Plate preparation Calculations'!N33,"")</f>
        <v/>
      </c>
      <c r="AL26" s="27" t="str">
        <f t="shared" si="7"/>
        <v/>
      </c>
      <c r="AM26" s="21" t="str">
        <f t="shared" si="8"/>
        <v/>
      </c>
      <c r="AN26">
        <f t="shared" si="9"/>
        <v>702</v>
      </c>
    </row>
    <row r="27" spans="1:40" x14ac:dyDescent="0.3">
      <c r="AB27" t="str">
        <v>XXXX-Nle-L4-18_Multiplex2023Apr - Multiplex2023Apr</v>
      </c>
      <c r="AC27" t="str">
        <f t="shared" si="0"/>
        <v>XXXX-Nle-L4-18_Multiplex2023Apr</v>
      </c>
      <c r="AD27" t="str">
        <f t="shared" si="1"/>
        <v>Multiplex2023Apr</v>
      </c>
      <c r="AE27">
        <f>IF(AB27&lt;&gt;"",COUNTIFS($B$2:$Y$17,AB27,cell_passage!$B$2:$Y$17,"&lt;&gt;"),"")</f>
        <v>9</v>
      </c>
      <c r="AF27" t="str">
        <f t="shared" si="2"/>
        <v/>
      </c>
      <c r="AG27">
        <f t="shared" si="3"/>
        <v>180</v>
      </c>
      <c r="AH27" t="str">
        <f t="shared" si="4"/>
        <v/>
      </c>
      <c r="AI27" t="str">
        <f t="shared" si="5"/>
        <v/>
      </c>
      <c r="AJ27">
        <f t="shared" si="6"/>
        <v>234</v>
      </c>
      <c r="AK27" t="str">
        <f>IF('Plate preparation Calculations'!N34&lt;&gt;"",'Plate preparation Calculations'!N34,"")</f>
        <v/>
      </c>
      <c r="AL27" s="27" t="str">
        <f t="shared" si="7"/>
        <v/>
      </c>
      <c r="AM27" s="21" t="str">
        <f t="shared" si="8"/>
        <v/>
      </c>
      <c r="AN27">
        <f t="shared" si="9"/>
        <v>702</v>
      </c>
    </row>
    <row r="28" spans="1:40" x14ac:dyDescent="0.3">
      <c r="AB28" t="str">
        <v>XXXX-Nle-L5-19_Multiplex2023Apr - Multiplex2023Apr</v>
      </c>
      <c r="AC28" t="str">
        <f t="shared" si="0"/>
        <v>XXXX-Nle-L5-19_Multiplex2023Apr</v>
      </c>
      <c r="AD28" t="str">
        <f t="shared" si="1"/>
        <v>Multiplex2023Apr</v>
      </c>
      <c r="AE28">
        <f>IF(AB28&lt;&gt;"",COUNTIFS($B$2:$Y$17,AB28,cell_passage!$B$2:$Y$17,"&lt;&gt;"),"")</f>
        <v>9</v>
      </c>
      <c r="AF28" t="str">
        <f t="shared" si="2"/>
        <v/>
      </c>
      <c r="AG28">
        <f t="shared" si="3"/>
        <v>180</v>
      </c>
      <c r="AH28" t="str">
        <f t="shared" si="4"/>
        <v/>
      </c>
      <c r="AI28" t="str">
        <f t="shared" si="5"/>
        <v/>
      </c>
      <c r="AJ28">
        <f t="shared" si="6"/>
        <v>234</v>
      </c>
      <c r="AK28" t="str">
        <f>IF('Plate preparation Calculations'!N35&lt;&gt;"",'Plate preparation Calculations'!N35,"")</f>
        <v/>
      </c>
      <c r="AL28" s="27" t="str">
        <f t="shared" si="7"/>
        <v/>
      </c>
      <c r="AM28" s="21" t="str">
        <f t="shared" si="8"/>
        <v/>
      </c>
      <c r="AN28">
        <f t="shared" si="9"/>
        <v>702</v>
      </c>
    </row>
    <row r="29" spans="1:40" x14ac:dyDescent="0.3">
      <c r="AB29" t="str">
        <v>XXXX-Nle-L5-07_Multiplex2023Apr - Multiplex2023Apr</v>
      </c>
      <c r="AC29" t="str">
        <f t="shared" si="0"/>
        <v>XXXX-Nle-L5-07_Multiplex2023Apr</v>
      </c>
      <c r="AD29" t="str">
        <f t="shared" si="1"/>
        <v>Multiplex2023Apr</v>
      </c>
      <c r="AE29">
        <f>IF(AB29&lt;&gt;"",COUNTIFS($B$2:$Y$17,AB29,cell_passage!$B$2:$Y$17,"&lt;&gt;"),"")</f>
        <v>9</v>
      </c>
      <c r="AF29" t="str">
        <f t="shared" si="2"/>
        <v/>
      </c>
      <c r="AG29">
        <f t="shared" si="3"/>
        <v>180</v>
      </c>
      <c r="AH29" t="str">
        <f t="shared" si="4"/>
        <v/>
      </c>
      <c r="AI29" t="str">
        <f t="shared" si="5"/>
        <v/>
      </c>
      <c r="AJ29">
        <f t="shared" si="6"/>
        <v>234</v>
      </c>
      <c r="AK29" t="str">
        <f>IF('Plate preparation Calculations'!N36&lt;&gt;"",'Plate preparation Calculations'!N36,"")</f>
        <v/>
      </c>
      <c r="AL29" s="27" t="str">
        <f t="shared" si="7"/>
        <v/>
      </c>
      <c r="AM29" s="21" t="str">
        <f t="shared" si="8"/>
        <v/>
      </c>
      <c r="AN29">
        <f t="shared" si="9"/>
        <v>702</v>
      </c>
    </row>
    <row r="30" spans="1:40" x14ac:dyDescent="0.3">
      <c r="AB30" t="str">
        <v>XXXX-Nle-L4-19_Multiplex2023Apr - Multiplex2023Apr</v>
      </c>
      <c r="AC30" t="str">
        <f t="shared" si="0"/>
        <v>XXXX-Nle-L4-19_Multiplex2023Apr</v>
      </c>
      <c r="AD30" t="str">
        <f t="shared" si="1"/>
        <v>Multiplex2023Apr</v>
      </c>
      <c r="AE30">
        <f>IF(AB30&lt;&gt;"",COUNTIFS($B$2:$Y$17,AB30,cell_passage!$B$2:$Y$17,"&lt;&gt;"),"")</f>
        <v>9</v>
      </c>
      <c r="AF30" t="str">
        <f t="shared" si="2"/>
        <v/>
      </c>
      <c r="AG30">
        <f t="shared" si="3"/>
        <v>180</v>
      </c>
      <c r="AH30" t="str">
        <f t="shared" si="4"/>
        <v/>
      </c>
      <c r="AI30" t="str">
        <f t="shared" si="5"/>
        <v/>
      </c>
      <c r="AJ30">
        <f t="shared" si="6"/>
        <v>234</v>
      </c>
      <c r="AK30" t="str">
        <f>IF('Plate preparation Calculations'!N37&lt;&gt;"",'Plate preparation Calculations'!N37,"")</f>
        <v/>
      </c>
      <c r="AL30" s="27" t="str">
        <f t="shared" si="7"/>
        <v/>
      </c>
      <c r="AM30" s="21" t="str">
        <f t="shared" si="8"/>
        <v/>
      </c>
      <c r="AN30">
        <f t="shared" si="9"/>
        <v>702</v>
      </c>
    </row>
    <row r="31" spans="1:40" x14ac:dyDescent="0.3">
      <c r="AB31" t="str">
        <v>XXXX-Nle-L5-20_Multiplex2023Apr - Multiplex2023Apr</v>
      </c>
      <c r="AC31" t="str">
        <f t="shared" si="0"/>
        <v>XXXX-Nle-L5-20_Multiplex2023Apr</v>
      </c>
      <c r="AD31" t="str">
        <f t="shared" si="1"/>
        <v>Multiplex2023Apr</v>
      </c>
      <c r="AE31">
        <f>IF(AB31&lt;&gt;"",COUNTIFS($B$2:$Y$17,AB31,cell_passage!$B$2:$Y$17,"&lt;&gt;"),"")</f>
        <v>9</v>
      </c>
      <c r="AF31" t="str">
        <f t="shared" si="2"/>
        <v/>
      </c>
      <c r="AG31">
        <f t="shared" si="3"/>
        <v>180</v>
      </c>
      <c r="AH31" t="str">
        <f t="shared" si="4"/>
        <v/>
      </c>
      <c r="AI31" t="str">
        <f t="shared" si="5"/>
        <v/>
      </c>
      <c r="AJ31">
        <f t="shared" si="6"/>
        <v>234</v>
      </c>
      <c r="AK31" t="str">
        <f>IF('Plate preparation Calculations'!N38&lt;&gt;"",'Plate preparation Calculations'!N38,"")</f>
        <v/>
      </c>
      <c r="AL31" s="27" t="str">
        <f t="shared" si="7"/>
        <v/>
      </c>
      <c r="AM31" s="21" t="str">
        <f t="shared" si="8"/>
        <v/>
      </c>
      <c r="AN31">
        <f t="shared" si="9"/>
        <v>702</v>
      </c>
    </row>
    <row r="32" spans="1:40" x14ac:dyDescent="0.3">
      <c r="AB32" t="str">
        <v>XXXX-Nle-L5-08_Multiplex2023Apr - Multiplex2023Apr</v>
      </c>
      <c r="AC32" t="str">
        <f t="shared" si="0"/>
        <v>XXXX-Nle-L5-08_Multiplex2023Apr</v>
      </c>
      <c r="AD32" t="str">
        <f t="shared" si="1"/>
        <v>Multiplex2023Apr</v>
      </c>
      <c r="AE32">
        <f>IF(AB32&lt;&gt;"",COUNTIFS($B$2:$Y$17,AB32,cell_passage!$B$2:$Y$17,"&lt;&gt;"),"")</f>
        <v>9</v>
      </c>
      <c r="AF32" t="str">
        <f t="shared" si="2"/>
        <v/>
      </c>
      <c r="AG32">
        <f t="shared" si="3"/>
        <v>180</v>
      </c>
      <c r="AH32" t="str">
        <f t="shared" si="4"/>
        <v/>
      </c>
      <c r="AI32" t="str">
        <f t="shared" si="5"/>
        <v/>
      </c>
      <c r="AJ32">
        <f t="shared" si="6"/>
        <v>234</v>
      </c>
      <c r="AK32" t="str">
        <f>IF('Plate preparation Calculations'!N39&lt;&gt;"",'Plate preparation Calculations'!N39,"")</f>
        <v/>
      </c>
      <c r="AL32" s="27" t="str">
        <f t="shared" si="7"/>
        <v/>
      </c>
      <c r="AM32" s="21" t="str">
        <f t="shared" si="8"/>
        <v/>
      </c>
      <c r="AN32">
        <f t="shared" si="9"/>
        <v>702</v>
      </c>
    </row>
    <row r="33" spans="1:40" x14ac:dyDescent="0.3">
      <c r="AB33" t="str">
        <v>XXXX-Nle-L4-20_Multiplex2023Apr - Multiplex2023Apr</v>
      </c>
      <c r="AC33" t="str">
        <f t="shared" si="0"/>
        <v>XXXX-Nle-L4-20_Multiplex2023Apr</v>
      </c>
      <c r="AD33" t="str">
        <f t="shared" si="1"/>
        <v>Multiplex2023Apr</v>
      </c>
      <c r="AE33">
        <f>IF(AB33&lt;&gt;"",COUNTIFS($B$2:$Y$17,AB33,cell_passage!$B$2:$Y$17,"&lt;&gt;"),"")</f>
        <v>9</v>
      </c>
      <c r="AF33" t="str">
        <f t="shared" si="2"/>
        <v/>
      </c>
      <c r="AG33">
        <f t="shared" si="3"/>
        <v>180</v>
      </c>
      <c r="AH33" t="str">
        <f t="shared" si="4"/>
        <v/>
      </c>
      <c r="AI33" t="str">
        <f t="shared" si="5"/>
        <v/>
      </c>
      <c r="AJ33">
        <f t="shared" si="6"/>
        <v>234</v>
      </c>
      <c r="AK33" t="str">
        <f>IF('Plate preparation Calculations'!N40&lt;&gt;"",'Plate preparation Calculations'!N40,"")</f>
        <v/>
      </c>
      <c r="AL33" s="27" t="str">
        <f t="shared" si="7"/>
        <v/>
      </c>
      <c r="AM33" s="21" t="str">
        <f t="shared" si="8"/>
        <v/>
      </c>
      <c r="AN33">
        <f t="shared" si="9"/>
        <v>702</v>
      </c>
    </row>
    <row r="34" spans="1:40" x14ac:dyDescent="0.3">
      <c r="AB34" t="str">
        <v>XXXX-Nle-L5-21_Multiplex2023Apr - Multiplex2023Apr</v>
      </c>
      <c r="AC34" t="str">
        <f t="shared" si="0"/>
        <v>XXXX-Nle-L5-21_Multiplex2023Apr</v>
      </c>
      <c r="AD34" t="str">
        <f t="shared" si="1"/>
        <v>Multiplex2023Apr</v>
      </c>
      <c r="AE34">
        <f>IF(AB34&lt;&gt;"",COUNTIFS($B$2:$Y$17,AB34,cell_passage!$B$2:$Y$17,"&lt;&gt;"),"")</f>
        <v>9</v>
      </c>
      <c r="AF34" t="str">
        <f t="shared" si="2"/>
        <v/>
      </c>
      <c r="AG34">
        <f t="shared" si="3"/>
        <v>180</v>
      </c>
      <c r="AH34" t="str">
        <f t="shared" si="4"/>
        <v/>
      </c>
      <c r="AI34" t="str">
        <f t="shared" si="5"/>
        <v/>
      </c>
      <c r="AJ34">
        <f t="shared" si="6"/>
        <v>234</v>
      </c>
      <c r="AK34" t="str">
        <f>IF('Plate preparation Calculations'!N41&lt;&gt;"",'Plate preparation Calculations'!N41,"")</f>
        <v/>
      </c>
      <c r="AL34" s="27" t="str">
        <f t="shared" si="7"/>
        <v/>
      </c>
      <c r="AM34" s="21" t="str">
        <f t="shared" si="8"/>
        <v/>
      </c>
      <c r="AN34">
        <f t="shared" si="9"/>
        <v>702</v>
      </c>
    </row>
    <row r="35" spans="1:40" x14ac:dyDescent="0.3">
      <c r="AB35" t="str">
        <v>XXXX-Nle-L5-09_Multiplex2023Apr - Multiplex2023Apr</v>
      </c>
      <c r="AC35" t="str">
        <f t="shared" si="0"/>
        <v>XXXX-Nle-L5-09_Multiplex2023Apr</v>
      </c>
      <c r="AD35" t="str">
        <f t="shared" si="1"/>
        <v>Multiplex2023Apr</v>
      </c>
      <c r="AE35">
        <f>IF(AB35&lt;&gt;"",COUNTIFS($B$2:$Y$17,AB35,cell_passage!$B$2:$Y$17,"&lt;&gt;"),"")</f>
        <v>9</v>
      </c>
      <c r="AF35" t="str">
        <f t="shared" si="2"/>
        <v/>
      </c>
      <c r="AG35">
        <f t="shared" si="3"/>
        <v>180</v>
      </c>
      <c r="AH35" t="str">
        <f t="shared" si="4"/>
        <v/>
      </c>
      <c r="AI35" t="str">
        <f t="shared" si="5"/>
        <v/>
      </c>
      <c r="AJ35">
        <f t="shared" si="6"/>
        <v>234</v>
      </c>
      <c r="AK35" t="str">
        <f>IF('Plate preparation Calculations'!N42&lt;&gt;"",'Plate preparation Calculations'!N42,"")</f>
        <v/>
      </c>
      <c r="AL35" s="27" t="str">
        <f t="shared" si="7"/>
        <v/>
      </c>
      <c r="AM35" s="21" t="str">
        <f t="shared" si="8"/>
        <v/>
      </c>
      <c r="AN35">
        <f t="shared" si="9"/>
        <v>702</v>
      </c>
    </row>
    <row r="36" spans="1:40" x14ac:dyDescent="0.3">
      <c r="AB36" t="str">
        <v>XXXX-Nle-L4-21_Multiplex2023Apr - Multiplex2023Apr</v>
      </c>
      <c r="AC36" t="str">
        <f t="shared" si="0"/>
        <v>XXXX-Nle-L4-21_Multiplex2023Apr</v>
      </c>
      <c r="AD36" t="str">
        <f t="shared" si="1"/>
        <v>Multiplex2023Apr</v>
      </c>
      <c r="AE36">
        <f>IF(AB36&lt;&gt;"",COUNTIFS($B$2:$Y$17,AB36,cell_passage!$B$2:$Y$17,"&lt;&gt;"),"")</f>
        <v>9</v>
      </c>
      <c r="AF36" t="str">
        <f t="shared" si="2"/>
        <v/>
      </c>
      <c r="AG36">
        <f t="shared" si="3"/>
        <v>180</v>
      </c>
      <c r="AH36" t="str">
        <f t="shared" si="4"/>
        <v/>
      </c>
      <c r="AI36" t="str">
        <f t="shared" si="5"/>
        <v/>
      </c>
      <c r="AJ36">
        <f t="shared" si="6"/>
        <v>234</v>
      </c>
      <c r="AK36" t="str">
        <f>IF('Plate preparation Calculations'!N43&lt;&gt;"",'Plate preparation Calculations'!N43,"")</f>
        <v/>
      </c>
      <c r="AL36" s="27" t="str">
        <f t="shared" si="7"/>
        <v/>
      </c>
      <c r="AM36" s="21" t="str">
        <f t="shared" si="8"/>
        <v/>
      </c>
      <c r="AN36">
        <f t="shared" si="9"/>
        <v>702</v>
      </c>
    </row>
    <row r="37" spans="1:40" x14ac:dyDescent="0.3">
      <c r="AB37" t="str">
        <v>XXXX-Nle-L5-22_Multiplex2023Apr - Multiplex2023Apr</v>
      </c>
      <c r="AC37" t="str">
        <f t="shared" si="0"/>
        <v>XXXX-Nle-L5-22_Multiplex2023Apr</v>
      </c>
      <c r="AD37" t="str">
        <f t="shared" si="1"/>
        <v>Multiplex2023Apr</v>
      </c>
      <c r="AE37">
        <f>IF(AB37&lt;&gt;"",COUNTIFS($B$2:$Y$17,AB37,cell_passage!$B$2:$Y$17,"&lt;&gt;"),"")</f>
        <v>9</v>
      </c>
      <c r="AF37" t="str">
        <f t="shared" si="2"/>
        <v/>
      </c>
      <c r="AG37">
        <f t="shared" si="3"/>
        <v>180</v>
      </c>
      <c r="AH37" t="str">
        <f t="shared" si="4"/>
        <v/>
      </c>
      <c r="AI37" t="str">
        <f t="shared" si="5"/>
        <v/>
      </c>
      <c r="AJ37">
        <f t="shared" si="6"/>
        <v>234</v>
      </c>
      <c r="AK37" t="str">
        <f>IF('Plate preparation Calculations'!N44&lt;&gt;"",'Plate preparation Calculations'!N44,"")</f>
        <v/>
      </c>
      <c r="AL37" s="27" t="str">
        <f t="shared" si="7"/>
        <v/>
      </c>
      <c r="AM37" s="21" t="str">
        <f t="shared" si="8"/>
        <v/>
      </c>
      <c r="AN37">
        <f t="shared" si="9"/>
        <v>702</v>
      </c>
    </row>
    <row r="38" spans="1:40" x14ac:dyDescent="0.3">
      <c r="AB38" t="str">
        <v>XXXX-Nle-L5-10_Multiplex2023Apr - Multiplex2023Apr</v>
      </c>
      <c r="AC38" t="str">
        <f t="shared" si="0"/>
        <v>XXXX-Nle-L5-10_Multiplex2023Apr</v>
      </c>
      <c r="AD38" t="str">
        <f t="shared" si="1"/>
        <v>Multiplex2023Apr</v>
      </c>
      <c r="AE38">
        <f>IF(AB38&lt;&gt;"",COUNTIFS($B$2:$Y$17,AB38,cell_passage!$B$2:$Y$17,"&lt;&gt;"),"")</f>
        <v>9</v>
      </c>
      <c r="AF38" t="str">
        <f t="shared" si="2"/>
        <v/>
      </c>
      <c r="AG38">
        <f t="shared" si="3"/>
        <v>180</v>
      </c>
      <c r="AH38" t="str">
        <f t="shared" si="4"/>
        <v/>
      </c>
      <c r="AI38" t="str">
        <f t="shared" si="5"/>
        <v/>
      </c>
      <c r="AJ38">
        <f t="shared" si="6"/>
        <v>234</v>
      </c>
      <c r="AK38" t="str">
        <f>IF('Plate preparation Calculations'!N45&lt;&gt;"",'Plate preparation Calculations'!N45,"")</f>
        <v/>
      </c>
      <c r="AL38" s="27" t="str">
        <f t="shared" si="7"/>
        <v/>
      </c>
      <c r="AM38" s="21" t="str">
        <f t="shared" si="8"/>
        <v/>
      </c>
      <c r="AN38">
        <f t="shared" si="9"/>
        <v>702</v>
      </c>
    </row>
    <row r="39" spans="1:40" x14ac:dyDescent="0.3">
      <c r="AB39" t="str">
        <v>XXXX-Nle-L4-22_Multiplex2023Apr - Multiplex2023Apr</v>
      </c>
      <c r="AC39" t="str">
        <f t="shared" si="0"/>
        <v>XXXX-Nle-L4-22_Multiplex2023Apr</v>
      </c>
      <c r="AD39" t="str">
        <f t="shared" si="1"/>
        <v>Multiplex2023Apr</v>
      </c>
      <c r="AE39">
        <f>IF(AB39&lt;&gt;"",COUNTIFS($B$2:$Y$17,AB39,cell_passage!$B$2:$Y$17,"&lt;&gt;"),"")</f>
        <v>9</v>
      </c>
      <c r="AF39" t="str">
        <f t="shared" si="2"/>
        <v/>
      </c>
      <c r="AG39">
        <f t="shared" si="3"/>
        <v>180</v>
      </c>
      <c r="AH39" t="str">
        <f t="shared" si="4"/>
        <v/>
      </c>
      <c r="AI39" t="str">
        <f t="shared" si="5"/>
        <v/>
      </c>
      <c r="AJ39">
        <f t="shared" si="6"/>
        <v>234</v>
      </c>
      <c r="AK39" t="str">
        <f>IF('Plate preparation Calculations'!N46&lt;&gt;"",'Plate preparation Calculations'!N46,"")</f>
        <v/>
      </c>
      <c r="AL39" s="27" t="str">
        <f t="shared" si="7"/>
        <v/>
      </c>
      <c r="AM39" s="21" t="str">
        <f t="shared" si="8"/>
        <v/>
      </c>
      <c r="AN39">
        <f t="shared" si="9"/>
        <v>702</v>
      </c>
    </row>
    <row r="40" spans="1:40" x14ac:dyDescent="0.3">
      <c r="AC40" t="str">
        <f t="shared" si="0"/>
        <v/>
      </c>
      <c r="AD40" t="str">
        <f t="shared" si="1"/>
        <v/>
      </c>
      <c r="AE40" t="str">
        <f>IF(AB40&lt;&gt;"",COUNTIFS($B$2:$Y$17,AB40,cell_passage!$B$2:$Y$17,"&lt;&gt;"),"")</f>
        <v/>
      </c>
      <c r="AF40" t="str">
        <f t="shared" si="2"/>
        <v/>
      </c>
      <c r="AG40" t="str">
        <f t="shared" si="3"/>
        <v/>
      </c>
      <c r="AH40" t="str">
        <f t="shared" si="4"/>
        <v/>
      </c>
      <c r="AI40" t="str">
        <f t="shared" si="5"/>
        <v/>
      </c>
      <c r="AJ40" t="str">
        <f t="shared" si="6"/>
        <v/>
      </c>
      <c r="AK40" t="str">
        <f>IF('Plate preparation Calculations'!N47&lt;&gt;"",'Plate preparation Calculations'!N47,"")</f>
        <v/>
      </c>
      <c r="AL40" s="27" t="str">
        <f t="shared" si="7"/>
        <v/>
      </c>
      <c r="AM40" s="21" t="str">
        <f t="shared" si="8"/>
        <v/>
      </c>
      <c r="AN40" t="str">
        <f t="shared" si="9"/>
        <v/>
      </c>
    </row>
    <row r="41" spans="1:40" x14ac:dyDescent="0.3">
      <c r="AC41" t="str">
        <f t="shared" si="0"/>
        <v/>
      </c>
      <c r="AD41" t="str">
        <f t="shared" si="1"/>
        <v/>
      </c>
      <c r="AE41" t="str">
        <f>IF(AB41&lt;&gt;"",COUNTIFS($B$2:$Y$17,AB41,cell_passage!$B$2:$Y$17,"&lt;&gt;"),"")</f>
        <v/>
      </c>
      <c r="AF41" t="str">
        <f t="shared" si="2"/>
        <v/>
      </c>
      <c r="AG41" t="str">
        <f t="shared" si="3"/>
        <v/>
      </c>
      <c r="AH41" t="str">
        <f t="shared" si="4"/>
        <v/>
      </c>
      <c r="AI41" t="str">
        <f t="shared" si="5"/>
        <v/>
      </c>
      <c r="AJ41" t="str">
        <f t="shared" si="6"/>
        <v/>
      </c>
      <c r="AK41" t="str">
        <f>IF('Plate preparation Calculations'!N48&lt;&gt;"",'Plate preparation Calculations'!N48,"")</f>
        <v/>
      </c>
      <c r="AL41" s="27" t="str">
        <f t="shared" si="7"/>
        <v/>
      </c>
      <c r="AM41" s="21" t="str">
        <f t="shared" si="8"/>
        <v/>
      </c>
      <c r="AN41" t="str">
        <f t="shared" si="9"/>
        <v/>
      </c>
    </row>
    <row r="42" spans="1:40" x14ac:dyDescent="0.3">
      <c r="AC42" t="str">
        <f t="shared" si="0"/>
        <v/>
      </c>
      <c r="AD42" t="str">
        <f t="shared" si="1"/>
        <v/>
      </c>
      <c r="AE42" t="str">
        <f>IF(AB42&lt;&gt;"",COUNTIFS($B$2:$Y$17,AB42,cell_passage!$B$2:$Y$17,"&lt;&gt;"),"")</f>
        <v/>
      </c>
      <c r="AF42" t="str">
        <f t="shared" si="2"/>
        <v/>
      </c>
      <c r="AG42" t="str">
        <f t="shared" si="3"/>
        <v/>
      </c>
      <c r="AH42" t="str">
        <f t="shared" si="4"/>
        <v/>
      </c>
      <c r="AI42" t="str">
        <f t="shared" si="5"/>
        <v/>
      </c>
      <c r="AJ42" t="str">
        <f t="shared" si="6"/>
        <v/>
      </c>
      <c r="AK42" t="str">
        <f>IF('Plate preparation Calculations'!N49&lt;&gt;"",'Plate preparation Calculations'!N49,"")</f>
        <v/>
      </c>
      <c r="AL42" s="27" t="str">
        <f t="shared" si="7"/>
        <v/>
      </c>
      <c r="AM42" s="21" t="str">
        <f t="shared" si="8"/>
        <v/>
      </c>
      <c r="AN42" t="str">
        <f t="shared" si="9"/>
        <v/>
      </c>
    </row>
    <row r="43" spans="1:40" x14ac:dyDescent="0.3">
      <c r="AC43" t="str">
        <f t="shared" si="0"/>
        <v/>
      </c>
      <c r="AD43" t="str">
        <f t="shared" si="1"/>
        <v/>
      </c>
      <c r="AE43" t="str">
        <f>IF(AB43&lt;&gt;"",COUNTIFS($B$2:$Y$17,AB43,cell_passage!$B$2:$Y$17,"&lt;&gt;"),"")</f>
        <v/>
      </c>
      <c r="AF43" t="str">
        <f t="shared" si="2"/>
        <v/>
      </c>
      <c r="AG43" t="str">
        <f t="shared" si="3"/>
        <v/>
      </c>
      <c r="AH43" t="str">
        <f t="shared" si="4"/>
        <v/>
      </c>
      <c r="AI43" t="str">
        <f t="shared" si="5"/>
        <v/>
      </c>
      <c r="AJ43" t="str">
        <f t="shared" si="6"/>
        <v/>
      </c>
      <c r="AK43" t="str">
        <f>IF('Plate preparation Calculations'!N50&lt;&gt;"",'Plate preparation Calculations'!N50,"")</f>
        <v/>
      </c>
      <c r="AL43" s="27" t="str">
        <f t="shared" si="7"/>
        <v/>
      </c>
      <c r="AM43" s="21" t="str">
        <f t="shared" si="8"/>
        <v/>
      </c>
      <c r="AN43" t="str">
        <f t="shared" si="9"/>
        <v/>
      </c>
    </row>
    <row r="44" spans="1:40" ht="17.100000000000001" customHeight="1" x14ac:dyDescent="0.3">
      <c r="AC44" t="str">
        <f t="shared" si="0"/>
        <v/>
      </c>
      <c r="AD44" t="str">
        <f t="shared" si="1"/>
        <v/>
      </c>
      <c r="AE44" t="str">
        <f>IF(AB44&lt;&gt;"",COUNTIFS($B$2:$Y$17,AB44,cell_passage!$B$2:$Y$17,"&lt;&gt;"),"")</f>
        <v/>
      </c>
      <c r="AF44" t="str">
        <f t="shared" si="2"/>
        <v/>
      </c>
      <c r="AG44" t="str">
        <f t="shared" si="3"/>
        <v/>
      </c>
      <c r="AH44" t="str">
        <f t="shared" si="4"/>
        <v/>
      </c>
      <c r="AI44" t="str">
        <f t="shared" si="5"/>
        <v/>
      </c>
      <c r="AJ44" t="str">
        <f t="shared" si="6"/>
        <v/>
      </c>
      <c r="AK44" t="str">
        <f>IF('Plate preparation Calculations'!N51&lt;&gt;"",'Plate preparation Calculations'!N51,"")</f>
        <v/>
      </c>
      <c r="AL44" s="27" t="str">
        <f t="shared" si="7"/>
        <v/>
      </c>
      <c r="AM44" s="21" t="str">
        <f t="shared" si="8"/>
        <v/>
      </c>
      <c r="AN44" t="str">
        <f t="shared" si="9"/>
        <v/>
      </c>
    </row>
    <row r="45" spans="1:40" ht="21" customHeight="1" x14ac:dyDescent="0.4">
      <c r="A45" s="14" t="s">
        <v>48</v>
      </c>
      <c r="B45" s="19" t="s">
        <v>49</v>
      </c>
      <c r="C45" s="19" t="s">
        <v>50</v>
      </c>
      <c r="D45" s="15" t="s">
        <v>51</v>
      </c>
      <c r="P45" s="3"/>
      <c r="Q45" s="3"/>
      <c r="R45" s="3"/>
      <c r="AC45" t="str">
        <f t="shared" si="0"/>
        <v/>
      </c>
      <c r="AD45" t="str">
        <f t="shared" si="1"/>
        <v/>
      </c>
      <c r="AE45" t="str">
        <f>IF(AB45&lt;&gt;"",COUNTIFS($B$2:$Y$17,AB45,cell_passage!$B$2:$Y$17,"&lt;&gt;"),"")</f>
        <v/>
      </c>
      <c r="AF45" t="str">
        <f t="shared" si="2"/>
        <v/>
      </c>
      <c r="AG45" t="str">
        <f t="shared" si="3"/>
        <v/>
      </c>
      <c r="AH45" t="str">
        <f t="shared" si="4"/>
        <v/>
      </c>
      <c r="AI45" t="str">
        <f t="shared" si="5"/>
        <v/>
      </c>
      <c r="AJ45" t="str">
        <f t="shared" si="6"/>
        <v/>
      </c>
      <c r="AK45" t="str">
        <f>IF('Plate preparation Calculations'!N52&lt;&gt;"",'Plate preparation Calculations'!N52,"")</f>
        <v/>
      </c>
      <c r="AL45" s="27" t="str">
        <f t="shared" si="7"/>
        <v/>
      </c>
      <c r="AM45" s="21" t="str">
        <f t="shared" si="8"/>
        <v/>
      </c>
      <c r="AN45" t="str">
        <f t="shared" si="9"/>
        <v/>
      </c>
    </row>
    <row r="46" spans="1:40" ht="21" customHeight="1" x14ac:dyDescent="0.4">
      <c r="A46" s="16" t="s">
        <v>52</v>
      </c>
      <c r="B46" t="s">
        <v>18</v>
      </c>
      <c r="C46">
        <v>1</v>
      </c>
      <c r="D46" s="17" t="str">
        <f t="shared" ref="D46:D61" si="10">IF(B2&lt;&gt;"",B2,"")</f>
        <v>Buffer</v>
      </c>
      <c r="P46" s="3"/>
      <c r="Q46" s="3"/>
      <c r="R46" s="3"/>
      <c r="AC46" t="str">
        <f t="shared" si="0"/>
        <v/>
      </c>
      <c r="AD46" t="str">
        <f t="shared" si="1"/>
        <v/>
      </c>
      <c r="AE46" t="str">
        <f>IF(AB46&lt;&gt;"",COUNTIFS($B$2:$Y$17,AB46,cell_passage!$B$2:$Y$17,"&lt;&gt;"),"")</f>
        <v/>
      </c>
      <c r="AF46" t="str">
        <f t="shared" si="2"/>
        <v/>
      </c>
      <c r="AG46" t="str">
        <f t="shared" si="3"/>
        <v/>
      </c>
      <c r="AH46" t="str">
        <f t="shared" si="4"/>
        <v/>
      </c>
      <c r="AI46" t="str">
        <f t="shared" si="5"/>
        <v/>
      </c>
      <c r="AJ46" t="str">
        <f t="shared" si="6"/>
        <v/>
      </c>
      <c r="AK46" t="str">
        <f>IF('Plate preparation Calculations'!N53&lt;&gt;"",'Plate preparation Calculations'!N53,"")</f>
        <v/>
      </c>
      <c r="AL46" s="27" t="str">
        <f t="shared" si="7"/>
        <v/>
      </c>
      <c r="AM46" s="21" t="str">
        <f t="shared" si="8"/>
        <v/>
      </c>
      <c r="AN46" t="str">
        <f t="shared" si="9"/>
        <v/>
      </c>
    </row>
    <row r="47" spans="1:40" ht="21" customHeight="1" x14ac:dyDescent="0.4">
      <c r="A47" s="16" t="s">
        <v>53</v>
      </c>
      <c r="B47" t="s">
        <v>21</v>
      </c>
      <c r="C47">
        <v>1</v>
      </c>
      <c r="D47" s="17" t="str">
        <f t="shared" si="10"/>
        <v>XXXX-Nle-L5-13_Multiplex2023Apr - Multiplex2023Apr</v>
      </c>
      <c r="P47" s="3"/>
      <c r="Q47" s="3"/>
      <c r="R47" s="3"/>
      <c r="AC47" t="str">
        <f t="shared" si="0"/>
        <v/>
      </c>
      <c r="AD47" t="str">
        <f t="shared" si="1"/>
        <v/>
      </c>
      <c r="AE47" t="str">
        <f>IF(AB47&lt;&gt;"",COUNTIFS($B$2:$Y$17,AB47,cell_passage!$B$2:$Y$17,"&lt;&gt;"),"")</f>
        <v/>
      </c>
      <c r="AF47" t="str">
        <f t="shared" si="2"/>
        <v/>
      </c>
      <c r="AG47" t="str">
        <f t="shared" si="3"/>
        <v/>
      </c>
      <c r="AH47" t="str">
        <f t="shared" si="4"/>
        <v/>
      </c>
      <c r="AI47" t="str">
        <f t="shared" si="5"/>
        <v/>
      </c>
      <c r="AJ47" t="str">
        <f t="shared" si="6"/>
        <v/>
      </c>
      <c r="AK47" t="str">
        <f>IF('Plate preparation Calculations'!N54&lt;&gt;"",'Plate preparation Calculations'!N54,"")</f>
        <v/>
      </c>
      <c r="AL47" s="27" t="str">
        <f t="shared" si="7"/>
        <v/>
      </c>
      <c r="AM47" s="21" t="str">
        <f t="shared" si="8"/>
        <v/>
      </c>
      <c r="AN47" t="str">
        <f t="shared" si="9"/>
        <v/>
      </c>
    </row>
    <row r="48" spans="1:40" ht="21" customHeight="1" x14ac:dyDescent="0.4">
      <c r="A48" s="16" t="s">
        <v>54</v>
      </c>
      <c r="B48" t="s">
        <v>22</v>
      </c>
      <c r="C48">
        <v>1</v>
      </c>
      <c r="D48" s="17" t="str">
        <f t="shared" si="10"/>
        <v>XXXX-Nle-L5-13_Multiplex2023Apr - Multiplex2023Apr</v>
      </c>
      <c r="P48" s="3"/>
      <c r="Q48" s="3"/>
      <c r="R48" s="3"/>
      <c r="AC48" t="str">
        <f t="shared" si="0"/>
        <v/>
      </c>
      <c r="AD48" t="str">
        <f t="shared" si="1"/>
        <v/>
      </c>
      <c r="AE48" t="str">
        <f>IF(AB48&lt;&gt;"",COUNTIFS($B$2:$Y$17,AB48,cell_passage!$B$2:$Y$17,"&lt;&gt;"),"")</f>
        <v/>
      </c>
      <c r="AF48" t="str">
        <f t="shared" si="2"/>
        <v/>
      </c>
      <c r="AG48" t="str">
        <f t="shared" si="3"/>
        <v/>
      </c>
      <c r="AH48" t="str">
        <f t="shared" si="4"/>
        <v/>
      </c>
      <c r="AI48" t="str">
        <f t="shared" si="5"/>
        <v/>
      </c>
      <c r="AJ48" t="str">
        <f t="shared" si="6"/>
        <v/>
      </c>
      <c r="AK48" t="str">
        <f>IF('Plate preparation Calculations'!N55&lt;&gt;"",'Plate preparation Calculations'!N55,"")</f>
        <v/>
      </c>
      <c r="AL48" s="27" t="str">
        <f t="shared" si="7"/>
        <v/>
      </c>
      <c r="AM48" s="21" t="str">
        <f t="shared" si="8"/>
        <v/>
      </c>
      <c r="AN48" t="str">
        <f t="shared" si="9"/>
        <v/>
      </c>
    </row>
    <row r="49" spans="1:40" ht="21" customHeight="1" x14ac:dyDescent="0.4">
      <c r="A49" s="16" t="s">
        <v>55</v>
      </c>
      <c r="B49" t="s">
        <v>23</v>
      </c>
      <c r="C49">
        <v>1</v>
      </c>
      <c r="D49" s="17" t="str">
        <f t="shared" si="10"/>
        <v>XXXX-Nle-L5-13_Multiplex2023Apr - Multiplex2023Apr</v>
      </c>
      <c r="P49" s="3"/>
      <c r="Q49" s="3"/>
      <c r="R49" s="3"/>
      <c r="AC49" t="str">
        <f t="shared" si="0"/>
        <v/>
      </c>
      <c r="AD49" t="str">
        <f t="shared" si="1"/>
        <v/>
      </c>
      <c r="AE49" t="str">
        <f>IF(AB49&lt;&gt;"",COUNTIFS($B$2:$Y$17,AB49,cell_passage!$B$2:$Y$17,"&lt;&gt;"),"")</f>
        <v/>
      </c>
      <c r="AF49" t="str">
        <f t="shared" si="2"/>
        <v/>
      </c>
      <c r="AG49" t="str">
        <f t="shared" si="3"/>
        <v/>
      </c>
      <c r="AH49" t="str">
        <f t="shared" si="4"/>
        <v/>
      </c>
      <c r="AI49" t="str">
        <f t="shared" si="5"/>
        <v/>
      </c>
      <c r="AJ49" t="str">
        <f t="shared" si="6"/>
        <v/>
      </c>
      <c r="AK49" t="str">
        <f>IF('Plate preparation Calculations'!N56&lt;&gt;"",'Plate preparation Calculations'!N56,"")</f>
        <v/>
      </c>
      <c r="AL49" s="27" t="str">
        <f t="shared" si="7"/>
        <v/>
      </c>
      <c r="AM49" s="21" t="str">
        <f t="shared" si="8"/>
        <v/>
      </c>
      <c r="AN49" t="str">
        <f t="shared" si="9"/>
        <v/>
      </c>
    </row>
    <row r="50" spans="1:40" ht="21" customHeight="1" x14ac:dyDescent="0.4">
      <c r="A50" s="16" t="s">
        <v>56</v>
      </c>
      <c r="B50" t="s">
        <v>24</v>
      </c>
      <c r="C50">
        <v>1</v>
      </c>
      <c r="D50" s="17" t="str">
        <f t="shared" si="10"/>
        <v>XXXX-Nle-L5-13_Multiplex2023Apr - Multiplex2023Apr</v>
      </c>
      <c r="P50" s="3"/>
      <c r="Q50" s="3"/>
      <c r="R50" s="3"/>
      <c r="AC50" t="str">
        <f t="shared" si="0"/>
        <v/>
      </c>
      <c r="AD50" t="str">
        <f t="shared" si="1"/>
        <v/>
      </c>
      <c r="AE50" t="str">
        <f>IF(AB50&lt;&gt;"",COUNTIFS($B$2:$Y$17,AB50,cell_passage!$B$2:$Y$17,"&lt;&gt;"),"")</f>
        <v/>
      </c>
      <c r="AF50" t="str">
        <f t="shared" si="2"/>
        <v/>
      </c>
      <c r="AG50" t="str">
        <f t="shared" si="3"/>
        <v/>
      </c>
      <c r="AH50" t="str">
        <f t="shared" si="4"/>
        <v/>
      </c>
      <c r="AI50" t="str">
        <f t="shared" si="5"/>
        <v/>
      </c>
      <c r="AJ50" t="str">
        <f t="shared" si="6"/>
        <v/>
      </c>
      <c r="AK50" t="str">
        <f>IF('Plate preparation Calculations'!N57&lt;&gt;"",'Plate preparation Calculations'!N57,"")</f>
        <v/>
      </c>
      <c r="AL50" s="27" t="str">
        <f t="shared" si="7"/>
        <v/>
      </c>
      <c r="AM50" s="21" t="str">
        <f t="shared" si="8"/>
        <v/>
      </c>
      <c r="AN50" t="str">
        <f t="shared" si="9"/>
        <v/>
      </c>
    </row>
    <row r="51" spans="1:40" ht="21" customHeight="1" x14ac:dyDescent="0.4">
      <c r="A51" s="16" t="s">
        <v>57</v>
      </c>
      <c r="B51" t="s">
        <v>25</v>
      </c>
      <c r="C51">
        <v>1</v>
      </c>
      <c r="D51" s="17" t="str">
        <f t="shared" si="10"/>
        <v>XXXX-Nle-L5-13_Multiplex2023Apr - Multiplex2023Apr</v>
      </c>
      <c r="P51" s="3"/>
      <c r="Q51" s="3"/>
      <c r="R51" s="3"/>
      <c r="AC51" t="str">
        <f t="shared" si="0"/>
        <v/>
      </c>
      <c r="AD51" t="str">
        <f t="shared" si="1"/>
        <v/>
      </c>
      <c r="AE51" t="str">
        <f>IF(AB51&lt;&gt;"",COUNTIFS($B$2:$Y$17,AB51,cell_passage!$B$2:$Y$17,"&lt;&gt;"),"")</f>
        <v/>
      </c>
      <c r="AF51" t="str">
        <f t="shared" si="2"/>
        <v/>
      </c>
      <c r="AG51" t="str">
        <f t="shared" si="3"/>
        <v/>
      </c>
      <c r="AH51" t="str">
        <f t="shared" si="4"/>
        <v/>
      </c>
      <c r="AI51" t="str">
        <f t="shared" si="5"/>
        <v/>
      </c>
      <c r="AJ51" t="str">
        <f t="shared" si="6"/>
        <v/>
      </c>
      <c r="AK51" t="str">
        <f>IF('Plate preparation Calculations'!N58&lt;&gt;"",'Plate preparation Calculations'!N58,"")</f>
        <v/>
      </c>
      <c r="AL51" s="27" t="str">
        <f t="shared" si="7"/>
        <v/>
      </c>
      <c r="AM51" s="21" t="str">
        <f t="shared" si="8"/>
        <v/>
      </c>
      <c r="AN51" t="str">
        <f t="shared" si="9"/>
        <v/>
      </c>
    </row>
    <row r="52" spans="1:40" ht="21" customHeight="1" x14ac:dyDescent="0.4">
      <c r="A52" s="16" t="s">
        <v>58</v>
      </c>
      <c r="B52" t="s">
        <v>26</v>
      </c>
      <c r="C52">
        <v>1</v>
      </c>
      <c r="D52" s="17" t="str">
        <f t="shared" si="10"/>
        <v>XXXX-Nle-L5-01_Multiplex2023Mar - Multiplex2023Mar</v>
      </c>
      <c r="P52" s="3"/>
      <c r="Q52" s="3"/>
      <c r="R52" s="3"/>
      <c r="AC52" t="str">
        <f t="shared" si="0"/>
        <v/>
      </c>
      <c r="AD52" t="str">
        <f t="shared" si="1"/>
        <v/>
      </c>
      <c r="AE52" t="str">
        <f>IF(AB52&lt;&gt;"",COUNTIFS($B$2:$Y$17,AB52,cell_passage!$B$2:$Y$17,"&lt;&gt;"),"")</f>
        <v/>
      </c>
      <c r="AF52" t="str">
        <f t="shared" si="2"/>
        <v/>
      </c>
      <c r="AG52" t="str">
        <f t="shared" si="3"/>
        <v/>
      </c>
      <c r="AH52" t="str">
        <f t="shared" si="4"/>
        <v/>
      </c>
      <c r="AI52" t="str">
        <f t="shared" si="5"/>
        <v/>
      </c>
      <c r="AJ52" t="str">
        <f t="shared" si="6"/>
        <v/>
      </c>
      <c r="AK52" t="str">
        <f>IF('Plate preparation Calculations'!N59&lt;&gt;"",'Plate preparation Calculations'!N59,"")</f>
        <v/>
      </c>
      <c r="AL52" s="27" t="str">
        <f t="shared" si="7"/>
        <v/>
      </c>
      <c r="AM52" s="21" t="str">
        <f t="shared" si="8"/>
        <v/>
      </c>
      <c r="AN52" t="str">
        <f t="shared" si="9"/>
        <v/>
      </c>
    </row>
    <row r="53" spans="1:40" ht="21" customHeight="1" x14ac:dyDescent="0.4">
      <c r="A53" s="16" t="s">
        <v>59</v>
      </c>
      <c r="B53" t="s">
        <v>27</v>
      </c>
      <c r="C53">
        <v>1</v>
      </c>
      <c r="D53" s="17" t="str">
        <f t="shared" si="10"/>
        <v>XXXX-Nle-L5-01_Multiplex2023Mar - Multiplex2023Mar</v>
      </c>
      <c r="P53" s="3"/>
      <c r="Q53" s="3"/>
      <c r="R53" s="3"/>
      <c r="AC53" t="str">
        <f t="shared" si="0"/>
        <v/>
      </c>
      <c r="AD53" t="str">
        <f t="shared" si="1"/>
        <v/>
      </c>
      <c r="AE53" t="str">
        <f>IF(AB53&lt;&gt;"",COUNTIFS($B$2:$Y$17,AB53,cell_passage!$B$2:$Y$17,"&lt;&gt;"),"")</f>
        <v/>
      </c>
      <c r="AF53" t="str">
        <f t="shared" si="2"/>
        <v/>
      </c>
      <c r="AG53" t="str">
        <f t="shared" si="3"/>
        <v/>
      </c>
      <c r="AH53" t="str">
        <f t="shared" si="4"/>
        <v/>
      </c>
      <c r="AI53" t="str">
        <f t="shared" si="5"/>
        <v/>
      </c>
      <c r="AJ53" t="str">
        <f t="shared" si="6"/>
        <v/>
      </c>
      <c r="AK53" t="str">
        <f>IF('Plate preparation Calculations'!N60&lt;&gt;"",'Plate preparation Calculations'!N60,"")</f>
        <v/>
      </c>
      <c r="AL53" s="27" t="str">
        <f t="shared" si="7"/>
        <v/>
      </c>
      <c r="AM53" s="21" t="str">
        <f t="shared" si="8"/>
        <v/>
      </c>
      <c r="AN53" t="str">
        <f t="shared" si="9"/>
        <v/>
      </c>
    </row>
    <row r="54" spans="1:40" ht="21" customHeight="1" x14ac:dyDescent="0.4">
      <c r="A54" s="16" t="s">
        <v>60</v>
      </c>
      <c r="B54" t="s">
        <v>28</v>
      </c>
      <c r="C54">
        <v>1</v>
      </c>
      <c r="D54" s="17" t="str">
        <f t="shared" si="10"/>
        <v>XXXX-Nle-L5-01_Multiplex2023Mar - Multiplex2023Mar</v>
      </c>
      <c r="P54" s="3"/>
      <c r="Q54" s="3"/>
      <c r="R54" s="3"/>
      <c r="AC54" t="str">
        <f t="shared" si="0"/>
        <v/>
      </c>
      <c r="AD54" t="str">
        <f t="shared" si="1"/>
        <v/>
      </c>
      <c r="AE54" t="str">
        <f>IF(AB54&lt;&gt;"",COUNTIFS($B$2:$Y$17,AB54,cell_passage!$B$2:$Y$17,"&lt;&gt;"),"")</f>
        <v/>
      </c>
      <c r="AF54" t="str">
        <f t="shared" si="2"/>
        <v/>
      </c>
      <c r="AG54" t="str">
        <f t="shared" si="3"/>
        <v/>
      </c>
      <c r="AH54" t="str">
        <f t="shared" si="4"/>
        <v/>
      </c>
      <c r="AI54" t="str">
        <f t="shared" si="5"/>
        <v/>
      </c>
      <c r="AJ54" t="str">
        <f t="shared" si="6"/>
        <v/>
      </c>
      <c r="AK54" t="str">
        <f>IF('Plate preparation Calculations'!N61&lt;&gt;"",'Plate preparation Calculations'!N61,"")</f>
        <v/>
      </c>
      <c r="AL54" s="27" t="str">
        <f t="shared" si="7"/>
        <v/>
      </c>
      <c r="AM54" s="21" t="str">
        <f t="shared" si="8"/>
        <v/>
      </c>
      <c r="AN54" t="str">
        <f t="shared" si="9"/>
        <v/>
      </c>
    </row>
    <row r="55" spans="1:40" ht="21" customHeight="1" x14ac:dyDescent="0.4">
      <c r="A55" s="16" t="s">
        <v>61</v>
      </c>
      <c r="B55" t="s">
        <v>29</v>
      </c>
      <c r="C55">
        <v>1</v>
      </c>
      <c r="D55" s="17" t="str">
        <f t="shared" si="10"/>
        <v>XXXX-Nle-L5-01_Multiplex2023Mar - Multiplex2023Mar</v>
      </c>
      <c r="P55" s="3"/>
      <c r="Q55" s="3"/>
      <c r="R55" s="3"/>
      <c r="AC55" t="str">
        <f t="shared" si="0"/>
        <v/>
      </c>
      <c r="AD55" t="str">
        <f t="shared" si="1"/>
        <v/>
      </c>
      <c r="AE55" t="str">
        <f>IF(AB55&lt;&gt;"",COUNTIFS($B$2:$Y$17,AB55,cell_passage!$B$2:$Y$17,"&lt;&gt;"),"")</f>
        <v/>
      </c>
      <c r="AF55" t="str">
        <f t="shared" si="2"/>
        <v/>
      </c>
      <c r="AG55" t="str">
        <f t="shared" si="3"/>
        <v/>
      </c>
      <c r="AH55" t="str">
        <f t="shared" si="4"/>
        <v/>
      </c>
      <c r="AI55" t="str">
        <f t="shared" si="5"/>
        <v/>
      </c>
      <c r="AJ55" t="str">
        <f t="shared" si="6"/>
        <v/>
      </c>
      <c r="AK55" t="str">
        <f>IF('Plate preparation Calculations'!N62&lt;&gt;"",'Plate preparation Calculations'!N62,"")</f>
        <v/>
      </c>
      <c r="AL55" s="27" t="str">
        <f t="shared" si="7"/>
        <v/>
      </c>
      <c r="AM55" s="21" t="str">
        <f t="shared" si="8"/>
        <v/>
      </c>
      <c r="AN55" t="str">
        <f t="shared" si="9"/>
        <v/>
      </c>
    </row>
    <row r="56" spans="1:40" ht="21" customHeight="1" x14ac:dyDescent="0.4">
      <c r="A56" s="16" t="s">
        <v>62</v>
      </c>
      <c r="B56" t="s">
        <v>30</v>
      </c>
      <c r="C56">
        <v>1</v>
      </c>
      <c r="D56" s="17" t="str">
        <f t="shared" si="10"/>
        <v>XXXX-Nle-L5-01_Multiplex2023Mar - Multiplex2023Mar</v>
      </c>
      <c r="P56" s="3"/>
      <c r="Q56" s="3"/>
      <c r="R56" s="3"/>
      <c r="AC56" t="str">
        <f t="shared" si="0"/>
        <v/>
      </c>
      <c r="AD56" t="str">
        <f t="shared" si="1"/>
        <v/>
      </c>
      <c r="AE56" t="str">
        <f>IF(AB56&lt;&gt;"",COUNTIFS($B$2:$Y$17,AB56,cell_passage!$B$2:$Y$17,"&lt;&gt;"),"")</f>
        <v/>
      </c>
      <c r="AF56" t="str">
        <f t="shared" si="2"/>
        <v/>
      </c>
      <c r="AG56" t="str">
        <f t="shared" si="3"/>
        <v/>
      </c>
      <c r="AH56" t="str">
        <f t="shared" si="4"/>
        <v/>
      </c>
      <c r="AI56" t="str">
        <f t="shared" si="5"/>
        <v/>
      </c>
      <c r="AJ56" t="str">
        <f t="shared" si="6"/>
        <v/>
      </c>
      <c r="AK56" t="str">
        <f>IF('Plate preparation Calculations'!N63&lt;&gt;"",'Plate preparation Calculations'!N63,"")</f>
        <v/>
      </c>
      <c r="AL56" s="27" t="str">
        <f t="shared" si="7"/>
        <v/>
      </c>
      <c r="AM56" s="21" t="str">
        <f t="shared" si="8"/>
        <v/>
      </c>
      <c r="AN56" t="str">
        <f t="shared" si="9"/>
        <v/>
      </c>
    </row>
    <row r="57" spans="1:40" ht="21" customHeight="1" x14ac:dyDescent="0.4">
      <c r="A57" s="16" t="s">
        <v>63</v>
      </c>
      <c r="B57" t="s">
        <v>31</v>
      </c>
      <c r="C57">
        <v>1</v>
      </c>
      <c r="D57" s="17" t="str">
        <f t="shared" si="10"/>
        <v>XXXX-Nle-L4-13_Multiplex2023Apr - Multiplex2023Apr</v>
      </c>
      <c r="P57" s="3"/>
      <c r="Q57" s="3"/>
      <c r="R57" s="3"/>
      <c r="AC57" t="str">
        <f t="shared" si="0"/>
        <v/>
      </c>
      <c r="AD57" t="str">
        <f t="shared" si="1"/>
        <v/>
      </c>
      <c r="AE57" t="str">
        <f>IF(AB57&lt;&gt;"",COUNTIFS($B$2:$Y$17,AB57,cell_passage!$B$2:$Y$17,"&lt;&gt;"),"")</f>
        <v/>
      </c>
      <c r="AF57" t="str">
        <f t="shared" si="2"/>
        <v/>
      </c>
      <c r="AG57" t="str">
        <f t="shared" si="3"/>
        <v/>
      </c>
      <c r="AH57" t="str">
        <f t="shared" si="4"/>
        <v/>
      </c>
      <c r="AI57" t="str">
        <f t="shared" si="5"/>
        <v/>
      </c>
      <c r="AJ57" t="str">
        <f t="shared" si="6"/>
        <v/>
      </c>
      <c r="AK57" t="str">
        <f>IF('Plate preparation Calculations'!N64&lt;&gt;"",'Plate preparation Calculations'!N64,"")</f>
        <v/>
      </c>
      <c r="AL57" s="27" t="str">
        <f t="shared" si="7"/>
        <v/>
      </c>
      <c r="AM57" s="21" t="str">
        <f t="shared" si="8"/>
        <v/>
      </c>
      <c r="AN57" t="str">
        <f t="shared" si="9"/>
        <v/>
      </c>
    </row>
    <row r="58" spans="1:40" ht="21" customHeight="1" x14ac:dyDescent="0.4">
      <c r="A58" s="16" t="s">
        <v>64</v>
      </c>
      <c r="B58" t="s">
        <v>32</v>
      </c>
      <c r="C58">
        <v>1</v>
      </c>
      <c r="D58" s="17" t="str">
        <f t="shared" si="10"/>
        <v>XXXX-Nle-L4-13_Multiplex2023Apr - Multiplex2023Apr</v>
      </c>
      <c r="P58" s="3"/>
      <c r="Q58" s="3"/>
      <c r="R58" s="3"/>
      <c r="AC58" t="str">
        <f t="shared" si="0"/>
        <v/>
      </c>
      <c r="AD58" t="str">
        <f t="shared" si="1"/>
        <v/>
      </c>
      <c r="AE58" t="str">
        <f>IF(AB58&lt;&gt;"",COUNTIFS($B$2:$Y$17,AB58,cell_passage!$B$2:$Y$17,"&lt;&gt;"),"")</f>
        <v/>
      </c>
      <c r="AF58" t="str">
        <f t="shared" si="2"/>
        <v/>
      </c>
      <c r="AG58" t="str">
        <f t="shared" si="3"/>
        <v/>
      </c>
      <c r="AH58" t="str">
        <f t="shared" si="4"/>
        <v/>
      </c>
      <c r="AI58" t="str">
        <f t="shared" si="5"/>
        <v/>
      </c>
      <c r="AJ58" t="str">
        <f t="shared" si="6"/>
        <v/>
      </c>
      <c r="AK58" t="str">
        <f>IF('Plate preparation Calculations'!N65&lt;&gt;"",'Plate preparation Calculations'!N65,"")</f>
        <v/>
      </c>
      <c r="AL58" s="27" t="str">
        <f t="shared" si="7"/>
        <v/>
      </c>
      <c r="AM58" s="21" t="str">
        <f t="shared" si="8"/>
        <v/>
      </c>
      <c r="AN58" t="str">
        <f t="shared" si="9"/>
        <v/>
      </c>
    </row>
    <row r="59" spans="1:40" ht="21" customHeight="1" x14ac:dyDescent="0.4">
      <c r="A59" s="16" t="s">
        <v>65</v>
      </c>
      <c r="B59" t="s">
        <v>33</v>
      </c>
      <c r="C59">
        <v>1</v>
      </c>
      <c r="D59" s="17" t="str">
        <f t="shared" si="10"/>
        <v>XXXX-Nle-L4-13_Multiplex2023Apr - Multiplex2023Apr</v>
      </c>
      <c r="P59" s="3"/>
      <c r="Q59" s="3"/>
      <c r="R59" s="3"/>
      <c r="AC59" t="str">
        <f t="shared" si="0"/>
        <v/>
      </c>
      <c r="AD59" t="str">
        <f t="shared" si="1"/>
        <v/>
      </c>
      <c r="AE59" t="str">
        <f>IF(AB59&lt;&gt;"",COUNTIFS($B$2:$Y$17,AB59,cell_passage!$B$2:$Y$17,"&lt;&gt;"),"")</f>
        <v/>
      </c>
      <c r="AF59" t="str">
        <f t="shared" si="2"/>
        <v/>
      </c>
      <c r="AG59" t="str">
        <f t="shared" si="3"/>
        <v/>
      </c>
      <c r="AH59" t="str">
        <f t="shared" si="4"/>
        <v/>
      </c>
      <c r="AI59" t="str">
        <f t="shared" si="5"/>
        <v/>
      </c>
      <c r="AJ59" t="str">
        <f t="shared" si="6"/>
        <v/>
      </c>
      <c r="AK59" t="str">
        <f>IF('Plate preparation Calculations'!N66&lt;&gt;"",'Plate preparation Calculations'!N66,"")</f>
        <v/>
      </c>
      <c r="AL59" s="27" t="str">
        <f t="shared" si="7"/>
        <v/>
      </c>
      <c r="AM59" s="21" t="str">
        <f t="shared" si="8"/>
        <v/>
      </c>
      <c r="AN59" t="str">
        <f t="shared" si="9"/>
        <v/>
      </c>
    </row>
    <row r="60" spans="1:40" ht="21" customHeight="1" x14ac:dyDescent="0.4">
      <c r="A60" s="16" t="s">
        <v>66</v>
      </c>
      <c r="B60" t="s">
        <v>34</v>
      </c>
      <c r="C60">
        <v>1</v>
      </c>
      <c r="D60" s="17" t="str">
        <f t="shared" si="10"/>
        <v>XXXX-Nle-L4-13_Multiplex2023Apr - Multiplex2023Apr</v>
      </c>
      <c r="P60" s="3"/>
      <c r="Q60" s="3"/>
      <c r="R60" s="3"/>
      <c r="AC60" t="str">
        <f t="shared" si="0"/>
        <v/>
      </c>
      <c r="AD60" t="str">
        <f t="shared" si="1"/>
        <v/>
      </c>
      <c r="AE60" t="str">
        <f>IF(AB60&lt;&gt;"",COUNTIFS($B$2:$Y$17,AB60,cell_passage!$B$2:$Y$17,"&lt;&gt;"),"")</f>
        <v/>
      </c>
      <c r="AF60" t="str">
        <f t="shared" si="2"/>
        <v/>
      </c>
      <c r="AG60" t="str">
        <f t="shared" si="3"/>
        <v/>
      </c>
      <c r="AH60" t="str">
        <f t="shared" si="4"/>
        <v/>
      </c>
      <c r="AI60" t="str">
        <f t="shared" si="5"/>
        <v/>
      </c>
      <c r="AJ60" t="str">
        <f t="shared" si="6"/>
        <v/>
      </c>
      <c r="AK60" t="str">
        <f>IF('Plate preparation Calculations'!N67&lt;&gt;"",'Plate preparation Calculations'!N67,"")</f>
        <v/>
      </c>
      <c r="AL60" s="27" t="str">
        <f t="shared" si="7"/>
        <v/>
      </c>
      <c r="AM60" s="21" t="str">
        <f t="shared" si="8"/>
        <v/>
      </c>
      <c r="AN60" t="str">
        <f t="shared" si="9"/>
        <v/>
      </c>
    </row>
    <row r="61" spans="1:40" ht="21" customHeight="1" x14ac:dyDescent="0.4">
      <c r="A61" s="16" t="s">
        <v>67</v>
      </c>
      <c r="B61" t="s">
        <v>35</v>
      </c>
      <c r="C61">
        <v>1</v>
      </c>
      <c r="D61" s="17" t="str">
        <f t="shared" si="10"/>
        <v>XXXX-Nle-L4-13_Multiplex2023Apr - Multiplex2023Apr</v>
      </c>
      <c r="P61" s="3"/>
      <c r="Q61" s="3"/>
      <c r="R61" s="3"/>
      <c r="AC61" t="str">
        <f t="shared" si="0"/>
        <v/>
      </c>
      <c r="AD61" t="str">
        <f t="shared" si="1"/>
        <v/>
      </c>
      <c r="AE61" t="str">
        <f>IF(AB61&lt;&gt;"",COUNTIFS($B$2:$Y$17,AB61,cell_passage!$B$2:$Y$17,"&lt;&gt;"),"")</f>
        <v/>
      </c>
      <c r="AF61" t="str">
        <f t="shared" si="2"/>
        <v/>
      </c>
      <c r="AG61" t="str">
        <f t="shared" si="3"/>
        <v/>
      </c>
      <c r="AH61" t="str">
        <f t="shared" si="4"/>
        <v/>
      </c>
      <c r="AI61" t="str">
        <f t="shared" si="5"/>
        <v/>
      </c>
      <c r="AJ61" t="str">
        <f t="shared" si="6"/>
        <v/>
      </c>
      <c r="AK61" t="str">
        <f>IF('Plate preparation Calculations'!N68&lt;&gt;"",'Plate preparation Calculations'!N68,"")</f>
        <v/>
      </c>
      <c r="AL61" s="27" t="str">
        <f t="shared" si="7"/>
        <v/>
      </c>
      <c r="AM61" s="21" t="str">
        <f t="shared" si="8"/>
        <v/>
      </c>
      <c r="AN61" t="str">
        <f t="shared" si="9"/>
        <v/>
      </c>
    </row>
    <row r="62" spans="1:40" ht="21" customHeight="1" x14ac:dyDescent="0.4">
      <c r="A62" s="16" t="s">
        <v>68</v>
      </c>
      <c r="B62" t="s">
        <v>18</v>
      </c>
      <c r="C62">
        <v>2</v>
      </c>
      <c r="D62" s="17" t="str">
        <f t="shared" ref="D62:D77" si="11">IF(C2&lt;&gt;"",C2,"")</f>
        <v>XXXX-YYYYY-1P02_Pur-2021Dec - Pur-2021Dec</v>
      </c>
      <c r="P62" s="3"/>
      <c r="Q62" s="3"/>
      <c r="R62" s="3"/>
      <c r="AC62" t="str">
        <f t="shared" si="0"/>
        <v/>
      </c>
      <c r="AD62" t="str">
        <f t="shared" si="1"/>
        <v/>
      </c>
      <c r="AE62" t="str">
        <f>IF(AB62&lt;&gt;"",COUNTIFS($B$2:$Y$17,AB62,cell_passage!$B$2:$Y$17,"&lt;&gt;"),"")</f>
        <v/>
      </c>
      <c r="AF62" t="str">
        <f t="shared" si="2"/>
        <v/>
      </c>
      <c r="AG62" t="str">
        <f t="shared" si="3"/>
        <v/>
      </c>
      <c r="AH62" t="str">
        <f t="shared" si="4"/>
        <v/>
      </c>
      <c r="AI62" t="str">
        <f t="shared" si="5"/>
        <v/>
      </c>
      <c r="AJ62" t="str">
        <f t="shared" si="6"/>
        <v/>
      </c>
      <c r="AK62" t="str">
        <f>IF('Plate preparation Calculations'!N69&lt;&gt;"",'Plate preparation Calculations'!N69,"")</f>
        <v/>
      </c>
      <c r="AL62" s="27" t="str">
        <f t="shared" si="7"/>
        <v/>
      </c>
      <c r="AM62" s="21" t="str">
        <f t="shared" si="8"/>
        <v/>
      </c>
      <c r="AN62" t="str">
        <f t="shared" si="9"/>
        <v/>
      </c>
    </row>
    <row r="63" spans="1:40" ht="21" customHeight="1" x14ac:dyDescent="0.4">
      <c r="A63" s="16" t="s">
        <v>69</v>
      </c>
      <c r="B63" t="s">
        <v>21</v>
      </c>
      <c r="C63">
        <v>2</v>
      </c>
      <c r="D63" s="17" t="str">
        <f t="shared" si="11"/>
        <v>XXXX-YYYYY-1P02_Pur-2021Dec - Pur-2021Dec</v>
      </c>
      <c r="P63" s="3"/>
      <c r="Q63" s="3"/>
      <c r="R63" s="3"/>
      <c r="AC63" t="str">
        <f t="shared" si="0"/>
        <v/>
      </c>
      <c r="AD63" t="str">
        <f t="shared" si="1"/>
        <v/>
      </c>
      <c r="AE63" t="str">
        <f>IF(AB63&lt;&gt;"",COUNTIFS($B$2:$Y$17,AB63,cell_passage!$B$2:$Y$17,"&lt;&gt;"),"")</f>
        <v/>
      </c>
      <c r="AF63" t="str">
        <f t="shared" si="2"/>
        <v/>
      </c>
      <c r="AG63" t="str">
        <f t="shared" si="3"/>
        <v/>
      </c>
      <c r="AH63" t="str">
        <f t="shared" si="4"/>
        <v/>
      </c>
      <c r="AI63" t="str">
        <f t="shared" si="5"/>
        <v/>
      </c>
      <c r="AJ63" t="str">
        <f t="shared" si="6"/>
        <v/>
      </c>
      <c r="AK63" t="str">
        <f>IF('Plate preparation Calculations'!N70&lt;&gt;"",'Plate preparation Calculations'!N70,"")</f>
        <v/>
      </c>
      <c r="AL63" s="27" t="str">
        <f t="shared" si="7"/>
        <v/>
      </c>
      <c r="AM63" s="21" t="str">
        <f t="shared" si="8"/>
        <v/>
      </c>
      <c r="AN63" t="str">
        <f t="shared" si="9"/>
        <v/>
      </c>
    </row>
    <row r="64" spans="1:40" ht="21" customHeight="1" x14ac:dyDescent="0.4">
      <c r="A64" s="16" t="s">
        <v>70</v>
      </c>
      <c r="B64" t="s">
        <v>22</v>
      </c>
      <c r="C64">
        <v>2</v>
      </c>
      <c r="D64" s="17" t="str">
        <f t="shared" si="11"/>
        <v>XXXX-Nle-L5-13_Multiplex2023Apr - Multiplex2023Apr</v>
      </c>
      <c r="P64" s="3"/>
      <c r="Q64" s="3"/>
      <c r="R64" s="3"/>
      <c r="AC64" t="str">
        <f t="shared" si="0"/>
        <v/>
      </c>
      <c r="AD64" t="str">
        <f t="shared" si="1"/>
        <v/>
      </c>
      <c r="AE64" t="str">
        <f>IF(AB64&lt;&gt;"",COUNTIFS($B$2:$Y$17,AB64,cell_passage!$B$2:$Y$17,"&lt;&gt;"),"")</f>
        <v/>
      </c>
      <c r="AF64" t="str">
        <f t="shared" si="2"/>
        <v/>
      </c>
      <c r="AG64" t="str">
        <f t="shared" si="3"/>
        <v/>
      </c>
      <c r="AH64" t="str">
        <f t="shared" si="4"/>
        <v/>
      </c>
      <c r="AI64" t="str">
        <f t="shared" si="5"/>
        <v/>
      </c>
      <c r="AJ64" t="str">
        <f t="shared" si="6"/>
        <v/>
      </c>
      <c r="AK64" t="str">
        <f>IF('Plate preparation Calculations'!N71&lt;&gt;"",'Plate preparation Calculations'!N71,"")</f>
        <v/>
      </c>
      <c r="AL64" s="27" t="str">
        <f t="shared" si="7"/>
        <v/>
      </c>
      <c r="AM64" s="21" t="str">
        <f t="shared" si="8"/>
        <v/>
      </c>
      <c r="AN64" t="str">
        <f t="shared" si="9"/>
        <v/>
      </c>
    </row>
    <row r="65" spans="1:40" x14ac:dyDescent="0.3">
      <c r="A65" s="16" t="s">
        <v>71</v>
      </c>
      <c r="B65" t="s">
        <v>23</v>
      </c>
      <c r="C65">
        <v>2</v>
      </c>
      <c r="D65" s="17" t="str">
        <f t="shared" si="11"/>
        <v>XXXX-Nle-L5-13_Multiplex2023Apr - Multiplex2023Apr</v>
      </c>
      <c r="AC65" t="str">
        <f t="shared" si="0"/>
        <v/>
      </c>
      <c r="AD65" t="str">
        <f t="shared" si="1"/>
        <v/>
      </c>
      <c r="AE65" t="str">
        <f>IF(AB65&lt;&gt;"",COUNTIFS($B$2:$Y$17,AB65,cell_passage!$B$2:$Y$17,"&lt;&gt;"),"")</f>
        <v/>
      </c>
      <c r="AF65" t="str">
        <f t="shared" si="2"/>
        <v/>
      </c>
      <c r="AG65" t="str">
        <f t="shared" si="3"/>
        <v/>
      </c>
      <c r="AH65" t="str">
        <f t="shared" si="4"/>
        <v/>
      </c>
      <c r="AI65" t="str">
        <f t="shared" si="5"/>
        <v/>
      </c>
      <c r="AJ65" t="str">
        <f t="shared" si="6"/>
        <v/>
      </c>
      <c r="AK65" t="str">
        <f>IF('Plate preparation Calculations'!N72&lt;&gt;"",'Plate preparation Calculations'!N72,"")</f>
        <v/>
      </c>
      <c r="AL65" s="27" t="str">
        <f t="shared" si="7"/>
        <v/>
      </c>
      <c r="AM65" s="21" t="str">
        <f t="shared" si="8"/>
        <v/>
      </c>
      <c r="AN65" t="str">
        <f t="shared" si="9"/>
        <v/>
      </c>
    </row>
    <row r="66" spans="1:40" x14ac:dyDescent="0.3">
      <c r="A66" s="16" t="s">
        <v>72</v>
      </c>
      <c r="B66" t="s">
        <v>24</v>
      </c>
      <c r="C66">
        <v>2</v>
      </c>
      <c r="D66" s="17" t="str">
        <f t="shared" si="11"/>
        <v>XXXX-Nle-L5-13_Multiplex2023Apr - Multiplex2023Apr</v>
      </c>
      <c r="AC66" t="str">
        <f t="shared" si="0"/>
        <v/>
      </c>
      <c r="AD66" t="str">
        <f t="shared" si="1"/>
        <v/>
      </c>
      <c r="AE66" t="str">
        <f>IF(AB66&lt;&gt;"",COUNTIFS($B$2:$Y$17,AB66,cell_passage!$B$2:$Y$17,"&lt;&gt;"),"")</f>
        <v/>
      </c>
      <c r="AF66" t="str">
        <f t="shared" si="2"/>
        <v/>
      </c>
      <c r="AG66" t="str">
        <f t="shared" si="3"/>
        <v/>
      </c>
      <c r="AH66" t="str">
        <f t="shared" si="4"/>
        <v/>
      </c>
      <c r="AI66" t="str">
        <f t="shared" si="5"/>
        <v/>
      </c>
      <c r="AJ66" t="str">
        <f t="shared" si="6"/>
        <v/>
      </c>
      <c r="AK66" t="str">
        <f>IF('Plate preparation Calculations'!N73&lt;&gt;"",'Plate preparation Calculations'!N73,"")</f>
        <v/>
      </c>
      <c r="AL66" s="27" t="str">
        <f t="shared" si="7"/>
        <v/>
      </c>
      <c r="AM66" s="21" t="str">
        <f t="shared" si="8"/>
        <v/>
      </c>
      <c r="AN66" t="str">
        <f t="shared" si="9"/>
        <v/>
      </c>
    </row>
    <row r="67" spans="1:40" x14ac:dyDescent="0.3">
      <c r="A67" s="16" t="s">
        <v>73</v>
      </c>
      <c r="B67" t="s">
        <v>25</v>
      </c>
      <c r="C67">
        <v>2</v>
      </c>
      <c r="D67" s="17" t="str">
        <f t="shared" si="11"/>
        <v>XXXX-Nle-L5-13_Multiplex2023Apr - Multiplex2023Apr</v>
      </c>
      <c r="AC67" t="str">
        <f t="shared" si="0"/>
        <v/>
      </c>
      <c r="AD67" t="str">
        <f t="shared" si="1"/>
        <v/>
      </c>
      <c r="AE67" t="str">
        <f>IF(AB67&lt;&gt;"",COUNTIFS($B$2:$Y$17,AB67,cell_passage!$B$2:$Y$17,"&lt;&gt;"),"")</f>
        <v/>
      </c>
      <c r="AF67" t="str">
        <f t="shared" si="2"/>
        <v/>
      </c>
      <c r="AG67" t="str">
        <f t="shared" si="3"/>
        <v/>
      </c>
      <c r="AH67" t="str">
        <f t="shared" si="4"/>
        <v/>
      </c>
      <c r="AI67" t="str">
        <f t="shared" si="5"/>
        <v/>
      </c>
      <c r="AJ67" t="str">
        <f t="shared" si="6"/>
        <v/>
      </c>
      <c r="AK67" t="str">
        <f>IF('Plate preparation Calculations'!N74&lt;&gt;"",'Plate preparation Calculations'!N74,"")</f>
        <v/>
      </c>
      <c r="AL67" s="27" t="str">
        <f t="shared" si="7"/>
        <v/>
      </c>
      <c r="AM67" s="21" t="str">
        <f t="shared" si="8"/>
        <v/>
      </c>
      <c r="AN67" t="str">
        <f t="shared" si="9"/>
        <v/>
      </c>
    </row>
    <row r="68" spans="1:40" x14ac:dyDescent="0.3">
      <c r="A68" s="16" t="s">
        <v>74</v>
      </c>
      <c r="B68" t="s">
        <v>26</v>
      </c>
      <c r="C68">
        <v>2</v>
      </c>
      <c r="D68" s="17" t="str">
        <f t="shared" si="11"/>
        <v>XXXX-YYYYY-NGS-MALO-3_Multiplex-2022May - Multiplex-2022May</v>
      </c>
      <c r="AC68" t="str">
        <f t="shared" si="0"/>
        <v/>
      </c>
      <c r="AD68" t="str">
        <f t="shared" si="1"/>
        <v/>
      </c>
      <c r="AE68" t="str">
        <f>IF(AB68&lt;&gt;"",COUNTIFS($B$2:$Y$17,AB68,cell_passage!$B$2:$Y$17,"&lt;&gt;"),"")</f>
        <v/>
      </c>
      <c r="AF68" t="str">
        <f t="shared" si="2"/>
        <v/>
      </c>
      <c r="AG68" t="str">
        <f t="shared" si="3"/>
        <v/>
      </c>
      <c r="AH68" t="str">
        <f t="shared" si="4"/>
        <v/>
      </c>
      <c r="AI68" t="str">
        <f t="shared" si="5"/>
        <v/>
      </c>
      <c r="AJ68" t="str">
        <f t="shared" si="6"/>
        <v/>
      </c>
      <c r="AK68" t="str">
        <f>IF('Plate preparation Calculations'!N75&lt;&gt;"",'Plate preparation Calculations'!N75,"")</f>
        <v/>
      </c>
      <c r="AL68" s="27" t="str">
        <f t="shared" si="7"/>
        <v/>
      </c>
      <c r="AM68" s="21" t="str">
        <f t="shared" si="8"/>
        <v/>
      </c>
      <c r="AN68" t="str">
        <f t="shared" si="9"/>
        <v/>
      </c>
    </row>
    <row r="69" spans="1:40" x14ac:dyDescent="0.3">
      <c r="A69" s="16" t="s">
        <v>75</v>
      </c>
      <c r="B69" t="s">
        <v>27</v>
      </c>
      <c r="C69">
        <v>2</v>
      </c>
      <c r="D69" s="17" t="str">
        <f t="shared" si="11"/>
        <v>XXXX-Nle-L5-01_Multiplex2023Mar - Multiplex2023Mar</v>
      </c>
      <c r="AC69" t="str">
        <f t="shared" si="0"/>
        <v/>
      </c>
      <c r="AD69" t="str">
        <f t="shared" si="1"/>
        <v/>
      </c>
      <c r="AE69" t="str">
        <f>IF(AB69&lt;&gt;"",COUNTIFS($B$2:$Y$17,AB69,cell_passage!$B$2:$Y$17,"&lt;&gt;"),"")</f>
        <v/>
      </c>
      <c r="AF69" t="str">
        <f t="shared" si="2"/>
        <v/>
      </c>
      <c r="AG69" t="str">
        <f t="shared" si="3"/>
        <v/>
      </c>
      <c r="AH69" t="str">
        <f t="shared" si="4"/>
        <v/>
      </c>
      <c r="AI69" t="str">
        <f t="shared" si="5"/>
        <v/>
      </c>
      <c r="AJ69" t="str">
        <f t="shared" si="6"/>
        <v/>
      </c>
      <c r="AK69" t="str">
        <f>IF('Plate preparation Calculations'!N76&lt;&gt;"",'Plate preparation Calculations'!N76,"")</f>
        <v/>
      </c>
      <c r="AL69" s="27" t="str">
        <f t="shared" si="7"/>
        <v/>
      </c>
      <c r="AM69" s="21" t="str">
        <f t="shared" si="8"/>
        <v/>
      </c>
      <c r="AN69" t="str">
        <f t="shared" si="9"/>
        <v/>
      </c>
    </row>
    <row r="70" spans="1:40" x14ac:dyDescent="0.3">
      <c r="A70" s="16" t="s">
        <v>76</v>
      </c>
      <c r="B70" t="s">
        <v>28</v>
      </c>
      <c r="C70">
        <v>2</v>
      </c>
      <c r="D70" s="17" t="str">
        <f t="shared" si="11"/>
        <v>XXXX-Nle-L5-01_Multiplex2023Mar - Multiplex2023Mar</v>
      </c>
      <c r="AC70" t="str">
        <f t="shared" si="0"/>
        <v/>
      </c>
      <c r="AD70" t="str">
        <f t="shared" si="1"/>
        <v/>
      </c>
      <c r="AE70" t="str">
        <f>IF(AB70&lt;&gt;"",COUNTIFS($B$2:$Y$17,AB70,cell_passage!$B$2:$Y$17,"&lt;&gt;"),"")</f>
        <v/>
      </c>
      <c r="AF70" t="str">
        <f t="shared" si="2"/>
        <v/>
      </c>
      <c r="AG70" t="str">
        <f t="shared" si="3"/>
        <v/>
      </c>
      <c r="AH70" t="str">
        <f t="shared" si="4"/>
        <v/>
      </c>
      <c r="AI70" t="str">
        <f t="shared" si="5"/>
        <v/>
      </c>
      <c r="AJ70" t="str">
        <f t="shared" si="6"/>
        <v/>
      </c>
      <c r="AK70" t="str">
        <f>IF('Plate preparation Calculations'!N77&lt;&gt;"",'Plate preparation Calculations'!N77,"")</f>
        <v/>
      </c>
      <c r="AL70" s="27" t="str">
        <f t="shared" si="7"/>
        <v/>
      </c>
      <c r="AM70" s="21" t="str">
        <f t="shared" si="8"/>
        <v/>
      </c>
      <c r="AN70" t="str">
        <f t="shared" si="9"/>
        <v/>
      </c>
    </row>
    <row r="71" spans="1:40" x14ac:dyDescent="0.3">
      <c r="A71" s="16" t="s">
        <v>77</v>
      </c>
      <c r="B71" t="s">
        <v>29</v>
      </c>
      <c r="C71">
        <v>2</v>
      </c>
      <c r="D71" s="17" t="str">
        <f t="shared" si="11"/>
        <v>XXXX-Nle-L5-01_Multiplex2023Mar - Multiplex2023Mar</v>
      </c>
      <c r="AC71" t="str">
        <f t="shared" ref="AC71:AC134" si="12">TRIM((SUBSTITUTE(AB71,_xlfn.CONCAT("- ",AD71),"")))</f>
        <v/>
      </c>
      <c r="AD71" t="str">
        <f t="shared" ref="AD71:AD134" si="13">TRIM(IFERROR(IFERROR(SUBSTITUTE(RIGHT(AB71,LEN(AB71) - SEARCH(" - ", AB71, SEARCH(" - ", AB71) + 1)),"- ",""),SUBSTITUTE(RIGHT(AB71,LEN(AB71) - (SEARCH(" - ", AB71) + 1)),"- ","")),""))</f>
        <v/>
      </c>
      <c r="AE71" t="str">
        <f>IF(AB71&lt;&gt;"",COUNTIFS($B$2:$Y$17,AB71,cell_passage!$B$2:$Y$17,"&lt;&gt;"),"")</f>
        <v/>
      </c>
      <c r="AF71" t="str">
        <f t="shared" si="2"/>
        <v/>
      </c>
      <c r="AG71" t="str">
        <f t="shared" si="3"/>
        <v/>
      </c>
      <c r="AH71" t="str">
        <f t="shared" si="4"/>
        <v/>
      </c>
      <c r="AI71" t="str">
        <f t="shared" si="5"/>
        <v/>
      </c>
      <c r="AJ71" t="str">
        <f t="shared" si="6"/>
        <v/>
      </c>
      <c r="AK71" t="str">
        <f>IF('Plate preparation Calculations'!N78&lt;&gt;"",'Plate preparation Calculations'!N78,"")</f>
        <v/>
      </c>
      <c r="AL71" s="27" t="str">
        <f t="shared" si="7"/>
        <v/>
      </c>
      <c r="AM71" s="21" t="str">
        <f t="shared" si="8"/>
        <v/>
      </c>
      <c r="AN71" t="str">
        <f t="shared" si="9"/>
        <v/>
      </c>
    </row>
    <row r="72" spans="1:40" x14ac:dyDescent="0.3">
      <c r="A72" s="16" t="s">
        <v>78</v>
      </c>
      <c r="B72" t="s">
        <v>30</v>
      </c>
      <c r="C72">
        <v>2</v>
      </c>
      <c r="D72" s="17" t="str">
        <f t="shared" si="11"/>
        <v>XXXX-Nle-L5-01_Multiplex2023Mar - Multiplex2023Mar</v>
      </c>
      <c r="AC72" t="str">
        <f t="shared" si="12"/>
        <v/>
      </c>
      <c r="AD72" t="str">
        <f t="shared" si="13"/>
        <v/>
      </c>
      <c r="AE72" t="str">
        <f>IF(AB72&lt;&gt;"",COUNTIFS($B$2:$Y$17,AB72,cell_passage!$B$2:$Y$17,"&lt;&gt;"),"")</f>
        <v/>
      </c>
      <c r="AF72" t="str">
        <f t="shared" si="2"/>
        <v/>
      </c>
      <c r="AG72" t="str">
        <f t="shared" si="3"/>
        <v/>
      </c>
      <c r="AH72" t="str">
        <f t="shared" si="4"/>
        <v/>
      </c>
      <c r="AI72" t="str">
        <f t="shared" si="5"/>
        <v/>
      </c>
      <c r="AJ72" t="str">
        <f t="shared" si="6"/>
        <v/>
      </c>
      <c r="AK72" t="str">
        <f>IF('Plate preparation Calculations'!N79&lt;&gt;"",'Plate preparation Calculations'!N79,"")</f>
        <v/>
      </c>
      <c r="AL72" s="27" t="str">
        <f t="shared" si="7"/>
        <v/>
      </c>
      <c r="AM72" s="21" t="str">
        <f t="shared" si="8"/>
        <v/>
      </c>
      <c r="AN72" t="str">
        <f t="shared" si="9"/>
        <v/>
      </c>
    </row>
    <row r="73" spans="1:40" x14ac:dyDescent="0.3">
      <c r="A73" s="16" t="s">
        <v>79</v>
      </c>
      <c r="B73" t="s">
        <v>31</v>
      </c>
      <c r="C73">
        <v>2</v>
      </c>
      <c r="D73" s="17" t="str">
        <f t="shared" si="11"/>
        <v>XXXX-YYYYY-NGS-MALO-3_Multiplex-2022May - Multiplex-2022May</v>
      </c>
      <c r="AC73" t="str">
        <f t="shared" si="12"/>
        <v/>
      </c>
      <c r="AD73" t="str">
        <f t="shared" si="13"/>
        <v/>
      </c>
      <c r="AE73" t="str">
        <f>IF(AB73&lt;&gt;"",COUNTIFS($B$2:$Y$17,AB73,cell_passage!$B$2:$Y$17,"&lt;&gt;"),"")</f>
        <v/>
      </c>
      <c r="AF73" t="str">
        <f t="shared" si="2"/>
        <v/>
      </c>
      <c r="AG73" t="str">
        <f t="shared" si="3"/>
        <v/>
      </c>
      <c r="AH73" t="str">
        <f t="shared" si="4"/>
        <v/>
      </c>
      <c r="AI73" t="str">
        <f t="shared" si="5"/>
        <v/>
      </c>
      <c r="AJ73" t="str">
        <f t="shared" si="6"/>
        <v/>
      </c>
      <c r="AK73" t="str">
        <f>IF('Plate preparation Calculations'!N80&lt;&gt;"",'Plate preparation Calculations'!N80,"")</f>
        <v/>
      </c>
      <c r="AL73" s="27" t="str">
        <f t="shared" si="7"/>
        <v/>
      </c>
      <c r="AM73" s="21" t="str">
        <f t="shared" si="8"/>
        <v/>
      </c>
      <c r="AN73" t="str">
        <f t="shared" si="9"/>
        <v/>
      </c>
    </row>
    <row r="74" spans="1:40" x14ac:dyDescent="0.3">
      <c r="A74" s="16" t="s">
        <v>80</v>
      </c>
      <c r="B74" t="s">
        <v>32</v>
      </c>
      <c r="C74">
        <v>2</v>
      </c>
      <c r="D74" s="17" t="str">
        <f t="shared" si="11"/>
        <v>XXXX-Nle-L4-13_Multiplex2023Apr - Multiplex2023Apr</v>
      </c>
      <c r="AC74" t="str">
        <f t="shared" si="12"/>
        <v/>
      </c>
      <c r="AD74" t="str">
        <f t="shared" si="13"/>
        <v/>
      </c>
      <c r="AE74" t="str">
        <f>IF(AB74&lt;&gt;"",COUNTIFS($B$2:$Y$17,AB74,cell_passage!$B$2:$Y$17,"&lt;&gt;"),"")</f>
        <v/>
      </c>
      <c r="AF74" t="str">
        <f t="shared" si="2"/>
        <v/>
      </c>
      <c r="AG74" t="str">
        <f t="shared" si="3"/>
        <v/>
      </c>
      <c r="AH74" t="str">
        <f t="shared" si="4"/>
        <v/>
      </c>
      <c r="AI74" t="str">
        <f t="shared" si="5"/>
        <v/>
      </c>
      <c r="AJ74" t="str">
        <f t="shared" si="6"/>
        <v/>
      </c>
      <c r="AK74" t="str">
        <f>IF('Plate preparation Calculations'!N81&lt;&gt;"",'Plate preparation Calculations'!N81,"")</f>
        <v/>
      </c>
      <c r="AL74" s="27" t="str">
        <f t="shared" si="7"/>
        <v/>
      </c>
      <c r="AM74" s="21" t="str">
        <f t="shared" si="8"/>
        <v/>
      </c>
      <c r="AN74" t="str">
        <f t="shared" si="9"/>
        <v/>
      </c>
    </row>
    <row r="75" spans="1:40" x14ac:dyDescent="0.3">
      <c r="A75" s="16" t="s">
        <v>81</v>
      </c>
      <c r="B75" t="s">
        <v>33</v>
      </c>
      <c r="C75">
        <v>2</v>
      </c>
      <c r="D75" s="17" t="str">
        <f t="shared" si="11"/>
        <v>XXXX-Nle-L4-13_Multiplex2023Apr - Multiplex2023Apr</v>
      </c>
      <c r="AC75" t="str">
        <f t="shared" si="12"/>
        <v/>
      </c>
      <c r="AD75" t="str">
        <f t="shared" si="13"/>
        <v/>
      </c>
      <c r="AE75" t="str">
        <f>IF(AB75&lt;&gt;"",COUNTIFS($B$2:$Y$17,AB75,cell_passage!$B$2:$Y$17,"&lt;&gt;"),"")</f>
        <v/>
      </c>
      <c r="AF75" t="str">
        <f t="shared" si="2"/>
        <v/>
      </c>
      <c r="AG75" t="str">
        <f t="shared" si="3"/>
        <v/>
      </c>
      <c r="AH75" t="str">
        <f t="shared" si="4"/>
        <v/>
      </c>
      <c r="AI75" t="str">
        <f t="shared" si="5"/>
        <v/>
      </c>
      <c r="AJ75" t="str">
        <f t="shared" si="6"/>
        <v/>
      </c>
      <c r="AK75" t="str">
        <f>IF('Plate preparation Calculations'!N82&lt;&gt;"",'Plate preparation Calculations'!N82,"")</f>
        <v/>
      </c>
      <c r="AL75" s="27" t="str">
        <f t="shared" si="7"/>
        <v/>
      </c>
      <c r="AM75" s="21" t="str">
        <f t="shared" si="8"/>
        <v/>
      </c>
      <c r="AN75" t="str">
        <f t="shared" si="9"/>
        <v/>
      </c>
    </row>
    <row r="76" spans="1:40" x14ac:dyDescent="0.3">
      <c r="A76" s="16" t="s">
        <v>82</v>
      </c>
      <c r="B76" t="s">
        <v>34</v>
      </c>
      <c r="C76">
        <v>2</v>
      </c>
      <c r="D76" s="17" t="str">
        <f t="shared" si="11"/>
        <v>XXXX-Nle-L4-13_Multiplex2023Apr - Multiplex2023Apr</v>
      </c>
      <c r="AC76" t="str">
        <f t="shared" si="12"/>
        <v/>
      </c>
      <c r="AD76" t="str">
        <f t="shared" si="13"/>
        <v/>
      </c>
      <c r="AE76" t="str">
        <f>IF(AB76&lt;&gt;"",COUNTIFS($B$2:$Y$17,AB76,cell_passage!$B$2:$Y$17,"&lt;&gt;"),"")</f>
        <v/>
      </c>
      <c r="AF76" t="str">
        <f t="shared" si="2"/>
        <v/>
      </c>
      <c r="AG76" t="str">
        <f t="shared" si="3"/>
        <v/>
      </c>
      <c r="AH76" t="str">
        <f t="shared" si="4"/>
        <v/>
      </c>
      <c r="AI76" t="str">
        <f t="shared" si="5"/>
        <v/>
      </c>
      <c r="AJ76" t="str">
        <f t="shared" si="6"/>
        <v/>
      </c>
      <c r="AK76" t="str">
        <f>IF('Plate preparation Calculations'!N83&lt;&gt;"",'Plate preparation Calculations'!N83,"")</f>
        <v/>
      </c>
      <c r="AL76" s="27" t="str">
        <f t="shared" si="7"/>
        <v/>
      </c>
      <c r="AM76" s="21" t="str">
        <f t="shared" si="8"/>
        <v/>
      </c>
      <c r="AN76" t="str">
        <f t="shared" si="9"/>
        <v/>
      </c>
    </row>
    <row r="77" spans="1:40" x14ac:dyDescent="0.3">
      <c r="A77" s="16" t="s">
        <v>83</v>
      </c>
      <c r="B77" t="s">
        <v>35</v>
      </c>
      <c r="C77">
        <v>2</v>
      </c>
      <c r="D77" s="17" t="str">
        <f t="shared" si="11"/>
        <v>XXXX-Nle-L4-13_Multiplex2023Apr - Multiplex2023Apr</v>
      </c>
      <c r="AC77" t="str">
        <f t="shared" si="12"/>
        <v/>
      </c>
      <c r="AD77" t="str">
        <f t="shared" si="13"/>
        <v/>
      </c>
      <c r="AE77" t="str">
        <f>IF(AB77&lt;&gt;"",COUNTIFS($B$2:$Y$17,AB77,cell_passage!$B$2:$Y$17,"&lt;&gt;"),"")</f>
        <v/>
      </c>
      <c r="AF77" t="str">
        <f t="shared" si="2"/>
        <v/>
      </c>
      <c r="AG77" t="str">
        <f t="shared" si="3"/>
        <v/>
      </c>
      <c r="AH77" t="str">
        <f t="shared" si="4"/>
        <v/>
      </c>
      <c r="AI77" t="str">
        <f t="shared" si="5"/>
        <v/>
      </c>
      <c r="AJ77" t="str">
        <f t="shared" si="6"/>
        <v/>
      </c>
      <c r="AK77" t="str">
        <f>IF('Plate preparation Calculations'!N84&lt;&gt;"",'Plate preparation Calculations'!N84,"")</f>
        <v/>
      </c>
      <c r="AL77" s="27" t="str">
        <f t="shared" si="7"/>
        <v/>
      </c>
      <c r="AM77" s="21" t="str">
        <f t="shared" si="8"/>
        <v/>
      </c>
      <c r="AN77" t="str">
        <f t="shared" si="9"/>
        <v/>
      </c>
    </row>
    <row r="78" spans="1:40" x14ac:dyDescent="0.3">
      <c r="A78" s="16" t="s">
        <v>84</v>
      </c>
      <c r="B78" t="s">
        <v>18</v>
      </c>
      <c r="C78">
        <v>3</v>
      </c>
      <c r="D78" s="17" t="str">
        <f t="shared" ref="D78:D93" si="14">IF(D2&lt;&gt;"",D2,"")</f>
        <v>Buffer</v>
      </c>
      <c r="AC78" t="str">
        <f t="shared" si="12"/>
        <v/>
      </c>
      <c r="AD78" t="str">
        <f t="shared" si="13"/>
        <v/>
      </c>
      <c r="AE78" t="str">
        <f>IF(AB78&lt;&gt;"",COUNTIFS($B$2:$Y$17,AB78,cell_passage!$B$2:$Y$17,"&lt;&gt;"),"")</f>
        <v/>
      </c>
      <c r="AF78" t="str">
        <f t="shared" si="2"/>
        <v/>
      </c>
      <c r="AG78" t="str">
        <f t="shared" si="3"/>
        <v/>
      </c>
      <c r="AH78" t="str">
        <f t="shared" si="4"/>
        <v/>
      </c>
      <c r="AI78" t="str">
        <f t="shared" si="5"/>
        <v/>
      </c>
      <c r="AJ78" t="str">
        <f t="shared" si="6"/>
        <v/>
      </c>
      <c r="AK78" t="str">
        <f>IF('Plate preparation Calculations'!N85&lt;&gt;"",'Plate preparation Calculations'!N85,"")</f>
        <v/>
      </c>
      <c r="AL78" s="27" t="str">
        <f t="shared" si="7"/>
        <v/>
      </c>
      <c r="AM78" s="21" t="str">
        <f t="shared" si="8"/>
        <v/>
      </c>
      <c r="AN78" t="str">
        <f t="shared" si="9"/>
        <v/>
      </c>
    </row>
    <row r="79" spans="1:40" x14ac:dyDescent="0.3">
      <c r="A79" s="16" t="s">
        <v>85</v>
      </c>
      <c r="B79" t="s">
        <v>21</v>
      </c>
      <c r="C79">
        <v>3</v>
      </c>
      <c r="D79" s="17" t="str">
        <f t="shared" si="14"/>
        <v>XXXX-Nle-L5-14_Multiplex2023Apr - Multiplex2023Apr</v>
      </c>
      <c r="AC79" t="str">
        <f t="shared" si="12"/>
        <v/>
      </c>
      <c r="AD79" t="str">
        <f t="shared" si="13"/>
        <v/>
      </c>
      <c r="AE79" t="str">
        <f>IF(AB79&lt;&gt;"",COUNTIFS($B$2:$Y$17,AB79,cell_passage!$B$2:$Y$17,"&lt;&gt;"),"")</f>
        <v/>
      </c>
      <c r="AF79" t="str">
        <f t="shared" si="2"/>
        <v/>
      </c>
      <c r="AG79" t="str">
        <f t="shared" si="3"/>
        <v/>
      </c>
      <c r="AH79" t="str">
        <f t="shared" si="4"/>
        <v/>
      </c>
      <c r="AI79" t="str">
        <f t="shared" si="5"/>
        <v/>
      </c>
      <c r="AJ79" t="str">
        <f t="shared" si="6"/>
        <v/>
      </c>
      <c r="AK79" t="str">
        <f>IF('Plate preparation Calculations'!N86&lt;&gt;"",'Plate preparation Calculations'!N86,"")</f>
        <v/>
      </c>
      <c r="AL79" s="27" t="str">
        <f t="shared" si="7"/>
        <v/>
      </c>
      <c r="AM79" s="21" t="str">
        <f t="shared" si="8"/>
        <v/>
      </c>
      <c r="AN79" t="str">
        <f t="shared" si="9"/>
        <v/>
      </c>
    </row>
    <row r="80" spans="1:40" x14ac:dyDescent="0.3">
      <c r="A80" s="16" t="s">
        <v>86</v>
      </c>
      <c r="B80" t="s">
        <v>22</v>
      </c>
      <c r="C80">
        <v>3</v>
      </c>
      <c r="D80" s="17" t="str">
        <f t="shared" si="14"/>
        <v>XXXX-Nle-L5-14_Multiplex2023Apr - Multiplex2023Apr</v>
      </c>
      <c r="AC80" t="str">
        <f t="shared" si="12"/>
        <v/>
      </c>
      <c r="AD80" t="str">
        <f t="shared" si="13"/>
        <v/>
      </c>
      <c r="AE80" t="str">
        <f>IF(AB80&lt;&gt;"",COUNTIFS($B$2:$Y$17,AB80,cell_passage!$B$2:$Y$17,"&lt;&gt;"),"")</f>
        <v/>
      </c>
      <c r="AF80" t="str">
        <f t="shared" si="2"/>
        <v/>
      </c>
      <c r="AG80" t="str">
        <f t="shared" si="3"/>
        <v/>
      </c>
      <c r="AH80" t="str">
        <f t="shared" si="4"/>
        <v/>
      </c>
      <c r="AI80" t="str">
        <f t="shared" si="5"/>
        <v/>
      </c>
      <c r="AJ80" t="str">
        <f t="shared" si="6"/>
        <v/>
      </c>
      <c r="AK80" t="str">
        <f>IF('Plate preparation Calculations'!N87&lt;&gt;"",'Plate preparation Calculations'!N87,"")</f>
        <v/>
      </c>
      <c r="AL80" s="27" t="str">
        <f t="shared" si="7"/>
        <v/>
      </c>
      <c r="AM80" s="21" t="str">
        <f t="shared" si="8"/>
        <v/>
      </c>
      <c r="AN80" t="str">
        <f t="shared" si="9"/>
        <v/>
      </c>
    </row>
    <row r="81" spans="1:40" x14ac:dyDescent="0.3">
      <c r="A81" s="16" t="s">
        <v>87</v>
      </c>
      <c r="B81" t="s">
        <v>23</v>
      </c>
      <c r="C81">
        <v>3</v>
      </c>
      <c r="D81" s="17" t="str">
        <f t="shared" si="14"/>
        <v>XXXX-Nle-L5-14_Multiplex2023Apr - Multiplex2023Apr</v>
      </c>
      <c r="AC81" t="str">
        <f t="shared" si="12"/>
        <v/>
      </c>
      <c r="AD81" t="str">
        <f t="shared" si="13"/>
        <v/>
      </c>
      <c r="AE81" t="str">
        <f>IF(AB81&lt;&gt;"",COUNTIFS($B$2:$Y$17,AB81,cell_passage!$B$2:$Y$17,"&lt;&gt;"),"")</f>
        <v/>
      </c>
      <c r="AF81" t="str">
        <f t="shared" si="2"/>
        <v/>
      </c>
      <c r="AG81" t="str">
        <f t="shared" si="3"/>
        <v/>
      </c>
      <c r="AH81" t="str">
        <f t="shared" si="4"/>
        <v/>
      </c>
      <c r="AI81" t="str">
        <f t="shared" si="5"/>
        <v/>
      </c>
      <c r="AJ81" t="str">
        <f t="shared" si="6"/>
        <v/>
      </c>
      <c r="AK81" t="str">
        <f>IF('Plate preparation Calculations'!N88&lt;&gt;"",'Plate preparation Calculations'!N88,"")</f>
        <v/>
      </c>
      <c r="AL81" s="27" t="str">
        <f t="shared" si="7"/>
        <v/>
      </c>
      <c r="AM81" s="21" t="str">
        <f t="shared" si="8"/>
        <v/>
      </c>
      <c r="AN81" t="str">
        <f t="shared" si="9"/>
        <v/>
      </c>
    </row>
    <row r="82" spans="1:40" x14ac:dyDescent="0.3">
      <c r="A82" s="16" t="s">
        <v>88</v>
      </c>
      <c r="B82" t="s">
        <v>24</v>
      </c>
      <c r="C82">
        <v>3</v>
      </c>
      <c r="D82" s="17" t="str">
        <f t="shared" si="14"/>
        <v>XXXX-Nle-L5-14_Multiplex2023Apr - Multiplex2023Apr</v>
      </c>
      <c r="AC82" t="str">
        <f t="shared" si="12"/>
        <v/>
      </c>
      <c r="AD82" t="str">
        <f t="shared" si="13"/>
        <v/>
      </c>
      <c r="AE82" t="str">
        <f>IF(AB82&lt;&gt;"",COUNTIFS($B$2:$Y$17,AB82,cell_passage!$B$2:$Y$17,"&lt;&gt;"),"")</f>
        <v/>
      </c>
      <c r="AF82" t="str">
        <f t="shared" si="2"/>
        <v/>
      </c>
      <c r="AG82" t="str">
        <f t="shared" si="3"/>
        <v/>
      </c>
      <c r="AH82" t="str">
        <f t="shared" si="4"/>
        <v/>
      </c>
      <c r="AI82" t="str">
        <f t="shared" si="5"/>
        <v/>
      </c>
      <c r="AJ82" t="str">
        <f t="shared" si="6"/>
        <v/>
      </c>
      <c r="AK82" t="str">
        <f>IF('Plate preparation Calculations'!N89&lt;&gt;"",'Plate preparation Calculations'!N89,"")</f>
        <v/>
      </c>
      <c r="AL82" s="27" t="str">
        <f t="shared" si="7"/>
        <v/>
      </c>
      <c r="AM82" s="21" t="str">
        <f t="shared" si="8"/>
        <v/>
      </c>
      <c r="AN82" t="str">
        <f t="shared" si="9"/>
        <v/>
      </c>
    </row>
    <row r="83" spans="1:40" x14ac:dyDescent="0.3">
      <c r="A83" s="16" t="s">
        <v>89</v>
      </c>
      <c r="B83" t="s">
        <v>25</v>
      </c>
      <c r="C83">
        <v>3</v>
      </c>
      <c r="D83" s="17" t="str">
        <f t="shared" si="14"/>
        <v>XXXX-Nle-L5-14_Multiplex2023Apr - Multiplex2023Apr</v>
      </c>
      <c r="AC83" t="str">
        <f t="shared" si="12"/>
        <v/>
      </c>
      <c r="AD83" t="str">
        <f t="shared" si="13"/>
        <v/>
      </c>
      <c r="AE83" t="str">
        <f>IF(AB83&lt;&gt;"",COUNTIFS($B$2:$Y$17,AB83,cell_passage!$B$2:$Y$17,"&lt;&gt;"),"")</f>
        <v/>
      </c>
      <c r="AF83" t="str">
        <f t="shared" ref="AF83:AF146" si="15">IFERROR(AE83*AD83,"")</f>
        <v/>
      </c>
      <c r="AG83" t="str">
        <f t="shared" ref="AG83:AG146" si="16">IFERROR(AE83*$AF$1,"")</f>
        <v/>
      </c>
      <c r="AH83" t="str">
        <f t="shared" ref="AH83:AH146" si="17">IFERROR(1000*AF83/AG83,"")</f>
        <v/>
      </c>
      <c r="AI83" t="str">
        <f t="shared" ref="AI83:AI146" si="18">IFERROR(AF83*$AC$1,"")</f>
        <v/>
      </c>
      <c r="AJ83" t="str">
        <f t="shared" ref="AJ83:AJ146" si="19">IFERROR(AG83*$AC$1,"")</f>
        <v/>
      </c>
      <c r="AK83" t="str">
        <f>IF('Plate preparation Calculations'!N90&lt;&gt;"",'Plate preparation Calculations'!N90,"")</f>
        <v/>
      </c>
      <c r="AL83" s="27" t="str">
        <f t="shared" ref="AL83:AL146" si="20">IFERROR(1000*$AC$2*AI83/AK83,"")</f>
        <v/>
      </c>
      <c r="AM83" s="21" t="str">
        <f t="shared" ref="AM83:AM146" si="21">IFERROR(AN83-AL83,"")</f>
        <v/>
      </c>
      <c r="AN83" t="str">
        <f t="shared" ref="AN83:AN146" si="22">IFERROR($AF$1*$AC$1*$AC$2*AE83,"")</f>
        <v/>
      </c>
    </row>
    <row r="84" spans="1:40" x14ac:dyDescent="0.3">
      <c r="A84" s="16" t="s">
        <v>90</v>
      </c>
      <c r="B84" t="s">
        <v>26</v>
      </c>
      <c r="C84">
        <v>3</v>
      </c>
      <c r="D84" s="17" t="str">
        <f t="shared" si="14"/>
        <v>XXXX-Nle-L5-02_Multiplex2023Mar - Multiplex2023Mar</v>
      </c>
      <c r="AC84" t="str">
        <f t="shared" si="12"/>
        <v/>
      </c>
      <c r="AD84" t="str">
        <f t="shared" si="13"/>
        <v/>
      </c>
      <c r="AE84" t="str">
        <f>IF(AB84&lt;&gt;"",COUNTIFS($B$2:$Y$17,AB84,cell_passage!$B$2:$Y$17,"&lt;&gt;"),"")</f>
        <v/>
      </c>
      <c r="AF84" t="str">
        <f t="shared" si="15"/>
        <v/>
      </c>
      <c r="AG84" t="str">
        <f t="shared" si="16"/>
        <v/>
      </c>
      <c r="AH84" t="str">
        <f t="shared" si="17"/>
        <v/>
      </c>
      <c r="AI84" t="str">
        <f t="shared" si="18"/>
        <v/>
      </c>
      <c r="AJ84" t="str">
        <f t="shared" si="19"/>
        <v/>
      </c>
      <c r="AK84" t="str">
        <f>IF('Plate preparation Calculations'!N91&lt;&gt;"",'Plate preparation Calculations'!N91,"")</f>
        <v/>
      </c>
      <c r="AL84" s="27" t="str">
        <f t="shared" si="20"/>
        <v/>
      </c>
      <c r="AM84" s="21" t="str">
        <f t="shared" si="21"/>
        <v/>
      </c>
      <c r="AN84" t="str">
        <f t="shared" si="22"/>
        <v/>
      </c>
    </row>
    <row r="85" spans="1:40" x14ac:dyDescent="0.3">
      <c r="A85" s="16" t="s">
        <v>91</v>
      </c>
      <c r="B85" t="s">
        <v>27</v>
      </c>
      <c r="C85">
        <v>3</v>
      </c>
      <c r="D85" s="17" t="str">
        <f t="shared" si="14"/>
        <v>XXXX-Nle-L5-02_Multiplex2023Mar - Multiplex2023Mar</v>
      </c>
      <c r="AC85" t="str">
        <f t="shared" si="12"/>
        <v/>
      </c>
      <c r="AD85" t="str">
        <f t="shared" si="13"/>
        <v/>
      </c>
      <c r="AE85" t="str">
        <f>IF(AB85&lt;&gt;"",COUNTIFS($B$2:$Y$17,AB85,cell_passage!$B$2:$Y$17,"&lt;&gt;"),"")</f>
        <v/>
      </c>
      <c r="AF85" t="str">
        <f t="shared" si="15"/>
        <v/>
      </c>
      <c r="AG85" t="str">
        <f t="shared" si="16"/>
        <v/>
      </c>
      <c r="AH85" t="str">
        <f t="shared" si="17"/>
        <v/>
      </c>
      <c r="AI85" t="str">
        <f t="shared" si="18"/>
        <v/>
      </c>
      <c r="AJ85" t="str">
        <f t="shared" si="19"/>
        <v/>
      </c>
      <c r="AK85" t="str">
        <f>IF('Plate preparation Calculations'!N92&lt;&gt;"",'Plate preparation Calculations'!N92,"")</f>
        <v/>
      </c>
      <c r="AL85" s="27" t="str">
        <f t="shared" si="20"/>
        <v/>
      </c>
      <c r="AM85" s="21" t="str">
        <f t="shared" si="21"/>
        <v/>
      </c>
      <c r="AN85" t="str">
        <f t="shared" si="22"/>
        <v/>
      </c>
    </row>
    <row r="86" spans="1:40" x14ac:dyDescent="0.3">
      <c r="A86" s="16" t="s">
        <v>92</v>
      </c>
      <c r="B86" t="s">
        <v>28</v>
      </c>
      <c r="C86">
        <v>3</v>
      </c>
      <c r="D86" s="17" t="str">
        <f t="shared" si="14"/>
        <v>XXXX-Nle-L5-02_Multiplex2023Mar - Multiplex2023Mar</v>
      </c>
      <c r="AC86" t="str">
        <f t="shared" si="12"/>
        <v/>
      </c>
      <c r="AD86" t="str">
        <f t="shared" si="13"/>
        <v/>
      </c>
      <c r="AE86" t="str">
        <f>IF(AB86&lt;&gt;"",COUNTIFS($B$2:$Y$17,AB86,cell_passage!$B$2:$Y$17,"&lt;&gt;"),"")</f>
        <v/>
      </c>
      <c r="AF86" t="str">
        <f t="shared" si="15"/>
        <v/>
      </c>
      <c r="AG86" t="str">
        <f t="shared" si="16"/>
        <v/>
      </c>
      <c r="AH86" t="str">
        <f t="shared" si="17"/>
        <v/>
      </c>
      <c r="AI86" t="str">
        <f t="shared" si="18"/>
        <v/>
      </c>
      <c r="AJ86" t="str">
        <f t="shared" si="19"/>
        <v/>
      </c>
      <c r="AK86" t="str">
        <f>IF('Plate preparation Calculations'!N93&lt;&gt;"",'Plate preparation Calculations'!N93,"")</f>
        <v/>
      </c>
      <c r="AL86" s="27" t="str">
        <f t="shared" si="20"/>
        <v/>
      </c>
      <c r="AM86" s="21" t="str">
        <f t="shared" si="21"/>
        <v/>
      </c>
      <c r="AN86" t="str">
        <f t="shared" si="22"/>
        <v/>
      </c>
    </row>
    <row r="87" spans="1:40" x14ac:dyDescent="0.3">
      <c r="A87" s="16" t="s">
        <v>93</v>
      </c>
      <c r="B87" t="s">
        <v>29</v>
      </c>
      <c r="C87">
        <v>3</v>
      </c>
      <c r="D87" s="17" t="str">
        <f t="shared" si="14"/>
        <v>XXXX-Nle-L5-02_Multiplex2023Mar - Multiplex2023Mar</v>
      </c>
      <c r="AC87" t="str">
        <f t="shared" si="12"/>
        <v/>
      </c>
      <c r="AD87" t="str">
        <f t="shared" si="13"/>
        <v/>
      </c>
      <c r="AE87" t="str">
        <f>IF(AB87&lt;&gt;"",COUNTIFS($B$2:$Y$17,AB87,cell_passage!$B$2:$Y$17,"&lt;&gt;"),"")</f>
        <v/>
      </c>
      <c r="AF87" t="str">
        <f t="shared" si="15"/>
        <v/>
      </c>
      <c r="AG87" t="str">
        <f t="shared" si="16"/>
        <v/>
      </c>
      <c r="AH87" t="str">
        <f t="shared" si="17"/>
        <v/>
      </c>
      <c r="AI87" t="str">
        <f t="shared" si="18"/>
        <v/>
      </c>
      <c r="AJ87" t="str">
        <f t="shared" si="19"/>
        <v/>
      </c>
      <c r="AK87" t="str">
        <f>IF('Plate preparation Calculations'!N94&lt;&gt;"",'Plate preparation Calculations'!N94,"")</f>
        <v/>
      </c>
      <c r="AL87" s="27" t="str">
        <f t="shared" si="20"/>
        <v/>
      </c>
      <c r="AM87" s="21" t="str">
        <f t="shared" si="21"/>
        <v/>
      </c>
      <c r="AN87" t="str">
        <f t="shared" si="22"/>
        <v/>
      </c>
    </row>
    <row r="88" spans="1:40" x14ac:dyDescent="0.3">
      <c r="A88" s="16" t="s">
        <v>94</v>
      </c>
      <c r="B88" t="s">
        <v>30</v>
      </c>
      <c r="C88">
        <v>3</v>
      </c>
      <c r="D88" s="17" t="str">
        <f t="shared" si="14"/>
        <v>XXXX-Nle-L5-02_Multiplex2023Mar - Multiplex2023Mar</v>
      </c>
      <c r="AC88" t="str">
        <f t="shared" si="12"/>
        <v/>
      </c>
      <c r="AD88" t="str">
        <f t="shared" si="13"/>
        <v/>
      </c>
      <c r="AE88" t="str">
        <f>IF(AB88&lt;&gt;"",COUNTIFS($B$2:$Y$17,AB88,cell_passage!$B$2:$Y$17,"&lt;&gt;"),"")</f>
        <v/>
      </c>
      <c r="AF88" t="str">
        <f t="shared" si="15"/>
        <v/>
      </c>
      <c r="AG88" t="str">
        <f t="shared" si="16"/>
        <v/>
      </c>
      <c r="AH88" t="str">
        <f t="shared" si="17"/>
        <v/>
      </c>
      <c r="AI88" t="str">
        <f t="shared" si="18"/>
        <v/>
      </c>
      <c r="AJ88" t="str">
        <f t="shared" si="19"/>
        <v/>
      </c>
      <c r="AK88" t="str">
        <f>IF('Plate preparation Calculations'!N95&lt;&gt;"",'Plate preparation Calculations'!N95,"")</f>
        <v/>
      </c>
      <c r="AL88" s="27" t="str">
        <f t="shared" si="20"/>
        <v/>
      </c>
      <c r="AM88" s="21" t="str">
        <f t="shared" si="21"/>
        <v/>
      </c>
      <c r="AN88" t="str">
        <f t="shared" si="22"/>
        <v/>
      </c>
    </row>
    <row r="89" spans="1:40" x14ac:dyDescent="0.3">
      <c r="A89" s="16" t="s">
        <v>95</v>
      </c>
      <c r="B89" t="s">
        <v>31</v>
      </c>
      <c r="C89">
        <v>3</v>
      </c>
      <c r="D89" s="17" t="str">
        <f t="shared" si="14"/>
        <v>XXXX-Nle-L4-14_Multiplex2023Apr - Multiplex2023Apr</v>
      </c>
      <c r="AC89" t="str">
        <f t="shared" si="12"/>
        <v/>
      </c>
      <c r="AD89" t="str">
        <f t="shared" si="13"/>
        <v/>
      </c>
      <c r="AE89" t="str">
        <f>IF(AB89&lt;&gt;"",COUNTIFS($B$2:$Y$17,AB89,cell_passage!$B$2:$Y$17,"&lt;&gt;"),"")</f>
        <v/>
      </c>
      <c r="AF89" t="str">
        <f t="shared" si="15"/>
        <v/>
      </c>
      <c r="AG89" t="str">
        <f t="shared" si="16"/>
        <v/>
      </c>
      <c r="AH89" t="str">
        <f t="shared" si="17"/>
        <v/>
      </c>
      <c r="AI89" t="str">
        <f t="shared" si="18"/>
        <v/>
      </c>
      <c r="AJ89" t="str">
        <f t="shared" si="19"/>
        <v/>
      </c>
      <c r="AK89" t="str">
        <f>IF('Plate preparation Calculations'!N96&lt;&gt;"",'Plate preparation Calculations'!N96,"")</f>
        <v/>
      </c>
      <c r="AL89" s="27" t="str">
        <f t="shared" si="20"/>
        <v/>
      </c>
      <c r="AM89" s="21" t="str">
        <f t="shared" si="21"/>
        <v/>
      </c>
      <c r="AN89" t="str">
        <f t="shared" si="22"/>
        <v/>
      </c>
    </row>
    <row r="90" spans="1:40" x14ac:dyDescent="0.3">
      <c r="A90" s="16" t="s">
        <v>96</v>
      </c>
      <c r="B90" t="s">
        <v>32</v>
      </c>
      <c r="C90">
        <v>3</v>
      </c>
      <c r="D90" s="17" t="str">
        <f t="shared" si="14"/>
        <v>XXXX-Nle-L4-14_Multiplex2023Apr - Multiplex2023Apr</v>
      </c>
      <c r="AC90" t="str">
        <f t="shared" si="12"/>
        <v/>
      </c>
      <c r="AD90" t="str">
        <f t="shared" si="13"/>
        <v/>
      </c>
      <c r="AE90" t="str">
        <f>IF(AB90&lt;&gt;"",COUNTIFS($B$2:$Y$17,AB90,cell_passage!$B$2:$Y$17,"&lt;&gt;"),"")</f>
        <v/>
      </c>
      <c r="AF90" t="str">
        <f t="shared" si="15"/>
        <v/>
      </c>
      <c r="AG90" t="str">
        <f t="shared" si="16"/>
        <v/>
      </c>
      <c r="AH90" t="str">
        <f t="shared" si="17"/>
        <v/>
      </c>
      <c r="AI90" t="str">
        <f t="shared" si="18"/>
        <v/>
      </c>
      <c r="AJ90" t="str">
        <f t="shared" si="19"/>
        <v/>
      </c>
      <c r="AK90" t="str">
        <f>IF('Plate preparation Calculations'!N97&lt;&gt;"",'Plate preparation Calculations'!N97,"")</f>
        <v/>
      </c>
      <c r="AL90" s="27" t="str">
        <f t="shared" si="20"/>
        <v/>
      </c>
      <c r="AM90" s="21" t="str">
        <f t="shared" si="21"/>
        <v/>
      </c>
      <c r="AN90" t="str">
        <f t="shared" si="22"/>
        <v/>
      </c>
    </row>
    <row r="91" spans="1:40" x14ac:dyDescent="0.3">
      <c r="A91" s="16" t="s">
        <v>97</v>
      </c>
      <c r="B91" t="s">
        <v>33</v>
      </c>
      <c r="C91">
        <v>3</v>
      </c>
      <c r="D91" s="17" t="str">
        <f t="shared" si="14"/>
        <v>XXXX-Nle-L4-14_Multiplex2023Apr - Multiplex2023Apr</v>
      </c>
      <c r="AC91" t="str">
        <f t="shared" si="12"/>
        <v/>
      </c>
      <c r="AD91" t="str">
        <f t="shared" si="13"/>
        <v/>
      </c>
      <c r="AE91" t="str">
        <f>IF(AB91&lt;&gt;"",COUNTIFS($B$2:$Y$17,AB91,cell_passage!$B$2:$Y$17,"&lt;&gt;"),"")</f>
        <v/>
      </c>
      <c r="AF91" t="str">
        <f t="shared" si="15"/>
        <v/>
      </c>
      <c r="AG91" t="str">
        <f t="shared" si="16"/>
        <v/>
      </c>
      <c r="AH91" t="str">
        <f t="shared" si="17"/>
        <v/>
      </c>
      <c r="AI91" t="str">
        <f t="shared" si="18"/>
        <v/>
      </c>
      <c r="AJ91" t="str">
        <f t="shared" si="19"/>
        <v/>
      </c>
      <c r="AK91" t="str">
        <f>IF('Plate preparation Calculations'!N98&lt;&gt;"",'Plate preparation Calculations'!N98,"")</f>
        <v/>
      </c>
      <c r="AL91" s="27" t="str">
        <f t="shared" si="20"/>
        <v/>
      </c>
      <c r="AM91" s="21" t="str">
        <f t="shared" si="21"/>
        <v/>
      </c>
      <c r="AN91" t="str">
        <f t="shared" si="22"/>
        <v/>
      </c>
    </row>
    <row r="92" spans="1:40" x14ac:dyDescent="0.3">
      <c r="A92" s="16" t="s">
        <v>98</v>
      </c>
      <c r="B92" t="s">
        <v>34</v>
      </c>
      <c r="C92">
        <v>3</v>
      </c>
      <c r="D92" s="17" t="str">
        <f t="shared" si="14"/>
        <v>XXXX-Nle-L4-14_Multiplex2023Apr - Multiplex2023Apr</v>
      </c>
      <c r="AC92" t="str">
        <f t="shared" si="12"/>
        <v/>
      </c>
      <c r="AD92" t="str">
        <f t="shared" si="13"/>
        <v/>
      </c>
      <c r="AE92" t="str">
        <f>IF(AB92&lt;&gt;"",COUNTIFS($B$2:$Y$17,AB92,cell_passage!$B$2:$Y$17,"&lt;&gt;"),"")</f>
        <v/>
      </c>
      <c r="AF92" t="str">
        <f t="shared" si="15"/>
        <v/>
      </c>
      <c r="AG92" t="str">
        <f t="shared" si="16"/>
        <v/>
      </c>
      <c r="AH92" t="str">
        <f t="shared" si="17"/>
        <v/>
      </c>
      <c r="AI92" t="str">
        <f t="shared" si="18"/>
        <v/>
      </c>
      <c r="AJ92" t="str">
        <f t="shared" si="19"/>
        <v/>
      </c>
      <c r="AK92" t="str">
        <f>IF('Plate preparation Calculations'!N99&lt;&gt;"",'Plate preparation Calculations'!N99,"")</f>
        <v/>
      </c>
      <c r="AL92" s="27" t="str">
        <f t="shared" si="20"/>
        <v/>
      </c>
      <c r="AM92" s="21" t="str">
        <f t="shared" si="21"/>
        <v/>
      </c>
      <c r="AN92" t="str">
        <f t="shared" si="22"/>
        <v/>
      </c>
    </row>
    <row r="93" spans="1:40" x14ac:dyDescent="0.3">
      <c r="A93" s="16" t="s">
        <v>99</v>
      </c>
      <c r="B93" t="s">
        <v>35</v>
      </c>
      <c r="C93">
        <v>3</v>
      </c>
      <c r="D93" s="17" t="str">
        <f t="shared" si="14"/>
        <v>XXXX-Nle-L4-14_Multiplex2023Apr - Multiplex2023Apr</v>
      </c>
      <c r="AC93" t="str">
        <f t="shared" si="12"/>
        <v/>
      </c>
      <c r="AD93" t="str">
        <f t="shared" si="13"/>
        <v/>
      </c>
      <c r="AE93" t="str">
        <f>IF(AB93&lt;&gt;"",COUNTIFS($B$2:$Y$17,AB93,cell_passage!$B$2:$Y$17,"&lt;&gt;"),"")</f>
        <v/>
      </c>
      <c r="AF93" t="str">
        <f t="shared" si="15"/>
        <v/>
      </c>
      <c r="AG93" t="str">
        <f t="shared" si="16"/>
        <v/>
      </c>
      <c r="AH93" t="str">
        <f t="shared" si="17"/>
        <v/>
      </c>
      <c r="AI93" t="str">
        <f t="shared" si="18"/>
        <v/>
      </c>
      <c r="AJ93" t="str">
        <f t="shared" si="19"/>
        <v/>
      </c>
      <c r="AK93" t="str">
        <f>IF('Plate preparation Calculations'!N100&lt;&gt;"",'Plate preparation Calculations'!N100,"")</f>
        <v/>
      </c>
      <c r="AL93" s="27" t="str">
        <f t="shared" si="20"/>
        <v/>
      </c>
      <c r="AM93" s="21" t="str">
        <f t="shared" si="21"/>
        <v/>
      </c>
      <c r="AN93" t="str">
        <f t="shared" si="22"/>
        <v/>
      </c>
    </row>
    <row r="94" spans="1:40" x14ac:dyDescent="0.3">
      <c r="A94" s="16" t="s">
        <v>100</v>
      </c>
      <c r="B94" t="s">
        <v>18</v>
      </c>
      <c r="C94">
        <v>4</v>
      </c>
      <c r="D94" s="17" t="str">
        <f t="shared" ref="D94:D109" si="23">IF(E2&lt;&gt;"",E2,"")</f>
        <v>XXXX-YYYYY-1P02_Pur-2021Dec - Pur-2021Dec</v>
      </c>
      <c r="AC94" t="str">
        <f t="shared" si="12"/>
        <v/>
      </c>
      <c r="AD94" t="str">
        <f t="shared" si="13"/>
        <v/>
      </c>
      <c r="AE94" t="str">
        <f>IF(AB94&lt;&gt;"",COUNTIFS($B$2:$Y$17,AB94,cell_passage!$B$2:$Y$17,"&lt;&gt;"),"")</f>
        <v/>
      </c>
      <c r="AF94" t="str">
        <f t="shared" si="15"/>
        <v/>
      </c>
      <c r="AG94" t="str">
        <f t="shared" si="16"/>
        <v/>
      </c>
      <c r="AH94" t="str">
        <f t="shared" si="17"/>
        <v/>
      </c>
      <c r="AI94" t="str">
        <f t="shared" si="18"/>
        <v/>
      </c>
      <c r="AJ94" t="str">
        <f t="shared" si="19"/>
        <v/>
      </c>
      <c r="AK94" t="str">
        <f>IF('Plate preparation Calculations'!N101&lt;&gt;"",'Plate preparation Calculations'!N101,"")</f>
        <v/>
      </c>
      <c r="AL94" s="27" t="str">
        <f t="shared" si="20"/>
        <v/>
      </c>
      <c r="AM94" s="21" t="str">
        <f t="shared" si="21"/>
        <v/>
      </c>
      <c r="AN94" t="str">
        <f t="shared" si="22"/>
        <v/>
      </c>
    </row>
    <row r="95" spans="1:40" x14ac:dyDescent="0.3">
      <c r="A95" s="16" t="s">
        <v>101</v>
      </c>
      <c r="B95" t="s">
        <v>21</v>
      </c>
      <c r="C95">
        <v>4</v>
      </c>
      <c r="D95" s="17" t="str">
        <f t="shared" si="23"/>
        <v>XXXX-YYYYY-1P02_Pur-2021Dec - Pur-2021Dec</v>
      </c>
      <c r="AC95" t="str">
        <f t="shared" si="12"/>
        <v/>
      </c>
      <c r="AD95" t="str">
        <f t="shared" si="13"/>
        <v/>
      </c>
      <c r="AE95" t="str">
        <f>IF(AB95&lt;&gt;"",COUNTIFS($B$2:$Y$17,AB95,cell_passage!$B$2:$Y$17,"&lt;&gt;"),"")</f>
        <v/>
      </c>
      <c r="AF95" t="str">
        <f t="shared" si="15"/>
        <v/>
      </c>
      <c r="AG95" t="str">
        <f t="shared" si="16"/>
        <v/>
      </c>
      <c r="AH95" t="str">
        <f t="shared" si="17"/>
        <v/>
      </c>
      <c r="AI95" t="str">
        <f t="shared" si="18"/>
        <v/>
      </c>
      <c r="AJ95" t="str">
        <f t="shared" si="19"/>
        <v/>
      </c>
      <c r="AK95" t="str">
        <f>IF('Plate preparation Calculations'!N102&lt;&gt;"",'Plate preparation Calculations'!N102,"")</f>
        <v/>
      </c>
      <c r="AL95" s="27" t="str">
        <f t="shared" si="20"/>
        <v/>
      </c>
      <c r="AM95" s="21" t="str">
        <f t="shared" si="21"/>
        <v/>
      </c>
      <c r="AN95" t="str">
        <f t="shared" si="22"/>
        <v/>
      </c>
    </row>
    <row r="96" spans="1:40" x14ac:dyDescent="0.3">
      <c r="A96" s="16" t="s">
        <v>102</v>
      </c>
      <c r="B96" t="s">
        <v>22</v>
      </c>
      <c r="C96">
        <v>4</v>
      </c>
      <c r="D96" s="17" t="str">
        <f t="shared" si="23"/>
        <v>XXXX-Nle-L5-14_Multiplex2023Apr - Multiplex2023Apr</v>
      </c>
      <c r="AC96" t="str">
        <f t="shared" si="12"/>
        <v/>
      </c>
      <c r="AD96" t="str">
        <f t="shared" si="13"/>
        <v/>
      </c>
      <c r="AE96" t="str">
        <f>IF(AB96&lt;&gt;"",COUNTIFS($B$2:$Y$17,AB96,cell_passage!$B$2:$Y$17,"&lt;&gt;"),"")</f>
        <v/>
      </c>
      <c r="AF96" t="str">
        <f t="shared" si="15"/>
        <v/>
      </c>
      <c r="AG96" t="str">
        <f t="shared" si="16"/>
        <v/>
      </c>
      <c r="AH96" t="str">
        <f t="shared" si="17"/>
        <v/>
      </c>
      <c r="AI96" t="str">
        <f t="shared" si="18"/>
        <v/>
      </c>
      <c r="AJ96" t="str">
        <f t="shared" si="19"/>
        <v/>
      </c>
      <c r="AK96" t="str">
        <f>IF('Plate preparation Calculations'!N103&lt;&gt;"",'Plate preparation Calculations'!N103,"")</f>
        <v/>
      </c>
      <c r="AL96" s="27" t="str">
        <f t="shared" si="20"/>
        <v/>
      </c>
      <c r="AM96" s="21" t="str">
        <f t="shared" si="21"/>
        <v/>
      </c>
      <c r="AN96" t="str">
        <f t="shared" si="22"/>
        <v/>
      </c>
    </row>
    <row r="97" spans="1:40" x14ac:dyDescent="0.3">
      <c r="A97" s="16" t="s">
        <v>103</v>
      </c>
      <c r="B97" t="s">
        <v>23</v>
      </c>
      <c r="C97">
        <v>4</v>
      </c>
      <c r="D97" s="17" t="str">
        <f t="shared" si="23"/>
        <v>XXXX-Nle-L5-14_Multiplex2023Apr - Multiplex2023Apr</v>
      </c>
      <c r="AC97" t="str">
        <f t="shared" si="12"/>
        <v/>
      </c>
      <c r="AD97" t="str">
        <f t="shared" si="13"/>
        <v/>
      </c>
      <c r="AE97" t="str">
        <f>IF(AB97&lt;&gt;"",COUNTIFS($B$2:$Y$17,AB97,cell_passage!$B$2:$Y$17,"&lt;&gt;"),"")</f>
        <v/>
      </c>
      <c r="AF97" t="str">
        <f t="shared" si="15"/>
        <v/>
      </c>
      <c r="AG97" t="str">
        <f t="shared" si="16"/>
        <v/>
      </c>
      <c r="AH97" t="str">
        <f t="shared" si="17"/>
        <v/>
      </c>
      <c r="AI97" t="str">
        <f t="shared" si="18"/>
        <v/>
      </c>
      <c r="AJ97" t="str">
        <f t="shared" si="19"/>
        <v/>
      </c>
      <c r="AK97" t="str">
        <f>IF('Plate preparation Calculations'!N104&lt;&gt;"",'Plate preparation Calculations'!N104,"")</f>
        <v/>
      </c>
      <c r="AL97" s="27" t="str">
        <f t="shared" si="20"/>
        <v/>
      </c>
      <c r="AM97" s="21" t="str">
        <f t="shared" si="21"/>
        <v/>
      </c>
      <c r="AN97" t="str">
        <f t="shared" si="22"/>
        <v/>
      </c>
    </row>
    <row r="98" spans="1:40" x14ac:dyDescent="0.3">
      <c r="A98" s="16" t="s">
        <v>104</v>
      </c>
      <c r="B98" t="s">
        <v>24</v>
      </c>
      <c r="C98">
        <v>4</v>
      </c>
      <c r="D98" s="17" t="str">
        <f t="shared" si="23"/>
        <v>XXXX-Nle-L5-14_Multiplex2023Apr - Multiplex2023Apr</v>
      </c>
      <c r="AC98" t="str">
        <f t="shared" si="12"/>
        <v/>
      </c>
      <c r="AD98" t="str">
        <f t="shared" si="13"/>
        <v/>
      </c>
      <c r="AE98" t="str">
        <f>IF(AB98&lt;&gt;"",COUNTIFS($B$2:$Y$17,AB98,cell_passage!$B$2:$Y$17,"&lt;&gt;"),"")</f>
        <v/>
      </c>
      <c r="AF98" t="str">
        <f t="shared" si="15"/>
        <v/>
      </c>
      <c r="AG98" t="str">
        <f t="shared" si="16"/>
        <v/>
      </c>
      <c r="AH98" t="str">
        <f t="shared" si="17"/>
        <v/>
      </c>
      <c r="AI98" t="str">
        <f t="shared" si="18"/>
        <v/>
      </c>
      <c r="AJ98" t="str">
        <f t="shared" si="19"/>
        <v/>
      </c>
      <c r="AK98" t="str">
        <f>IF('Plate preparation Calculations'!N105&lt;&gt;"",'Plate preparation Calculations'!N105,"")</f>
        <v/>
      </c>
      <c r="AL98" s="27" t="str">
        <f t="shared" si="20"/>
        <v/>
      </c>
      <c r="AM98" s="21" t="str">
        <f t="shared" si="21"/>
        <v/>
      </c>
      <c r="AN98" t="str">
        <f t="shared" si="22"/>
        <v/>
      </c>
    </row>
    <row r="99" spans="1:40" x14ac:dyDescent="0.3">
      <c r="A99" s="16" t="s">
        <v>105</v>
      </c>
      <c r="B99" t="s">
        <v>25</v>
      </c>
      <c r="C99">
        <v>4</v>
      </c>
      <c r="D99" s="17" t="str">
        <f t="shared" si="23"/>
        <v>XXXX-Nle-L5-14_Multiplex2023Apr - Multiplex2023Apr</v>
      </c>
      <c r="AC99" t="str">
        <f t="shared" si="12"/>
        <v/>
      </c>
      <c r="AD99" t="str">
        <f t="shared" si="13"/>
        <v/>
      </c>
      <c r="AE99" t="str">
        <f>IF(AB99&lt;&gt;"",COUNTIFS($B$2:$Y$17,AB99,cell_passage!$B$2:$Y$17,"&lt;&gt;"),"")</f>
        <v/>
      </c>
      <c r="AF99" t="str">
        <f t="shared" si="15"/>
        <v/>
      </c>
      <c r="AG99" t="str">
        <f t="shared" si="16"/>
        <v/>
      </c>
      <c r="AH99" t="str">
        <f t="shared" si="17"/>
        <v/>
      </c>
      <c r="AI99" t="str">
        <f t="shared" si="18"/>
        <v/>
      </c>
      <c r="AJ99" t="str">
        <f t="shared" si="19"/>
        <v/>
      </c>
      <c r="AK99" t="str">
        <f>IF('Plate preparation Calculations'!N106&lt;&gt;"",'Plate preparation Calculations'!N106,"")</f>
        <v/>
      </c>
      <c r="AL99" s="27" t="str">
        <f t="shared" si="20"/>
        <v/>
      </c>
      <c r="AM99" s="21" t="str">
        <f t="shared" si="21"/>
        <v/>
      </c>
      <c r="AN99" t="str">
        <f t="shared" si="22"/>
        <v/>
      </c>
    </row>
    <row r="100" spans="1:40" x14ac:dyDescent="0.3">
      <c r="A100" s="16" t="s">
        <v>106</v>
      </c>
      <c r="B100" t="s">
        <v>26</v>
      </c>
      <c r="C100">
        <v>4</v>
      </c>
      <c r="D100" s="17" t="str">
        <f t="shared" si="23"/>
        <v>XXXX-YYYYY-NGS-MALO-3_Multiplex-2022May - Multiplex-2022May</v>
      </c>
      <c r="AC100" t="str">
        <f t="shared" si="12"/>
        <v/>
      </c>
      <c r="AD100" t="str">
        <f t="shared" si="13"/>
        <v/>
      </c>
      <c r="AE100" t="str">
        <f>IF(AB100&lt;&gt;"",COUNTIFS($B$2:$Y$17,AB100,cell_passage!$B$2:$Y$17,"&lt;&gt;"),"")</f>
        <v/>
      </c>
      <c r="AF100" t="str">
        <f t="shared" si="15"/>
        <v/>
      </c>
      <c r="AG100" t="str">
        <f t="shared" si="16"/>
        <v/>
      </c>
      <c r="AH100" t="str">
        <f t="shared" si="17"/>
        <v/>
      </c>
      <c r="AI100" t="str">
        <f t="shared" si="18"/>
        <v/>
      </c>
      <c r="AJ100" t="str">
        <f t="shared" si="19"/>
        <v/>
      </c>
      <c r="AK100" t="str">
        <f>IF('Plate preparation Calculations'!N107&lt;&gt;"",'Plate preparation Calculations'!N107,"")</f>
        <v/>
      </c>
      <c r="AL100" s="27" t="str">
        <f t="shared" si="20"/>
        <v/>
      </c>
      <c r="AM100" s="21" t="str">
        <f t="shared" si="21"/>
        <v/>
      </c>
      <c r="AN100" t="str">
        <f t="shared" si="22"/>
        <v/>
      </c>
    </row>
    <row r="101" spans="1:40" x14ac:dyDescent="0.3">
      <c r="A101" s="16" t="s">
        <v>107</v>
      </c>
      <c r="B101" t="s">
        <v>27</v>
      </c>
      <c r="C101">
        <v>4</v>
      </c>
      <c r="D101" s="17" t="str">
        <f t="shared" si="23"/>
        <v>XXXX-Nle-L5-02_Multiplex2023Mar - Multiplex2023Mar</v>
      </c>
      <c r="AC101" t="str">
        <f t="shared" si="12"/>
        <v/>
      </c>
      <c r="AD101" t="str">
        <f t="shared" si="13"/>
        <v/>
      </c>
      <c r="AE101" t="str">
        <f>IF(AB101&lt;&gt;"",COUNTIFS($B$2:$Y$17,AB101,cell_passage!$B$2:$Y$17,"&lt;&gt;"),"")</f>
        <v/>
      </c>
      <c r="AF101" t="str">
        <f t="shared" si="15"/>
        <v/>
      </c>
      <c r="AG101" t="str">
        <f t="shared" si="16"/>
        <v/>
      </c>
      <c r="AH101" t="str">
        <f t="shared" si="17"/>
        <v/>
      </c>
      <c r="AI101" t="str">
        <f t="shared" si="18"/>
        <v/>
      </c>
      <c r="AJ101" t="str">
        <f t="shared" si="19"/>
        <v/>
      </c>
      <c r="AK101" t="str">
        <f>IF('Plate preparation Calculations'!N108&lt;&gt;"",'Plate preparation Calculations'!N108,"")</f>
        <v/>
      </c>
      <c r="AL101" s="27" t="str">
        <f t="shared" si="20"/>
        <v/>
      </c>
      <c r="AM101" s="21" t="str">
        <f t="shared" si="21"/>
        <v/>
      </c>
      <c r="AN101" t="str">
        <f t="shared" si="22"/>
        <v/>
      </c>
    </row>
    <row r="102" spans="1:40" x14ac:dyDescent="0.3">
      <c r="A102" s="16" t="s">
        <v>108</v>
      </c>
      <c r="B102" t="s">
        <v>28</v>
      </c>
      <c r="C102">
        <v>4</v>
      </c>
      <c r="D102" s="17" t="str">
        <f t="shared" si="23"/>
        <v>XXXX-Nle-L5-02_Multiplex2023Mar - Multiplex2023Mar</v>
      </c>
      <c r="AC102" t="str">
        <f t="shared" si="12"/>
        <v/>
      </c>
      <c r="AD102" t="str">
        <f t="shared" si="13"/>
        <v/>
      </c>
      <c r="AE102" t="str">
        <f>IF(AB102&lt;&gt;"",COUNTIFS($B$2:$Y$17,AB102,cell_passage!$B$2:$Y$17,"&lt;&gt;"),"")</f>
        <v/>
      </c>
      <c r="AF102" t="str">
        <f t="shared" si="15"/>
        <v/>
      </c>
      <c r="AG102" t="str">
        <f t="shared" si="16"/>
        <v/>
      </c>
      <c r="AH102" t="str">
        <f t="shared" si="17"/>
        <v/>
      </c>
      <c r="AI102" t="str">
        <f t="shared" si="18"/>
        <v/>
      </c>
      <c r="AJ102" t="str">
        <f t="shared" si="19"/>
        <v/>
      </c>
      <c r="AK102" t="str">
        <f>IF('Plate preparation Calculations'!N109&lt;&gt;"",'Plate preparation Calculations'!N109,"")</f>
        <v/>
      </c>
      <c r="AL102" s="27" t="str">
        <f t="shared" si="20"/>
        <v/>
      </c>
      <c r="AM102" s="21" t="str">
        <f t="shared" si="21"/>
        <v/>
      </c>
      <c r="AN102" t="str">
        <f t="shared" si="22"/>
        <v/>
      </c>
    </row>
    <row r="103" spans="1:40" x14ac:dyDescent="0.3">
      <c r="A103" s="16" t="s">
        <v>109</v>
      </c>
      <c r="B103" t="s">
        <v>29</v>
      </c>
      <c r="C103">
        <v>4</v>
      </c>
      <c r="D103" s="17" t="str">
        <f t="shared" si="23"/>
        <v>XXXX-Nle-L5-02_Multiplex2023Mar - Multiplex2023Mar</v>
      </c>
      <c r="AC103" t="str">
        <f t="shared" si="12"/>
        <v/>
      </c>
      <c r="AD103" t="str">
        <f t="shared" si="13"/>
        <v/>
      </c>
      <c r="AE103" t="str">
        <f>IF(AB103&lt;&gt;"",COUNTIFS($B$2:$Y$17,AB103,cell_passage!$B$2:$Y$17,"&lt;&gt;"),"")</f>
        <v/>
      </c>
      <c r="AF103" t="str">
        <f t="shared" si="15"/>
        <v/>
      </c>
      <c r="AG103" t="str">
        <f t="shared" si="16"/>
        <v/>
      </c>
      <c r="AH103" t="str">
        <f t="shared" si="17"/>
        <v/>
      </c>
      <c r="AI103" t="str">
        <f t="shared" si="18"/>
        <v/>
      </c>
      <c r="AJ103" t="str">
        <f t="shared" si="19"/>
        <v/>
      </c>
      <c r="AK103" t="str">
        <f>IF('Plate preparation Calculations'!N110&lt;&gt;"",'Plate preparation Calculations'!N110,"")</f>
        <v/>
      </c>
      <c r="AL103" s="27" t="str">
        <f t="shared" si="20"/>
        <v/>
      </c>
      <c r="AM103" s="21" t="str">
        <f t="shared" si="21"/>
        <v/>
      </c>
      <c r="AN103" t="str">
        <f t="shared" si="22"/>
        <v/>
      </c>
    </row>
    <row r="104" spans="1:40" x14ac:dyDescent="0.3">
      <c r="A104" s="16" t="s">
        <v>110</v>
      </c>
      <c r="B104" t="s">
        <v>30</v>
      </c>
      <c r="C104">
        <v>4</v>
      </c>
      <c r="D104" s="17" t="str">
        <f t="shared" si="23"/>
        <v>XXXX-Nle-L5-02_Multiplex2023Mar - Multiplex2023Mar</v>
      </c>
      <c r="AC104" t="str">
        <f t="shared" si="12"/>
        <v/>
      </c>
      <c r="AD104" t="str">
        <f t="shared" si="13"/>
        <v/>
      </c>
      <c r="AE104" t="str">
        <f>IF(AB104&lt;&gt;"",COUNTIFS($B$2:$Y$17,AB104,cell_passage!$B$2:$Y$17,"&lt;&gt;"),"")</f>
        <v/>
      </c>
      <c r="AF104" t="str">
        <f t="shared" si="15"/>
        <v/>
      </c>
      <c r="AG104" t="str">
        <f t="shared" si="16"/>
        <v/>
      </c>
      <c r="AH104" t="str">
        <f t="shared" si="17"/>
        <v/>
      </c>
      <c r="AI104" t="str">
        <f t="shared" si="18"/>
        <v/>
      </c>
      <c r="AJ104" t="str">
        <f t="shared" si="19"/>
        <v/>
      </c>
      <c r="AK104" t="str">
        <f>IF('Plate preparation Calculations'!N111&lt;&gt;"",'Plate preparation Calculations'!N111,"")</f>
        <v/>
      </c>
      <c r="AL104" s="27" t="str">
        <f t="shared" si="20"/>
        <v/>
      </c>
      <c r="AM104" s="21" t="str">
        <f t="shared" si="21"/>
        <v/>
      </c>
      <c r="AN104" t="str">
        <f t="shared" si="22"/>
        <v/>
      </c>
    </row>
    <row r="105" spans="1:40" x14ac:dyDescent="0.3">
      <c r="A105" s="16" t="s">
        <v>111</v>
      </c>
      <c r="B105" t="s">
        <v>31</v>
      </c>
      <c r="C105">
        <v>4</v>
      </c>
      <c r="D105" s="17" t="str">
        <f t="shared" si="23"/>
        <v>XXXX-YYYYY-NGS-MALO-3_Multiplex-2022May - Multiplex-2022May</v>
      </c>
      <c r="AC105" t="str">
        <f t="shared" si="12"/>
        <v/>
      </c>
      <c r="AD105" t="str">
        <f t="shared" si="13"/>
        <v/>
      </c>
      <c r="AE105" t="str">
        <f>IF(AB105&lt;&gt;"",COUNTIFS($B$2:$Y$17,AB105,cell_passage!$B$2:$Y$17,"&lt;&gt;"),"")</f>
        <v/>
      </c>
      <c r="AF105" t="str">
        <f t="shared" si="15"/>
        <v/>
      </c>
      <c r="AG105" t="str">
        <f t="shared" si="16"/>
        <v/>
      </c>
      <c r="AH105" t="str">
        <f t="shared" si="17"/>
        <v/>
      </c>
      <c r="AI105" t="str">
        <f t="shared" si="18"/>
        <v/>
      </c>
      <c r="AJ105" t="str">
        <f t="shared" si="19"/>
        <v/>
      </c>
      <c r="AK105" t="str">
        <f>IF('Plate preparation Calculations'!N112&lt;&gt;"",'Plate preparation Calculations'!N112,"")</f>
        <v/>
      </c>
      <c r="AL105" s="27" t="str">
        <f t="shared" si="20"/>
        <v/>
      </c>
      <c r="AM105" s="21" t="str">
        <f t="shared" si="21"/>
        <v/>
      </c>
      <c r="AN105" t="str">
        <f t="shared" si="22"/>
        <v/>
      </c>
    </row>
    <row r="106" spans="1:40" x14ac:dyDescent="0.3">
      <c r="A106" s="16" t="s">
        <v>112</v>
      </c>
      <c r="B106" t="s">
        <v>32</v>
      </c>
      <c r="C106">
        <v>4</v>
      </c>
      <c r="D106" s="17" t="str">
        <f t="shared" si="23"/>
        <v>XXXX-Nle-L4-14_Multiplex2023Apr - Multiplex2023Apr</v>
      </c>
      <c r="AC106" t="str">
        <f t="shared" si="12"/>
        <v/>
      </c>
      <c r="AD106" t="str">
        <f t="shared" si="13"/>
        <v/>
      </c>
      <c r="AE106" t="str">
        <f>IF(AB106&lt;&gt;"",COUNTIFS($B$2:$Y$17,AB106,cell_passage!$B$2:$Y$17,"&lt;&gt;"),"")</f>
        <v/>
      </c>
      <c r="AF106" t="str">
        <f t="shared" si="15"/>
        <v/>
      </c>
      <c r="AG106" t="str">
        <f t="shared" si="16"/>
        <v/>
      </c>
      <c r="AH106" t="str">
        <f t="shared" si="17"/>
        <v/>
      </c>
      <c r="AI106" t="str">
        <f t="shared" si="18"/>
        <v/>
      </c>
      <c r="AJ106" t="str">
        <f t="shared" si="19"/>
        <v/>
      </c>
      <c r="AK106" t="str">
        <f>IF('Plate preparation Calculations'!N113&lt;&gt;"",'Plate preparation Calculations'!N113,"")</f>
        <v/>
      </c>
      <c r="AL106" s="27" t="str">
        <f t="shared" si="20"/>
        <v/>
      </c>
      <c r="AM106" s="21" t="str">
        <f t="shared" si="21"/>
        <v/>
      </c>
      <c r="AN106" t="str">
        <f t="shared" si="22"/>
        <v/>
      </c>
    </row>
    <row r="107" spans="1:40" x14ac:dyDescent="0.3">
      <c r="A107" s="16" t="s">
        <v>113</v>
      </c>
      <c r="B107" t="s">
        <v>33</v>
      </c>
      <c r="C107">
        <v>4</v>
      </c>
      <c r="D107" s="17" t="str">
        <f t="shared" si="23"/>
        <v>XXXX-Nle-L4-14_Multiplex2023Apr - Multiplex2023Apr</v>
      </c>
      <c r="AC107" t="str">
        <f t="shared" si="12"/>
        <v/>
      </c>
      <c r="AD107" t="str">
        <f t="shared" si="13"/>
        <v/>
      </c>
      <c r="AE107" t="str">
        <f>IF(AB107&lt;&gt;"",COUNTIFS($B$2:$Y$17,AB107,cell_passage!$B$2:$Y$17,"&lt;&gt;"),"")</f>
        <v/>
      </c>
      <c r="AF107" t="str">
        <f t="shared" si="15"/>
        <v/>
      </c>
      <c r="AG107" t="str">
        <f t="shared" si="16"/>
        <v/>
      </c>
      <c r="AH107" t="str">
        <f t="shared" si="17"/>
        <v/>
      </c>
      <c r="AI107" t="str">
        <f t="shared" si="18"/>
        <v/>
      </c>
      <c r="AJ107" t="str">
        <f t="shared" si="19"/>
        <v/>
      </c>
      <c r="AK107" t="str">
        <f>IF('Plate preparation Calculations'!N114&lt;&gt;"",'Plate preparation Calculations'!N114,"")</f>
        <v/>
      </c>
      <c r="AL107" s="27" t="str">
        <f t="shared" si="20"/>
        <v/>
      </c>
      <c r="AM107" s="21" t="str">
        <f t="shared" si="21"/>
        <v/>
      </c>
      <c r="AN107" t="str">
        <f t="shared" si="22"/>
        <v/>
      </c>
    </row>
    <row r="108" spans="1:40" x14ac:dyDescent="0.3">
      <c r="A108" s="16" t="s">
        <v>114</v>
      </c>
      <c r="B108" t="s">
        <v>34</v>
      </c>
      <c r="C108">
        <v>4</v>
      </c>
      <c r="D108" s="17" t="str">
        <f t="shared" si="23"/>
        <v>XXXX-Nle-L4-14_Multiplex2023Apr - Multiplex2023Apr</v>
      </c>
      <c r="AC108" t="str">
        <f t="shared" si="12"/>
        <v/>
      </c>
      <c r="AD108" t="str">
        <f t="shared" si="13"/>
        <v/>
      </c>
      <c r="AE108" t="str">
        <f>IF(AB108&lt;&gt;"",COUNTIFS($B$2:$Y$17,AB108,cell_passage!$B$2:$Y$17,"&lt;&gt;"),"")</f>
        <v/>
      </c>
      <c r="AF108" t="str">
        <f t="shared" si="15"/>
        <v/>
      </c>
      <c r="AG108" t="str">
        <f t="shared" si="16"/>
        <v/>
      </c>
      <c r="AH108" t="str">
        <f t="shared" si="17"/>
        <v/>
      </c>
      <c r="AI108" t="str">
        <f t="shared" si="18"/>
        <v/>
      </c>
      <c r="AJ108" t="str">
        <f t="shared" si="19"/>
        <v/>
      </c>
      <c r="AK108" t="str">
        <f>IF('Plate preparation Calculations'!N115&lt;&gt;"",'Plate preparation Calculations'!N115,"")</f>
        <v/>
      </c>
      <c r="AL108" s="27" t="str">
        <f t="shared" si="20"/>
        <v/>
      </c>
      <c r="AM108" s="21" t="str">
        <f t="shared" si="21"/>
        <v/>
      </c>
      <c r="AN108" t="str">
        <f t="shared" si="22"/>
        <v/>
      </c>
    </row>
    <row r="109" spans="1:40" x14ac:dyDescent="0.3">
      <c r="A109" s="16" t="s">
        <v>115</v>
      </c>
      <c r="B109" t="s">
        <v>35</v>
      </c>
      <c r="C109">
        <v>4</v>
      </c>
      <c r="D109" s="17" t="str">
        <f t="shared" si="23"/>
        <v>XXXX-Nle-L4-14_Multiplex2023Apr - Multiplex2023Apr</v>
      </c>
      <c r="AC109" t="str">
        <f t="shared" si="12"/>
        <v/>
      </c>
      <c r="AD109" t="str">
        <f t="shared" si="13"/>
        <v/>
      </c>
      <c r="AE109" t="str">
        <f>IF(AB109&lt;&gt;"",COUNTIFS($B$2:$Y$17,AB109,cell_passage!$B$2:$Y$17,"&lt;&gt;"),"")</f>
        <v/>
      </c>
      <c r="AF109" t="str">
        <f t="shared" si="15"/>
        <v/>
      </c>
      <c r="AG109" t="str">
        <f t="shared" si="16"/>
        <v/>
      </c>
      <c r="AH109" t="str">
        <f t="shared" si="17"/>
        <v/>
      </c>
      <c r="AI109" t="str">
        <f t="shared" si="18"/>
        <v/>
      </c>
      <c r="AJ109" t="str">
        <f t="shared" si="19"/>
        <v/>
      </c>
      <c r="AK109" t="str">
        <f>IF('Plate preparation Calculations'!N116&lt;&gt;"",'Plate preparation Calculations'!N116,"")</f>
        <v/>
      </c>
      <c r="AL109" s="27" t="str">
        <f t="shared" si="20"/>
        <v/>
      </c>
      <c r="AM109" s="21" t="str">
        <f t="shared" si="21"/>
        <v/>
      </c>
      <c r="AN109" t="str">
        <f t="shared" si="22"/>
        <v/>
      </c>
    </row>
    <row r="110" spans="1:40" x14ac:dyDescent="0.3">
      <c r="A110" s="16" t="s">
        <v>116</v>
      </c>
      <c r="B110" t="s">
        <v>18</v>
      </c>
      <c r="C110">
        <v>5</v>
      </c>
      <c r="D110" s="17" t="str">
        <f t="shared" ref="D110:D125" si="24">IF(F2&lt;&gt;"",F2,"")</f>
        <v>Buffer</v>
      </c>
      <c r="AC110" t="str">
        <f t="shared" si="12"/>
        <v/>
      </c>
      <c r="AD110" t="str">
        <f t="shared" si="13"/>
        <v/>
      </c>
      <c r="AE110" t="str">
        <f>IF(AB110&lt;&gt;"",COUNTIFS($B$2:$Y$17,AB110,cell_passage!$B$2:$Y$17,"&lt;&gt;"),"")</f>
        <v/>
      </c>
      <c r="AF110" t="str">
        <f t="shared" si="15"/>
        <v/>
      </c>
      <c r="AG110" t="str">
        <f t="shared" si="16"/>
        <v/>
      </c>
      <c r="AH110" t="str">
        <f t="shared" si="17"/>
        <v/>
      </c>
      <c r="AI110" t="str">
        <f t="shared" si="18"/>
        <v/>
      </c>
      <c r="AJ110" t="str">
        <f t="shared" si="19"/>
        <v/>
      </c>
      <c r="AK110" t="str">
        <f>IF('Plate preparation Calculations'!N117&lt;&gt;"",'Plate preparation Calculations'!N117,"")</f>
        <v/>
      </c>
      <c r="AL110" s="27" t="str">
        <f t="shared" si="20"/>
        <v/>
      </c>
      <c r="AM110" s="21" t="str">
        <f t="shared" si="21"/>
        <v/>
      </c>
      <c r="AN110" t="str">
        <f t="shared" si="22"/>
        <v/>
      </c>
    </row>
    <row r="111" spans="1:40" x14ac:dyDescent="0.3">
      <c r="A111" s="16" t="s">
        <v>117</v>
      </c>
      <c r="B111" t="s">
        <v>21</v>
      </c>
      <c r="C111">
        <v>5</v>
      </c>
      <c r="D111" s="17" t="str">
        <f t="shared" si="24"/>
        <v>XXXX-Nle-L5-15_Multiplex2023Apr - Multiplex2023Apr</v>
      </c>
      <c r="AC111" t="str">
        <f t="shared" si="12"/>
        <v/>
      </c>
      <c r="AD111" t="str">
        <f t="shared" si="13"/>
        <v/>
      </c>
      <c r="AE111" t="str">
        <f>IF(AB111&lt;&gt;"",COUNTIFS($B$2:$Y$17,AB111,cell_passage!$B$2:$Y$17,"&lt;&gt;"),"")</f>
        <v/>
      </c>
      <c r="AF111" t="str">
        <f t="shared" si="15"/>
        <v/>
      </c>
      <c r="AG111" t="str">
        <f t="shared" si="16"/>
        <v/>
      </c>
      <c r="AH111" t="str">
        <f t="shared" si="17"/>
        <v/>
      </c>
      <c r="AI111" t="str">
        <f t="shared" si="18"/>
        <v/>
      </c>
      <c r="AJ111" t="str">
        <f t="shared" si="19"/>
        <v/>
      </c>
      <c r="AK111" t="str">
        <f>IF('Plate preparation Calculations'!N118&lt;&gt;"",'Plate preparation Calculations'!N118,"")</f>
        <v/>
      </c>
      <c r="AL111" s="27" t="str">
        <f t="shared" si="20"/>
        <v/>
      </c>
      <c r="AM111" s="21" t="str">
        <f t="shared" si="21"/>
        <v/>
      </c>
      <c r="AN111" t="str">
        <f t="shared" si="22"/>
        <v/>
      </c>
    </row>
    <row r="112" spans="1:40" x14ac:dyDescent="0.3">
      <c r="A112" s="16" t="s">
        <v>118</v>
      </c>
      <c r="B112" t="s">
        <v>22</v>
      </c>
      <c r="C112">
        <v>5</v>
      </c>
      <c r="D112" s="17" t="str">
        <f t="shared" si="24"/>
        <v>XXXX-Nle-L5-15_Multiplex2023Apr - Multiplex2023Apr</v>
      </c>
      <c r="AC112" t="str">
        <f t="shared" si="12"/>
        <v/>
      </c>
      <c r="AD112" t="str">
        <f t="shared" si="13"/>
        <v/>
      </c>
      <c r="AE112" t="str">
        <f>IF(AB112&lt;&gt;"",COUNTIFS($B$2:$Y$17,AB112,cell_passage!$B$2:$Y$17,"&lt;&gt;"),"")</f>
        <v/>
      </c>
      <c r="AF112" t="str">
        <f t="shared" si="15"/>
        <v/>
      </c>
      <c r="AG112" t="str">
        <f t="shared" si="16"/>
        <v/>
      </c>
      <c r="AH112" t="str">
        <f t="shared" si="17"/>
        <v/>
      </c>
      <c r="AI112" t="str">
        <f t="shared" si="18"/>
        <v/>
      </c>
      <c r="AJ112" t="str">
        <f t="shared" si="19"/>
        <v/>
      </c>
      <c r="AK112" t="str">
        <f>IF('Plate preparation Calculations'!N119&lt;&gt;"",'Plate preparation Calculations'!N119,"")</f>
        <v/>
      </c>
      <c r="AL112" s="27" t="str">
        <f t="shared" si="20"/>
        <v/>
      </c>
      <c r="AM112" s="21" t="str">
        <f t="shared" si="21"/>
        <v/>
      </c>
      <c r="AN112" t="str">
        <f t="shared" si="22"/>
        <v/>
      </c>
    </row>
    <row r="113" spans="1:40" x14ac:dyDescent="0.3">
      <c r="A113" s="16" t="s">
        <v>119</v>
      </c>
      <c r="B113" t="s">
        <v>23</v>
      </c>
      <c r="C113">
        <v>5</v>
      </c>
      <c r="D113" s="17" t="str">
        <f t="shared" si="24"/>
        <v>XXXX-Nle-L5-15_Multiplex2023Apr - Multiplex2023Apr</v>
      </c>
      <c r="AC113" t="str">
        <f t="shared" si="12"/>
        <v/>
      </c>
      <c r="AD113" t="str">
        <f t="shared" si="13"/>
        <v/>
      </c>
      <c r="AE113" t="str">
        <f>IF(AB113&lt;&gt;"",COUNTIFS($B$2:$Y$17,AB113,cell_passage!$B$2:$Y$17,"&lt;&gt;"),"")</f>
        <v/>
      </c>
      <c r="AF113" t="str">
        <f t="shared" si="15"/>
        <v/>
      </c>
      <c r="AG113" t="str">
        <f t="shared" si="16"/>
        <v/>
      </c>
      <c r="AH113" t="str">
        <f t="shared" si="17"/>
        <v/>
      </c>
      <c r="AI113" t="str">
        <f t="shared" si="18"/>
        <v/>
      </c>
      <c r="AJ113" t="str">
        <f t="shared" si="19"/>
        <v/>
      </c>
      <c r="AK113" t="str">
        <f>IF('Plate preparation Calculations'!N120&lt;&gt;"",'Plate preparation Calculations'!N120,"")</f>
        <v/>
      </c>
      <c r="AL113" s="27" t="str">
        <f t="shared" si="20"/>
        <v/>
      </c>
      <c r="AM113" s="21" t="str">
        <f t="shared" si="21"/>
        <v/>
      </c>
      <c r="AN113" t="str">
        <f t="shared" si="22"/>
        <v/>
      </c>
    </row>
    <row r="114" spans="1:40" x14ac:dyDescent="0.3">
      <c r="A114" s="16" t="s">
        <v>120</v>
      </c>
      <c r="B114" t="s">
        <v>24</v>
      </c>
      <c r="C114">
        <v>5</v>
      </c>
      <c r="D114" s="17" t="str">
        <f t="shared" si="24"/>
        <v>XXXX-Nle-L5-15_Multiplex2023Apr - Multiplex2023Apr</v>
      </c>
      <c r="AC114" t="str">
        <f t="shared" si="12"/>
        <v/>
      </c>
      <c r="AD114" t="str">
        <f t="shared" si="13"/>
        <v/>
      </c>
      <c r="AE114" t="str">
        <f>IF(AB114&lt;&gt;"",COUNTIFS($B$2:$Y$17,AB114,cell_passage!$B$2:$Y$17,"&lt;&gt;"),"")</f>
        <v/>
      </c>
      <c r="AF114" t="str">
        <f t="shared" si="15"/>
        <v/>
      </c>
      <c r="AG114" t="str">
        <f t="shared" si="16"/>
        <v/>
      </c>
      <c r="AH114" t="str">
        <f t="shared" si="17"/>
        <v/>
      </c>
      <c r="AI114" t="str">
        <f t="shared" si="18"/>
        <v/>
      </c>
      <c r="AJ114" t="str">
        <f t="shared" si="19"/>
        <v/>
      </c>
      <c r="AK114" t="str">
        <f>IF('Plate preparation Calculations'!N121&lt;&gt;"",'Plate preparation Calculations'!N121,"")</f>
        <v/>
      </c>
      <c r="AL114" s="27" t="str">
        <f t="shared" si="20"/>
        <v/>
      </c>
      <c r="AM114" s="21" t="str">
        <f t="shared" si="21"/>
        <v/>
      </c>
      <c r="AN114" t="str">
        <f t="shared" si="22"/>
        <v/>
      </c>
    </row>
    <row r="115" spans="1:40" x14ac:dyDescent="0.3">
      <c r="A115" s="16" t="s">
        <v>121</v>
      </c>
      <c r="B115" t="s">
        <v>25</v>
      </c>
      <c r="C115">
        <v>5</v>
      </c>
      <c r="D115" s="17" t="str">
        <f t="shared" si="24"/>
        <v>XXXX-Nle-L5-15_Multiplex2023Apr - Multiplex2023Apr</v>
      </c>
      <c r="AC115" t="str">
        <f t="shared" si="12"/>
        <v/>
      </c>
      <c r="AD115" t="str">
        <f t="shared" si="13"/>
        <v/>
      </c>
      <c r="AE115" t="str">
        <f>IF(AB115&lt;&gt;"",COUNTIFS($B$2:$Y$17,AB115,cell_passage!$B$2:$Y$17,"&lt;&gt;"),"")</f>
        <v/>
      </c>
      <c r="AF115" t="str">
        <f t="shared" si="15"/>
        <v/>
      </c>
      <c r="AG115" t="str">
        <f t="shared" si="16"/>
        <v/>
      </c>
      <c r="AH115" t="str">
        <f t="shared" si="17"/>
        <v/>
      </c>
      <c r="AI115" t="str">
        <f t="shared" si="18"/>
        <v/>
      </c>
      <c r="AJ115" t="str">
        <f t="shared" si="19"/>
        <v/>
      </c>
      <c r="AK115" t="str">
        <f>IF('Plate preparation Calculations'!N122&lt;&gt;"",'Plate preparation Calculations'!N122,"")</f>
        <v/>
      </c>
      <c r="AL115" s="27" t="str">
        <f t="shared" si="20"/>
        <v/>
      </c>
      <c r="AM115" s="21" t="str">
        <f t="shared" si="21"/>
        <v/>
      </c>
      <c r="AN115" t="str">
        <f t="shared" si="22"/>
        <v/>
      </c>
    </row>
    <row r="116" spans="1:40" x14ac:dyDescent="0.3">
      <c r="A116" s="16" t="s">
        <v>122</v>
      </c>
      <c r="B116" t="s">
        <v>26</v>
      </c>
      <c r="C116">
        <v>5</v>
      </c>
      <c r="D116" s="17" t="str">
        <f t="shared" si="24"/>
        <v>XXXX-Nle-L5-03_Multiplex2023Mar - Multiplex2023Mar</v>
      </c>
      <c r="AC116" t="str">
        <f t="shared" si="12"/>
        <v/>
      </c>
      <c r="AD116" t="str">
        <f t="shared" si="13"/>
        <v/>
      </c>
      <c r="AE116" t="str">
        <f>IF(AB116&lt;&gt;"",COUNTIFS($B$2:$Y$17,AB116,cell_passage!$B$2:$Y$17,"&lt;&gt;"),"")</f>
        <v/>
      </c>
      <c r="AF116" t="str">
        <f t="shared" si="15"/>
        <v/>
      </c>
      <c r="AG116" t="str">
        <f t="shared" si="16"/>
        <v/>
      </c>
      <c r="AH116" t="str">
        <f t="shared" si="17"/>
        <v/>
      </c>
      <c r="AI116" t="str">
        <f t="shared" si="18"/>
        <v/>
      </c>
      <c r="AJ116" t="str">
        <f t="shared" si="19"/>
        <v/>
      </c>
      <c r="AK116" t="str">
        <f>IF('Plate preparation Calculations'!N123&lt;&gt;"",'Plate preparation Calculations'!N123,"")</f>
        <v/>
      </c>
      <c r="AL116" s="27" t="str">
        <f t="shared" si="20"/>
        <v/>
      </c>
      <c r="AM116" s="21" t="str">
        <f t="shared" si="21"/>
        <v/>
      </c>
      <c r="AN116" t="str">
        <f t="shared" si="22"/>
        <v/>
      </c>
    </row>
    <row r="117" spans="1:40" x14ac:dyDescent="0.3">
      <c r="A117" s="16" t="s">
        <v>123</v>
      </c>
      <c r="B117" t="s">
        <v>27</v>
      </c>
      <c r="C117">
        <v>5</v>
      </c>
      <c r="D117" s="17" t="str">
        <f t="shared" si="24"/>
        <v>XXXX-Nle-L5-03_Multiplex2023Mar - Multiplex2023Mar</v>
      </c>
      <c r="AC117" t="str">
        <f t="shared" si="12"/>
        <v/>
      </c>
      <c r="AD117" t="str">
        <f t="shared" si="13"/>
        <v/>
      </c>
      <c r="AE117" t="str">
        <f>IF(AB117&lt;&gt;"",COUNTIFS($B$2:$Y$17,AB117,cell_passage!$B$2:$Y$17,"&lt;&gt;"),"")</f>
        <v/>
      </c>
      <c r="AF117" t="str">
        <f t="shared" si="15"/>
        <v/>
      </c>
      <c r="AG117" t="str">
        <f t="shared" si="16"/>
        <v/>
      </c>
      <c r="AH117" t="str">
        <f t="shared" si="17"/>
        <v/>
      </c>
      <c r="AI117" t="str">
        <f t="shared" si="18"/>
        <v/>
      </c>
      <c r="AJ117" t="str">
        <f t="shared" si="19"/>
        <v/>
      </c>
      <c r="AK117" t="str">
        <f>IF('Plate preparation Calculations'!N124&lt;&gt;"",'Plate preparation Calculations'!N124,"")</f>
        <v/>
      </c>
      <c r="AL117" s="27" t="str">
        <f t="shared" si="20"/>
        <v/>
      </c>
      <c r="AM117" s="21" t="str">
        <f t="shared" si="21"/>
        <v/>
      </c>
      <c r="AN117" t="str">
        <f t="shared" si="22"/>
        <v/>
      </c>
    </row>
    <row r="118" spans="1:40" x14ac:dyDescent="0.3">
      <c r="A118" s="16" t="s">
        <v>124</v>
      </c>
      <c r="B118" t="s">
        <v>28</v>
      </c>
      <c r="C118">
        <v>5</v>
      </c>
      <c r="D118" s="17" t="str">
        <f t="shared" si="24"/>
        <v>XXXX-Nle-L5-03_Multiplex2023Mar - Multiplex2023Mar</v>
      </c>
      <c r="AC118" t="str">
        <f t="shared" si="12"/>
        <v/>
      </c>
      <c r="AD118" t="str">
        <f t="shared" si="13"/>
        <v/>
      </c>
      <c r="AE118" t="str">
        <f>IF(AB118&lt;&gt;"",COUNTIFS($B$2:$Y$17,AB118,cell_passage!$B$2:$Y$17,"&lt;&gt;"),"")</f>
        <v/>
      </c>
      <c r="AF118" t="str">
        <f t="shared" si="15"/>
        <v/>
      </c>
      <c r="AG118" t="str">
        <f t="shared" si="16"/>
        <v/>
      </c>
      <c r="AH118" t="str">
        <f t="shared" si="17"/>
        <v/>
      </c>
      <c r="AI118" t="str">
        <f t="shared" si="18"/>
        <v/>
      </c>
      <c r="AJ118" t="str">
        <f t="shared" si="19"/>
        <v/>
      </c>
      <c r="AK118" t="str">
        <f>IF('Plate preparation Calculations'!N125&lt;&gt;"",'Plate preparation Calculations'!N125,"")</f>
        <v/>
      </c>
      <c r="AL118" s="27" t="str">
        <f t="shared" si="20"/>
        <v/>
      </c>
      <c r="AM118" s="21" t="str">
        <f t="shared" si="21"/>
        <v/>
      </c>
      <c r="AN118" t="str">
        <f t="shared" si="22"/>
        <v/>
      </c>
    </row>
    <row r="119" spans="1:40" x14ac:dyDescent="0.3">
      <c r="A119" s="16" t="s">
        <v>125</v>
      </c>
      <c r="B119" t="s">
        <v>29</v>
      </c>
      <c r="C119">
        <v>5</v>
      </c>
      <c r="D119" s="17" t="str">
        <f t="shared" si="24"/>
        <v>XXXX-Nle-L5-03_Multiplex2023Mar - Multiplex2023Mar</v>
      </c>
      <c r="AC119" t="str">
        <f t="shared" si="12"/>
        <v/>
      </c>
      <c r="AD119" t="str">
        <f t="shared" si="13"/>
        <v/>
      </c>
      <c r="AE119" t="str">
        <f>IF(AB119&lt;&gt;"",COUNTIFS($B$2:$Y$17,AB119,cell_passage!$B$2:$Y$17,"&lt;&gt;"),"")</f>
        <v/>
      </c>
      <c r="AF119" t="str">
        <f t="shared" si="15"/>
        <v/>
      </c>
      <c r="AG119" t="str">
        <f t="shared" si="16"/>
        <v/>
      </c>
      <c r="AH119" t="str">
        <f t="shared" si="17"/>
        <v/>
      </c>
      <c r="AI119" t="str">
        <f t="shared" si="18"/>
        <v/>
      </c>
      <c r="AJ119" t="str">
        <f t="shared" si="19"/>
        <v/>
      </c>
      <c r="AK119" t="str">
        <f>IF('Plate preparation Calculations'!N126&lt;&gt;"",'Plate preparation Calculations'!N126,"")</f>
        <v/>
      </c>
      <c r="AL119" s="27" t="str">
        <f t="shared" si="20"/>
        <v/>
      </c>
      <c r="AM119" s="21" t="str">
        <f t="shared" si="21"/>
        <v/>
      </c>
      <c r="AN119" t="str">
        <f t="shared" si="22"/>
        <v/>
      </c>
    </row>
    <row r="120" spans="1:40" x14ac:dyDescent="0.3">
      <c r="A120" s="16" t="s">
        <v>126</v>
      </c>
      <c r="B120" t="s">
        <v>30</v>
      </c>
      <c r="C120">
        <v>5</v>
      </c>
      <c r="D120" s="17" t="str">
        <f t="shared" si="24"/>
        <v>XXXX-Nle-L5-03_Multiplex2023Mar - Multiplex2023Mar</v>
      </c>
      <c r="AC120" t="str">
        <f t="shared" si="12"/>
        <v/>
      </c>
      <c r="AD120" t="str">
        <f t="shared" si="13"/>
        <v/>
      </c>
      <c r="AE120" t="str">
        <f>IF(AB120&lt;&gt;"",COUNTIFS($B$2:$Y$17,AB120,cell_passage!$B$2:$Y$17,"&lt;&gt;"),"")</f>
        <v/>
      </c>
      <c r="AF120" t="str">
        <f t="shared" si="15"/>
        <v/>
      </c>
      <c r="AG120" t="str">
        <f t="shared" si="16"/>
        <v/>
      </c>
      <c r="AH120" t="str">
        <f t="shared" si="17"/>
        <v/>
      </c>
      <c r="AI120" t="str">
        <f t="shared" si="18"/>
        <v/>
      </c>
      <c r="AJ120" t="str">
        <f t="shared" si="19"/>
        <v/>
      </c>
      <c r="AK120" t="str">
        <f>IF('Plate preparation Calculations'!N127&lt;&gt;"",'Plate preparation Calculations'!N127,"")</f>
        <v/>
      </c>
      <c r="AL120" s="27" t="str">
        <f t="shared" si="20"/>
        <v/>
      </c>
      <c r="AM120" s="21" t="str">
        <f t="shared" si="21"/>
        <v/>
      </c>
      <c r="AN120" t="str">
        <f t="shared" si="22"/>
        <v/>
      </c>
    </row>
    <row r="121" spans="1:40" x14ac:dyDescent="0.3">
      <c r="A121" s="16" t="s">
        <v>127</v>
      </c>
      <c r="B121" t="s">
        <v>31</v>
      </c>
      <c r="C121">
        <v>5</v>
      </c>
      <c r="D121" s="17" t="str">
        <f t="shared" si="24"/>
        <v>XXXX-Nle-L4-15_Multiplex2023Apr - Multiplex2023Apr</v>
      </c>
      <c r="AC121" t="str">
        <f t="shared" si="12"/>
        <v/>
      </c>
      <c r="AD121" t="str">
        <f t="shared" si="13"/>
        <v/>
      </c>
      <c r="AE121" t="str">
        <f>IF(AB121&lt;&gt;"",COUNTIFS($B$2:$Y$17,AB121,cell_passage!$B$2:$Y$17,"&lt;&gt;"),"")</f>
        <v/>
      </c>
      <c r="AF121" t="str">
        <f t="shared" si="15"/>
        <v/>
      </c>
      <c r="AG121" t="str">
        <f t="shared" si="16"/>
        <v/>
      </c>
      <c r="AH121" t="str">
        <f t="shared" si="17"/>
        <v/>
      </c>
      <c r="AI121" t="str">
        <f t="shared" si="18"/>
        <v/>
      </c>
      <c r="AJ121" t="str">
        <f t="shared" si="19"/>
        <v/>
      </c>
      <c r="AK121" t="str">
        <f>IF('Plate preparation Calculations'!N128&lt;&gt;"",'Plate preparation Calculations'!N128,"")</f>
        <v/>
      </c>
      <c r="AL121" s="27" t="str">
        <f t="shared" si="20"/>
        <v/>
      </c>
      <c r="AM121" s="21" t="str">
        <f t="shared" si="21"/>
        <v/>
      </c>
      <c r="AN121" t="str">
        <f t="shared" si="22"/>
        <v/>
      </c>
    </row>
    <row r="122" spans="1:40" x14ac:dyDescent="0.3">
      <c r="A122" s="16" t="s">
        <v>128</v>
      </c>
      <c r="B122" t="s">
        <v>32</v>
      </c>
      <c r="C122">
        <v>5</v>
      </c>
      <c r="D122" s="17" t="str">
        <f t="shared" si="24"/>
        <v>XXXX-Nle-L4-15_Multiplex2023Apr - Multiplex2023Apr</v>
      </c>
      <c r="AC122" t="str">
        <f t="shared" si="12"/>
        <v/>
      </c>
      <c r="AD122" t="str">
        <f t="shared" si="13"/>
        <v/>
      </c>
      <c r="AE122" t="str">
        <f>IF(AB122&lt;&gt;"",COUNTIFS($B$2:$Y$17,AB122,cell_passage!$B$2:$Y$17,"&lt;&gt;"),"")</f>
        <v/>
      </c>
      <c r="AF122" t="str">
        <f t="shared" si="15"/>
        <v/>
      </c>
      <c r="AG122" t="str">
        <f t="shared" si="16"/>
        <v/>
      </c>
      <c r="AH122" t="str">
        <f t="shared" si="17"/>
        <v/>
      </c>
      <c r="AI122" t="str">
        <f t="shared" si="18"/>
        <v/>
      </c>
      <c r="AJ122" t="str">
        <f t="shared" si="19"/>
        <v/>
      </c>
      <c r="AK122" t="str">
        <f>IF('Plate preparation Calculations'!N129&lt;&gt;"",'Plate preparation Calculations'!N129,"")</f>
        <v/>
      </c>
      <c r="AL122" s="27" t="str">
        <f t="shared" si="20"/>
        <v/>
      </c>
      <c r="AM122" s="21" t="str">
        <f t="shared" si="21"/>
        <v/>
      </c>
      <c r="AN122" t="str">
        <f t="shared" si="22"/>
        <v/>
      </c>
    </row>
    <row r="123" spans="1:40" x14ac:dyDescent="0.3">
      <c r="A123" s="16" t="s">
        <v>129</v>
      </c>
      <c r="B123" t="s">
        <v>33</v>
      </c>
      <c r="C123">
        <v>5</v>
      </c>
      <c r="D123" s="17" t="str">
        <f t="shared" si="24"/>
        <v>XXXX-Nle-L4-15_Multiplex2023Apr - Multiplex2023Apr</v>
      </c>
      <c r="AC123" t="str">
        <f t="shared" si="12"/>
        <v/>
      </c>
      <c r="AD123" t="str">
        <f t="shared" si="13"/>
        <v/>
      </c>
      <c r="AE123" t="str">
        <f>IF(AB123&lt;&gt;"",COUNTIFS($B$2:$Y$17,AB123,cell_passage!$B$2:$Y$17,"&lt;&gt;"),"")</f>
        <v/>
      </c>
      <c r="AF123" t="str">
        <f t="shared" si="15"/>
        <v/>
      </c>
      <c r="AG123" t="str">
        <f t="shared" si="16"/>
        <v/>
      </c>
      <c r="AH123" t="str">
        <f t="shared" si="17"/>
        <v/>
      </c>
      <c r="AI123" t="str">
        <f t="shared" si="18"/>
        <v/>
      </c>
      <c r="AJ123" t="str">
        <f t="shared" si="19"/>
        <v/>
      </c>
      <c r="AK123" t="str">
        <f>IF('Plate preparation Calculations'!N130&lt;&gt;"",'Plate preparation Calculations'!N130,"")</f>
        <v/>
      </c>
      <c r="AL123" s="27" t="str">
        <f t="shared" si="20"/>
        <v/>
      </c>
      <c r="AM123" s="21" t="str">
        <f t="shared" si="21"/>
        <v/>
      </c>
      <c r="AN123" t="str">
        <f t="shared" si="22"/>
        <v/>
      </c>
    </row>
    <row r="124" spans="1:40" x14ac:dyDescent="0.3">
      <c r="A124" s="16" t="s">
        <v>130</v>
      </c>
      <c r="B124" t="s">
        <v>34</v>
      </c>
      <c r="C124">
        <v>5</v>
      </c>
      <c r="D124" s="17" t="str">
        <f t="shared" si="24"/>
        <v>XXXX-Nle-L4-15_Multiplex2023Apr - Multiplex2023Apr</v>
      </c>
      <c r="AC124" t="str">
        <f t="shared" si="12"/>
        <v/>
      </c>
      <c r="AD124" t="str">
        <f t="shared" si="13"/>
        <v/>
      </c>
      <c r="AE124" t="str">
        <f>IF(AB124&lt;&gt;"",COUNTIFS($B$2:$Y$17,AB124,cell_passage!$B$2:$Y$17,"&lt;&gt;"),"")</f>
        <v/>
      </c>
      <c r="AF124" t="str">
        <f t="shared" si="15"/>
        <v/>
      </c>
      <c r="AG124" t="str">
        <f t="shared" si="16"/>
        <v/>
      </c>
      <c r="AH124" t="str">
        <f t="shared" si="17"/>
        <v/>
      </c>
      <c r="AI124" t="str">
        <f t="shared" si="18"/>
        <v/>
      </c>
      <c r="AJ124" t="str">
        <f t="shared" si="19"/>
        <v/>
      </c>
      <c r="AK124" t="str">
        <f>IF('Plate preparation Calculations'!N131&lt;&gt;"",'Plate preparation Calculations'!N131,"")</f>
        <v/>
      </c>
      <c r="AL124" s="27" t="str">
        <f t="shared" si="20"/>
        <v/>
      </c>
      <c r="AM124" s="21" t="str">
        <f t="shared" si="21"/>
        <v/>
      </c>
      <c r="AN124" t="str">
        <f t="shared" si="22"/>
        <v/>
      </c>
    </row>
    <row r="125" spans="1:40" x14ac:dyDescent="0.3">
      <c r="A125" s="16" t="s">
        <v>131</v>
      </c>
      <c r="B125" t="s">
        <v>35</v>
      </c>
      <c r="C125">
        <v>5</v>
      </c>
      <c r="D125" s="17" t="str">
        <f t="shared" si="24"/>
        <v>XXXX-Nle-L4-15_Multiplex2023Apr - Multiplex2023Apr</v>
      </c>
      <c r="AC125" t="str">
        <f t="shared" si="12"/>
        <v/>
      </c>
      <c r="AD125" t="str">
        <f t="shared" si="13"/>
        <v/>
      </c>
      <c r="AE125" t="str">
        <f>IF(AB125&lt;&gt;"",COUNTIFS($B$2:$Y$17,AB125,cell_passage!$B$2:$Y$17,"&lt;&gt;"),"")</f>
        <v/>
      </c>
      <c r="AF125" t="str">
        <f t="shared" si="15"/>
        <v/>
      </c>
      <c r="AG125" t="str">
        <f t="shared" si="16"/>
        <v/>
      </c>
      <c r="AH125" t="str">
        <f t="shared" si="17"/>
        <v/>
      </c>
      <c r="AI125" t="str">
        <f t="shared" si="18"/>
        <v/>
      </c>
      <c r="AJ125" t="str">
        <f t="shared" si="19"/>
        <v/>
      </c>
      <c r="AK125" t="str">
        <f>IF('Plate preparation Calculations'!N132&lt;&gt;"",'Plate preparation Calculations'!N132,"")</f>
        <v/>
      </c>
      <c r="AL125" s="27" t="str">
        <f t="shared" si="20"/>
        <v/>
      </c>
      <c r="AM125" s="21" t="str">
        <f t="shared" si="21"/>
        <v/>
      </c>
      <c r="AN125" t="str">
        <f t="shared" si="22"/>
        <v/>
      </c>
    </row>
    <row r="126" spans="1:40" x14ac:dyDescent="0.3">
      <c r="A126" s="16" t="s">
        <v>132</v>
      </c>
      <c r="B126" t="s">
        <v>18</v>
      </c>
      <c r="C126">
        <v>6</v>
      </c>
      <c r="D126" s="17" t="str">
        <f t="shared" ref="D126:D141" si="25">IF(G2&lt;&gt;"",G2,"")</f>
        <v>XXXX-YYYYY-1P02_Pur-2021Dec - Pur-2021Dec</v>
      </c>
      <c r="AC126" t="str">
        <f t="shared" si="12"/>
        <v/>
      </c>
      <c r="AD126" t="str">
        <f t="shared" si="13"/>
        <v/>
      </c>
      <c r="AE126" t="str">
        <f>IF(AB126&lt;&gt;"",COUNTIFS($B$2:$Y$17,AB126,cell_passage!$B$2:$Y$17,"&lt;&gt;"),"")</f>
        <v/>
      </c>
      <c r="AF126" t="str">
        <f t="shared" si="15"/>
        <v/>
      </c>
      <c r="AG126" t="str">
        <f t="shared" si="16"/>
        <v/>
      </c>
      <c r="AH126" t="str">
        <f t="shared" si="17"/>
        <v/>
      </c>
      <c r="AI126" t="str">
        <f t="shared" si="18"/>
        <v/>
      </c>
      <c r="AJ126" t="str">
        <f t="shared" si="19"/>
        <v/>
      </c>
      <c r="AK126" t="str">
        <f>IF('Plate preparation Calculations'!N133&lt;&gt;"",'Plate preparation Calculations'!N133,"")</f>
        <v/>
      </c>
      <c r="AL126" s="27" t="str">
        <f t="shared" si="20"/>
        <v/>
      </c>
      <c r="AM126" s="21" t="str">
        <f t="shared" si="21"/>
        <v/>
      </c>
      <c r="AN126" t="str">
        <f t="shared" si="22"/>
        <v/>
      </c>
    </row>
    <row r="127" spans="1:40" x14ac:dyDescent="0.3">
      <c r="A127" s="16" t="s">
        <v>133</v>
      </c>
      <c r="B127" t="s">
        <v>21</v>
      </c>
      <c r="C127">
        <v>6</v>
      </c>
      <c r="D127" s="17" t="str">
        <f t="shared" si="25"/>
        <v>XXXX-YYYYY-1P02_Pur-2021Dec - Pur-2021Dec</v>
      </c>
      <c r="AC127" t="str">
        <f t="shared" si="12"/>
        <v/>
      </c>
      <c r="AD127" t="str">
        <f t="shared" si="13"/>
        <v/>
      </c>
      <c r="AE127" t="str">
        <f>IF(AB127&lt;&gt;"",COUNTIFS($B$2:$Y$17,AB127,cell_passage!$B$2:$Y$17,"&lt;&gt;"),"")</f>
        <v/>
      </c>
      <c r="AF127" t="str">
        <f t="shared" si="15"/>
        <v/>
      </c>
      <c r="AG127" t="str">
        <f t="shared" si="16"/>
        <v/>
      </c>
      <c r="AH127" t="str">
        <f t="shared" si="17"/>
        <v/>
      </c>
      <c r="AI127" t="str">
        <f t="shared" si="18"/>
        <v/>
      </c>
      <c r="AJ127" t="str">
        <f t="shared" si="19"/>
        <v/>
      </c>
      <c r="AK127" t="str">
        <f>IF('Plate preparation Calculations'!N134&lt;&gt;"",'Plate preparation Calculations'!N134,"")</f>
        <v/>
      </c>
      <c r="AL127" s="27" t="str">
        <f t="shared" si="20"/>
        <v/>
      </c>
      <c r="AM127" s="21" t="str">
        <f t="shared" si="21"/>
        <v/>
      </c>
      <c r="AN127" t="str">
        <f t="shared" si="22"/>
        <v/>
      </c>
    </row>
    <row r="128" spans="1:40" x14ac:dyDescent="0.3">
      <c r="A128" s="16" t="s">
        <v>134</v>
      </c>
      <c r="B128" t="s">
        <v>22</v>
      </c>
      <c r="C128">
        <v>6</v>
      </c>
      <c r="D128" s="17" t="str">
        <f t="shared" si="25"/>
        <v>XXXX-Nle-L5-15_Multiplex2023Apr - Multiplex2023Apr</v>
      </c>
      <c r="AC128" t="str">
        <f t="shared" si="12"/>
        <v/>
      </c>
      <c r="AD128" t="str">
        <f t="shared" si="13"/>
        <v/>
      </c>
      <c r="AE128" t="str">
        <f>IF(AB128&lt;&gt;"",COUNTIFS($B$2:$Y$17,AB128,cell_passage!$B$2:$Y$17,"&lt;&gt;"),"")</f>
        <v/>
      </c>
      <c r="AF128" t="str">
        <f t="shared" si="15"/>
        <v/>
      </c>
      <c r="AG128" t="str">
        <f t="shared" si="16"/>
        <v/>
      </c>
      <c r="AH128" t="str">
        <f t="shared" si="17"/>
        <v/>
      </c>
      <c r="AI128" t="str">
        <f t="shared" si="18"/>
        <v/>
      </c>
      <c r="AJ128" t="str">
        <f t="shared" si="19"/>
        <v/>
      </c>
      <c r="AK128" t="str">
        <f>IF('Plate preparation Calculations'!N135&lt;&gt;"",'Plate preparation Calculations'!N135,"")</f>
        <v/>
      </c>
      <c r="AL128" s="27" t="str">
        <f t="shared" si="20"/>
        <v/>
      </c>
      <c r="AM128" s="21" t="str">
        <f t="shared" si="21"/>
        <v/>
      </c>
      <c r="AN128" t="str">
        <f t="shared" si="22"/>
        <v/>
      </c>
    </row>
    <row r="129" spans="1:40" x14ac:dyDescent="0.3">
      <c r="A129" s="16" t="s">
        <v>135</v>
      </c>
      <c r="B129" t="s">
        <v>23</v>
      </c>
      <c r="C129">
        <v>6</v>
      </c>
      <c r="D129" s="17" t="str">
        <f t="shared" si="25"/>
        <v>XXXX-Nle-L5-15_Multiplex2023Apr - Multiplex2023Apr</v>
      </c>
      <c r="AC129" t="str">
        <f t="shared" si="12"/>
        <v/>
      </c>
      <c r="AD129" t="str">
        <f t="shared" si="13"/>
        <v/>
      </c>
      <c r="AE129" t="str">
        <f>IF(AB129&lt;&gt;"",COUNTIFS($B$2:$Y$17,AB129,cell_passage!$B$2:$Y$17,"&lt;&gt;"),"")</f>
        <v/>
      </c>
      <c r="AF129" t="str">
        <f t="shared" si="15"/>
        <v/>
      </c>
      <c r="AG129" t="str">
        <f t="shared" si="16"/>
        <v/>
      </c>
      <c r="AH129" t="str">
        <f t="shared" si="17"/>
        <v/>
      </c>
      <c r="AI129" t="str">
        <f t="shared" si="18"/>
        <v/>
      </c>
      <c r="AJ129" t="str">
        <f t="shared" si="19"/>
        <v/>
      </c>
      <c r="AK129" t="str">
        <f>IF('Plate preparation Calculations'!N136&lt;&gt;"",'Plate preparation Calculations'!N136,"")</f>
        <v/>
      </c>
      <c r="AL129" s="27" t="str">
        <f t="shared" si="20"/>
        <v/>
      </c>
      <c r="AM129" s="21" t="str">
        <f t="shared" si="21"/>
        <v/>
      </c>
      <c r="AN129" t="str">
        <f t="shared" si="22"/>
        <v/>
      </c>
    </row>
    <row r="130" spans="1:40" x14ac:dyDescent="0.3">
      <c r="A130" s="16" t="s">
        <v>136</v>
      </c>
      <c r="B130" t="s">
        <v>24</v>
      </c>
      <c r="C130">
        <v>6</v>
      </c>
      <c r="D130" s="17" t="str">
        <f t="shared" si="25"/>
        <v>XXXX-Nle-L5-15_Multiplex2023Apr - Multiplex2023Apr</v>
      </c>
      <c r="AC130" t="str">
        <f t="shared" si="12"/>
        <v/>
      </c>
      <c r="AD130" t="str">
        <f t="shared" si="13"/>
        <v/>
      </c>
      <c r="AE130" t="str">
        <f>IF(AB130&lt;&gt;"",COUNTIFS($B$2:$Y$17,AB130,cell_passage!$B$2:$Y$17,"&lt;&gt;"),"")</f>
        <v/>
      </c>
      <c r="AF130" t="str">
        <f t="shared" si="15"/>
        <v/>
      </c>
      <c r="AG130" t="str">
        <f t="shared" si="16"/>
        <v/>
      </c>
      <c r="AH130" t="str">
        <f t="shared" si="17"/>
        <v/>
      </c>
      <c r="AI130" t="str">
        <f t="shared" si="18"/>
        <v/>
      </c>
      <c r="AJ130" t="str">
        <f t="shared" si="19"/>
        <v/>
      </c>
      <c r="AK130" t="str">
        <f>IF('Plate preparation Calculations'!N137&lt;&gt;"",'Plate preparation Calculations'!N137,"")</f>
        <v/>
      </c>
      <c r="AL130" s="27" t="str">
        <f t="shared" si="20"/>
        <v/>
      </c>
      <c r="AM130" s="21" t="str">
        <f t="shared" si="21"/>
        <v/>
      </c>
      <c r="AN130" t="str">
        <f t="shared" si="22"/>
        <v/>
      </c>
    </row>
    <row r="131" spans="1:40" x14ac:dyDescent="0.3">
      <c r="A131" s="16" t="s">
        <v>137</v>
      </c>
      <c r="B131" t="s">
        <v>25</v>
      </c>
      <c r="C131">
        <v>6</v>
      </c>
      <c r="D131" s="17" t="str">
        <f t="shared" si="25"/>
        <v>XXXX-Nle-L5-15_Multiplex2023Apr - Multiplex2023Apr</v>
      </c>
      <c r="AC131" t="str">
        <f t="shared" si="12"/>
        <v/>
      </c>
      <c r="AD131" t="str">
        <f t="shared" si="13"/>
        <v/>
      </c>
      <c r="AE131" t="str">
        <f>IF(AB131&lt;&gt;"",COUNTIFS($B$2:$Y$17,AB131,cell_passage!$B$2:$Y$17,"&lt;&gt;"),"")</f>
        <v/>
      </c>
      <c r="AF131" t="str">
        <f t="shared" si="15"/>
        <v/>
      </c>
      <c r="AG131" t="str">
        <f t="shared" si="16"/>
        <v/>
      </c>
      <c r="AH131" t="str">
        <f t="shared" si="17"/>
        <v/>
      </c>
      <c r="AI131" t="str">
        <f t="shared" si="18"/>
        <v/>
      </c>
      <c r="AJ131" t="str">
        <f t="shared" si="19"/>
        <v/>
      </c>
      <c r="AK131" t="str">
        <f>IF('Plate preparation Calculations'!N138&lt;&gt;"",'Plate preparation Calculations'!N138,"")</f>
        <v/>
      </c>
      <c r="AL131" s="27" t="str">
        <f t="shared" si="20"/>
        <v/>
      </c>
      <c r="AM131" s="21" t="str">
        <f t="shared" si="21"/>
        <v/>
      </c>
      <c r="AN131" t="str">
        <f t="shared" si="22"/>
        <v/>
      </c>
    </row>
    <row r="132" spans="1:40" x14ac:dyDescent="0.3">
      <c r="A132" s="16" t="s">
        <v>138</v>
      </c>
      <c r="B132" t="s">
        <v>26</v>
      </c>
      <c r="C132">
        <v>6</v>
      </c>
      <c r="D132" s="17" t="str">
        <f t="shared" si="25"/>
        <v>XXXX-YYYYY-NGS-MALO-3_Multiplex-2022May - Multiplex-2022May</v>
      </c>
      <c r="AC132" t="str">
        <f t="shared" si="12"/>
        <v/>
      </c>
      <c r="AD132" t="str">
        <f t="shared" si="13"/>
        <v/>
      </c>
      <c r="AE132" t="str">
        <f>IF(AB132&lt;&gt;"",COUNTIFS($B$2:$Y$17,AB132,cell_passage!$B$2:$Y$17,"&lt;&gt;"),"")</f>
        <v/>
      </c>
      <c r="AF132" t="str">
        <f t="shared" si="15"/>
        <v/>
      </c>
      <c r="AG132" t="str">
        <f t="shared" si="16"/>
        <v/>
      </c>
      <c r="AH132" t="str">
        <f t="shared" si="17"/>
        <v/>
      </c>
      <c r="AI132" t="str">
        <f t="shared" si="18"/>
        <v/>
      </c>
      <c r="AJ132" t="str">
        <f t="shared" si="19"/>
        <v/>
      </c>
      <c r="AK132" t="str">
        <f>IF('Plate preparation Calculations'!N139&lt;&gt;"",'Plate preparation Calculations'!N139,"")</f>
        <v/>
      </c>
      <c r="AL132" s="27" t="str">
        <f t="shared" si="20"/>
        <v/>
      </c>
      <c r="AM132" s="21" t="str">
        <f t="shared" si="21"/>
        <v/>
      </c>
      <c r="AN132" t="str">
        <f t="shared" si="22"/>
        <v/>
      </c>
    </row>
    <row r="133" spans="1:40" x14ac:dyDescent="0.3">
      <c r="A133" s="16" t="s">
        <v>139</v>
      </c>
      <c r="B133" t="s">
        <v>27</v>
      </c>
      <c r="C133">
        <v>6</v>
      </c>
      <c r="D133" s="17" t="str">
        <f t="shared" si="25"/>
        <v>XXXX-Nle-L5-03_Multiplex2023Mar - Multiplex2023Mar</v>
      </c>
      <c r="AC133" t="str">
        <f t="shared" si="12"/>
        <v/>
      </c>
      <c r="AD133" t="str">
        <f t="shared" si="13"/>
        <v/>
      </c>
      <c r="AE133" t="str">
        <f>IF(AB133&lt;&gt;"",COUNTIFS($B$2:$Y$17,AB133,cell_passage!$B$2:$Y$17,"&lt;&gt;"),"")</f>
        <v/>
      </c>
      <c r="AF133" t="str">
        <f t="shared" si="15"/>
        <v/>
      </c>
      <c r="AG133" t="str">
        <f t="shared" si="16"/>
        <v/>
      </c>
      <c r="AH133" t="str">
        <f t="shared" si="17"/>
        <v/>
      </c>
      <c r="AI133" t="str">
        <f t="shared" si="18"/>
        <v/>
      </c>
      <c r="AJ133" t="str">
        <f t="shared" si="19"/>
        <v/>
      </c>
      <c r="AK133" t="str">
        <f>IF('Plate preparation Calculations'!N140&lt;&gt;"",'Plate preparation Calculations'!N140,"")</f>
        <v/>
      </c>
      <c r="AL133" s="27" t="str">
        <f t="shared" si="20"/>
        <v/>
      </c>
      <c r="AM133" s="21" t="str">
        <f t="shared" si="21"/>
        <v/>
      </c>
      <c r="AN133" t="str">
        <f t="shared" si="22"/>
        <v/>
      </c>
    </row>
    <row r="134" spans="1:40" x14ac:dyDescent="0.3">
      <c r="A134" s="16" t="s">
        <v>140</v>
      </c>
      <c r="B134" t="s">
        <v>28</v>
      </c>
      <c r="C134">
        <v>6</v>
      </c>
      <c r="D134" s="17" t="str">
        <f t="shared" si="25"/>
        <v>XXXX-Nle-L5-03_Multiplex2023Mar - Multiplex2023Mar</v>
      </c>
      <c r="AC134" t="str">
        <f t="shared" si="12"/>
        <v/>
      </c>
      <c r="AD134" t="str">
        <f t="shared" si="13"/>
        <v/>
      </c>
      <c r="AE134" t="str">
        <f>IF(AB134&lt;&gt;"",COUNTIFS($B$2:$Y$17,AB134,cell_passage!$B$2:$Y$17,"&lt;&gt;"),"")</f>
        <v/>
      </c>
      <c r="AF134" t="str">
        <f t="shared" si="15"/>
        <v/>
      </c>
      <c r="AG134" t="str">
        <f t="shared" si="16"/>
        <v/>
      </c>
      <c r="AH134" t="str">
        <f t="shared" si="17"/>
        <v/>
      </c>
      <c r="AI134" t="str">
        <f t="shared" si="18"/>
        <v/>
      </c>
      <c r="AJ134" t="str">
        <f t="shared" si="19"/>
        <v/>
      </c>
      <c r="AK134" t="str">
        <f>IF('Plate preparation Calculations'!N141&lt;&gt;"",'Plate preparation Calculations'!N141,"")</f>
        <v/>
      </c>
      <c r="AL134" s="27" t="str">
        <f t="shared" si="20"/>
        <v/>
      </c>
      <c r="AM134" s="21" t="str">
        <f t="shared" si="21"/>
        <v/>
      </c>
      <c r="AN134" t="str">
        <f t="shared" si="22"/>
        <v/>
      </c>
    </row>
    <row r="135" spans="1:40" x14ac:dyDescent="0.3">
      <c r="A135" s="16" t="s">
        <v>141</v>
      </c>
      <c r="B135" t="s">
        <v>29</v>
      </c>
      <c r="C135">
        <v>6</v>
      </c>
      <c r="D135" s="17" t="str">
        <f t="shared" si="25"/>
        <v>XXXX-Nle-L5-03_Multiplex2023Mar - Multiplex2023Mar</v>
      </c>
      <c r="AC135" t="str">
        <f t="shared" ref="AC135:AC198" si="26">TRIM((SUBSTITUTE(AB135,_xlfn.CONCAT("- ",AD135),"")))</f>
        <v/>
      </c>
      <c r="AD135" t="str">
        <f t="shared" ref="AD135:AD198" si="27">TRIM(IFERROR(IFERROR(SUBSTITUTE(RIGHT(AB135,LEN(AB135) - SEARCH(" - ", AB135, SEARCH(" - ", AB135) + 1)),"- ",""),SUBSTITUTE(RIGHT(AB135,LEN(AB135) - (SEARCH(" - ", AB135) + 1)),"- ","")),""))</f>
        <v/>
      </c>
      <c r="AE135" t="str">
        <f>IF(AB135&lt;&gt;"",COUNTIFS($B$2:$Y$17,AB135,cell_passage!$B$2:$Y$17,"&lt;&gt;"),"")</f>
        <v/>
      </c>
      <c r="AF135" t="str">
        <f t="shared" si="15"/>
        <v/>
      </c>
      <c r="AG135" t="str">
        <f t="shared" si="16"/>
        <v/>
      </c>
      <c r="AH135" t="str">
        <f t="shared" si="17"/>
        <v/>
      </c>
      <c r="AI135" t="str">
        <f t="shared" si="18"/>
        <v/>
      </c>
      <c r="AJ135" t="str">
        <f t="shared" si="19"/>
        <v/>
      </c>
      <c r="AK135" t="str">
        <f>IF('Plate preparation Calculations'!N142&lt;&gt;"",'Plate preparation Calculations'!N142,"")</f>
        <v/>
      </c>
      <c r="AL135" s="27" t="str">
        <f t="shared" si="20"/>
        <v/>
      </c>
      <c r="AM135" s="21" t="str">
        <f t="shared" si="21"/>
        <v/>
      </c>
      <c r="AN135" t="str">
        <f t="shared" si="22"/>
        <v/>
      </c>
    </row>
    <row r="136" spans="1:40" x14ac:dyDescent="0.3">
      <c r="A136" s="16" t="s">
        <v>142</v>
      </c>
      <c r="B136" t="s">
        <v>30</v>
      </c>
      <c r="C136">
        <v>6</v>
      </c>
      <c r="D136" s="17" t="str">
        <f t="shared" si="25"/>
        <v>XXXX-Nle-L5-03_Multiplex2023Mar - Multiplex2023Mar</v>
      </c>
      <c r="AC136" t="str">
        <f t="shared" si="26"/>
        <v/>
      </c>
      <c r="AD136" t="str">
        <f t="shared" si="27"/>
        <v/>
      </c>
      <c r="AE136" t="str">
        <f>IF(AB136&lt;&gt;"",COUNTIFS($B$2:$Y$17,AB136,cell_passage!$B$2:$Y$17,"&lt;&gt;"),"")</f>
        <v/>
      </c>
      <c r="AF136" t="str">
        <f t="shared" si="15"/>
        <v/>
      </c>
      <c r="AG136" t="str">
        <f t="shared" si="16"/>
        <v/>
      </c>
      <c r="AH136" t="str">
        <f t="shared" si="17"/>
        <v/>
      </c>
      <c r="AI136" t="str">
        <f t="shared" si="18"/>
        <v/>
      </c>
      <c r="AJ136" t="str">
        <f t="shared" si="19"/>
        <v/>
      </c>
      <c r="AK136" t="str">
        <f>IF('Plate preparation Calculations'!N143&lt;&gt;"",'Plate preparation Calculations'!N143,"")</f>
        <v/>
      </c>
      <c r="AL136" s="27" t="str">
        <f t="shared" si="20"/>
        <v/>
      </c>
      <c r="AM136" s="21" t="str">
        <f t="shared" si="21"/>
        <v/>
      </c>
      <c r="AN136" t="str">
        <f t="shared" si="22"/>
        <v/>
      </c>
    </row>
    <row r="137" spans="1:40" x14ac:dyDescent="0.3">
      <c r="A137" s="16" t="s">
        <v>143</v>
      </c>
      <c r="B137" t="s">
        <v>31</v>
      </c>
      <c r="C137">
        <v>6</v>
      </c>
      <c r="D137" s="17" t="str">
        <f t="shared" si="25"/>
        <v>XXXX-YYYYY-NGS-MALO-3_Multiplex-2022May - Multiplex-2022May</v>
      </c>
      <c r="AC137" t="str">
        <f t="shared" si="26"/>
        <v/>
      </c>
      <c r="AD137" t="str">
        <f t="shared" si="27"/>
        <v/>
      </c>
      <c r="AE137" t="str">
        <f>IF(AB137&lt;&gt;"",COUNTIFS($B$2:$Y$17,AB137,cell_passage!$B$2:$Y$17,"&lt;&gt;"),"")</f>
        <v/>
      </c>
      <c r="AF137" t="str">
        <f t="shared" si="15"/>
        <v/>
      </c>
      <c r="AG137" t="str">
        <f t="shared" si="16"/>
        <v/>
      </c>
      <c r="AH137" t="str">
        <f t="shared" si="17"/>
        <v/>
      </c>
      <c r="AI137" t="str">
        <f t="shared" si="18"/>
        <v/>
      </c>
      <c r="AJ137" t="str">
        <f t="shared" si="19"/>
        <v/>
      </c>
      <c r="AK137" t="str">
        <f>IF('Plate preparation Calculations'!N144&lt;&gt;"",'Plate preparation Calculations'!N144,"")</f>
        <v/>
      </c>
      <c r="AL137" s="27" t="str">
        <f t="shared" si="20"/>
        <v/>
      </c>
      <c r="AM137" s="21" t="str">
        <f t="shared" si="21"/>
        <v/>
      </c>
      <c r="AN137" t="str">
        <f t="shared" si="22"/>
        <v/>
      </c>
    </row>
    <row r="138" spans="1:40" x14ac:dyDescent="0.3">
      <c r="A138" s="16" t="s">
        <v>144</v>
      </c>
      <c r="B138" t="s">
        <v>32</v>
      </c>
      <c r="C138">
        <v>6</v>
      </c>
      <c r="D138" s="17" t="str">
        <f t="shared" si="25"/>
        <v>XXXX-Nle-L4-15_Multiplex2023Apr - Multiplex2023Apr</v>
      </c>
      <c r="AC138" t="str">
        <f t="shared" si="26"/>
        <v/>
      </c>
      <c r="AD138" t="str">
        <f t="shared" si="27"/>
        <v/>
      </c>
      <c r="AE138" t="str">
        <f>IF(AB138&lt;&gt;"",COUNTIFS($B$2:$Y$17,AB138,cell_passage!$B$2:$Y$17,"&lt;&gt;"),"")</f>
        <v/>
      </c>
      <c r="AF138" t="str">
        <f t="shared" si="15"/>
        <v/>
      </c>
      <c r="AG138" t="str">
        <f t="shared" si="16"/>
        <v/>
      </c>
      <c r="AH138" t="str">
        <f t="shared" si="17"/>
        <v/>
      </c>
      <c r="AI138" t="str">
        <f t="shared" si="18"/>
        <v/>
      </c>
      <c r="AJ138" t="str">
        <f t="shared" si="19"/>
        <v/>
      </c>
      <c r="AK138" t="str">
        <f>IF('Plate preparation Calculations'!N145&lt;&gt;"",'Plate preparation Calculations'!N145,"")</f>
        <v/>
      </c>
      <c r="AL138" s="27" t="str">
        <f t="shared" si="20"/>
        <v/>
      </c>
      <c r="AM138" s="21" t="str">
        <f t="shared" si="21"/>
        <v/>
      </c>
      <c r="AN138" t="str">
        <f t="shared" si="22"/>
        <v/>
      </c>
    </row>
    <row r="139" spans="1:40" x14ac:dyDescent="0.3">
      <c r="A139" s="16" t="s">
        <v>145</v>
      </c>
      <c r="B139" t="s">
        <v>33</v>
      </c>
      <c r="C139">
        <v>6</v>
      </c>
      <c r="D139" s="17" t="str">
        <f t="shared" si="25"/>
        <v>XXXX-Nle-L4-15_Multiplex2023Apr - Multiplex2023Apr</v>
      </c>
      <c r="AC139" t="str">
        <f t="shared" si="26"/>
        <v/>
      </c>
      <c r="AD139" t="str">
        <f t="shared" si="27"/>
        <v/>
      </c>
      <c r="AE139" t="str">
        <f>IF(AB139&lt;&gt;"",COUNTIFS($B$2:$Y$17,AB139,cell_passage!$B$2:$Y$17,"&lt;&gt;"),"")</f>
        <v/>
      </c>
      <c r="AF139" t="str">
        <f t="shared" si="15"/>
        <v/>
      </c>
      <c r="AG139" t="str">
        <f t="shared" si="16"/>
        <v/>
      </c>
      <c r="AH139" t="str">
        <f t="shared" si="17"/>
        <v/>
      </c>
      <c r="AI139" t="str">
        <f t="shared" si="18"/>
        <v/>
      </c>
      <c r="AJ139" t="str">
        <f t="shared" si="19"/>
        <v/>
      </c>
      <c r="AK139" t="str">
        <f>IF('Plate preparation Calculations'!N146&lt;&gt;"",'Plate preparation Calculations'!N146,"")</f>
        <v/>
      </c>
      <c r="AL139" s="27" t="str">
        <f t="shared" si="20"/>
        <v/>
      </c>
      <c r="AM139" s="21" t="str">
        <f t="shared" si="21"/>
        <v/>
      </c>
      <c r="AN139" t="str">
        <f t="shared" si="22"/>
        <v/>
      </c>
    </row>
    <row r="140" spans="1:40" x14ac:dyDescent="0.3">
      <c r="A140" s="16" t="s">
        <v>146</v>
      </c>
      <c r="B140" t="s">
        <v>34</v>
      </c>
      <c r="C140">
        <v>6</v>
      </c>
      <c r="D140" s="17" t="str">
        <f t="shared" si="25"/>
        <v>XXXX-Nle-L4-15_Multiplex2023Apr - Multiplex2023Apr</v>
      </c>
      <c r="AC140" t="str">
        <f t="shared" si="26"/>
        <v/>
      </c>
      <c r="AD140" t="str">
        <f t="shared" si="27"/>
        <v/>
      </c>
      <c r="AE140" t="str">
        <f>IF(AB140&lt;&gt;"",COUNTIFS($B$2:$Y$17,AB140,cell_passage!$B$2:$Y$17,"&lt;&gt;"),"")</f>
        <v/>
      </c>
      <c r="AF140" t="str">
        <f t="shared" si="15"/>
        <v/>
      </c>
      <c r="AG140" t="str">
        <f t="shared" si="16"/>
        <v/>
      </c>
      <c r="AH140" t="str">
        <f t="shared" si="17"/>
        <v/>
      </c>
      <c r="AI140" t="str">
        <f t="shared" si="18"/>
        <v/>
      </c>
      <c r="AJ140" t="str">
        <f t="shared" si="19"/>
        <v/>
      </c>
      <c r="AK140" t="str">
        <f>IF('Plate preparation Calculations'!N147&lt;&gt;"",'Plate preparation Calculations'!N147,"")</f>
        <v/>
      </c>
      <c r="AL140" s="27" t="str">
        <f t="shared" si="20"/>
        <v/>
      </c>
      <c r="AM140" s="21" t="str">
        <f t="shared" si="21"/>
        <v/>
      </c>
      <c r="AN140" t="str">
        <f t="shared" si="22"/>
        <v/>
      </c>
    </row>
    <row r="141" spans="1:40" x14ac:dyDescent="0.3">
      <c r="A141" s="16" t="s">
        <v>147</v>
      </c>
      <c r="B141" t="s">
        <v>35</v>
      </c>
      <c r="C141">
        <v>6</v>
      </c>
      <c r="D141" s="17" t="str">
        <f t="shared" si="25"/>
        <v>XXXX-Nle-L4-15_Multiplex2023Apr - Multiplex2023Apr</v>
      </c>
      <c r="AC141" t="str">
        <f t="shared" si="26"/>
        <v/>
      </c>
      <c r="AD141" t="str">
        <f t="shared" si="27"/>
        <v/>
      </c>
      <c r="AE141" t="str">
        <f>IF(AB141&lt;&gt;"",COUNTIFS($B$2:$Y$17,AB141,cell_passage!$B$2:$Y$17,"&lt;&gt;"),"")</f>
        <v/>
      </c>
      <c r="AF141" t="str">
        <f t="shared" si="15"/>
        <v/>
      </c>
      <c r="AG141" t="str">
        <f t="shared" si="16"/>
        <v/>
      </c>
      <c r="AH141" t="str">
        <f t="shared" si="17"/>
        <v/>
      </c>
      <c r="AI141" t="str">
        <f t="shared" si="18"/>
        <v/>
      </c>
      <c r="AJ141" t="str">
        <f t="shared" si="19"/>
        <v/>
      </c>
      <c r="AK141" t="str">
        <f>IF('Plate preparation Calculations'!N148&lt;&gt;"",'Plate preparation Calculations'!N148,"")</f>
        <v/>
      </c>
      <c r="AL141" s="27" t="str">
        <f t="shared" si="20"/>
        <v/>
      </c>
      <c r="AM141" s="21" t="str">
        <f t="shared" si="21"/>
        <v/>
      </c>
      <c r="AN141" t="str">
        <f t="shared" si="22"/>
        <v/>
      </c>
    </row>
    <row r="142" spans="1:40" x14ac:dyDescent="0.3">
      <c r="A142" s="16" t="s">
        <v>148</v>
      </c>
      <c r="B142" t="s">
        <v>18</v>
      </c>
      <c r="C142">
        <v>7</v>
      </c>
      <c r="D142" s="17" t="str">
        <f t="shared" ref="D142:D157" si="28">IF(H2&lt;&gt;"",H2,"")</f>
        <v>Buffer</v>
      </c>
      <c r="AC142" t="str">
        <f t="shared" si="26"/>
        <v/>
      </c>
      <c r="AD142" t="str">
        <f t="shared" si="27"/>
        <v/>
      </c>
      <c r="AE142" t="str">
        <f>IF(AB142&lt;&gt;"",COUNTIFS($B$2:$Y$17,AB142,cell_passage!$B$2:$Y$17,"&lt;&gt;"),"")</f>
        <v/>
      </c>
      <c r="AF142" t="str">
        <f t="shared" si="15"/>
        <v/>
      </c>
      <c r="AG142" t="str">
        <f t="shared" si="16"/>
        <v/>
      </c>
      <c r="AH142" t="str">
        <f t="shared" si="17"/>
        <v/>
      </c>
      <c r="AI142" t="str">
        <f t="shared" si="18"/>
        <v/>
      </c>
      <c r="AJ142" t="str">
        <f t="shared" si="19"/>
        <v/>
      </c>
      <c r="AK142" t="str">
        <f>IF('Plate preparation Calculations'!N149&lt;&gt;"",'Plate preparation Calculations'!N149,"")</f>
        <v/>
      </c>
      <c r="AL142" s="27" t="str">
        <f t="shared" si="20"/>
        <v/>
      </c>
      <c r="AM142" s="21" t="str">
        <f t="shared" si="21"/>
        <v/>
      </c>
      <c r="AN142" t="str">
        <f t="shared" si="22"/>
        <v/>
      </c>
    </row>
    <row r="143" spans="1:40" x14ac:dyDescent="0.3">
      <c r="A143" s="16" t="s">
        <v>149</v>
      </c>
      <c r="B143" t="s">
        <v>21</v>
      </c>
      <c r="C143">
        <v>7</v>
      </c>
      <c r="D143" s="17" t="str">
        <f t="shared" si="28"/>
        <v>XXXX-Nle-L5-16_Multiplex2023Apr - Multiplex2023Apr</v>
      </c>
      <c r="AC143" t="str">
        <f t="shared" si="26"/>
        <v/>
      </c>
      <c r="AD143" t="str">
        <f t="shared" si="27"/>
        <v/>
      </c>
      <c r="AE143" t="str">
        <f>IF(AB143&lt;&gt;"",COUNTIFS($B$2:$Y$17,AB143,cell_passage!$B$2:$Y$17,"&lt;&gt;"),"")</f>
        <v/>
      </c>
      <c r="AF143" t="str">
        <f t="shared" si="15"/>
        <v/>
      </c>
      <c r="AG143" t="str">
        <f t="shared" si="16"/>
        <v/>
      </c>
      <c r="AH143" t="str">
        <f t="shared" si="17"/>
        <v/>
      </c>
      <c r="AI143" t="str">
        <f t="shared" si="18"/>
        <v/>
      </c>
      <c r="AJ143" t="str">
        <f t="shared" si="19"/>
        <v/>
      </c>
      <c r="AK143" t="str">
        <f>IF('Plate preparation Calculations'!N150&lt;&gt;"",'Plate preparation Calculations'!N150,"")</f>
        <v/>
      </c>
      <c r="AL143" s="27" t="str">
        <f t="shared" si="20"/>
        <v/>
      </c>
      <c r="AM143" s="21" t="str">
        <f t="shared" si="21"/>
        <v/>
      </c>
      <c r="AN143" t="str">
        <f t="shared" si="22"/>
        <v/>
      </c>
    </row>
    <row r="144" spans="1:40" x14ac:dyDescent="0.3">
      <c r="A144" s="16" t="s">
        <v>150</v>
      </c>
      <c r="B144" t="s">
        <v>22</v>
      </c>
      <c r="C144">
        <v>7</v>
      </c>
      <c r="D144" s="17" t="str">
        <f t="shared" si="28"/>
        <v>XXXX-Nle-L5-16_Multiplex2023Apr - Multiplex2023Apr</v>
      </c>
      <c r="AC144" t="str">
        <f t="shared" si="26"/>
        <v/>
      </c>
      <c r="AD144" t="str">
        <f t="shared" si="27"/>
        <v/>
      </c>
      <c r="AE144" t="str">
        <f>IF(AB144&lt;&gt;"",COUNTIFS($B$2:$Y$17,AB144,cell_passage!$B$2:$Y$17,"&lt;&gt;"),"")</f>
        <v/>
      </c>
      <c r="AF144" t="str">
        <f t="shared" si="15"/>
        <v/>
      </c>
      <c r="AG144" t="str">
        <f t="shared" si="16"/>
        <v/>
      </c>
      <c r="AH144" t="str">
        <f t="shared" si="17"/>
        <v/>
      </c>
      <c r="AI144" t="str">
        <f t="shared" si="18"/>
        <v/>
      </c>
      <c r="AJ144" t="str">
        <f t="shared" si="19"/>
        <v/>
      </c>
      <c r="AK144" t="str">
        <f>IF('Plate preparation Calculations'!N151&lt;&gt;"",'Plate preparation Calculations'!N151,"")</f>
        <v/>
      </c>
      <c r="AL144" s="27" t="str">
        <f t="shared" si="20"/>
        <v/>
      </c>
      <c r="AM144" s="21" t="str">
        <f t="shared" si="21"/>
        <v/>
      </c>
      <c r="AN144" t="str">
        <f t="shared" si="22"/>
        <v/>
      </c>
    </row>
    <row r="145" spans="1:40" x14ac:dyDescent="0.3">
      <c r="A145" s="16" t="s">
        <v>151</v>
      </c>
      <c r="B145" t="s">
        <v>23</v>
      </c>
      <c r="C145">
        <v>7</v>
      </c>
      <c r="D145" s="17" t="str">
        <f t="shared" si="28"/>
        <v>XXXX-Nle-L5-16_Multiplex2023Apr - Multiplex2023Apr</v>
      </c>
      <c r="AC145" t="str">
        <f t="shared" si="26"/>
        <v/>
      </c>
      <c r="AD145" t="str">
        <f t="shared" si="27"/>
        <v/>
      </c>
      <c r="AE145" t="str">
        <f>IF(AB145&lt;&gt;"",COUNTIFS($B$2:$Y$17,AB145,cell_passage!$B$2:$Y$17,"&lt;&gt;"),"")</f>
        <v/>
      </c>
      <c r="AF145" t="str">
        <f t="shared" si="15"/>
        <v/>
      </c>
      <c r="AG145" t="str">
        <f t="shared" si="16"/>
        <v/>
      </c>
      <c r="AH145" t="str">
        <f t="shared" si="17"/>
        <v/>
      </c>
      <c r="AI145" t="str">
        <f t="shared" si="18"/>
        <v/>
      </c>
      <c r="AJ145" t="str">
        <f t="shared" si="19"/>
        <v/>
      </c>
      <c r="AK145" t="str">
        <f>IF('Plate preparation Calculations'!N152&lt;&gt;"",'Plate preparation Calculations'!N152,"")</f>
        <v/>
      </c>
      <c r="AL145" s="27" t="str">
        <f t="shared" si="20"/>
        <v/>
      </c>
      <c r="AM145" s="21" t="str">
        <f t="shared" si="21"/>
        <v/>
      </c>
      <c r="AN145" t="str">
        <f t="shared" si="22"/>
        <v/>
      </c>
    </row>
    <row r="146" spans="1:40" x14ac:dyDescent="0.3">
      <c r="A146" s="16" t="s">
        <v>152</v>
      </c>
      <c r="B146" t="s">
        <v>24</v>
      </c>
      <c r="C146">
        <v>7</v>
      </c>
      <c r="D146" s="17" t="str">
        <f t="shared" si="28"/>
        <v>XXXX-Nle-L5-16_Multiplex2023Apr - Multiplex2023Apr</v>
      </c>
      <c r="AC146" t="str">
        <f t="shared" si="26"/>
        <v/>
      </c>
      <c r="AD146" t="str">
        <f t="shared" si="27"/>
        <v/>
      </c>
      <c r="AE146" t="str">
        <f>IF(AB146&lt;&gt;"",COUNTIFS($B$2:$Y$17,AB146,cell_passage!$B$2:$Y$17,"&lt;&gt;"),"")</f>
        <v/>
      </c>
      <c r="AF146" t="str">
        <f t="shared" si="15"/>
        <v/>
      </c>
      <c r="AG146" t="str">
        <f t="shared" si="16"/>
        <v/>
      </c>
      <c r="AH146" t="str">
        <f t="shared" si="17"/>
        <v/>
      </c>
      <c r="AI146" t="str">
        <f t="shared" si="18"/>
        <v/>
      </c>
      <c r="AJ146" t="str">
        <f t="shared" si="19"/>
        <v/>
      </c>
      <c r="AK146" t="str">
        <f>IF('Plate preparation Calculations'!N153&lt;&gt;"",'Plate preparation Calculations'!N153,"")</f>
        <v/>
      </c>
      <c r="AL146" s="27" t="str">
        <f t="shared" si="20"/>
        <v/>
      </c>
      <c r="AM146" s="21" t="str">
        <f t="shared" si="21"/>
        <v/>
      </c>
      <c r="AN146" t="str">
        <f t="shared" si="22"/>
        <v/>
      </c>
    </row>
    <row r="147" spans="1:40" x14ac:dyDescent="0.3">
      <c r="A147" s="16" t="s">
        <v>153</v>
      </c>
      <c r="B147" t="s">
        <v>25</v>
      </c>
      <c r="C147">
        <v>7</v>
      </c>
      <c r="D147" s="17" t="str">
        <f t="shared" si="28"/>
        <v>XXXX-Nle-L5-16_Multiplex2023Apr - Multiplex2023Apr</v>
      </c>
      <c r="AC147" t="str">
        <f t="shared" si="26"/>
        <v/>
      </c>
      <c r="AD147" t="str">
        <f t="shared" si="27"/>
        <v/>
      </c>
      <c r="AE147" t="str">
        <f>IF(AB147&lt;&gt;"",COUNTIFS($B$2:$Y$17,AB147,cell_passage!$B$2:$Y$17,"&lt;&gt;"),"")</f>
        <v/>
      </c>
      <c r="AF147" t="str">
        <f t="shared" ref="AF147:AF210" si="29">IFERROR(AE147*AD147,"")</f>
        <v/>
      </c>
      <c r="AG147" t="str">
        <f t="shared" ref="AG147:AG210" si="30">IFERROR(AE147*$AF$1,"")</f>
        <v/>
      </c>
      <c r="AH147" t="str">
        <f t="shared" ref="AH147:AH210" si="31">IFERROR(1000*AF147/AG147,"")</f>
        <v/>
      </c>
      <c r="AI147" t="str">
        <f t="shared" ref="AI147:AI210" si="32">IFERROR(AF147*$AC$1,"")</f>
        <v/>
      </c>
      <c r="AJ147" t="str">
        <f t="shared" ref="AJ147:AJ210" si="33">IFERROR(AG147*$AC$1,"")</f>
        <v/>
      </c>
      <c r="AK147" t="str">
        <f>IF('Plate preparation Calculations'!N154&lt;&gt;"",'Plate preparation Calculations'!N154,"")</f>
        <v/>
      </c>
      <c r="AL147" s="27" t="str">
        <f t="shared" ref="AL147:AL210" si="34">IFERROR(1000*$AC$2*AI147/AK147,"")</f>
        <v/>
      </c>
      <c r="AM147" s="21" t="str">
        <f t="shared" ref="AM147:AM210" si="35">IFERROR(AN147-AL147,"")</f>
        <v/>
      </c>
      <c r="AN147" t="str">
        <f t="shared" ref="AN147:AN210" si="36">IFERROR($AF$1*$AC$1*$AC$2*AE147,"")</f>
        <v/>
      </c>
    </row>
    <row r="148" spans="1:40" x14ac:dyDescent="0.3">
      <c r="A148" s="16" t="s">
        <v>154</v>
      </c>
      <c r="B148" t="s">
        <v>26</v>
      </c>
      <c r="C148">
        <v>7</v>
      </c>
      <c r="D148" s="17" t="str">
        <f t="shared" si="28"/>
        <v>XXXX-Nle-L5-04_Multiplex2023Mar - Multiplex2023Mar</v>
      </c>
      <c r="AC148" t="str">
        <f t="shared" si="26"/>
        <v/>
      </c>
      <c r="AD148" t="str">
        <f t="shared" si="27"/>
        <v/>
      </c>
      <c r="AE148" t="str">
        <f>IF(AB148&lt;&gt;"",COUNTIFS($B$2:$Y$17,AB148,cell_passage!$B$2:$Y$17,"&lt;&gt;"),"")</f>
        <v/>
      </c>
      <c r="AF148" t="str">
        <f t="shared" si="29"/>
        <v/>
      </c>
      <c r="AG148" t="str">
        <f t="shared" si="30"/>
        <v/>
      </c>
      <c r="AH148" t="str">
        <f t="shared" si="31"/>
        <v/>
      </c>
      <c r="AI148" t="str">
        <f t="shared" si="32"/>
        <v/>
      </c>
      <c r="AJ148" t="str">
        <f t="shared" si="33"/>
        <v/>
      </c>
      <c r="AK148" t="str">
        <f>IF('Plate preparation Calculations'!N155&lt;&gt;"",'Plate preparation Calculations'!N155,"")</f>
        <v/>
      </c>
      <c r="AL148" s="27" t="str">
        <f t="shared" si="34"/>
        <v/>
      </c>
      <c r="AM148" s="21" t="str">
        <f t="shared" si="35"/>
        <v/>
      </c>
      <c r="AN148" t="str">
        <f t="shared" si="36"/>
        <v/>
      </c>
    </row>
    <row r="149" spans="1:40" x14ac:dyDescent="0.3">
      <c r="A149" s="16" t="s">
        <v>155</v>
      </c>
      <c r="B149" t="s">
        <v>27</v>
      </c>
      <c r="C149">
        <v>7</v>
      </c>
      <c r="D149" s="17" t="str">
        <f t="shared" si="28"/>
        <v>XXXX-Nle-L5-04_Multiplex2023Mar - Multiplex2023Mar</v>
      </c>
      <c r="AC149" t="str">
        <f t="shared" si="26"/>
        <v/>
      </c>
      <c r="AD149" t="str">
        <f t="shared" si="27"/>
        <v/>
      </c>
      <c r="AE149" t="str">
        <f>IF(AB149&lt;&gt;"",COUNTIFS($B$2:$Y$17,AB149,cell_passage!$B$2:$Y$17,"&lt;&gt;"),"")</f>
        <v/>
      </c>
      <c r="AF149" t="str">
        <f t="shared" si="29"/>
        <v/>
      </c>
      <c r="AG149" t="str">
        <f t="shared" si="30"/>
        <v/>
      </c>
      <c r="AH149" t="str">
        <f t="shared" si="31"/>
        <v/>
      </c>
      <c r="AI149" t="str">
        <f t="shared" si="32"/>
        <v/>
      </c>
      <c r="AJ149" t="str">
        <f t="shared" si="33"/>
        <v/>
      </c>
      <c r="AK149" t="str">
        <f>IF('Plate preparation Calculations'!N156&lt;&gt;"",'Plate preparation Calculations'!N156,"")</f>
        <v/>
      </c>
      <c r="AL149" s="27" t="str">
        <f t="shared" si="34"/>
        <v/>
      </c>
      <c r="AM149" s="21" t="str">
        <f t="shared" si="35"/>
        <v/>
      </c>
      <c r="AN149" t="str">
        <f t="shared" si="36"/>
        <v/>
      </c>
    </row>
    <row r="150" spans="1:40" x14ac:dyDescent="0.3">
      <c r="A150" s="16" t="s">
        <v>156</v>
      </c>
      <c r="B150" t="s">
        <v>28</v>
      </c>
      <c r="C150">
        <v>7</v>
      </c>
      <c r="D150" s="17" t="str">
        <f t="shared" si="28"/>
        <v>XXXX-Nle-L5-04_Multiplex2023Mar - Multiplex2023Mar</v>
      </c>
      <c r="AC150" t="str">
        <f t="shared" si="26"/>
        <v/>
      </c>
      <c r="AD150" t="str">
        <f t="shared" si="27"/>
        <v/>
      </c>
      <c r="AE150" t="str">
        <f>IF(AB150&lt;&gt;"",COUNTIFS($B$2:$Y$17,AB150,cell_passage!$B$2:$Y$17,"&lt;&gt;"),"")</f>
        <v/>
      </c>
      <c r="AF150" t="str">
        <f t="shared" si="29"/>
        <v/>
      </c>
      <c r="AG150" t="str">
        <f t="shared" si="30"/>
        <v/>
      </c>
      <c r="AH150" t="str">
        <f t="shared" si="31"/>
        <v/>
      </c>
      <c r="AI150" t="str">
        <f t="shared" si="32"/>
        <v/>
      </c>
      <c r="AJ150" t="str">
        <f t="shared" si="33"/>
        <v/>
      </c>
      <c r="AK150" t="str">
        <f>IF('Plate preparation Calculations'!N157&lt;&gt;"",'Plate preparation Calculations'!N157,"")</f>
        <v/>
      </c>
      <c r="AL150" s="27" t="str">
        <f t="shared" si="34"/>
        <v/>
      </c>
      <c r="AM150" s="21" t="str">
        <f t="shared" si="35"/>
        <v/>
      </c>
      <c r="AN150" t="str">
        <f t="shared" si="36"/>
        <v/>
      </c>
    </row>
    <row r="151" spans="1:40" x14ac:dyDescent="0.3">
      <c r="A151" s="16" t="s">
        <v>157</v>
      </c>
      <c r="B151" t="s">
        <v>29</v>
      </c>
      <c r="C151">
        <v>7</v>
      </c>
      <c r="D151" s="17" t="str">
        <f t="shared" si="28"/>
        <v>XXXX-Nle-L5-04_Multiplex2023Mar - Multiplex2023Mar</v>
      </c>
      <c r="AC151" t="str">
        <f t="shared" si="26"/>
        <v/>
      </c>
      <c r="AD151" t="str">
        <f t="shared" si="27"/>
        <v/>
      </c>
      <c r="AE151" t="str">
        <f>IF(AB151&lt;&gt;"",COUNTIFS($B$2:$Y$17,AB151,cell_passage!$B$2:$Y$17,"&lt;&gt;"),"")</f>
        <v/>
      </c>
      <c r="AF151" t="str">
        <f t="shared" si="29"/>
        <v/>
      </c>
      <c r="AG151" t="str">
        <f t="shared" si="30"/>
        <v/>
      </c>
      <c r="AH151" t="str">
        <f t="shared" si="31"/>
        <v/>
      </c>
      <c r="AI151" t="str">
        <f t="shared" si="32"/>
        <v/>
      </c>
      <c r="AJ151" t="str">
        <f t="shared" si="33"/>
        <v/>
      </c>
      <c r="AK151" t="str">
        <f>IF('Plate preparation Calculations'!N158&lt;&gt;"",'Plate preparation Calculations'!N158,"")</f>
        <v/>
      </c>
      <c r="AL151" s="27" t="str">
        <f t="shared" si="34"/>
        <v/>
      </c>
      <c r="AM151" s="21" t="str">
        <f t="shared" si="35"/>
        <v/>
      </c>
      <c r="AN151" t="str">
        <f t="shared" si="36"/>
        <v/>
      </c>
    </row>
    <row r="152" spans="1:40" x14ac:dyDescent="0.3">
      <c r="A152" s="16" t="s">
        <v>158</v>
      </c>
      <c r="B152" t="s">
        <v>30</v>
      </c>
      <c r="C152">
        <v>7</v>
      </c>
      <c r="D152" s="17" t="str">
        <f t="shared" si="28"/>
        <v>XXXX-Nle-L5-04_Multiplex2023Mar - Multiplex2023Mar</v>
      </c>
      <c r="AC152" t="str">
        <f t="shared" si="26"/>
        <v/>
      </c>
      <c r="AD152" t="str">
        <f t="shared" si="27"/>
        <v/>
      </c>
      <c r="AE152" t="str">
        <f>IF(AB152&lt;&gt;"",COUNTIFS($B$2:$Y$17,AB152,cell_passage!$B$2:$Y$17,"&lt;&gt;"),"")</f>
        <v/>
      </c>
      <c r="AF152" t="str">
        <f t="shared" si="29"/>
        <v/>
      </c>
      <c r="AG152" t="str">
        <f t="shared" si="30"/>
        <v/>
      </c>
      <c r="AH152" t="str">
        <f t="shared" si="31"/>
        <v/>
      </c>
      <c r="AI152" t="str">
        <f t="shared" si="32"/>
        <v/>
      </c>
      <c r="AJ152" t="str">
        <f t="shared" si="33"/>
        <v/>
      </c>
      <c r="AK152" t="str">
        <f>IF('Plate preparation Calculations'!N159&lt;&gt;"",'Plate preparation Calculations'!N159,"")</f>
        <v/>
      </c>
      <c r="AL152" s="27" t="str">
        <f t="shared" si="34"/>
        <v/>
      </c>
      <c r="AM152" s="21" t="str">
        <f t="shared" si="35"/>
        <v/>
      </c>
      <c r="AN152" t="str">
        <f t="shared" si="36"/>
        <v/>
      </c>
    </row>
    <row r="153" spans="1:40" x14ac:dyDescent="0.3">
      <c r="A153" s="16" t="s">
        <v>159</v>
      </c>
      <c r="B153" t="s">
        <v>31</v>
      </c>
      <c r="C153">
        <v>7</v>
      </c>
      <c r="D153" s="17" t="str">
        <f t="shared" si="28"/>
        <v>XXXX-Nle-L4-16_Multiplex2023Apr - Multiplex2023Apr</v>
      </c>
      <c r="AC153" t="str">
        <f t="shared" si="26"/>
        <v/>
      </c>
      <c r="AD153" t="str">
        <f t="shared" si="27"/>
        <v/>
      </c>
      <c r="AE153" t="str">
        <f>IF(AB153&lt;&gt;"",COUNTIFS($B$2:$Y$17,AB153,cell_passage!$B$2:$Y$17,"&lt;&gt;"),"")</f>
        <v/>
      </c>
      <c r="AF153" t="str">
        <f t="shared" si="29"/>
        <v/>
      </c>
      <c r="AG153" t="str">
        <f t="shared" si="30"/>
        <v/>
      </c>
      <c r="AH153" t="str">
        <f t="shared" si="31"/>
        <v/>
      </c>
      <c r="AI153" t="str">
        <f t="shared" si="32"/>
        <v/>
      </c>
      <c r="AJ153" t="str">
        <f t="shared" si="33"/>
        <v/>
      </c>
      <c r="AK153" t="str">
        <f>IF('Plate preparation Calculations'!N160&lt;&gt;"",'Plate preparation Calculations'!N160,"")</f>
        <v/>
      </c>
      <c r="AL153" s="27" t="str">
        <f t="shared" si="34"/>
        <v/>
      </c>
      <c r="AM153" s="21" t="str">
        <f t="shared" si="35"/>
        <v/>
      </c>
      <c r="AN153" t="str">
        <f t="shared" si="36"/>
        <v/>
      </c>
    </row>
    <row r="154" spans="1:40" x14ac:dyDescent="0.3">
      <c r="A154" s="16" t="s">
        <v>160</v>
      </c>
      <c r="B154" t="s">
        <v>32</v>
      </c>
      <c r="C154">
        <v>7</v>
      </c>
      <c r="D154" s="17" t="str">
        <f t="shared" si="28"/>
        <v>XXXX-Nle-L4-16_Multiplex2023Apr - Multiplex2023Apr</v>
      </c>
      <c r="AC154" t="str">
        <f t="shared" si="26"/>
        <v/>
      </c>
      <c r="AD154" t="str">
        <f t="shared" si="27"/>
        <v/>
      </c>
      <c r="AE154" t="str">
        <f>IF(AB154&lt;&gt;"",COUNTIFS($B$2:$Y$17,AB154,cell_passage!$B$2:$Y$17,"&lt;&gt;"),"")</f>
        <v/>
      </c>
      <c r="AF154" t="str">
        <f t="shared" si="29"/>
        <v/>
      </c>
      <c r="AG154" t="str">
        <f t="shared" si="30"/>
        <v/>
      </c>
      <c r="AH154" t="str">
        <f t="shared" si="31"/>
        <v/>
      </c>
      <c r="AI154" t="str">
        <f t="shared" si="32"/>
        <v/>
      </c>
      <c r="AJ154" t="str">
        <f t="shared" si="33"/>
        <v/>
      </c>
      <c r="AK154" t="str">
        <f>IF('Plate preparation Calculations'!N161&lt;&gt;"",'Plate preparation Calculations'!N161,"")</f>
        <v/>
      </c>
      <c r="AL154" s="27" t="str">
        <f t="shared" si="34"/>
        <v/>
      </c>
      <c r="AM154" s="21" t="str">
        <f t="shared" si="35"/>
        <v/>
      </c>
      <c r="AN154" t="str">
        <f t="shared" si="36"/>
        <v/>
      </c>
    </row>
    <row r="155" spans="1:40" x14ac:dyDescent="0.3">
      <c r="A155" s="16" t="s">
        <v>161</v>
      </c>
      <c r="B155" t="s">
        <v>33</v>
      </c>
      <c r="C155">
        <v>7</v>
      </c>
      <c r="D155" s="17" t="str">
        <f t="shared" si="28"/>
        <v>XXXX-Nle-L4-16_Multiplex2023Apr - Multiplex2023Apr</v>
      </c>
      <c r="AC155" t="str">
        <f t="shared" si="26"/>
        <v/>
      </c>
      <c r="AD155" t="str">
        <f t="shared" si="27"/>
        <v/>
      </c>
      <c r="AE155" t="str">
        <f>IF(AB155&lt;&gt;"",COUNTIFS($B$2:$Y$17,AB155,cell_passage!$B$2:$Y$17,"&lt;&gt;"),"")</f>
        <v/>
      </c>
      <c r="AF155" t="str">
        <f t="shared" si="29"/>
        <v/>
      </c>
      <c r="AG155" t="str">
        <f t="shared" si="30"/>
        <v/>
      </c>
      <c r="AH155" t="str">
        <f t="shared" si="31"/>
        <v/>
      </c>
      <c r="AI155" t="str">
        <f t="shared" si="32"/>
        <v/>
      </c>
      <c r="AJ155" t="str">
        <f t="shared" si="33"/>
        <v/>
      </c>
      <c r="AK155" t="str">
        <f>IF('Plate preparation Calculations'!N162&lt;&gt;"",'Plate preparation Calculations'!N162,"")</f>
        <v/>
      </c>
      <c r="AL155" s="27" t="str">
        <f t="shared" si="34"/>
        <v/>
      </c>
      <c r="AM155" s="21" t="str">
        <f t="shared" si="35"/>
        <v/>
      </c>
      <c r="AN155" t="str">
        <f t="shared" si="36"/>
        <v/>
      </c>
    </row>
    <row r="156" spans="1:40" x14ac:dyDescent="0.3">
      <c r="A156" s="16" t="s">
        <v>162</v>
      </c>
      <c r="B156" t="s">
        <v>34</v>
      </c>
      <c r="C156">
        <v>7</v>
      </c>
      <c r="D156" s="17" t="str">
        <f t="shared" si="28"/>
        <v>XXXX-Nle-L4-16_Multiplex2023Apr - Multiplex2023Apr</v>
      </c>
      <c r="AC156" t="str">
        <f t="shared" si="26"/>
        <v/>
      </c>
      <c r="AD156" t="str">
        <f t="shared" si="27"/>
        <v/>
      </c>
      <c r="AE156" t="str">
        <f>IF(AB156&lt;&gt;"",COUNTIFS($B$2:$Y$17,AB156,cell_passage!$B$2:$Y$17,"&lt;&gt;"),"")</f>
        <v/>
      </c>
      <c r="AF156" t="str">
        <f t="shared" si="29"/>
        <v/>
      </c>
      <c r="AG156" t="str">
        <f t="shared" si="30"/>
        <v/>
      </c>
      <c r="AH156" t="str">
        <f t="shared" si="31"/>
        <v/>
      </c>
      <c r="AI156" t="str">
        <f t="shared" si="32"/>
        <v/>
      </c>
      <c r="AJ156" t="str">
        <f t="shared" si="33"/>
        <v/>
      </c>
      <c r="AK156" t="str">
        <f>IF('Plate preparation Calculations'!N163&lt;&gt;"",'Plate preparation Calculations'!N163,"")</f>
        <v/>
      </c>
      <c r="AL156" s="27" t="str">
        <f t="shared" si="34"/>
        <v/>
      </c>
      <c r="AM156" s="21" t="str">
        <f t="shared" si="35"/>
        <v/>
      </c>
      <c r="AN156" t="str">
        <f t="shared" si="36"/>
        <v/>
      </c>
    </row>
    <row r="157" spans="1:40" x14ac:dyDescent="0.3">
      <c r="A157" s="16" t="s">
        <v>163</v>
      </c>
      <c r="B157" t="s">
        <v>35</v>
      </c>
      <c r="C157">
        <v>7</v>
      </c>
      <c r="D157" s="17" t="str">
        <f t="shared" si="28"/>
        <v>XXXX-Nle-L4-16_Multiplex2023Apr - Multiplex2023Apr</v>
      </c>
      <c r="AC157" t="str">
        <f t="shared" si="26"/>
        <v/>
      </c>
      <c r="AD157" t="str">
        <f t="shared" si="27"/>
        <v/>
      </c>
      <c r="AE157" t="str">
        <f>IF(AB157&lt;&gt;"",COUNTIFS($B$2:$Y$17,AB157,cell_passage!$B$2:$Y$17,"&lt;&gt;"),"")</f>
        <v/>
      </c>
      <c r="AF157" t="str">
        <f t="shared" si="29"/>
        <v/>
      </c>
      <c r="AG157" t="str">
        <f t="shared" si="30"/>
        <v/>
      </c>
      <c r="AH157" t="str">
        <f t="shared" si="31"/>
        <v/>
      </c>
      <c r="AI157" t="str">
        <f t="shared" si="32"/>
        <v/>
      </c>
      <c r="AJ157" t="str">
        <f t="shared" si="33"/>
        <v/>
      </c>
      <c r="AK157" t="str">
        <f>IF('Plate preparation Calculations'!N164&lt;&gt;"",'Plate preparation Calculations'!N164,"")</f>
        <v/>
      </c>
      <c r="AL157" s="27" t="str">
        <f t="shared" si="34"/>
        <v/>
      </c>
      <c r="AM157" s="21" t="str">
        <f t="shared" si="35"/>
        <v/>
      </c>
      <c r="AN157" t="str">
        <f t="shared" si="36"/>
        <v/>
      </c>
    </row>
    <row r="158" spans="1:40" x14ac:dyDescent="0.3">
      <c r="A158" s="16" t="s">
        <v>164</v>
      </c>
      <c r="B158" t="s">
        <v>18</v>
      </c>
      <c r="C158">
        <v>8</v>
      </c>
      <c r="D158" s="17" t="str">
        <f t="shared" ref="D158:D173" si="37">IF(I2&lt;&gt;"",I2,"")</f>
        <v>XXXX-YYYYY-1P02_Pur-2021Dec - Pur-2021Dec</v>
      </c>
      <c r="AC158" t="str">
        <f t="shared" si="26"/>
        <v/>
      </c>
      <c r="AD158" t="str">
        <f t="shared" si="27"/>
        <v/>
      </c>
      <c r="AE158" t="str">
        <f>IF(AB158&lt;&gt;"",COUNTIFS($B$2:$Y$17,AB158,cell_passage!$B$2:$Y$17,"&lt;&gt;"),"")</f>
        <v/>
      </c>
      <c r="AF158" t="str">
        <f t="shared" si="29"/>
        <v/>
      </c>
      <c r="AG158" t="str">
        <f t="shared" si="30"/>
        <v/>
      </c>
      <c r="AH158" t="str">
        <f t="shared" si="31"/>
        <v/>
      </c>
      <c r="AI158" t="str">
        <f t="shared" si="32"/>
        <v/>
      </c>
      <c r="AJ158" t="str">
        <f t="shared" si="33"/>
        <v/>
      </c>
      <c r="AK158" t="str">
        <f>IF('Plate preparation Calculations'!N165&lt;&gt;"",'Plate preparation Calculations'!N165,"")</f>
        <v/>
      </c>
      <c r="AL158" s="27" t="str">
        <f t="shared" si="34"/>
        <v/>
      </c>
      <c r="AM158" s="21" t="str">
        <f t="shared" si="35"/>
        <v/>
      </c>
      <c r="AN158" t="str">
        <f t="shared" si="36"/>
        <v/>
      </c>
    </row>
    <row r="159" spans="1:40" x14ac:dyDescent="0.3">
      <c r="A159" s="16" t="s">
        <v>165</v>
      </c>
      <c r="B159" t="s">
        <v>21</v>
      </c>
      <c r="C159">
        <v>8</v>
      </c>
      <c r="D159" s="17" t="str">
        <f t="shared" si="37"/>
        <v>XXXX-YYYYY-1P02_Pur-2021Dec - Pur-2021Dec</v>
      </c>
      <c r="AC159" t="str">
        <f t="shared" si="26"/>
        <v/>
      </c>
      <c r="AD159" t="str">
        <f t="shared" si="27"/>
        <v/>
      </c>
      <c r="AE159" t="str">
        <f>IF(AB159&lt;&gt;"",COUNTIFS($B$2:$Y$17,AB159,cell_passage!$B$2:$Y$17,"&lt;&gt;"),"")</f>
        <v/>
      </c>
      <c r="AF159" t="str">
        <f t="shared" si="29"/>
        <v/>
      </c>
      <c r="AG159" t="str">
        <f t="shared" si="30"/>
        <v/>
      </c>
      <c r="AH159" t="str">
        <f t="shared" si="31"/>
        <v/>
      </c>
      <c r="AI159" t="str">
        <f t="shared" si="32"/>
        <v/>
      </c>
      <c r="AJ159" t="str">
        <f t="shared" si="33"/>
        <v/>
      </c>
      <c r="AK159" t="str">
        <f>IF('Plate preparation Calculations'!N166&lt;&gt;"",'Plate preparation Calculations'!N166,"")</f>
        <v/>
      </c>
      <c r="AL159" s="27" t="str">
        <f t="shared" si="34"/>
        <v/>
      </c>
      <c r="AM159" s="21" t="str">
        <f t="shared" si="35"/>
        <v/>
      </c>
      <c r="AN159" t="str">
        <f t="shared" si="36"/>
        <v/>
      </c>
    </row>
    <row r="160" spans="1:40" x14ac:dyDescent="0.3">
      <c r="A160" s="16" t="s">
        <v>166</v>
      </c>
      <c r="B160" t="s">
        <v>22</v>
      </c>
      <c r="C160">
        <v>8</v>
      </c>
      <c r="D160" s="17" t="str">
        <f t="shared" si="37"/>
        <v>XXXX-Nle-L5-16_Multiplex2023Apr - Multiplex2023Apr</v>
      </c>
      <c r="AC160" t="str">
        <f t="shared" si="26"/>
        <v/>
      </c>
      <c r="AD160" t="str">
        <f t="shared" si="27"/>
        <v/>
      </c>
      <c r="AE160" t="str">
        <f>IF(AB160&lt;&gt;"",COUNTIFS($B$2:$Y$17,AB160,cell_passage!$B$2:$Y$17,"&lt;&gt;"),"")</f>
        <v/>
      </c>
      <c r="AF160" t="str">
        <f t="shared" si="29"/>
        <v/>
      </c>
      <c r="AG160" t="str">
        <f t="shared" si="30"/>
        <v/>
      </c>
      <c r="AH160" t="str">
        <f t="shared" si="31"/>
        <v/>
      </c>
      <c r="AI160" t="str">
        <f t="shared" si="32"/>
        <v/>
      </c>
      <c r="AJ160" t="str">
        <f t="shared" si="33"/>
        <v/>
      </c>
      <c r="AK160" t="str">
        <f>IF('Plate preparation Calculations'!N167&lt;&gt;"",'Plate preparation Calculations'!N167,"")</f>
        <v/>
      </c>
      <c r="AL160" s="27" t="str">
        <f t="shared" si="34"/>
        <v/>
      </c>
      <c r="AM160" s="21" t="str">
        <f t="shared" si="35"/>
        <v/>
      </c>
      <c r="AN160" t="str">
        <f t="shared" si="36"/>
        <v/>
      </c>
    </row>
    <row r="161" spans="1:40" x14ac:dyDescent="0.3">
      <c r="A161" s="16" t="s">
        <v>167</v>
      </c>
      <c r="B161" t="s">
        <v>23</v>
      </c>
      <c r="C161">
        <v>8</v>
      </c>
      <c r="D161" s="17" t="str">
        <f t="shared" si="37"/>
        <v>XXXX-Nle-L5-16_Multiplex2023Apr - Multiplex2023Apr</v>
      </c>
      <c r="AC161" t="str">
        <f t="shared" si="26"/>
        <v/>
      </c>
      <c r="AD161" t="str">
        <f t="shared" si="27"/>
        <v/>
      </c>
      <c r="AE161" t="str">
        <f>IF(AB161&lt;&gt;"",COUNTIFS($B$2:$Y$17,AB161,cell_passage!$B$2:$Y$17,"&lt;&gt;"),"")</f>
        <v/>
      </c>
      <c r="AF161" t="str">
        <f t="shared" si="29"/>
        <v/>
      </c>
      <c r="AG161" t="str">
        <f t="shared" si="30"/>
        <v/>
      </c>
      <c r="AH161" t="str">
        <f t="shared" si="31"/>
        <v/>
      </c>
      <c r="AI161" t="str">
        <f t="shared" si="32"/>
        <v/>
      </c>
      <c r="AJ161" t="str">
        <f t="shared" si="33"/>
        <v/>
      </c>
      <c r="AK161" t="str">
        <f>IF('Plate preparation Calculations'!N168&lt;&gt;"",'Plate preparation Calculations'!N168,"")</f>
        <v/>
      </c>
      <c r="AL161" s="27" t="str">
        <f t="shared" si="34"/>
        <v/>
      </c>
      <c r="AM161" s="21" t="str">
        <f t="shared" si="35"/>
        <v/>
      </c>
      <c r="AN161" t="str">
        <f t="shared" si="36"/>
        <v/>
      </c>
    </row>
    <row r="162" spans="1:40" x14ac:dyDescent="0.3">
      <c r="A162" s="16" t="s">
        <v>168</v>
      </c>
      <c r="B162" t="s">
        <v>24</v>
      </c>
      <c r="C162">
        <v>8</v>
      </c>
      <c r="D162" s="17" t="str">
        <f t="shared" si="37"/>
        <v>XXXX-Nle-L5-16_Multiplex2023Apr - Multiplex2023Apr</v>
      </c>
      <c r="AC162" t="str">
        <f t="shared" si="26"/>
        <v/>
      </c>
      <c r="AD162" t="str">
        <f t="shared" si="27"/>
        <v/>
      </c>
      <c r="AE162" t="str">
        <f>IF(AB162&lt;&gt;"",COUNTIFS($B$2:$Y$17,AB162,cell_passage!$B$2:$Y$17,"&lt;&gt;"),"")</f>
        <v/>
      </c>
      <c r="AF162" t="str">
        <f t="shared" si="29"/>
        <v/>
      </c>
      <c r="AG162" t="str">
        <f t="shared" si="30"/>
        <v/>
      </c>
      <c r="AH162" t="str">
        <f t="shared" si="31"/>
        <v/>
      </c>
      <c r="AI162" t="str">
        <f t="shared" si="32"/>
        <v/>
      </c>
      <c r="AJ162" t="str">
        <f t="shared" si="33"/>
        <v/>
      </c>
      <c r="AK162" t="str">
        <f>IF('Plate preparation Calculations'!N169&lt;&gt;"",'Plate preparation Calculations'!N169,"")</f>
        <v/>
      </c>
      <c r="AL162" s="27" t="str">
        <f t="shared" si="34"/>
        <v/>
      </c>
      <c r="AM162" s="21" t="str">
        <f t="shared" si="35"/>
        <v/>
      </c>
      <c r="AN162" t="str">
        <f t="shared" si="36"/>
        <v/>
      </c>
    </row>
    <row r="163" spans="1:40" x14ac:dyDescent="0.3">
      <c r="A163" s="16" t="s">
        <v>169</v>
      </c>
      <c r="B163" t="s">
        <v>25</v>
      </c>
      <c r="C163">
        <v>8</v>
      </c>
      <c r="D163" s="17" t="str">
        <f t="shared" si="37"/>
        <v>XXXX-Nle-L5-16_Multiplex2023Apr - Multiplex2023Apr</v>
      </c>
      <c r="AC163" t="str">
        <f t="shared" si="26"/>
        <v/>
      </c>
      <c r="AD163" t="str">
        <f t="shared" si="27"/>
        <v/>
      </c>
      <c r="AE163" t="str">
        <f>IF(AB163&lt;&gt;"",COUNTIFS($B$2:$Y$17,AB163,cell_passage!$B$2:$Y$17,"&lt;&gt;"),"")</f>
        <v/>
      </c>
      <c r="AF163" t="str">
        <f t="shared" si="29"/>
        <v/>
      </c>
      <c r="AG163" t="str">
        <f t="shared" si="30"/>
        <v/>
      </c>
      <c r="AH163" t="str">
        <f t="shared" si="31"/>
        <v/>
      </c>
      <c r="AI163" t="str">
        <f t="shared" si="32"/>
        <v/>
      </c>
      <c r="AJ163" t="str">
        <f t="shared" si="33"/>
        <v/>
      </c>
      <c r="AK163" t="str">
        <f>IF('Plate preparation Calculations'!N170&lt;&gt;"",'Plate preparation Calculations'!N170,"")</f>
        <v/>
      </c>
      <c r="AL163" s="27" t="str">
        <f t="shared" si="34"/>
        <v/>
      </c>
      <c r="AM163" s="21" t="str">
        <f t="shared" si="35"/>
        <v/>
      </c>
      <c r="AN163" t="str">
        <f t="shared" si="36"/>
        <v/>
      </c>
    </row>
    <row r="164" spans="1:40" x14ac:dyDescent="0.3">
      <c r="A164" s="16" t="s">
        <v>170</v>
      </c>
      <c r="B164" t="s">
        <v>26</v>
      </c>
      <c r="C164">
        <v>8</v>
      </c>
      <c r="D164" s="17" t="str">
        <f t="shared" si="37"/>
        <v>XXXX-YYYYY-NGS-MALO-3_Multiplex-2022May - Multiplex-2022May</v>
      </c>
      <c r="AC164" t="str">
        <f t="shared" si="26"/>
        <v/>
      </c>
      <c r="AD164" t="str">
        <f t="shared" si="27"/>
        <v/>
      </c>
      <c r="AE164" t="str">
        <f>IF(AB164&lt;&gt;"",COUNTIFS($B$2:$Y$17,AB164,cell_passage!$B$2:$Y$17,"&lt;&gt;"),"")</f>
        <v/>
      </c>
      <c r="AF164" t="str">
        <f t="shared" si="29"/>
        <v/>
      </c>
      <c r="AG164" t="str">
        <f t="shared" si="30"/>
        <v/>
      </c>
      <c r="AH164" t="str">
        <f t="shared" si="31"/>
        <v/>
      </c>
      <c r="AI164" t="str">
        <f t="shared" si="32"/>
        <v/>
      </c>
      <c r="AJ164" t="str">
        <f t="shared" si="33"/>
        <v/>
      </c>
      <c r="AK164" t="str">
        <f>IF('Plate preparation Calculations'!N171&lt;&gt;"",'Plate preparation Calculations'!N171,"")</f>
        <v/>
      </c>
      <c r="AL164" s="27" t="str">
        <f t="shared" si="34"/>
        <v/>
      </c>
      <c r="AM164" s="21" t="str">
        <f t="shared" si="35"/>
        <v/>
      </c>
      <c r="AN164" t="str">
        <f t="shared" si="36"/>
        <v/>
      </c>
    </row>
    <row r="165" spans="1:40" x14ac:dyDescent="0.3">
      <c r="A165" s="16" t="s">
        <v>171</v>
      </c>
      <c r="B165" t="s">
        <v>27</v>
      </c>
      <c r="C165">
        <v>8</v>
      </c>
      <c r="D165" s="17" t="str">
        <f t="shared" si="37"/>
        <v>XXXX-Nle-L5-04_Multiplex2023Mar - Multiplex2023Mar</v>
      </c>
      <c r="AC165" t="str">
        <f t="shared" si="26"/>
        <v/>
      </c>
      <c r="AD165" t="str">
        <f t="shared" si="27"/>
        <v/>
      </c>
      <c r="AE165" t="str">
        <f>IF(AB165&lt;&gt;"",COUNTIFS($B$2:$Y$17,AB165,cell_passage!$B$2:$Y$17,"&lt;&gt;"),"")</f>
        <v/>
      </c>
      <c r="AF165" t="str">
        <f t="shared" si="29"/>
        <v/>
      </c>
      <c r="AG165" t="str">
        <f t="shared" si="30"/>
        <v/>
      </c>
      <c r="AH165" t="str">
        <f t="shared" si="31"/>
        <v/>
      </c>
      <c r="AI165" t="str">
        <f t="shared" si="32"/>
        <v/>
      </c>
      <c r="AJ165" t="str">
        <f t="shared" si="33"/>
        <v/>
      </c>
      <c r="AK165" t="str">
        <f>IF('Plate preparation Calculations'!N172&lt;&gt;"",'Plate preparation Calculations'!N172,"")</f>
        <v/>
      </c>
      <c r="AL165" s="27" t="str">
        <f t="shared" si="34"/>
        <v/>
      </c>
      <c r="AM165" s="21" t="str">
        <f t="shared" si="35"/>
        <v/>
      </c>
      <c r="AN165" t="str">
        <f t="shared" si="36"/>
        <v/>
      </c>
    </row>
    <row r="166" spans="1:40" x14ac:dyDescent="0.3">
      <c r="A166" s="16" t="s">
        <v>172</v>
      </c>
      <c r="B166" t="s">
        <v>28</v>
      </c>
      <c r="C166">
        <v>8</v>
      </c>
      <c r="D166" s="17" t="str">
        <f t="shared" si="37"/>
        <v>XXXX-Nle-L5-04_Multiplex2023Mar - Multiplex2023Mar</v>
      </c>
      <c r="AC166" t="str">
        <f t="shared" si="26"/>
        <v/>
      </c>
      <c r="AD166" t="str">
        <f t="shared" si="27"/>
        <v/>
      </c>
      <c r="AE166" t="str">
        <f>IF(AB166&lt;&gt;"",COUNTIFS($B$2:$Y$17,AB166,cell_passage!$B$2:$Y$17,"&lt;&gt;"),"")</f>
        <v/>
      </c>
      <c r="AF166" t="str">
        <f t="shared" si="29"/>
        <v/>
      </c>
      <c r="AG166" t="str">
        <f t="shared" si="30"/>
        <v/>
      </c>
      <c r="AH166" t="str">
        <f t="shared" si="31"/>
        <v/>
      </c>
      <c r="AI166" t="str">
        <f t="shared" si="32"/>
        <v/>
      </c>
      <c r="AJ166" t="str">
        <f t="shared" si="33"/>
        <v/>
      </c>
      <c r="AK166" t="str">
        <f>IF('Plate preparation Calculations'!N173&lt;&gt;"",'Plate preparation Calculations'!N173,"")</f>
        <v/>
      </c>
      <c r="AL166" s="27" t="str">
        <f t="shared" si="34"/>
        <v/>
      </c>
      <c r="AM166" s="21" t="str">
        <f t="shared" si="35"/>
        <v/>
      </c>
      <c r="AN166" t="str">
        <f t="shared" si="36"/>
        <v/>
      </c>
    </row>
    <row r="167" spans="1:40" x14ac:dyDescent="0.3">
      <c r="A167" s="16" t="s">
        <v>173</v>
      </c>
      <c r="B167" t="s">
        <v>29</v>
      </c>
      <c r="C167">
        <v>8</v>
      </c>
      <c r="D167" s="17" t="str">
        <f t="shared" si="37"/>
        <v>XXXX-Nle-L5-04_Multiplex2023Mar - Multiplex2023Mar</v>
      </c>
      <c r="AC167" t="str">
        <f t="shared" si="26"/>
        <v/>
      </c>
      <c r="AD167" t="str">
        <f t="shared" si="27"/>
        <v/>
      </c>
      <c r="AE167" t="str">
        <f>IF(AB167&lt;&gt;"",COUNTIFS($B$2:$Y$17,AB167,cell_passage!$B$2:$Y$17,"&lt;&gt;"),"")</f>
        <v/>
      </c>
      <c r="AF167" t="str">
        <f t="shared" si="29"/>
        <v/>
      </c>
      <c r="AG167" t="str">
        <f t="shared" si="30"/>
        <v/>
      </c>
      <c r="AH167" t="str">
        <f t="shared" si="31"/>
        <v/>
      </c>
      <c r="AI167" t="str">
        <f t="shared" si="32"/>
        <v/>
      </c>
      <c r="AJ167" t="str">
        <f t="shared" si="33"/>
        <v/>
      </c>
      <c r="AK167" t="str">
        <f>IF('Plate preparation Calculations'!N174&lt;&gt;"",'Plate preparation Calculations'!N174,"")</f>
        <v/>
      </c>
      <c r="AL167" s="27" t="str">
        <f t="shared" si="34"/>
        <v/>
      </c>
      <c r="AM167" s="21" t="str">
        <f t="shared" si="35"/>
        <v/>
      </c>
      <c r="AN167" t="str">
        <f t="shared" si="36"/>
        <v/>
      </c>
    </row>
    <row r="168" spans="1:40" x14ac:dyDescent="0.3">
      <c r="A168" s="16" t="s">
        <v>174</v>
      </c>
      <c r="B168" t="s">
        <v>30</v>
      </c>
      <c r="C168">
        <v>8</v>
      </c>
      <c r="D168" s="17" t="str">
        <f t="shared" si="37"/>
        <v>XXXX-Nle-L5-04_Multiplex2023Mar - Multiplex2023Mar</v>
      </c>
      <c r="AC168" t="str">
        <f t="shared" si="26"/>
        <v/>
      </c>
      <c r="AD168" t="str">
        <f t="shared" si="27"/>
        <v/>
      </c>
      <c r="AE168" t="str">
        <f>IF(AB168&lt;&gt;"",COUNTIFS($B$2:$Y$17,AB168,cell_passage!$B$2:$Y$17,"&lt;&gt;"),"")</f>
        <v/>
      </c>
      <c r="AF168" t="str">
        <f t="shared" si="29"/>
        <v/>
      </c>
      <c r="AG168" t="str">
        <f t="shared" si="30"/>
        <v/>
      </c>
      <c r="AH168" t="str">
        <f t="shared" si="31"/>
        <v/>
      </c>
      <c r="AI168" t="str">
        <f t="shared" si="32"/>
        <v/>
      </c>
      <c r="AJ168" t="str">
        <f t="shared" si="33"/>
        <v/>
      </c>
      <c r="AK168" t="str">
        <f>IF('Plate preparation Calculations'!N175&lt;&gt;"",'Plate preparation Calculations'!N175,"")</f>
        <v/>
      </c>
      <c r="AL168" s="27" t="str">
        <f t="shared" si="34"/>
        <v/>
      </c>
      <c r="AM168" s="21" t="str">
        <f t="shared" si="35"/>
        <v/>
      </c>
      <c r="AN168" t="str">
        <f t="shared" si="36"/>
        <v/>
      </c>
    </row>
    <row r="169" spans="1:40" x14ac:dyDescent="0.3">
      <c r="A169" s="16" t="s">
        <v>175</v>
      </c>
      <c r="B169" t="s">
        <v>31</v>
      </c>
      <c r="C169">
        <v>8</v>
      </c>
      <c r="D169" s="17" t="str">
        <f t="shared" si="37"/>
        <v>XXXX-YYYYY-NGS-MALO-3_Multiplex-2022May - Multiplex-2022May</v>
      </c>
      <c r="AC169" t="str">
        <f t="shared" si="26"/>
        <v/>
      </c>
      <c r="AD169" t="str">
        <f t="shared" si="27"/>
        <v/>
      </c>
      <c r="AE169" t="str">
        <f>IF(AB169&lt;&gt;"",COUNTIFS($B$2:$Y$17,AB169,cell_passage!$B$2:$Y$17,"&lt;&gt;"),"")</f>
        <v/>
      </c>
      <c r="AF169" t="str">
        <f t="shared" si="29"/>
        <v/>
      </c>
      <c r="AG169" t="str">
        <f t="shared" si="30"/>
        <v/>
      </c>
      <c r="AH169" t="str">
        <f t="shared" si="31"/>
        <v/>
      </c>
      <c r="AI169" t="str">
        <f t="shared" si="32"/>
        <v/>
      </c>
      <c r="AJ169" t="str">
        <f t="shared" si="33"/>
        <v/>
      </c>
      <c r="AK169" t="str">
        <f>IF('Plate preparation Calculations'!N176&lt;&gt;"",'Plate preparation Calculations'!N176,"")</f>
        <v/>
      </c>
      <c r="AL169" s="27" t="str">
        <f t="shared" si="34"/>
        <v/>
      </c>
      <c r="AM169" s="21" t="str">
        <f t="shared" si="35"/>
        <v/>
      </c>
      <c r="AN169" t="str">
        <f t="shared" si="36"/>
        <v/>
      </c>
    </row>
    <row r="170" spans="1:40" x14ac:dyDescent="0.3">
      <c r="A170" s="16" t="s">
        <v>176</v>
      </c>
      <c r="B170" t="s">
        <v>32</v>
      </c>
      <c r="C170">
        <v>8</v>
      </c>
      <c r="D170" s="17" t="str">
        <f t="shared" si="37"/>
        <v>XXXX-Nle-L4-16_Multiplex2023Apr - Multiplex2023Apr</v>
      </c>
      <c r="AC170" t="str">
        <f t="shared" si="26"/>
        <v/>
      </c>
      <c r="AD170" t="str">
        <f t="shared" si="27"/>
        <v/>
      </c>
      <c r="AE170" t="str">
        <f>IF(AB170&lt;&gt;"",COUNTIFS($B$2:$Y$17,AB170,cell_passage!$B$2:$Y$17,"&lt;&gt;"),"")</f>
        <v/>
      </c>
      <c r="AF170" t="str">
        <f t="shared" si="29"/>
        <v/>
      </c>
      <c r="AG170" t="str">
        <f t="shared" si="30"/>
        <v/>
      </c>
      <c r="AH170" t="str">
        <f t="shared" si="31"/>
        <v/>
      </c>
      <c r="AI170" t="str">
        <f t="shared" si="32"/>
        <v/>
      </c>
      <c r="AJ170" t="str">
        <f t="shared" si="33"/>
        <v/>
      </c>
      <c r="AK170" t="str">
        <f>IF('Plate preparation Calculations'!N177&lt;&gt;"",'Plate preparation Calculations'!N177,"")</f>
        <v/>
      </c>
      <c r="AL170" s="27" t="str">
        <f t="shared" si="34"/>
        <v/>
      </c>
      <c r="AM170" s="21" t="str">
        <f t="shared" si="35"/>
        <v/>
      </c>
      <c r="AN170" t="str">
        <f t="shared" si="36"/>
        <v/>
      </c>
    </row>
    <row r="171" spans="1:40" x14ac:dyDescent="0.3">
      <c r="A171" s="16" t="s">
        <v>177</v>
      </c>
      <c r="B171" t="s">
        <v>33</v>
      </c>
      <c r="C171">
        <v>8</v>
      </c>
      <c r="D171" s="17" t="str">
        <f t="shared" si="37"/>
        <v>XXXX-Nle-L4-16_Multiplex2023Apr - Multiplex2023Apr</v>
      </c>
      <c r="AC171" t="str">
        <f t="shared" si="26"/>
        <v/>
      </c>
      <c r="AD171" t="str">
        <f t="shared" si="27"/>
        <v/>
      </c>
      <c r="AE171" t="str">
        <f>IF(AB171&lt;&gt;"",COUNTIFS($B$2:$Y$17,AB171,cell_passage!$B$2:$Y$17,"&lt;&gt;"),"")</f>
        <v/>
      </c>
      <c r="AF171" t="str">
        <f t="shared" si="29"/>
        <v/>
      </c>
      <c r="AG171" t="str">
        <f t="shared" si="30"/>
        <v/>
      </c>
      <c r="AH171" t="str">
        <f t="shared" si="31"/>
        <v/>
      </c>
      <c r="AI171" t="str">
        <f t="shared" si="32"/>
        <v/>
      </c>
      <c r="AJ171" t="str">
        <f t="shared" si="33"/>
        <v/>
      </c>
      <c r="AK171" t="str">
        <f>IF('Plate preparation Calculations'!N178&lt;&gt;"",'Plate preparation Calculations'!N178,"")</f>
        <v/>
      </c>
      <c r="AL171" s="27" t="str">
        <f t="shared" si="34"/>
        <v/>
      </c>
      <c r="AM171" s="21" t="str">
        <f t="shared" si="35"/>
        <v/>
      </c>
      <c r="AN171" t="str">
        <f t="shared" si="36"/>
        <v/>
      </c>
    </row>
    <row r="172" spans="1:40" x14ac:dyDescent="0.3">
      <c r="A172" s="16" t="s">
        <v>178</v>
      </c>
      <c r="B172" t="s">
        <v>34</v>
      </c>
      <c r="C172">
        <v>8</v>
      </c>
      <c r="D172" s="17" t="str">
        <f t="shared" si="37"/>
        <v>XXXX-Nle-L4-16_Multiplex2023Apr - Multiplex2023Apr</v>
      </c>
      <c r="AC172" t="str">
        <f t="shared" si="26"/>
        <v/>
      </c>
      <c r="AD172" t="str">
        <f t="shared" si="27"/>
        <v/>
      </c>
      <c r="AE172" t="str">
        <f>IF(AB172&lt;&gt;"",COUNTIFS($B$2:$Y$17,AB172,cell_passage!$B$2:$Y$17,"&lt;&gt;"),"")</f>
        <v/>
      </c>
      <c r="AF172" t="str">
        <f t="shared" si="29"/>
        <v/>
      </c>
      <c r="AG172" t="str">
        <f t="shared" si="30"/>
        <v/>
      </c>
      <c r="AH172" t="str">
        <f t="shared" si="31"/>
        <v/>
      </c>
      <c r="AI172" t="str">
        <f t="shared" si="32"/>
        <v/>
      </c>
      <c r="AJ172" t="str">
        <f t="shared" si="33"/>
        <v/>
      </c>
      <c r="AK172" t="str">
        <f>IF('Plate preparation Calculations'!N179&lt;&gt;"",'Plate preparation Calculations'!N179,"")</f>
        <v/>
      </c>
      <c r="AL172" s="27" t="str">
        <f t="shared" si="34"/>
        <v/>
      </c>
      <c r="AM172" s="21" t="str">
        <f t="shared" si="35"/>
        <v/>
      </c>
      <c r="AN172" t="str">
        <f t="shared" si="36"/>
        <v/>
      </c>
    </row>
    <row r="173" spans="1:40" x14ac:dyDescent="0.3">
      <c r="A173" s="16" t="s">
        <v>179</v>
      </c>
      <c r="B173" t="s">
        <v>35</v>
      </c>
      <c r="C173">
        <v>8</v>
      </c>
      <c r="D173" s="17" t="str">
        <f t="shared" si="37"/>
        <v>XXXX-Nle-L4-16_Multiplex2023Apr - Multiplex2023Apr</v>
      </c>
      <c r="AC173" t="str">
        <f t="shared" si="26"/>
        <v/>
      </c>
      <c r="AD173" t="str">
        <f t="shared" si="27"/>
        <v/>
      </c>
      <c r="AE173" t="str">
        <f>IF(AB173&lt;&gt;"",COUNTIFS($B$2:$Y$17,AB173,cell_passage!$B$2:$Y$17,"&lt;&gt;"),"")</f>
        <v/>
      </c>
      <c r="AF173" t="str">
        <f t="shared" si="29"/>
        <v/>
      </c>
      <c r="AG173" t="str">
        <f t="shared" si="30"/>
        <v/>
      </c>
      <c r="AH173" t="str">
        <f t="shared" si="31"/>
        <v/>
      </c>
      <c r="AI173" t="str">
        <f t="shared" si="32"/>
        <v/>
      </c>
      <c r="AJ173" t="str">
        <f t="shared" si="33"/>
        <v/>
      </c>
      <c r="AK173" t="str">
        <f>IF('Plate preparation Calculations'!N180&lt;&gt;"",'Plate preparation Calculations'!N180,"")</f>
        <v/>
      </c>
      <c r="AL173" s="27" t="str">
        <f t="shared" si="34"/>
        <v/>
      </c>
      <c r="AM173" s="21" t="str">
        <f t="shared" si="35"/>
        <v/>
      </c>
      <c r="AN173" t="str">
        <f t="shared" si="36"/>
        <v/>
      </c>
    </row>
    <row r="174" spans="1:40" x14ac:dyDescent="0.3">
      <c r="A174" s="16" t="s">
        <v>180</v>
      </c>
      <c r="B174" t="s">
        <v>18</v>
      </c>
      <c r="C174">
        <v>9</v>
      </c>
      <c r="D174" s="17" t="str">
        <f t="shared" ref="D174:D189" si="38">IF(J2&lt;&gt;"",J2,"")</f>
        <v>Buffer</v>
      </c>
      <c r="AC174" t="str">
        <f t="shared" si="26"/>
        <v/>
      </c>
      <c r="AD174" t="str">
        <f t="shared" si="27"/>
        <v/>
      </c>
      <c r="AE174" t="str">
        <f>IF(AB174&lt;&gt;"",COUNTIFS($B$2:$Y$17,AB174,cell_passage!$B$2:$Y$17,"&lt;&gt;"),"")</f>
        <v/>
      </c>
      <c r="AF174" t="str">
        <f t="shared" si="29"/>
        <v/>
      </c>
      <c r="AG174" t="str">
        <f t="shared" si="30"/>
        <v/>
      </c>
      <c r="AH174" t="str">
        <f t="shared" si="31"/>
        <v/>
      </c>
      <c r="AI174" t="str">
        <f t="shared" si="32"/>
        <v/>
      </c>
      <c r="AJ174" t="str">
        <f t="shared" si="33"/>
        <v/>
      </c>
      <c r="AK174" t="str">
        <f>IF('Plate preparation Calculations'!N181&lt;&gt;"",'Plate preparation Calculations'!N181,"")</f>
        <v/>
      </c>
      <c r="AL174" s="27" t="str">
        <f t="shared" si="34"/>
        <v/>
      </c>
      <c r="AM174" s="21" t="str">
        <f t="shared" si="35"/>
        <v/>
      </c>
      <c r="AN174" t="str">
        <f t="shared" si="36"/>
        <v/>
      </c>
    </row>
    <row r="175" spans="1:40" x14ac:dyDescent="0.3">
      <c r="A175" s="16" t="s">
        <v>181</v>
      </c>
      <c r="B175" t="s">
        <v>21</v>
      </c>
      <c r="C175">
        <v>9</v>
      </c>
      <c r="D175" s="17" t="str">
        <f t="shared" si="38"/>
        <v>XXXX-Nle-L5-17_Multiplex2023Apr - Multiplex2023Apr</v>
      </c>
      <c r="AC175" t="str">
        <f t="shared" si="26"/>
        <v/>
      </c>
      <c r="AD175" t="str">
        <f t="shared" si="27"/>
        <v/>
      </c>
      <c r="AE175" t="str">
        <f>IF(AB175&lt;&gt;"",COUNTIFS($B$2:$Y$17,AB175,cell_passage!$B$2:$Y$17,"&lt;&gt;"),"")</f>
        <v/>
      </c>
      <c r="AF175" t="str">
        <f t="shared" si="29"/>
        <v/>
      </c>
      <c r="AG175" t="str">
        <f t="shared" si="30"/>
        <v/>
      </c>
      <c r="AH175" t="str">
        <f t="shared" si="31"/>
        <v/>
      </c>
      <c r="AI175" t="str">
        <f t="shared" si="32"/>
        <v/>
      </c>
      <c r="AJ175" t="str">
        <f t="shared" si="33"/>
        <v/>
      </c>
      <c r="AK175" t="str">
        <f>IF('Plate preparation Calculations'!N182&lt;&gt;"",'Plate preparation Calculations'!N182,"")</f>
        <v/>
      </c>
      <c r="AL175" s="27" t="str">
        <f t="shared" si="34"/>
        <v/>
      </c>
      <c r="AM175" s="21" t="str">
        <f t="shared" si="35"/>
        <v/>
      </c>
      <c r="AN175" t="str">
        <f t="shared" si="36"/>
        <v/>
      </c>
    </row>
    <row r="176" spans="1:40" x14ac:dyDescent="0.3">
      <c r="A176" s="16" t="s">
        <v>182</v>
      </c>
      <c r="B176" t="s">
        <v>22</v>
      </c>
      <c r="C176">
        <v>9</v>
      </c>
      <c r="D176" s="17" t="str">
        <f t="shared" si="38"/>
        <v>XXXX-Nle-L5-17_Multiplex2023Apr - Multiplex2023Apr</v>
      </c>
      <c r="AC176" t="str">
        <f t="shared" si="26"/>
        <v/>
      </c>
      <c r="AD176" t="str">
        <f t="shared" si="27"/>
        <v/>
      </c>
      <c r="AE176" t="str">
        <f>IF(AB176&lt;&gt;"",COUNTIFS($B$2:$Y$17,AB176,cell_passage!$B$2:$Y$17,"&lt;&gt;"),"")</f>
        <v/>
      </c>
      <c r="AF176" t="str">
        <f t="shared" si="29"/>
        <v/>
      </c>
      <c r="AG176" t="str">
        <f t="shared" si="30"/>
        <v/>
      </c>
      <c r="AH176" t="str">
        <f t="shared" si="31"/>
        <v/>
      </c>
      <c r="AI176" t="str">
        <f t="shared" si="32"/>
        <v/>
      </c>
      <c r="AJ176" t="str">
        <f t="shared" si="33"/>
        <v/>
      </c>
      <c r="AK176" t="str">
        <f>IF('Plate preparation Calculations'!N183&lt;&gt;"",'Plate preparation Calculations'!N183,"")</f>
        <v/>
      </c>
      <c r="AL176" s="27" t="str">
        <f t="shared" si="34"/>
        <v/>
      </c>
      <c r="AM176" s="21" t="str">
        <f t="shared" si="35"/>
        <v/>
      </c>
      <c r="AN176" t="str">
        <f t="shared" si="36"/>
        <v/>
      </c>
    </row>
    <row r="177" spans="1:40" x14ac:dyDescent="0.3">
      <c r="A177" s="16" t="s">
        <v>183</v>
      </c>
      <c r="B177" t="s">
        <v>23</v>
      </c>
      <c r="C177">
        <v>9</v>
      </c>
      <c r="D177" s="17" t="str">
        <f t="shared" si="38"/>
        <v>XXXX-Nle-L5-17_Multiplex2023Apr - Multiplex2023Apr</v>
      </c>
      <c r="AC177" t="str">
        <f t="shared" si="26"/>
        <v/>
      </c>
      <c r="AD177" t="str">
        <f t="shared" si="27"/>
        <v/>
      </c>
      <c r="AE177" t="str">
        <f>IF(AB177&lt;&gt;"",COUNTIFS($B$2:$Y$17,AB177,cell_passage!$B$2:$Y$17,"&lt;&gt;"),"")</f>
        <v/>
      </c>
      <c r="AF177" t="str">
        <f t="shared" si="29"/>
        <v/>
      </c>
      <c r="AG177" t="str">
        <f t="shared" si="30"/>
        <v/>
      </c>
      <c r="AH177" t="str">
        <f t="shared" si="31"/>
        <v/>
      </c>
      <c r="AI177" t="str">
        <f t="shared" si="32"/>
        <v/>
      </c>
      <c r="AJ177" t="str">
        <f t="shared" si="33"/>
        <v/>
      </c>
      <c r="AK177" t="str">
        <f>IF('Plate preparation Calculations'!N184&lt;&gt;"",'Plate preparation Calculations'!N184,"")</f>
        <v/>
      </c>
      <c r="AL177" s="27" t="str">
        <f t="shared" si="34"/>
        <v/>
      </c>
      <c r="AM177" s="21" t="str">
        <f t="shared" si="35"/>
        <v/>
      </c>
      <c r="AN177" t="str">
        <f t="shared" si="36"/>
        <v/>
      </c>
    </row>
    <row r="178" spans="1:40" x14ac:dyDescent="0.3">
      <c r="A178" s="16" t="s">
        <v>184</v>
      </c>
      <c r="B178" t="s">
        <v>24</v>
      </c>
      <c r="C178">
        <v>9</v>
      </c>
      <c r="D178" s="17" t="str">
        <f t="shared" si="38"/>
        <v>XXXX-Nle-L5-17_Multiplex2023Apr - Multiplex2023Apr</v>
      </c>
      <c r="AC178" t="str">
        <f t="shared" si="26"/>
        <v/>
      </c>
      <c r="AD178" t="str">
        <f t="shared" si="27"/>
        <v/>
      </c>
      <c r="AE178" t="str">
        <f>IF(AB178&lt;&gt;"",COUNTIFS($B$2:$Y$17,AB178,cell_passage!$B$2:$Y$17,"&lt;&gt;"),"")</f>
        <v/>
      </c>
      <c r="AF178" t="str">
        <f t="shared" si="29"/>
        <v/>
      </c>
      <c r="AG178" t="str">
        <f t="shared" si="30"/>
        <v/>
      </c>
      <c r="AH178" t="str">
        <f t="shared" si="31"/>
        <v/>
      </c>
      <c r="AI178" t="str">
        <f t="shared" si="32"/>
        <v/>
      </c>
      <c r="AJ178" t="str">
        <f t="shared" si="33"/>
        <v/>
      </c>
      <c r="AK178" t="str">
        <f>IF('Plate preparation Calculations'!N185&lt;&gt;"",'Plate preparation Calculations'!N185,"")</f>
        <v/>
      </c>
      <c r="AL178" s="27" t="str">
        <f t="shared" si="34"/>
        <v/>
      </c>
      <c r="AM178" s="21" t="str">
        <f t="shared" si="35"/>
        <v/>
      </c>
      <c r="AN178" t="str">
        <f t="shared" si="36"/>
        <v/>
      </c>
    </row>
    <row r="179" spans="1:40" x14ac:dyDescent="0.3">
      <c r="A179" s="16" t="s">
        <v>185</v>
      </c>
      <c r="B179" t="s">
        <v>25</v>
      </c>
      <c r="C179">
        <v>9</v>
      </c>
      <c r="D179" s="17" t="str">
        <f t="shared" si="38"/>
        <v>XXXX-Nle-L5-17_Multiplex2023Apr - Multiplex2023Apr</v>
      </c>
      <c r="AC179" t="str">
        <f t="shared" si="26"/>
        <v/>
      </c>
      <c r="AD179" t="str">
        <f t="shared" si="27"/>
        <v/>
      </c>
      <c r="AE179" t="str">
        <f>IF(AB179&lt;&gt;"",COUNTIFS($B$2:$Y$17,AB179,cell_passage!$B$2:$Y$17,"&lt;&gt;"),"")</f>
        <v/>
      </c>
      <c r="AF179" t="str">
        <f t="shared" si="29"/>
        <v/>
      </c>
      <c r="AG179" t="str">
        <f t="shared" si="30"/>
        <v/>
      </c>
      <c r="AH179" t="str">
        <f t="shared" si="31"/>
        <v/>
      </c>
      <c r="AI179" t="str">
        <f t="shared" si="32"/>
        <v/>
      </c>
      <c r="AJ179" t="str">
        <f t="shared" si="33"/>
        <v/>
      </c>
      <c r="AK179" t="str">
        <f>IF('Plate preparation Calculations'!N186&lt;&gt;"",'Plate preparation Calculations'!N186,"")</f>
        <v/>
      </c>
      <c r="AL179" s="27" t="str">
        <f t="shared" si="34"/>
        <v/>
      </c>
      <c r="AM179" s="21" t="str">
        <f t="shared" si="35"/>
        <v/>
      </c>
      <c r="AN179" t="str">
        <f t="shared" si="36"/>
        <v/>
      </c>
    </row>
    <row r="180" spans="1:40" x14ac:dyDescent="0.3">
      <c r="A180" s="16" t="s">
        <v>186</v>
      </c>
      <c r="B180" t="s">
        <v>26</v>
      </c>
      <c r="C180">
        <v>9</v>
      </c>
      <c r="D180" s="17" t="str">
        <f t="shared" si="38"/>
        <v>XXXX-Nle-L5-05_Multiplex2023Apr - Multiplex2023Apr</v>
      </c>
      <c r="AC180" t="str">
        <f t="shared" si="26"/>
        <v/>
      </c>
      <c r="AD180" t="str">
        <f t="shared" si="27"/>
        <v/>
      </c>
      <c r="AE180" t="str">
        <f>IF(AB180&lt;&gt;"",COUNTIFS($B$2:$Y$17,AB180,cell_passage!$B$2:$Y$17,"&lt;&gt;"),"")</f>
        <v/>
      </c>
      <c r="AF180" t="str">
        <f t="shared" si="29"/>
        <v/>
      </c>
      <c r="AG180" t="str">
        <f t="shared" si="30"/>
        <v/>
      </c>
      <c r="AH180" t="str">
        <f t="shared" si="31"/>
        <v/>
      </c>
      <c r="AI180" t="str">
        <f t="shared" si="32"/>
        <v/>
      </c>
      <c r="AJ180" t="str">
        <f t="shared" si="33"/>
        <v/>
      </c>
      <c r="AK180" t="str">
        <f>IF('Plate preparation Calculations'!N187&lt;&gt;"",'Plate preparation Calculations'!N187,"")</f>
        <v/>
      </c>
      <c r="AL180" s="27" t="str">
        <f t="shared" si="34"/>
        <v/>
      </c>
      <c r="AM180" s="21" t="str">
        <f t="shared" si="35"/>
        <v/>
      </c>
      <c r="AN180" t="str">
        <f t="shared" si="36"/>
        <v/>
      </c>
    </row>
    <row r="181" spans="1:40" x14ac:dyDescent="0.3">
      <c r="A181" s="16" t="s">
        <v>187</v>
      </c>
      <c r="B181" t="s">
        <v>27</v>
      </c>
      <c r="C181">
        <v>9</v>
      </c>
      <c r="D181" s="17" t="str">
        <f t="shared" si="38"/>
        <v>XXXX-Nle-L5-05_Multiplex2023Apr - Multiplex2023Apr</v>
      </c>
      <c r="AC181" t="str">
        <f t="shared" si="26"/>
        <v/>
      </c>
      <c r="AD181" t="str">
        <f t="shared" si="27"/>
        <v/>
      </c>
      <c r="AE181" t="str">
        <f>IF(AB181&lt;&gt;"",COUNTIFS($B$2:$Y$17,AB181,cell_passage!$B$2:$Y$17,"&lt;&gt;"),"")</f>
        <v/>
      </c>
      <c r="AF181" t="str">
        <f t="shared" si="29"/>
        <v/>
      </c>
      <c r="AG181" t="str">
        <f t="shared" si="30"/>
        <v/>
      </c>
      <c r="AH181" t="str">
        <f t="shared" si="31"/>
        <v/>
      </c>
      <c r="AI181" t="str">
        <f t="shared" si="32"/>
        <v/>
      </c>
      <c r="AJ181" t="str">
        <f t="shared" si="33"/>
        <v/>
      </c>
      <c r="AK181" t="str">
        <f>IF('Plate preparation Calculations'!N188&lt;&gt;"",'Plate preparation Calculations'!N188,"")</f>
        <v/>
      </c>
      <c r="AL181" s="27" t="str">
        <f t="shared" si="34"/>
        <v/>
      </c>
      <c r="AM181" s="21" t="str">
        <f t="shared" si="35"/>
        <v/>
      </c>
      <c r="AN181" t="str">
        <f t="shared" si="36"/>
        <v/>
      </c>
    </row>
    <row r="182" spans="1:40" x14ac:dyDescent="0.3">
      <c r="A182" s="16" t="s">
        <v>188</v>
      </c>
      <c r="B182" t="s">
        <v>28</v>
      </c>
      <c r="C182">
        <v>9</v>
      </c>
      <c r="D182" s="17" t="str">
        <f t="shared" si="38"/>
        <v>XXXX-Nle-L5-05_Multiplex2023Apr - Multiplex2023Apr</v>
      </c>
      <c r="AC182" t="str">
        <f t="shared" si="26"/>
        <v/>
      </c>
      <c r="AD182" t="str">
        <f t="shared" si="27"/>
        <v/>
      </c>
      <c r="AE182" t="str">
        <f>IF(AB182&lt;&gt;"",COUNTIFS($B$2:$Y$17,AB182,cell_passage!$B$2:$Y$17,"&lt;&gt;"),"")</f>
        <v/>
      </c>
      <c r="AF182" t="str">
        <f t="shared" si="29"/>
        <v/>
      </c>
      <c r="AG182" t="str">
        <f t="shared" si="30"/>
        <v/>
      </c>
      <c r="AH182" t="str">
        <f t="shared" si="31"/>
        <v/>
      </c>
      <c r="AI182" t="str">
        <f t="shared" si="32"/>
        <v/>
      </c>
      <c r="AJ182" t="str">
        <f t="shared" si="33"/>
        <v/>
      </c>
      <c r="AK182" t="str">
        <f>IF('Plate preparation Calculations'!N189&lt;&gt;"",'Plate preparation Calculations'!N189,"")</f>
        <v/>
      </c>
      <c r="AL182" s="27" t="str">
        <f t="shared" si="34"/>
        <v/>
      </c>
      <c r="AM182" s="21" t="str">
        <f t="shared" si="35"/>
        <v/>
      </c>
      <c r="AN182" t="str">
        <f t="shared" si="36"/>
        <v/>
      </c>
    </row>
    <row r="183" spans="1:40" x14ac:dyDescent="0.3">
      <c r="A183" s="16" t="s">
        <v>189</v>
      </c>
      <c r="B183" t="s">
        <v>29</v>
      </c>
      <c r="C183">
        <v>9</v>
      </c>
      <c r="D183" s="17" t="str">
        <f t="shared" si="38"/>
        <v>XXXX-Nle-L5-05_Multiplex2023Apr - Multiplex2023Apr</v>
      </c>
      <c r="AC183" t="str">
        <f t="shared" si="26"/>
        <v/>
      </c>
      <c r="AD183" t="str">
        <f t="shared" si="27"/>
        <v/>
      </c>
      <c r="AE183" t="str">
        <f>IF(AB183&lt;&gt;"",COUNTIFS($B$2:$Y$17,AB183,cell_passage!$B$2:$Y$17,"&lt;&gt;"),"")</f>
        <v/>
      </c>
      <c r="AF183" t="str">
        <f t="shared" si="29"/>
        <v/>
      </c>
      <c r="AG183" t="str">
        <f t="shared" si="30"/>
        <v/>
      </c>
      <c r="AH183" t="str">
        <f t="shared" si="31"/>
        <v/>
      </c>
      <c r="AI183" t="str">
        <f t="shared" si="32"/>
        <v/>
      </c>
      <c r="AJ183" t="str">
        <f t="shared" si="33"/>
        <v/>
      </c>
      <c r="AK183" t="str">
        <f>IF('Plate preparation Calculations'!N190&lt;&gt;"",'Plate preparation Calculations'!N190,"")</f>
        <v/>
      </c>
      <c r="AL183" s="27" t="str">
        <f t="shared" si="34"/>
        <v/>
      </c>
      <c r="AM183" s="21" t="str">
        <f t="shared" si="35"/>
        <v/>
      </c>
      <c r="AN183" t="str">
        <f t="shared" si="36"/>
        <v/>
      </c>
    </row>
    <row r="184" spans="1:40" x14ac:dyDescent="0.3">
      <c r="A184" s="16" t="s">
        <v>190</v>
      </c>
      <c r="B184" t="s">
        <v>30</v>
      </c>
      <c r="C184">
        <v>9</v>
      </c>
      <c r="D184" s="17" t="str">
        <f t="shared" si="38"/>
        <v>XXXX-Nle-L5-05_Multiplex2023Apr - Multiplex2023Apr</v>
      </c>
      <c r="AC184" t="str">
        <f t="shared" si="26"/>
        <v/>
      </c>
      <c r="AD184" t="str">
        <f t="shared" si="27"/>
        <v/>
      </c>
      <c r="AE184" t="str">
        <f>IF(AB184&lt;&gt;"",COUNTIFS($B$2:$Y$17,AB184,cell_passage!$B$2:$Y$17,"&lt;&gt;"),"")</f>
        <v/>
      </c>
      <c r="AF184" t="str">
        <f t="shared" si="29"/>
        <v/>
      </c>
      <c r="AG184" t="str">
        <f t="shared" si="30"/>
        <v/>
      </c>
      <c r="AH184" t="str">
        <f t="shared" si="31"/>
        <v/>
      </c>
      <c r="AI184" t="str">
        <f t="shared" si="32"/>
        <v/>
      </c>
      <c r="AJ184" t="str">
        <f t="shared" si="33"/>
        <v/>
      </c>
      <c r="AK184" t="str">
        <f>IF('Plate preparation Calculations'!N191&lt;&gt;"",'Plate preparation Calculations'!N191,"")</f>
        <v/>
      </c>
      <c r="AL184" s="27" t="str">
        <f t="shared" si="34"/>
        <v/>
      </c>
      <c r="AM184" s="21" t="str">
        <f t="shared" si="35"/>
        <v/>
      </c>
      <c r="AN184" t="str">
        <f t="shared" si="36"/>
        <v/>
      </c>
    </row>
    <row r="185" spans="1:40" x14ac:dyDescent="0.3">
      <c r="A185" s="16" t="s">
        <v>191</v>
      </c>
      <c r="B185" t="s">
        <v>31</v>
      </c>
      <c r="C185">
        <v>9</v>
      </c>
      <c r="D185" s="17" t="str">
        <f t="shared" si="38"/>
        <v>XXXX-Nle-L4-17_Multiplex2023Apr - Multiplex2023Apr</v>
      </c>
      <c r="AC185" t="str">
        <f t="shared" si="26"/>
        <v/>
      </c>
      <c r="AD185" t="str">
        <f t="shared" si="27"/>
        <v/>
      </c>
      <c r="AE185" t="str">
        <f>IF(AB185&lt;&gt;"",COUNTIFS($B$2:$Y$17,AB185,cell_passage!$B$2:$Y$17,"&lt;&gt;"),"")</f>
        <v/>
      </c>
      <c r="AF185" t="str">
        <f t="shared" si="29"/>
        <v/>
      </c>
      <c r="AG185" t="str">
        <f t="shared" si="30"/>
        <v/>
      </c>
      <c r="AH185" t="str">
        <f t="shared" si="31"/>
        <v/>
      </c>
      <c r="AI185" t="str">
        <f t="shared" si="32"/>
        <v/>
      </c>
      <c r="AJ185" t="str">
        <f t="shared" si="33"/>
        <v/>
      </c>
      <c r="AK185" t="str">
        <f>IF('Plate preparation Calculations'!N192&lt;&gt;"",'Plate preparation Calculations'!N192,"")</f>
        <v/>
      </c>
      <c r="AL185" s="27" t="str">
        <f t="shared" si="34"/>
        <v/>
      </c>
      <c r="AM185" s="21" t="str">
        <f t="shared" si="35"/>
        <v/>
      </c>
      <c r="AN185" t="str">
        <f t="shared" si="36"/>
        <v/>
      </c>
    </row>
    <row r="186" spans="1:40" x14ac:dyDescent="0.3">
      <c r="A186" s="16" t="s">
        <v>192</v>
      </c>
      <c r="B186" t="s">
        <v>32</v>
      </c>
      <c r="C186">
        <v>9</v>
      </c>
      <c r="D186" s="17" t="str">
        <f t="shared" si="38"/>
        <v>XXXX-Nle-L4-17_Multiplex2023Apr - Multiplex2023Apr</v>
      </c>
      <c r="AC186" t="str">
        <f t="shared" si="26"/>
        <v/>
      </c>
      <c r="AD186" t="str">
        <f t="shared" si="27"/>
        <v/>
      </c>
      <c r="AE186" t="str">
        <f>IF(AB186&lt;&gt;"",COUNTIFS($B$2:$Y$17,AB186,cell_passage!$B$2:$Y$17,"&lt;&gt;"),"")</f>
        <v/>
      </c>
      <c r="AF186" t="str">
        <f t="shared" si="29"/>
        <v/>
      </c>
      <c r="AG186" t="str">
        <f t="shared" si="30"/>
        <v/>
      </c>
      <c r="AH186" t="str">
        <f t="shared" si="31"/>
        <v/>
      </c>
      <c r="AI186" t="str">
        <f t="shared" si="32"/>
        <v/>
      </c>
      <c r="AJ186" t="str">
        <f t="shared" si="33"/>
        <v/>
      </c>
      <c r="AK186" t="str">
        <f>IF('Plate preparation Calculations'!N193&lt;&gt;"",'Plate preparation Calculations'!N193,"")</f>
        <v/>
      </c>
      <c r="AL186" s="27" t="str">
        <f t="shared" si="34"/>
        <v/>
      </c>
      <c r="AM186" s="21" t="str">
        <f t="shared" si="35"/>
        <v/>
      </c>
      <c r="AN186" t="str">
        <f t="shared" si="36"/>
        <v/>
      </c>
    </row>
    <row r="187" spans="1:40" x14ac:dyDescent="0.3">
      <c r="A187" s="16" t="s">
        <v>193</v>
      </c>
      <c r="B187" t="s">
        <v>33</v>
      </c>
      <c r="C187">
        <v>9</v>
      </c>
      <c r="D187" s="17" t="str">
        <f t="shared" si="38"/>
        <v>XXXX-Nle-L4-17_Multiplex2023Apr - Multiplex2023Apr</v>
      </c>
      <c r="AC187" t="str">
        <f t="shared" si="26"/>
        <v/>
      </c>
      <c r="AD187" t="str">
        <f t="shared" si="27"/>
        <v/>
      </c>
      <c r="AE187" t="str">
        <f>IF(AB187&lt;&gt;"",COUNTIFS($B$2:$Y$17,AB187,cell_passage!$B$2:$Y$17,"&lt;&gt;"),"")</f>
        <v/>
      </c>
      <c r="AF187" t="str">
        <f t="shared" si="29"/>
        <v/>
      </c>
      <c r="AG187" t="str">
        <f t="shared" si="30"/>
        <v/>
      </c>
      <c r="AH187" t="str">
        <f t="shared" si="31"/>
        <v/>
      </c>
      <c r="AI187" t="str">
        <f t="shared" si="32"/>
        <v/>
      </c>
      <c r="AJ187" t="str">
        <f t="shared" si="33"/>
        <v/>
      </c>
      <c r="AK187" t="str">
        <f>IF('Plate preparation Calculations'!N194&lt;&gt;"",'Plate preparation Calculations'!N194,"")</f>
        <v/>
      </c>
      <c r="AL187" s="27" t="str">
        <f t="shared" si="34"/>
        <v/>
      </c>
      <c r="AM187" s="21" t="str">
        <f t="shared" si="35"/>
        <v/>
      </c>
      <c r="AN187" t="str">
        <f t="shared" si="36"/>
        <v/>
      </c>
    </row>
    <row r="188" spans="1:40" x14ac:dyDescent="0.3">
      <c r="A188" s="16" t="s">
        <v>194</v>
      </c>
      <c r="B188" t="s">
        <v>34</v>
      </c>
      <c r="C188">
        <v>9</v>
      </c>
      <c r="D188" s="17" t="str">
        <f t="shared" si="38"/>
        <v>XXXX-Nle-L4-17_Multiplex2023Apr - Multiplex2023Apr</v>
      </c>
      <c r="AC188" t="str">
        <f t="shared" si="26"/>
        <v/>
      </c>
      <c r="AD188" t="str">
        <f t="shared" si="27"/>
        <v/>
      </c>
      <c r="AE188" t="str">
        <f>IF(AB188&lt;&gt;"",COUNTIFS($B$2:$Y$17,AB188,cell_passage!$B$2:$Y$17,"&lt;&gt;"),"")</f>
        <v/>
      </c>
      <c r="AF188" t="str">
        <f t="shared" si="29"/>
        <v/>
      </c>
      <c r="AG188" t="str">
        <f t="shared" si="30"/>
        <v/>
      </c>
      <c r="AH188" t="str">
        <f t="shared" si="31"/>
        <v/>
      </c>
      <c r="AI188" t="str">
        <f t="shared" si="32"/>
        <v/>
      </c>
      <c r="AJ188" t="str">
        <f t="shared" si="33"/>
        <v/>
      </c>
      <c r="AK188" t="str">
        <f>IF('Plate preparation Calculations'!N195&lt;&gt;"",'Plate preparation Calculations'!N195,"")</f>
        <v/>
      </c>
      <c r="AL188" s="27" t="str">
        <f t="shared" si="34"/>
        <v/>
      </c>
      <c r="AM188" s="21" t="str">
        <f t="shared" si="35"/>
        <v/>
      </c>
      <c r="AN188" t="str">
        <f t="shared" si="36"/>
        <v/>
      </c>
    </row>
    <row r="189" spans="1:40" x14ac:dyDescent="0.3">
      <c r="A189" s="16" t="s">
        <v>195</v>
      </c>
      <c r="B189" t="s">
        <v>35</v>
      </c>
      <c r="C189">
        <v>9</v>
      </c>
      <c r="D189" s="17" t="str">
        <f t="shared" si="38"/>
        <v>XXXX-Nle-L4-17_Multiplex2023Apr - Multiplex2023Apr</v>
      </c>
      <c r="AC189" t="str">
        <f t="shared" si="26"/>
        <v/>
      </c>
      <c r="AD189" t="str">
        <f t="shared" si="27"/>
        <v/>
      </c>
      <c r="AE189" t="str">
        <f>IF(AB189&lt;&gt;"",COUNTIFS($B$2:$Y$17,AB189,cell_passage!$B$2:$Y$17,"&lt;&gt;"),"")</f>
        <v/>
      </c>
      <c r="AF189" t="str">
        <f t="shared" si="29"/>
        <v/>
      </c>
      <c r="AG189" t="str">
        <f t="shared" si="30"/>
        <v/>
      </c>
      <c r="AH189" t="str">
        <f t="shared" si="31"/>
        <v/>
      </c>
      <c r="AI189" t="str">
        <f t="shared" si="32"/>
        <v/>
      </c>
      <c r="AJ189" t="str">
        <f t="shared" si="33"/>
        <v/>
      </c>
      <c r="AK189" t="str">
        <f>IF('Plate preparation Calculations'!N196&lt;&gt;"",'Plate preparation Calculations'!N196,"")</f>
        <v/>
      </c>
      <c r="AL189" s="27" t="str">
        <f t="shared" si="34"/>
        <v/>
      </c>
      <c r="AM189" s="21" t="str">
        <f t="shared" si="35"/>
        <v/>
      </c>
      <c r="AN189" t="str">
        <f t="shared" si="36"/>
        <v/>
      </c>
    </row>
    <row r="190" spans="1:40" x14ac:dyDescent="0.3">
      <c r="A190" s="16" t="s">
        <v>196</v>
      </c>
      <c r="B190" t="s">
        <v>18</v>
      </c>
      <c r="C190">
        <v>10</v>
      </c>
      <c r="D190" s="17" t="str">
        <f t="shared" ref="D190:D205" si="39">IF(K2&lt;&gt;"",K2,"")</f>
        <v>XXXX-YYYYY-1P02_Pur-2021Dec - Pur-2021Dec</v>
      </c>
      <c r="AC190" t="str">
        <f t="shared" si="26"/>
        <v/>
      </c>
      <c r="AD190" t="str">
        <f t="shared" si="27"/>
        <v/>
      </c>
      <c r="AE190" t="str">
        <f>IF(AB190&lt;&gt;"",COUNTIFS($B$2:$Y$17,AB190,cell_passage!$B$2:$Y$17,"&lt;&gt;"),"")</f>
        <v/>
      </c>
      <c r="AF190" t="str">
        <f t="shared" si="29"/>
        <v/>
      </c>
      <c r="AG190" t="str">
        <f t="shared" si="30"/>
        <v/>
      </c>
      <c r="AH190" t="str">
        <f t="shared" si="31"/>
        <v/>
      </c>
      <c r="AI190" t="str">
        <f t="shared" si="32"/>
        <v/>
      </c>
      <c r="AJ190" t="str">
        <f t="shared" si="33"/>
        <v/>
      </c>
      <c r="AK190" t="str">
        <f>IF('Plate preparation Calculations'!N197&lt;&gt;"",'Plate preparation Calculations'!N197,"")</f>
        <v/>
      </c>
      <c r="AL190" s="27" t="str">
        <f t="shared" si="34"/>
        <v/>
      </c>
      <c r="AM190" s="21" t="str">
        <f t="shared" si="35"/>
        <v/>
      </c>
      <c r="AN190" t="str">
        <f t="shared" si="36"/>
        <v/>
      </c>
    </row>
    <row r="191" spans="1:40" x14ac:dyDescent="0.3">
      <c r="A191" s="16" t="s">
        <v>197</v>
      </c>
      <c r="B191" t="s">
        <v>21</v>
      </c>
      <c r="C191">
        <v>10</v>
      </c>
      <c r="D191" s="17" t="str">
        <f t="shared" si="39"/>
        <v>XXXX-YYYYY-1P02_Pur-2021Dec - Pur-2021Dec</v>
      </c>
      <c r="AC191" t="str">
        <f t="shared" si="26"/>
        <v/>
      </c>
      <c r="AD191" t="str">
        <f t="shared" si="27"/>
        <v/>
      </c>
      <c r="AE191" t="str">
        <f>IF(AB191&lt;&gt;"",COUNTIFS($B$2:$Y$17,AB191,cell_passage!$B$2:$Y$17,"&lt;&gt;"),"")</f>
        <v/>
      </c>
      <c r="AF191" t="str">
        <f t="shared" si="29"/>
        <v/>
      </c>
      <c r="AG191" t="str">
        <f t="shared" si="30"/>
        <v/>
      </c>
      <c r="AH191" t="str">
        <f t="shared" si="31"/>
        <v/>
      </c>
      <c r="AI191" t="str">
        <f t="shared" si="32"/>
        <v/>
      </c>
      <c r="AJ191" t="str">
        <f t="shared" si="33"/>
        <v/>
      </c>
      <c r="AK191" t="str">
        <f>IF('Plate preparation Calculations'!N198&lt;&gt;"",'Plate preparation Calculations'!N198,"")</f>
        <v/>
      </c>
      <c r="AL191" s="27" t="str">
        <f t="shared" si="34"/>
        <v/>
      </c>
      <c r="AM191" s="21" t="str">
        <f t="shared" si="35"/>
        <v/>
      </c>
      <c r="AN191" t="str">
        <f t="shared" si="36"/>
        <v/>
      </c>
    </row>
    <row r="192" spans="1:40" x14ac:dyDescent="0.3">
      <c r="A192" s="16" t="s">
        <v>198</v>
      </c>
      <c r="B192" t="s">
        <v>22</v>
      </c>
      <c r="C192">
        <v>10</v>
      </c>
      <c r="D192" s="17" t="str">
        <f t="shared" si="39"/>
        <v>XXXX-Nle-L5-17_Multiplex2023Apr - Multiplex2023Apr</v>
      </c>
      <c r="AC192" t="str">
        <f t="shared" si="26"/>
        <v/>
      </c>
      <c r="AD192" t="str">
        <f t="shared" si="27"/>
        <v/>
      </c>
      <c r="AE192" t="str">
        <f>IF(AB192&lt;&gt;"",COUNTIFS($B$2:$Y$17,AB192,cell_passage!$B$2:$Y$17,"&lt;&gt;"),"")</f>
        <v/>
      </c>
      <c r="AF192" t="str">
        <f t="shared" si="29"/>
        <v/>
      </c>
      <c r="AG192" t="str">
        <f t="shared" si="30"/>
        <v/>
      </c>
      <c r="AH192" t="str">
        <f t="shared" si="31"/>
        <v/>
      </c>
      <c r="AI192" t="str">
        <f t="shared" si="32"/>
        <v/>
      </c>
      <c r="AJ192" t="str">
        <f t="shared" si="33"/>
        <v/>
      </c>
      <c r="AK192" t="str">
        <f>IF('Plate preparation Calculations'!N199&lt;&gt;"",'Plate preparation Calculations'!N199,"")</f>
        <v/>
      </c>
      <c r="AL192" s="27" t="str">
        <f t="shared" si="34"/>
        <v/>
      </c>
      <c r="AM192" s="21" t="str">
        <f t="shared" si="35"/>
        <v/>
      </c>
      <c r="AN192" t="str">
        <f t="shared" si="36"/>
        <v/>
      </c>
    </row>
    <row r="193" spans="1:40" x14ac:dyDescent="0.3">
      <c r="A193" s="16" t="s">
        <v>199</v>
      </c>
      <c r="B193" t="s">
        <v>23</v>
      </c>
      <c r="C193">
        <v>10</v>
      </c>
      <c r="D193" s="17" t="str">
        <f t="shared" si="39"/>
        <v>XXXX-Nle-L5-17_Multiplex2023Apr - Multiplex2023Apr</v>
      </c>
      <c r="AC193" t="str">
        <f t="shared" si="26"/>
        <v/>
      </c>
      <c r="AD193" t="str">
        <f t="shared" si="27"/>
        <v/>
      </c>
      <c r="AE193" t="str">
        <f>IF(AB193&lt;&gt;"",COUNTIFS($B$2:$Y$17,AB193,cell_passage!$B$2:$Y$17,"&lt;&gt;"),"")</f>
        <v/>
      </c>
      <c r="AF193" t="str">
        <f t="shared" si="29"/>
        <v/>
      </c>
      <c r="AG193" t="str">
        <f t="shared" si="30"/>
        <v/>
      </c>
      <c r="AH193" t="str">
        <f t="shared" si="31"/>
        <v/>
      </c>
      <c r="AI193" t="str">
        <f t="shared" si="32"/>
        <v/>
      </c>
      <c r="AJ193" t="str">
        <f t="shared" si="33"/>
        <v/>
      </c>
      <c r="AK193" t="str">
        <f>IF('Plate preparation Calculations'!N200&lt;&gt;"",'Plate preparation Calculations'!N200,"")</f>
        <v/>
      </c>
      <c r="AL193" s="27" t="str">
        <f t="shared" si="34"/>
        <v/>
      </c>
      <c r="AM193" s="21" t="str">
        <f t="shared" si="35"/>
        <v/>
      </c>
      <c r="AN193" t="str">
        <f t="shared" si="36"/>
        <v/>
      </c>
    </row>
    <row r="194" spans="1:40" x14ac:dyDescent="0.3">
      <c r="A194" s="16" t="s">
        <v>200</v>
      </c>
      <c r="B194" t="s">
        <v>24</v>
      </c>
      <c r="C194">
        <v>10</v>
      </c>
      <c r="D194" s="17" t="str">
        <f t="shared" si="39"/>
        <v>XXXX-Nle-L5-17_Multiplex2023Apr - Multiplex2023Apr</v>
      </c>
      <c r="AC194" t="str">
        <f t="shared" si="26"/>
        <v/>
      </c>
      <c r="AD194" t="str">
        <f t="shared" si="27"/>
        <v/>
      </c>
      <c r="AE194" t="str">
        <f>IF(AB194&lt;&gt;"",COUNTIFS($B$2:$Y$17,AB194,cell_passage!$B$2:$Y$17,"&lt;&gt;"),"")</f>
        <v/>
      </c>
      <c r="AF194" t="str">
        <f t="shared" si="29"/>
        <v/>
      </c>
      <c r="AG194" t="str">
        <f t="shared" si="30"/>
        <v/>
      </c>
      <c r="AH194" t="str">
        <f t="shared" si="31"/>
        <v/>
      </c>
      <c r="AI194" t="str">
        <f t="shared" si="32"/>
        <v/>
      </c>
      <c r="AJ194" t="str">
        <f t="shared" si="33"/>
        <v/>
      </c>
      <c r="AK194" t="str">
        <f>IF('Plate preparation Calculations'!N201&lt;&gt;"",'Plate preparation Calculations'!N201,"")</f>
        <v/>
      </c>
      <c r="AL194" s="27" t="str">
        <f t="shared" si="34"/>
        <v/>
      </c>
      <c r="AM194" s="21" t="str">
        <f t="shared" si="35"/>
        <v/>
      </c>
      <c r="AN194" t="str">
        <f t="shared" si="36"/>
        <v/>
      </c>
    </row>
    <row r="195" spans="1:40" x14ac:dyDescent="0.3">
      <c r="A195" s="16" t="s">
        <v>201</v>
      </c>
      <c r="B195" t="s">
        <v>25</v>
      </c>
      <c r="C195">
        <v>10</v>
      </c>
      <c r="D195" s="17" t="str">
        <f t="shared" si="39"/>
        <v>XXXX-Nle-L5-17_Multiplex2023Apr - Multiplex2023Apr</v>
      </c>
      <c r="AC195" t="str">
        <f t="shared" si="26"/>
        <v/>
      </c>
      <c r="AD195" t="str">
        <f t="shared" si="27"/>
        <v/>
      </c>
      <c r="AE195" t="str">
        <f>IF(AB195&lt;&gt;"",COUNTIFS($B$2:$Y$17,AB195,cell_passage!$B$2:$Y$17,"&lt;&gt;"),"")</f>
        <v/>
      </c>
      <c r="AF195" t="str">
        <f t="shared" si="29"/>
        <v/>
      </c>
      <c r="AG195" t="str">
        <f t="shared" si="30"/>
        <v/>
      </c>
      <c r="AH195" t="str">
        <f t="shared" si="31"/>
        <v/>
      </c>
      <c r="AI195" t="str">
        <f t="shared" si="32"/>
        <v/>
      </c>
      <c r="AJ195" t="str">
        <f t="shared" si="33"/>
        <v/>
      </c>
      <c r="AK195" t="str">
        <f>IF('Plate preparation Calculations'!N202&lt;&gt;"",'Plate preparation Calculations'!N202,"")</f>
        <v/>
      </c>
      <c r="AL195" s="27" t="str">
        <f t="shared" si="34"/>
        <v/>
      </c>
      <c r="AM195" s="21" t="str">
        <f t="shared" si="35"/>
        <v/>
      </c>
      <c r="AN195" t="str">
        <f t="shared" si="36"/>
        <v/>
      </c>
    </row>
    <row r="196" spans="1:40" x14ac:dyDescent="0.3">
      <c r="A196" s="16" t="s">
        <v>202</v>
      </c>
      <c r="B196" t="s">
        <v>26</v>
      </c>
      <c r="C196">
        <v>10</v>
      </c>
      <c r="D196" s="17" t="str">
        <f t="shared" si="39"/>
        <v>XXXX-YYYYY-NGS-MALO-3_Multiplex-2022May - Multiplex-2022May</v>
      </c>
      <c r="AC196" t="str">
        <f t="shared" si="26"/>
        <v/>
      </c>
      <c r="AD196" t="str">
        <f t="shared" si="27"/>
        <v/>
      </c>
      <c r="AE196" t="str">
        <f>IF(AB196&lt;&gt;"",COUNTIFS($B$2:$Y$17,AB196,cell_passage!$B$2:$Y$17,"&lt;&gt;"),"")</f>
        <v/>
      </c>
      <c r="AF196" t="str">
        <f t="shared" si="29"/>
        <v/>
      </c>
      <c r="AG196" t="str">
        <f t="shared" si="30"/>
        <v/>
      </c>
      <c r="AH196" t="str">
        <f t="shared" si="31"/>
        <v/>
      </c>
      <c r="AI196" t="str">
        <f t="shared" si="32"/>
        <v/>
      </c>
      <c r="AJ196" t="str">
        <f t="shared" si="33"/>
        <v/>
      </c>
      <c r="AK196" t="str">
        <f>IF('Plate preparation Calculations'!N203&lt;&gt;"",'Plate preparation Calculations'!N203,"")</f>
        <v/>
      </c>
      <c r="AL196" s="27" t="str">
        <f t="shared" si="34"/>
        <v/>
      </c>
      <c r="AM196" s="21" t="str">
        <f t="shared" si="35"/>
        <v/>
      </c>
      <c r="AN196" t="str">
        <f t="shared" si="36"/>
        <v/>
      </c>
    </row>
    <row r="197" spans="1:40" x14ac:dyDescent="0.3">
      <c r="A197" s="16" t="s">
        <v>203</v>
      </c>
      <c r="B197" t="s">
        <v>27</v>
      </c>
      <c r="C197">
        <v>10</v>
      </c>
      <c r="D197" s="17" t="str">
        <f t="shared" si="39"/>
        <v>XXXX-Nle-L5-05_Multiplex2023Apr - Multiplex2023Apr</v>
      </c>
      <c r="AC197" t="str">
        <f t="shared" si="26"/>
        <v/>
      </c>
      <c r="AD197" t="str">
        <f t="shared" si="27"/>
        <v/>
      </c>
      <c r="AE197" t="str">
        <f>IF(AB197&lt;&gt;"",COUNTIFS($B$2:$Y$17,AB197,cell_passage!$B$2:$Y$17,"&lt;&gt;"),"")</f>
        <v/>
      </c>
      <c r="AF197" t="str">
        <f t="shared" si="29"/>
        <v/>
      </c>
      <c r="AG197" t="str">
        <f t="shared" si="30"/>
        <v/>
      </c>
      <c r="AH197" t="str">
        <f t="shared" si="31"/>
        <v/>
      </c>
      <c r="AI197" t="str">
        <f t="shared" si="32"/>
        <v/>
      </c>
      <c r="AJ197" t="str">
        <f t="shared" si="33"/>
        <v/>
      </c>
      <c r="AK197" t="str">
        <f>IF('Plate preparation Calculations'!N204&lt;&gt;"",'Plate preparation Calculations'!N204,"")</f>
        <v/>
      </c>
      <c r="AL197" s="27" t="str">
        <f t="shared" si="34"/>
        <v/>
      </c>
      <c r="AM197" s="21" t="str">
        <f t="shared" si="35"/>
        <v/>
      </c>
      <c r="AN197" t="str">
        <f t="shared" si="36"/>
        <v/>
      </c>
    </row>
    <row r="198" spans="1:40" x14ac:dyDescent="0.3">
      <c r="A198" s="16" t="s">
        <v>204</v>
      </c>
      <c r="B198" t="s">
        <v>28</v>
      </c>
      <c r="C198">
        <v>10</v>
      </c>
      <c r="D198" s="17" t="str">
        <f t="shared" si="39"/>
        <v>XXXX-Nle-L5-05_Multiplex2023Apr - Multiplex2023Apr</v>
      </c>
      <c r="AC198" t="str">
        <f t="shared" si="26"/>
        <v/>
      </c>
      <c r="AD198" t="str">
        <f t="shared" si="27"/>
        <v/>
      </c>
      <c r="AE198" t="str">
        <f>IF(AB198&lt;&gt;"",COUNTIFS($B$2:$Y$17,AB198,cell_passage!$B$2:$Y$17,"&lt;&gt;"),"")</f>
        <v/>
      </c>
      <c r="AF198" t="str">
        <f t="shared" si="29"/>
        <v/>
      </c>
      <c r="AG198" t="str">
        <f t="shared" si="30"/>
        <v/>
      </c>
      <c r="AH198" t="str">
        <f t="shared" si="31"/>
        <v/>
      </c>
      <c r="AI198" t="str">
        <f t="shared" si="32"/>
        <v/>
      </c>
      <c r="AJ198" t="str">
        <f t="shared" si="33"/>
        <v/>
      </c>
      <c r="AK198" t="str">
        <f>IF('Plate preparation Calculations'!N205&lt;&gt;"",'Plate preparation Calculations'!N205,"")</f>
        <v/>
      </c>
      <c r="AL198" s="27" t="str">
        <f t="shared" si="34"/>
        <v/>
      </c>
      <c r="AM198" s="21" t="str">
        <f t="shared" si="35"/>
        <v/>
      </c>
      <c r="AN198" t="str">
        <f t="shared" si="36"/>
        <v/>
      </c>
    </row>
    <row r="199" spans="1:40" x14ac:dyDescent="0.3">
      <c r="A199" s="16" t="s">
        <v>205</v>
      </c>
      <c r="B199" t="s">
        <v>29</v>
      </c>
      <c r="C199">
        <v>10</v>
      </c>
      <c r="D199" s="17" t="str">
        <f t="shared" si="39"/>
        <v>XXXX-Nle-L5-05_Multiplex2023Apr - Multiplex2023Apr</v>
      </c>
      <c r="AC199" t="str">
        <f t="shared" ref="AC199:AC262" si="40">TRIM((SUBSTITUTE(AB199,_xlfn.CONCAT("- ",AD199),"")))</f>
        <v/>
      </c>
      <c r="AD199" t="str">
        <f t="shared" ref="AD199:AD262" si="41">TRIM(IFERROR(IFERROR(SUBSTITUTE(RIGHT(AB199,LEN(AB199) - SEARCH(" - ", AB199, SEARCH(" - ", AB199) + 1)),"- ",""),SUBSTITUTE(RIGHT(AB199,LEN(AB199) - (SEARCH(" - ", AB199) + 1)),"- ","")),""))</f>
        <v/>
      </c>
      <c r="AE199" t="str">
        <f>IF(AB199&lt;&gt;"",COUNTIFS($B$2:$Y$17,AB199,cell_passage!$B$2:$Y$17,"&lt;&gt;"),"")</f>
        <v/>
      </c>
      <c r="AF199" t="str">
        <f t="shared" si="29"/>
        <v/>
      </c>
      <c r="AG199" t="str">
        <f t="shared" si="30"/>
        <v/>
      </c>
      <c r="AH199" t="str">
        <f t="shared" si="31"/>
        <v/>
      </c>
      <c r="AI199" t="str">
        <f t="shared" si="32"/>
        <v/>
      </c>
      <c r="AJ199" t="str">
        <f t="shared" si="33"/>
        <v/>
      </c>
      <c r="AK199" t="str">
        <f>IF('Plate preparation Calculations'!N206&lt;&gt;"",'Plate preparation Calculations'!N206,"")</f>
        <v/>
      </c>
      <c r="AL199" s="27" t="str">
        <f t="shared" si="34"/>
        <v/>
      </c>
      <c r="AM199" s="21" t="str">
        <f t="shared" si="35"/>
        <v/>
      </c>
      <c r="AN199" t="str">
        <f t="shared" si="36"/>
        <v/>
      </c>
    </row>
    <row r="200" spans="1:40" x14ac:dyDescent="0.3">
      <c r="A200" s="16" t="s">
        <v>206</v>
      </c>
      <c r="B200" t="s">
        <v>30</v>
      </c>
      <c r="C200">
        <v>10</v>
      </c>
      <c r="D200" s="17" t="str">
        <f t="shared" si="39"/>
        <v>XXXX-Nle-L5-05_Multiplex2023Apr - Multiplex2023Apr</v>
      </c>
      <c r="AC200" t="str">
        <f t="shared" si="40"/>
        <v/>
      </c>
      <c r="AD200" t="str">
        <f t="shared" si="41"/>
        <v/>
      </c>
      <c r="AE200" t="str">
        <f>IF(AB200&lt;&gt;"",COUNTIFS($B$2:$Y$17,AB200,cell_passage!$B$2:$Y$17,"&lt;&gt;"),"")</f>
        <v/>
      </c>
      <c r="AF200" t="str">
        <f t="shared" si="29"/>
        <v/>
      </c>
      <c r="AG200" t="str">
        <f t="shared" si="30"/>
        <v/>
      </c>
      <c r="AH200" t="str">
        <f t="shared" si="31"/>
        <v/>
      </c>
      <c r="AI200" t="str">
        <f t="shared" si="32"/>
        <v/>
      </c>
      <c r="AJ200" t="str">
        <f t="shared" si="33"/>
        <v/>
      </c>
      <c r="AK200" t="str">
        <f>IF('Plate preparation Calculations'!N207&lt;&gt;"",'Plate preparation Calculations'!N207,"")</f>
        <v/>
      </c>
      <c r="AL200" s="27" t="str">
        <f t="shared" si="34"/>
        <v/>
      </c>
      <c r="AM200" s="21" t="str">
        <f t="shared" si="35"/>
        <v/>
      </c>
      <c r="AN200" t="str">
        <f t="shared" si="36"/>
        <v/>
      </c>
    </row>
    <row r="201" spans="1:40" x14ac:dyDescent="0.3">
      <c r="A201" s="16" t="s">
        <v>207</v>
      </c>
      <c r="B201" t="s">
        <v>31</v>
      </c>
      <c r="C201">
        <v>10</v>
      </c>
      <c r="D201" s="17" t="str">
        <f t="shared" si="39"/>
        <v>XXXX-YYYYY-NGS-MALO-3_Multiplex-2022May - Multiplex-2022May</v>
      </c>
      <c r="AC201" t="str">
        <f t="shared" si="40"/>
        <v/>
      </c>
      <c r="AD201" t="str">
        <f t="shared" si="41"/>
        <v/>
      </c>
      <c r="AE201" t="str">
        <f>IF(AB201&lt;&gt;"",COUNTIFS($B$2:$Y$17,AB201,cell_passage!$B$2:$Y$17,"&lt;&gt;"),"")</f>
        <v/>
      </c>
      <c r="AF201" t="str">
        <f t="shared" si="29"/>
        <v/>
      </c>
      <c r="AG201" t="str">
        <f t="shared" si="30"/>
        <v/>
      </c>
      <c r="AH201" t="str">
        <f t="shared" si="31"/>
        <v/>
      </c>
      <c r="AI201" t="str">
        <f t="shared" si="32"/>
        <v/>
      </c>
      <c r="AJ201" t="str">
        <f t="shared" si="33"/>
        <v/>
      </c>
      <c r="AK201" t="str">
        <f>IF('Plate preparation Calculations'!N208&lt;&gt;"",'Plate preparation Calculations'!N208,"")</f>
        <v/>
      </c>
      <c r="AL201" s="27" t="str">
        <f t="shared" si="34"/>
        <v/>
      </c>
      <c r="AM201" s="21" t="str">
        <f t="shared" si="35"/>
        <v/>
      </c>
      <c r="AN201" t="str">
        <f t="shared" si="36"/>
        <v/>
      </c>
    </row>
    <row r="202" spans="1:40" x14ac:dyDescent="0.3">
      <c r="A202" s="16" t="s">
        <v>208</v>
      </c>
      <c r="B202" t="s">
        <v>32</v>
      </c>
      <c r="C202">
        <v>10</v>
      </c>
      <c r="D202" s="17" t="str">
        <f t="shared" si="39"/>
        <v>XXXX-Nle-L4-17_Multiplex2023Apr - Multiplex2023Apr</v>
      </c>
      <c r="AC202" t="str">
        <f t="shared" si="40"/>
        <v/>
      </c>
      <c r="AD202" t="str">
        <f t="shared" si="41"/>
        <v/>
      </c>
      <c r="AE202" t="str">
        <f>IF(AB202&lt;&gt;"",COUNTIFS($B$2:$Y$17,AB202,cell_passage!$B$2:$Y$17,"&lt;&gt;"),"")</f>
        <v/>
      </c>
      <c r="AF202" t="str">
        <f t="shared" si="29"/>
        <v/>
      </c>
      <c r="AG202" t="str">
        <f t="shared" si="30"/>
        <v/>
      </c>
      <c r="AH202" t="str">
        <f t="shared" si="31"/>
        <v/>
      </c>
      <c r="AI202" t="str">
        <f t="shared" si="32"/>
        <v/>
      </c>
      <c r="AJ202" t="str">
        <f t="shared" si="33"/>
        <v/>
      </c>
      <c r="AK202" t="str">
        <f>IF('Plate preparation Calculations'!N209&lt;&gt;"",'Plate preparation Calculations'!N209,"")</f>
        <v/>
      </c>
      <c r="AL202" s="27" t="str">
        <f t="shared" si="34"/>
        <v/>
      </c>
      <c r="AM202" s="21" t="str">
        <f t="shared" si="35"/>
        <v/>
      </c>
      <c r="AN202" t="str">
        <f t="shared" si="36"/>
        <v/>
      </c>
    </row>
    <row r="203" spans="1:40" x14ac:dyDescent="0.3">
      <c r="A203" s="16" t="s">
        <v>209</v>
      </c>
      <c r="B203" t="s">
        <v>33</v>
      </c>
      <c r="C203">
        <v>10</v>
      </c>
      <c r="D203" s="17" t="str">
        <f t="shared" si="39"/>
        <v>XXXX-Nle-L4-17_Multiplex2023Apr - Multiplex2023Apr</v>
      </c>
      <c r="AC203" t="str">
        <f t="shared" si="40"/>
        <v/>
      </c>
      <c r="AD203" t="str">
        <f t="shared" si="41"/>
        <v/>
      </c>
      <c r="AE203" t="str">
        <f>IF(AB203&lt;&gt;"",COUNTIFS($B$2:$Y$17,AB203,cell_passage!$B$2:$Y$17,"&lt;&gt;"),"")</f>
        <v/>
      </c>
      <c r="AF203" t="str">
        <f t="shared" si="29"/>
        <v/>
      </c>
      <c r="AG203" t="str">
        <f t="shared" si="30"/>
        <v/>
      </c>
      <c r="AH203" t="str">
        <f t="shared" si="31"/>
        <v/>
      </c>
      <c r="AI203" t="str">
        <f t="shared" si="32"/>
        <v/>
      </c>
      <c r="AJ203" t="str">
        <f t="shared" si="33"/>
        <v/>
      </c>
      <c r="AK203" t="str">
        <f>IF('Plate preparation Calculations'!N210&lt;&gt;"",'Plate preparation Calculations'!N210,"")</f>
        <v/>
      </c>
      <c r="AL203" s="27" t="str">
        <f t="shared" si="34"/>
        <v/>
      </c>
      <c r="AM203" s="21" t="str">
        <f t="shared" si="35"/>
        <v/>
      </c>
      <c r="AN203" t="str">
        <f t="shared" si="36"/>
        <v/>
      </c>
    </row>
    <row r="204" spans="1:40" x14ac:dyDescent="0.3">
      <c r="A204" s="16" t="s">
        <v>210</v>
      </c>
      <c r="B204" t="s">
        <v>34</v>
      </c>
      <c r="C204">
        <v>10</v>
      </c>
      <c r="D204" s="17" t="str">
        <f t="shared" si="39"/>
        <v>XXXX-Nle-L4-17_Multiplex2023Apr - Multiplex2023Apr</v>
      </c>
      <c r="AC204" t="str">
        <f t="shared" si="40"/>
        <v/>
      </c>
      <c r="AD204" t="str">
        <f t="shared" si="41"/>
        <v/>
      </c>
      <c r="AE204" t="str">
        <f>IF(AB204&lt;&gt;"",COUNTIFS($B$2:$Y$17,AB204,cell_passage!$B$2:$Y$17,"&lt;&gt;"),"")</f>
        <v/>
      </c>
      <c r="AF204" t="str">
        <f t="shared" si="29"/>
        <v/>
      </c>
      <c r="AG204" t="str">
        <f t="shared" si="30"/>
        <v/>
      </c>
      <c r="AH204" t="str">
        <f t="shared" si="31"/>
        <v/>
      </c>
      <c r="AI204" t="str">
        <f t="shared" si="32"/>
        <v/>
      </c>
      <c r="AJ204" t="str">
        <f t="shared" si="33"/>
        <v/>
      </c>
      <c r="AK204" t="str">
        <f>IF('Plate preparation Calculations'!N211&lt;&gt;"",'Plate preparation Calculations'!N211,"")</f>
        <v/>
      </c>
      <c r="AL204" s="27" t="str">
        <f t="shared" si="34"/>
        <v/>
      </c>
      <c r="AM204" s="21" t="str">
        <f t="shared" si="35"/>
        <v/>
      </c>
      <c r="AN204" t="str">
        <f t="shared" si="36"/>
        <v/>
      </c>
    </row>
    <row r="205" spans="1:40" x14ac:dyDescent="0.3">
      <c r="A205" s="16" t="s">
        <v>211</v>
      </c>
      <c r="B205" t="s">
        <v>35</v>
      </c>
      <c r="C205">
        <v>10</v>
      </c>
      <c r="D205" s="17" t="str">
        <f t="shared" si="39"/>
        <v>XXXX-Nle-L4-17_Multiplex2023Apr - Multiplex2023Apr</v>
      </c>
      <c r="AC205" t="str">
        <f t="shared" si="40"/>
        <v/>
      </c>
      <c r="AD205" t="str">
        <f t="shared" si="41"/>
        <v/>
      </c>
      <c r="AE205" t="str">
        <f>IF(AB205&lt;&gt;"",COUNTIFS($B$2:$Y$17,AB205,cell_passage!$B$2:$Y$17,"&lt;&gt;"),"")</f>
        <v/>
      </c>
      <c r="AF205" t="str">
        <f t="shared" si="29"/>
        <v/>
      </c>
      <c r="AG205" t="str">
        <f t="shared" si="30"/>
        <v/>
      </c>
      <c r="AH205" t="str">
        <f t="shared" si="31"/>
        <v/>
      </c>
      <c r="AI205" t="str">
        <f t="shared" si="32"/>
        <v/>
      </c>
      <c r="AJ205" t="str">
        <f t="shared" si="33"/>
        <v/>
      </c>
      <c r="AK205" t="str">
        <f>IF('Plate preparation Calculations'!N212&lt;&gt;"",'Plate preparation Calculations'!N212,"")</f>
        <v/>
      </c>
      <c r="AL205" s="27" t="str">
        <f t="shared" si="34"/>
        <v/>
      </c>
      <c r="AM205" s="21" t="str">
        <f t="shared" si="35"/>
        <v/>
      </c>
      <c r="AN205" t="str">
        <f t="shared" si="36"/>
        <v/>
      </c>
    </row>
    <row r="206" spans="1:40" x14ac:dyDescent="0.3">
      <c r="A206" s="16" t="s">
        <v>212</v>
      </c>
      <c r="B206" t="s">
        <v>18</v>
      </c>
      <c r="C206">
        <v>11</v>
      </c>
      <c r="D206" s="17" t="str">
        <f t="shared" ref="D206:D221" si="42">IF(L2&lt;&gt;"",L2,"")</f>
        <v>Buffer</v>
      </c>
      <c r="AC206" t="str">
        <f t="shared" si="40"/>
        <v/>
      </c>
      <c r="AD206" t="str">
        <f t="shared" si="41"/>
        <v/>
      </c>
      <c r="AE206" t="str">
        <f>IF(AB206&lt;&gt;"",COUNTIFS($B$2:$Y$17,AB206,cell_passage!$B$2:$Y$17,"&lt;&gt;"),"")</f>
        <v/>
      </c>
      <c r="AF206" t="str">
        <f t="shared" si="29"/>
        <v/>
      </c>
      <c r="AG206" t="str">
        <f t="shared" si="30"/>
        <v/>
      </c>
      <c r="AH206" t="str">
        <f t="shared" si="31"/>
        <v/>
      </c>
      <c r="AI206" t="str">
        <f t="shared" si="32"/>
        <v/>
      </c>
      <c r="AJ206" t="str">
        <f t="shared" si="33"/>
        <v/>
      </c>
      <c r="AK206" t="str">
        <f>IF('Plate preparation Calculations'!N213&lt;&gt;"",'Plate preparation Calculations'!N213,"")</f>
        <v/>
      </c>
      <c r="AL206" s="27" t="str">
        <f t="shared" si="34"/>
        <v/>
      </c>
      <c r="AM206" s="21" t="str">
        <f t="shared" si="35"/>
        <v/>
      </c>
      <c r="AN206" t="str">
        <f t="shared" si="36"/>
        <v/>
      </c>
    </row>
    <row r="207" spans="1:40" x14ac:dyDescent="0.3">
      <c r="A207" s="16" t="s">
        <v>213</v>
      </c>
      <c r="B207" t="s">
        <v>21</v>
      </c>
      <c r="C207">
        <v>11</v>
      </c>
      <c r="D207" s="17" t="str">
        <f t="shared" si="42"/>
        <v>XXXX-Nle-L5-18_Multiplex2023Apr - Multiplex2023Apr</v>
      </c>
      <c r="AC207" t="str">
        <f t="shared" si="40"/>
        <v/>
      </c>
      <c r="AD207" t="str">
        <f t="shared" si="41"/>
        <v/>
      </c>
      <c r="AE207" t="str">
        <f>IF(AB207&lt;&gt;"",COUNTIFS($B$2:$Y$17,AB207,cell_passage!$B$2:$Y$17,"&lt;&gt;"),"")</f>
        <v/>
      </c>
      <c r="AF207" t="str">
        <f t="shared" si="29"/>
        <v/>
      </c>
      <c r="AG207" t="str">
        <f t="shared" si="30"/>
        <v/>
      </c>
      <c r="AH207" t="str">
        <f t="shared" si="31"/>
        <v/>
      </c>
      <c r="AI207" t="str">
        <f t="shared" si="32"/>
        <v/>
      </c>
      <c r="AJ207" t="str">
        <f t="shared" si="33"/>
        <v/>
      </c>
      <c r="AK207" t="str">
        <f>IF('Plate preparation Calculations'!N214&lt;&gt;"",'Plate preparation Calculations'!N214,"")</f>
        <v/>
      </c>
      <c r="AL207" s="27" t="str">
        <f t="shared" si="34"/>
        <v/>
      </c>
      <c r="AM207" s="21" t="str">
        <f t="shared" si="35"/>
        <v/>
      </c>
      <c r="AN207" t="str">
        <f t="shared" si="36"/>
        <v/>
      </c>
    </row>
    <row r="208" spans="1:40" x14ac:dyDescent="0.3">
      <c r="A208" s="16" t="s">
        <v>214</v>
      </c>
      <c r="B208" t="s">
        <v>22</v>
      </c>
      <c r="C208">
        <v>11</v>
      </c>
      <c r="D208" s="17" t="str">
        <f t="shared" si="42"/>
        <v>XXXX-Nle-L5-18_Multiplex2023Apr - Multiplex2023Apr</v>
      </c>
      <c r="AC208" t="str">
        <f t="shared" si="40"/>
        <v/>
      </c>
      <c r="AD208" t="str">
        <f t="shared" si="41"/>
        <v/>
      </c>
      <c r="AE208" t="str">
        <f>IF(AB208&lt;&gt;"",COUNTIFS($B$2:$Y$17,AB208,cell_passage!$B$2:$Y$17,"&lt;&gt;"),"")</f>
        <v/>
      </c>
      <c r="AF208" t="str">
        <f t="shared" si="29"/>
        <v/>
      </c>
      <c r="AG208" t="str">
        <f t="shared" si="30"/>
        <v/>
      </c>
      <c r="AH208" t="str">
        <f t="shared" si="31"/>
        <v/>
      </c>
      <c r="AI208" t="str">
        <f t="shared" si="32"/>
        <v/>
      </c>
      <c r="AJ208" t="str">
        <f t="shared" si="33"/>
        <v/>
      </c>
      <c r="AK208" t="str">
        <f>IF('Plate preparation Calculations'!N215&lt;&gt;"",'Plate preparation Calculations'!N215,"")</f>
        <v/>
      </c>
      <c r="AL208" s="27" t="str">
        <f t="shared" si="34"/>
        <v/>
      </c>
      <c r="AM208" s="21" t="str">
        <f t="shared" si="35"/>
        <v/>
      </c>
      <c r="AN208" t="str">
        <f t="shared" si="36"/>
        <v/>
      </c>
    </row>
    <row r="209" spans="1:40" x14ac:dyDescent="0.3">
      <c r="A209" s="16" t="s">
        <v>215</v>
      </c>
      <c r="B209" t="s">
        <v>23</v>
      </c>
      <c r="C209">
        <v>11</v>
      </c>
      <c r="D209" s="17" t="str">
        <f t="shared" si="42"/>
        <v>XXXX-Nle-L5-18_Multiplex2023Apr - Multiplex2023Apr</v>
      </c>
      <c r="AC209" t="str">
        <f t="shared" si="40"/>
        <v/>
      </c>
      <c r="AD209" t="str">
        <f t="shared" si="41"/>
        <v/>
      </c>
      <c r="AE209" t="str">
        <f>IF(AB209&lt;&gt;"",COUNTIFS($B$2:$Y$17,AB209,cell_passage!$B$2:$Y$17,"&lt;&gt;"),"")</f>
        <v/>
      </c>
      <c r="AF209" t="str">
        <f t="shared" si="29"/>
        <v/>
      </c>
      <c r="AG209" t="str">
        <f t="shared" si="30"/>
        <v/>
      </c>
      <c r="AH209" t="str">
        <f t="shared" si="31"/>
        <v/>
      </c>
      <c r="AI209" t="str">
        <f t="shared" si="32"/>
        <v/>
      </c>
      <c r="AJ209" t="str">
        <f t="shared" si="33"/>
        <v/>
      </c>
      <c r="AK209" t="str">
        <f>IF('Plate preparation Calculations'!N216&lt;&gt;"",'Plate preparation Calculations'!N216,"")</f>
        <v/>
      </c>
      <c r="AL209" s="27" t="str">
        <f t="shared" si="34"/>
        <v/>
      </c>
      <c r="AM209" s="21" t="str">
        <f t="shared" si="35"/>
        <v/>
      </c>
      <c r="AN209" t="str">
        <f t="shared" si="36"/>
        <v/>
      </c>
    </row>
    <row r="210" spans="1:40" x14ac:dyDescent="0.3">
      <c r="A210" s="16" t="s">
        <v>216</v>
      </c>
      <c r="B210" t="s">
        <v>24</v>
      </c>
      <c r="C210">
        <v>11</v>
      </c>
      <c r="D210" s="17" t="str">
        <f t="shared" si="42"/>
        <v>XXXX-Nle-L5-18_Multiplex2023Apr - Multiplex2023Apr</v>
      </c>
      <c r="AC210" t="str">
        <f t="shared" si="40"/>
        <v/>
      </c>
      <c r="AD210" t="str">
        <f t="shared" si="41"/>
        <v/>
      </c>
      <c r="AE210" t="str">
        <f>IF(AB210&lt;&gt;"",COUNTIFS($B$2:$Y$17,AB210,cell_passage!$B$2:$Y$17,"&lt;&gt;"),"")</f>
        <v/>
      </c>
      <c r="AF210" t="str">
        <f t="shared" si="29"/>
        <v/>
      </c>
      <c r="AG210" t="str">
        <f t="shared" si="30"/>
        <v/>
      </c>
      <c r="AH210" t="str">
        <f t="shared" si="31"/>
        <v/>
      </c>
      <c r="AI210" t="str">
        <f t="shared" si="32"/>
        <v/>
      </c>
      <c r="AJ210" t="str">
        <f t="shared" si="33"/>
        <v/>
      </c>
      <c r="AK210" t="str">
        <f>IF('Plate preparation Calculations'!N217&lt;&gt;"",'Plate preparation Calculations'!N217,"")</f>
        <v/>
      </c>
      <c r="AL210" s="27" t="str">
        <f t="shared" si="34"/>
        <v/>
      </c>
      <c r="AM210" s="21" t="str">
        <f t="shared" si="35"/>
        <v/>
      </c>
      <c r="AN210" t="str">
        <f t="shared" si="36"/>
        <v/>
      </c>
    </row>
    <row r="211" spans="1:40" x14ac:dyDescent="0.3">
      <c r="A211" s="16" t="s">
        <v>217</v>
      </c>
      <c r="B211" t="s">
        <v>25</v>
      </c>
      <c r="C211">
        <v>11</v>
      </c>
      <c r="D211" s="17" t="str">
        <f t="shared" si="42"/>
        <v>XXXX-Nle-L5-18_Multiplex2023Apr - Multiplex2023Apr</v>
      </c>
      <c r="AC211" t="str">
        <f t="shared" si="40"/>
        <v/>
      </c>
      <c r="AD211" t="str">
        <f t="shared" si="41"/>
        <v/>
      </c>
      <c r="AE211" t="str">
        <f>IF(AB211&lt;&gt;"",COUNTIFS($B$2:$Y$17,AB211,cell_passage!$B$2:$Y$17,"&lt;&gt;"),"")</f>
        <v/>
      </c>
      <c r="AF211" t="str">
        <f t="shared" ref="AF211:AF274" si="43">IFERROR(AE211*AD211,"")</f>
        <v/>
      </c>
      <c r="AG211" t="str">
        <f t="shared" ref="AG211:AG274" si="44">IFERROR(AE211*$AF$1,"")</f>
        <v/>
      </c>
      <c r="AH211" t="str">
        <f t="shared" ref="AH211:AH274" si="45">IFERROR(1000*AF211/AG211,"")</f>
        <v/>
      </c>
      <c r="AI211" t="str">
        <f t="shared" ref="AI211:AI274" si="46">IFERROR(AF211*$AC$1,"")</f>
        <v/>
      </c>
      <c r="AJ211" t="str">
        <f t="shared" ref="AJ211:AJ274" si="47">IFERROR(AG211*$AC$1,"")</f>
        <v/>
      </c>
      <c r="AK211" t="str">
        <f>IF('Plate preparation Calculations'!N218&lt;&gt;"",'Plate preparation Calculations'!N218,"")</f>
        <v/>
      </c>
      <c r="AL211" s="27" t="str">
        <f t="shared" ref="AL211:AL274" si="48">IFERROR(1000*$AC$2*AI211/AK211,"")</f>
        <v/>
      </c>
      <c r="AM211" s="21" t="str">
        <f t="shared" ref="AM211:AM274" si="49">IFERROR(AN211-AL211,"")</f>
        <v/>
      </c>
      <c r="AN211" t="str">
        <f t="shared" ref="AN211:AN274" si="50">IFERROR($AF$1*$AC$1*$AC$2*AE211,"")</f>
        <v/>
      </c>
    </row>
    <row r="212" spans="1:40" x14ac:dyDescent="0.3">
      <c r="A212" s="16" t="s">
        <v>218</v>
      </c>
      <c r="B212" t="s">
        <v>26</v>
      </c>
      <c r="C212">
        <v>11</v>
      </c>
      <c r="D212" s="17" t="str">
        <f t="shared" si="42"/>
        <v>XXXX-Nle-L5-06_Multiplex2023Apr - Multiplex2023Apr</v>
      </c>
      <c r="AC212" t="str">
        <f t="shared" si="40"/>
        <v/>
      </c>
      <c r="AD212" t="str">
        <f t="shared" si="41"/>
        <v/>
      </c>
      <c r="AE212" t="str">
        <f>IF(AB212&lt;&gt;"",COUNTIFS($B$2:$Y$17,AB212,cell_passage!$B$2:$Y$17,"&lt;&gt;"),"")</f>
        <v/>
      </c>
      <c r="AF212" t="str">
        <f t="shared" si="43"/>
        <v/>
      </c>
      <c r="AG212" t="str">
        <f t="shared" si="44"/>
        <v/>
      </c>
      <c r="AH212" t="str">
        <f t="shared" si="45"/>
        <v/>
      </c>
      <c r="AI212" t="str">
        <f t="shared" si="46"/>
        <v/>
      </c>
      <c r="AJ212" t="str">
        <f t="shared" si="47"/>
        <v/>
      </c>
      <c r="AK212" t="str">
        <f>IF('Plate preparation Calculations'!N219&lt;&gt;"",'Plate preparation Calculations'!N219,"")</f>
        <v/>
      </c>
      <c r="AL212" s="27" t="str">
        <f t="shared" si="48"/>
        <v/>
      </c>
      <c r="AM212" s="21" t="str">
        <f t="shared" si="49"/>
        <v/>
      </c>
      <c r="AN212" t="str">
        <f t="shared" si="50"/>
        <v/>
      </c>
    </row>
    <row r="213" spans="1:40" x14ac:dyDescent="0.3">
      <c r="A213" s="16" t="s">
        <v>219</v>
      </c>
      <c r="B213" t="s">
        <v>27</v>
      </c>
      <c r="C213">
        <v>11</v>
      </c>
      <c r="D213" s="17" t="str">
        <f t="shared" si="42"/>
        <v>XXXX-Nle-L5-06_Multiplex2023Apr - Multiplex2023Apr</v>
      </c>
      <c r="AC213" t="str">
        <f t="shared" si="40"/>
        <v/>
      </c>
      <c r="AD213" t="str">
        <f t="shared" si="41"/>
        <v/>
      </c>
      <c r="AE213" t="str">
        <f>IF(AB213&lt;&gt;"",COUNTIFS($B$2:$Y$17,AB213,cell_passage!$B$2:$Y$17,"&lt;&gt;"),"")</f>
        <v/>
      </c>
      <c r="AF213" t="str">
        <f t="shared" si="43"/>
        <v/>
      </c>
      <c r="AG213" t="str">
        <f t="shared" si="44"/>
        <v/>
      </c>
      <c r="AH213" t="str">
        <f t="shared" si="45"/>
        <v/>
      </c>
      <c r="AI213" t="str">
        <f t="shared" si="46"/>
        <v/>
      </c>
      <c r="AJ213" t="str">
        <f t="shared" si="47"/>
        <v/>
      </c>
      <c r="AK213" t="str">
        <f>IF('Plate preparation Calculations'!N220&lt;&gt;"",'Plate preparation Calculations'!N220,"")</f>
        <v/>
      </c>
      <c r="AL213" s="27" t="str">
        <f t="shared" si="48"/>
        <v/>
      </c>
      <c r="AM213" s="21" t="str">
        <f t="shared" si="49"/>
        <v/>
      </c>
      <c r="AN213" t="str">
        <f t="shared" si="50"/>
        <v/>
      </c>
    </row>
    <row r="214" spans="1:40" x14ac:dyDescent="0.3">
      <c r="A214" s="16" t="s">
        <v>220</v>
      </c>
      <c r="B214" t="s">
        <v>28</v>
      </c>
      <c r="C214">
        <v>11</v>
      </c>
      <c r="D214" s="17" t="str">
        <f t="shared" si="42"/>
        <v>XXXX-Nle-L5-06_Multiplex2023Apr - Multiplex2023Apr</v>
      </c>
      <c r="AC214" t="str">
        <f t="shared" si="40"/>
        <v/>
      </c>
      <c r="AD214" t="str">
        <f t="shared" si="41"/>
        <v/>
      </c>
      <c r="AE214" t="str">
        <f>IF(AB214&lt;&gt;"",COUNTIFS($B$2:$Y$17,AB214,cell_passage!$B$2:$Y$17,"&lt;&gt;"),"")</f>
        <v/>
      </c>
      <c r="AF214" t="str">
        <f t="shared" si="43"/>
        <v/>
      </c>
      <c r="AG214" t="str">
        <f t="shared" si="44"/>
        <v/>
      </c>
      <c r="AH214" t="str">
        <f t="shared" si="45"/>
        <v/>
      </c>
      <c r="AI214" t="str">
        <f t="shared" si="46"/>
        <v/>
      </c>
      <c r="AJ214" t="str">
        <f t="shared" si="47"/>
        <v/>
      </c>
      <c r="AK214" t="str">
        <f>IF('Plate preparation Calculations'!N221&lt;&gt;"",'Plate preparation Calculations'!N221,"")</f>
        <v/>
      </c>
      <c r="AL214" s="27" t="str">
        <f t="shared" si="48"/>
        <v/>
      </c>
      <c r="AM214" s="21" t="str">
        <f t="shared" si="49"/>
        <v/>
      </c>
      <c r="AN214" t="str">
        <f t="shared" si="50"/>
        <v/>
      </c>
    </row>
    <row r="215" spans="1:40" x14ac:dyDescent="0.3">
      <c r="A215" s="16" t="s">
        <v>221</v>
      </c>
      <c r="B215" t="s">
        <v>29</v>
      </c>
      <c r="C215">
        <v>11</v>
      </c>
      <c r="D215" s="17" t="str">
        <f t="shared" si="42"/>
        <v>XXXX-Nle-L5-06_Multiplex2023Apr - Multiplex2023Apr</v>
      </c>
      <c r="AC215" t="str">
        <f t="shared" si="40"/>
        <v/>
      </c>
      <c r="AD215" t="str">
        <f t="shared" si="41"/>
        <v/>
      </c>
      <c r="AE215" t="str">
        <f>IF(AB215&lt;&gt;"",COUNTIFS($B$2:$Y$17,AB215,cell_passage!$B$2:$Y$17,"&lt;&gt;"),"")</f>
        <v/>
      </c>
      <c r="AF215" t="str">
        <f t="shared" si="43"/>
        <v/>
      </c>
      <c r="AG215" t="str">
        <f t="shared" si="44"/>
        <v/>
      </c>
      <c r="AH215" t="str">
        <f t="shared" si="45"/>
        <v/>
      </c>
      <c r="AI215" t="str">
        <f t="shared" si="46"/>
        <v/>
      </c>
      <c r="AJ215" t="str">
        <f t="shared" si="47"/>
        <v/>
      </c>
      <c r="AK215" t="str">
        <f>IF('Plate preparation Calculations'!N222&lt;&gt;"",'Plate preparation Calculations'!N222,"")</f>
        <v/>
      </c>
      <c r="AL215" s="27" t="str">
        <f t="shared" si="48"/>
        <v/>
      </c>
      <c r="AM215" s="21" t="str">
        <f t="shared" si="49"/>
        <v/>
      </c>
      <c r="AN215" t="str">
        <f t="shared" si="50"/>
        <v/>
      </c>
    </row>
    <row r="216" spans="1:40" x14ac:dyDescent="0.3">
      <c r="A216" s="16" t="s">
        <v>222</v>
      </c>
      <c r="B216" t="s">
        <v>30</v>
      </c>
      <c r="C216">
        <v>11</v>
      </c>
      <c r="D216" s="17" t="str">
        <f t="shared" si="42"/>
        <v>XXXX-Nle-L5-06_Multiplex2023Apr - Multiplex2023Apr</v>
      </c>
      <c r="AC216" t="str">
        <f t="shared" si="40"/>
        <v/>
      </c>
      <c r="AD216" t="str">
        <f t="shared" si="41"/>
        <v/>
      </c>
      <c r="AE216" t="str">
        <f>IF(AB216&lt;&gt;"",COUNTIFS($B$2:$Y$17,AB216,cell_passage!$B$2:$Y$17,"&lt;&gt;"),"")</f>
        <v/>
      </c>
      <c r="AF216" t="str">
        <f t="shared" si="43"/>
        <v/>
      </c>
      <c r="AG216" t="str">
        <f t="shared" si="44"/>
        <v/>
      </c>
      <c r="AH216" t="str">
        <f t="shared" si="45"/>
        <v/>
      </c>
      <c r="AI216" t="str">
        <f t="shared" si="46"/>
        <v/>
      </c>
      <c r="AJ216" t="str">
        <f t="shared" si="47"/>
        <v/>
      </c>
      <c r="AK216" t="str">
        <f>IF('Plate preparation Calculations'!N223&lt;&gt;"",'Plate preparation Calculations'!N223,"")</f>
        <v/>
      </c>
      <c r="AL216" s="27" t="str">
        <f t="shared" si="48"/>
        <v/>
      </c>
      <c r="AM216" s="21" t="str">
        <f t="shared" si="49"/>
        <v/>
      </c>
      <c r="AN216" t="str">
        <f t="shared" si="50"/>
        <v/>
      </c>
    </row>
    <row r="217" spans="1:40" x14ac:dyDescent="0.3">
      <c r="A217" s="16" t="s">
        <v>223</v>
      </c>
      <c r="B217" t="s">
        <v>31</v>
      </c>
      <c r="C217">
        <v>11</v>
      </c>
      <c r="D217" s="17" t="str">
        <f t="shared" si="42"/>
        <v>XXXX-Nle-L4-18_Multiplex2023Apr - Multiplex2023Apr</v>
      </c>
      <c r="AC217" t="str">
        <f t="shared" si="40"/>
        <v/>
      </c>
      <c r="AD217" t="str">
        <f t="shared" si="41"/>
        <v/>
      </c>
      <c r="AE217" t="str">
        <f>IF(AB217&lt;&gt;"",COUNTIFS($B$2:$Y$17,AB217,cell_passage!$B$2:$Y$17,"&lt;&gt;"),"")</f>
        <v/>
      </c>
      <c r="AF217" t="str">
        <f t="shared" si="43"/>
        <v/>
      </c>
      <c r="AG217" t="str">
        <f t="shared" si="44"/>
        <v/>
      </c>
      <c r="AH217" t="str">
        <f t="shared" si="45"/>
        <v/>
      </c>
      <c r="AI217" t="str">
        <f t="shared" si="46"/>
        <v/>
      </c>
      <c r="AJ217" t="str">
        <f t="shared" si="47"/>
        <v/>
      </c>
      <c r="AK217" t="str">
        <f>IF('Plate preparation Calculations'!N224&lt;&gt;"",'Plate preparation Calculations'!N224,"")</f>
        <v/>
      </c>
      <c r="AL217" s="27" t="str">
        <f t="shared" si="48"/>
        <v/>
      </c>
      <c r="AM217" s="21" t="str">
        <f t="shared" si="49"/>
        <v/>
      </c>
      <c r="AN217" t="str">
        <f t="shared" si="50"/>
        <v/>
      </c>
    </row>
    <row r="218" spans="1:40" x14ac:dyDescent="0.3">
      <c r="A218" s="16" t="s">
        <v>224</v>
      </c>
      <c r="B218" t="s">
        <v>32</v>
      </c>
      <c r="C218">
        <v>11</v>
      </c>
      <c r="D218" s="17" t="str">
        <f t="shared" si="42"/>
        <v>XXXX-Nle-L4-18_Multiplex2023Apr - Multiplex2023Apr</v>
      </c>
      <c r="AC218" t="str">
        <f t="shared" si="40"/>
        <v/>
      </c>
      <c r="AD218" t="str">
        <f t="shared" si="41"/>
        <v/>
      </c>
      <c r="AE218" t="str">
        <f>IF(AB218&lt;&gt;"",COUNTIFS($B$2:$Y$17,AB218,cell_passage!$B$2:$Y$17,"&lt;&gt;"),"")</f>
        <v/>
      </c>
      <c r="AF218" t="str">
        <f t="shared" si="43"/>
        <v/>
      </c>
      <c r="AG218" t="str">
        <f t="shared" si="44"/>
        <v/>
      </c>
      <c r="AH218" t="str">
        <f t="shared" si="45"/>
        <v/>
      </c>
      <c r="AI218" t="str">
        <f t="shared" si="46"/>
        <v/>
      </c>
      <c r="AJ218" t="str">
        <f t="shared" si="47"/>
        <v/>
      </c>
      <c r="AK218" t="str">
        <f>IF('Plate preparation Calculations'!N225&lt;&gt;"",'Plate preparation Calculations'!N225,"")</f>
        <v/>
      </c>
      <c r="AL218" s="27" t="str">
        <f t="shared" si="48"/>
        <v/>
      </c>
      <c r="AM218" s="21" t="str">
        <f t="shared" si="49"/>
        <v/>
      </c>
      <c r="AN218" t="str">
        <f t="shared" si="50"/>
        <v/>
      </c>
    </row>
    <row r="219" spans="1:40" x14ac:dyDescent="0.3">
      <c r="A219" s="16" t="s">
        <v>225</v>
      </c>
      <c r="B219" t="s">
        <v>33</v>
      </c>
      <c r="C219">
        <v>11</v>
      </c>
      <c r="D219" s="17" t="str">
        <f t="shared" si="42"/>
        <v>XXXX-Nle-L4-18_Multiplex2023Apr - Multiplex2023Apr</v>
      </c>
      <c r="AC219" t="str">
        <f t="shared" si="40"/>
        <v/>
      </c>
      <c r="AD219" t="str">
        <f t="shared" si="41"/>
        <v/>
      </c>
      <c r="AE219" t="str">
        <f>IF(AB219&lt;&gt;"",COUNTIFS($B$2:$Y$17,AB219,cell_passage!$B$2:$Y$17,"&lt;&gt;"),"")</f>
        <v/>
      </c>
      <c r="AF219" t="str">
        <f t="shared" si="43"/>
        <v/>
      </c>
      <c r="AG219" t="str">
        <f t="shared" si="44"/>
        <v/>
      </c>
      <c r="AH219" t="str">
        <f t="shared" si="45"/>
        <v/>
      </c>
      <c r="AI219" t="str">
        <f t="shared" si="46"/>
        <v/>
      </c>
      <c r="AJ219" t="str">
        <f t="shared" si="47"/>
        <v/>
      </c>
      <c r="AK219" t="str">
        <f>IF('Plate preparation Calculations'!N226&lt;&gt;"",'Plate preparation Calculations'!N226,"")</f>
        <v/>
      </c>
      <c r="AL219" s="27" t="str">
        <f t="shared" si="48"/>
        <v/>
      </c>
      <c r="AM219" s="21" t="str">
        <f t="shared" si="49"/>
        <v/>
      </c>
      <c r="AN219" t="str">
        <f t="shared" si="50"/>
        <v/>
      </c>
    </row>
    <row r="220" spans="1:40" x14ac:dyDescent="0.3">
      <c r="A220" s="16" t="s">
        <v>226</v>
      </c>
      <c r="B220" t="s">
        <v>34</v>
      </c>
      <c r="C220">
        <v>11</v>
      </c>
      <c r="D220" s="17" t="str">
        <f t="shared" si="42"/>
        <v>XXXX-Nle-L4-18_Multiplex2023Apr - Multiplex2023Apr</v>
      </c>
      <c r="AC220" t="str">
        <f t="shared" si="40"/>
        <v/>
      </c>
      <c r="AD220" t="str">
        <f t="shared" si="41"/>
        <v/>
      </c>
      <c r="AE220" t="str">
        <f>IF(AB220&lt;&gt;"",COUNTIFS($B$2:$Y$17,AB220,cell_passage!$B$2:$Y$17,"&lt;&gt;"),"")</f>
        <v/>
      </c>
      <c r="AF220" t="str">
        <f t="shared" si="43"/>
        <v/>
      </c>
      <c r="AG220" t="str">
        <f t="shared" si="44"/>
        <v/>
      </c>
      <c r="AH220" t="str">
        <f t="shared" si="45"/>
        <v/>
      </c>
      <c r="AI220" t="str">
        <f t="shared" si="46"/>
        <v/>
      </c>
      <c r="AJ220" t="str">
        <f t="shared" si="47"/>
        <v/>
      </c>
      <c r="AK220" t="str">
        <f>IF('Plate preparation Calculations'!N227&lt;&gt;"",'Plate preparation Calculations'!N227,"")</f>
        <v/>
      </c>
      <c r="AL220" s="27" t="str">
        <f t="shared" si="48"/>
        <v/>
      </c>
      <c r="AM220" s="21" t="str">
        <f t="shared" si="49"/>
        <v/>
      </c>
      <c r="AN220" t="str">
        <f t="shared" si="50"/>
        <v/>
      </c>
    </row>
    <row r="221" spans="1:40" x14ac:dyDescent="0.3">
      <c r="A221" s="16" t="s">
        <v>227</v>
      </c>
      <c r="B221" t="s">
        <v>35</v>
      </c>
      <c r="C221">
        <v>11</v>
      </c>
      <c r="D221" s="17" t="str">
        <f t="shared" si="42"/>
        <v>XXXX-Nle-L4-18_Multiplex2023Apr - Multiplex2023Apr</v>
      </c>
      <c r="AC221" t="str">
        <f t="shared" si="40"/>
        <v/>
      </c>
      <c r="AD221" t="str">
        <f t="shared" si="41"/>
        <v/>
      </c>
      <c r="AE221" t="str">
        <f>IF(AB221&lt;&gt;"",COUNTIFS($B$2:$Y$17,AB221,cell_passage!$B$2:$Y$17,"&lt;&gt;"),"")</f>
        <v/>
      </c>
      <c r="AF221" t="str">
        <f t="shared" si="43"/>
        <v/>
      </c>
      <c r="AG221" t="str">
        <f t="shared" si="44"/>
        <v/>
      </c>
      <c r="AH221" t="str">
        <f t="shared" si="45"/>
        <v/>
      </c>
      <c r="AI221" t="str">
        <f t="shared" si="46"/>
        <v/>
      </c>
      <c r="AJ221" t="str">
        <f t="shared" si="47"/>
        <v/>
      </c>
      <c r="AK221" t="str">
        <f>IF('Plate preparation Calculations'!N228&lt;&gt;"",'Plate preparation Calculations'!N228,"")</f>
        <v/>
      </c>
      <c r="AL221" s="27" t="str">
        <f t="shared" si="48"/>
        <v/>
      </c>
      <c r="AM221" s="21" t="str">
        <f t="shared" si="49"/>
        <v/>
      </c>
      <c r="AN221" t="str">
        <f t="shared" si="50"/>
        <v/>
      </c>
    </row>
    <row r="222" spans="1:40" x14ac:dyDescent="0.3">
      <c r="A222" s="16" t="s">
        <v>228</v>
      </c>
      <c r="B222" t="s">
        <v>18</v>
      </c>
      <c r="C222">
        <v>12</v>
      </c>
      <c r="D222" s="17" t="str">
        <f t="shared" ref="D222:D237" si="51">IF(M2&lt;&gt;"",M2,"")</f>
        <v>XXXX-YYYYY-1P02_Pur-2021Dec - Pur-2021Dec</v>
      </c>
      <c r="AC222" t="str">
        <f t="shared" si="40"/>
        <v/>
      </c>
      <c r="AD222" t="str">
        <f t="shared" si="41"/>
        <v/>
      </c>
      <c r="AE222" t="str">
        <f>IF(AB222&lt;&gt;"",COUNTIFS($B$2:$Y$17,AB222,cell_passage!$B$2:$Y$17,"&lt;&gt;"),"")</f>
        <v/>
      </c>
      <c r="AF222" t="str">
        <f t="shared" si="43"/>
        <v/>
      </c>
      <c r="AG222" t="str">
        <f t="shared" si="44"/>
        <v/>
      </c>
      <c r="AH222" t="str">
        <f t="shared" si="45"/>
        <v/>
      </c>
      <c r="AI222" t="str">
        <f t="shared" si="46"/>
        <v/>
      </c>
      <c r="AJ222" t="str">
        <f t="shared" si="47"/>
        <v/>
      </c>
      <c r="AK222" t="str">
        <f>IF('Plate preparation Calculations'!N229&lt;&gt;"",'Plate preparation Calculations'!N229,"")</f>
        <v/>
      </c>
      <c r="AL222" s="27" t="str">
        <f t="shared" si="48"/>
        <v/>
      </c>
      <c r="AM222" s="21" t="str">
        <f t="shared" si="49"/>
        <v/>
      </c>
      <c r="AN222" t="str">
        <f t="shared" si="50"/>
        <v/>
      </c>
    </row>
    <row r="223" spans="1:40" x14ac:dyDescent="0.3">
      <c r="A223" s="16" t="s">
        <v>229</v>
      </c>
      <c r="B223" t="s">
        <v>21</v>
      </c>
      <c r="C223">
        <v>12</v>
      </c>
      <c r="D223" s="17" t="str">
        <f t="shared" si="51"/>
        <v>XXXX-YYYYY-1P02_Pur-2021Dec - Pur-2021Dec</v>
      </c>
      <c r="AC223" t="str">
        <f t="shared" si="40"/>
        <v/>
      </c>
      <c r="AD223" t="str">
        <f t="shared" si="41"/>
        <v/>
      </c>
      <c r="AE223" t="str">
        <f>IF(AB223&lt;&gt;"",COUNTIFS($B$2:$Y$17,AB223,cell_passage!$B$2:$Y$17,"&lt;&gt;"),"")</f>
        <v/>
      </c>
      <c r="AF223" t="str">
        <f t="shared" si="43"/>
        <v/>
      </c>
      <c r="AG223" t="str">
        <f t="shared" si="44"/>
        <v/>
      </c>
      <c r="AH223" t="str">
        <f t="shared" si="45"/>
        <v/>
      </c>
      <c r="AI223" t="str">
        <f t="shared" si="46"/>
        <v/>
      </c>
      <c r="AJ223" t="str">
        <f t="shared" si="47"/>
        <v/>
      </c>
      <c r="AK223" t="str">
        <f>IF('Plate preparation Calculations'!N230&lt;&gt;"",'Plate preparation Calculations'!N230,"")</f>
        <v/>
      </c>
      <c r="AL223" s="27" t="str">
        <f t="shared" si="48"/>
        <v/>
      </c>
      <c r="AM223" s="21" t="str">
        <f t="shared" si="49"/>
        <v/>
      </c>
      <c r="AN223" t="str">
        <f t="shared" si="50"/>
        <v/>
      </c>
    </row>
    <row r="224" spans="1:40" x14ac:dyDescent="0.3">
      <c r="A224" s="16" t="s">
        <v>230</v>
      </c>
      <c r="B224" t="s">
        <v>22</v>
      </c>
      <c r="C224">
        <v>12</v>
      </c>
      <c r="D224" s="17" t="str">
        <f t="shared" si="51"/>
        <v>XXXX-Nle-L5-18_Multiplex2023Apr - Multiplex2023Apr</v>
      </c>
      <c r="AC224" t="str">
        <f t="shared" si="40"/>
        <v/>
      </c>
      <c r="AD224" t="str">
        <f t="shared" si="41"/>
        <v/>
      </c>
      <c r="AE224" t="str">
        <f>IF(AB224&lt;&gt;"",COUNTIFS($B$2:$Y$17,AB224,cell_passage!$B$2:$Y$17,"&lt;&gt;"),"")</f>
        <v/>
      </c>
      <c r="AF224" t="str">
        <f t="shared" si="43"/>
        <v/>
      </c>
      <c r="AG224" t="str">
        <f t="shared" si="44"/>
        <v/>
      </c>
      <c r="AH224" t="str">
        <f t="shared" si="45"/>
        <v/>
      </c>
      <c r="AI224" t="str">
        <f t="shared" si="46"/>
        <v/>
      </c>
      <c r="AJ224" t="str">
        <f t="shared" si="47"/>
        <v/>
      </c>
      <c r="AK224" t="str">
        <f>IF('Plate preparation Calculations'!N231&lt;&gt;"",'Plate preparation Calculations'!N231,"")</f>
        <v/>
      </c>
      <c r="AL224" s="27" t="str">
        <f t="shared" si="48"/>
        <v/>
      </c>
      <c r="AM224" s="21" t="str">
        <f t="shared" si="49"/>
        <v/>
      </c>
      <c r="AN224" t="str">
        <f t="shared" si="50"/>
        <v/>
      </c>
    </row>
    <row r="225" spans="1:40" x14ac:dyDescent="0.3">
      <c r="A225" s="16" t="s">
        <v>231</v>
      </c>
      <c r="B225" t="s">
        <v>23</v>
      </c>
      <c r="C225">
        <v>12</v>
      </c>
      <c r="D225" s="17" t="str">
        <f t="shared" si="51"/>
        <v>XXXX-Nle-L5-18_Multiplex2023Apr - Multiplex2023Apr</v>
      </c>
      <c r="AC225" t="str">
        <f t="shared" si="40"/>
        <v/>
      </c>
      <c r="AD225" t="str">
        <f t="shared" si="41"/>
        <v/>
      </c>
      <c r="AE225" t="str">
        <f>IF(AB225&lt;&gt;"",COUNTIFS($B$2:$Y$17,AB225,cell_passage!$B$2:$Y$17,"&lt;&gt;"),"")</f>
        <v/>
      </c>
      <c r="AF225" t="str">
        <f t="shared" si="43"/>
        <v/>
      </c>
      <c r="AG225" t="str">
        <f t="shared" si="44"/>
        <v/>
      </c>
      <c r="AH225" t="str">
        <f t="shared" si="45"/>
        <v/>
      </c>
      <c r="AI225" t="str">
        <f t="shared" si="46"/>
        <v/>
      </c>
      <c r="AJ225" t="str">
        <f t="shared" si="47"/>
        <v/>
      </c>
      <c r="AK225" t="str">
        <f>IF('Plate preparation Calculations'!N232&lt;&gt;"",'Plate preparation Calculations'!N232,"")</f>
        <v/>
      </c>
      <c r="AL225" s="27" t="str">
        <f t="shared" si="48"/>
        <v/>
      </c>
      <c r="AM225" s="21" t="str">
        <f t="shared" si="49"/>
        <v/>
      </c>
      <c r="AN225" t="str">
        <f t="shared" si="50"/>
        <v/>
      </c>
    </row>
    <row r="226" spans="1:40" x14ac:dyDescent="0.3">
      <c r="A226" s="16" t="s">
        <v>232</v>
      </c>
      <c r="B226" t="s">
        <v>24</v>
      </c>
      <c r="C226">
        <v>12</v>
      </c>
      <c r="D226" s="17" t="str">
        <f t="shared" si="51"/>
        <v>XXXX-Nle-L5-18_Multiplex2023Apr - Multiplex2023Apr</v>
      </c>
      <c r="AC226" t="str">
        <f t="shared" si="40"/>
        <v/>
      </c>
      <c r="AD226" t="str">
        <f t="shared" si="41"/>
        <v/>
      </c>
      <c r="AE226" t="str">
        <f>IF(AB226&lt;&gt;"",COUNTIFS($B$2:$Y$17,AB226,cell_passage!$B$2:$Y$17,"&lt;&gt;"),"")</f>
        <v/>
      </c>
      <c r="AF226" t="str">
        <f t="shared" si="43"/>
        <v/>
      </c>
      <c r="AG226" t="str">
        <f t="shared" si="44"/>
        <v/>
      </c>
      <c r="AH226" t="str">
        <f t="shared" si="45"/>
        <v/>
      </c>
      <c r="AI226" t="str">
        <f t="shared" si="46"/>
        <v/>
      </c>
      <c r="AJ226" t="str">
        <f t="shared" si="47"/>
        <v/>
      </c>
      <c r="AK226" t="str">
        <f>IF('Plate preparation Calculations'!N233&lt;&gt;"",'Plate preparation Calculations'!N233,"")</f>
        <v/>
      </c>
      <c r="AL226" s="27" t="str">
        <f t="shared" si="48"/>
        <v/>
      </c>
      <c r="AM226" s="21" t="str">
        <f t="shared" si="49"/>
        <v/>
      </c>
      <c r="AN226" t="str">
        <f t="shared" si="50"/>
        <v/>
      </c>
    </row>
    <row r="227" spans="1:40" x14ac:dyDescent="0.3">
      <c r="A227" s="16" t="s">
        <v>233</v>
      </c>
      <c r="B227" t="s">
        <v>25</v>
      </c>
      <c r="C227">
        <v>12</v>
      </c>
      <c r="D227" s="17" t="str">
        <f t="shared" si="51"/>
        <v>XXXX-Nle-L5-18_Multiplex2023Apr - Multiplex2023Apr</v>
      </c>
      <c r="AC227" t="str">
        <f t="shared" si="40"/>
        <v/>
      </c>
      <c r="AD227" t="str">
        <f t="shared" si="41"/>
        <v/>
      </c>
      <c r="AE227" t="str">
        <f>IF(AB227&lt;&gt;"",COUNTIFS($B$2:$Y$17,AB227,cell_passage!$B$2:$Y$17,"&lt;&gt;"),"")</f>
        <v/>
      </c>
      <c r="AF227" t="str">
        <f t="shared" si="43"/>
        <v/>
      </c>
      <c r="AG227" t="str">
        <f t="shared" si="44"/>
        <v/>
      </c>
      <c r="AH227" t="str">
        <f t="shared" si="45"/>
        <v/>
      </c>
      <c r="AI227" t="str">
        <f t="shared" si="46"/>
        <v/>
      </c>
      <c r="AJ227" t="str">
        <f t="shared" si="47"/>
        <v/>
      </c>
      <c r="AK227" t="str">
        <f>IF('Plate preparation Calculations'!N234&lt;&gt;"",'Plate preparation Calculations'!N234,"")</f>
        <v/>
      </c>
      <c r="AL227" s="27" t="str">
        <f t="shared" si="48"/>
        <v/>
      </c>
      <c r="AM227" s="21" t="str">
        <f t="shared" si="49"/>
        <v/>
      </c>
      <c r="AN227" t="str">
        <f t="shared" si="50"/>
        <v/>
      </c>
    </row>
    <row r="228" spans="1:40" x14ac:dyDescent="0.3">
      <c r="A228" s="16" t="s">
        <v>234</v>
      </c>
      <c r="B228" t="s">
        <v>26</v>
      </c>
      <c r="C228">
        <v>12</v>
      </c>
      <c r="D228" s="17" t="str">
        <f t="shared" si="51"/>
        <v>XXXX-YYYYY-NGS-MALO-3_Multiplex-2022May - Multiplex-2022May</v>
      </c>
      <c r="AC228" t="str">
        <f t="shared" si="40"/>
        <v/>
      </c>
      <c r="AD228" t="str">
        <f t="shared" si="41"/>
        <v/>
      </c>
      <c r="AE228" t="str">
        <f>IF(AB228&lt;&gt;"",COUNTIFS($B$2:$Y$17,AB228,cell_passage!$B$2:$Y$17,"&lt;&gt;"),"")</f>
        <v/>
      </c>
      <c r="AF228" t="str">
        <f t="shared" si="43"/>
        <v/>
      </c>
      <c r="AG228" t="str">
        <f t="shared" si="44"/>
        <v/>
      </c>
      <c r="AH228" t="str">
        <f t="shared" si="45"/>
        <v/>
      </c>
      <c r="AI228" t="str">
        <f t="shared" si="46"/>
        <v/>
      </c>
      <c r="AJ228" t="str">
        <f t="shared" si="47"/>
        <v/>
      </c>
      <c r="AK228" t="str">
        <f>IF('Plate preparation Calculations'!N235&lt;&gt;"",'Plate preparation Calculations'!N235,"")</f>
        <v/>
      </c>
      <c r="AL228" s="27" t="str">
        <f t="shared" si="48"/>
        <v/>
      </c>
      <c r="AM228" s="21" t="str">
        <f t="shared" si="49"/>
        <v/>
      </c>
      <c r="AN228" t="str">
        <f t="shared" si="50"/>
        <v/>
      </c>
    </row>
    <row r="229" spans="1:40" x14ac:dyDescent="0.3">
      <c r="A229" s="16" t="s">
        <v>235</v>
      </c>
      <c r="B229" t="s">
        <v>27</v>
      </c>
      <c r="C229">
        <v>12</v>
      </c>
      <c r="D229" s="17" t="str">
        <f t="shared" si="51"/>
        <v>XXXX-Nle-L5-06_Multiplex2023Apr - Multiplex2023Apr</v>
      </c>
      <c r="AC229" t="str">
        <f t="shared" si="40"/>
        <v/>
      </c>
      <c r="AD229" t="str">
        <f t="shared" si="41"/>
        <v/>
      </c>
      <c r="AE229" t="str">
        <f>IF(AB229&lt;&gt;"",COUNTIFS($B$2:$Y$17,AB229,cell_passage!$B$2:$Y$17,"&lt;&gt;"),"")</f>
        <v/>
      </c>
      <c r="AF229" t="str">
        <f t="shared" si="43"/>
        <v/>
      </c>
      <c r="AG229" t="str">
        <f t="shared" si="44"/>
        <v/>
      </c>
      <c r="AH229" t="str">
        <f t="shared" si="45"/>
        <v/>
      </c>
      <c r="AI229" t="str">
        <f t="shared" si="46"/>
        <v/>
      </c>
      <c r="AJ229" t="str">
        <f t="shared" si="47"/>
        <v/>
      </c>
      <c r="AK229" t="str">
        <f>IF('Plate preparation Calculations'!N236&lt;&gt;"",'Plate preparation Calculations'!N236,"")</f>
        <v/>
      </c>
      <c r="AL229" s="27" t="str">
        <f t="shared" si="48"/>
        <v/>
      </c>
      <c r="AM229" s="21" t="str">
        <f t="shared" si="49"/>
        <v/>
      </c>
      <c r="AN229" t="str">
        <f t="shared" si="50"/>
        <v/>
      </c>
    </row>
    <row r="230" spans="1:40" x14ac:dyDescent="0.3">
      <c r="A230" s="16" t="s">
        <v>236</v>
      </c>
      <c r="B230" t="s">
        <v>28</v>
      </c>
      <c r="C230">
        <v>12</v>
      </c>
      <c r="D230" s="17" t="str">
        <f t="shared" si="51"/>
        <v>XXXX-Nle-L5-06_Multiplex2023Apr - Multiplex2023Apr</v>
      </c>
      <c r="AC230" t="str">
        <f t="shared" si="40"/>
        <v/>
      </c>
      <c r="AD230" t="str">
        <f t="shared" si="41"/>
        <v/>
      </c>
      <c r="AE230" t="str">
        <f>IF(AB230&lt;&gt;"",COUNTIFS($B$2:$Y$17,AB230,cell_passage!$B$2:$Y$17,"&lt;&gt;"),"")</f>
        <v/>
      </c>
      <c r="AF230" t="str">
        <f t="shared" si="43"/>
        <v/>
      </c>
      <c r="AG230" t="str">
        <f t="shared" si="44"/>
        <v/>
      </c>
      <c r="AH230" t="str">
        <f t="shared" si="45"/>
        <v/>
      </c>
      <c r="AI230" t="str">
        <f t="shared" si="46"/>
        <v/>
      </c>
      <c r="AJ230" t="str">
        <f t="shared" si="47"/>
        <v/>
      </c>
      <c r="AK230" t="str">
        <f>IF('Plate preparation Calculations'!N237&lt;&gt;"",'Plate preparation Calculations'!N237,"")</f>
        <v/>
      </c>
      <c r="AL230" s="27" t="str">
        <f t="shared" si="48"/>
        <v/>
      </c>
      <c r="AM230" s="21" t="str">
        <f t="shared" si="49"/>
        <v/>
      </c>
      <c r="AN230" t="str">
        <f t="shared" si="50"/>
        <v/>
      </c>
    </row>
    <row r="231" spans="1:40" x14ac:dyDescent="0.3">
      <c r="A231" s="16" t="s">
        <v>237</v>
      </c>
      <c r="B231" t="s">
        <v>29</v>
      </c>
      <c r="C231">
        <v>12</v>
      </c>
      <c r="D231" s="17" t="str">
        <f t="shared" si="51"/>
        <v>XXXX-Nle-L5-06_Multiplex2023Apr - Multiplex2023Apr</v>
      </c>
      <c r="AC231" t="str">
        <f t="shared" si="40"/>
        <v/>
      </c>
      <c r="AD231" t="str">
        <f t="shared" si="41"/>
        <v/>
      </c>
      <c r="AE231" t="str">
        <f>IF(AB231&lt;&gt;"",COUNTIFS($B$2:$Y$17,AB231,cell_passage!$B$2:$Y$17,"&lt;&gt;"),"")</f>
        <v/>
      </c>
      <c r="AF231" t="str">
        <f t="shared" si="43"/>
        <v/>
      </c>
      <c r="AG231" t="str">
        <f t="shared" si="44"/>
        <v/>
      </c>
      <c r="AH231" t="str">
        <f t="shared" si="45"/>
        <v/>
      </c>
      <c r="AI231" t="str">
        <f t="shared" si="46"/>
        <v/>
      </c>
      <c r="AJ231" t="str">
        <f t="shared" si="47"/>
        <v/>
      </c>
      <c r="AK231" t="str">
        <f>IF('Plate preparation Calculations'!N238&lt;&gt;"",'Plate preparation Calculations'!N238,"")</f>
        <v/>
      </c>
      <c r="AL231" s="27" t="str">
        <f t="shared" si="48"/>
        <v/>
      </c>
      <c r="AM231" s="21" t="str">
        <f t="shared" si="49"/>
        <v/>
      </c>
      <c r="AN231" t="str">
        <f t="shared" si="50"/>
        <v/>
      </c>
    </row>
    <row r="232" spans="1:40" x14ac:dyDescent="0.3">
      <c r="A232" s="16" t="s">
        <v>238</v>
      </c>
      <c r="B232" t="s">
        <v>30</v>
      </c>
      <c r="C232">
        <v>12</v>
      </c>
      <c r="D232" s="17" t="str">
        <f t="shared" si="51"/>
        <v>XXXX-Nle-L5-06_Multiplex2023Apr - Multiplex2023Apr</v>
      </c>
      <c r="AC232" t="str">
        <f t="shared" si="40"/>
        <v/>
      </c>
      <c r="AD232" t="str">
        <f t="shared" si="41"/>
        <v/>
      </c>
      <c r="AE232" t="str">
        <f>IF(AB232&lt;&gt;"",COUNTIFS($B$2:$Y$17,AB232,cell_passage!$B$2:$Y$17,"&lt;&gt;"),"")</f>
        <v/>
      </c>
      <c r="AF232" t="str">
        <f t="shared" si="43"/>
        <v/>
      </c>
      <c r="AG232" t="str">
        <f t="shared" si="44"/>
        <v/>
      </c>
      <c r="AH232" t="str">
        <f t="shared" si="45"/>
        <v/>
      </c>
      <c r="AI232" t="str">
        <f t="shared" si="46"/>
        <v/>
      </c>
      <c r="AJ232" t="str">
        <f t="shared" si="47"/>
        <v/>
      </c>
      <c r="AK232" t="str">
        <f>IF('Plate preparation Calculations'!N239&lt;&gt;"",'Plate preparation Calculations'!N239,"")</f>
        <v/>
      </c>
      <c r="AL232" s="27" t="str">
        <f t="shared" si="48"/>
        <v/>
      </c>
      <c r="AM232" s="21" t="str">
        <f t="shared" si="49"/>
        <v/>
      </c>
      <c r="AN232" t="str">
        <f t="shared" si="50"/>
        <v/>
      </c>
    </row>
    <row r="233" spans="1:40" x14ac:dyDescent="0.3">
      <c r="A233" s="16" t="s">
        <v>239</v>
      </c>
      <c r="B233" t="s">
        <v>31</v>
      </c>
      <c r="C233">
        <v>12</v>
      </c>
      <c r="D233" s="17" t="str">
        <f t="shared" si="51"/>
        <v>XXXX-YYYYY-NGS-MALO-3_Multiplex-2022May - Multiplex-2022May</v>
      </c>
      <c r="AC233" t="str">
        <f t="shared" si="40"/>
        <v/>
      </c>
      <c r="AD233" t="str">
        <f t="shared" si="41"/>
        <v/>
      </c>
      <c r="AE233" t="str">
        <f>IF(AB233&lt;&gt;"",COUNTIFS($B$2:$Y$17,AB233,cell_passage!$B$2:$Y$17,"&lt;&gt;"),"")</f>
        <v/>
      </c>
      <c r="AF233" t="str">
        <f t="shared" si="43"/>
        <v/>
      </c>
      <c r="AG233" t="str">
        <f t="shared" si="44"/>
        <v/>
      </c>
      <c r="AH233" t="str">
        <f t="shared" si="45"/>
        <v/>
      </c>
      <c r="AI233" t="str">
        <f t="shared" si="46"/>
        <v/>
      </c>
      <c r="AJ233" t="str">
        <f t="shared" si="47"/>
        <v/>
      </c>
      <c r="AK233" t="str">
        <f>IF('Plate preparation Calculations'!N240&lt;&gt;"",'Plate preparation Calculations'!N240,"")</f>
        <v/>
      </c>
      <c r="AL233" s="27" t="str">
        <f t="shared" si="48"/>
        <v/>
      </c>
      <c r="AM233" s="21" t="str">
        <f t="shared" si="49"/>
        <v/>
      </c>
      <c r="AN233" t="str">
        <f t="shared" si="50"/>
        <v/>
      </c>
    </row>
    <row r="234" spans="1:40" x14ac:dyDescent="0.3">
      <c r="A234" s="16" t="s">
        <v>240</v>
      </c>
      <c r="B234" t="s">
        <v>32</v>
      </c>
      <c r="C234">
        <v>12</v>
      </c>
      <c r="D234" s="17" t="str">
        <f t="shared" si="51"/>
        <v>XXXX-Nle-L4-18_Multiplex2023Apr - Multiplex2023Apr</v>
      </c>
      <c r="AC234" t="str">
        <f t="shared" si="40"/>
        <v/>
      </c>
      <c r="AD234" t="str">
        <f t="shared" si="41"/>
        <v/>
      </c>
      <c r="AE234" t="str">
        <f>IF(AB234&lt;&gt;"",COUNTIFS($B$2:$Y$17,AB234,cell_passage!$B$2:$Y$17,"&lt;&gt;"),"")</f>
        <v/>
      </c>
      <c r="AF234" t="str">
        <f t="shared" si="43"/>
        <v/>
      </c>
      <c r="AG234" t="str">
        <f t="shared" si="44"/>
        <v/>
      </c>
      <c r="AH234" t="str">
        <f t="shared" si="45"/>
        <v/>
      </c>
      <c r="AI234" t="str">
        <f t="shared" si="46"/>
        <v/>
      </c>
      <c r="AJ234" t="str">
        <f t="shared" si="47"/>
        <v/>
      </c>
      <c r="AK234" t="str">
        <f>IF('Plate preparation Calculations'!N241&lt;&gt;"",'Plate preparation Calculations'!N241,"")</f>
        <v/>
      </c>
      <c r="AL234" s="27" t="str">
        <f t="shared" si="48"/>
        <v/>
      </c>
      <c r="AM234" s="21" t="str">
        <f t="shared" si="49"/>
        <v/>
      </c>
      <c r="AN234" t="str">
        <f t="shared" si="50"/>
        <v/>
      </c>
    </row>
    <row r="235" spans="1:40" x14ac:dyDescent="0.3">
      <c r="A235" s="16" t="s">
        <v>241</v>
      </c>
      <c r="B235" t="s">
        <v>33</v>
      </c>
      <c r="C235">
        <v>12</v>
      </c>
      <c r="D235" s="17" t="str">
        <f t="shared" si="51"/>
        <v>XXXX-Nle-L4-18_Multiplex2023Apr - Multiplex2023Apr</v>
      </c>
      <c r="AC235" t="str">
        <f t="shared" si="40"/>
        <v/>
      </c>
      <c r="AD235" t="str">
        <f t="shared" si="41"/>
        <v/>
      </c>
      <c r="AE235" t="str">
        <f>IF(AB235&lt;&gt;"",COUNTIFS($B$2:$Y$17,AB235,cell_passage!$B$2:$Y$17,"&lt;&gt;"),"")</f>
        <v/>
      </c>
      <c r="AF235" t="str">
        <f t="shared" si="43"/>
        <v/>
      </c>
      <c r="AG235" t="str">
        <f t="shared" si="44"/>
        <v/>
      </c>
      <c r="AH235" t="str">
        <f t="shared" si="45"/>
        <v/>
      </c>
      <c r="AI235" t="str">
        <f t="shared" si="46"/>
        <v/>
      </c>
      <c r="AJ235" t="str">
        <f t="shared" si="47"/>
        <v/>
      </c>
      <c r="AK235" t="str">
        <f>IF('Plate preparation Calculations'!N242&lt;&gt;"",'Plate preparation Calculations'!N242,"")</f>
        <v/>
      </c>
      <c r="AL235" s="27" t="str">
        <f t="shared" si="48"/>
        <v/>
      </c>
      <c r="AM235" s="21" t="str">
        <f t="shared" si="49"/>
        <v/>
      </c>
      <c r="AN235" t="str">
        <f t="shared" si="50"/>
        <v/>
      </c>
    </row>
    <row r="236" spans="1:40" x14ac:dyDescent="0.3">
      <c r="A236" s="16" t="s">
        <v>242</v>
      </c>
      <c r="B236" t="s">
        <v>34</v>
      </c>
      <c r="C236">
        <v>12</v>
      </c>
      <c r="D236" s="17" t="str">
        <f t="shared" si="51"/>
        <v>XXXX-Nle-L4-18_Multiplex2023Apr - Multiplex2023Apr</v>
      </c>
      <c r="AC236" t="str">
        <f t="shared" si="40"/>
        <v/>
      </c>
      <c r="AD236" t="str">
        <f t="shared" si="41"/>
        <v/>
      </c>
      <c r="AE236" t="str">
        <f>IF(AB236&lt;&gt;"",COUNTIFS($B$2:$Y$17,AB236,cell_passage!$B$2:$Y$17,"&lt;&gt;"),"")</f>
        <v/>
      </c>
      <c r="AF236" t="str">
        <f t="shared" si="43"/>
        <v/>
      </c>
      <c r="AG236" t="str">
        <f t="shared" si="44"/>
        <v/>
      </c>
      <c r="AH236" t="str">
        <f t="shared" si="45"/>
        <v/>
      </c>
      <c r="AI236" t="str">
        <f t="shared" si="46"/>
        <v/>
      </c>
      <c r="AJ236" t="str">
        <f t="shared" si="47"/>
        <v/>
      </c>
      <c r="AK236" t="str">
        <f>IF('Plate preparation Calculations'!N243&lt;&gt;"",'Plate preparation Calculations'!N243,"")</f>
        <v/>
      </c>
      <c r="AL236" s="27" t="str">
        <f t="shared" si="48"/>
        <v/>
      </c>
      <c r="AM236" s="21" t="str">
        <f t="shared" si="49"/>
        <v/>
      </c>
      <c r="AN236" t="str">
        <f t="shared" si="50"/>
        <v/>
      </c>
    </row>
    <row r="237" spans="1:40" x14ac:dyDescent="0.3">
      <c r="A237" s="16" t="s">
        <v>243</v>
      </c>
      <c r="B237" t="s">
        <v>35</v>
      </c>
      <c r="C237">
        <v>12</v>
      </c>
      <c r="D237" s="17" t="str">
        <f t="shared" si="51"/>
        <v>XXXX-Nle-L4-18_Multiplex2023Apr - Multiplex2023Apr</v>
      </c>
      <c r="AC237" t="str">
        <f t="shared" si="40"/>
        <v/>
      </c>
      <c r="AD237" t="str">
        <f t="shared" si="41"/>
        <v/>
      </c>
      <c r="AE237" t="str">
        <f>IF(AB237&lt;&gt;"",COUNTIFS($B$2:$Y$17,AB237,cell_passage!$B$2:$Y$17,"&lt;&gt;"),"")</f>
        <v/>
      </c>
      <c r="AF237" t="str">
        <f t="shared" si="43"/>
        <v/>
      </c>
      <c r="AG237" t="str">
        <f t="shared" si="44"/>
        <v/>
      </c>
      <c r="AH237" t="str">
        <f t="shared" si="45"/>
        <v/>
      </c>
      <c r="AI237" t="str">
        <f t="shared" si="46"/>
        <v/>
      </c>
      <c r="AJ237" t="str">
        <f t="shared" si="47"/>
        <v/>
      </c>
      <c r="AK237" t="str">
        <f>IF('Plate preparation Calculations'!N244&lt;&gt;"",'Plate preparation Calculations'!N244,"")</f>
        <v/>
      </c>
      <c r="AL237" s="27" t="str">
        <f t="shared" si="48"/>
        <v/>
      </c>
      <c r="AM237" s="21" t="str">
        <f t="shared" si="49"/>
        <v/>
      </c>
      <c r="AN237" t="str">
        <f t="shared" si="50"/>
        <v/>
      </c>
    </row>
    <row r="238" spans="1:40" x14ac:dyDescent="0.3">
      <c r="A238" s="16" t="s">
        <v>244</v>
      </c>
      <c r="B238" t="s">
        <v>18</v>
      </c>
      <c r="C238">
        <v>13</v>
      </c>
      <c r="D238" s="17" t="str">
        <f t="shared" ref="D238:D253" si="52">IF(N2&lt;&gt;"",N2,"")</f>
        <v>Buffer</v>
      </c>
      <c r="AC238" t="str">
        <f t="shared" si="40"/>
        <v/>
      </c>
      <c r="AD238" t="str">
        <f t="shared" si="41"/>
        <v/>
      </c>
      <c r="AE238" t="str">
        <f>IF(AB238&lt;&gt;"",COUNTIFS($B$2:$Y$17,AB238,cell_passage!$B$2:$Y$17,"&lt;&gt;"),"")</f>
        <v/>
      </c>
      <c r="AF238" t="str">
        <f t="shared" si="43"/>
        <v/>
      </c>
      <c r="AG238" t="str">
        <f t="shared" si="44"/>
        <v/>
      </c>
      <c r="AH238" t="str">
        <f t="shared" si="45"/>
        <v/>
      </c>
      <c r="AI238" t="str">
        <f t="shared" si="46"/>
        <v/>
      </c>
      <c r="AJ238" t="str">
        <f t="shared" si="47"/>
        <v/>
      </c>
      <c r="AK238" t="str">
        <f>IF('Plate preparation Calculations'!N245&lt;&gt;"",'Plate preparation Calculations'!N245,"")</f>
        <v/>
      </c>
      <c r="AL238" s="27" t="str">
        <f t="shared" si="48"/>
        <v/>
      </c>
      <c r="AM238" s="21" t="str">
        <f t="shared" si="49"/>
        <v/>
      </c>
      <c r="AN238" t="str">
        <f t="shared" si="50"/>
        <v/>
      </c>
    </row>
    <row r="239" spans="1:40" x14ac:dyDescent="0.3">
      <c r="A239" s="16" t="s">
        <v>245</v>
      </c>
      <c r="B239" t="s">
        <v>21</v>
      </c>
      <c r="C239">
        <v>13</v>
      </c>
      <c r="D239" s="17" t="str">
        <f t="shared" si="52"/>
        <v>XXXX-Nle-L5-19_Multiplex2023Apr - Multiplex2023Apr</v>
      </c>
      <c r="AC239" t="str">
        <f t="shared" si="40"/>
        <v/>
      </c>
      <c r="AD239" t="str">
        <f t="shared" si="41"/>
        <v/>
      </c>
      <c r="AE239" t="str">
        <f>IF(AB239&lt;&gt;"",COUNTIFS($B$2:$Y$17,AB239,cell_passage!$B$2:$Y$17,"&lt;&gt;"),"")</f>
        <v/>
      </c>
      <c r="AF239" t="str">
        <f t="shared" si="43"/>
        <v/>
      </c>
      <c r="AG239" t="str">
        <f t="shared" si="44"/>
        <v/>
      </c>
      <c r="AH239" t="str">
        <f t="shared" si="45"/>
        <v/>
      </c>
      <c r="AI239" t="str">
        <f t="shared" si="46"/>
        <v/>
      </c>
      <c r="AJ239" t="str">
        <f t="shared" si="47"/>
        <v/>
      </c>
      <c r="AK239" t="str">
        <f>IF('Plate preparation Calculations'!N246&lt;&gt;"",'Plate preparation Calculations'!N246,"")</f>
        <v/>
      </c>
      <c r="AL239" s="27" t="str">
        <f t="shared" si="48"/>
        <v/>
      </c>
      <c r="AM239" s="21" t="str">
        <f t="shared" si="49"/>
        <v/>
      </c>
      <c r="AN239" t="str">
        <f t="shared" si="50"/>
        <v/>
      </c>
    </row>
    <row r="240" spans="1:40" x14ac:dyDescent="0.3">
      <c r="A240" s="16" t="s">
        <v>246</v>
      </c>
      <c r="B240" t="s">
        <v>22</v>
      </c>
      <c r="C240">
        <v>13</v>
      </c>
      <c r="D240" s="17" t="str">
        <f t="shared" si="52"/>
        <v>XXXX-Nle-L5-19_Multiplex2023Apr - Multiplex2023Apr</v>
      </c>
      <c r="AC240" t="str">
        <f t="shared" si="40"/>
        <v/>
      </c>
      <c r="AD240" t="str">
        <f t="shared" si="41"/>
        <v/>
      </c>
      <c r="AE240" t="str">
        <f>IF(AB240&lt;&gt;"",COUNTIFS($B$2:$Y$17,AB240,cell_passage!$B$2:$Y$17,"&lt;&gt;"),"")</f>
        <v/>
      </c>
      <c r="AF240" t="str">
        <f t="shared" si="43"/>
        <v/>
      </c>
      <c r="AG240" t="str">
        <f t="shared" si="44"/>
        <v/>
      </c>
      <c r="AH240" t="str">
        <f t="shared" si="45"/>
        <v/>
      </c>
      <c r="AI240" t="str">
        <f t="shared" si="46"/>
        <v/>
      </c>
      <c r="AJ240" t="str">
        <f t="shared" si="47"/>
        <v/>
      </c>
      <c r="AK240" t="str">
        <f>IF('Plate preparation Calculations'!N247&lt;&gt;"",'Plate preparation Calculations'!N247,"")</f>
        <v/>
      </c>
      <c r="AL240" s="27" t="str">
        <f t="shared" si="48"/>
        <v/>
      </c>
      <c r="AM240" s="21" t="str">
        <f t="shared" si="49"/>
        <v/>
      </c>
      <c r="AN240" t="str">
        <f t="shared" si="50"/>
        <v/>
      </c>
    </row>
    <row r="241" spans="1:40" x14ac:dyDescent="0.3">
      <c r="A241" s="16" t="s">
        <v>247</v>
      </c>
      <c r="B241" t="s">
        <v>23</v>
      </c>
      <c r="C241">
        <v>13</v>
      </c>
      <c r="D241" s="17" t="str">
        <f t="shared" si="52"/>
        <v>XXXX-Nle-L5-19_Multiplex2023Apr - Multiplex2023Apr</v>
      </c>
      <c r="AC241" t="str">
        <f t="shared" si="40"/>
        <v/>
      </c>
      <c r="AD241" t="str">
        <f t="shared" si="41"/>
        <v/>
      </c>
      <c r="AE241" t="str">
        <f>IF(AB241&lt;&gt;"",COUNTIFS($B$2:$Y$17,AB241,cell_passage!$B$2:$Y$17,"&lt;&gt;"),"")</f>
        <v/>
      </c>
      <c r="AF241" t="str">
        <f t="shared" si="43"/>
        <v/>
      </c>
      <c r="AG241" t="str">
        <f t="shared" si="44"/>
        <v/>
      </c>
      <c r="AH241" t="str">
        <f t="shared" si="45"/>
        <v/>
      </c>
      <c r="AI241" t="str">
        <f t="shared" si="46"/>
        <v/>
      </c>
      <c r="AJ241" t="str">
        <f t="shared" si="47"/>
        <v/>
      </c>
      <c r="AK241" t="str">
        <f>IF('Plate preparation Calculations'!N248&lt;&gt;"",'Plate preparation Calculations'!N248,"")</f>
        <v/>
      </c>
      <c r="AL241" s="27" t="str">
        <f t="shared" si="48"/>
        <v/>
      </c>
      <c r="AM241" s="21" t="str">
        <f t="shared" si="49"/>
        <v/>
      </c>
      <c r="AN241" t="str">
        <f t="shared" si="50"/>
        <v/>
      </c>
    </row>
    <row r="242" spans="1:40" x14ac:dyDescent="0.3">
      <c r="A242" s="16" t="s">
        <v>248</v>
      </c>
      <c r="B242" t="s">
        <v>24</v>
      </c>
      <c r="C242">
        <v>13</v>
      </c>
      <c r="D242" s="17" t="str">
        <f t="shared" si="52"/>
        <v>XXXX-Nle-L5-19_Multiplex2023Apr - Multiplex2023Apr</v>
      </c>
      <c r="AC242" t="str">
        <f t="shared" si="40"/>
        <v/>
      </c>
      <c r="AD242" t="str">
        <f t="shared" si="41"/>
        <v/>
      </c>
      <c r="AE242" t="str">
        <f>IF(AB242&lt;&gt;"",COUNTIFS($B$2:$Y$17,AB242,cell_passage!$B$2:$Y$17,"&lt;&gt;"),"")</f>
        <v/>
      </c>
      <c r="AF242" t="str">
        <f t="shared" si="43"/>
        <v/>
      </c>
      <c r="AG242" t="str">
        <f t="shared" si="44"/>
        <v/>
      </c>
      <c r="AH242" t="str">
        <f t="shared" si="45"/>
        <v/>
      </c>
      <c r="AI242" t="str">
        <f t="shared" si="46"/>
        <v/>
      </c>
      <c r="AJ242" t="str">
        <f t="shared" si="47"/>
        <v/>
      </c>
      <c r="AK242" t="str">
        <f>IF('Plate preparation Calculations'!N249&lt;&gt;"",'Plate preparation Calculations'!N249,"")</f>
        <v/>
      </c>
      <c r="AL242" s="27" t="str">
        <f t="shared" si="48"/>
        <v/>
      </c>
      <c r="AM242" s="21" t="str">
        <f t="shared" si="49"/>
        <v/>
      </c>
      <c r="AN242" t="str">
        <f t="shared" si="50"/>
        <v/>
      </c>
    </row>
    <row r="243" spans="1:40" x14ac:dyDescent="0.3">
      <c r="A243" s="16" t="s">
        <v>249</v>
      </c>
      <c r="B243" t="s">
        <v>25</v>
      </c>
      <c r="C243">
        <v>13</v>
      </c>
      <c r="D243" s="17" t="str">
        <f t="shared" si="52"/>
        <v>XXXX-Nle-L5-19_Multiplex2023Apr - Multiplex2023Apr</v>
      </c>
      <c r="AC243" t="str">
        <f t="shared" si="40"/>
        <v/>
      </c>
      <c r="AD243" t="str">
        <f t="shared" si="41"/>
        <v/>
      </c>
      <c r="AE243" t="str">
        <f>IF(AB243&lt;&gt;"",COUNTIFS($B$2:$Y$17,AB243,cell_passage!$B$2:$Y$17,"&lt;&gt;"),"")</f>
        <v/>
      </c>
      <c r="AF243" t="str">
        <f t="shared" si="43"/>
        <v/>
      </c>
      <c r="AG243" t="str">
        <f t="shared" si="44"/>
        <v/>
      </c>
      <c r="AH243" t="str">
        <f t="shared" si="45"/>
        <v/>
      </c>
      <c r="AI243" t="str">
        <f t="shared" si="46"/>
        <v/>
      </c>
      <c r="AJ243" t="str">
        <f t="shared" si="47"/>
        <v/>
      </c>
      <c r="AK243" t="str">
        <f>IF('Plate preparation Calculations'!N250&lt;&gt;"",'Plate preparation Calculations'!N250,"")</f>
        <v/>
      </c>
      <c r="AL243" s="27" t="str">
        <f t="shared" si="48"/>
        <v/>
      </c>
      <c r="AM243" s="21" t="str">
        <f t="shared" si="49"/>
        <v/>
      </c>
      <c r="AN243" t="str">
        <f t="shared" si="50"/>
        <v/>
      </c>
    </row>
    <row r="244" spans="1:40" x14ac:dyDescent="0.3">
      <c r="A244" s="16" t="s">
        <v>250</v>
      </c>
      <c r="B244" t="s">
        <v>26</v>
      </c>
      <c r="C244">
        <v>13</v>
      </c>
      <c r="D244" s="17" t="str">
        <f t="shared" si="52"/>
        <v>XXXX-Nle-L5-07_Multiplex2023Apr - Multiplex2023Apr</v>
      </c>
      <c r="AC244" t="str">
        <f t="shared" si="40"/>
        <v/>
      </c>
      <c r="AD244" t="str">
        <f t="shared" si="41"/>
        <v/>
      </c>
      <c r="AE244" t="str">
        <f>IF(AB244&lt;&gt;"",COUNTIFS($B$2:$Y$17,AB244,cell_passage!$B$2:$Y$17,"&lt;&gt;"),"")</f>
        <v/>
      </c>
      <c r="AF244" t="str">
        <f t="shared" si="43"/>
        <v/>
      </c>
      <c r="AG244" t="str">
        <f t="shared" si="44"/>
        <v/>
      </c>
      <c r="AH244" t="str">
        <f t="shared" si="45"/>
        <v/>
      </c>
      <c r="AI244" t="str">
        <f t="shared" si="46"/>
        <v/>
      </c>
      <c r="AJ244" t="str">
        <f t="shared" si="47"/>
        <v/>
      </c>
      <c r="AK244" t="str">
        <f>IF('Plate preparation Calculations'!N251&lt;&gt;"",'Plate preparation Calculations'!N251,"")</f>
        <v/>
      </c>
      <c r="AL244" s="27" t="str">
        <f t="shared" si="48"/>
        <v/>
      </c>
      <c r="AM244" s="21" t="str">
        <f t="shared" si="49"/>
        <v/>
      </c>
      <c r="AN244" t="str">
        <f t="shared" si="50"/>
        <v/>
      </c>
    </row>
    <row r="245" spans="1:40" x14ac:dyDescent="0.3">
      <c r="A245" s="16" t="s">
        <v>251</v>
      </c>
      <c r="B245" t="s">
        <v>27</v>
      </c>
      <c r="C245">
        <v>13</v>
      </c>
      <c r="D245" s="17" t="str">
        <f t="shared" si="52"/>
        <v>XXXX-Nle-L5-07_Multiplex2023Apr - Multiplex2023Apr</v>
      </c>
      <c r="AC245" t="str">
        <f t="shared" si="40"/>
        <v/>
      </c>
      <c r="AD245" t="str">
        <f t="shared" si="41"/>
        <v/>
      </c>
      <c r="AE245" t="str">
        <f>IF(AB245&lt;&gt;"",COUNTIFS($B$2:$Y$17,AB245,cell_passage!$B$2:$Y$17,"&lt;&gt;"),"")</f>
        <v/>
      </c>
      <c r="AF245" t="str">
        <f t="shared" si="43"/>
        <v/>
      </c>
      <c r="AG245" t="str">
        <f t="shared" si="44"/>
        <v/>
      </c>
      <c r="AH245" t="str">
        <f t="shared" si="45"/>
        <v/>
      </c>
      <c r="AI245" t="str">
        <f t="shared" si="46"/>
        <v/>
      </c>
      <c r="AJ245" t="str">
        <f t="shared" si="47"/>
        <v/>
      </c>
      <c r="AK245" t="str">
        <f>IF('Plate preparation Calculations'!N252&lt;&gt;"",'Plate preparation Calculations'!N252,"")</f>
        <v/>
      </c>
      <c r="AL245" s="27" t="str">
        <f t="shared" si="48"/>
        <v/>
      </c>
      <c r="AM245" s="21" t="str">
        <f t="shared" si="49"/>
        <v/>
      </c>
      <c r="AN245" t="str">
        <f t="shared" si="50"/>
        <v/>
      </c>
    </row>
    <row r="246" spans="1:40" x14ac:dyDescent="0.3">
      <c r="A246" s="16" t="s">
        <v>252</v>
      </c>
      <c r="B246" t="s">
        <v>28</v>
      </c>
      <c r="C246">
        <v>13</v>
      </c>
      <c r="D246" s="17" t="str">
        <f t="shared" si="52"/>
        <v>XXXX-Nle-L5-07_Multiplex2023Apr - Multiplex2023Apr</v>
      </c>
      <c r="AC246" t="str">
        <f t="shared" si="40"/>
        <v/>
      </c>
      <c r="AD246" t="str">
        <f t="shared" si="41"/>
        <v/>
      </c>
      <c r="AE246" t="str">
        <f>IF(AB246&lt;&gt;"",COUNTIFS($B$2:$Y$17,AB246,cell_passage!$B$2:$Y$17,"&lt;&gt;"),"")</f>
        <v/>
      </c>
      <c r="AF246" t="str">
        <f t="shared" si="43"/>
        <v/>
      </c>
      <c r="AG246" t="str">
        <f t="shared" si="44"/>
        <v/>
      </c>
      <c r="AH246" t="str">
        <f t="shared" si="45"/>
        <v/>
      </c>
      <c r="AI246" t="str">
        <f t="shared" si="46"/>
        <v/>
      </c>
      <c r="AJ246" t="str">
        <f t="shared" si="47"/>
        <v/>
      </c>
      <c r="AK246" t="str">
        <f>IF('Plate preparation Calculations'!N253&lt;&gt;"",'Plate preparation Calculations'!N253,"")</f>
        <v/>
      </c>
      <c r="AL246" s="27" t="str">
        <f t="shared" si="48"/>
        <v/>
      </c>
      <c r="AM246" s="21" t="str">
        <f t="shared" si="49"/>
        <v/>
      </c>
      <c r="AN246" t="str">
        <f t="shared" si="50"/>
        <v/>
      </c>
    </row>
    <row r="247" spans="1:40" x14ac:dyDescent="0.3">
      <c r="A247" s="16" t="s">
        <v>253</v>
      </c>
      <c r="B247" t="s">
        <v>29</v>
      </c>
      <c r="C247">
        <v>13</v>
      </c>
      <c r="D247" s="17" t="str">
        <f t="shared" si="52"/>
        <v>XXXX-Nle-L5-07_Multiplex2023Apr - Multiplex2023Apr</v>
      </c>
      <c r="AC247" t="str">
        <f t="shared" si="40"/>
        <v/>
      </c>
      <c r="AD247" t="str">
        <f t="shared" si="41"/>
        <v/>
      </c>
      <c r="AE247" t="str">
        <f>IF(AB247&lt;&gt;"",COUNTIFS($B$2:$Y$17,AB247,cell_passage!$B$2:$Y$17,"&lt;&gt;"),"")</f>
        <v/>
      </c>
      <c r="AF247" t="str">
        <f t="shared" si="43"/>
        <v/>
      </c>
      <c r="AG247" t="str">
        <f t="shared" si="44"/>
        <v/>
      </c>
      <c r="AH247" t="str">
        <f t="shared" si="45"/>
        <v/>
      </c>
      <c r="AI247" t="str">
        <f t="shared" si="46"/>
        <v/>
      </c>
      <c r="AJ247" t="str">
        <f t="shared" si="47"/>
        <v/>
      </c>
      <c r="AK247" t="str">
        <f>IF('Plate preparation Calculations'!N254&lt;&gt;"",'Plate preparation Calculations'!N254,"")</f>
        <v/>
      </c>
      <c r="AL247" s="27" t="str">
        <f t="shared" si="48"/>
        <v/>
      </c>
      <c r="AM247" s="21" t="str">
        <f t="shared" si="49"/>
        <v/>
      </c>
      <c r="AN247" t="str">
        <f t="shared" si="50"/>
        <v/>
      </c>
    </row>
    <row r="248" spans="1:40" x14ac:dyDescent="0.3">
      <c r="A248" s="16" t="s">
        <v>254</v>
      </c>
      <c r="B248" t="s">
        <v>30</v>
      </c>
      <c r="C248">
        <v>13</v>
      </c>
      <c r="D248" s="17" t="str">
        <f t="shared" si="52"/>
        <v>XXXX-Nle-L5-07_Multiplex2023Apr - Multiplex2023Apr</v>
      </c>
      <c r="AC248" t="str">
        <f t="shared" si="40"/>
        <v/>
      </c>
      <c r="AD248" t="str">
        <f t="shared" si="41"/>
        <v/>
      </c>
      <c r="AE248" t="str">
        <f>IF(AB248&lt;&gt;"",COUNTIFS($B$2:$Y$17,AB248,cell_passage!$B$2:$Y$17,"&lt;&gt;"),"")</f>
        <v/>
      </c>
      <c r="AF248" t="str">
        <f t="shared" si="43"/>
        <v/>
      </c>
      <c r="AG248" t="str">
        <f t="shared" si="44"/>
        <v/>
      </c>
      <c r="AH248" t="str">
        <f t="shared" si="45"/>
        <v/>
      </c>
      <c r="AI248" t="str">
        <f t="shared" si="46"/>
        <v/>
      </c>
      <c r="AJ248" t="str">
        <f t="shared" si="47"/>
        <v/>
      </c>
      <c r="AK248" t="str">
        <f>IF('Plate preparation Calculations'!N255&lt;&gt;"",'Plate preparation Calculations'!N255,"")</f>
        <v/>
      </c>
      <c r="AL248" s="27" t="str">
        <f t="shared" si="48"/>
        <v/>
      </c>
      <c r="AM248" s="21" t="str">
        <f t="shared" si="49"/>
        <v/>
      </c>
      <c r="AN248" t="str">
        <f t="shared" si="50"/>
        <v/>
      </c>
    </row>
    <row r="249" spans="1:40" x14ac:dyDescent="0.3">
      <c r="A249" s="16" t="s">
        <v>255</v>
      </c>
      <c r="B249" t="s">
        <v>31</v>
      </c>
      <c r="C249">
        <v>13</v>
      </c>
      <c r="D249" s="17" t="str">
        <f t="shared" si="52"/>
        <v>XXXX-Nle-L4-19_Multiplex2023Apr - Multiplex2023Apr</v>
      </c>
      <c r="AC249" t="str">
        <f t="shared" si="40"/>
        <v/>
      </c>
      <c r="AD249" t="str">
        <f t="shared" si="41"/>
        <v/>
      </c>
      <c r="AE249" t="str">
        <f>IF(AB249&lt;&gt;"",COUNTIFS($B$2:$Y$17,AB249,cell_passage!$B$2:$Y$17,"&lt;&gt;"),"")</f>
        <v/>
      </c>
      <c r="AF249" t="str">
        <f t="shared" si="43"/>
        <v/>
      </c>
      <c r="AG249" t="str">
        <f t="shared" si="44"/>
        <v/>
      </c>
      <c r="AH249" t="str">
        <f t="shared" si="45"/>
        <v/>
      </c>
      <c r="AI249" t="str">
        <f t="shared" si="46"/>
        <v/>
      </c>
      <c r="AJ249" t="str">
        <f t="shared" si="47"/>
        <v/>
      </c>
      <c r="AK249" t="str">
        <f>IF('Plate preparation Calculations'!N256&lt;&gt;"",'Plate preparation Calculations'!N256,"")</f>
        <v/>
      </c>
      <c r="AL249" s="27" t="str">
        <f t="shared" si="48"/>
        <v/>
      </c>
      <c r="AM249" s="21" t="str">
        <f t="shared" si="49"/>
        <v/>
      </c>
      <c r="AN249" t="str">
        <f t="shared" si="50"/>
        <v/>
      </c>
    </row>
    <row r="250" spans="1:40" x14ac:dyDescent="0.3">
      <c r="A250" s="16" t="s">
        <v>256</v>
      </c>
      <c r="B250" t="s">
        <v>32</v>
      </c>
      <c r="C250">
        <v>13</v>
      </c>
      <c r="D250" s="17" t="str">
        <f t="shared" si="52"/>
        <v>XXXX-Nle-L4-19_Multiplex2023Apr - Multiplex2023Apr</v>
      </c>
      <c r="AC250" t="str">
        <f t="shared" si="40"/>
        <v/>
      </c>
      <c r="AD250" t="str">
        <f t="shared" si="41"/>
        <v/>
      </c>
      <c r="AE250" t="str">
        <f>IF(AB250&lt;&gt;"",COUNTIFS($B$2:$Y$17,AB250,cell_passage!$B$2:$Y$17,"&lt;&gt;"),"")</f>
        <v/>
      </c>
      <c r="AF250" t="str">
        <f t="shared" si="43"/>
        <v/>
      </c>
      <c r="AG250" t="str">
        <f t="shared" si="44"/>
        <v/>
      </c>
      <c r="AH250" t="str">
        <f t="shared" si="45"/>
        <v/>
      </c>
      <c r="AI250" t="str">
        <f t="shared" si="46"/>
        <v/>
      </c>
      <c r="AJ250" t="str">
        <f t="shared" si="47"/>
        <v/>
      </c>
      <c r="AK250" t="str">
        <f>IF('Plate preparation Calculations'!N257&lt;&gt;"",'Plate preparation Calculations'!N257,"")</f>
        <v/>
      </c>
      <c r="AL250" s="27" t="str">
        <f t="shared" si="48"/>
        <v/>
      </c>
      <c r="AM250" s="21" t="str">
        <f t="shared" si="49"/>
        <v/>
      </c>
      <c r="AN250" t="str">
        <f t="shared" si="50"/>
        <v/>
      </c>
    </row>
    <row r="251" spans="1:40" x14ac:dyDescent="0.3">
      <c r="A251" s="16" t="s">
        <v>257</v>
      </c>
      <c r="B251" t="s">
        <v>33</v>
      </c>
      <c r="C251">
        <v>13</v>
      </c>
      <c r="D251" s="17" t="str">
        <f t="shared" si="52"/>
        <v>XXXX-Nle-L4-19_Multiplex2023Apr - Multiplex2023Apr</v>
      </c>
      <c r="AC251" t="str">
        <f t="shared" si="40"/>
        <v/>
      </c>
      <c r="AD251" t="str">
        <f t="shared" si="41"/>
        <v/>
      </c>
      <c r="AE251" t="str">
        <f>IF(AB251&lt;&gt;"",COUNTIFS($B$2:$Y$17,AB251,cell_passage!$B$2:$Y$17,"&lt;&gt;"),"")</f>
        <v/>
      </c>
      <c r="AF251" t="str">
        <f t="shared" si="43"/>
        <v/>
      </c>
      <c r="AG251" t="str">
        <f t="shared" si="44"/>
        <v/>
      </c>
      <c r="AH251" t="str">
        <f t="shared" si="45"/>
        <v/>
      </c>
      <c r="AI251" t="str">
        <f t="shared" si="46"/>
        <v/>
      </c>
      <c r="AJ251" t="str">
        <f t="shared" si="47"/>
        <v/>
      </c>
      <c r="AK251" t="str">
        <f>IF('Plate preparation Calculations'!N258&lt;&gt;"",'Plate preparation Calculations'!N258,"")</f>
        <v/>
      </c>
      <c r="AL251" s="27" t="str">
        <f t="shared" si="48"/>
        <v/>
      </c>
      <c r="AM251" s="21" t="str">
        <f t="shared" si="49"/>
        <v/>
      </c>
      <c r="AN251" t="str">
        <f t="shared" si="50"/>
        <v/>
      </c>
    </row>
    <row r="252" spans="1:40" x14ac:dyDescent="0.3">
      <c r="A252" s="16" t="s">
        <v>258</v>
      </c>
      <c r="B252" t="s">
        <v>34</v>
      </c>
      <c r="C252">
        <v>13</v>
      </c>
      <c r="D252" s="17" t="str">
        <f t="shared" si="52"/>
        <v>XXXX-Nle-L4-19_Multiplex2023Apr - Multiplex2023Apr</v>
      </c>
      <c r="AC252" t="str">
        <f t="shared" si="40"/>
        <v/>
      </c>
      <c r="AD252" t="str">
        <f t="shared" si="41"/>
        <v/>
      </c>
      <c r="AE252" t="str">
        <f>IF(AB252&lt;&gt;"",COUNTIFS($B$2:$Y$17,AB252,cell_passage!$B$2:$Y$17,"&lt;&gt;"),"")</f>
        <v/>
      </c>
      <c r="AF252" t="str">
        <f t="shared" si="43"/>
        <v/>
      </c>
      <c r="AG252" t="str">
        <f t="shared" si="44"/>
        <v/>
      </c>
      <c r="AH252" t="str">
        <f t="shared" si="45"/>
        <v/>
      </c>
      <c r="AI252" t="str">
        <f t="shared" si="46"/>
        <v/>
      </c>
      <c r="AJ252" t="str">
        <f t="shared" si="47"/>
        <v/>
      </c>
      <c r="AK252" t="str">
        <f>IF('Plate preparation Calculations'!N259&lt;&gt;"",'Plate preparation Calculations'!N259,"")</f>
        <v/>
      </c>
      <c r="AL252" s="27" t="str">
        <f t="shared" si="48"/>
        <v/>
      </c>
      <c r="AM252" s="21" t="str">
        <f t="shared" si="49"/>
        <v/>
      </c>
      <c r="AN252" t="str">
        <f t="shared" si="50"/>
        <v/>
      </c>
    </row>
    <row r="253" spans="1:40" x14ac:dyDescent="0.3">
      <c r="A253" s="16" t="s">
        <v>259</v>
      </c>
      <c r="B253" t="s">
        <v>35</v>
      </c>
      <c r="C253">
        <v>13</v>
      </c>
      <c r="D253" s="17" t="str">
        <f t="shared" si="52"/>
        <v>XXXX-Nle-L4-19_Multiplex2023Apr - Multiplex2023Apr</v>
      </c>
      <c r="AC253" t="str">
        <f t="shared" si="40"/>
        <v/>
      </c>
      <c r="AD253" t="str">
        <f t="shared" si="41"/>
        <v/>
      </c>
      <c r="AE253" t="str">
        <f>IF(AB253&lt;&gt;"",COUNTIFS($B$2:$Y$17,AB253,cell_passage!$B$2:$Y$17,"&lt;&gt;"),"")</f>
        <v/>
      </c>
      <c r="AF253" t="str">
        <f t="shared" si="43"/>
        <v/>
      </c>
      <c r="AG253" t="str">
        <f t="shared" si="44"/>
        <v/>
      </c>
      <c r="AH253" t="str">
        <f t="shared" si="45"/>
        <v/>
      </c>
      <c r="AI253" t="str">
        <f t="shared" si="46"/>
        <v/>
      </c>
      <c r="AJ253" t="str">
        <f t="shared" si="47"/>
        <v/>
      </c>
      <c r="AK253" t="str">
        <f>IF('Plate preparation Calculations'!N260&lt;&gt;"",'Plate preparation Calculations'!N260,"")</f>
        <v/>
      </c>
      <c r="AL253" s="27" t="str">
        <f t="shared" si="48"/>
        <v/>
      </c>
      <c r="AM253" s="21" t="str">
        <f t="shared" si="49"/>
        <v/>
      </c>
      <c r="AN253" t="str">
        <f t="shared" si="50"/>
        <v/>
      </c>
    </row>
    <row r="254" spans="1:40" x14ac:dyDescent="0.3">
      <c r="A254" s="16" t="s">
        <v>260</v>
      </c>
      <c r="B254" t="s">
        <v>18</v>
      </c>
      <c r="C254">
        <v>14</v>
      </c>
      <c r="D254" s="17" t="str">
        <f t="shared" ref="D254:D269" si="53">IF(O2&lt;&gt;"",O2,"")</f>
        <v>XXXX-YYYYY-1P02_Pur-2021Dec - Pur-2021Dec</v>
      </c>
      <c r="AC254" t="str">
        <f t="shared" si="40"/>
        <v/>
      </c>
      <c r="AD254" t="str">
        <f t="shared" si="41"/>
        <v/>
      </c>
      <c r="AE254" t="str">
        <f>IF(AB254&lt;&gt;"",COUNTIFS($B$2:$Y$17,AB254,cell_passage!$B$2:$Y$17,"&lt;&gt;"),"")</f>
        <v/>
      </c>
      <c r="AF254" t="str">
        <f t="shared" si="43"/>
        <v/>
      </c>
      <c r="AG254" t="str">
        <f t="shared" si="44"/>
        <v/>
      </c>
      <c r="AH254" t="str">
        <f t="shared" si="45"/>
        <v/>
      </c>
      <c r="AI254" t="str">
        <f t="shared" si="46"/>
        <v/>
      </c>
      <c r="AJ254" t="str">
        <f t="shared" si="47"/>
        <v/>
      </c>
      <c r="AK254" t="str">
        <f>IF('Plate preparation Calculations'!N261&lt;&gt;"",'Plate preparation Calculations'!N261,"")</f>
        <v/>
      </c>
      <c r="AL254" s="27" t="str">
        <f t="shared" si="48"/>
        <v/>
      </c>
      <c r="AM254" s="21" t="str">
        <f t="shared" si="49"/>
        <v/>
      </c>
      <c r="AN254" t="str">
        <f t="shared" si="50"/>
        <v/>
      </c>
    </row>
    <row r="255" spans="1:40" x14ac:dyDescent="0.3">
      <c r="A255" s="16" t="s">
        <v>261</v>
      </c>
      <c r="B255" t="s">
        <v>21</v>
      </c>
      <c r="C255">
        <v>14</v>
      </c>
      <c r="D255" s="17" t="str">
        <f t="shared" si="53"/>
        <v>XXXX-YYYYY-1P02_Pur-2021Dec - Pur-2021Dec</v>
      </c>
      <c r="AC255" t="str">
        <f t="shared" si="40"/>
        <v/>
      </c>
      <c r="AD255" t="str">
        <f t="shared" si="41"/>
        <v/>
      </c>
      <c r="AE255" t="str">
        <f>IF(AB255&lt;&gt;"",COUNTIFS($B$2:$Y$17,AB255,cell_passage!$B$2:$Y$17,"&lt;&gt;"),"")</f>
        <v/>
      </c>
      <c r="AF255" t="str">
        <f t="shared" si="43"/>
        <v/>
      </c>
      <c r="AG255" t="str">
        <f t="shared" si="44"/>
        <v/>
      </c>
      <c r="AH255" t="str">
        <f t="shared" si="45"/>
        <v/>
      </c>
      <c r="AI255" t="str">
        <f t="shared" si="46"/>
        <v/>
      </c>
      <c r="AJ255" t="str">
        <f t="shared" si="47"/>
        <v/>
      </c>
      <c r="AK255" t="str">
        <f>IF('Plate preparation Calculations'!N262&lt;&gt;"",'Plate preparation Calculations'!N262,"")</f>
        <v/>
      </c>
      <c r="AL255" s="27" t="str">
        <f t="shared" si="48"/>
        <v/>
      </c>
      <c r="AM255" s="21" t="str">
        <f t="shared" si="49"/>
        <v/>
      </c>
      <c r="AN255" t="str">
        <f t="shared" si="50"/>
        <v/>
      </c>
    </row>
    <row r="256" spans="1:40" x14ac:dyDescent="0.3">
      <c r="A256" s="16" t="s">
        <v>262</v>
      </c>
      <c r="B256" t="s">
        <v>22</v>
      </c>
      <c r="C256">
        <v>14</v>
      </c>
      <c r="D256" s="17" t="str">
        <f t="shared" si="53"/>
        <v>XXXX-Nle-L5-19_Multiplex2023Apr - Multiplex2023Apr</v>
      </c>
      <c r="AC256" t="str">
        <f t="shared" si="40"/>
        <v/>
      </c>
      <c r="AD256" t="str">
        <f t="shared" si="41"/>
        <v/>
      </c>
      <c r="AE256" t="str">
        <f>IF(AB256&lt;&gt;"",COUNTIFS($B$2:$Y$17,AB256,cell_passage!$B$2:$Y$17,"&lt;&gt;"),"")</f>
        <v/>
      </c>
      <c r="AF256" t="str">
        <f t="shared" si="43"/>
        <v/>
      </c>
      <c r="AG256" t="str">
        <f t="shared" si="44"/>
        <v/>
      </c>
      <c r="AH256" t="str">
        <f t="shared" si="45"/>
        <v/>
      </c>
      <c r="AI256" t="str">
        <f t="shared" si="46"/>
        <v/>
      </c>
      <c r="AJ256" t="str">
        <f t="shared" si="47"/>
        <v/>
      </c>
      <c r="AK256" t="str">
        <f>IF('Plate preparation Calculations'!N263&lt;&gt;"",'Plate preparation Calculations'!N263,"")</f>
        <v/>
      </c>
      <c r="AL256" s="27" t="str">
        <f t="shared" si="48"/>
        <v/>
      </c>
      <c r="AM256" s="21" t="str">
        <f t="shared" si="49"/>
        <v/>
      </c>
      <c r="AN256" t="str">
        <f t="shared" si="50"/>
        <v/>
      </c>
    </row>
    <row r="257" spans="1:40" x14ac:dyDescent="0.3">
      <c r="A257" s="16" t="s">
        <v>263</v>
      </c>
      <c r="B257" t="s">
        <v>23</v>
      </c>
      <c r="C257">
        <v>14</v>
      </c>
      <c r="D257" s="17" t="str">
        <f t="shared" si="53"/>
        <v>XXXX-Nle-L5-19_Multiplex2023Apr - Multiplex2023Apr</v>
      </c>
      <c r="AC257" t="str">
        <f t="shared" si="40"/>
        <v/>
      </c>
      <c r="AD257" t="str">
        <f t="shared" si="41"/>
        <v/>
      </c>
      <c r="AE257" t="str">
        <f>IF(AB257&lt;&gt;"",COUNTIFS($B$2:$Y$17,AB257,cell_passage!$B$2:$Y$17,"&lt;&gt;"),"")</f>
        <v/>
      </c>
      <c r="AF257" t="str">
        <f t="shared" si="43"/>
        <v/>
      </c>
      <c r="AG257" t="str">
        <f t="shared" si="44"/>
        <v/>
      </c>
      <c r="AH257" t="str">
        <f t="shared" si="45"/>
        <v/>
      </c>
      <c r="AI257" t="str">
        <f t="shared" si="46"/>
        <v/>
      </c>
      <c r="AJ257" t="str">
        <f t="shared" si="47"/>
        <v/>
      </c>
      <c r="AK257" t="str">
        <f>IF('Plate preparation Calculations'!N264&lt;&gt;"",'Plate preparation Calculations'!N264,"")</f>
        <v/>
      </c>
      <c r="AL257" s="27" t="str">
        <f t="shared" si="48"/>
        <v/>
      </c>
      <c r="AM257" s="21" t="str">
        <f t="shared" si="49"/>
        <v/>
      </c>
      <c r="AN257" t="str">
        <f t="shared" si="50"/>
        <v/>
      </c>
    </row>
    <row r="258" spans="1:40" x14ac:dyDescent="0.3">
      <c r="A258" s="16" t="s">
        <v>264</v>
      </c>
      <c r="B258" t="s">
        <v>24</v>
      </c>
      <c r="C258">
        <v>14</v>
      </c>
      <c r="D258" s="17" t="str">
        <f t="shared" si="53"/>
        <v>XXXX-Nle-L5-19_Multiplex2023Apr - Multiplex2023Apr</v>
      </c>
      <c r="AC258" t="str">
        <f t="shared" si="40"/>
        <v/>
      </c>
      <c r="AD258" t="str">
        <f t="shared" si="41"/>
        <v/>
      </c>
      <c r="AE258" t="str">
        <f>IF(AB258&lt;&gt;"",COUNTIFS($B$2:$Y$17,AB258,cell_passage!$B$2:$Y$17,"&lt;&gt;"),"")</f>
        <v/>
      </c>
      <c r="AF258" t="str">
        <f t="shared" si="43"/>
        <v/>
      </c>
      <c r="AG258" t="str">
        <f t="shared" si="44"/>
        <v/>
      </c>
      <c r="AH258" t="str">
        <f t="shared" si="45"/>
        <v/>
      </c>
      <c r="AI258" t="str">
        <f t="shared" si="46"/>
        <v/>
      </c>
      <c r="AJ258" t="str">
        <f t="shared" si="47"/>
        <v/>
      </c>
      <c r="AK258" t="str">
        <f>IF('Plate preparation Calculations'!N265&lt;&gt;"",'Plate preparation Calculations'!N265,"")</f>
        <v/>
      </c>
      <c r="AL258" s="27" t="str">
        <f t="shared" si="48"/>
        <v/>
      </c>
      <c r="AM258" s="21" t="str">
        <f t="shared" si="49"/>
        <v/>
      </c>
      <c r="AN258" t="str">
        <f t="shared" si="50"/>
        <v/>
      </c>
    </row>
    <row r="259" spans="1:40" x14ac:dyDescent="0.3">
      <c r="A259" s="16" t="s">
        <v>265</v>
      </c>
      <c r="B259" t="s">
        <v>25</v>
      </c>
      <c r="C259">
        <v>14</v>
      </c>
      <c r="D259" s="17" t="str">
        <f t="shared" si="53"/>
        <v>XXXX-Nle-L5-19_Multiplex2023Apr - Multiplex2023Apr</v>
      </c>
      <c r="AC259" t="str">
        <f t="shared" si="40"/>
        <v/>
      </c>
      <c r="AD259" t="str">
        <f t="shared" si="41"/>
        <v/>
      </c>
      <c r="AE259" t="str">
        <f>IF(AB259&lt;&gt;"",COUNTIFS($B$2:$Y$17,AB259,cell_passage!$B$2:$Y$17,"&lt;&gt;"),"")</f>
        <v/>
      </c>
      <c r="AF259" t="str">
        <f t="shared" si="43"/>
        <v/>
      </c>
      <c r="AG259" t="str">
        <f t="shared" si="44"/>
        <v/>
      </c>
      <c r="AH259" t="str">
        <f t="shared" si="45"/>
        <v/>
      </c>
      <c r="AI259" t="str">
        <f t="shared" si="46"/>
        <v/>
      </c>
      <c r="AJ259" t="str">
        <f t="shared" si="47"/>
        <v/>
      </c>
      <c r="AK259" t="str">
        <f>IF('Plate preparation Calculations'!N266&lt;&gt;"",'Plate preparation Calculations'!N266,"")</f>
        <v/>
      </c>
      <c r="AL259" s="27" t="str">
        <f t="shared" si="48"/>
        <v/>
      </c>
      <c r="AM259" s="21" t="str">
        <f t="shared" si="49"/>
        <v/>
      </c>
      <c r="AN259" t="str">
        <f t="shared" si="50"/>
        <v/>
      </c>
    </row>
    <row r="260" spans="1:40" x14ac:dyDescent="0.3">
      <c r="A260" s="16" t="s">
        <v>266</v>
      </c>
      <c r="B260" t="s">
        <v>26</v>
      </c>
      <c r="C260">
        <v>14</v>
      </c>
      <c r="D260" s="17" t="str">
        <f t="shared" si="53"/>
        <v>XXXX-YYYYY-NGS-MALO-3_Multiplex-2022May - Multiplex-2022May</v>
      </c>
      <c r="AC260" t="str">
        <f t="shared" si="40"/>
        <v/>
      </c>
      <c r="AD260" t="str">
        <f t="shared" si="41"/>
        <v/>
      </c>
      <c r="AE260" t="str">
        <f>IF(AB260&lt;&gt;"",COUNTIFS($B$2:$Y$17,AB260,cell_passage!$B$2:$Y$17,"&lt;&gt;"),"")</f>
        <v/>
      </c>
      <c r="AF260" t="str">
        <f t="shared" si="43"/>
        <v/>
      </c>
      <c r="AG260" t="str">
        <f t="shared" si="44"/>
        <v/>
      </c>
      <c r="AH260" t="str">
        <f t="shared" si="45"/>
        <v/>
      </c>
      <c r="AI260" t="str">
        <f t="shared" si="46"/>
        <v/>
      </c>
      <c r="AJ260" t="str">
        <f t="shared" si="47"/>
        <v/>
      </c>
      <c r="AK260" t="str">
        <f>IF('Plate preparation Calculations'!N267&lt;&gt;"",'Plate preparation Calculations'!N267,"")</f>
        <v/>
      </c>
      <c r="AL260" s="27" t="str">
        <f t="shared" si="48"/>
        <v/>
      </c>
      <c r="AM260" s="21" t="str">
        <f t="shared" si="49"/>
        <v/>
      </c>
      <c r="AN260" t="str">
        <f t="shared" si="50"/>
        <v/>
      </c>
    </row>
    <row r="261" spans="1:40" x14ac:dyDescent="0.3">
      <c r="A261" s="16" t="s">
        <v>267</v>
      </c>
      <c r="B261" t="s">
        <v>27</v>
      </c>
      <c r="C261">
        <v>14</v>
      </c>
      <c r="D261" s="17" t="str">
        <f t="shared" si="53"/>
        <v>XXXX-Nle-L5-07_Multiplex2023Apr - Multiplex2023Apr</v>
      </c>
      <c r="AC261" t="str">
        <f t="shared" si="40"/>
        <v/>
      </c>
      <c r="AD261" t="str">
        <f t="shared" si="41"/>
        <v/>
      </c>
      <c r="AE261" t="str">
        <f>IF(AB261&lt;&gt;"",COUNTIFS($B$2:$Y$17,AB261,cell_passage!$B$2:$Y$17,"&lt;&gt;"),"")</f>
        <v/>
      </c>
      <c r="AF261" t="str">
        <f t="shared" si="43"/>
        <v/>
      </c>
      <c r="AG261" t="str">
        <f t="shared" si="44"/>
        <v/>
      </c>
      <c r="AH261" t="str">
        <f t="shared" si="45"/>
        <v/>
      </c>
      <c r="AI261" t="str">
        <f t="shared" si="46"/>
        <v/>
      </c>
      <c r="AJ261" t="str">
        <f t="shared" si="47"/>
        <v/>
      </c>
      <c r="AK261" t="str">
        <f>IF('Plate preparation Calculations'!N268&lt;&gt;"",'Plate preparation Calculations'!N268,"")</f>
        <v/>
      </c>
      <c r="AL261" s="27" t="str">
        <f t="shared" si="48"/>
        <v/>
      </c>
      <c r="AM261" s="21" t="str">
        <f t="shared" si="49"/>
        <v/>
      </c>
      <c r="AN261" t="str">
        <f t="shared" si="50"/>
        <v/>
      </c>
    </row>
    <row r="262" spans="1:40" x14ac:dyDescent="0.3">
      <c r="A262" s="16" t="s">
        <v>268</v>
      </c>
      <c r="B262" t="s">
        <v>28</v>
      </c>
      <c r="C262">
        <v>14</v>
      </c>
      <c r="D262" s="17" t="str">
        <f t="shared" si="53"/>
        <v>XXXX-Nle-L5-07_Multiplex2023Apr - Multiplex2023Apr</v>
      </c>
      <c r="AC262" t="str">
        <f t="shared" si="40"/>
        <v/>
      </c>
      <c r="AD262" t="str">
        <f t="shared" si="41"/>
        <v/>
      </c>
      <c r="AE262" t="str">
        <f>IF(AB262&lt;&gt;"",COUNTIFS($B$2:$Y$17,AB262,cell_passage!$B$2:$Y$17,"&lt;&gt;"),"")</f>
        <v/>
      </c>
      <c r="AF262" t="str">
        <f t="shared" si="43"/>
        <v/>
      </c>
      <c r="AG262" t="str">
        <f t="shared" si="44"/>
        <v/>
      </c>
      <c r="AH262" t="str">
        <f t="shared" si="45"/>
        <v/>
      </c>
      <c r="AI262" t="str">
        <f t="shared" si="46"/>
        <v/>
      </c>
      <c r="AJ262" t="str">
        <f t="shared" si="47"/>
        <v/>
      </c>
      <c r="AK262" t="str">
        <f>IF('Plate preparation Calculations'!N269&lt;&gt;"",'Plate preparation Calculations'!N269,"")</f>
        <v/>
      </c>
      <c r="AL262" s="27" t="str">
        <f t="shared" si="48"/>
        <v/>
      </c>
      <c r="AM262" s="21" t="str">
        <f t="shared" si="49"/>
        <v/>
      </c>
      <c r="AN262" t="str">
        <f t="shared" si="50"/>
        <v/>
      </c>
    </row>
    <row r="263" spans="1:40" x14ac:dyDescent="0.3">
      <c r="A263" s="16" t="s">
        <v>269</v>
      </c>
      <c r="B263" t="s">
        <v>29</v>
      </c>
      <c r="C263">
        <v>14</v>
      </c>
      <c r="D263" s="17" t="str">
        <f t="shared" si="53"/>
        <v>XXXX-Nle-L5-07_Multiplex2023Apr - Multiplex2023Apr</v>
      </c>
      <c r="AC263" t="str">
        <f t="shared" ref="AC263:AC326" si="54">TRIM((SUBSTITUTE(AB263,_xlfn.CONCAT("- ",AD263),"")))</f>
        <v/>
      </c>
      <c r="AD263" t="str">
        <f t="shared" ref="AD263:AD326" si="55">TRIM(IFERROR(IFERROR(SUBSTITUTE(RIGHT(AB263,LEN(AB263) - SEARCH(" - ", AB263, SEARCH(" - ", AB263) + 1)),"- ",""),SUBSTITUTE(RIGHT(AB263,LEN(AB263) - (SEARCH(" - ", AB263) + 1)),"- ","")),""))</f>
        <v/>
      </c>
      <c r="AE263" t="str">
        <f>IF(AB263&lt;&gt;"",COUNTIFS($B$2:$Y$17,AB263,cell_passage!$B$2:$Y$17,"&lt;&gt;"),"")</f>
        <v/>
      </c>
      <c r="AF263" t="str">
        <f t="shared" si="43"/>
        <v/>
      </c>
      <c r="AG263" t="str">
        <f t="shared" si="44"/>
        <v/>
      </c>
      <c r="AH263" t="str">
        <f t="shared" si="45"/>
        <v/>
      </c>
      <c r="AI263" t="str">
        <f t="shared" si="46"/>
        <v/>
      </c>
      <c r="AJ263" t="str">
        <f t="shared" si="47"/>
        <v/>
      </c>
      <c r="AK263" t="str">
        <f>IF('Plate preparation Calculations'!N270&lt;&gt;"",'Plate preparation Calculations'!N270,"")</f>
        <v/>
      </c>
      <c r="AL263" s="27" t="str">
        <f t="shared" si="48"/>
        <v/>
      </c>
      <c r="AM263" s="21" t="str">
        <f t="shared" si="49"/>
        <v/>
      </c>
      <c r="AN263" t="str">
        <f t="shared" si="50"/>
        <v/>
      </c>
    </row>
    <row r="264" spans="1:40" x14ac:dyDescent="0.3">
      <c r="A264" s="16" t="s">
        <v>270</v>
      </c>
      <c r="B264" t="s">
        <v>30</v>
      </c>
      <c r="C264">
        <v>14</v>
      </c>
      <c r="D264" s="17" t="str">
        <f t="shared" si="53"/>
        <v>XXXX-Nle-L5-07_Multiplex2023Apr - Multiplex2023Apr</v>
      </c>
      <c r="AC264" t="str">
        <f t="shared" si="54"/>
        <v/>
      </c>
      <c r="AD264" t="str">
        <f t="shared" si="55"/>
        <v/>
      </c>
      <c r="AE264" t="str">
        <f>IF(AB264&lt;&gt;"",COUNTIFS($B$2:$Y$17,AB264,cell_passage!$B$2:$Y$17,"&lt;&gt;"),"")</f>
        <v/>
      </c>
      <c r="AF264" t="str">
        <f t="shared" si="43"/>
        <v/>
      </c>
      <c r="AG264" t="str">
        <f t="shared" si="44"/>
        <v/>
      </c>
      <c r="AH264" t="str">
        <f t="shared" si="45"/>
        <v/>
      </c>
      <c r="AI264" t="str">
        <f t="shared" si="46"/>
        <v/>
      </c>
      <c r="AJ264" t="str">
        <f t="shared" si="47"/>
        <v/>
      </c>
      <c r="AK264" t="str">
        <f>IF('Plate preparation Calculations'!N271&lt;&gt;"",'Plate preparation Calculations'!N271,"")</f>
        <v/>
      </c>
      <c r="AL264" s="27" t="str">
        <f t="shared" si="48"/>
        <v/>
      </c>
      <c r="AM264" s="21" t="str">
        <f t="shared" si="49"/>
        <v/>
      </c>
      <c r="AN264" t="str">
        <f t="shared" si="50"/>
        <v/>
      </c>
    </row>
    <row r="265" spans="1:40" x14ac:dyDescent="0.3">
      <c r="A265" s="16" t="s">
        <v>271</v>
      </c>
      <c r="B265" t="s">
        <v>31</v>
      </c>
      <c r="C265">
        <v>14</v>
      </c>
      <c r="D265" s="17" t="str">
        <f t="shared" si="53"/>
        <v>XXXX-YYYYY-NGS-MALO-3_Multiplex-2022May - Multiplex-2022May</v>
      </c>
      <c r="AC265" t="str">
        <f t="shared" si="54"/>
        <v/>
      </c>
      <c r="AD265" t="str">
        <f t="shared" si="55"/>
        <v/>
      </c>
      <c r="AE265" t="str">
        <f>IF(AB265&lt;&gt;"",COUNTIFS($B$2:$Y$17,AB265,cell_passage!$B$2:$Y$17,"&lt;&gt;"),"")</f>
        <v/>
      </c>
      <c r="AF265" t="str">
        <f t="shared" si="43"/>
        <v/>
      </c>
      <c r="AG265" t="str">
        <f t="shared" si="44"/>
        <v/>
      </c>
      <c r="AH265" t="str">
        <f t="shared" si="45"/>
        <v/>
      </c>
      <c r="AI265" t="str">
        <f t="shared" si="46"/>
        <v/>
      </c>
      <c r="AJ265" t="str">
        <f t="shared" si="47"/>
        <v/>
      </c>
      <c r="AK265" t="str">
        <f>IF('Plate preparation Calculations'!N272&lt;&gt;"",'Plate preparation Calculations'!N272,"")</f>
        <v/>
      </c>
      <c r="AL265" s="27" t="str">
        <f t="shared" si="48"/>
        <v/>
      </c>
      <c r="AM265" s="21" t="str">
        <f t="shared" si="49"/>
        <v/>
      </c>
      <c r="AN265" t="str">
        <f t="shared" si="50"/>
        <v/>
      </c>
    </row>
    <row r="266" spans="1:40" x14ac:dyDescent="0.3">
      <c r="A266" s="16" t="s">
        <v>272</v>
      </c>
      <c r="B266" t="s">
        <v>32</v>
      </c>
      <c r="C266">
        <v>14</v>
      </c>
      <c r="D266" s="17" t="str">
        <f t="shared" si="53"/>
        <v>XXXX-Nle-L4-19_Multiplex2023Apr - Multiplex2023Apr</v>
      </c>
      <c r="AC266" t="str">
        <f t="shared" si="54"/>
        <v/>
      </c>
      <c r="AD266" t="str">
        <f t="shared" si="55"/>
        <v/>
      </c>
      <c r="AE266" t="str">
        <f>IF(AB266&lt;&gt;"",COUNTIFS($B$2:$Y$17,AB266,cell_passage!$B$2:$Y$17,"&lt;&gt;"),"")</f>
        <v/>
      </c>
      <c r="AF266" t="str">
        <f t="shared" si="43"/>
        <v/>
      </c>
      <c r="AG266" t="str">
        <f t="shared" si="44"/>
        <v/>
      </c>
      <c r="AH266" t="str">
        <f t="shared" si="45"/>
        <v/>
      </c>
      <c r="AI266" t="str">
        <f t="shared" si="46"/>
        <v/>
      </c>
      <c r="AJ266" t="str">
        <f t="shared" si="47"/>
        <v/>
      </c>
      <c r="AK266" t="str">
        <f>IF('Plate preparation Calculations'!N273&lt;&gt;"",'Plate preparation Calculations'!N273,"")</f>
        <v/>
      </c>
      <c r="AL266" s="27" t="str">
        <f t="shared" si="48"/>
        <v/>
      </c>
      <c r="AM266" s="21" t="str">
        <f t="shared" si="49"/>
        <v/>
      </c>
      <c r="AN266" t="str">
        <f t="shared" si="50"/>
        <v/>
      </c>
    </row>
    <row r="267" spans="1:40" x14ac:dyDescent="0.3">
      <c r="A267" s="16" t="s">
        <v>273</v>
      </c>
      <c r="B267" t="s">
        <v>33</v>
      </c>
      <c r="C267">
        <v>14</v>
      </c>
      <c r="D267" s="17" t="str">
        <f t="shared" si="53"/>
        <v>XXXX-Nle-L4-19_Multiplex2023Apr - Multiplex2023Apr</v>
      </c>
      <c r="AC267" t="str">
        <f t="shared" si="54"/>
        <v/>
      </c>
      <c r="AD267" t="str">
        <f t="shared" si="55"/>
        <v/>
      </c>
      <c r="AE267" t="str">
        <f>IF(AB267&lt;&gt;"",COUNTIFS($B$2:$Y$17,AB267,cell_passage!$B$2:$Y$17,"&lt;&gt;"),"")</f>
        <v/>
      </c>
      <c r="AF267" t="str">
        <f t="shared" si="43"/>
        <v/>
      </c>
      <c r="AG267" t="str">
        <f t="shared" si="44"/>
        <v/>
      </c>
      <c r="AH267" t="str">
        <f t="shared" si="45"/>
        <v/>
      </c>
      <c r="AI267" t="str">
        <f t="shared" si="46"/>
        <v/>
      </c>
      <c r="AJ267" t="str">
        <f t="shared" si="47"/>
        <v/>
      </c>
      <c r="AK267" t="str">
        <f>IF('Plate preparation Calculations'!N274&lt;&gt;"",'Plate preparation Calculations'!N274,"")</f>
        <v/>
      </c>
      <c r="AL267" s="27" t="str">
        <f t="shared" si="48"/>
        <v/>
      </c>
      <c r="AM267" s="21" t="str">
        <f t="shared" si="49"/>
        <v/>
      </c>
      <c r="AN267" t="str">
        <f t="shared" si="50"/>
        <v/>
      </c>
    </row>
    <row r="268" spans="1:40" x14ac:dyDescent="0.3">
      <c r="A268" s="16" t="s">
        <v>274</v>
      </c>
      <c r="B268" t="s">
        <v>34</v>
      </c>
      <c r="C268">
        <v>14</v>
      </c>
      <c r="D268" s="17" t="str">
        <f t="shared" si="53"/>
        <v>XXXX-Nle-L4-19_Multiplex2023Apr - Multiplex2023Apr</v>
      </c>
      <c r="AC268" t="str">
        <f t="shared" si="54"/>
        <v/>
      </c>
      <c r="AD268" t="str">
        <f t="shared" si="55"/>
        <v/>
      </c>
      <c r="AE268" t="str">
        <f>IF(AB268&lt;&gt;"",COUNTIFS($B$2:$Y$17,AB268,cell_passage!$B$2:$Y$17,"&lt;&gt;"),"")</f>
        <v/>
      </c>
      <c r="AF268" t="str">
        <f t="shared" si="43"/>
        <v/>
      </c>
      <c r="AG268" t="str">
        <f t="shared" si="44"/>
        <v/>
      </c>
      <c r="AH268" t="str">
        <f t="shared" si="45"/>
        <v/>
      </c>
      <c r="AI268" t="str">
        <f t="shared" si="46"/>
        <v/>
      </c>
      <c r="AJ268" t="str">
        <f t="shared" si="47"/>
        <v/>
      </c>
      <c r="AK268" t="str">
        <f>IF('Plate preparation Calculations'!N275&lt;&gt;"",'Plate preparation Calculations'!N275,"")</f>
        <v/>
      </c>
      <c r="AL268" s="27" t="str">
        <f t="shared" si="48"/>
        <v/>
      </c>
      <c r="AM268" s="21" t="str">
        <f t="shared" si="49"/>
        <v/>
      </c>
      <c r="AN268" t="str">
        <f t="shared" si="50"/>
        <v/>
      </c>
    </row>
    <row r="269" spans="1:40" x14ac:dyDescent="0.3">
      <c r="A269" s="16" t="s">
        <v>275</v>
      </c>
      <c r="B269" t="s">
        <v>35</v>
      </c>
      <c r="C269">
        <v>14</v>
      </c>
      <c r="D269" s="17" t="str">
        <f t="shared" si="53"/>
        <v>XXXX-Nle-L4-19_Multiplex2023Apr - Multiplex2023Apr</v>
      </c>
      <c r="AC269" t="str">
        <f t="shared" si="54"/>
        <v/>
      </c>
      <c r="AD269" t="str">
        <f t="shared" si="55"/>
        <v/>
      </c>
      <c r="AE269" t="str">
        <f>IF(AB269&lt;&gt;"",COUNTIFS($B$2:$Y$17,AB269,cell_passage!$B$2:$Y$17,"&lt;&gt;"),"")</f>
        <v/>
      </c>
      <c r="AF269" t="str">
        <f t="shared" si="43"/>
        <v/>
      </c>
      <c r="AG269" t="str">
        <f t="shared" si="44"/>
        <v/>
      </c>
      <c r="AH269" t="str">
        <f t="shared" si="45"/>
        <v/>
      </c>
      <c r="AI269" t="str">
        <f t="shared" si="46"/>
        <v/>
      </c>
      <c r="AJ269" t="str">
        <f t="shared" si="47"/>
        <v/>
      </c>
      <c r="AK269" t="str">
        <f>IF('Plate preparation Calculations'!N276&lt;&gt;"",'Plate preparation Calculations'!N276,"")</f>
        <v/>
      </c>
      <c r="AL269" s="27" t="str">
        <f t="shared" si="48"/>
        <v/>
      </c>
      <c r="AM269" s="21" t="str">
        <f t="shared" si="49"/>
        <v/>
      </c>
      <c r="AN269" t="str">
        <f t="shared" si="50"/>
        <v/>
      </c>
    </row>
    <row r="270" spans="1:40" x14ac:dyDescent="0.3">
      <c r="A270" s="16" t="s">
        <v>276</v>
      </c>
      <c r="B270" t="s">
        <v>18</v>
      </c>
      <c r="C270">
        <v>15</v>
      </c>
      <c r="D270" s="17" t="str">
        <f t="shared" ref="D270:D285" si="56">IF(P2&lt;&gt;"",P2,"")</f>
        <v>Buffer</v>
      </c>
      <c r="AC270" t="str">
        <f t="shared" si="54"/>
        <v/>
      </c>
      <c r="AD270" t="str">
        <f t="shared" si="55"/>
        <v/>
      </c>
      <c r="AE270" t="str">
        <f>IF(AB270&lt;&gt;"",COUNTIFS($B$2:$Y$17,AB270,cell_passage!$B$2:$Y$17,"&lt;&gt;"),"")</f>
        <v/>
      </c>
      <c r="AF270" t="str">
        <f t="shared" si="43"/>
        <v/>
      </c>
      <c r="AG270" t="str">
        <f t="shared" si="44"/>
        <v/>
      </c>
      <c r="AH270" t="str">
        <f t="shared" si="45"/>
        <v/>
      </c>
      <c r="AI270" t="str">
        <f t="shared" si="46"/>
        <v/>
      </c>
      <c r="AJ270" t="str">
        <f t="shared" si="47"/>
        <v/>
      </c>
      <c r="AK270" t="str">
        <f>IF('Plate preparation Calculations'!N277&lt;&gt;"",'Plate preparation Calculations'!N277,"")</f>
        <v/>
      </c>
      <c r="AL270" s="27" t="str">
        <f t="shared" si="48"/>
        <v/>
      </c>
      <c r="AM270" s="21" t="str">
        <f t="shared" si="49"/>
        <v/>
      </c>
      <c r="AN270" t="str">
        <f t="shared" si="50"/>
        <v/>
      </c>
    </row>
    <row r="271" spans="1:40" x14ac:dyDescent="0.3">
      <c r="A271" s="16" t="s">
        <v>277</v>
      </c>
      <c r="B271" t="s">
        <v>21</v>
      </c>
      <c r="C271">
        <v>15</v>
      </c>
      <c r="D271" s="17" t="str">
        <f t="shared" si="56"/>
        <v>XXXX-Nle-L5-20_Multiplex2023Apr - Multiplex2023Apr</v>
      </c>
      <c r="AC271" t="str">
        <f t="shared" si="54"/>
        <v/>
      </c>
      <c r="AD271" t="str">
        <f t="shared" si="55"/>
        <v/>
      </c>
      <c r="AE271" t="str">
        <f>IF(AB271&lt;&gt;"",COUNTIFS($B$2:$Y$17,AB271,cell_passage!$B$2:$Y$17,"&lt;&gt;"),"")</f>
        <v/>
      </c>
      <c r="AF271" t="str">
        <f t="shared" si="43"/>
        <v/>
      </c>
      <c r="AG271" t="str">
        <f t="shared" si="44"/>
        <v/>
      </c>
      <c r="AH271" t="str">
        <f t="shared" si="45"/>
        <v/>
      </c>
      <c r="AI271" t="str">
        <f t="shared" si="46"/>
        <v/>
      </c>
      <c r="AJ271" t="str">
        <f t="shared" si="47"/>
        <v/>
      </c>
      <c r="AK271" t="str">
        <f>IF('Plate preparation Calculations'!N278&lt;&gt;"",'Plate preparation Calculations'!N278,"")</f>
        <v/>
      </c>
      <c r="AL271" s="27" t="str">
        <f t="shared" si="48"/>
        <v/>
      </c>
      <c r="AM271" s="21" t="str">
        <f t="shared" si="49"/>
        <v/>
      </c>
      <c r="AN271" t="str">
        <f t="shared" si="50"/>
        <v/>
      </c>
    </row>
    <row r="272" spans="1:40" x14ac:dyDescent="0.3">
      <c r="A272" s="16" t="s">
        <v>278</v>
      </c>
      <c r="B272" t="s">
        <v>22</v>
      </c>
      <c r="C272">
        <v>15</v>
      </c>
      <c r="D272" s="17" t="str">
        <f t="shared" si="56"/>
        <v>XXXX-Nle-L5-20_Multiplex2023Apr - Multiplex2023Apr</v>
      </c>
      <c r="AC272" t="str">
        <f t="shared" si="54"/>
        <v/>
      </c>
      <c r="AD272" t="str">
        <f t="shared" si="55"/>
        <v/>
      </c>
      <c r="AE272" t="str">
        <f>IF(AB272&lt;&gt;"",COUNTIFS($B$2:$Y$17,AB272,cell_passage!$B$2:$Y$17,"&lt;&gt;"),"")</f>
        <v/>
      </c>
      <c r="AF272" t="str">
        <f t="shared" si="43"/>
        <v/>
      </c>
      <c r="AG272" t="str">
        <f t="shared" si="44"/>
        <v/>
      </c>
      <c r="AH272" t="str">
        <f t="shared" si="45"/>
        <v/>
      </c>
      <c r="AI272" t="str">
        <f t="shared" si="46"/>
        <v/>
      </c>
      <c r="AJ272" t="str">
        <f t="shared" si="47"/>
        <v/>
      </c>
      <c r="AK272" t="str">
        <f>IF('Plate preparation Calculations'!N279&lt;&gt;"",'Plate preparation Calculations'!N279,"")</f>
        <v/>
      </c>
      <c r="AL272" s="27" t="str">
        <f t="shared" si="48"/>
        <v/>
      </c>
      <c r="AM272" s="21" t="str">
        <f t="shared" si="49"/>
        <v/>
      </c>
      <c r="AN272" t="str">
        <f t="shared" si="50"/>
        <v/>
      </c>
    </row>
    <row r="273" spans="1:40" x14ac:dyDescent="0.3">
      <c r="A273" s="16" t="s">
        <v>279</v>
      </c>
      <c r="B273" t="s">
        <v>23</v>
      </c>
      <c r="C273">
        <v>15</v>
      </c>
      <c r="D273" s="17" t="str">
        <f t="shared" si="56"/>
        <v>XXXX-Nle-L5-20_Multiplex2023Apr - Multiplex2023Apr</v>
      </c>
      <c r="AC273" t="str">
        <f t="shared" si="54"/>
        <v/>
      </c>
      <c r="AD273" t="str">
        <f t="shared" si="55"/>
        <v/>
      </c>
      <c r="AE273" t="str">
        <f>IF(AB273&lt;&gt;"",COUNTIFS($B$2:$Y$17,AB273,cell_passage!$B$2:$Y$17,"&lt;&gt;"),"")</f>
        <v/>
      </c>
      <c r="AF273" t="str">
        <f t="shared" si="43"/>
        <v/>
      </c>
      <c r="AG273" t="str">
        <f t="shared" si="44"/>
        <v/>
      </c>
      <c r="AH273" t="str">
        <f t="shared" si="45"/>
        <v/>
      </c>
      <c r="AI273" t="str">
        <f t="shared" si="46"/>
        <v/>
      </c>
      <c r="AJ273" t="str">
        <f t="shared" si="47"/>
        <v/>
      </c>
      <c r="AK273" t="str">
        <f>IF('Plate preparation Calculations'!N280&lt;&gt;"",'Plate preparation Calculations'!N280,"")</f>
        <v/>
      </c>
      <c r="AL273" s="27" t="str">
        <f t="shared" si="48"/>
        <v/>
      </c>
      <c r="AM273" s="21" t="str">
        <f t="shared" si="49"/>
        <v/>
      </c>
      <c r="AN273" t="str">
        <f t="shared" si="50"/>
        <v/>
      </c>
    </row>
    <row r="274" spans="1:40" x14ac:dyDescent="0.3">
      <c r="A274" s="16" t="s">
        <v>280</v>
      </c>
      <c r="B274" t="s">
        <v>24</v>
      </c>
      <c r="C274">
        <v>15</v>
      </c>
      <c r="D274" s="17" t="str">
        <f t="shared" si="56"/>
        <v>XXXX-Nle-L5-20_Multiplex2023Apr - Multiplex2023Apr</v>
      </c>
      <c r="AC274" t="str">
        <f t="shared" si="54"/>
        <v/>
      </c>
      <c r="AD274" t="str">
        <f t="shared" si="55"/>
        <v/>
      </c>
      <c r="AE274" t="str">
        <f>IF(AB274&lt;&gt;"",COUNTIFS($B$2:$Y$17,AB274,cell_passage!$B$2:$Y$17,"&lt;&gt;"),"")</f>
        <v/>
      </c>
      <c r="AF274" t="str">
        <f t="shared" si="43"/>
        <v/>
      </c>
      <c r="AG274" t="str">
        <f t="shared" si="44"/>
        <v/>
      </c>
      <c r="AH274" t="str">
        <f t="shared" si="45"/>
        <v/>
      </c>
      <c r="AI274" t="str">
        <f t="shared" si="46"/>
        <v/>
      </c>
      <c r="AJ274" t="str">
        <f t="shared" si="47"/>
        <v/>
      </c>
      <c r="AK274" t="str">
        <f>IF('Plate preparation Calculations'!N281&lt;&gt;"",'Plate preparation Calculations'!N281,"")</f>
        <v/>
      </c>
      <c r="AL274" s="27" t="str">
        <f t="shared" si="48"/>
        <v/>
      </c>
      <c r="AM274" s="21" t="str">
        <f t="shared" si="49"/>
        <v/>
      </c>
      <c r="AN274" t="str">
        <f t="shared" si="50"/>
        <v/>
      </c>
    </row>
    <row r="275" spans="1:40" x14ac:dyDescent="0.3">
      <c r="A275" s="16" t="s">
        <v>281</v>
      </c>
      <c r="B275" t="s">
        <v>25</v>
      </c>
      <c r="C275">
        <v>15</v>
      </c>
      <c r="D275" s="17" t="str">
        <f t="shared" si="56"/>
        <v>XXXX-Nle-L5-20_Multiplex2023Apr - Multiplex2023Apr</v>
      </c>
      <c r="AC275" t="str">
        <f t="shared" si="54"/>
        <v/>
      </c>
      <c r="AD275" t="str">
        <f t="shared" si="55"/>
        <v/>
      </c>
      <c r="AE275" t="str">
        <f>IF(AB275&lt;&gt;"",COUNTIFS($B$2:$Y$17,AB275,cell_passage!$B$2:$Y$17,"&lt;&gt;"),"")</f>
        <v/>
      </c>
      <c r="AF275" t="str">
        <f t="shared" ref="AF275:AF338" si="57">IFERROR(AE275*AD275,"")</f>
        <v/>
      </c>
      <c r="AG275" t="str">
        <f t="shared" ref="AG275:AG338" si="58">IFERROR(AE275*$AF$1,"")</f>
        <v/>
      </c>
      <c r="AH275" t="str">
        <f t="shared" ref="AH275:AH338" si="59">IFERROR(1000*AF275/AG275,"")</f>
        <v/>
      </c>
      <c r="AI275" t="str">
        <f t="shared" ref="AI275:AI338" si="60">IFERROR(AF275*$AC$1,"")</f>
        <v/>
      </c>
      <c r="AJ275" t="str">
        <f t="shared" ref="AJ275:AJ338" si="61">IFERROR(AG275*$AC$1,"")</f>
        <v/>
      </c>
      <c r="AK275" t="str">
        <f>IF('Plate preparation Calculations'!N282&lt;&gt;"",'Plate preparation Calculations'!N282,"")</f>
        <v/>
      </c>
      <c r="AL275" s="27" t="str">
        <f t="shared" ref="AL275:AL338" si="62">IFERROR(1000*$AC$2*AI275/AK275,"")</f>
        <v/>
      </c>
      <c r="AM275" s="21" t="str">
        <f t="shared" ref="AM275:AM338" si="63">IFERROR(AN275-AL275,"")</f>
        <v/>
      </c>
      <c r="AN275" t="str">
        <f t="shared" ref="AN275:AN338" si="64">IFERROR($AF$1*$AC$1*$AC$2*AE275,"")</f>
        <v/>
      </c>
    </row>
    <row r="276" spans="1:40" x14ac:dyDescent="0.3">
      <c r="A276" s="16" t="s">
        <v>282</v>
      </c>
      <c r="B276" t="s">
        <v>26</v>
      </c>
      <c r="C276">
        <v>15</v>
      </c>
      <c r="D276" s="17" t="str">
        <f t="shared" si="56"/>
        <v>XXXX-Nle-L5-08_Multiplex2023Apr - Multiplex2023Apr</v>
      </c>
      <c r="AC276" t="str">
        <f t="shared" si="54"/>
        <v/>
      </c>
      <c r="AD276" t="str">
        <f t="shared" si="55"/>
        <v/>
      </c>
      <c r="AE276" t="str">
        <f>IF(AB276&lt;&gt;"",COUNTIFS($B$2:$Y$17,AB276,cell_passage!$B$2:$Y$17,"&lt;&gt;"),"")</f>
        <v/>
      </c>
      <c r="AF276" t="str">
        <f t="shared" si="57"/>
        <v/>
      </c>
      <c r="AG276" t="str">
        <f t="shared" si="58"/>
        <v/>
      </c>
      <c r="AH276" t="str">
        <f t="shared" si="59"/>
        <v/>
      </c>
      <c r="AI276" t="str">
        <f t="shared" si="60"/>
        <v/>
      </c>
      <c r="AJ276" t="str">
        <f t="shared" si="61"/>
        <v/>
      </c>
      <c r="AK276" t="str">
        <f>IF('Plate preparation Calculations'!N283&lt;&gt;"",'Plate preparation Calculations'!N283,"")</f>
        <v/>
      </c>
      <c r="AL276" s="27" t="str">
        <f t="shared" si="62"/>
        <v/>
      </c>
      <c r="AM276" s="21" t="str">
        <f t="shared" si="63"/>
        <v/>
      </c>
      <c r="AN276" t="str">
        <f t="shared" si="64"/>
        <v/>
      </c>
    </row>
    <row r="277" spans="1:40" x14ac:dyDescent="0.3">
      <c r="A277" s="16" t="s">
        <v>283</v>
      </c>
      <c r="B277" t="s">
        <v>27</v>
      </c>
      <c r="C277">
        <v>15</v>
      </c>
      <c r="D277" s="17" t="str">
        <f t="shared" si="56"/>
        <v>XXXX-Nle-L5-08_Multiplex2023Apr - Multiplex2023Apr</v>
      </c>
      <c r="AC277" t="str">
        <f t="shared" si="54"/>
        <v/>
      </c>
      <c r="AD277" t="str">
        <f t="shared" si="55"/>
        <v/>
      </c>
      <c r="AE277" t="str">
        <f>IF(AB277&lt;&gt;"",COUNTIFS($B$2:$Y$17,AB277,cell_passage!$B$2:$Y$17,"&lt;&gt;"),"")</f>
        <v/>
      </c>
      <c r="AF277" t="str">
        <f t="shared" si="57"/>
        <v/>
      </c>
      <c r="AG277" t="str">
        <f t="shared" si="58"/>
        <v/>
      </c>
      <c r="AH277" t="str">
        <f t="shared" si="59"/>
        <v/>
      </c>
      <c r="AI277" t="str">
        <f t="shared" si="60"/>
        <v/>
      </c>
      <c r="AJ277" t="str">
        <f t="shared" si="61"/>
        <v/>
      </c>
      <c r="AK277" t="str">
        <f>IF('Plate preparation Calculations'!N284&lt;&gt;"",'Plate preparation Calculations'!N284,"")</f>
        <v/>
      </c>
      <c r="AL277" s="27" t="str">
        <f t="shared" si="62"/>
        <v/>
      </c>
      <c r="AM277" s="21" t="str">
        <f t="shared" si="63"/>
        <v/>
      </c>
      <c r="AN277" t="str">
        <f t="shared" si="64"/>
        <v/>
      </c>
    </row>
    <row r="278" spans="1:40" x14ac:dyDescent="0.3">
      <c r="A278" s="16" t="s">
        <v>284</v>
      </c>
      <c r="B278" t="s">
        <v>28</v>
      </c>
      <c r="C278">
        <v>15</v>
      </c>
      <c r="D278" s="17" t="str">
        <f t="shared" si="56"/>
        <v>XXXX-Nle-L5-08_Multiplex2023Apr - Multiplex2023Apr</v>
      </c>
      <c r="AC278" t="str">
        <f t="shared" si="54"/>
        <v/>
      </c>
      <c r="AD278" t="str">
        <f t="shared" si="55"/>
        <v/>
      </c>
      <c r="AE278" t="str">
        <f>IF(AB278&lt;&gt;"",COUNTIFS($B$2:$Y$17,AB278,cell_passage!$B$2:$Y$17,"&lt;&gt;"),"")</f>
        <v/>
      </c>
      <c r="AF278" t="str">
        <f t="shared" si="57"/>
        <v/>
      </c>
      <c r="AG278" t="str">
        <f t="shared" si="58"/>
        <v/>
      </c>
      <c r="AH278" t="str">
        <f t="shared" si="59"/>
        <v/>
      </c>
      <c r="AI278" t="str">
        <f t="shared" si="60"/>
        <v/>
      </c>
      <c r="AJ278" t="str">
        <f t="shared" si="61"/>
        <v/>
      </c>
      <c r="AK278" t="str">
        <f>IF('Plate preparation Calculations'!N285&lt;&gt;"",'Plate preparation Calculations'!N285,"")</f>
        <v/>
      </c>
      <c r="AL278" s="27" t="str">
        <f t="shared" si="62"/>
        <v/>
      </c>
      <c r="AM278" s="21" t="str">
        <f t="shared" si="63"/>
        <v/>
      </c>
      <c r="AN278" t="str">
        <f t="shared" si="64"/>
        <v/>
      </c>
    </row>
    <row r="279" spans="1:40" x14ac:dyDescent="0.3">
      <c r="A279" s="16" t="s">
        <v>285</v>
      </c>
      <c r="B279" t="s">
        <v>29</v>
      </c>
      <c r="C279">
        <v>15</v>
      </c>
      <c r="D279" s="17" t="str">
        <f t="shared" si="56"/>
        <v>XXXX-Nle-L5-08_Multiplex2023Apr - Multiplex2023Apr</v>
      </c>
      <c r="AC279" t="str">
        <f t="shared" si="54"/>
        <v/>
      </c>
      <c r="AD279" t="str">
        <f t="shared" si="55"/>
        <v/>
      </c>
      <c r="AE279" t="str">
        <f>IF(AB279&lt;&gt;"",COUNTIFS($B$2:$Y$17,AB279,cell_passage!$B$2:$Y$17,"&lt;&gt;"),"")</f>
        <v/>
      </c>
      <c r="AF279" t="str">
        <f t="shared" si="57"/>
        <v/>
      </c>
      <c r="AG279" t="str">
        <f t="shared" si="58"/>
        <v/>
      </c>
      <c r="AH279" t="str">
        <f t="shared" si="59"/>
        <v/>
      </c>
      <c r="AI279" t="str">
        <f t="shared" si="60"/>
        <v/>
      </c>
      <c r="AJ279" t="str">
        <f t="shared" si="61"/>
        <v/>
      </c>
      <c r="AK279" t="str">
        <f>IF('Plate preparation Calculations'!N286&lt;&gt;"",'Plate preparation Calculations'!N286,"")</f>
        <v/>
      </c>
      <c r="AL279" s="27" t="str">
        <f t="shared" si="62"/>
        <v/>
      </c>
      <c r="AM279" s="21" t="str">
        <f t="shared" si="63"/>
        <v/>
      </c>
      <c r="AN279" t="str">
        <f t="shared" si="64"/>
        <v/>
      </c>
    </row>
    <row r="280" spans="1:40" x14ac:dyDescent="0.3">
      <c r="A280" s="16" t="s">
        <v>286</v>
      </c>
      <c r="B280" t="s">
        <v>30</v>
      </c>
      <c r="C280">
        <v>15</v>
      </c>
      <c r="D280" s="17" t="str">
        <f t="shared" si="56"/>
        <v>XXXX-Nle-L5-08_Multiplex2023Apr - Multiplex2023Apr</v>
      </c>
      <c r="AC280" t="str">
        <f t="shared" si="54"/>
        <v/>
      </c>
      <c r="AD280" t="str">
        <f t="shared" si="55"/>
        <v/>
      </c>
      <c r="AE280" t="str">
        <f>IF(AB280&lt;&gt;"",COUNTIFS($B$2:$Y$17,AB280,cell_passage!$B$2:$Y$17,"&lt;&gt;"),"")</f>
        <v/>
      </c>
      <c r="AF280" t="str">
        <f t="shared" si="57"/>
        <v/>
      </c>
      <c r="AG280" t="str">
        <f t="shared" si="58"/>
        <v/>
      </c>
      <c r="AH280" t="str">
        <f t="shared" si="59"/>
        <v/>
      </c>
      <c r="AI280" t="str">
        <f t="shared" si="60"/>
        <v/>
      </c>
      <c r="AJ280" t="str">
        <f t="shared" si="61"/>
        <v/>
      </c>
      <c r="AK280" t="str">
        <f>IF('Plate preparation Calculations'!N287&lt;&gt;"",'Plate preparation Calculations'!N287,"")</f>
        <v/>
      </c>
      <c r="AL280" s="27" t="str">
        <f t="shared" si="62"/>
        <v/>
      </c>
      <c r="AM280" s="21" t="str">
        <f t="shared" si="63"/>
        <v/>
      </c>
      <c r="AN280" t="str">
        <f t="shared" si="64"/>
        <v/>
      </c>
    </row>
    <row r="281" spans="1:40" x14ac:dyDescent="0.3">
      <c r="A281" s="16" t="s">
        <v>287</v>
      </c>
      <c r="B281" t="s">
        <v>31</v>
      </c>
      <c r="C281">
        <v>15</v>
      </c>
      <c r="D281" s="17" t="str">
        <f t="shared" si="56"/>
        <v>XXXX-Nle-L4-20_Multiplex2023Apr - Multiplex2023Apr</v>
      </c>
      <c r="AC281" t="str">
        <f t="shared" si="54"/>
        <v/>
      </c>
      <c r="AD281" t="str">
        <f t="shared" si="55"/>
        <v/>
      </c>
      <c r="AE281" t="str">
        <f>IF(AB281&lt;&gt;"",COUNTIFS($B$2:$Y$17,AB281,cell_passage!$B$2:$Y$17,"&lt;&gt;"),"")</f>
        <v/>
      </c>
      <c r="AF281" t="str">
        <f t="shared" si="57"/>
        <v/>
      </c>
      <c r="AG281" t="str">
        <f t="shared" si="58"/>
        <v/>
      </c>
      <c r="AH281" t="str">
        <f t="shared" si="59"/>
        <v/>
      </c>
      <c r="AI281" t="str">
        <f t="shared" si="60"/>
        <v/>
      </c>
      <c r="AJ281" t="str">
        <f t="shared" si="61"/>
        <v/>
      </c>
      <c r="AK281" t="str">
        <f>IF('Plate preparation Calculations'!N288&lt;&gt;"",'Plate preparation Calculations'!N288,"")</f>
        <v/>
      </c>
      <c r="AL281" s="27" t="str">
        <f t="shared" si="62"/>
        <v/>
      </c>
      <c r="AM281" s="21" t="str">
        <f t="shared" si="63"/>
        <v/>
      </c>
      <c r="AN281" t="str">
        <f t="shared" si="64"/>
        <v/>
      </c>
    </row>
    <row r="282" spans="1:40" x14ac:dyDescent="0.3">
      <c r="A282" s="16" t="s">
        <v>288</v>
      </c>
      <c r="B282" t="s">
        <v>32</v>
      </c>
      <c r="C282">
        <v>15</v>
      </c>
      <c r="D282" s="17" t="str">
        <f t="shared" si="56"/>
        <v>XXXX-Nle-L4-20_Multiplex2023Apr - Multiplex2023Apr</v>
      </c>
      <c r="AC282" t="str">
        <f t="shared" si="54"/>
        <v/>
      </c>
      <c r="AD282" t="str">
        <f t="shared" si="55"/>
        <v/>
      </c>
      <c r="AE282" t="str">
        <f>IF(AB282&lt;&gt;"",COUNTIFS($B$2:$Y$17,AB282,cell_passage!$B$2:$Y$17,"&lt;&gt;"),"")</f>
        <v/>
      </c>
      <c r="AF282" t="str">
        <f t="shared" si="57"/>
        <v/>
      </c>
      <c r="AG282" t="str">
        <f t="shared" si="58"/>
        <v/>
      </c>
      <c r="AH282" t="str">
        <f t="shared" si="59"/>
        <v/>
      </c>
      <c r="AI282" t="str">
        <f t="shared" si="60"/>
        <v/>
      </c>
      <c r="AJ282" t="str">
        <f t="shared" si="61"/>
        <v/>
      </c>
      <c r="AK282" t="str">
        <f>IF('Plate preparation Calculations'!N289&lt;&gt;"",'Plate preparation Calculations'!N289,"")</f>
        <v/>
      </c>
      <c r="AL282" s="27" t="str">
        <f t="shared" si="62"/>
        <v/>
      </c>
      <c r="AM282" s="21" t="str">
        <f t="shared" si="63"/>
        <v/>
      </c>
      <c r="AN282" t="str">
        <f t="shared" si="64"/>
        <v/>
      </c>
    </row>
    <row r="283" spans="1:40" x14ac:dyDescent="0.3">
      <c r="A283" s="16" t="s">
        <v>289</v>
      </c>
      <c r="B283" t="s">
        <v>33</v>
      </c>
      <c r="C283">
        <v>15</v>
      </c>
      <c r="D283" s="17" t="str">
        <f t="shared" si="56"/>
        <v>XXXX-Nle-L4-20_Multiplex2023Apr - Multiplex2023Apr</v>
      </c>
      <c r="AC283" t="str">
        <f t="shared" si="54"/>
        <v/>
      </c>
      <c r="AD283" t="str">
        <f t="shared" si="55"/>
        <v/>
      </c>
      <c r="AE283" t="str">
        <f>IF(AB283&lt;&gt;"",COUNTIFS($B$2:$Y$17,AB283,cell_passage!$B$2:$Y$17,"&lt;&gt;"),"")</f>
        <v/>
      </c>
      <c r="AF283" t="str">
        <f t="shared" si="57"/>
        <v/>
      </c>
      <c r="AG283" t="str">
        <f t="shared" si="58"/>
        <v/>
      </c>
      <c r="AH283" t="str">
        <f t="shared" si="59"/>
        <v/>
      </c>
      <c r="AI283" t="str">
        <f t="shared" si="60"/>
        <v/>
      </c>
      <c r="AJ283" t="str">
        <f t="shared" si="61"/>
        <v/>
      </c>
      <c r="AK283" t="str">
        <f>IF('Plate preparation Calculations'!N290&lt;&gt;"",'Plate preparation Calculations'!N290,"")</f>
        <v/>
      </c>
      <c r="AL283" s="27" t="str">
        <f t="shared" si="62"/>
        <v/>
      </c>
      <c r="AM283" s="21" t="str">
        <f t="shared" si="63"/>
        <v/>
      </c>
      <c r="AN283" t="str">
        <f t="shared" si="64"/>
        <v/>
      </c>
    </row>
    <row r="284" spans="1:40" x14ac:dyDescent="0.3">
      <c r="A284" s="16" t="s">
        <v>290</v>
      </c>
      <c r="B284" t="s">
        <v>34</v>
      </c>
      <c r="C284">
        <v>15</v>
      </c>
      <c r="D284" s="17" t="str">
        <f t="shared" si="56"/>
        <v>XXXX-Nle-L4-20_Multiplex2023Apr - Multiplex2023Apr</v>
      </c>
      <c r="AC284" t="str">
        <f t="shared" si="54"/>
        <v/>
      </c>
      <c r="AD284" t="str">
        <f t="shared" si="55"/>
        <v/>
      </c>
      <c r="AE284" t="str">
        <f>IF(AB284&lt;&gt;"",COUNTIFS($B$2:$Y$17,AB284,cell_passage!$B$2:$Y$17,"&lt;&gt;"),"")</f>
        <v/>
      </c>
      <c r="AF284" t="str">
        <f t="shared" si="57"/>
        <v/>
      </c>
      <c r="AG284" t="str">
        <f t="shared" si="58"/>
        <v/>
      </c>
      <c r="AH284" t="str">
        <f t="shared" si="59"/>
        <v/>
      </c>
      <c r="AI284" t="str">
        <f t="shared" si="60"/>
        <v/>
      </c>
      <c r="AJ284" t="str">
        <f t="shared" si="61"/>
        <v/>
      </c>
      <c r="AK284" t="str">
        <f>IF('Plate preparation Calculations'!N291&lt;&gt;"",'Plate preparation Calculations'!N291,"")</f>
        <v/>
      </c>
      <c r="AL284" s="27" t="str">
        <f t="shared" si="62"/>
        <v/>
      </c>
      <c r="AM284" s="21" t="str">
        <f t="shared" si="63"/>
        <v/>
      </c>
      <c r="AN284" t="str">
        <f t="shared" si="64"/>
        <v/>
      </c>
    </row>
    <row r="285" spans="1:40" x14ac:dyDescent="0.3">
      <c r="A285" s="16" t="s">
        <v>291</v>
      </c>
      <c r="B285" t="s">
        <v>35</v>
      </c>
      <c r="C285">
        <v>15</v>
      </c>
      <c r="D285" s="17" t="str">
        <f t="shared" si="56"/>
        <v>XXXX-Nle-L4-20_Multiplex2023Apr - Multiplex2023Apr</v>
      </c>
      <c r="AC285" t="str">
        <f t="shared" si="54"/>
        <v/>
      </c>
      <c r="AD285" t="str">
        <f t="shared" si="55"/>
        <v/>
      </c>
      <c r="AE285" t="str">
        <f>IF(AB285&lt;&gt;"",COUNTIFS($B$2:$Y$17,AB285,cell_passage!$B$2:$Y$17,"&lt;&gt;"),"")</f>
        <v/>
      </c>
      <c r="AF285" t="str">
        <f t="shared" si="57"/>
        <v/>
      </c>
      <c r="AG285" t="str">
        <f t="shared" si="58"/>
        <v/>
      </c>
      <c r="AH285" t="str">
        <f t="shared" si="59"/>
        <v/>
      </c>
      <c r="AI285" t="str">
        <f t="shared" si="60"/>
        <v/>
      </c>
      <c r="AJ285" t="str">
        <f t="shared" si="61"/>
        <v/>
      </c>
      <c r="AK285" t="str">
        <f>IF('Plate preparation Calculations'!N292&lt;&gt;"",'Plate preparation Calculations'!N292,"")</f>
        <v/>
      </c>
      <c r="AL285" s="27" t="str">
        <f t="shared" si="62"/>
        <v/>
      </c>
      <c r="AM285" s="21" t="str">
        <f t="shared" si="63"/>
        <v/>
      </c>
      <c r="AN285" t="str">
        <f t="shared" si="64"/>
        <v/>
      </c>
    </row>
    <row r="286" spans="1:40" x14ac:dyDescent="0.3">
      <c r="A286" s="16" t="s">
        <v>292</v>
      </c>
      <c r="B286" t="s">
        <v>18</v>
      </c>
      <c r="C286">
        <v>16</v>
      </c>
      <c r="D286" s="17" t="str">
        <f t="shared" ref="D286:D301" si="65">IF(Q2&lt;&gt;"",Q2,"")</f>
        <v>XXXX-YYYYY-1P02_Pur-2021Dec - Pur-2021Dec</v>
      </c>
      <c r="AC286" t="str">
        <f t="shared" si="54"/>
        <v/>
      </c>
      <c r="AD286" t="str">
        <f t="shared" si="55"/>
        <v/>
      </c>
      <c r="AE286" t="str">
        <f>IF(AB286&lt;&gt;"",COUNTIFS($B$2:$Y$17,AB286,cell_passage!$B$2:$Y$17,"&lt;&gt;"),"")</f>
        <v/>
      </c>
      <c r="AF286" t="str">
        <f t="shared" si="57"/>
        <v/>
      </c>
      <c r="AG286" t="str">
        <f t="shared" si="58"/>
        <v/>
      </c>
      <c r="AH286" t="str">
        <f t="shared" si="59"/>
        <v/>
      </c>
      <c r="AI286" t="str">
        <f t="shared" si="60"/>
        <v/>
      </c>
      <c r="AJ286" t="str">
        <f t="shared" si="61"/>
        <v/>
      </c>
      <c r="AK286" t="str">
        <f>IF('Plate preparation Calculations'!N293&lt;&gt;"",'Plate preparation Calculations'!N293,"")</f>
        <v/>
      </c>
      <c r="AL286" s="27" t="str">
        <f t="shared" si="62"/>
        <v/>
      </c>
      <c r="AM286" s="21" t="str">
        <f t="shared" si="63"/>
        <v/>
      </c>
      <c r="AN286" t="str">
        <f t="shared" si="64"/>
        <v/>
      </c>
    </row>
    <row r="287" spans="1:40" x14ac:dyDescent="0.3">
      <c r="A287" s="16" t="s">
        <v>293</v>
      </c>
      <c r="B287" t="s">
        <v>21</v>
      </c>
      <c r="C287">
        <v>16</v>
      </c>
      <c r="D287" s="17" t="str">
        <f t="shared" si="65"/>
        <v>XXXX-YYYYY-1P02_Pur-2021Dec - Pur-2021Dec</v>
      </c>
      <c r="AC287" t="str">
        <f t="shared" si="54"/>
        <v/>
      </c>
      <c r="AD287" t="str">
        <f t="shared" si="55"/>
        <v/>
      </c>
      <c r="AE287" t="str">
        <f>IF(AB287&lt;&gt;"",COUNTIFS($B$2:$Y$17,AB287,cell_passage!$B$2:$Y$17,"&lt;&gt;"),"")</f>
        <v/>
      </c>
      <c r="AF287" t="str">
        <f t="shared" si="57"/>
        <v/>
      </c>
      <c r="AG287" t="str">
        <f t="shared" si="58"/>
        <v/>
      </c>
      <c r="AH287" t="str">
        <f t="shared" si="59"/>
        <v/>
      </c>
      <c r="AI287" t="str">
        <f t="shared" si="60"/>
        <v/>
      </c>
      <c r="AJ287" t="str">
        <f t="shared" si="61"/>
        <v/>
      </c>
      <c r="AK287" t="str">
        <f>IF('Plate preparation Calculations'!N294&lt;&gt;"",'Plate preparation Calculations'!N294,"")</f>
        <v/>
      </c>
      <c r="AL287" s="27" t="str">
        <f t="shared" si="62"/>
        <v/>
      </c>
      <c r="AM287" s="21" t="str">
        <f t="shared" si="63"/>
        <v/>
      </c>
      <c r="AN287" t="str">
        <f t="shared" si="64"/>
        <v/>
      </c>
    </row>
    <row r="288" spans="1:40" x14ac:dyDescent="0.3">
      <c r="A288" s="16" t="s">
        <v>294</v>
      </c>
      <c r="B288" t="s">
        <v>22</v>
      </c>
      <c r="C288">
        <v>16</v>
      </c>
      <c r="D288" s="17" t="str">
        <f t="shared" si="65"/>
        <v>XXXX-Nle-L5-20_Multiplex2023Apr - Multiplex2023Apr</v>
      </c>
      <c r="AC288" t="str">
        <f t="shared" si="54"/>
        <v/>
      </c>
      <c r="AD288" t="str">
        <f t="shared" si="55"/>
        <v/>
      </c>
      <c r="AE288" t="str">
        <f>IF(AB288&lt;&gt;"",COUNTIFS($B$2:$Y$17,AB288,cell_passage!$B$2:$Y$17,"&lt;&gt;"),"")</f>
        <v/>
      </c>
      <c r="AF288" t="str">
        <f t="shared" si="57"/>
        <v/>
      </c>
      <c r="AG288" t="str">
        <f t="shared" si="58"/>
        <v/>
      </c>
      <c r="AH288" t="str">
        <f t="shared" si="59"/>
        <v/>
      </c>
      <c r="AI288" t="str">
        <f t="shared" si="60"/>
        <v/>
      </c>
      <c r="AJ288" t="str">
        <f t="shared" si="61"/>
        <v/>
      </c>
      <c r="AK288" t="str">
        <f>IF('Plate preparation Calculations'!N295&lt;&gt;"",'Plate preparation Calculations'!N295,"")</f>
        <v/>
      </c>
      <c r="AL288" s="27" t="str">
        <f t="shared" si="62"/>
        <v/>
      </c>
      <c r="AM288" s="21" t="str">
        <f t="shared" si="63"/>
        <v/>
      </c>
      <c r="AN288" t="str">
        <f t="shared" si="64"/>
        <v/>
      </c>
    </row>
    <row r="289" spans="1:40" x14ac:dyDescent="0.3">
      <c r="A289" s="16" t="s">
        <v>295</v>
      </c>
      <c r="B289" t="s">
        <v>23</v>
      </c>
      <c r="C289">
        <v>16</v>
      </c>
      <c r="D289" s="17" t="str">
        <f t="shared" si="65"/>
        <v>XXXX-Nle-L5-20_Multiplex2023Apr - Multiplex2023Apr</v>
      </c>
      <c r="AC289" t="str">
        <f t="shared" si="54"/>
        <v/>
      </c>
      <c r="AD289" t="str">
        <f t="shared" si="55"/>
        <v/>
      </c>
      <c r="AE289" t="str">
        <f>IF(AB289&lt;&gt;"",COUNTIFS($B$2:$Y$17,AB289,cell_passage!$B$2:$Y$17,"&lt;&gt;"),"")</f>
        <v/>
      </c>
      <c r="AF289" t="str">
        <f t="shared" si="57"/>
        <v/>
      </c>
      <c r="AG289" t="str">
        <f t="shared" si="58"/>
        <v/>
      </c>
      <c r="AH289" t="str">
        <f t="shared" si="59"/>
        <v/>
      </c>
      <c r="AI289" t="str">
        <f t="shared" si="60"/>
        <v/>
      </c>
      <c r="AJ289" t="str">
        <f t="shared" si="61"/>
        <v/>
      </c>
      <c r="AK289" t="str">
        <f>IF('Plate preparation Calculations'!N296&lt;&gt;"",'Plate preparation Calculations'!N296,"")</f>
        <v/>
      </c>
      <c r="AL289" s="27" t="str">
        <f t="shared" si="62"/>
        <v/>
      </c>
      <c r="AM289" s="21" t="str">
        <f t="shared" si="63"/>
        <v/>
      </c>
      <c r="AN289" t="str">
        <f t="shared" si="64"/>
        <v/>
      </c>
    </row>
    <row r="290" spans="1:40" x14ac:dyDescent="0.3">
      <c r="A290" s="16" t="s">
        <v>296</v>
      </c>
      <c r="B290" t="s">
        <v>24</v>
      </c>
      <c r="C290">
        <v>16</v>
      </c>
      <c r="D290" s="17" t="str">
        <f t="shared" si="65"/>
        <v>XXXX-Nle-L5-20_Multiplex2023Apr - Multiplex2023Apr</v>
      </c>
      <c r="AC290" t="str">
        <f t="shared" si="54"/>
        <v/>
      </c>
      <c r="AD290" t="str">
        <f t="shared" si="55"/>
        <v/>
      </c>
      <c r="AE290" t="str">
        <f>IF(AB290&lt;&gt;"",COUNTIFS($B$2:$Y$17,AB290,cell_passage!$B$2:$Y$17,"&lt;&gt;"),"")</f>
        <v/>
      </c>
      <c r="AF290" t="str">
        <f t="shared" si="57"/>
        <v/>
      </c>
      <c r="AG290" t="str">
        <f t="shared" si="58"/>
        <v/>
      </c>
      <c r="AH290" t="str">
        <f t="shared" si="59"/>
        <v/>
      </c>
      <c r="AI290" t="str">
        <f t="shared" si="60"/>
        <v/>
      </c>
      <c r="AJ290" t="str">
        <f t="shared" si="61"/>
        <v/>
      </c>
      <c r="AK290" t="str">
        <f>IF('Plate preparation Calculations'!N297&lt;&gt;"",'Plate preparation Calculations'!N297,"")</f>
        <v/>
      </c>
      <c r="AL290" s="27" t="str">
        <f t="shared" si="62"/>
        <v/>
      </c>
      <c r="AM290" s="21" t="str">
        <f t="shared" si="63"/>
        <v/>
      </c>
      <c r="AN290" t="str">
        <f t="shared" si="64"/>
        <v/>
      </c>
    </row>
    <row r="291" spans="1:40" x14ac:dyDescent="0.3">
      <c r="A291" s="16" t="s">
        <v>297</v>
      </c>
      <c r="B291" t="s">
        <v>25</v>
      </c>
      <c r="C291">
        <v>16</v>
      </c>
      <c r="D291" s="17" t="str">
        <f t="shared" si="65"/>
        <v>XXXX-Nle-L5-20_Multiplex2023Apr - Multiplex2023Apr</v>
      </c>
      <c r="AC291" t="str">
        <f t="shared" si="54"/>
        <v/>
      </c>
      <c r="AD291" t="str">
        <f t="shared" si="55"/>
        <v/>
      </c>
      <c r="AE291" t="str">
        <f>IF(AB291&lt;&gt;"",COUNTIFS($B$2:$Y$17,AB291,cell_passage!$B$2:$Y$17,"&lt;&gt;"),"")</f>
        <v/>
      </c>
      <c r="AF291" t="str">
        <f t="shared" si="57"/>
        <v/>
      </c>
      <c r="AG291" t="str">
        <f t="shared" si="58"/>
        <v/>
      </c>
      <c r="AH291" t="str">
        <f t="shared" si="59"/>
        <v/>
      </c>
      <c r="AI291" t="str">
        <f t="shared" si="60"/>
        <v/>
      </c>
      <c r="AJ291" t="str">
        <f t="shared" si="61"/>
        <v/>
      </c>
      <c r="AK291" t="str">
        <f>IF('Plate preparation Calculations'!N298&lt;&gt;"",'Plate preparation Calculations'!N298,"")</f>
        <v/>
      </c>
      <c r="AL291" s="27" t="str">
        <f t="shared" si="62"/>
        <v/>
      </c>
      <c r="AM291" s="21" t="str">
        <f t="shared" si="63"/>
        <v/>
      </c>
      <c r="AN291" t="str">
        <f t="shared" si="64"/>
        <v/>
      </c>
    </row>
    <row r="292" spans="1:40" x14ac:dyDescent="0.3">
      <c r="A292" s="16" t="s">
        <v>298</v>
      </c>
      <c r="B292" t="s">
        <v>26</v>
      </c>
      <c r="C292">
        <v>16</v>
      </c>
      <c r="D292" s="17" t="str">
        <f t="shared" si="65"/>
        <v>XXXX-YYYYY-NGS-MALO-3_Multiplex-2022May - Multiplex-2022May</v>
      </c>
      <c r="AC292" t="str">
        <f t="shared" si="54"/>
        <v/>
      </c>
      <c r="AD292" t="str">
        <f t="shared" si="55"/>
        <v/>
      </c>
      <c r="AE292" t="str">
        <f>IF(AB292&lt;&gt;"",COUNTIFS($B$2:$Y$17,AB292,cell_passage!$B$2:$Y$17,"&lt;&gt;"),"")</f>
        <v/>
      </c>
      <c r="AF292" t="str">
        <f t="shared" si="57"/>
        <v/>
      </c>
      <c r="AG292" t="str">
        <f t="shared" si="58"/>
        <v/>
      </c>
      <c r="AH292" t="str">
        <f t="shared" si="59"/>
        <v/>
      </c>
      <c r="AI292" t="str">
        <f t="shared" si="60"/>
        <v/>
      </c>
      <c r="AJ292" t="str">
        <f t="shared" si="61"/>
        <v/>
      </c>
      <c r="AK292" t="str">
        <f>IF('Plate preparation Calculations'!N299&lt;&gt;"",'Plate preparation Calculations'!N299,"")</f>
        <v/>
      </c>
      <c r="AL292" s="27" t="str">
        <f t="shared" si="62"/>
        <v/>
      </c>
      <c r="AM292" s="21" t="str">
        <f t="shared" si="63"/>
        <v/>
      </c>
      <c r="AN292" t="str">
        <f t="shared" si="64"/>
        <v/>
      </c>
    </row>
    <row r="293" spans="1:40" x14ac:dyDescent="0.3">
      <c r="A293" s="16" t="s">
        <v>299</v>
      </c>
      <c r="B293" t="s">
        <v>27</v>
      </c>
      <c r="C293">
        <v>16</v>
      </c>
      <c r="D293" s="17" t="str">
        <f t="shared" si="65"/>
        <v>XXXX-Nle-L5-08_Multiplex2023Apr - Multiplex2023Apr</v>
      </c>
      <c r="AC293" t="str">
        <f t="shared" si="54"/>
        <v/>
      </c>
      <c r="AD293" t="str">
        <f t="shared" si="55"/>
        <v/>
      </c>
      <c r="AE293" t="str">
        <f>IF(AB293&lt;&gt;"",COUNTIFS($B$2:$Y$17,AB293,cell_passage!$B$2:$Y$17,"&lt;&gt;"),"")</f>
        <v/>
      </c>
      <c r="AF293" t="str">
        <f t="shared" si="57"/>
        <v/>
      </c>
      <c r="AG293" t="str">
        <f t="shared" si="58"/>
        <v/>
      </c>
      <c r="AH293" t="str">
        <f t="shared" si="59"/>
        <v/>
      </c>
      <c r="AI293" t="str">
        <f t="shared" si="60"/>
        <v/>
      </c>
      <c r="AJ293" t="str">
        <f t="shared" si="61"/>
        <v/>
      </c>
      <c r="AK293" t="str">
        <f>IF('Plate preparation Calculations'!N300&lt;&gt;"",'Plate preparation Calculations'!N300,"")</f>
        <v/>
      </c>
      <c r="AL293" s="27" t="str">
        <f t="shared" si="62"/>
        <v/>
      </c>
      <c r="AM293" s="21" t="str">
        <f t="shared" si="63"/>
        <v/>
      </c>
      <c r="AN293" t="str">
        <f t="shared" si="64"/>
        <v/>
      </c>
    </row>
    <row r="294" spans="1:40" x14ac:dyDescent="0.3">
      <c r="A294" s="16" t="s">
        <v>300</v>
      </c>
      <c r="B294" t="s">
        <v>28</v>
      </c>
      <c r="C294">
        <v>16</v>
      </c>
      <c r="D294" s="17" t="str">
        <f t="shared" si="65"/>
        <v>XXXX-Nle-L5-08_Multiplex2023Apr - Multiplex2023Apr</v>
      </c>
      <c r="AC294" t="str">
        <f t="shared" si="54"/>
        <v/>
      </c>
      <c r="AD294" t="str">
        <f t="shared" si="55"/>
        <v/>
      </c>
      <c r="AE294" t="str">
        <f>IF(AB294&lt;&gt;"",COUNTIFS($B$2:$Y$17,AB294,cell_passage!$B$2:$Y$17,"&lt;&gt;"),"")</f>
        <v/>
      </c>
      <c r="AF294" t="str">
        <f t="shared" si="57"/>
        <v/>
      </c>
      <c r="AG294" t="str">
        <f t="shared" si="58"/>
        <v/>
      </c>
      <c r="AH294" t="str">
        <f t="shared" si="59"/>
        <v/>
      </c>
      <c r="AI294" t="str">
        <f t="shared" si="60"/>
        <v/>
      </c>
      <c r="AJ294" t="str">
        <f t="shared" si="61"/>
        <v/>
      </c>
      <c r="AK294" t="str">
        <f>IF('Plate preparation Calculations'!N301&lt;&gt;"",'Plate preparation Calculations'!N301,"")</f>
        <v/>
      </c>
      <c r="AL294" s="27" t="str">
        <f t="shared" si="62"/>
        <v/>
      </c>
      <c r="AM294" s="21" t="str">
        <f t="shared" si="63"/>
        <v/>
      </c>
      <c r="AN294" t="str">
        <f t="shared" si="64"/>
        <v/>
      </c>
    </row>
    <row r="295" spans="1:40" x14ac:dyDescent="0.3">
      <c r="A295" s="16" t="s">
        <v>301</v>
      </c>
      <c r="B295" t="s">
        <v>29</v>
      </c>
      <c r="C295">
        <v>16</v>
      </c>
      <c r="D295" s="17" t="str">
        <f t="shared" si="65"/>
        <v>XXXX-Nle-L5-08_Multiplex2023Apr - Multiplex2023Apr</v>
      </c>
      <c r="AC295" t="str">
        <f t="shared" si="54"/>
        <v/>
      </c>
      <c r="AD295" t="str">
        <f t="shared" si="55"/>
        <v/>
      </c>
      <c r="AE295" t="str">
        <f>IF(AB295&lt;&gt;"",COUNTIFS($B$2:$Y$17,AB295,cell_passage!$B$2:$Y$17,"&lt;&gt;"),"")</f>
        <v/>
      </c>
      <c r="AF295" t="str">
        <f t="shared" si="57"/>
        <v/>
      </c>
      <c r="AG295" t="str">
        <f t="shared" si="58"/>
        <v/>
      </c>
      <c r="AH295" t="str">
        <f t="shared" si="59"/>
        <v/>
      </c>
      <c r="AI295" t="str">
        <f t="shared" si="60"/>
        <v/>
      </c>
      <c r="AJ295" t="str">
        <f t="shared" si="61"/>
        <v/>
      </c>
      <c r="AK295" t="str">
        <f>IF('Plate preparation Calculations'!N302&lt;&gt;"",'Plate preparation Calculations'!N302,"")</f>
        <v/>
      </c>
      <c r="AL295" s="27" t="str">
        <f t="shared" si="62"/>
        <v/>
      </c>
      <c r="AM295" s="21" t="str">
        <f t="shared" si="63"/>
        <v/>
      </c>
      <c r="AN295" t="str">
        <f t="shared" si="64"/>
        <v/>
      </c>
    </row>
    <row r="296" spans="1:40" x14ac:dyDescent="0.3">
      <c r="A296" s="16" t="s">
        <v>302</v>
      </c>
      <c r="B296" t="s">
        <v>30</v>
      </c>
      <c r="C296">
        <v>16</v>
      </c>
      <c r="D296" s="17" t="str">
        <f t="shared" si="65"/>
        <v>XXXX-Nle-L5-08_Multiplex2023Apr - Multiplex2023Apr</v>
      </c>
      <c r="AC296" t="str">
        <f t="shared" si="54"/>
        <v/>
      </c>
      <c r="AD296" t="str">
        <f t="shared" si="55"/>
        <v/>
      </c>
      <c r="AE296" t="str">
        <f>IF(AB296&lt;&gt;"",COUNTIFS($B$2:$Y$17,AB296,cell_passage!$B$2:$Y$17,"&lt;&gt;"),"")</f>
        <v/>
      </c>
      <c r="AF296" t="str">
        <f t="shared" si="57"/>
        <v/>
      </c>
      <c r="AG296" t="str">
        <f t="shared" si="58"/>
        <v/>
      </c>
      <c r="AH296" t="str">
        <f t="shared" si="59"/>
        <v/>
      </c>
      <c r="AI296" t="str">
        <f t="shared" si="60"/>
        <v/>
      </c>
      <c r="AJ296" t="str">
        <f t="shared" si="61"/>
        <v/>
      </c>
      <c r="AK296" t="str">
        <f>IF('Plate preparation Calculations'!N303&lt;&gt;"",'Plate preparation Calculations'!N303,"")</f>
        <v/>
      </c>
      <c r="AL296" s="27" t="str">
        <f t="shared" si="62"/>
        <v/>
      </c>
      <c r="AM296" s="21" t="str">
        <f t="shared" si="63"/>
        <v/>
      </c>
      <c r="AN296" t="str">
        <f t="shared" si="64"/>
        <v/>
      </c>
    </row>
    <row r="297" spans="1:40" x14ac:dyDescent="0.3">
      <c r="A297" s="16" t="s">
        <v>303</v>
      </c>
      <c r="B297" t="s">
        <v>31</v>
      </c>
      <c r="C297">
        <v>16</v>
      </c>
      <c r="D297" s="17" t="str">
        <f t="shared" si="65"/>
        <v>XXXX-YYYYY-NGS-MALO-3_Multiplex-2022May - Multiplex-2022May</v>
      </c>
      <c r="AC297" t="str">
        <f t="shared" si="54"/>
        <v/>
      </c>
      <c r="AD297" t="str">
        <f t="shared" si="55"/>
        <v/>
      </c>
      <c r="AE297" t="str">
        <f>IF(AB297&lt;&gt;"",COUNTIFS($B$2:$Y$17,AB297,cell_passage!$B$2:$Y$17,"&lt;&gt;"),"")</f>
        <v/>
      </c>
      <c r="AF297" t="str">
        <f t="shared" si="57"/>
        <v/>
      </c>
      <c r="AG297" t="str">
        <f t="shared" si="58"/>
        <v/>
      </c>
      <c r="AH297" t="str">
        <f t="shared" si="59"/>
        <v/>
      </c>
      <c r="AI297" t="str">
        <f t="shared" si="60"/>
        <v/>
      </c>
      <c r="AJ297" t="str">
        <f t="shared" si="61"/>
        <v/>
      </c>
      <c r="AK297" t="str">
        <f>IF('Plate preparation Calculations'!N304&lt;&gt;"",'Plate preparation Calculations'!N304,"")</f>
        <v/>
      </c>
      <c r="AL297" s="27" t="str">
        <f t="shared" si="62"/>
        <v/>
      </c>
      <c r="AM297" s="21" t="str">
        <f t="shared" si="63"/>
        <v/>
      </c>
      <c r="AN297" t="str">
        <f t="shared" si="64"/>
        <v/>
      </c>
    </row>
    <row r="298" spans="1:40" x14ac:dyDescent="0.3">
      <c r="A298" s="16" t="s">
        <v>304</v>
      </c>
      <c r="B298" t="s">
        <v>32</v>
      </c>
      <c r="C298">
        <v>16</v>
      </c>
      <c r="D298" s="17" t="str">
        <f t="shared" si="65"/>
        <v>XXXX-Nle-L4-20_Multiplex2023Apr - Multiplex2023Apr</v>
      </c>
      <c r="AC298" t="str">
        <f t="shared" si="54"/>
        <v/>
      </c>
      <c r="AD298" t="str">
        <f t="shared" si="55"/>
        <v/>
      </c>
      <c r="AE298" t="str">
        <f>IF(AB298&lt;&gt;"",COUNTIFS($B$2:$Y$17,AB298,cell_passage!$B$2:$Y$17,"&lt;&gt;"),"")</f>
        <v/>
      </c>
      <c r="AF298" t="str">
        <f t="shared" si="57"/>
        <v/>
      </c>
      <c r="AG298" t="str">
        <f t="shared" si="58"/>
        <v/>
      </c>
      <c r="AH298" t="str">
        <f t="shared" si="59"/>
        <v/>
      </c>
      <c r="AI298" t="str">
        <f t="shared" si="60"/>
        <v/>
      </c>
      <c r="AJ298" t="str">
        <f t="shared" si="61"/>
        <v/>
      </c>
      <c r="AK298" t="str">
        <f>IF('Plate preparation Calculations'!N305&lt;&gt;"",'Plate preparation Calculations'!N305,"")</f>
        <v/>
      </c>
      <c r="AL298" s="27" t="str">
        <f t="shared" si="62"/>
        <v/>
      </c>
      <c r="AM298" s="21" t="str">
        <f t="shared" si="63"/>
        <v/>
      </c>
      <c r="AN298" t="str">
        <f t="shared" si="64"/>
        <v/>
      </c>
    </row>
    <row r="299" spans="1:40" x14ac:dyDescent="0.3">
      <c r="A299" s="16" t="s">
        <v>305</v>
      </c>
      <c r="B299" t="s">
        <v>33</v>
      </c>
      <c r="C299">
        <v>16</v>
      </c>
      <c r="D299" s="17" t="str">
        <f t="shared" si="65"/>
        <v>XXXX-Nle-L4-20_Multiplex2023Apr - Multiplex2023Apr</v>
      </c>
      <c r="AC299" t="str">
        <f t="shared" si="54"/>
        <v/>
      </c>
      <c r="AD299" t="str">
        <f t="shared" si="55"/>
        <v/>
      </c>
      <c r="AE299" t="str">
        <f>IF(AB299&lt;&gt;"",COUNTIFS($B$2:$Y$17,AB299,cell_passage!$B$2:$Y$17,"&lt;&gt;"),"")</f>
        <v/>
      </c>
      <c r="AF299" t="str">
        <f t="shared" si="57"/>
        <v/>
      </c>
      <c r="AG299" t="str">
        <f t="shared" si="58"/>
        <v/>
      </c>
      <c r="AH299" t="str">
        <f t="shared" si="59"/>
        <v/>
      </c>
      <c r="AI299" t="str">
        <f t="shared" si="60"/>
        <v/>
      </c>
      <c r="AJ299" t="str">
        <f t="shared" si="61"/>
        <v/>
      </c>
      <c r="AK299" t="str">
        <f>IF('Plate preparation Calculations'!N306&lt;&gt;"",'Plate preparation Calculations'!N306,"")</f>
        <v/>
      </c>
      <c r="AL299" s="27" t="str">
        <f t="shared" si="62"/>
        <v/>
      </c>
      <c r="AM299" s="21" t="str">
        <f t="shared" si="63"/>
        <v/>
      </c>
      <c r="AN299" t="str">
        <f t="shared" si="64"/>
        <v/>
      </c>
    </row>
    <row r="300" spans="1:40" x14ac:dyDescent="0.3">
      <c r="A300" s="16" t="s">
        <v>306</v>
      </c>
      <c r="B300" t="s">
        <v>34</v>
      </c>
      <c r="C300">
        <v>16</v>
      </c>
      <c r="D300" s="17" t="str">
        <f t="shared" si="65"/>
        <v>XXXX-Nle-L4-20_Multiplex2023Apr - Multiplex2023Apr</v>
      </c>
      <c r="AC300" t="str">
        <f t="shared" si="54"/>
        <v/>
      </c>
      <c r="AD300" t="str">
        <f t="shared" si="55"/>
        <v/>
      </c>
      <c r="AE300" t="str">
        <f>IF(AB300&lt;&gt;"",COUNTIFS($B$2:$Y$17,AB300,cell_passage!$B$2:$Y$17,"&lt;&gt;"),"")</f>
        <v/>
      </c>
      <c r="AF300" t="str">
        <f t="shared" si="57"/>
        <v/>
      </c>
      <c r="AG300" t="str">
        <f t="shared" si="58"/>
        <v/>
      </c>
      <c r="AH300" t="str">
        <f t="shared" si="59"/>
        <v/>
      </c>
      <c r="AI300" t="str">
        <f t="shared" si="60"/>
        <v/>
      </c>
      <c r="AJ300" t="str">
        <f t="shared" si="61"/>
        <v/>
      </c>
      <c r="AK300" t="str">
        <f>IF('Plate preparation Calculations'!N307&lt;&gt;"",'Plate preparation Calculations'!N307,"")</f>
        <v/>
      </c>
      <c r="AL300" s="27" t="str">
        <f t="shared" si="62"/>
        <v/>
      </c>
      <c r="AM300" s="21" t="str">
        <f t="shared" si="63"/>
        <v/>
      </c>
      <c r="AN300" t="str">
        <f t="shared" si="64"/>
        <v/>
      </c>
    </row>
    <row r="301" spans="1:40" x14ac:dyDescent="0.3">
      <c r="A301" s="16" t="s">
        <v>307</v>
      </c>
      <c r="B301" t="s">
        <v>35</v>
      </c>
      <c r="C301">
        <v>16</v>
      </c>
      <c r="D301" s="17" t="str">
        <f t="shared" si="65"/>
        <v>XXXX-Nle-L4-20_Multiplex2023Apr - Multiplex2023Apr</v>
      </c>
      <c r="AC301" t="str">
        <f t="shared" si="54"/>
        <v/>
      </c>
      <c r="AD301" t="str">
        <f t="shared" si="55"/>
        <v/>
      </c>
      <c r="AE301" t="str">
        <f>IF(AB301&lt;&gt;"",COUNTIFS($B$2:$Y$17,AB301,cell_passage!$B$2:$Y$17,"&lt;&gt;"),"")</f>
        <v/>
      </c>
      <c r="AF301" t="str">
        <f t="shared" si="57"/>
        <v/>
      </c>
      <c r="AG301" t="str">
        <f t="shared" si="58"/>
        <v/>
      </c>
      <c r="AH301" t="str">
        <f t="shared" si="59"/>
        <v/>
      </c>
      <c r="AI301" t="str">
        <f t="shared" si="60"/>
        <v/>
      </c>
      <c r="AJ301" t="str">
        <f t="shared" si="61"/>
        <v/>
      </c>
      <c r="AK301" t="str">
        <f>IF('Plate preparation Calculations'!N308&lt;&gt;"",'Plate preparation Calculations'!N308,"")</f>
        <v/>
      </c>
      <c r="AL301" s="27" t="str">
        <f t="shared" si="62"/>
        <v/>
      </c>
      <c r="AM301" s="21" t="str">
        <f t="shared" si="63"/>
        <v/>
      </c>
      <c r="AN301" t="str">
        <f t="shared" si="64"/>
        <v/>
      </c>
    </row>
    <row r="302" spans="1:40" x14ac:dyDescent="0.3">
      <c r="A302" s="16" t="s">
        <v>308</v>
      </c>
      <c r="B302" t="s">
        <v>18</v>
      </c>
      <c r="C302">
        <v>17</v>
      </c>
      <c r="D302" s="17" t="str">
        <f t="shared" ref="D302:D317" si="66">IF(R2&lt;&gt;"",R2,"")</f>
        <v>Buffer</v>
      </c>
      <c r="AC302" t="str">
        <f t="shared" si="54"/>
        <v/>
      </c>
      <c r="AD302" t="str">
        <f t="shared" si="55"/>
        <v/>
      </c>
      <c r="AE302" t="str">
        <f>IF(AB302&lt;&gt;"",COUNTIFS($B$2:$Y$17,AB302,cell_passage!$B$2:$Y$17,"&lt;&gt;"),"")</f>
        <v/>
      </c>
      <c r="AF302" t="str">
        <f t="shared" si="57"/>
        <v/>
      </c>
      <c r="AG302" t="str">
        <f t="shared" si="58"/>
        <v/>
      </c>
      <c r="AH302" t="str">
        <f t="shared" si="59"/>
        <v/>
      </c>
      <c r="AI302" t="str">
        <f t="shared" si="60"/>
        <v/>
      </c>
      <c r="AJ302" t="str">
        <f t="shared" si="61"/>
        <v/>
      </c>
      <c r="AK302" t="str">
        <f>IF('Plate preparation Calculations'!N309&lt;&gt;"",'Plate preparation Calculations'!N309,"")</f>
        <v/>
      </c>
      <c r="AL302" s="27" t="str">
        <f t="shared" si="62"/>
        <v/>
      </c>
      <c r="AM302" s="21" t="str">
        <f t="shared" si="63"/>
        <v/>
      </c>
      <c r="AN302" t="str">
        <f t="shared" si="64"/>
        <v/>
      </c>
    </row>
    <row r="303" spans="1:40" x14ac:dyDescent="0.3">
      <c r="A303" s="16" t="s">
        <v>309</v>
      </c>
      <c r="B303" t="s">
        <v>21</v>
      </c>
      <c r="C303">
        <v>17</v>
      </c>
      <c r="D303" s="17" t="str">
        <f t="shared" si="66"/>
        <v>XXXX-Nle-L5-21_Multiplex2023Apr - Multiplex2023Apr</v>
      </c>
      <c r="AC303" t="str">
        <f t="shared" si="54"/>
        <v/>
      </c>
      <c r="AD303" t="str">
        <f t="shared" si="55"/>
        <v/>
      </c>
      <c r="AE303" t="str">
        <f>IF(AB303&lt;&gt;"",COUNTIFS($B$2:$Y$17,AB303,cell_passage!$B$2:$Y$17,"&lt;&gt;"),"")</f>
        <v/>
      </c>
      <c r="AF303" t="str">
        <f t="shared" si="57"/>
        <v/>
      </c>
      <c r="AG303" t="str">
        <f t="shared" si="58"/>
        <v/>
      </c>
      <c r="AH303" t="str">
        <f t="shared" si="59"/>
        <v/>
      </c>
      <c r="AI303" t="str">
        <f t="shared" si="60"/>
        <v/>
      </c>
      <c r="AJ303" t="str">
        <f t="shared" si="61"/>
        <v/>
      </c>
      <c r="AK303" t="str">
        <f>IF('Plate preparation Calculations'!N310&lt;&gt;"",'Plate preparation Calculations'!N310,"")</f>
        <v/>
      </c>
      <c r="AL303" s="27" t="str">
        <f t="shared" si="62"/>
        <v/>
      </c>
      <c r="AM303" s="21" t="str">
        <f t="shared" si="63"/>
        <v/>
      </c>
      <c r="AN303" t="str">
        <f t="shared" si="64"/>
        <v/>
      </c>
    </row>
    <row r="304" spans="1:40" x14ac:dyDescent="0.3">
      <c r="A304" s="16" t="s">
        <v>310</v>
      </c>
      <c r="B304" t="s">
        <v>22</v>
      </c>
      <c r="C304">
        <v>17</v>
      </c>
      <c r="D304" s="17" t="str">
        <f t="shared" si="66"/>
        <v>XXXX-Nle-L5-21_Multiplex2023Apr - Multiplex2023Apr</v>
      </c>
      <c r="AC304" t="str">
        <f t="shared" si="54"/>
        <v/>
      </c>
      <c r="AD304" t="str">
        <f t="shared" si="55"/>
        <v/>
      </c>
      <c r="AE304" t="str">
        <f>IF(AB304&lt;&gt;"",COUNTIFS($B$2:$Y$17,AB304,cell_passage!$B$2:$Y$17,"&lt;&gt;"),"")</f>
        <v/>
      </c>
      <c r="AF304" t="str">
        <f t="shared" si="57"/>
        <v/>
      </c>
      <c r="AG304" t="str">
        <f t="shared" si="58"/>
        <v/>
      </c>
      <c r="AH304" t="str">
        <f t="shared" si="59"/>
        <v/>
      </c>
      <c r="AI304" t="str">
        <f t="shared" si="60"/>
        <v/>
      </c>
      <c r="AJ304" t="str">
        <f t="shared" si="61"/>
        <v/>
      </c>
      <c r="AK304" t="str">
        <f>IF('Plate preparation Calculations'!N311&lt;&gt;"",'Plate preparation Calculations'!N311,"")</f>
        <v/>
      </c>
      <c r="AL304" s="27" t="str">
        <f t="shared" si="62"/>
        <v/>
      </c>
      <c r="AM304" s="21" t="str">
        <f t="shared" si="63"/>
        <v/>
      </c>
      <c r="AN304" t="str">
        <f t="shared" si="64"/>
        <v/>
      </c>
    </row>
    <row r="305" spans="1:40" x14ac:dyDescent="0.3">
      <c r="A305" s="16" t="s">
        <v>311</v>
      </c>
      <c r="B305" t="s">
        <v>23</v>
      </c>
      <c r="C305">
        <v>17</v>
      </c>
      <c r="D305" s="17" t="str">
        <f t="shared" si="66"/>
        <v>XXXX-Nle-L5-21_Multiplex2023Apr - Multiplex2023Apr</v>
      </c>
      <c r="AC305" t="str">
        <f t="shared" si="54"/>
        <v/>
      </c>
      <c r="AD305" t="str">
        <f t="shared" si="55"/>
        <v/>
      </c>
      <c r="AE305" t="str">
        <f>IF(AB305&lt;&gt;"",COUNTIFS($B$2:$Y$17,AB305,cell_passage!$B$2:$Y$17,"&lt;&gt;"),"")</f>
        <v/>
      </c>
      <c r="AF305" t="str">
        <f t="shared" si="57"/>
        <v/>
      </c>
      <c r="AG305" t="str">
        <f t="shared" si="58"/>
        <v/>
      </c>
      <c r="AH305" t="str">
        <f t="shared" si="59"/>
        <v/>
      </c>
      <c r="AI305" t="str">
        <f t="shared" si="60"/>
        <v/>
      </c>
      <c r="AJ305" t="str">
        <f t="shared" si="61"/>
        <v/>
      </c>
      <c r="AK305" t="str">
        <f>IF('Plate preparation Calculations'!N312&lt;&gt;"",'Plate preparation Calculations'!N312,"")</f>
        <v/>
      </c>
      <c r="AL305" s="27" t="str">
        <f t="shared" si="62"/>
        <v/>
      </c>
      <c r="AM305" s="21" t="str">
        <f t="shared" si="63"/>
        <v/>
      </c>
      <c r="AN305" t="str">
        <f t="shared" si="64"/>
        <v/>
      </c>
    </row>
    <row r="306" spans="1:40" x14ac:dyDescent="0.3">
      <c r="A306" s="16" t="s">
        <v>312</v>
      </c>
      <c r="B306" t="s">
        <v>24</v>
      </c>
      <c r="C306">
        <v>17</v>
      </c>
      <c r="D306" s="17" t="str">
        <f t="shared" si="66"/>
        <v>XXXX-Nle-L5-21_Multiplex2023Apr - Multiplex2023Apr</v>
      </c>
      <c r="AC306" t="str">
        <f t="shared" si="54"/>
        <v/>
      </c>
      <c r="AD306" t="str">
        <f t="shared" si="55"/>
        <v/>
      </c>
      <c r="AE306" t="str">
        <f>IF(AB306&lt;&gt;"",COUNTIFS($B$2:$Y$17,AB306,cell_passage!$B$2:$Y$17,"&lt;&gt;"),"")</f>
        <v/>
      </c>
      <c r="AF306" t="str">
        <f t="shared" si="57"/>
        <v/>
      </c>
      <c r="AG306" t="str">
        <f t="shared" si="58"/>
        <v/>
      </c>
      <c r="AH306" t="str">
        <f t="shared" si="59"/>
        <v/>
      </c>
      <c r="AI306" t="str">
        <f t="shared" si="60"/>
        <v/>
      </c>
      <c r="AJ306" t="str">
        <f t="shared" si="61"/>
        <v/>
      </c>
      <c r="AK306" t="str">
        <f>IF('Plate preparation Calculations'!N313&lt;&gt;"",'Plate preparation Calculations'!N313,"")</f>
        <v/>
      </c>
      <c r="AL306" s="27" t="str">
        <f t="shared" si="62"/>
        <v/>
      </c>
      <c r="AM306" s="21" t="str">
        <f t="shared" si="63"/>
        <v/>
      </c>
      <c r="AN306" t="str">
        <f t="shared" si="64"/>
        <v/>
      </c>
    </row>
    <row r="307" spans="1:40" x14ac:dyDescent="0.3">
      <c r="A307" s="16" t="s">
        <v>313</v>
      </c>
      <c r="B307" t="s">
        <v>25</v>
      </c>
      <c r="C307">
        <v>17</v>
      </c>
      <c r="D307" s="17" t="str">
        <f t="shared" si="66"/>
        <v>XXXX-Nle-L5-21_Multiplex2023Apr - Multiplex2023Apr</v>
      </c>
      <c r="AC307" t="str">
        <f t="shared" si="54"/>
        <v/>
      </c>
      <c r="AD307" t="str">
        <f t="shared" si="55"/>
        <v/>
      </c>
      <c r="AE307" t="str">
        <f>IF(AB307&lt;&gt;"",COUNTIFS($B$2:$Y$17,AB307,cell_passage!$B$2:$Y$17,"&lt;&gt;"),"")</f>
        <v/>
      </c>
      <c r="AF307" t="str">
        <f t="shared" si="57"/>
        <v/>
      </c>
      <c r="AG307" t="str">
        <f t="shared" si="58"/>
        <v/>
      </c>
      <c r="AH307" t="str">
        <f t="shared" si="59"/>
        <v/>
      </c>
      <c r="AI307" t="str">
        <f t="shared" si="60"/>
        <v/>
      </c>
      <c r="AJ307" t="str">
        <f t="shared" si="61"/>
        <v/>
      </c>
      <c r="AK307" t="str">
        <f>IF('Plate preparation Calculations'!N314&lt;&gt;"",'Plate preparation Calculations'!N314,"")</f>
        <v/>
      </c>
      <c r="AL307" s="27" t="str">
        <f t="shared" si="62"/>
        <v/>
      </c>
      <c r="AM307" s="21" t="str">
        <f t="shared" si="63"/>
        <v/>
      </c>
      <c r="AN307" t="str">
        <f t="shared" si="64"/>
        <v/>
      </c>
    </row>
    <row r="308" spans="1:40" x14ac:dyDescent="0.3">
      <c r="A308" s="16" t="s">
        <v>314</v>
      </c>
      <c r="B308" t="s">
        <v>26</v>
      </c>
      <c r="C308">
        <v>17</v>
      </c>
      <c r="D308" s="17" t="str">
        <f t="shared" si="66"/>
        <v>XXXX-Nle-L5-09_Multiplex2023Apr - Multiplex2023Apr</v>
      </c>
      <c r="AC308" t="str">
        <f t="shared" si="54"/>
        <v/>
      </c>
      <c r="AD308" t="str">
        <f t="shared" si="55"/>
        <v/>
      </c>
      <c r="AE308" t="str">
        <f>IF(AB308&lt;&gt;"",COUNTIFS($B$2:$Y$17,AB308,cell_passage!$B$2:$Y$17,"&lt;&gt;"),"")</f>
        <v/>
      </c>
      <c r="AF308" t="str">
        <f t="shared" si="57"/>
        <v/>
      </c>
      <c r="AG308" t="str">
        <f t="shared" si="58"/>
        <v/>
      </c>
      <c r="AH308" t="str">
        <f t="shared" si="59"/>
        <v/>
      </c>
      <c r="AI308" t="str">
        <f t="shared" si="60"/>
        <v/>
      </c>
      <c r="AJ308" t="str">
        <f t="shared" si="61"/>
        <v/>
      </c>
      <c r="AK308" t="str">
        <f>IF('Plate preparation Calculations'!N315&lt;&gt;"",'Plate preparation Calculations'!N315,"")</f>
        <v/>
      </c>
      <c r="AL308" s="27" t="str">
        <f t="shared" si="62"/>
        <v/>
      </c>
      <c r="AM308" s="21" t="str">
        <f t="shared" si="63"/>
        <v/>
      </c>
      <c r="AN308" t="str">
        <f t="shared" si="64"/>
        <v/>
      </c>
    </row>
    <row r="309" spans="1:40" x14ac:dyDescent="0.3">
      <c r="A309" s="16" t="s">
        <v>315</v>
      </c>
      <c r="B309" t="s">
        <v>27</v>
      </c>
      <c r="C309">
        <v>17</v>
      </c>
      <c r="D309" s="17" t="str">
        <f t="shared" si="66"/>
        <v>XXXX-Nle-L5-09_Multiplex2023Apr - Multiplex2023Apr</v>
      </c>
      <c r="AC309" t="str">
        <f t="shared" si="54"/>
        <v/>
      </c>
      <c r="AD309" t="str">
        <f t="shared" si="55"/>
        <v/>
      </c>
      <c r="AE309" t="str">
        <f>IF(AB309&lt;&gt;"",COUNTIFS($B$2:$Y$17,AB309,cell_passage!$B$2:$Y$17,"&lt;&gt;"),"")</f>
        <v/>
      </c>
      <c r="AF309" t="str">
        <f t="shared" si="57"/>
        <v/>
      </c>
      <c r="AG309" t="str">
        <f t="shared" si="58"/>
        <v/>
      </c>
      <c r="AH309" t="str">
        <f t="shared" si="59"/>
        <v/>
      </c>
      <c r="AI309" t="str">
        <f t="shared" si="60"/>
        <v/>
      </c>
      <c r="AJ309" t="str">
        <f t="shared" si="61"/>
        <v/>
      </c>
      <c r="AK309" t="str">
        <f>IF('Plate preparation Calculations'!N316&lt;&gt;"",'Plate preparation Calculations'!N316,"")</f>
        <v/>
      </c>
      <c r="AL309" s="27" t="str">
        <f t="shared" si="62"/>
        <v/>
      </c>
      <c r="AM309" s="21" t="str">
        <f t="shared" si="63"/>
        <v/>
      </c>
      <c r="AN309" t="str">
        <f t="shared" si="64"/>
        <v/>
      </c>
    </row>
    <row r="310" spans="1:40" x14ac:dyDescent="0.3">
      <c r="A310" s="16" t="s">
        <v>316</v>
      </c>
      <c r="B310" t="s">
        <v>28</v>
      </c>
      <c r="C310">
        <v>17</v>
      </c>
      <c r="D310" s="17" t="str">
        <f t="shared" si="66"/>
        <v>XXXX-Nle-L5-09_Multiplex2023Apr - Multiplex2023Apr</v>
      </c>
      <c r="AC310" t="str">
        <f t="shared" si="54"/>
        <v/>
      </c>
      <c r="AD310" t="str">
        <f t="shared" si="55"/>
        <v/>
      </c>
      <c r="AE310" t="str">
        <f>IF(AB310&lt;&gt;"",COUNTIFS($B$2:$Y$17,AB310,cell_passage!$B$2:$Y$17,"&lt;&gt;"),"")</f>
        <v/>
      </c>
      <c r="AF310" t="str">
        <f t="shared" si="57"/>
        <v/>
      </c>
      <c r="AG310" t="str">
        <f t="shared" si="58"/>
        <v/>
      </c>
      <c r="AH310" t="str">
        <f t="shared" si="59"/>
        <v/>
      </c>
      <c r="AI310" t="str">
        <f t="shared" si="60"/>
        <v/>
      </c>
      <c r="AJ310" t="str">
        <f t="shared" si="61"/>
        <v/>
      </c>
      <c r="AK310" t="str">
        <f>IF('Plate preparation Calculations'!N317&lt;&gt;"",'Plate preparation Calculations'!N317,"")</f>
        <v/>
      </c>
      <c r="AL310" s="27" t="str">
        <f t="shared" si="62"/>
        <v/>
      </c>
      <c r="AM310" s="21" t="str">
        <f t="shared" si="63"/>
        <v/>
      </c>
      <c r="AN310" t="str">
        <f t="shared" si="64"/>
        <v/>
      </c>
    </row>
    <row r="311" spans="1:40" x14ac:dyDescent="0.3">
      <c r="A311" s="16" t="s">
        <v>317</v>
      </c>
      <c r="B311" t="s">
        <v>29</v>
      </c>
      <c r="C311">
        <v>17</v>
      </c>
      <c r="D311" s="17" t="str">
        <f t="shared" si="66"/>
        <v>XXXX-Nle-L5-09_Multiplex2023Apr - Multiplex2023Apr</v>
      </c>
      <c r="AC311" t="str">
        <f t="shared" si="54"/>
        <v/>
      </c>
      <c r="AD311" t="str">
        <f t="shared" si="55"/>
        <v/>
      </c>
      <c r="AE311" t="str">
        <f>IF(AB311&lt;&gt;"",COUNTIFS($B$2:$Y$17,AB311,cell_passage!$B$2:$Y$17,"&lt;&gt;"),"")</f>
        <v/>
      </c>
      <c r="AF311" t="str">
        <f t="shared" si="57"/>
        <v/>
      </c>
      <c r="AG311" t="str">
        <f t="shared" si="58"/>
        <v/>
      </c>
      <c r="AH311" t="str">
        <f t="shared" si="59"/>
        <v/>
      </c>
      <c r="AI311" t="str">
        <f t="shared" si="60"/>
        <v/>
      </c>
      <c r="AJ311" t="str">
        <f t="shared" si="61"/>
        <v/>
      </c>
      <c r="AK311" t="str">
        <f>IF('Plate preparation Calculations'!N318&lt;&gt;"",'Plate preparation Calculations'!N318,"")</f>
        <v/>
      </c>
      <c r="AL311" s="27" t="str">
        <f t="shared" si="62"/>
        <v/>
      </c>
      <c r="AM311" s="21" t="str">
        <f t="shared" si="63"/>
        <v/>
      </c>
      <c r="AN311" t="str">
        <f t="shared" si="64"/>
        <v/>
      </c>
    </row>
    <row r="312" spans="1:40" x14ac:dyDescent="0.3">
      <c r="A312" s="16" t="s">
        <v>318</v>
      </c>
      <c r="B312" t="s">
        <v>30</v>
      </c>
      <c r="C312">
        <v>17</v>
      </c>
      <c r="D312" s="17" t="str">
        <f t="shared" si="66"/>
        <v>XXXX-Nle-L5-09_Multiplex2023Apr - Multiplex2023Apr</v>
      </c>
      <c r="AC312" t="str">
        <f t="shared" si="54"/>
        <v/>
      </c>
      <c r="AD312" t="str">
        <f t="shared" si="55"/>
        <v/>
      </c>
      <c r="AE312" t="str">
        <f>IF(AB312&lt;&gt;"",COUNTIFS($B$2:$Y$17,AB312,cell_passage!$B$2:$Y$17,"&lt;&gt;"),"")</f>
        <v/>
      </c>
      <c r="AF312" t="str">
        <f t="shared" si="57"/>
        <v/>
      </c>
      <c r="AG312" t="str">
        <f t="shared" si="58"/>
        <v/>
      </c>
      <c r="AH312" t="str">
        <f t="shared" si="59"/>
        <v/>
      </c>
      <c r="AI312" t="str">
        <f t="shared" si="60"/>
        <v/>
      </c>
      <c r="AJ312" t="str">
        <f t="shared" si="61"/>
        <v/>
      </c>
      <c r="AK312" t="str">
        <f>IF('Plate preparation Calculations'!N319&lt;&gt;"",'Plate preparation Calculations'!N319,"")</f>
        <v/>
      </c>
      <c r="AL312" s="27" t="str">
        <f t="shared" si="62"/>
        <v/>
      </c>
      <c r="AM312" s="21" t="str">
        <f t="shared" si="63"/>
        <v/>
      </c>
      <c r="AN312" t="str">
        <f t="shared" si="64"/>
        <v/>
      </c>
    </row>
    <row r="313" spans="1:40" x14ac:dyDescent="0.3">
      <c r="A313" s="16" t="s">
        <v>319</v>
      </c>
      <c r="B313" t="s">
        <v>31</v>
      </c>
      <c r="C313">
        <v>17</v>
      </c>
      <c r="D313" s="17" t="str">
        <f t="shared" si="66"/>
        <v>XXXX-Nle-L4-21_Multiplex2023Apr - Multiplex2023Apr</v>
      </c>
      <c r="AC313" t="str">
        <f t="shared" si="54"/>
        <v/>
      </c>
      <c r="AD313" t="str">
        <f t="shared" si="55"/>
        <v/>
      </c>
      <c r="AE313" t="str">
        <f>IF(AB313&lt;&gt;"",COUNTIFS($B$2:$Y$17,AB313,cell_passage!$B$2:$Y$17,"&lt;&gt;"),"")</f>
        <v/>
      </c>
      <c r="AF313" t="str">
        <f t="shared" si="57"/>
        <v/>
      </c>
      <c r="AG313" t="str">
        <f t="shared" si="58"/>
        <v/>
      </c>
      <c r="AH313" t="str">
        <f t="shared" si="59"/>
        <v/>
      </c>
      <c r="AI313" t="str">
        <f t="shared" si="60"/>
        <v/>
      </c>
      <c r="AJ313" t="str">
        <f t="shared" si="61"/>
        <v/>
      </c>
      <c r="AK313" t="str">
        <f>IF('Plate preparation Calculations'!N320&lt;&gt;"",'Plate preparation Calculations'!N320,"")</f>
        <v/>
      </c>
      <c r="AL313" s="27" t="str">
        <f t="shared" si="62"/>
        <v/>
      </c>
      <c r="AM313" s="21" t="str">
        <f t="shared" si="63"/>
        <v/>
      </c>
      <c r="AN313" t="str">
        <f t="shared" si="64"/>
        <v/>
      </c>
    </row>
    <row r="314" spans="1:40" x14ac:dyDescent="0.3">
      <c r="A314" s="16" t="s">
        <v>320</v>
      </c>
      <c r="B314" t="s">
        <v>32</v>
      </c>
      <c r="C314">
        <v>17</v>
      </c>
      <c r="D314" s="17" t="str">
        <f t="shared" si="66"/>
        <v>XXXX-Nle-L4-21_Multiplex2023Apr - Multiplex2023Apr</v>
      </c>
      <c r="AC314" t="str">
        <f t="shared" si="54"/>
        <v/>
      </c>
      <c r="AD314" t="str">
        <f t="shared" si="55"/>
        <v/>
      </c>
      <c r="AE314" t="str">
        <f>IF(AB314&lt;&gt;"",COUNTIFS($B$2:$Y$17,AB314,cell_passage!$B$2:$Y$17,"&lt;&gt;"),"")</f>
        <v/>
      </c>
      <c r="AF314" t="str">
        <f t="shared" si="57"/>
        <v/>
      </c>
      <c r="AG314" t="str">
        <f t="shared" si="58"/>
        <v/>
      </c>
      <c r="AH314" t="str">
        <f t="shared" si="59"/>
        <v/>
      </c>
      <c r="AI314" t="str">
        <f t="shared" si="60"/>
        <v/>
      </c>
      <c r="AJ314" t="str">
        <f t="shared" si="61"/>
        <v/>
      </c>
      <c r="AK314" t="str">
        <f>IF('Plate preparation Calculations'!N321&lt;&gt;"",'Plate preparation Calculations'!N321,"")</f>
        <v/>
      </c>
      <c r="AL314" s="27" t="str">
        <f t="shared" si="62"/>
        <v/>
      </c>
      <c r="AM314" s="21" t="str">
        <f t="shared" si="63"/>
        <v/>
      </c>
      <c r="AN314" t="str">
        <f t="shared" si="64"/>
        <v/>
      </c>
    </row>
    <row r="315" spans="1:40" x14ac:dyDescent="0.3">
      <c r="A315" s="16" t="s">
        <v>321</v>
      </c>
      <c r="B315" t="s">
        <v>33</v>
      </c>
      <c r="C315">
        <v>17</v>
      </c>
      <c r="D315" s="17" t="str">
        <f t="shared" si="66"/>
        <v>XXXX-Nle-L4-21_Multiplex2023Apr - Multiplex2023Apr</v>
      </c>
      <c r="AC315" t="str">
        <f t="shared" si="54"/>
        <v/>
      </c>
      <c r="AD315" t="str">
        <f t="shared" si="55"/>
        <v/>
      </c>
      <c r="AE315" t="str">
        <f>IF(AB315&lt;&gt;"",COUNTIFS($B$2:$Y$17,AB315,cell_passage!$B$2:$Y$17,"&lt;&gt;"),"")</f>
        <v/>
      </c>
      <c r="AF315" t="str">
        <f t="shared" si="57"/>
        <v/>
      </c>
      <c r="AG315" t="str">
        <f t="shared" si="58"/>
        <v/>
      </c>
      <c r="AH315" t="str">
        <f t="shared" si="59"/>
        <v/>
      </c>
      <c r="AI315" t="str">
        <f t="shared" si="60"/>
        <v/>
      </c>
      <c r="AJ315" t="str">
        <f t="shared" si="61"/>
        <v/>
      </c>
      <c r="AK315" t="str">
        <f>IF('Plate preparation Calculations'!N322&lt;&gt;"",'Plate preparation Calculations'!N322,"")</f>
        <v/>
      </c>
      <c r="AL315" s="27" t="str">
        <f t="shared" si="62"/>
        <v/>
      </c>
      <c r="AM315" s="21" t="str">
        <f t="shared" si="63"/>
        <v/>
      </c>
      <c r="AN315" t="str">
        <f t="shared" si="64"/>
        <v/>
      </c>
    </row>
    <row r="316" spans="1:40" x14ac:dyDescent="0.3">
      <c r="A316" s="16" t="s">
        <v>322</v>
      </c>
      <c r="B316" t="s">
        <v>34</v>
      </c>
      <c r="C316">
        <v>17</v>
      </c>
      <c r="D316" s="17" t="str">
        <f t="shared" si="66"/>
        <v>XXXX-Nle-L4-21_Multiplex2023Apr - Multiplex2023Apr</v>
      </c>
      <c r="AC316" t="str">
        <f t="shared" si="54"/>
        <v/>
      </c>
      <c r="AD316" t="str">
        <f t="shared" si="55"/>
        <v/>
      </c>
      <c r="AE316" t="str">
        <f>IF(AB316&lt;&gt;"",COUNTIFS($B$2:$Y$17,AB316,cell_passage!$B$2:$Y$17,"&lt;&gt;"),"")</f>
        <v/>
      </c>
      <c r="AF316" t="str">
        <f t="shared" si="57"/>
        <v/>
      </c>
      <c r="AG316" t="str">
        <f t="shared" si="58"/>
        <v/>
      </c>
      <c r="AH316" t="str">
        <f t="shared" si="59"/>
        <v/>
      </c>
      <c r="AI316" t="str">
        <f t="shared" si="60"/>
        <v/>
      </c>
      <c r="AJ316" t="str">
        <f t="shared" si="61"/>
        <v/>
      </c>
      <c r="AK316" t="str">
        <f>IF('Plate preparation Calculations'!N323&lt;&gt;"",'Plate preparation Calculations'!N323,"")</f>
        <v/>
      </c>
      <c r="AL316" s="27" t="str">
        <f t="shared" si="62"/>
        <v/>
      </c>
      <c r="AM316" s="21" t="str">
        <f t="shared" si="63"/>
        <v/>
      </c>
      <c r="AN316" t="str">
        <f t="shared" si="64"/>
        <v/>
      </c>
    </row>
    <row r="317" spans="1:40" x14ac:dyDescent="0.3">
      <c r="A317" s="16" t="s">
        <v>323</v>
      </c>
      <c r="B317" t="s">
        <v>35</v>
      </c>
      <c r="C317">
        <v>17</v>
      </c>
      <c r="D317" s="17" t="str">
        <f t="shared" si="66"/>
        <v>XXXX-Nle-L4-21_Multiplex2023Apr - Multiplex2023Apr</v>
      </c>
      <c r="AC317" t="str">
        <f t="shared" si="54"/>
        <v/>
      </c>
      <c r="AD317" t="str">
        <f t="shared" si="55"/>
        <v/>
      </c>
      <c r="AE317" t="str">
        <f>IF(AB317&lt;&gt;"",COUNTIFS($B$2:$Y$17,AB317,cell_passage!$B$2:$Y$17,"&lt;&gt;"),"")</f>
        <v/>
      </c>
      <c r="AF317" t="str">
        <f t="shared" si="57"/>
        <v/>
      </c>
      <c r="AG317" t="str">
        <f t="shared" si="58"/>
        <v/>
      </c>
      <c r="AH317" t="str">
        <f t="shared" si="59"/>
        <v/>
      </c>
      <c r="AI317" t="str">
        <f t="shared" si="60"/>
        <v/>
      </c>
      <c r="AJ317" t="str">
        <f t="shared" si="61"/>
        <v/>
      </c>
      <c r="AK317" t="str">
        <f>IF('Plate preparation Calculations'!N324&lt;&gt;"",'Plate preparation Calculations'!N324,"")</f>
        <v/>
      </c>
      <c r="AL317" s="27" t="str">
        <f t="shared" si="62"/>
        <v/>
      </c>
      <c r="AM317" s="21" t="str">
        <f t="shared" si="63"/>
        <v/>
      </c>
      <c r="AN317" t="str">
        <f t="shared" si="64"/>
        <v/>
      </c>
    </row>
    <row r="318" spans="1:40" x14ac:dyDescent="0.3">
      <c r="A318" s="16" t="s">
        <v>324</v>
      </c>
      <c r="B318" t="s">
        <v>18</v>
      </c>
      <c r="C318">
        <v>18</v>
      </c>
      <c r="D318" s="17" t="str">
        <f t="shared" ref="D318:D333" si="67">IF(S2&lt;&gt;"",S2,"")</f>
        <v>XXXX-YYYYY-1P02_Pur-2021Dec - Pur-2021Dec</v>
      </c>
      <c r="AC318" t="str">
        <f t="shared" si="54"/>
        <v/>
      </c>
      <c r="AD318" t="str">
        <f t="shared" si="55"/>
        <v/>
      </c>
      <c r="AE318" t="str">
        <f>IF(AB318&lt;&gt;"",COUNTIFS($B$2:$Y$17,AB318,cell_passage!$B$2:$Y$17,"&lt;&gt;"),"")</f>
        <v/>
      </c>
      <c r="AF318" t="str">
        <f t="shared" si="57"/>
        <v/>
      </c>
      <c r="AG318" t="str">
        <f t="shared" si="58"/>
        <v/>
      </c>
      <c r="AH318" t="str">
        <f t="shared" si="59"/>
        <v/>
      </c>
      <c r="AI318" t="str">
        <f t="shared" si="60"/>
        <v/>
      </c>
      <c r="AJ318" t="str">
        <f t="shared" si="61"/>
        <v/>
      </c>
      <c r="AK318" t="str">
        <f>IF('Plate preparation Calculations'!N325&lt;&gt;"",'Plate preparation Calculations'!N325,"")</f>
        <v/>
      </c>
      <c r="AL318" s="27" t="str">
        <f t="shared" si="62"/>
        <v/>
      </c>
      <c r="AM318" s="21" t="str">
        <f t="shared" si="63"/>
        <v/>
      </c>
      <c r="AN318" t="str">
        <f t="shared" si="64"/>
        <v/>
      </c>
    </row>
    <row r="319" spans="1:40" x14ac:dyDescent="0.3">
      <c r="A319" s="16" t="s">
        <v>325</v>
      </c>
      <c r="B319" t="s">
        <v>21</v>
      </c>
      <c r="C319">
        <v>18</v>
      </c>
      <c r="D319" s="17" t="str">
        <f t="shared" si="67"/>
        <v>XXXX-YYYYY-1P02_Pur-2021Dec - Pur-2021Dec</v>
      </c>
      <c r="AC319" t="str">
        <f t="shared" si="54"/>
        <v/>
      </c>
      <c r="AD319" t="str">
        <f t="shared" si="55"/>
        <v/>
      </c>
      <c r="AE319" t="str">
        <f>IF(AB319&lt;&gt;"",COUNTIFS($B$2:$Y$17,AB319,cell_passage!$B$2:$Y$17,"&lt;&gt;"),"")</f>
        <v/>
      </c>
      <c r="AF319" t="str">
        <f t="shared" si="57"/>
        <v/>
      </c>
      <c r="AG319" t="str">
        <f t="shared" si="58"/>
        <v/>
      </c>
      <c r="AH319" t="str">
        <f t="shared" si="59"/>
        <v/>
      </c>
      <c r="AI319" t="str">
        <f t="shared" si="60"/>
        <v/>
      </c>
      <c r="AJ319" t="str">
        <f t="shared" si="61"/>
        <v/>
      </c>
      <c r="AK319" t="str">
        <f>IF('Plate preparation Calculations'!N326&lt;&gt;"",'Plate preparation Calculations'!N326,"")</f>
        <v/>
      </c>
      <c r="AL319" s="27" t="str">
        <f t="shared" si="62"/>
        <v/>
      </c>
      <c r="AM319" s="21" t="str">
        <f t="shared" si="63"/>
        <v/>
      </c>
      <c r="AN319" t="str">
        <f t="shared" si="64"/>
        <v/>
      </c>
    </row>
    <row r="320" spans="1:40" x14ac:dyDescent="0.3">
      <c r="A320" s="16" t="s">
        <v>326</v>
      </c>
      <c r="B320" t="s">
        <v>22</v>
      </c>
      <c r="C320">
        <v>18</v>
      </c>
      <c r="D320" s="17" t="str">
        <f t="shared" si="67"/>
        <v>XXXX-Nle-L5-21_Multiplex2023Apr - Multiplex2023Apr</v>
      </c>
      <c r="AC320" t="str">
        <f t="shared" si="54"/>
        <v/>
      </c>
      <c r="AD320" t="str">
        <f t="shared" si="55"/>
        <v/>
      </c>
      <c r="AE320" t="str">
        <f>IF(AB320&lt;&gt;"",COUNTIFS($B$2:$Y$17,AB320,cell_passage!$B$2:$Y$17,"&lt;&gt;"),"")</f>
        <v/>
      </c>
      <c r="AF320" t="str">
        <f t="shared" si="57"/>
        <v/>
      </c>
      <c r="AG320" t="str">
        <f t="shared" si="58"/>
        <v/>
      </c>
      <c r="AH320" t="str">
        <f t="shared" si="59"/>
        <v/>
      </c>
      <c r="AI320" t="str">
        <f t="shared" si="60"/>
        <v/>
      </c>
      <c r="AJ320" t="str">
        <f t="shared" si="61"/>
        <v/>
      </c>
      <c r="AK320" t="str">
        <f>IF('Plate preparation Calculations'!N327&lt;&gt;"",'Plate preparation Calculations'!N327,"")</f>
        <v/>
      </c>
      <c r="AL320" s="27" t="str">
        <f t="shared" si="62"/>
        <v/>
      </c>
      <c r="AM320" s="21" t="str">
        <f t="shared" si="63"/>
        <v/>
      </c>
      <c r="AN320" t="str">
        <f t="shared" si="64"/>
        <v/>
      </c>
    </row>
    <row r="321" spans="1:40" x14ac:dyDescent="0.3">
      <c r="A321" s="16" t="s">
        <v>327</v>
      </c>
      <c r="B321" t="s">
        <v>23</v>
      </c>
      <c r="C321">
        <v>18</v>
      </c>
      <c r="D321" s="17" t="str">
        <f t="shared" si="67"/>
        <v>XXXX-Nle-L5-21_Multiplex2023Apr - Multiplex2023Apr</v>
      </c>
      <c r="AC321" t="str">
        <f t="shared" si="54"/>
        <v/>
      </c>
      <c r="AD321" t="str">
        <f t="shared" si="55"/>
        <v/>
      </c>
      <c r="AE321" t="str">
        <f>IF(AB321&lt;&gt;"",COUNTIFS($B$2:$Y$17,AB321,cell_passage!$B$2:$Y$17,"&lt;&gt;"),"")</f>
        <v/>
      </c>
      <c r="AF321" t="str">
        <f t="shared" si="57"/>
        <v/>
      </c>
      <c r="AG321" t="str">
        <f t="shared" si="58"/>
        <v/>
      </c>
      <c r="AH321" t="str">
        <f t="shared" si="59"/>
        <v/>
      </c>
      <c r="AI321" t="str">
        <f t="shared" si="60"/>
        <v/>
      </c>
      <c r="AJ321" t="str">
        <f t="shared" si="61"/>
        <v/>
      </c>
      <c r="AK321" t="str">
        <f>IF('Plate preparation Calculations'!N328&lt;&gt;"",'Plate preparation Calculations'!N328,"")</f>
        <v/>
      </c>
      <c r="AL321" s="27" t="str">
        <f t="shared" si="62"/>
        <v/>
      </c>
      <c r="AM321" s="21" t="str">
        <f t="shared" si="63"/>
        <v/>
      </c>
      <c r="AN321" t="str">
        <f t="shared" si="64"/>
        <v/>
      </c>
    </row>
    <row r="322" spans="1:40" x14ac:dyDescent="0.3">
      <c r="A322" s="16" t="s">
        <v>328</v>
      </c>
      <c r="B322" t="s">
        <v>24</v>
      </c>
      <c r="C322">
        <v>18</v>
      </c>
      <c r="D322" s="17" t="str">
        <f t="shared" si="67"/>
        <v>XXXX-Nle-L5-21_Multiplex2023Apr - Multiplex2023Apr</v>
      </c>
      <c r="AC322" t="str">
        <f t="shared" si="54"/>
        <v/>
      </c>
      <c r="AD322" t="str">
        <f t="shared" si="55"/>
        <v/>
      </c>
      <c r="AE322" t="str">
        <f>IF(AB322&lt;&gt;"",COUNTIFS($B$2:$Y$17,AB322,cell_passage!$B$2:$Y$17,"&lt;&gt;"),"")</f>
        <v/>
      </c>
      <c r="AF322" t="str">
        <f t="shared" si="57"/>
        <v/>
      </c>
      <c r="AG322" t="str">
        <f t="shared" si="58"/>
        <v/>
      </c>
      <c r="AH322" t="str">
        <f t="shared" si="59"/>
        <v/>
      </c>
      <c r="AI322" t="str">
        <f t="shared" si="60"/>
        <v/>
      </c>
      <c r="AJ322" t="str">
        <f t="shared" si="61"/>
        <v/>
      </c>
      <c r="AK322" t="str">
        <f>IF('Plate preparation Calculations'!N329&lt;&gt;"",'Plate preparation Calculations'!N329,"")</f>
        <v/>
      </c>
      <c r="AL322" s="27" t="str">
        <f t="shared" si="62"/>
        <v/>
      </c>
      <c r="AM322" s="21" t="str">
        <f t="shared" si="63"/>
        <v/>
      </c>
      <c r="AN322" t="str">
        <f t="shared" si="64"/>
        <v/>
      </c>
    </row>
    <row r="323" spans="1:40" x14ac:dyDescent="0.3">
      <c r="A323" s="16" t="s">
        <v>329</v>
      </c>
      <c r="B323" t="s">
        <v>25</v>
      </c>
      <c r="C323">
        <v>18</v>
      </c>
      <c r="D323" s="17" t="str">
        <f t="shared" si="67"/>
        <v>XXXX-Nle-L5-21_Multiplex2023Apr - Multiplex2023Apr</v>
      </c>
      <c r="AC323" t="str">
        <f t="shared" si="54"/>
        <v/>
      </c>
      <c r="AD323" t="str">
        <f t="shared" si="55"/>
        <v/>
      </c>
      <c r="AE323" t="str">
        <f>IF(AB323&lt;&gt;"",COUNTIFS($B$2:$Y$17,AB323,cell_passage!$B$2:$Y$17,"&lt;&gt;"),"")</f>
        <v/>
      </c>
      <c r="AF323" t="str">
        <f t="shared" si="57"/>
        <v/>
      </c>
      <c r="AG323" t="str">
        <f t="shared" si="58"/>
        <v/>
      </c>
      <c r="AH323" t="str">
        <f t="shared" si="59"/>
        <v/>
      </c>
      <c r="AI323" t="str">
        <f t="shared" si="60"/>
        <v/>
      </c>
      <c r="AJ323" t="str">
        <f t="shared" si="61"/>
        <v/>
      </c>
      <c r="AK323" t="str">
        <f>IF('Plate preparation Calculations'!N330&lt;&gt;"",'Plate preparation Calculations'!N330,"")</f>
        <v/>
      </c>
      <c r="AL323" s="27" t="str">
        <f t="shared" si="62"/>
        <v/>
      </c>
      <c r="AM323" s="21" t="str">
        <f t="shared" si="63"/>
        <v/>
      </c>
      <c r="AN323" t="str">
        <f t="shared" si="64"/>
        <v/>
      </c>
    </row>
    <row r="324" spans="1:40" x14ac:dyDescent="0.3">
      <c r="A324" s="16" t="s">
        <v>330</v>
      </c>
      <c r="B324" t="s">
        <v>26</v>
      </c>
      <c r="C324">
        <v>18</v>
      </c>
      <c r="D324" s="17" t="str">
        <f t="shared" si="67"/>
        <v>XXXX-YYYYY-NGS-MALO-3_Multiplex-2022May - Multiplex-2022May</v>
      </c>
      <c r="AC324" t="str">
        <f t="shared" si="54"/>
        <v/>
      </c>
      <c r="AD324" t="str">
        <f t="shared" si="55"/>
        <v/>
      </c>
      <c r="AE324" t="str">
        <f>IF(AB324&lt;&gt;"",COUNTIFS($B$2:$Y$17,AB324,cell_passage!$B$2:$Y$17,"&lt;&gt;"),"")</f>
        <v/>
      </c>
      <c r="AF324" t="str">
        <f t="shared" si="57"/>
        <v/>
      </c>
      <c r="AG324" t="str">
        <f t="shared" si="58"/>
        <v/>
      </c>
      <c r="AH324" t="str">
        <f t="shared" si="59"/>
        <v/>
      </c>
      <c r="AI324" t="str">
        <f t="shared" si="60"/>
        <v/>
      </c>
      <c r="AJ324" t="str">
        <f t="shared" si="61"/>
        <v/>
      </c>
      <c r="AK324" t="str">
        <f>IF('Plate preparation Calculations'!N331&lt;&gt;"",'Plate preparation Calculations'!N331,"")</f>
        <v/>
      </c>
      <c r="AL324" s="27" t="str">
        <f t="shared" si="62"/>
        <v/>
      </c>
      <c r="AM324" s="21" t="str">
        <f t="shared" si="63"/>
        <v/>
      </c>
      <c r="AN324" t="str">
        <f t="shared" si="64"/>
        <v/>
      </c>
    </row>
    <row r="325" spans="1:40" x14ac:dyDescent="0.3">
      <c r="A325" s="16" t="s">
        <v>331</v>
      </c>
      <c r="B325" t="s">
        <v>27</v>
      </c>
      <c r="C325">
        <v>18</v>
      </c>
      <c r="D325" s="17" t="str">
        <f t="shared" si="67"/>
        <v>XXXX-Nle-L5-09_Multiplex2023Apr - Multiplex2023Apr</v>
      </c>
      <c r="AC325" t="str">
        <f t="shared" si="54"/>
        <v/>
      </c>
      <c r="AD325" t="str">
        <f t="shared" si="55"/>
        <v/>
      </c>
      <c r="AE325" t="str">
        <f>IF(AB325&lt;&gt;"",COUNTIFS($B$2:$Y$17,AB325,cell_passage!$B$2:$Y$17,"&lt;&gt;"),"")</f>
        <v/>
      </c>
      <c r="AF325" t="str">
        <f t="shared" si="57"/>
        <v/>
      </c>
      <c r="AG325" t="str">
        <f t="shared" si="58"/>
        <v/>
      </c>
      <c r="AH325" t="str">
        <f t="shared" si="59"/>
        <v/>
      </c>
      <c r="AI325" t="str">
        <f t="shared" si="60"/>
        <v/>
      </c>
      <c r="AJ325" t="str">
        <f t="shared" si="61"/>
        <v/>
      </c>
      <c r="AK325" t="str">
        <f>IF('Plate preparation Calculations'!N332&lt;&gt;"",'Plate preparation Calculations'!N332,"")</f>
        <v/>
      </c>
      <c r="AL325" s="27" t="str">
        <f t="shared" si="62"/>
        <v/>
      </c>
      <c r="AM325" s="21" t="str">
        <f t="shared" si="63"/>
        <v/>
      </c>
      <c r="AN325" t="str">
        <f t="shared" si="64"/>
        <v/>
      </c>
    </row>
    <row r="326" spans="1:40" x14ac:dyDescent="0.3">
      <c r="A326" s="16" t="s">
        <v>332</v>
      </c>
      <c r="B326" t="s">
        <v>28</v>
      </c>
      <c r="C326">
        <v>18</v>
      </c>
      <c r="D326" s="17" t="str">
        <f t="shared" si="67"/>
        <v>XXXX-Nle-L5-09_Multiplex2023Apr - Multiplex2023Apr</v>
      </c>
      <c r="AC326" t="str">
        <f t="shared" si="54"/>
        <v/>
      </c>
      <c r="AD326" t="str">
        <f t="shared" si="55"/>
        <v/>
      </c>
      <c r="AE326" t="str">
        <f>IF(AB326&lt;&gt;"",COUNTIFS($B$2:$Y$17,AB326,cell_passage!$B$2:$Y$17,"&lt;&gt;"),"")</f>
        <v/>
      </c>
      <c r="AF326" t="str">
        <f t="shared" si="57"/>
        <v/>
      </c>
      <c r="AG326" t="str">
        <f t="shared" si="58"/>
        <v/>
      </c>
      <c r="AH326" t="str">
        <f t="shared" si="59"/>
        <v/>
      </c>
      <c r="AI326" t="str">
        <f t="shared" si="60"/>
        <v/>
      </c>
      <c r="AJ326" t="str">
        <f t="shared" si="61"/>
        <v/>
      </c>
      <c r="AK326" t="str">
        <f>IF('Plate preparation Calculations'!N333&lt;&gt;"",'Plate preparation Calculations'!N333,"")</f>
        <v/>
      </c>
      <c r="AL326" s="27" t="str">
        <f t="shared" si="62"/>
        <v/>
      </c>
      <c r="AM326" s="21" t="str">
        <f t="shared" si="63"/>
        <v/>
      </c>
      <c r="AN326" t="str">
        <f t="shared" si="64"/>
        <v/>
      </c>
    </row>
    <row r="327" spans="1:40" x14ac:dyDescent="0.3">
      <c r="A327" s="16" t="s">
        <v>333</v>
      </c>
      <c r="B327" t="s">
        <v>29</v>
      </c>
      <c r="C327">
        <v>18</v>
      </c>
      <c r="D327" s="17" t="str">
        <f t="shared" si="67"/>
        <v>XXXX-Nle-L5-09_Multiplex2023Apr - Multiplex2023Apr</v>
      </c>
      <c r="AC327" t="str">
        <f t="shared" ref="AC327:AC390" si="68">TRIM((SUBSTITUTE(AB327,_xlfn.CONCAT("- ",AD327),"")))</f>
        <v/>
      </c>
      <c r="AD327" t="str">
        <f t="shared" ref="AD327:AD390" si="69">TRIM(IFERROR(IFERROR(SUBSTITUTE(RIGHT(AB327,LEN(AB327) - SEARCH(" - ", AB327, SEARCH(" - ", AB327) + 1)),"- ",""),SUBSTITUTE(RIGHT(AB327,LEN(AB327) - (SEARCH(" - ", AB327) + 1)),"- ","")),""))</f>
        <v/>
      </c>
      <c r="AE327" t="str">
        <f>IF(AB327&lt;&gt;"",COUNTIFS($B$2:$Y$17,AB327,cell_passage!$B$2:$Y$17,"&lt;&gt;"),"")</f>
        <v/>
      </c>
      <c r="AF327" t="str">
        <f t="shared" si="57"/>
        <v/>
      </c>
      <c r="AG327" t="str">
        <f t="shared" si="58"/>
        <v/>
      </c>
      <c r="AH327" t="str">
        <f t="shared" si="59"/>
        <v/>
      </c>
      <c r="AI327" t="str">
        <f t="shared" si="60"/>
        <v/>
      </c>
      <c r="AJ327" t="str">
        <f t="shared" si="61"/>
        <v/>
      </c>
      <c r="AK327" t="str">
        <f>IF('Plate preparation Calculations'!N334&lt;&gt;"",'Plate preparation Calculations'!N334,"")</f>
        <v/>
      </c>
      <c r="AL327" s="27" t="str">
        <f t="shared" si="62"/>
        <v/>
      </c>
      <c r="AM327" s="21" t="str">
        <f t="shared" si="63"/>
        <v/>
      </c>
      <c r="AN327" t="str">
        <f t="shared" si="64"/>
        <v/>
      </c>
    </row>
    <row r="328" spans="1:40" x14ac:dyDescent="0.3">
      <c r="A328" s="16" t="s">
        <v>334</v>
      </c>
      <c r="B328" t="s">
        <v>30</v>
      </c>
      <c r="C328">
        <v>18</v>
      </c>
      <c r="D328" s="17" t="str">
        <f t="shared" si="67"/>
        <v>XXXX-Nle-L5-09_Multiplex2023Apr - Multiplex2023Apr</v>
      </c>
      <c r="AC328" t="str">
        <f t="shared" si="68"/>
        <v/>
      </c>
      <c r="AD328" t="str">
        <f t="shared" si="69"/>
        <v/>
      </c>
      <c r="AE328" t="str">
        <f>IF(AB328&lt;&gt;"",COUNTIFS($B$2:$Y$17,AB328,cell_passage!$B$2:$Y$17,"&lt;&gt;"),"")</f>
        <v/>
      </c>
      <c r="AF328" t="str">
        <f t="shared" si="57"/>
        <v/>
      </c>
      <c r="AG328" t="str">
        <f t="shared" si="58"/>
        <v/>
      </c>
      <c r="AH328" t="str">
        <f t="shared" si="59"/>
        <v/>
      </c>
      <c r="AI328" t="str">
        <f t="shared" si="60"/>
        <v/>
      </c>
      <c r="AJ328" t="str">
        <f t="shared" si="61"/>
        <v/>
      </c>
      <c r="AK328" t="str">
        <f>IF('Plate preparation Calculations'!N335&lt;&gt;"",'Plate preparation Calculations'!N335,"")</f>
        <v/>
      </c>
      <c r="AL328" s="27" t="str">
        <f t="shared" si="62"/>
        <v/>
      </c>
      <c r="AM328" s="21" t="str">
        <f t="shared" si="63"/>
        <v/>
      </c>
      <c r="AN328" t="str">
        <f t="shared" si="64"/>
        <v/>
      </c>
    </row>
    <row r="329" spans="1:40" x14ac:dyDescent="0.3">
      <c r="A329" s="16" t="s">
        <v>335</v>
      </c>
      <c r="B329" t="s">
        <v>31</v>
      </c>
      <c r="C329">
        <v>18</v>
      </c>
      <c r="D329" s="17" t="str">
        <f t="shared" si="67"/>
        <v>XXXX-YYYYY-NGS-MALO-3_Multiplex-2022May - Multiplex-2022May</v>
      </c>
      <c r="AC329" t="str">
        <f t="shared" si="68"/>
        <v/>
      </c>
      <c r="AD329" t="str">
        <f t="shared" si="69"/>
        <v/>
      </c>
      <c r="AE329" t="str">
        <f>IF(AB329&lt;&gt;"",COUNTIFS($B$2:$Y$17,AB329,cell_passage!$B$2:$Y$17,"&lt;&gt;"),"")</f>
        <v/>
      </c>
      <c r="AF329" t="str">
        <f t="shared" si="57"/>
        <v/>
      </c>
      <c r="AG329" t="str">
        <f t="shared" si="58"/>
        <v/>
      </c>
      <c r="AH329" t="str">
        <f t="shared" si="59"/>
        <v/>
      </c>
      <c r="AI329" t="str">
        <f t="shared" si="60"/>
        <v/>
      </c>
      <c r="AJ329" t="str">
        <f t="shared" si="61"/>
        <v/>
      </c>
      <c r="AK329" t="str">
        <f>IF('Plate preparation Calculations'!N336&lt;&gt;"",'Plate preparation Calculations'!N336,"")</f>
        <v/>
      </c>
      <c r="AL329" s="27" t="str">
        <f t="shared" si="62"/>
        <v/>
      </c>
      <c r="AM329" s="21" t="str">
        <f t="shared" si="63"/>
        <v/>
      </c>
      <c r="AN329" t="str">
        <f t="shared" si="64"/>
        <v/>
      </c>
    </row>
    <row r="330" spans="1:40" x14ac:dyDescent="0.3">
      <c r="A330" s="16" t="s">
        <v>336</v>
      </c>
      <c r="B330" t="s">
        <v>32</v>
      </c>
      <c r="C330">
        <v>18</v>
      </c>
      <c r="D330" s="17" t="str">
        <f t="shared" si="67"/>
        <v>XXXX-Nle-L4-21_Multiplex2023Apr - Multiplex2023Apr</v>
      </c>
      <c r="AC330" t="str">
        <f t="shared" si="68"/>
        <v/>
      </c>
      <c r="AD330" t="str">
        <f t="shared" si="69"/>
        <v/>
      </c>
      <c r="AE330" t="str">
        <f>IF(AB330&lt;&gt;"",COUNTIFS($B$2:$Y$17,AB330,cell_passage!$B$2:$Y$17,"&lt;&gt;"),"")</f>
        <v/>
      </c>
      <c r="AF330" t="str">
        <f t="shared" si="57"/>
        <v/>
      </c>
      <c r="AG330" t="str">
        <f t="shared" si="58"/>
        <v/>
      </c>
      <c r="AH330" t="str">
        <f t="shared" si="59"/>
        <v/>
      </c>
      <c r="AI330" t="str">
        <f t="shared" si="60"/>
        <v/>
      </c>
      <c r="AJ330" t="str">
        <f t="shared" si="61"/>
        <v/>
      </c>
      <c r="AK330" t="str">
        <f>IF('Plate preparation Calculations'!N337&lt;&gt;"",'Plate preparation Calculations'!N337,"")</f>
        <v/>
      </c>
      <c r="AL330" s="27" t="str">
        <f t="shared" si="62"/>
        <v/>
      </c>
      <c r="AM330" s="21" t="str">
        <f t="shared" si="63"/>
        <v/>
      </c>
      <c r="AN330" t="str">
        <f t="shared" si="64"/>
        <v/>
      </c>
    </row>
    <row r="331" spans="1:40" x14ac:dyDescent="0.3">
      <c r="A331" s="16" t="s">
        <v>337</v>
      </c>
      <c r="B331" t="s">
        <v>33</v>
      </c>
      <c r="C331">
        <v>18</v>
      </c>
      <c r="D331" s="17" t="str">
        <f t="shared" si="67"/>
        <v>XXXX-Nle-L4-21_Multiplex2023Apr - Multiplex2023Apr</v>
      </c>
      <c r="AC331" t="str">
        <f t="shared" si="68"/>
        <v/>
      </c>
      <c r="AD331" t="str">
        <f t="shared" si="69"/>
        <v/>
      </c>
      <c r="AE331" t="str">
        <f>IF(AB331&lt;&gt;"",COUNTIFS($B$2:$Y$17,AB331,cell_passage!$B$2:$Y$17,"&lt;&gt;"),"")</f>
        <v/>
      </c>
      <c r="AF331" t="str">
        <f t="shared" si="57"/>
        <v/>
      </c>
      <c r="AG331" t="str">
        <f t="shared" si="58"/>
        <v/>
      </c>
      <c r="AH331" t="str">
        <f t="shared" si="59"/>
        <v/>
      </c>
      <c r="AI331" t="str">
        <f t="shared" si="60"/>
        <v/>
      </c>
      <c r="AJ331" t="str">
        <f t="shared" si="61"/>
        <v/>
      </c>
      <c r="AK331" t="str">
        <f>IF('Plate preparation Calculations'!N338&lt;&gt;"",'Plate preparation Calculations'!N338,"")</f>
        <v/>
      </c>
      <c r="AL331" s="27" t="str">
        <f t="shared" si="62"/>
        <v/>
      </c>
      <c r="AM331" s="21" t="str">
        <f t="shared" si="63"/>
        <v/>
      </c>
      <c r="AN331" t="str">
        <f t="shared" si="64"/>
        <v/>
      </c>
    </row>
    <row r="332" spans="1:40" x14ac:dyDescent="0.3">
      <c r="A332" s="16" t="s">
        <v>338</v>
      </c>
      <c r="B332" t="s">
        <v>34</v>
      </c>
      <c r="C332">
        <v>18</v>
      </c>
      <c r="D332" s="17" t="str">
        <f t="shared" si="67"/>
        <v>XXXX-Nle-L4-21_Multiplex2023Apr - Multiplex2023Apr</v>
      </c>
      <c r="AC332" t="str">
        <f t="shared" si="68"/>
        <v/>
      </c>
      <c r="AD332" t="str">
        <f t="shared" si="69"/>
        <v/>
      </c>
      <c r="AE332" t="str">
        <f>IF(AB332&lt;&gt;"",COUNTIFS($B$2:$Y$17,AB332,cell_passage!$B$2:$Y$17,"&lt;&gt;"),"")</f>
        <v/>
      </c>
      <c r="AF332" t="str">
        <f t="shared" si="57"/>
        <v/>
      </c>
      <c r="AG332" t="str">
        <f t="shared" si="58"/>
        <v/>
      </c>
      <c r="AH332" t="str">
        <f t="shared" si="59"/>
        <v/>
      </c>
      <c r="AI332" t="str">
        <f t="shared" si="60"/>
        <v/>
      </c>
      <c r="AJ332" t="str">
        <f t="shared" si="61"/>
        <v/>
      </c>
      <c r="AK332" t="str">
        <f>IF('Plate preparation Calculations'!N339&lt;&gt;"",'Plate preparation Calculations'!N339,"")</f>
        <v/>
      </c>
      <c r="AL332" s="27" t="str">
        <f t="shared" si="62"/>
        <v/>
      </c>
      <c r="AM332" s="21" t="str">
        <f t="shared" si="63"/>
        <v/>
      </c>
      <c r="AN332" t="str">
        <f t="shared" si="64"/>
        <v/>
      </c>
    </row>
    <row r="333" spans="1:40" x14ac:dyDescent="0.3">
      <c r="A333" s="16" t="s">
        <v>339</v>
      </c>
      <c r="B333" t="s">
        <v>35</v>
      </c>
      <c r="C333">
        <v>18</v>
      </c>
      <c r="D333" s="17" t="str">
        <f t="shared" si="67"/>
        <v>XXXX-Nle-L4-21_Multiplex2023Apr - Multiplex2023Apr</v>
      </c>
      <c r="AC333" t="str">
        <f t="shared" si="68"/>
        <v/>
      </c>
      <c r="AD333" t="str">
        <f t="shared" si="69"/>
        <v/>
      </c>
      <c r="AE333" t="str">
        <f>IF(AB333&lt;&gt;"",COUNTIFS($B$2:$Y$17,AB333,cell_passage!$B$2:$Y$17,"&lt;&gt;"),"")</f>
        <v/>
      </c>
      <c r="AF333" t="str">
        <f t="shared" si="57"/>
        <v/>
      </c>
      <c r="AG333" t="str">
        <f t="shared" si="58"/>
        <v/>
      </c>
      <c r="AH333" t="str">
        <f t="shared" si="59"/>
        <v/>
      </c>
      <c r="AI333" t="str">
        <f t="shared" si="60"/>
        <v/>
      </c>
      <c r="AJ333" t="str">
        <f t="shared" si="61"/>
        <v/>
      </c>
      <c r="AK333" t="str">
        <f>IF('Plate preparation Calculations'!N340&lt;&gt;"",'Plate preparation Calculations'!N340,"")</f>
        <v/>
      </c>
      <c r="AL333" s="27" t="str">
        <f t="shared" si="62"/>
        <v/>
      </c>
      <c r="AM333" s="21" t="str">
        <f t="shared" si="63"/>
        <v/>
      </c>
      <c r="AN333" t="str">
        <f t="shared" si="64"/>
        <v/>
      </c>
    </row>
    <row r="334" spans="1:40" x14ac:dyDescent="0.3">
      <c r="A334" s="16" t="s">
        <v>340</v>
      </c>
      <c r="B334" t="s">
        <v>18</v>
      </c>
      <c r="C334">
        <v>19</v>
      </c>
      <c r="D334" s="17" t="str">
        <f t="shared" ref="D334:D349" si="70">IF(T2&lt;&gt;"",T2,"")</f>
        <v>Buffer</v>
      </c>
      <c r="AC334" t="str">
        <f t="shared" si="68"/>
        <v/>
      </c>
      <c r="AD334" t="str">
        <f t="shared" si="69"/>
        <v/>
      </c>
      <c r="AE334" t="str">
        <f>IF(AB334&lt;&gt;"",COUNTIFS($B$2:$Y$17,AB334,cell_passage!$B$2:$Y$17,"&lt;&gt;"),"")</f>
        <v/>
      </c>
      <c r="AF334" t="str">
        <f t="shared" si="57"/>
        <v/>
      </c>
      <c r="AG334" t="str">
        <f t="shared" si="58"/>
        <v/>
      </c>
      <c r="AH334" t="str">
        <f t="shared" si="59"/>
        <v/>
      </c>
      <c r="AI334" t="str">
        <f t="shared" si="60"/>
        <v/>
      </c>
      <c r="AJ334" t="str">
        <f t="shared" si="61"/>
        <v/>
      </c>
      <c r="AK334" t="str">
        <f>IF('Plate preparation Calculations'!N341&lt;&gt;"",'Plate preparation Calculations'!N341,"")</f>
        <v/>
      </c>
      <c r="AL334" s="27" t="str">
        <f t="shared" si="62"/>
        <v/>
      </c>
      <c r="AM334" s="21" t="str">
        <f t="shared" si="63"/>
        <v/>
      </c>
      <c r="AN334" t="str">
        <f t="shared" si="64"/>
        <v/>
      </c>
    </row>
    <row r="335" spans="1:40" x14ac:dyDescent="0.3">
      <c r="A335" s="16" t="s">
        <v>341</v>
      </c>
      <c r="B335" t="s">
        <v>21</v>
      </c>
      <c r="C335">
        <v>19</v>
      </c>
      <c r="D335" s="17" t="str">
        <f t="shared" si="70"/>
        <v>XXXX-Nle-L5-22_Multiplex2023Apr - Multiplex2023Apr</v>
      </c>
      <c r="AC335" t="str">
        <f t="shared" si="68"/>
        <v/>
      </c>
      <c r="AD335" t="str">
        <f t="shared" si="69"/>
        <v/>
      </c>
      <c r="AE335" t="str">
        <f>IF(AB335&lt;&gt;"",COUNTIFS($B$2:$Y$17,AB335,cell_passage!$B$2:$Y$17,"&lt;&gt;"),"")</f>
        <v/>
      </c>
      <c r="AF335" t="str">
        <f t="shared" si="57"/>
        <v/>
      </c>
      <c r="AG335" t="str">
        <f t="shared" si="58"/>
        <v/>
      </c>
      <c r="AH335" t="str">
        <f t="shared" si="59"/>
        <v/>
      </c>
      <c r="AI335" t="str">
        <f t="shared" si="60"/>
        <v/>
      </c>
      <c r="AJ335" t="str">
        <f t="shared" si="61"/>
        <v/>
      </c>
      <c r="AK335" t="str">
        <f>IF('Plate preparation Calculations'!N342&lt;&gt;"",'Plate preparation Calculations'!N342,"")</f>
        <v/>
      </c>
      <c r="AL335" s="27" t="str">
        <f t="shared" si="62"/>
        <v/>
      </c>
      <c r="AM335" s="21" t="str">
        <f t="shared" si="63"/>
        <v/>
      </c>
      <c r="AN335" t="str">
        <f t="shared" si="64"/>
        <v/>
      </c>
    </row>
    <row r="336" spans="1:40" x14ac:dyDescent="0.3">
      <c r="A336" s="16" t="s">
        <v>342</v>
      </c>
      <c r="B336" t="s">
        <v>22</v>
      </c>
      <c r="C336">
        <v>19</v>
      </c>
      <c r="D336" s="17" t="str">
        <f t="shared" si="70"/>
        <v>XXXX-Nle-L5-22_Multiplex2023Apr - Multiplex2023Apr</v>
      </c>
      <c r="AC336" t="str">
        <f t="shared" si="68"/>
        <v/>
      </c>
      <c r="AD336" t="str">
        <f t="shared" si="69"/>
        <v/>
      </c>
      <c r="AE336" t="str">
        <f>IF(AB336&lt;&gt;"",COUNTIFS($B$2:$Y$17,AB336,cell_passage!$B$2:$Y$17,"&lt;&gt;"),"")</f>
        <v/>
      </c>
      <c r="AF336" t="str">
        <f t="shared" si="57"/>
        <v/>
      </c>
      <c r="AG336" t="str">
        <f t="shared" si="58"/>
        <v/>
      </c>
      <c r="AH336" t="str">
        <f t="shared" si="59"/>
        <v/>
      </c>
      <c r="AI336" t="str">
        <f t="shared" si="60"/>
        <v/>
      </c>
      <c r="AJ336" t="str">
        <f t="shared" si="61"/>
        <v/>
      </c>
      <c r="AK336" t="str">
        <f>IF('Plate preparation Calculations'!N343&lt;&gt;"",'Plate preparation Calculations'!N343,"")</f>
        <v/>
      </c>
      <c r="AL336" s="27" t="str">
        <f t="shared" si="62"/>
        <v/>
      </c>
      <c r="AM336" s="21" t="str">
        <f t="shared" si="63"/>
        <v/>
      </c>
      <c r="AN336" t="str">
        <f t="shared" si="64"/>
        <v/>
      </c>
    </row>
    <row r="337" spans="1:40" x14ac:dyDescent="0.3">
      <c r="A337" s="16" t="s">
        <v>343</v>
      </c>
      <c r="B337" t="s">
        <v>23</v>
      </c>
      <c r="C337">
        <v>19</v>
      </c>
      <c r="D337" s="17" t="str">
        <f t="shared" si="70"/>
        <v>XXXX-Nle-L5-22_Multiplex2023Apr - Multiplex2023Apr</v>
      </c>
      <c r="AC337" t="str">
        <f t="shared" si="68"/>
        <v/>
      </c>
      <c r="AD337" t="str">
        <f t="shared" si="69"/>
        <v/>
      </c>
      <c r="AE337" t="str">
        <f>IF(AB337&lt;&gt;"",COUNTIFS($B$2:$Y$17,AB337,cell_passage!$B$2:$Y$17,"&lt;&gt;"),"")</f>
        <v/>
      </c>
      <c r="AF337" t="str">
        <f t="shared" si="57"/>
        <v/>
      </c>
      <c r="AG337" t="str">
        <f t="shared" si="58"/>
        <v/>
      </c>
      <c r="AH337" t="str">
        <f t="shared" si="59"/>
        <v/>
      </c>
      <c r="AI337" t="str">
        <f t="shared" si="60"/>
        <v/>
      </c>
      <c r="AJ337" t="str">
        <f t="shared" si="61"/>
        <v/>
      </c>
      <c r="AK337" t="str">
        <f>IF('Plate preparation Calculations'!N344&lt;&gt;"",'Plate preparation Calculations'!N344,"")</f>
        <v/>
      </c>
      <c r="AL337" s="27" t="str">
        <f t="shared" si="62"/>
        <v/>
      </c>
      <c r="AM337" s="21" t="str">
        <f t="shared" si="63"/>
        <v/>
      </c>
      <c r="AN337" t="str">
        <f t="shared" si="64"/>
        <v/>
      </c>
    </row>
    <row r="338" spans="1:40" x14ac:dyDescent="0.3">
      <c r="A338" s="16" t="s">
        <v>344</v>
      </c>
      <c r="B338" t="s">
        <v>24</v>
      </c>
      <c r="C338">
        <v>19</v>
      </c>
      <c r="D338" s="17" t="str">
        <f t="shared" si="70"/>
        <v>XXXX-Nle-L5-22_Multiplex2023Apr - Multiplex2023Apr</v>
      </c>
      <c r="AC338" t="str">
        <f t="shared" si="68"/>
        <v/>
      </c>
      <c r="AD338" t="str">
        <f t="shared" si="69"/>
        <v/>
      </c>
      <c r="AE338" t="str">
        <f>IF(AB338&lt;&gt;"",COUNTIFS($B$2:$Y$17,AB338,cell_passage!$B$2:$Y$17,"&lt;&gt;"),"")</f>
        <v/>
      </c>
      <c r="AF338" t="str">
        <f t="shared" si="57"/>
        <v/>
      </c>
      <c r="AG338" t="str">
        <f t="shared" si="58"/>
        <v/>
      </c>
      <c r="AH338" t="str">
        <f t="shared" si="59"/>
        <v/>
      </c>
      <c r="AI338" t="str">
        <f t="shared" si="60"/>
        <v/>
      </c>
      <c r="AJ338" t="str">
        <f t="shared" si="61"/>
        <v/>
      </c>
      <c r="AK338" t="str">
        <f>IF('Plate preparation Calculations'!N345&lt;&gt;"",'Plate preparation Calculations'!N345,"")</f>
        <v/>
      </c>
      <c r="AL338" s="27" t="str">
        <f t="shared" si="62"/>
        <v/>
      </c>
      <c r="AM338" s="21" t="str">
        <f t="shared" si="63"/>
        <v/>
      </c>
      <c r="AN338" t="str">
        <f t="shared" si="64"/>
        <v/>
      </c>
    </row>
    <row r="339" spans="1:40" x14ac:dyDescent="0.3">
      <c r="A339" s="16" t="s">
        <v>345</v>
      </c>
      <c r="B339" t="s">
        <v>25</v>
      </c>
      <c r="C339">
        <v>19</v>
      </c>
      <c r="D339" s="17" t="str">
        <f t="shared" si="70"/>
        <v>XXXX-Nle-L5-22_Multiplex2023Apr - Multiplex2023Apr</v>
      </c>
      <c r="AC339" t="str">
        <f t="shared" si="68"/>
        <v/>
      </c>
      <c r="AD339" t="str">
        <f t="shared" si="69"/>
        <v/>
      </c>
      <c r="AE339" t="str">
        <f>IF(AB339&lt;&gt;"",COUNTIFS($B$2:$Y$17,AB339,cell_passage!$B$2:$Y$17,"&lt;&gt;"),"")</f>
        <v/>
      </c>
      <c r="AF339" t="str">
        <f t="shared" ref="AF339:AF402" si="71">IFERROR(AE339*AD339,"")</f>
        <v/>
      </c>
      <c r="AG339" t="str">
        <f t="shared" ref="AG339:AG402" si="72">IFERROR(AE339*$AF$1,"")</f>
        <v/>
      </c>
      <c r="AH339" t="str">
        <f t="shared" ref="AH339:AH402" si="73">IFERROR(1000*AF339/AG339,"")</f>
        <v/>
      </c>
      <c r="AI339" t="str">
        <f t="shared" ref="AI339:AI402" si="74">IFERROR(AF339*$AC$1,"")</f>
        <v/>
      </c>
      <c r="AJ339" t="str">
        <f t="shared" ref="AJ339:AJ402" si="75">IFERROR(AG339*$AC$1,"")</f>
        <v/>
      </c>
      <c r="AK339" t="str">
        <f>IF('Plate preparation Calculations'!N346&lt;&gt;"",'Plate preparation Calculations'!N346,"")</f>
        <v/>
      </c>
      <c r="AL339" s="27" t="str">
        <f t="shared" ref="AL339:AL402" si="76">IFERROR(1000*$AC$2*AI339/AK339,"")</f>
        <v/>
      </c>
      <c r="AM339" s="21" t="str">
        <f t="shared" ref="AM339:AM402" si="77">IFERROR(AN339-AL339,"")</f>
        <v/>
      </c>
      <c r="AN339" t="str">
        <f t="shared" ref="AN339:AN402" si="78">IFERROR($AF$1*$AC$1*$AC$2*AE339,"")</f>
        <v/>
      </c>
    </row>
    <row r="340" spans="1:40" x14ac:dyDescent="0.3">
      <c r="A340" s="16" t="s">
        <v>346</v>
      </c>
      <c r="B340" t="s">
        <v>26</v>
      </c>
      <c r="C340">
        <v>19</v>
      </c>
      <c r="D340" s="17" t="str">
        <f t="shared" si="70"/>
        <v>XXXX-Nle-L5-10_Multiplex2023Apr - Multiplex2023Apr</v>
      </c>
      <c r="AC340" t="str">
        <f t="shared" si="68"/>
        <v/>
      </c>
      <c r="AD340" t="str">
        <f t="shared" si="69"/>
        <v/>
      </c>
      <c r="AE340" t="str">
        <f>IF(AB340&lt;&gt;"",COUNTIFS($B$2:$Y$17,AB340,cell_passage!$B$2:$Y$17,"&lt;&gt;"),"")</f>
        <v/>
      </c>
      <c r="AF340" t="str">
        <f t="shared" si="71"/>
        <v/>
      </c>
      <c r="AG340" t="str">
        <f t="shared" si="72"/>
        <v/>
      </c>
      <c r="AH340" t="str">
        <f t="shared" si="73"/>
        <v/>
      </c>
      <c r="AI340" t="str">
        <f t="shared" si="74"/>
        <v/>
      </c>
      <c r="AJ340" t="str">
        <f t="shared" si="75"/>
        <v/>
      </c>
      <c r="AK340" t="str">
        <f>IF('Plate preparation Calculations'!N347&lt;&gt;"",'Plate preparation Calculations'!N347,"")</f>
        <v/>
      </c>
      <c r="AL340" s="27" t="str">
        <f t="shared" si="76"/>
        <v/>
      </c>
      <c r="AM340" s="21" t="str">
        <f t="shared" si="77"/>
        <v/>
      </c>
      <c r="AN340" t="str">
        <f t="shared" si="78"/>
        <v/>
      </c>
    </row>
    <row r="341" spans="1:40" x14ac:dyDescent="0.3">
      <c r="A341" s="16" t="s">
        <v>347</v>
      </c>
      <c r="B341" t="s">
        <v>27</v>
      </c>
      <c r="C341">
        <v>19</v>
      </c>
      <c r="D341" s="17" t="str">
        <f t="shared" si="70"/>
        <v>XXXX-Nle-L5-10_Multiplex2023Apr - Multiplex2023Apr</v>
      </c>
      <c r="AC341" t="str">
        <f t="shared" si="68"/>
        <v/>
      </c>
      <c r="AD341" t="str">
        <f t="shared" si="69"/>
        <v/>
      </c>
      <c r="AE341" t="str">
        <f>IF(AB341&lt;&gt;"",COUNTIFS($B$2:$Y$17,AB341,cell_passage!$B$2:$Y$17,"&lt;&gt;"),"")</f>
        <v/>
      </c>
      <c r="AF341" t="str">
        <f t="shared" si="71"/>
        <v/>
      </c>
      <c r="AG341" t="str">
        <f t="shared" si="72"/>
        <v/>
      </c>
      <c r="AH341" t="str">
        <f t="shared" si="73"/>
        <v/>
      </c>
      <c r="AI341" t="str">
        <f t="shared" si="74"/>
        <v/>
      </c>
      <c r="AJ341" t="str">
        <f t="shared" si="75"/>
        <v/>
      </c>
      <c r="AK341" t="str">
        <f>IF('Plate preparation Calculations'!N348&lt;&gt;"",'Plate preparation Calculations'!N348,"")</f>
        <v/>
      </c>
      <c r="AL341" s="27" t="str">
        <f t="shared" si="76"/>
        <v/>
      </c>
      <c r="AM341" s="21" t="str">
        <f t="shared" si="77"/>
        <v/>
      </c>
      <c r="AN341" t="str">
        <f t="shared" si="78"/>
        <v/>
      </c>
    </row>
    <row r="342" spans="1:40" x14ac:dyDescent="0.3">
      <c r="A342" s="16" t="s">
        <v>348</v>
      </c>
      <c r="B342" t="s">
        <v>28</v>
      </c>
      <c r="C342">
        <v>19</v>
      </c>
      <c r="D342" s="17" t="str">
        <f t="shared" si="70"/>
        <v>XXXX-Nle-L5-10_Multiplex2023Apr - Multiplex2023Apr</v>
      </c>
      <c r="AC342" t="str">
        <f t="shared" si="68"/>
        <v/>
      </c>
      <c r="AD342" t="str">
        <f t="shared" si="69"/>
        <v/>
      </c>
      <c r="AE342" t="str">
        <f>IF(AB342&lt;&gt;"",COUNTIFS($B$2:$Y$17,AB342,cell_passage!$B$2:$Y$17,"&lt;&gt;"),"")</f>
        <v/>
      </c>
      <c r="AF342" t="str">
        <f t="shared" si="71"/>
        <v/>
      </c>
      <c r="AG342" t="str">
        <f t="shared" si="72"/>
        <v/>
      </c>
      <c r="AH342" t="str">
        <f t="shared" si="73"/>
        <v/>
      </c>
      <c r="AI342" t="str">
        <f t="shared" si="74"/>
        <v/>
      </c>
      <c r="AJ342" t="str">
        <f t="shared" si="75"/>
        <v/>
      </c>
      <c r="AK342" t="str">
        <f>IF('Plate preparation Calculations'!N349&lt;&gt;"",'Plate preparation Calculations'!N349,"")</f>
        <v/>
      </c>
      <c r="AL342" s="27" t="str">
        <f t="shared" si="76"/>
        <v/>
      </c>
      <c r="AM342" s="21" t="str">
        <f t="shared" si="77"/>
        <v/>
      </c>
      <c r="AN342" t="str">
        <f t="shared" si="78"/>
        <v/>
      </c>
    </row>
    <row r="343" spans="1:40" x14ac:dyDescent="0.3">
      <c r="A343" s="16" t="s">
        <v>349</v>
      </c>
      <c r="B343" t="s">
        <v>29</v>
      </c>
      <c r="C343">
        <v>19</v>
      </c>
      <c r="D343" s="17" t="str">
        <f t="shared" si="70"/>
        <v>XXXX-Nle-L5-10_Multiplex2023Apr - Multiplex2023Apr</v>
      </c>
      <c r="AC343" t="str">
        <f t="shared" si="68"/>
        <v/>
      </c>
      <c r="AD343" t="str">
        <f t="shared" si="69"/>
        <v/>
      </c>
      <c r="AE343" t="str">
        <f>IF(AB343&lt;&gt;"",COUNTIFS($B$2:$Y$17,AB343,cell_passage!$B$2:$Y$17,"&lt;&gt;"),"")</f>
        <v/>
      </c>
      <c r="AF343" t="str">
        <f t="shared" si="71"/>
        <v/>
      </c>
      <c r="AG343" t="str">
        <f t="shared" si="72"/>
        <v/>
      </c>
      <c r="AH343" t="str">
        <f t="shared" si="73"/>
        <v/>
      </c>
      <c r="AI343" t="str">
        <f t="shared" si="74"/>
        <v/>
      </c>
      <c r="AJ343" t="str">
        <f t="shared" si="75"/>
        <v/>
      </c>
      <c r="AK343" t="str">
        <f>IF('Plate preparation Calculations'!N350&lt;&gt;"",'Plate preparation Calculations'!N350,"")</f>
        <v/>
      </c>
      <c r="AL343" s="27" t="str">
        <f t="shared" si="76"/>
        <v/>
      </c>
      <c r="AM343" s="21" t="str">
        <f t="shared" si="77"/>
        <v/>
      </c>
      <c r="AN343" t="str">
        <f t="shared" si="78"/>
        <v/>
      </c>
    </row>
    <row r="344" spans="1:40" x14ac:dyDescent="0.3">
      <c r="A344" s="16" t="s">
        <v>350</v>
      </c>
      <c r="B344" t="s">
        <v>30</v>
      </c>
      <c r="C344">
        <v>19</v>
      </c>
      <c r="D344" s="17" t="str">
        <f t="shared" si="70"/>
        <v>XXXX-Nle-L5-10_Multiplex2023Apr - Multiplex2023Apr</v>
      </c>
      <c r="AC344" t="str">
        <f t="shared" si="68"/>
        <v/>
      </c>
      <c r="AD344" t="str">
        <f t="shared" si="69"/>
        <v/>
      </c>
      <c r="AE344" t="str">
        <f>IF(AB344&lt;&gt;"",COUNTIFS($B$2:$Y$17,AB344,cell_passage!$B$2:$Y$17,"&lt;&gt;"),"")</f>
        <v/>
      </c>
      <c r="AF344" t="str">
        <f t="shared" si="71"/>
        <v/>
      </c>
      <c r="AG344" t="str">
        <f t="shared" si="72"/>
        <v/>
      </c>
      <c r="AH344" t="str">
        <f t="shared" si="73"/>
        <v/>
      </c>
      <c r="AI344" t="str">
        <f t="shared" si="74"/>
        <v/>
      </c>
      <c r="AJ344" t="str">
        <f t="shared" si="75"/>
        <v/>
      </c>
      <c r="AK344" t="str">
        <f>IF('Plate preparation Calculations'!N351&lt;&gt;"",'Plate preparation Calculations'!N351,"")</f>
        <v/>
      </c>
      <c r="AL344" s="27" t="str">
        <f t="shared" si="76"/>
        <v/>
      </c>
      <c r="AM344" s="21" t="str">
        <f t="shared" si="77"/>
        <v/>
      </c>
      <c r="AN344" t="str">
        <f t="shared" si="78"/>
        <v/>
      </c>
    </row>
    <row r="345" spans="1:40" x14ac:dyDescent="0.3">
      <c r="A345" s="16" t="s">
        <v>351</v>
      </c>
      <c r="B345" t="s">
        <v>31</v>
      </c>
      <c r="C345">
        <v>19</v>
      </c>
      <c r="D345" s="17" t="str">
        <f t="shared" si="70"/>
        <v>XXXX-Nle-L4-22_Multiplex2023Apr - Multiplex2023Apr</v>
      </c>
      <c r="AC345" t="str">
        <f t="shared" si="68"/>
        <v/>
      </c>
      <c r="AD345" t="str">
        <f t="shared" si="69"/>
        <v/>
      </c>
      <c r="AE345" t="str">
        <f>IF(AB345&lt;&gt;"",COUNTIFS($B$2:$Y$17,AB345,cell_passage!$B$2:$Y$17,"&lt;&gt;"),"")</f>
        <v/>
      </c>
      <c r="AF345" t="str">
        <f t="shared" si="71"/>
        <v/>
      </c>
      <c r="AG345" t="str">
        <f t="shared" si="72"/>
        <v/>
      </c>
      <c r="AH345" t="str">
        <f t="shared" si="73"/>
        <v/>
      </c>
      <c r="AI345" t="str">
        <f t="shared" si="74"/>
        <v/>
      </c>
      <c r="AJ345" t="str">
        <f t="shared" si="75"/>
        <v/>
      </c>
      <c r="AK345" t="str">
        <f>IF('Plate preparation Calculations'!N352&lt;&gt;"",'Plate preparation Calculations'!N352,"")</f>
        <v/>
      </c>
      <c r="AL345" s="27" t="str">
        <f t="shared" si="76"/>
        <v/>
      </c>
      <c r="AM345" s="21" t="str">
        <f t="shared" si="77"/>
        <v/>
      </c>
      <c r="AN345" t="str">
        <f t="shared" si="78"/>
        <v/>
      </c>
    </row>
    <row r="346" spans="1:40" x14ac:dyDescent="0.3">
      <c r="A346" s="16" t="s">
        <v>352</v>
      </c>
      <c r="B346" t="s">
        <v>32</v>
      </c>
      <c r="C346">
        <v>19</v>
      </c>
      <c r="D346" s="17" t="str">
        <f t="shared" si="70"/>
        <v>XXXX-Nle-L4-22_Multiplex2023Apr - Multiplex2023Apr</v>
      </c>
      <c r="AC346" t="str">
        <f t="shared" si="68"/>
        <v/>
      </c>
      <c r="AD346" t="str">
        <f t="shared" si="69"/>
        <v/>
      </c>
      <c r="AE346" t="str">
        <f>IF(AB346&lt;&gt;"",COUNTIFS($B$2:$Y$17,AB346,cell_passage!$B$2:$Y$17,"&lt;&gt;"),"")</f>
        <v/>
      </c>
      <c r="AF346" t="str">
        <f t="shared" si="71"/>
        <v/>
      </c>
      <c r="AG346" t="str">
        <f t="shared" si="72"/>
        <v/>
      </c>
      <c r="AH346" t="str">
        <f t="shared" si="73"/>
        <v/>
      </c>
      <c r="AI346" t="str">
        <f t="shared" si="74"/>
        <v/>
      </c>
      <c r="AJ346" t="str">
        <f t="shared" si="75"/>
        <v/>
      </c>
      <c r="AK346" t="str">
        <f>IF('Plate preparation Calculations'!N353&lt;&gt;"",'Plate preparation Calculations'!N353,"")</f>
        <v/>
      </c>
      <c r="AL346" s="27" t="str">
        <f t="shared" si="76"/>
        <v/>
      </c>
      <c r="AM346" s="21" t="str">
        <f t="shared" si="77"/>
        <v/>
      </c>
      <c r="AN346" t="str">
        <f t="shared" si="78"/>
        <v/>
      </c>
    </row>
    <row r="347" spans="1:40" x14ac:dyDescent="0.3">
      <c r="A347" s="16" t="s">
        <v>353</v>
      </c>
      <c r="B347" t="s">
        <v>33</v>
      </c>
      <c r="C347">
        <v>19</v>
      </c>
      <c r="D347" s="17" t="str">
        <f t="shared" si="70"/>
        <v>XXXX-Nle-L4-22_Multiplex2023Apr - Multiplex2023Apr</v>
      </c>
      <c r="AC347" t="str">
        <f t="shared" si="68"/>
        <v/>
      </c>
      <c r="AD347" t="str">
        <f t="shared" si="69"/>
        <v/>
      </c>
      <c r="AE347" t="str">
        <f>IF(AB347&lt;&gt;"",COUNTIFS($B$2:$Y$17,AB347,cell_passage!$B$2:$Y$17,"&lt;&gt;"),"")</f>
        <v/>
      </c>
      <c r="AF347" t="str">
        <f t="shared" si="71"/>
        <v/>
      </c>
      <c r="AG347" t="str">
        <f t="shared" si="72"/>
        <v/>
      </c>
      <c r="AH347" t="str">
        <f t="shared" si="73"/>
        <v/>
      </c>
      <c r="AI347" t="str">
        <f t="shared" si="74"/>
        <v/>
      </c>
      <c r="AJ347" t="str">
        <f t="shared" si="75"/>
        <v/>
      </c>
      <c r="AK347" t="str">
        <f>IF('Plate preparation Calculations'!N354&lt;&gt;"",'Plate preparation Calculations'!N354,"")</f>
        <v/>
      </c>
      <c r="AL347" s="27" t="str">
        <f t="shared" si="76"/>
        <v/>
      </c>
      <c r="AM347" s="21" t="str">
        <f t="shared" si="77"/>
        <v/>
      </c>
      <c r="AN347" t="str">
        <f t="shared" si="78"/>
        <v/>
      </c>
    </row>
    <row r="348" spans="1:40" x14ac:dyDescent="0.3">
      <c r="A348" s="16" t="s">
        <v>354</v>
      </c>
      <c r="B348" t="s">
        <v>34</v>
      </c>
      <c r="C348">
        <v>19</v>
      </c>
      <c r="D348" s="17" t="str">
        <f t="shared" si="70"/>
        <v>XXXX-Nle-L4-22_Multiplex2023Apr - Multiplex2023Apr</v>
      </c>
      <c r="AC348" t="str">
        <f t="shared" si="68"/>
        <v/>
      </c>
      <c r="AD348" t="str">
        <f t="shared" si="69"/>
        <v/>
      </c>
      <c r="AE348" t="str">
        <f>IF(AB348&lt;&gt;"",COUNTIFS($B$2:$Y$17,AB348,cell_passage!$B$2:$Y$17,"&lt;&gt;"),"")</f>
        <v/>
      </c>
      <c r="AF348" t="str">
        <f t="shared" si="71"/>
        <v/>
      </c>
      <c r="AG348" t="str">
        <f t="shared" si="72"/>
        <v/>
      </c>
      <c r="AH348" t="str">
        <f t="shared" si="73"/>
        <v/>
      </c>
      <c r="AI348" t="str">
        <f t="shared" si="74"/>
        <v/>
      </c>
      <c r="AJ348" t="str">
        <f t="shared" si="75"/>
        <v/>
      </c>
      <c r="AK348" t="str">
        <f>IF('Plate preparation Calculations'!N355&lt;&gt;"",'Plate preparation Calculations'!N355,"")</f>
        <v/>
      </c>
      <c r="AL348" s="27" t="str">
        <f t="shared" si="76"/>
        <v/>
      </c>
      <c r="AM348" s="21" t="str">
        <f t="shared" si="77"/>
        <v/>
      </c>
      <c r="AN348" t="str">
        <f t="shared" si="78"/>
        <v/>
      </c>
    </row>
    <row r="349" spans="1:40" x14ac:dyDescent="0.3">
      <c r="A349" s="16" t="s">
        <v>355</v>
      </c>
      <c r="B349" t="s">
        <v>35</v>
      </c>
      <c r="C349">
        <v>19</v>
      </c>
      <c r="D349" s="17" t="str">
        <f t="shared" si="70"/>
        <v>XXXX-Nle-L4-22_Multiplex2023Apr - Multiplex2023Apr</v>
      </c>
      <c r="AC349" t="str">
        <f t="shared" si="68"/>
        <v/>
      </c>
      <c r="AD349" t="str">
        <f t="shared" si="69"/>
        <v/>
      </c>
      <c r="AE349" t="str">
        <f>IF(AB349&lt;&gt;"",COUNTIFS($B$2:$Y$17,AB349,cell_passage!$B$2:$Y$17,"&lt;&gt;"),"")</f>
        <v/>
      </c>
      <c r="AF349" t="str">
        <f t="shared" si="71"/>
        <v/>
      </c>
      <c r="AG349" t="str">
        <f t="shared" si="72"/>
        <v/>
      </c>
      <c r="AH349" t="str">
        <f t="shared" si="73"/>
        <v/>
      </c>
      <c r="AI349" t="str">
        <f t="shared" si="74"/>
        <v/>
      </c>
      <c r="AJ349" t="str">
        <f t="shared" si="75"/>
        <v/>
      </c>
      <c r="AK349" t="str">
        <f>IF('Plate preparation Calculations'!N356&lt;&gt;"",'Plate preparation Calculations'!N356,"")</f>
        <v/>
      </c>
      <c r="AL349" s="27" t="str">
        <f t="shared" si="76"/>
        <v/>
      </c>
      <c r="AM349" s="21" t="str">
        <f t="shared" si="77"/>
        <v/>
      </c>
      <c r="AN349" t="str">
        <f t="shared" si="78"/>
        <v/>
      </c>
    </row>
    <row r="350" spans="1:40" x14ac:dyDescent="0.3">
      <c r="A350" s="16" t="s">
        <v>356</v>
      </c>
      <c r="B350" t="s">
        <v>18</v>
      </c>
      <c r="C350">
        <v>20</v>
      </c>
      <c r="D350" s="17" t="str">
        <f>IF(U2&lt;&gt;"",U2,"")</f>
        <v>Buffer</v>
      </c>
      <c r="AC350" t="str">
        <f t="shared" si="68"/>
        <v/>
      </c>
      <c r="AD350" t="str">
        <f t="shared" si="69"/>
        <v/>
      </c>
      <c r="AE350" t="str">
        <f>IF(AB350&lt;&gt;"",COUNTIFS($B$2:$Y$17,AB350,cell_passage!$B$2:$Y$17,"&lt;&gt;"),"")</f>
        <v/>
      </c>
      <c r="AF350" t="str">
        <f t="shared" si="71"/>
        <v/>
      </c>
      <c r="AG350" t="str">
        <f t="shared" si="72"/>
        <v/>
      </c>
      <c r="AH350" t="str">
        <f t="shared" si="73"/>
        <v/>
      </c>
      <c r="AI350" t="str">
        <f t="shared" si="74"/>
        <v/>
      </c>
      <c r="AJ350" t="str">
        <f t="shared" si="75"/>
        <v/>
      </c>
      <c r="AK350" t="str">
        <f>IF('Plate preparation Calculations'!N357&lt;&gt;"",'Plate preparation Calculations'!N357,"")</f>
        <v/>
      </c>
      <c r="AL350" s="27" t="str">
        <f t="shared" si="76"/>
        <v/>
      </c>
      <c r="AM350" s="21" t="str">
        <f t="shared" si="77"/>
        <v/>
      </c>
      <c r="AN350" t="str">
        <f t="shared" si="78"/>
        <v/>
      </c>
    </row>
    <row r="351" spans="1:40" x14ac:dyDescent="0.3">
      <c r="A351" s="16" t="s">
        <v>357</v>
      </c>
      <c r="B351" t="s">
        <v>21</v>
      </c>
      <c r="C351">
        <v>20</v>
      </c>
      <c r="D351" s="17" t="str">
        <f t="shared" ref="D351:D365" si="79">IF(T19&lt;&gt;"",T19,"")</f>
        <v/>
      </c>
      <c r="AC351" t="str">
        <f t="shared" si="68"/>
        <v/>
      </c>
      <c r="AD351" t="str">
        <f t="shared" si="69"/>
        <v/>
      </c>
      <c r="AE351" t="str">
        <f>IF(AB351&lt;&gt;"",COUNTIFS($B$2:$Y$17,AB351,cell_passage!$B$2:$Y$17,"&lt;&gt;"),"")</f>
        <v/>
      </c>
      <c r="AF351" t="str">
        <f t="shared" si="71"/>
        <v/>
      </c>
      <c r="AG351" t="str">
        <f t="shared" si="72"/>
        <v/>
      </c>
      <c r="AH351" t="str">
        <f t="shared" si="73"/>
        <v/>
      </c>
      <c r="AI351" t="str">
        <f t="shared" si="74"/>
        <v/>
      </c>
      <c r="AJ351" t="str">
        <f t="shared" si="75"/>
        <v/>
      </c>
      <c r="AK351" t="str">
        <f>IF('Plate preparation Calculations'!N358&lt;&gt;"",'Plate preparation Calculations'!N358,"")</f>
        <v/>
      </c>
      <c r="AL351" s="27" t="str">
        <f t="shared" si="76"/>
        <v/>
      </c>
      <c r="AM351" s="21" t="str">
        <f t="shared" si="77"/>
        <v/>
      </c>
      <c r="AN351" t="str">
        <f t="shared" si="78"/>
        <v/>
      </c>
    </row>
    <row r="352" spans="1:40" x14ac:dyDescent="0.3">
      <c r="A352" s="16" t="s">
        <v>358</v>
      </c>
      <c r="B352" t="s">
        <v>22</v>
      </c>
      <c r="C352">
        <v>20</v>
      </c>
      <c r="D352" s="17" t="str">
        <f t="shared" si="79"/>
        <v/>
      </c>
      <c r="AC352" t="str">
        <f t="shared" si="68"/>
        <v/>
      </c>
      <c r="AD352" t="str">
        <f t="shared" si="69"/>
        <v/>
      </c>
      <c r="AE352" t="str">
        <f>IF(AB352&lt;&gt;"",COUNTIFS($B$2:$Y$17,AB352,cell_passage!$B$2:$Y$17,"&lt;&gt;"),"")</f>
        <v/>
      </c>
      <c r="AF352" t="str">
        <f t="shared" si="71"/>
        <v/>
      </c>
      <c r="AG352" t="str">
        <f t="shared" si="72"/>
        <v/>
      </c>
      <c r="AH352" t="str">
        <f t="shared" si="73"/>
        <v/>
      </c>
      <c r="AI352" t="str">
        <f t="shared" si="74"/>
        <v/>
      </c>
      <c r="AJ352" t="str">
        <f t="shared" si="75"/>
        <v/>
      </c>
      <c r="AK352" t="str">
        <f>IF('Plate preparation Calculations'!N359&lt;&gt;"",'Plate preparation Calculations'!N359,"")</f>
        <v/>
      </c>
      <c r="AL352" s="27" t="str">
        <f t="shared" si="76"/>
        <v/>
      </c>
      <c r="AM352" s="21" t="str">
        <f t="shared" si="77"/>
        <v/>
      </c>
      <c r="AN352" t="str">
        <f t="shared" si="78"/>
        <v/>
      </c>
    </row>
    <row r="353" spans="1:40" x14ac:dyDescent="0.3">
      <c r="A353" s="16" t="s">
        <v>359</v>
      </c>
      <c r="B353" t="s">
        <v>23</v>
      </c>
      <c r="C353">
        <v>20</v>
      </c>
      <c r="D353" s="17" t="str">
        <f t="shared" si="79"/>
        <v/>
      </c>
      <c r="AC353" t="str">
        <f t="shared" si="68"/>
        <v/>
      </c>
      <c r="AD353" t="str">
        <f t="shared" si="69"/>
        <v/>
      </c>
      <c r="AE353" t="str">
        <f>IF(AB353&lt;&gt;"",COUNTIFS($B$2:$Y$17,AB353,cell_passage!$B$2:$Y$17,"&lt;&gt;"),"")</f>
        <v/>
      </c>
      <c r="AF353" t="str">
        <f t="shared" si="71"/>
        <v/>
      </c>
      <c r="AG353" t="str">
        <f t="shared" si="72"/>
        <v/>
      </c>
      <c r="AH353" t="str">
        <f t="shared" si="73"/>
        <v/>
      </c>
      <c r="AI353" t="str">
        <f t="shared" si="74"/>
        <v/>
      </c>
      <c r="AJ353" t="str">
        <f t="shared" si="75"/>
        <v/>
      </c>
      <c r="AK353" t="str">
        <f>IF('Plate preparation Calculations'!N360&lt;&gt;"",'Plate preparation Calculations'!N360,"")</f>
        <v/>
      </c>
      <c r="AL353" s="27" t="str">
        <f t="shared" si="76"/>
        <v/>
      </c>
      <c r="AM353" s="21" t="str">
        <f t="shared" si="77"/>
        <v/>
      </c>
      <c r="AN353" t="str">
        <f t="shared" si="78"/>
        <v/>
      </c>
    </row>
    <row r="354" spans="1:40" x14ac:dyDescent="0.3">
      <c r="A354" s="16" t="s">
        <v>360</v>
      </c>
      <c r="B354" t="s">
        <v>24</v>
      </c>
      <c r="C354">
        <v>20</v>
      </c>
      <c r="D354" s="17" t="str">
        <f t="shared" si="79"/>
        <v/>
      </c>
      <c r="AC354" t="str">
        <f t="shared" si="68"/>
        <v/>
      </c>
      <c r="AD354" t="str">
        <f t="shared" si="69"/>
        <v/>
      </c>
      <c r="AE354" t="str">
        <f>IF(AB354&lt;&gt;"",COUNTIFS($B$2:$Y$17,AB354,cell_passage!$B$2:$Y$17,"&lt;&gt;"),"")</f>
        <v/>
      </c>
      <c r="AF354" t="str">
        <f t="shared" si="71"/>
        <v/>
      </c>
      <c r="AG354" t="str">
        <f t="shared" si="72"/>
        <v/>
      </c>
      <c r="AH354" t="str">
        <f t="shared" si="73"/>
        <v/>
      </c>
      <c r="AI354" t="str">
        <f t="shared" si="74"/>
        <v/>
      </c>
      <c r="AJ354" t="str">
        <f t="shared" si="75"/>
        <v/>
      </c>
      <c r="AK354" t="str">
        <f>IF('Plate preparation Calculations'!N361&lt;&gt;"",'Plate preparation Calculations'!N361,"")</f>
        <v/>
      </c>
      <c r="AL354" s="27" t="str">
        <f t="shared" si="76"/>
        <v/>
      </c>
      <c r="AM354" s="21" t="str">
        <f t="shared" si="77"/>
        <v/>
      </c>
      <c r="AN354" t="str">
        <f t="shared" si="78"/>
        <v/>
      </c>
    </row>
    <row r="355" spans="1:40" x14ac:dyDescent="0.3">
      <c r="A355" s="16" t="s">
        <v>361</v>
      </c>
      <c r="B355" t="s">
        <v>25</v>
      </c>
      <c r="C355">
        <v>20</v>
      </c>
      <c r="D355" s="17" t="str">
        <f t="shared" si="79"/>
        <v/>
      </c>
      <c r="AC355" t="str">
        <f t="shared" si="68"/>
        <v/>
      </c>
      <c r="AD355" t="str">
        <f t="shared" si="69"/>
        <v/>
      </c>
      <c r="AE355" t="str">
        <f>IF(AB355&lt;&gt;"",COUNTIFS($B$2:$Y$17,AB355,cell_passage!$B$2:$Y$17,"&lt;&gt;"),"")</f>
        <v/>
      </c>
      <c r="AF355" t="str">
        <f t="shared" si="71"/>
        <v/>
      </c>
      <c r="AG355" t="str">
        <f t="shared" si="72"/>
        <v/>
      </c>
      <c r="AH355" t="str">
        <f t="shared" si="73"/>
        <v/>
      </c>
      <c r="AI355" t="str">
        <f t="shared" si="74"/>
        <v/>
      </c>
      <c r="AJ355" t="str">
        <f t="shared" si="75"/>
        <v/>
      </c>
      <c r="AK355" t="str">
        <f>IF('Plate preparation Calculations'!N362&lt;&gt;"",'Plate preparation Calculations'!N362,"")</f>
        <v/>
      </c>
      <c r="AL355" s="27" t="str">
        <f t="shared" si="76"/>
        <v/>
      </c>
      <c r="AM355" s="21" t="str">
        <f t="shared" si="77"/>
        <v/>
      </c>
      <c r="AN355" t="str">
        <f t="shared" si="78"/>
        <v/>
      </c>
    </row>
    <row r="356" spans="1:40" x14ac:dyDescent="0.3">
      <c r="A356" s="16" t="s">
        <v>362</v>
      </c>
      <c r="B356" t="s">
        <v>26</v>
      </c>
      <c r="C356">
        <v>20</v>
      </c>
      <c r="D356" s="17" t="str">
        <f t="shared" si="79"/>
        <v/>
      </c>
      <c r="AC356" t="str">
        <f t="shared" si="68"/>
        <v/>
      </c>
      <c r="AD356" t="str">
        <f t="shared" si="69"/>
        <v/>
      </c>
      <c r="AE356" t="str">
        <f>IF(AB356&lt;&gt;"",COUNTIFS($B$2:$Y$17,AB356,cell_passage!$B$2:$Y$17,"&lt;&gt;"),"")</f>
        <v/>
      </c>
      <c r="AF356" t="str">
        <f t="shared" si="71"/>
        <v/>
      </c>
      <c r="AG356" t="str">
        <f t="shared" si="72"/>
        <v/>
      </c>
      <c r="AH356" t="str">
        <f t="shared" si="73"/>
        <v/>
      </c>
      <c r="AI356" t="str">
        <f t="shared" si="74"/>
        <v/>
      </c>
      <c r="AJ356" t="str">
        <f t="shared" si="75"/>
        <v/>
      </c>
      <c r="AK356" t="str">
        <f>IF('Plate preparation Calculations'!N363&lt;&gt;"",'Plate preparation Calculations'!N363,"")</f>
        <v/>
      </c>
      <c r="AL356" s="27" t="str">
        <f t="shared" si="76"/>
        <v/>
      </c>
      <c r="AM356" s="21" t="str">
        <f t="shared" si="77"/>
        <v/>
      </c>
      <c r="AN356" t="str">
        <f t="shared" si="78"/>
        <v/>
      </c>
    </row>
    <row r="357" spans="1:40" x14ac:dyDescent="0.3">
      <c r="A357" s="16" t="s">
        <v>363</v>
      </c>
      <c r="B357" t="s">
        <v>27</v>
      </c>
      <c r="C357">
        <v>20</v>
      </c>
      <c r="D357" s="17" t="str">
        <f t="shared" si="79"/>
        <v/>
      </c>
      <c r="AC357" t="str">
        <f t="shared" si="68"/>
        <v/>
      </c>
      <c r="AD357" t="str">
        <f t="shared" si="69"/>
        <v/>
      </c>
      <c r="AE357" t="str">
        <f>IF(AB357&lt;&gt;"",COUNTIFS($B$2:$Y$17,AB357,cell_passage!$B$2:$Y$17,"&lt;&gt;"),"")</f>
        <v/>
      </c>
      <c r="AF357" t="str">
        <f t="shared" si="71"/>
        <v/>
      </c>
      <c r="AG357" t="str">
        <f t="shared" si="72"/>
        <v/>
      </c>
      <c r="AH357" t="str">
        <f t="shared" si="73"/>
        <v/>
      </c>
      <c r="AI357" t="str">
        <f t="shared" si="74"/>
        <v/>
      </c>
      <c r="AJ357" t="str">
        <f t="shared" si="75"/>
        <v/>
      </c>
      <c r="AK357" t="str">
        <f>IF('Plate preparation Calculations'!N364&lt;&gt;"",'Plate preparation Calculations'!N364,"")</f>
        <v/>
      </c>
      <c r="AL357" s="27" t="str">
        <f t="shared" si="76"/>
        <v/>
      </c>
      <c r="AM357" s="21" t="str">
        <f t="shared" si="77"/>
        <v/>
      </c>
      <c r="AN357" t="str">
        <f t="shared" si="78"/>
        <v/>
      </c>
    </row>
    <row r="358" spans="1:40" x14ac:dyDescent="0.3">
      <c r="A358" s="16" t="s">
        <v>364</v>
      </c>
      <c r="B358" t="s">
        <v>28</v>
      </c>
      <c r="C358">
        <v>20</v>
      </c>
      <c r="D358" s="17" t="str">
        <f t="shared" si="79"/>
        <v/>
      </c>
      <c r="AC358" t="str">
        <f t="shared" si="68"/>
        <v/>
      </c>
      <c r="AD358" t="str">
        <f t="shared" si="69"/>
        <v/>
      </c>
      <c r="AE358" t="str">
        <f>IF(AB358&lt;&gt;"",COUNTIFS($B$2:$Y$17,AB358,cell_passage!$B$2:$Y$17,"&lt;&gt;"),"")</f>
        <v/>
      </c>
      <c r="AF358" t="str">
        <f t="shared" si="71"/>
        <v/>
      </c>
      <c r="AG358" t="str">
        <f t="shared" si="72"/>
        <v/>
      </c>
      <c r="AH358" t="str">
        <f t="shared" si="73"/>
        <v/>
      </c>
      <c r="AI358" t="str">
        <f t="shared" si="74"/>
        <v/>
      </c>
      <c r="AJ358" t="str">
        <f t="shared" si="75"/>
        <v/>
      </c>
      <c r="AK358" t="str">
        <f>IF('Plate preparation Calculations'!N365&lt;&gt;"",'Plate preparation Calculations'!N365,"")</f>
        <v/>
      </c>
      <c r="AL358" s="27" t="str">
        <f t="shared" si="76"/>
        <v/>
      </c>
      <c r="AM358" s="21" t="str">
        <f t="shared" si="77"/>
        <v/>
      </c>
      <c r="AN358" t="str">
        <f t="shared" si="78"/>
        <v/>
      </c>
    </row>
    <row r="359" spans="1:40" x14ac:dyDescent="0.3">
      <c r="A359" s="16" t="s">
        <v>365</v>
      </c>
      <c r="B359" t="s">
        <v>29</v>
      </c>
      <c r="C359">
        <v>20</v>
      </c>
      <c r="D359" s="17" t="str">
        <f t="shared" si="79"/>
        <v/>
      </c>
      <c r="AC359" t="str">
        <f t="shared" si="68"/>
        <v/>
      </c>
      <c r="AD359" t="str">
        <f t="shared" si="69"/>
        <v/>
      </c>
      <c r="AE359" t="str">
        <f>IF(AB359&lt;&gt;"",COUNTIFS($B$2:$Y$17,AB359,cell_passage!$B$2:$Y$17,"&lt;&gt;"),"")</f>
        <v/>
      </c>
      <c r="AF359" t="str">
        <f t="shared" si="71"/>
        <v/>
      </c>
      <c r="AG359" t="str">
        <f t="shared" si="72"/>
        <v/>
      </c>
      <c r="AH359" t="str">
        <f t="shared" si="73"/>
        <v/>
      </c>
      <c r="AI359" t="str">
        <f t="shared" si="74"/>
        <v/>
      </c>
      <c r="AJ359" t="str">
        <f t="shared" si="75"/>
        <v/>
      </c>
      <c r="AK359" t="str">
        <f>IF('Plate preparation Calculations'!N366&lt;&gt;"",'Plate preparation Calculations'!N366,"")</f>
        <v/>
      </c>
      <c r="AL359" s="27" t="str">
        <f t="shared" si="76"/>
        <v/>
      </c>
      <c r="AM359" s="21" t="str">
        <f t="shared" si="77"/>
        <v/>
      </c>
      <c r="AN359" t="str">
        <f t="shared" si="78"/>
        <v/>
      </c>
    </row>
    <row r="360" spans="1:40" x14ac:dyDescent="0.3">
      <c r="A360" s="16" t="s">
        <v>366</v>
      </c>
      <c r="B360" t="s">
        <v>30</v>
      </c>
      <c r="C360">
        <v>20</v>
      </c>
      <c r="D360" s="17" t="str">
        <f t="shared" si="79"/>
        <v/>
      </c>
      <c r="AC360" t="str">
        <f t="shared" si="68"/>
        <v/>
      </c>
      <c r="AD360" t="str">
        <f t="shared" si="69"/>
        <v/>
      </c>
      <c r="AE360" t="str">
        <f>IF(AB360&lt;&gt;"",COUNTIFS($B$2:$Y$17,AB360,cell_passage!$B$2:$Y$17,"&lt;&gt;"),"")</f>
        <v/>
      </c>
      <c r="AF360" t="str">
        <f t="shared" si="71"/>
        <v/>
      </c>
      <c r="AG360" t="str">
        <f t="shared" si="72"/>
        <v/>
      </c>
      <c r="AH360" t="str">
        <f t="shared" si="73"/>
        <v/>
      </c>
      <c r="AI360" t="str">
        <f t="shared" si="74"/>
        <v/>
      </c>
      <c r="AJ360" t="str">
        <f t="shared" si="75"/>
        <v/>
      </c>
      <c r="AK360" t="str">
        <f>IF('Plate preparation Calculations'!N367&lt;&gt;"",'Plate preparation Calculations'!N367,"")</f>
        <v/>
      </c>
      <c r="AL360" s="27" t="str">
        <f t="shared" si="76"/>
        <v/>
      </c>
      <c r="AM360" s="21" t="str">
        <f t="shared" si="77"/>
        <v/>
      </c>
      <c r="AN360" t="str">
        <f t="shared" si="78"/>
        <v/>
      </c>
    </row>
    <row r="361" spans="1:40" x14ac:dyDescent="0.3">
      <c r="A361" s="16" t="s">
        <v>367</v>
      </c>
      <c r="B361" t="s">
        <v>31</v>
      </c>
      <c r="C361">
        <v>20</v>
      </c>
      <c r="D361" s="17" t="str">
        <f t="shared" si="79"/>
        <v/>
      </c>
      <c r="AC361" t="str">
        <f t="shared" si="68"/>
        <v/>
      </c>
      <c r="AD361" t="str">
        <f t="shared" si="69"/>
        <v/>
      </c>
      <c r="AE361" t="str">
        <f>IF(AB361&lt;&gt;"",COUNTIFS($B$2:$Y$17,AB361,cell_passage!$B$2:$Y$17,"&lt;&gt;"),"")</f>
        <v/>
      </c>
      <c r="AF361" t="str">
        <f t="shared" si="71"/>
        <v/>
      </c>
      <c r="AG361" t="str">
        <f t="shared" si="72"/>
        <v/>
      </c>
      <c r="AH361" t="str">
        <f t="shared" si="73"/>
        <v/>
      </c>
      <c r="AI361" t="str">
        <f t="shared" si="74"/>
        <v/>
      </c>
      <c r="AJ361" t="str">
        <f t="shared" si="75"/>
        <v/>
      </c>
      <c r="AK361" t="str">
        <f>IF('Plate preparation Calculations'!N368&lt;&gt;"",'Plate preparation Calculations'!N368,"")</f>
        <v/>
      </c>
      <c r="AL361" s="27" t="str">
        <f t="shared" si="76"/>
        <v/>
      </c>
      <c r="AM361" s="21" t="str">
        <f t="shared" si="77"/>
        <v/>
      </c>
      <c r="AN361" t="str">
        <f t="shared" si="78"/>
        <v/>
      </c>
    </row>
    <row r="362" spans="1:40" x14ac:dyDescent="0.3">
      <c r="A362" s="16" t="s">
        <v>368</v>
      </c>
      <c r="B362" t="s">
        <v>32</v>
      </c>
      <c r="C362">
        <v>20</v>
      </c>
      <c r="D362" s="17" t="str">
        <f t="shared" si="79"/>
        <v/>
      </c>
      <c r="AC362" t="str">
        <f t="shared" si="68"/>
        <v/>
      </c>
      <c r="AD362" t="str">
        <f t="shared" si="69"/>
        <v/>
      </c>
      <c r="AE362" t="str">
        <f>IF(AB362&lt;&gt;"",COUNTIFS($B$2:$Y$17,AB362,cell_passage!$B$2:$Y$17,"&lt;&gt;"),"")</f>
        <v/>
      </c>
      <c r="AF362" t="str">
        <f t="shared" si="71"/>
        <v/>
      </c>
      <c r="AG362" t="str">
        <f t="shared" si="72"/>
        <v/>
      </c>
      <c r="AH362" t="str">
        <f t="shared" si="73"/>
        <v/>
      </c>
      <c r="AI362" t="str">
        <f t="shared" si="74"/>
        <v/>
      </c>
      <c r="AJ362" t="str">
        <f t="shared" si="75"/>
        <v/>
      </c>
      <c r="AK362" t="str">
        <f>IF('Plate preparation Calculations'!N369&lt;&gt;"",'Plate preparation Calculations'!N369,"")</f>
        <v/>
      </c>
      <c r="AL362" s="27" t="str">
        <f t="shared" si="76"/>
        <v/>
      </c>
      <c r="AM362" s="21" t="str">
        <f t="shared" si="77"/>
        <v/>
      </c>
      <c r="AN362" t="str">
        <f t="shared" si="78"/>
        <v/>
      </c>
    </row>
    <row r="363" spans="1:40" x14ac:dyDescent="0.3">
      <c r="A363" s="16" t="s">
        <v>369</v>
      </c>
      <c r="B363" t="s">
        <v>33</v>
      </c>
      <c r="C363">
        <v>20</v>
      </c>
      <c r="D363" s="17" t="str">
        <f t="shared" si="79"/>
        <v/>
      </c>
      <c r="AC363" t="str">
        <f t="shared" si="68"/>
        <v/>
      </c>
      <c r="AD363" t="str">
        <f t="shared" si="69"/>
        <v/>
      </c>
      <c r="AE363" t="str">
        <f>IF(AB363&lt;&gt;"",COUNTIFS($B$2:$Y$17,AB363,cell_passage!$B$2:$Y$17,"&lt;&gt;"),"")</f>
        <v/>
      </c>
      <c r="AF363" t="str">
        <f t="shared" si="71"/>
        <v/>
      </c>
      <c r="AG363" t="str">
        <f t="shared" si="72"/>
        <v/>
      </c>
      <c r="AH363" t="str">
        <f t="shared" si="73"/>
        <v/>
      </c>
      <c r="AI363" t="str">
        <f t="shared" si="74"/>
        <v/>
      </c>
      <c r="AJ363" t="str">
        <f t="shared" si="75"/>
        <v/>
      </c>
      <c r="AK363" t="str">
        <f>IF('Plate preparation Calculations'!N370&lt;&gt;"",'Plate preparation Calculations'!N370,"")</f>
        <v/>
      </c>
      <c r="AL363" s="27" t="str">
        <f t="shared" si="76"/>
        <v/>
      </c>
      <c r="AM363" s="21" t="str">
        <f t="shared" si="77"/>
        <v/>
      </c>
      <c r="AN363" t="str">
        <f t="shared" si="78"/>
        <v/>
      </c>
    </row>
    <row r="364" spans="1:40" x14ac:dyDescent="0.3">
      <c r="A364" s="16" t="s">
        <v>370</v>
      </c>
      <c r="B364" t="s">
        <v>34</v>
      </c>
      <c r="C364">
        <v>20</v>
      </c>
      <c r="D364" s="17" t="str">
        <f t="shared" si="79"/>
        <v/>
      </c>
      <c r="AC364" t="str">
        <f t="shared" si="68"/>
        <v/>
      </c>
      <c r="AD364" t="str">
        <f t="shared" si="69"/>
        <v/>
      </c>
      <c r="AE364" t="str">
        <f>IF(AB364&lt;&gt;"",COUNTIFS($B$2:$Y$17,AB364,cell_passage!$B$2:$Y$17,"&lt;&gt;"),"")</f>
        <v/>
      </c>
      <c r="AF364" t="str">
        <f t="shared" si="71"/>
        <v/>
      </c>
      <c r="AG364" t="str">
        <f t="shared" si="72"/>
        <v/>
      </c>
      <c r="AH364" t="str">
        <f t="shared" si="73"/>
        <v/>
      </c>
      <c r="AI364" t="str">
        <f t="shared" si="74"/>
        <v/>
      </c>
      <c r="AJ364" t="str">
        <f t="shared" si="75"/>
        <v/>
      </c>
      <c r="AK364" t="str">
        <f>IF('Plate preparation Calculations'!N371&lt;&gt;"",'Plate preparation Calculations'!N371,"")</f>
        <v/>
      </c>
      <c r="AL364" s="27" t="str">
        <f t="shared" si="76"/>
        <v/>
      </c>
      <c r="AM364" s="21" t="str">
        <f t="shared" si="77"/>
        <v/>
      </c>
      <c r="AN364" t="str">
        <f t="shared" si="78"/>
        <v/>
      </c>
    </row>
    <row r="365" spans="1:40" x14ac:dyDescent="0.3">
      <c r="A365" s="16" t="s">
        <v>371</v>
      </c>
      <c r="B365" t="s">
        <v>35</v>
      </c>
      <c r="C365">
        <v>20</v>
      </c>
      <c r="D365" s="17" t="str">
        <f t="shared" si="79"/>
        <v/>
      </c>
      <c r="AC365" t="str">
        <f t="shared" si="68"/>
        <v/>
      </c>
      <c r="AD365" t="str">
        <f t="shared" si="69"/>
        <v/>
      </c>
      <c r="AE365" t="str">
        <f>IF(AB365&lt;&gt;"",COUNTIFS($B$2:$Y$17,AB365,cell_passage!$B$2:$Y$17,"&lt;&gt;"),"")</f>
        <v/>
      </c>
      <c r="AF365" t="str">
        <f t="shared" si="71"/>
        <v/>
      </c>
      <c r="AG365" t="str">
        <f t="shared" si="72"/>
        <v/>
      </c>
      <c r="AH365" t="str">
        <f t="shared" si="73"/>
        <v/>
      </c>
      <c r="AI365" t="str">
        <f t="shared" si="74"/>
        <v/>
      </c>
      <c r="AJ365" t="str">
        <f t="shared" si="75"/>
        <v/>
      </c>
      <c r="AK365" t="str">
        <f>IF('Plate preparation Calculations'!N372&lt;&gt;"",'Plate preparation Calculations'!N372,"")</f>
        <v/>
      </c>
      <c r="AL365" s="27" t="str">
        <f t="shared" si="76"/>
        <v/>
      </c>
      <c r="AM365" s="21" t="str">
        <f t="shared" si="77"/>
        <v/>
      </c>
      <c r="AN365" t="str">
        <f t="shared" si="78"/>
        <v/>
      </c>
    </row>
    <row r="366" spans="1:40" x14ac:dyDescent="0.3">
      <c r="A366" s="16" t="s">
        <v>372</v>
      </c>
      <c r="B366" t="s">
        <v>18</v>
      </c>
      <c r="C366">
        <v>21</v>
      </c>
      <c r="D366" s="17" t="str">
        <f>IF(V2&lt;&gt;"",V2,"")</f>
        <v>Buffer</v>
      </c>
      <c r="AC366" t="str">
        <f t="shared" si="68"/>
        <v/>
      </c>
      <c r="AD366" t="str">
        <f t="shared" si="69"/>
        <v/>
      </c>
      <c r="AE366" t="str">
        <f>IF(AB366&lt;&gt;"",COUNTIFS($B$2:$Y$17,AB366,cell_passage!$B$2:$Y$17,"&lt;&gt;"),"")</f>
        <v/>
      </c>
      <c r="AF366" t="str">
        <f t="shared" si="71"/>
        <v/>
      </c>
      <c r="AG366" t="str">
        <f t="shared" si="72"/>
        <v/>
      </c>
      <c r="AH366" t="str">
        <f t="shared" si="73"/>
        <v/>
      </c>
      <c r="AI366" t="str">
        <f t="shared" si="74"/>
        <v/>
      </c>
      <c r="AJ366" t="str">
        <f t="shared" si="75"/>
        <v/>
      </c>
      <c r="AK366" t="str">
        <f>IF('Plate preparation Calculations'!N373&lt;&gt;"",'Plate preparation Calculations'!N373,"")</f>
        <v/>
      </c>
      <c r="AL366" s="27" t="str">
        <f t="shared" si="76"/>
        <v/>
      </c>
      <c r="AM366" s="21" t="str">
        <f t="shared" si="77"/>
        <v/>
      </c>
      <c r="AN366" t="str">
        <f t="shared" si="78"/>
        <v/>
      </c>
    </row>
    <row r="367" spans="1:40" x14ac:dyDescent="0.3">
      <c r="A367" s="16" t="s">
        <v>373</v>
      </c>
      <c r="B367" t="s">
        <v>21</v>
      </c>
      <c r="C367">
        <v>21</v>
      </c>
      <c r="D367" s="17" t="str">
        <f t="shared" ref="D367:D381" si="80">IF(T42&lt;&gt;"",T42,"")</f>
        <v/>
      </c>
      <c r="AC367" t="str">
        <f t="shared" si="68"/>
        <v/>
      </c>
      <c r="AD367" t="str">
        <f t="shared" si="69"/>
        <v/>
      </c>
      <c r="AE367" t="str">
        <f>IF(AB367&lt;&gt;"",COUNTIFS($B$2:$Y$17,AB367,cell_passage!$B$2:$Y$17,"&lt;&gt;"),"")</f>
        <v/>
      </c>
      <c r="AF367" t="str">
        <f t="shared" si="71"/>
        <v/>
      </c>
      <c r="AG367" t="str">
        <f t="shared" si="72"/>
        <v/>
      </c>
      <c r="AH367" t="str">
        <f t="shared" si="73"/>
        <v/>
      </c>
      <c r="AI367" t="str">
        <f t="shared" si="74"/>
        <v/>
      </c>
      <c r="AJ367" t="str">
        <f t="shared" si="75"/>
        <v/>
      </c>
      <c r="AK367" t="str">
        <f>IF('Plate preparation Calculations'!N374&lt;&gt;"",'Plate preparation Calculations'!N374,"")</f>
        <v/>
      </c>
      <c r="AL367" s="27" t="str">
        <f t="shared" si="76"/>
        <v/>
      </c>
      <c r="AM367" s="21" t="str">
        <f t="shared" si="77"/>
        <v/>
      </c>
      <c r="AN367" t="str">
        <f t="shared" si="78"/>
        <v/>
      </c>
    </row>
    <row r="368" spans="1:40" x14ac:dyDescent="0.3">
      <c r="A368" s="16" t="s">
        <v>374</v>
      </c>
      <c r="B368" t="s">
        <v>22</v>
      </c>
      <c r="C368">
        <v>21</v>
      </c>
      <c r="D368" s="17" t="str">
        <f t="shared" si="80"/>
        <v/>
      </c>
      <c r="AC368" t="str">
        <f t="shared" si="68"/>
        <v/>
      </c>
      <c r="AD368" t="str">
        <f t="shared" si="69"/>
        <v/>
      </c>
      <c r="AE368" t="str">
        <f>IF(AB368&lt;&gt;"",COUNTIFS($B$2:$Y$17,AB368,cell_passage!$B$2:$Y$17,"&lt;&gt;"),"")</f>
        <v/>
      </c>
      <c r="AF368" t="str">
        <f t="shared" si="71"/>
        <v/>
      </c>
      <c r="AG368" t="str">
        <f t="shared" si="72"/>
        <v/>
      </c>
      <c r="AH368" t="str">
        <f t="shared" si="73"/>
        <v/>
      </c>
      <c r="AI368" t="str">
        <f t="shared" si="74"/>
        <v/>
      </c>
      <c r="AJ368" t="str">
        <f t="shared" si="75"/>
        <v/>
      </c>
      <c r="AK368" t="str">
        <f>IF('Plate preparation Calculations'!N375&lt;&gt;"",'Plate preparation Calculations'!N375,"")</f>
        <v/>
      </c>
      <c r="AL368" s="27" t="str">
        <f t="shared" si="76"/>
        <v/>
      </c>
      <c r="AM368" s="21" t="str">
        <f t="shared" si="77"/>
        <v/>
      </c>
      <c r="AN368" t="str">
        <f t="shared" si="78"/>
        <v/>
      </c>
    </row>
    <row r="369" spans="1:40" x14ac:dyDescent="0.3">
      <c r="A369" s="16" t="s">
        <v>375</v>
      </c>
      <c r="B369" t="s">
        <v>23</v>
      </c>
      <c r="C369">
        <v>21</v>
      </c>
      <c r="D369" s="17" t="str">
        <f t="shared" si="80"/>
        <v/>
      </c>
      <c r="AC369" t="str">
        <f t="shared" si="68"/>
        <v/>
      </c>
      <c r="AD369" t="str">
        <f t="shared" si="69"/>
        <v/>
      </c>
      <c r="AE369" t="str">
        <f>IF(AB369&lt;&gt;"",COUNTIFS($B$2:$Y$17,AB369,cell_passage!$B$2:$Y$17,"&lt;&gt;"),"")</f>
        <v/>
      </c>
      <c r="AF369" t="str">
        <f t="shared" si="71"/>
        <v/>
      </c>
      <c r="AG369" t="str">
        <f t="shared" si="72"/>
        <v/>
      </c>
      <c r="AH369" t="str">
        <f t="shared" si="73"/>
        <v/>
      </c>
      <c r="AI369" t="str">
        <f t="shared" si="74"/>
        <v/>
      </c>
      <c r="AJ369" t="str">
        <f t="shared" si="75"/>
        <v/>
      </c>
      <c r="AK369" t="str">
        <f>IF('Plate preparation Calculations'!N376&lt;&gt;"",'Plate preparation Calculations'!N376,"")</f>
        <v/>
      </c>
      <c r="AL369" s="27" t="str">
        <f t="shared" si="76"/>
        <v/>
      </c>
      <c r="AM369" s="21" t="str">
        <f t="shared" si="77"/>
        <v/>
      </c>
      <c r="AN369" t="str">
        <f t="shared" si="78"/>
        <v/>
      </c>
    </row>
    <row r="370" spans="1:40" x14ac:dyDescent="0.3">
      <c r="A370" s="16" t="s">
        <v>376</v>
      </c>
      <c r="B370" t="s">
        <v>24</v>
      </c>
      <c r="C370">
        <v>21</v>
      </c>
      <c r="D370" s="17" t="str">
        <f t="shared" si="80"/>
        <v/>
      </c>
      <c r="AC370" t="str">
        <f t="shared" si="68"/>
        <v/>
      </c>
      <c r="AD370" t="str">
        <f t="shared" si="69"/>
        <v/>
      </c>
      <c r="AE370" t="str">
        <f>IF(AB370&lt;&gt;"",COUNTIFS($B$2:$Y$17,AB370,cell_passage!$B$2:$Y$17,"&lt;&gt;"),"")</f>
        <v/>
      </c>
      <c r="AF370" t="str">
        <f t="shared" si="71"/>
        <v/>
      </c>
      <c r="AG370" t="str">
        <f t="shared" si="72"/>
        <v/>
      </c>
      <c r="AH370" t="str">
        <f t="shared" si="73"/>
        <v/>
      </c>
      <c r="AI370" t="str">
        <f t="shared" si="74"/>
        <v/>
      </c>
      <c r="AJ370" t="str">
        <f t="shared" si="75"/>
        <v/>
      </c>
      <c r="AK370" t="str">
        <f>IF('Plate preparation Calculations'!N377&lt;&gt;"",'Plate preparation Calculations'!N377,"")</f>
        <v/>
      </c>
      <c r="AL370" s="27" t="str">
        <f t="shared" si="76"/>
        <v/>
      </c>
      <c r="AM370" s="21" t="str">
        <f t="shared" si="77"/>
        <v/>
      </c>
      <c r="AN370" t="str">
        <f t="shared" si="78"/>
        <v/>
      </c>
    </row>
    <row r="371" spans="1:40" x14ac:dyDescent="0.3">
      <c r="A371" s="16" t="s">
        <v>377</v>
      </c>
      <c r="B371" t="s">
        <v>25</v>
      </c>
      <c r="C371">
        <v>21</v>
      </c>
      <c r="D371" s="17" t="str">
        <f t="shared" si="80"/>
        <v/>
      </c>
      <c r="AC371" t="str">
        <f t="shared" si="68"/>
        <v/>
      </c>
      <c r="AD371" t="str">
        <f t="shared" si="69"/>
        <v/>
      </c>
      <c r="AE371" t="str">
        <f>IF(AB371&lt;&gt;"",COUNTIFS($B$2:$Y$17,AB371,cell_passage!$B$2:$Y$17,"&lt;&gt;"),"")</f>
        <v/>
      </c>
      <c r="AF371" t="str">
        <f t="shared" si="71"/>
        <v/>
      </c>
      <c r="AG371" t="str">
        <f t="shared" si="72"/>
        <v/>
      </c>
      <c r="AH371" t="str">
        <f t="shared" si="73"/>
        <v/>
      </c>
      <c r="AI371" t="str">
        <f t="shared" si="74"/>
        <v/>
      </c>
      <c r="AJ371" t="str">
        <f t="shared" si="75"/>
        <v/>
      </c>
      <c r="AK371" t="str">
        <f>IF('Plate preparation Calculations'!N378&lt;&gt;"",'Plate preparation Calculations'!N378,"")</f>
        <v/>
      </c>
      <c r="AL371" s="27" t="str">
        <f t="shared" si="76"/>
        <v/>
      </c>
      <c r="AM371" s="21" t="str">
        <f t="shared" si="77"/>
        <v/>
      </c>
      <c r="AN371" t="str">
        <f t="shared" si="78"/>
        <v/>
      </c>
    </row>
    <row r="372" spans="1:40" x14ac:dyDescent="0.3">
      <c r="A372" s="16" t="s">
        <v>378</v>
      </c>
      <c r="B372" t="s">
        <v>26</v>
      </c>
      <c r="C372">
        <v>21</v>
      </c>
      <c r="D372" s="17" t="str">
        <f t="shared" si="80"/>
        <v/>
      </c>
      <c r="AC372" t="str">
        <f t="shared" si="68"/>
        <v/>
      </c>
      <c r="AD372" t="str">
        <f t="shared" si="69"/>
        <v/>
      </c>
      <c r="AE372" t="str">
        <f>IF(AB372&lt;&gt;"",COUNTIFS($B$2:$Y$17,AB372,cell_passage!$B$2:$Y$17,"&lt;&gt;"),"")</f>
        <v/>
      </c>
      <c r="AF372" t="str">
        <f t="shared" si="71"/>
        <v/>
      </c>
      <c r="AG372" t="str">
        <f t="shared" si="72"/>
        <v/>
      </c>
      <c r="AH372" t="str">
        <f t="shared" si="73"/>
        <v/>
      </c>
      <c r="AI372" t="str">
        <f t="shared" si="74"/>
        <v/>
      </c>
      <c r="AJ372" t="str">
        <f t="shared" si="75"/>
        <v/>
      </c>
      <c r="AK372" t="str">
        <f>IF('Plate preparation Calculations'!N379&lt;&gt;"",'Plate preparation Calculations'!N379,"")</f>
        <v/>
      </c>
      <c r="AL372" s="27" t="str">
        <f t="shared" si="76"/>
        <v/>
      </c>
      <c r="AM372" s="21" t="str">
        <f t="shared" si="77"/>
        <v/>
      </c>
      <c r="AN372" t="str">
        <f t="shared" si="78"/>
        <v/>
      </c>
    </row>
    <row r="373" spans="1:40" x14ac:dyDescent="0.3">
      <c r="A373" s="16" t="s">
        <v>379</v>
      </c>
      <c r="B373" t="s">
        <v>27</v>
      </c>
      <c r="C373">
        <v>21</v>
      </c>
      <c r="D373" s="17" t="str">
        <f t="shared" si="80"/>
        <v/>
      </c>
      <c r="AC373" t="str">
        <f t="shared" si="68"/>
        <v/>
      </c>
      <c r="AD373" t="str">
        <f t="shared" si="69"/>
        <v/>
      </c>
      <c r="AE373" t="str">
        <f>IF(AB373&lt;&gt;"",COUNTIFS($B$2:$Y$17,AB373,cell_passage!$B$2:$Y$17,"&lt;&gt;"),"")</f>
        <v/>
      </c>
      <c r="AF373" t="str">
        <f t="shared" si="71"/>
        <v/>
      </c>
      <c r="AG373" t="str">
        <f t="shared" si="72"/>
        <v/>
      </c>
      <c r="AH373" t="str">
        <f t="shared" si="73"/>
        <v/>
      </c>
      <c r="AI373" t="str">
        <f t="shared" si="74"/>
        <v/>
      </c>
      <c r="AJ373" t="str">
        <f t="shared" si="75"/>
        <v/>
      </c>
      <c r="AK373" t="str">
        <f>IF('Plate preparation Calculations'!N380&lt;&gt;"",'Plate preparation Calculations'!N380,"")</f>
        <v/>
      </c>
      <c r="AL373" s="27" t="str">
        <f t="shared" si="76"/>
        <v/>
      </c>
      <c r="AM373" s="21" t="str">
        <f t="shared" si="77"/>
        <v/>
      </c>
      <c r="AN373" t="str">
        <f t="shared" si="78"/>
        <v/>
      </c>
    </row>
    <row r="374" spans="1:40" x14ac:dyDescent="0.3">
      <c r="A374" s="16" t="s">
        <v>380</v>
      </c>
      <c r="B374" t="s">
        <v>28</v>
      </c>
      <c r="C374">
        <v>21</v>
      </c>
      <c r="D374" s="17" t="str">
        <f t="shared" si="80"/>
        <v/>
      </c>
      <c r="AC374" t="str">
        <f t="shared" si="68"/>
        <v/>
      </c>
      <c r="AD374" t="str">
        <f t="shared" si="69"/>
        <v/>
      </c>
      <c r="AE374" t="str">
        <f>IF(AB374&lt;&gt;"",COUNTIFS($B$2:$Y$17,AB374,cell_passage!$B$2:$Y$17,"&lt;&gt;"),"")</f>
        <v/>
      </c>
      <c r="AF374" t="str">
        <f t="shared" si="71"/>
        <v/>
      </c>
      <c r="AG374" t="str">
        <f t="shared" si="72"/>
        <v/>
      </c>
      <c r="AH374" t="str">
        <f t="shared" si="73"/>
        <v/>
      </c>
      <c r="AI374" t="str">
        <f t="shared" si="74"/>
        <v/>
      </c>
      <c r="AJ374" t="str">
        <f t="shared" si="75"/>
        <v/>
      </c>
      <c r="AK374" t="str">
        <f>IF('Plate preparation Calculations'!N381&lt;&gt;"",'Plate preparation Calculations'!N381,"")</f>
        <v/>
      </c>
      <c r="AL374" s="27" t="str">
        <f t="shared" si="76"/>
        <v/>
      </c>
      <c r="AM374" s="21" t="str">
        <f t="shared" si="77"/>
        <v/>
      </c>
      <c r="AN374" t="str">
        <f t="shared" si="78"/>
        <v/>
      </c>
    </row>
    <row r="375" spans="1:40" x14ac:dyDescent="0.3">
      <c r="A375" s="16" t="s">
        <v>381</v>
      </c>
      <c r="B375" t="s">
        <v>29</v>
      </c>
      <c r="C375">
        <v>21</v>
      </c>
      <c r="D375" s="17" t="str">
        <f t="shared" si="80"/>
        <v/>
      </c>
      <c r="AC375" t="str">
        <f t="shared" si="68"/>
        <v/>
      </c>
      <c r="AD375" t="str">
        <f t="shared" si="69"/>
        <v/>
      </c>
      <c r="AE375" t="str">
        <f>IF(AB375&lt;&gt;"",COUNTIFS($B$2:$Y$17,AB375,cell_passage!$B$2:$Y$17,"&lt;&gt;"),"")</f>
        <v/>
      </c>
      <c r="AF375" t="str">
        <f t="shared" si="71"/>
        <v/>
      </c>
      <c r="AG375" t="str">
        <f t="shared" si="72"/>
        <v/>
      </c>
      <c r="AH375" t="str">
        <f t="shared" si="73"/>
        <v/>
      </c>
      <c r="AI375" t="str">
        <f t="shared" si="74"/>
        <v/>
      </c>
      <c r="AJ375" t="str">
        <f t="shared" si="75"/>
        <v/>
      </c>
      <c r="AK375" t="str">
        <f>IF('Plate preparation Calculations'!N382&lt;&gt;"",'Plate preparation Calculations'!N382,"")</f>
        <v/>
      </c>
      <c r="AL375" s="27" t="str">
        <f t="shared" si="76"/>
        <v/>
      </c>
      <c r="AM375" s="21" t="str">
        <f t="shared" si="77"/>
        <v/>
      </c>
      <c r="AN375" t="str">
        <f t="shared" si="78"/>
        <v/>
      </c>
    </row>
    <row r="376" spans="1:40" x14ac:dyDescent="0.3">
      <c r="A376" s="16" t="s">
        <v>382</v>
      </c>
      <c r="B376" t="s">
        <v>30</v>
      </c>
      <c r="C376">
        <v>21</v>
      </c>
      <c r="D376" s="17" t="str">
        <f t="shared" si="80"/>
        <v/>
      </c>
      <c r="AC376" t="str">
        <f t="shared" si="68"/>
        <v/>
      </c>
      <c r="AD376" t="str">
        <f t="shared" si="69"/>
        <v/>
      </c>
      <c r="AE376" t="str">
        <f>IF(AB376&lt;&gt;"",COUNTIFS($B$2:$Y$17,AB376,cell_passage!$B$2:$Y$17,"&lt;&gt;"),"")</f>
        <v/>
      </c>
      <c r="AF376" t="str">
        <f t="shared" si="71"/>
        <v/>
      </c>
      <c r="AG376" t="str">
        <f t="shared" si="72"/>
        <v/>
      </c>
      <c r="AH376" t="str">
        <f t="shared" si="73"/>
        <v/>
      </c>
      <c r="AI376" t="str">
        <f t="shared" si="74"/>
        <v/>
      </c>
      <c r="AJ376" t="str">
        <f t="shared" si="75"/>
        <v/>
      </c>
      <c r="AK376" t="str">
        <f>IF('Plate preparation Calculations'!N383&lt;&gt;"",'Plate preparation Calculations'!N383,"")</f>
        <v/>
      </c>
      <c r="AL376" s="27" t="str">
        <f t="shared" si="76"/>
        <v/>
      </c>
      <c r="AM376" s="21" t="str">
        <f t="shared" si="77"/>
        <v/>
      </c>
      <c r="AN376" t="str">
        <f t="shared" si="78"/>
        <v/>
      </c>
    </row>
    <row r="377" spans="1:40" x14ac:dyDescent="0.3">
      <c r="A377" s="16" t="s">
        <v>383</v>
      </c>
      <c r="B377" t="s">
        <v>31</v>
      </c>
      <c r="C377">
        <v>21</v>
      </c>
      <c r="D377" s="17" t="str">
        <f t="shared" si="80"/>
        <v/>
      </c>
      <c r="AC377" t="str">
        <f t="shared" si="68"/>
        <v/>
      </c>
      <c r="AD377" t="str">
        <f t="shared" si="69"/>
        <v/>
      </c>
      <c r="AE377" t="str">
        <f>IF(AB377&lt;&gt;"",COUNTIFS($B$2:$Y$17,AB377,cell_passage!$B$2:$Y$17,"&lt;&gt;"),"")</f>
        <v/>
      </c>
      <c r="AF377" t="str">
        <f t="shared" si="71"/>
        <v/>
      </c>
      <c r="AG377" t="str">
        <f t="shared" si="72"/>
        <v/>
      </c>
      <c r="AH377" t="str">
        <f t="shared" si="73"/>
        <v/>
      </c>
      <c r="AI377" t="str">
        <f t="shared" si="74"/>
        <v/>
      </c>
      <c r="AJ377" t="str">
        <f t="shared" si="75"/>
        <v/>
      </c>
      <c r="AK377" t="str">
        <f>IF('Plate preparation Calculations'!N384&lt;&gt;"",'Plate preparation Calculations'!N384,"")</f>
        <v/>
      </c>
      <c r="AL377" s="27" t="str">
        <f t="shared" si="76"/>
        <v/>
      </c>
      <c r="AM377" s="21" t="str">
        <f t="shared" si="77"/>
        <v/>
      </c>
      <c r="AN377" t="str">
        <f t="shared" si="78"/>
        <v/>
      </c>
    </row>
    <row r="378" spans="1:40" x14ac:dyDescent="0.3">
      <c r="A378" s="16" t="s">
        <v>384</v>
      </c>
      <c r="B378" t="s">
        <v>32</v>
      </c>
      <c r="C378">
        <v>21</v>
      </c>
      <c r="D378" s="17" t="str">
        <f t="shared" si="80"/>
        <v/>
      </c>
      <c r="AC378" t="str">
        <f t="shared" si="68"/>
        <v/>
      </c>
      <c r="AD378" t="str">
        <f t="shared" si="69"/>
        <v/>
      </c>
      <c r="AE378" t="str">
        <f>IF(AB378&lt;&gt;"",COUNTIFS($B$2:$Y$17,AB378,cell_passage!$B$2:$Y$17,"&lt;&gt;"),"")</f>
        <v/>
      </c>
      <c r="AF378" t="str">
        <f t="shared" si="71"/>
        <v/>
      </c>
      <c r="AG378" t="str">
        <f t="shared" si="72"/>
        <v/>
      </c>
      <c r="AH378" t="str">
        <f t="shared" si="73"/>
        <v/>
      </c>
      <c r="AI378" t="str">
        <f t="shared" si="74"/>
        <v/>
      </c>
      <c r="AJ378" t="str">
        <f t="shared" si="75"/>
        <v/>
      </c>
      <c r="AK378" t="str">
        <f>IF('Plate preparation Calculations'!N385&lt;&gt;"",'Plate preparation Calculations'!N385,"")</f>
        <v/>
      </c>
      <c r="AL378" s="27" t="str">
        <f t="shared" si="76"/>
        <v/>
      </c>
      <c r="AM378" s="21" t="str">
        <f t="shared" si="77"/>
        <v/>
      </c>
      <c r="AN378" t="str">
        <f t="shared" si="78"/>
        <v/>
      </c>
    </row>
    <row r="379" spans="1:40" x14ac:dyDescent="0.3">
      <c r="A379" s="16" t="s">
        <v>385</v>
      </c>
      <c r="B379" t="s">
        <v>33</v>
      </c>
      <c r="C379">
        <v>21</v>
      </c>
      <c r="D379" s="17" t="str">
        <f t="shared" si="80"/>
        <v/>
      </c>
      <c r="AC379" t="str">
        <f t="shared" si="68"/>
        <v/>
      </c>
      <c r="AD379" t="str">
        <f t="shared" si="69"/>
        <v/>
      </c>
      <c r="AE379" t="str">
        <f>IF(AB379&lt;&gt;"",COUNTIFS($B$2:$Y$17,AB379,cell_passage!$B$2:$Y$17,"&lt;&gt;"),"")</f>
        <v/>
      </c>
      <c r="AF379" t="str">
        <f t="shared" si="71"/>
        <v/>
      </c>
      <c r="AG379" t="str">
        <f t="shared" si="72"/>
        <v/>
      </c>
      <c r="AH379" t="str">
        <f t="shared" si="73"/>
        <v/>
      </c>
      <c r="AI379" t="str">
        <f t="shared" si="74"/>
        <v/>
      </c>
      <c r="AJ379" t="str">
        <f t="shared" si="75"/>
        <v/>
      </c>
      <c r="AK379" t="str">
        <f>IF('Plate preparation Calculations'!N386&lt;&gt;"",'Plate preparation Calculations'!N386,"")</f>
        <v/>
      </c>
      <c r="AL379" s="27" t="str">
        <f t="shared" si="76"/>
        <v/>
      </c>
      <c r="AM379" s="21" t="str">
        <f t="shared" si="77"/>
        <v/>
      </c>
      <c r="AN379" t="str">
        <f t="shared" si="78"/>
        <v/>
      </c>
    </row>
    <row r="380" spans="1:40" x14ac:dyDescent="0.3">
      <c r="A380" s="16" t="s">
        <v>386</v>
      </c>
      <c r="B380" t="s">
        <v>34</v>
      </c>
      <c r="C380">
        <v>21</v>
      </c>
      <c r="D380" s="17" t="str">
        <f t="shared" si="80"/>
        <v/>
      </c>
      <c r="AC380" t="str">
        <f t="shared" si="68"/>
        <v/>
      </c>
      <c r="AD380" t="str">
        <f t="shared" si="69"/>
        <v/>
      </c>
      <c r="AE380" t="str">
        <f>IF(AB380&lt;&gt;"",COUNTIFS($B$2:$Y$17,AB380,cell_passage!$B$2:$Y$17,"&lt;&gt;"),"")</f>
        <v/>
      </c>
      <c r="AF380" t="str">
        <f t="shared" si="71"/>
        <v/>
      </c>
      <c r="AG380" t="str">
        <f t="shared" si="72"/>
        <v/>
      </c>
      <c r="AH380" t="str">
        <f t="shared" si="73"/>
        <v/>
      </c>
      <c r="AI380" t="str">
        <f t="shared" si="74"/>
        <v/>
      </c>
      <c r="AJ380" t="str">
        <f t="shared" si="75"/>
        <v/>
      </c>
      <c r="AK380" t="str">
        <f>IF('Plate preparation Calculations'!N387&lt;&gt;"",'Plate preparation Calculations'!N387,"")</f>
        <v/>
      </c>
      <c r="AL380" s="27" t="str">
        <f t="shared" si="76"/>
        <v/>
      </c>
      <c r="AM380" s="21" t="str">
        <f t="shared" si="77"/>
        <v/>
      </c>
      <c r="AN380" t="str">
        <f t="shared" si="78"/>
        <v/>
      </c>
    </row>
    <row r="381" spans="1:40" x14ac:dyDescent="0.3">
      <c r="A381" s="16" t="s">
        <v>387</v>
      </c>
      <c r="B381" t="s">
        <v>35</v>
      </c>
      <c r="C381">
        <v>21</v>
      </c>
      <c r="D381" s="17" t="str">
        <f t="shared" si="80"/>
        <v/>
      </c>
      <c r="AC381" t="str">
        <f t="shared" si="68"/>
        <v/>
      </c>
      <c r="AD381" t="str">
        <f t="shared" si="69"/>
        <v/>
      </c>
      <c r="AE381" t="str">
        <f>IF(AB381&lt;&gt;"",COUNTIFS($B$2:$Y$17,AB381,cell_passage!$B$2:$Y$17,"&lt;&gt;"),"")</f>
        <v/>
      </c>
      <c r="AF381" t="str">
        <f t="shared" si="71"/>
        <v/>
      </c>
      <c r="AG381" t="str">
        <f t="shared" si="72"/>
        <v/>
      </c>
      <c r="AH381" t="str">
        <f t="shared" si="73"/>
        <v/>
      </c>
      <c r="AI381" t="str">
        <f t="shared" si="74"/>
        <v/>
      </c>
      <c r="AJ381" t="str">
        <f t="shared" si="75"/>
        <v/>
      </c>
      <c r="AK381" t="str">
        <f>IF('Plate preparation Calculations'!N388&lt;&gt;"",'Plate preparation Calculations'!N388,"")</f>
        <v/>
      </c>
      <c r="AL381" s="27" t="str">
        <f t="shared" si="76"/>
        <v/>
      </c>
      <c r="AM381" s="21" t="str">
        <f t="shared" si="77"/>
        <v/>
      </c>
      <c r="AN381" t="str">
        <f t="shared" si="78"/>
        <v/>
      </c>
    </row>
    <row r="382" spans="1:40" x14ac:dyDescent="0.3">
      <c r="A382" s="16" t="s">
        <v>388</v>
      </c>
      <c r="B382" t="s">
        <v>18</v>
      </c>
      <c r="C382">
        <v>22</v>
      </c>
      <c r="D382" s="17" t="str">
        <f>IF(W2&lt;&gt;"",W2,"")</f>
        <v>Buffer</v>
      </c>
      <c r="AC382" t="str">
        <f t="shared" si="68"/>
        <v/>
      </c>
      <c r="AD382" t="str">
        <f t="shared" si="69"/>
        <v/>
      </c>
      <c r="AE382" t="str">
        <f>IF(AB382&lt;&gt;"",COUNTIFS($B$2:$Y$17,AB382,cell_passage!$B$2:$Y$17,"&lt;&gt;"),"")</f>
        <v/>
      </c>
      <c r="AF382" t="str">
        <f t="shared" si="71"/>
        <v/>
      </c>
      <c r="AG382" t="str">
        <f t="shared" si="72"/>
        <v/>
      </c>
      <c r="AH382" t="str">
        <f t="shared" si="73"/>
        <v/>
      </c>
      <c r="AI382" t="str">
        <f t="shared" si="74"/>
        <v/>
      </c>
      <c r="AJ382" t="str">
        <f t="shared" si="75"/>
        <v/>
      </c>
      <c r="AK382" t="str">
        <f>IF('Plate preparation Calculations'!N389&lt;&gt;"",'Plate preparation Calculations'!N389,"")</f>
        <v/>
      </c>
      <c r="AL382" s="27" t="str">
        <f t="shared" si="76"/>
        <v/>
      </c>
      <c r="AM382" s="21" t="str">
        <f t="shared" si="77"/>
        <v/>
      </c>
      <c r="AN382" t="str">
        <f t="shared" si="78"/>
        <v/>
      </c>
    </row>
    <row r="383" spans="1:40" x14ac:dyDescent="0.3">
      <c r="A383" s="16" t="s">
        <v>389</v>
      </c>
      <c r="B383" t="s">
        <v>21</v>
      </c>
      <c r="C383">
        <v>22</v>
      </c>
      <c r="D383" s="17" t="str">
        <f t="shared" ref="D383:D397" si="81">IF(T58&lt;&gt;"",T58,"")</f>
        <v/>
      </c>
      <c r="AC383" t="str">
        <f t="shared" si="68"/>
        <v/>
      </c>
      <c r="AD383" t="str">
        <f t="shared" si="69"/>
        <v/>
      </c>
      <c r="AE383" t="str">
        <f>IF(AB383&lt;&gt;"",COUNTIFS($B$2:$Y$17,AB383,cell_passage!$B$2:$Y$17,"&lt;&gt;"),"")</f>
        <v/>
      </c>
      <c r="AF383" t="str">
        <f t="shared" si="71"/>
        <v/>
      </c>
      <c r="AG383" t="str">
        <f t="shared" si="72"/>
        <v/>
      </c>
      <c r="AH383" t="str">
        <f t="shared" si="73"/>
        <v/>
      </c>
      <c r="AI383" t="str">
        <f t="shared" si="74"/>
        <v/>
      </c>
      <c r="AJ383" t="str">
        <f t="shared" si="75"/>
        <v/>
      </c>
      <c r="AK383" t="str">
        <f>IF('Plate preparation Calculations'!N390&lt;&gt;"",'Plate preparation Calculations'!N390,"")</f>
        <v/>
      </c>
      <c r="AL383" s="27" t="str">
        <f t="shared" si="76"/>
        <v/>
      </c>
      <c r="AM383" s="21" t="str">
        <f t="shared" si="77"/>
        <v/>
      </c>
      <c r="AN383" t="str">
        <f t="shared" si="78"/>
        <v/>
      </c>
    </row>
    <row r="384" spans="1:40" x14ac:dyDescent="0.3">
      <c r="A384" s="16" t="s">
        <v>390</v>
      </c>
      <c r="B384" t="s">
        <v>22</v>
      </c>
      <c r="C384">
        <v>22</v>
      </c>
      <c r="D384" s="17" t="str">
        <f t="shared" si="81"/>
        <v/>
      </c>
      <c r="AC384" t="str">
        <f t="shared" si="68"/>
        <v/>
      </c>
      <c r="AD384" t="str">
        <f t="shared" si="69"/>
        <v/>
      </c>
      <c r="AE384" t="str">
        <f>IF(AB384&lt;&gt;"",COUNTIFS($B$2:$Y$17,AB384,cell_passage!$B$2:$Y$17,"&lt;&gt;"),"")</f>
        <v/>
      </c>
      <c r="AF384" t="str">
        <f t="shared" si="71"/>
        <v/>
      </c>
      <c r="AG384" t="str">
        <f t="shared" si="72"/>
        <v/>
      </c>
      <c r="AH384" t="str">
        <f t="shared" si="73"/>
        <v/>
      </c>
      <c r="AI384" t="str">
        <f t="shared" si="74"/>
        <v/>
      </c>
      <c r="AJ384" t="str">
        <f t="shared" si="75"/>
        <v/>
      </c>
      <c r="AK384" t="str">
        <f>IF('Plate preparation Calculations'!N391&lt;&gt;"",'Plate preparation Calculations'!N391,"")</f>
        <v/>
      </c>
      <c r="AL384" s="27" t="str">
        <f t="shared" si="76"/>
        <v/>
      </c>
      <c r="AM384" s="21" t="str">
        <f t="shared" si="77"/>
        <v/>
      </c>
      <c r="AN384" t="str">
        <f t="shared" si="78"/>
        <v/>
      </c>
    </row>
    <row r="385" spans="1:40" x14ac:dyDescent="0.3">
      <c r="A385" s="16" t="s">
        <v>391</v>
      </c>
      <c r="B385" t="s">
        <v>23</v>
      </c>
      <c r="C385">
        <v>22</v>
      </c>
      <c r="D385" s="17" t="str">
        <f t="shared" si="81"/>
        <v/>
      </c>
      <c r="AC385" t="str">
        <f t="shared" si="68"/>
        <v/>
      </c>
      <c r="AD385" t="str">
        <f t="shared" si="69"/>
        <v/>
      </c>
      <c r="AE385" t="str">
        <f>IF(AB385&lt;&gt;"",COUNTIFS($B$2:$Y$17,AB385,cell_passage!$B$2:$Y$17,"&lt;&gt;"),"")</f>
        <v/>
      </c>
      <c r="AF385" t="str">
        <f t="shared" si="71"/>
        <v/>
      </c>
      <c r="AG385" t="str">
        <f t="shared" si="72"/>
        <v/>
      </c>
      <c r="AH385" t="str">
        <f t="shared" si="73"/>
        <v/>
      </c>
      <c r="AI385" t="str">
        <f t="shared" si="74"/>
        <v/>
      </c>
      <c r="AJ385" t="str">
        <f t="shared" si="75"/>
        <v/>
      </c>
      <c r="AK385" t="str">
        <f>IF('Plate preparation Calculations'!N392&lt;&gt;"",'Plate preparation Calculations'!N392,"")</f>
        <v/>
      </c>
      <c r="AL385" s="27" t="str">
        <f t="shared" si="76"/>
        <v/>
      </c>
      <c r="AM385" s="21" t="str">
        <f t="shared" si="77"/>
        <v/>
      </c>
      <c r="AN385" t="str">
        <f t="shared" si="78"/>
        <v/>
      </c>
    </row>
    <row r="386" spans="1:40" x14ac:dyDescent="0.3">
      <c r="A386" s="16" t="s">
        <v>392</v>
      </c>
      <c r="B386" t="s">
        <v>24</v>
      </c>
      <c r="C386">
        <v>22</v>
      </c>
      <c r="D386" s="17" t="str">
        <f t="shared" si="81"/>
        <v/>
      </c>
      <c r="AC386" t="str">
        <f t="shared" si="68"/>
        <v/>
      </c>
      <c r="AD386" t="str">
        <f t="shared" si="69"/>
        <v/>
      </c>
      <c r="AE386" t="str">
        <f>IF(AB386&lt;&gt;"",COUNTIFS($B$2:$Y$17,AB386,cell_passage!$B$2:$Y$17,"&lt;&gt;"),"")</f>
        <v/>
      </c>
      <c r="AF386" t="str">
        <f t="shared" si="71"/>
        <v/>
      </c>
      <c r="AG386" t="str">
        <f t="shared" si="72"/>
        <v/>
      </c>
      <c r="AH386" t="str">
        <f t="shared" si="73"/>
        <v/>
      </c>
      <c r="AI386" t="str">
        <f t="shared" si="74"/>
        <v/>
      </c>
      <c r="AJ386" t="str">
        <f t="shared" si="75"/>
        <v/>
      </c>
      <c r="AK386" t="str">
        <f>IF('Plate preparation Calculations'!N393&lt;&gt;"",'Plate preparation Calculations'!N393,"")</f>
        <v/>
      </c>
      <c r="AL386" s="27" t="str">
        <f t="shared" si="76"/>
        <v/>
      </c>
      <c r="AM386" s="21" t="str">
        <f t="shared" si="77"/>
        <v/>
      </c>
      <c r="AN386" t="str">
        <f t="shared" si="78"/>
        <v/>
      </c>
    </row>
    <row r="387" spans="1:40" x14ac:dyDescent="0.3">
      <c r="A387" s="16" t="s">
        <v>393</v>
      </c>
      <c r="B387" t="s">
        <v>25</v>
      </c>
      <c r="C387">
        <v>22</v>
      </c>
      <c r="D387" s="17" t="str">
        <f t="shared" si="81"/>
        <v/>
      </c>
      <c r="AC387" t="str">
        <f t="shared" si="68"/>
        <v/>
      </c>
      <c r="AD387" t="str">
        <f t="shared" si="69"/>
        <v/>
      </c>
      <c r="AE387" t="str">
        <f>IF(AB387&lt;&gt;"",COUNTIFS($B$2:$Y$17,AB387,cell_passage!$B$2:$Y$17,"&lt;&gt;"),"")</f>
        <v/>
      </c>
      <c r="AF387" t="str">
        <f t="shared" si="71"/>
        <v/>
      </c>
      <c r="AG387" t="str">
        <f t="shared" si="72"/>
        <v/>
      </c>
      <c r="AH387" t="str">
        <f t="shared" si="73"/>
        <v/>
      </c>
      <c r="AI387" t="str">
        <f t="shared" si="74"/>
        <v/>
      </c>
      <c r="AJ387" t="str">
        <f t="shared" si="75"/>
        <v/>
      </c>
      <c r="AK387" t="str">
        <f>IF('Plate preparation Calculations'!N394&lt;&gt;"",'Plate preparation Calculations'!N394,"")</f>
        <v/>
      </c>
      <c r="AL387" s="27" t="str">
        <f t="shared" si="76"/>
        <v/>
      </c>
      <c r="AM387" s="21" t="str">
        <f t="shared" si="77"/>
        <v/>
      </c>
      <c r="AN387" t="str">
        <f t="shared" si="78"/>
        <v/>
      </c>
    </row>
    <row r="388" spans="1:40" x14ac:dyDescent="0.3">
      <c r="A388" s="16" t="s">
        <v>394</v>
      </c>
      <c r="B388" t="s">
        <v>26</v>
      </c>
      <c r="C388">
        <v>22</v>
      </c>
      <c r="D388" s="17" t="str">
        <f t="shared" si="81"/>
        <v/>
      </c>
      <c r="AC388" t="str">
        <f t="shared" si="68"/>
        <v/>
      </c>
      <c r="AD388" t="str">
        <f t="shared" si="69"/>
        <v/>
      </c>
      <c r="AE388" t="str">
        <f>IF(AB388&lt;&gt;"",COUNTIFS($B$2:$Y$17,AB388,cell_passage!$B$2:$Y$17,"&lt;&gt;"),"")</f>
        <v/>
      </c>
      <c r="AF388" t="str">
        <f t="shared" si="71"/>
        <v/>
      </c>
      <c r="AG388" t="str">
        <f t="shared" si="72"/>
        <v/>
      </c>
      <c r="AH388" t="str">
        <f t="shared" si="73"/>
        <v/>
      </c>
      <c r="AI388" t="str">
        <f t="shared" si="74"/>
        <v/>
      </c>
      <c r="AJ388" t="str">
        <f t="shared" si="75"/>
        <v/>
      </c>
      <c r="AK388" t="str">
        <f>IF('Plate preparation Calculations'!N395&lt;&gt;"",'Plate preparation Calculations'!N395,"")</f>
        <v/>
      </c>
      <c r="AL388" s="27" t="str">
        <f t="shared" si="76"/>
        <v/>
      </c>
      <c r="AM388" s="21" t="str">
        <f t="shared" si="77"/>
        <v/>
      </c>
      <c r="AN388" t="str">
        <f t="shared" si="78"/>
        <v/>
      </c>
    </row>
    <row r="389" spans="1:40" x14ac:dyDescent="0.3">
      <c r="A389" s="16" t="s">
        <v>395</v>
      </c>
      <c r="B389" t="s">
        <v>27</v>
      </c>
      <c r="C389">
        <v>22</v>
      </c>
      <c r="D389" s="17" t="str">
        <f t="shared" si="81"/>
        <v/>
      </c>
      <c r="AC389" t="str">
        <f t="shared" si="68"/>
        <v/>
      </c>
      <c r="AD389" t="str">
        <f t="shared" si="69"/>
        <v/>
      </c>
      <c r="AE389" t="str">
        <f>IF(AB389&lt;&gt;"",COUNTIFS($B$2:$Y$17,AB389,cell_passage!$B$2:$Y$17,"&lt;&gt;"),"")</f>
        <v/>
      </c>
      <c r="AF389" t="str">
        <f t="shared" si="71"/>
        <v/>
      </c>
      <c r="AG389" t="str">
        <f t="shared" si="72"/>
        <v/>
      </c>
      <c r="AH389" t="str">
        <f t="shared" si="73"/>
        <v/>
      </c>
      <c r="AI389" t="str">
        <f t="shared" si="74"/>
        <v/>
      </c>
      <c r="AJ389" t="str">
        <f t="shared" si="75"/>
        <v/>
      </c>
      <c r="AK389" t="str">
        <f>IF('Plate preparation Calculations'!N396&lt;&gt;"",'Plate preparation Calculations'!N396,"")</f>
        <v/>
      </c>
      <c r="AL389" s="27" t="str">
        <f t="shared" si="76"/>
        <v/>
      </c>
      <c r="AM389" s="21" t="str">
        <f t="shared" si="77"/>
        <v/>
      </c>
      <c r="AN389" t="str">
        <f t="shared" si="78"/>
        <v/>
      </c>
    </row>
    <row r="390" spans="1:40" x14ac:dyDescent="0.3">
      <c r="A390" s="16" t="s">
        <v>396</v>
      </c>
      <c r="B390" t="s">
        <v>28</v>
      </c>
      <c r="C390">
        <v>22</v>
      </c>
      <c r="D390" s="17" t="str">
        <f t="shared" si="81"/>
        <v/>
      </c>
      <c r="AC390" t="str">
        <f t="shared" si="68"/>
        <v/>
      </c>
      <c r="AD390" t="str">
        <f t="shared" si="69"/>
        <v/>
      </c>
      <c r="AE390" t="str">
        <f>IF(AB390&lt;&gt;"",COUNTIFS($B$2:$Y$17,AB390,cell_passage!$B$2:$Y$17,"&lt;&gt;"),"")</f>
        <v/>
      </c>
      <c r="AF390" t="str">
        <f t="shared" si="71"/>
        <v/>
      </c>
      <c r="AG390" t="str">
        <f t="shared" si="72"/>
        <v/>
      </c>
      <c r="AH390" t="str">
        <f t="shared" si="73"/>
        <v/>
      </c>
      <c r="AI390" t="str">
        <f t="shared" si="74"/>
        <v/>
      </c>
      <c r="AJ390" t="str">
        <f t="shared" si="75"/>
        <v/>
      </c>
      <c r="AK390" t="str">
        <f>IF('Plate preparation Calculations'!N397&lt;&gt;"",'Plate preparation Calculations'!N397,"")</f>
        <v/>
      </c>
      <c r="AL390" s="27" t="str">
        <f t="shared" si="76"/>
        <v/>
      </c>
      <c r="AM390" s="21" t="str">
        <f t="shared" si="77"/>
        <v/>
      </c>
      <c r="AN390" t="str">
        <f t="shared" si="78"/>
        <v/>
      </c>
    </row>
    <row r="391" spans="1:40" x14ac:dyDescent="0.3">
      <c r="A391" s="16" t="s">
        <v>397</v>
      </c>
      <c r="B391" t="s">
        <v>29</v>
      </c>
      <c r="C391">
        <v>22</v>
      </c>
      <c r="D391" s="17" t="str">
        <f t="shared" si="81"/>
        <v/>
      </c>
      <c r="AC391" t="str">
        <f t="shared" ref="AC391:AC454" si="82">TRIM((SUBSTITUTE(AB391,_xlfn.CONCAT("- ",AD391),"")))</f>
        <v/>
      </c>
      <c r="AD391" t="str">
        <f t="shared" ref="AD391:AD454" si="83">TRIM(IFERROR(IFERROR(SUBSTITUTE(RIGHT(AB391,LEN(AB391) - SEARCH(" - ", AB391, SEARCH(" - ", AB391) + 1)),"- ",""),SUBSTITUTE(RIGHT(AB391,LEN(AB391) - (SEARCH(" - ", AB391) + 1)),"- ","")),""))</f>
        <v/>
      </c>
      <c r="AE391" t="str">
        <f>IF(AB391&lt;&gt;"",COUNTIFS($B$2:$Y$17,AB391,cell_passage!$B$2:$Y$17,"&lt;&gt;"),"")</f>
        <v/>
      </c>
      <c r="AF391" t="str">
        <f t="shared" si="71"/>
        <v/>
      </c>
      <c r="AG391" t="str">
        <f t="shared" si="72"/>
        <v/>
      </c>
      <c r="AH391" t="str">
        <f t="shared" si="73"/>
        <v/>
      </c>
      <c r="AI391" t="str">
        <f t="shared" si="74"/>
        <v/>
      </c>
      <c r="AJ391" t="str">
        <f t="shared" si="75"/>
        <v/>
      </c>
      <c r="AK391" t="str">
        <f>IF('Plate preparation Calculations'!N398&lt;&gt;"",'Plate preparation Calculations'!N398,"")</f>
        <v/>
      </c>
      <c r="AL391" s="27" t="str">
        <f t="shared" si="76"/>
        <v/>
      </c>
      <c r="AM391" s="21" t="str">
        <f t="shared" si="77"/>
        <v/>
      </c>
      <c r="AN391" t="str">
        <f t="shared" si="78"/>
        <v/>
      </c>
    </row>
    <row r="392" spans="1:40" x14ac:dyDescent="0.3">
      <c r="A392" s="16" t="s">
        <v>398</v>
      </c>
      <c r="B392" t="s">
        <v>30</v>
      </c>
      <c r="C392">
        <v>22</v>
      </c>
      <c r="D392" s="17" t="str">
        <f t="shared" si="81"/>
        <v/>
      </c>
      <c r="AC392" t="str">
        <f t="shared" si="82"/>
        <v/>
      </c>
      <c r="AD392" t="str">
        <f t="shared" si="83"/>
        <v/>
      </c>
      <c r="AE392" t="str">
        <f>IF(AB392&lt;&gt;"",COUNTIFS($B$2:$Y$17,AB392,cell_passage!$B$2:$Y$17,"&lt;&gt;"),"")</f>
        <v/>
      </c>
      <c r="AF392" t="str">
        <f t="shared" si="71"/>
        <v/>
      </c>
      <c r="AG392" t="str">
        <f t="shared" si="72"/>
        <v/>
      </c>
      <c r="AH392" t="str">
        <f t="shared" si="73"/>
        <v/>
      </c>
      <c r="AI392" t="str">
        <f t="shared" si="74"/>
        <v/>
      </c>
      <c r="AJ392" t="str">
        <f t="shared" si="75"/>
        <v/>
      </c>
      <c r="AK392" t="str">
        <f>IF('Plate preparation Calculations'!N399&lt;&gt;"",'Plate preparation Calculations'!N399,"")</f>
        <v/>
      </c>
      <c r="AL392" s="27" t="str">
        <f t="shared" si="76"/>
        <v/>
      </c>
      <c r="AM392" s="21" t="str">
        <f t="shared" si="77"/>
        <v/>
      </c>
      <c r="AN392" t="str">
        <f t="shared" si="78"/>
        <v/>
      </c>
    </row>
    <row r="393" spans="1:40" x14ac:dyDescent="0.3">
      <c r="A393" s="16" t="s">
        <v>399</v>
      </c>
      <c r="B393" t="s">
        <v>31</v>
      </c>
      <c r="C393">
        <v>22</v>
      </c>
      <c r="D393" s="17" t="str">
        <f t="shared" si="81"/>
        <v/>
      </c>
      <c r="AC393" t="str">
        <f t="shared" si="82"/>
        <v/>
      </c>
      <c r="AD393" t="str">
        <f t="shared" si="83"/>
        <v/>
      </c>
      <c r="AE393" t="str">
        <f>IF(AB393&lt;&gt;"",COUNTIFS($B$2:$Y$17,AB393,cell_passage!$B$2:$Y$17,"&lt;&gt;"),"")</f>
        <v/>
      </c>
      <c r="AF393" t="str">
        <f t="shared" si="71"/>
        <v/>
      </c>
      <c r="AG393" t="str">
        <f t="shared" si="72"/>
        <v/>
      </c>
      <c r="AH393" t="str">
        <f t="shared" si="73"/>
        <v/>
      </c>
      <c r="AI393" t="str">
        <f t="shared" si="74"/>
        <v/>
      </c>
      <c r="AJ393" t="str">
        <f t="shared" si="75"/>
        <v/>
      </c>
      <c r="AK393" t="str">
        <f>IF('Plate preparation Calculations'!N400&lt;&gt;"",'Plate preparation Calculations'!N400,"")</f>
        <v/>
      </c>
      <c r="AL393" s="27" t="str">
        <f t="shared" si="76"/>
        <v/>
      </c>
      <c r="AM393" s="21" t="str">
        <f t="shared" si="77"/>
        <v/>
      </c>
      <c r="AN393" t="str">
        <f t="shared" si="78"/>
        <v/>
      </c>
    </row>
    <row r="394" spans="1:40" x14ac:dyDescent="0.3">
      <c r="A394" s="16" t="s">
        <v>400</v>
      </c>
      <c r="B394" t="s">
        <v>32</v>
      </c>
      <c r="C394">
        <v>22</v>
      </c>
      <c r="D394" s="17" t="str">
        <f t="shared" si="81"/>
        <v/>
      </c>
      <c r="AC394" t="str">
        <f t="shared" si="82"/>
        <v/>
      </c>
      <c r="AD394" t="str">
        <f t="shared" si="83"/>
        <v/>
      </c>
      <c r="AE394" t="str">
        <f>IF(AB394&lt;&gt;"",COUNTIFS($B$2:$Y$17,AB394,cell_passage!$B$2:$Y$17,"&lt;&gt;"),"")</f>
        <v/>
      </c>
      <c r="AF394" t="str">
        <f t="shared" si="71"/>
        <v/>
      </c>
      <c r="AG394" t="str">
        <f t="shared" si="72"/>
        <v/>
      </c>
      <c r="AH394" t="str">
        <f t="shared" si="73"/>
        <v/>
      </c>
      <c r="AI394" t="str">
        <f t="shared" si="74"/>
        <v/>
      </c>
      <c r="AJ394" t="str">
        <f t="shared" si="75"/>
        <v/>
      </c>
      <c r="AK394" t="str">
        <f>IF('Plate preparation Calculations'!N401&lt;&gt;"",'Plate preparation Calculations'!N401,"")</f>
        <v/>
      </c>
      <c r="AL394" s="27" t="str">
        <f t="shared" si="76"/>
        <v/>
      </c>
      <c r="AM394" s="21" t="str">
        <f t="shared" si="77"/>
        <v/>
      </c>
      <c r="AN394" t="str">
        <f t="shared" si="78"/>
        <v/>
      </c>
    </row>
    <row r="395" spans="1:40" x14ac:dyDescent="0.3">
      <c r="A395" s="16" t="s">
        <v>401</v>
      </c>
      <c r="B395" t="s">
        <v>33</v>
      </c>
      <c r="C395">
        <v>22</v>
      </c>
      <c r="D395" s="17" t="str">
        <f t="shared" si="81"/>
        <v/>
      </c>
      <c r="AC395" t="str">
        <f t="shared" si="82"/>
        <v/>
      </c>
      <c r="AD395" t="str">
        <f t="shared" si="83"/>
        <v/>
      </c>
      <c r="AE395" t="str">
        <f>IF(AB395&lt;&gt;"",COUNTIFS($B$2:$Y$17,AB395,cell_passage!$B$2:$Y$17,"&lt;&gt;"),"")</f>
        <v/>
      </c>
      <c r="AF395" t="str">
        <f t="shared" si="71"/>
        <v/>
      </c>
      <c r="AG395" t="str">
        <f t="shared" si="72"/>
        <v/>
      </c>
      <c r="AH395" t="str">
        <f t="shared" si="73"/>
        <v/>
      </c>
      <c r="AI395" t="str">
        <f t="shared" si="74"/>
        <v/>
      </c>
      <c r="AJ395" t="str">
        <f t="shared" si="75"/>
        <v/>
      </c>
      <c r="AK395" t="str">
        <f>IF('Plate preparation Calculations'!N402&lt;&gt;"",'Plate preparation Calculations'!N402,"")</f>
        <v/>
      </c>
      <c r="AL395" s="27" t="str">
        <f t="shared" si="76"/>
        <v/>
      </c>
      <c r="AM395" s="21" t="str">
        <f t="shared" si="77"/>
        <v/>
      </c>
      <c r="AN395" t="str">
        <f t="shared" si="78"/>
        <v/>
      </c>
    </row>
    <row r="396" spans="1:40" x14ac:dyDescent="0.3">
      <c r="A396" s="16" t="s">
        <v>402</v>
      </c>
      <c r="B396" t="s">
        <v>34</v>
      </c>
      <c r="C396">
        <v>22</v>
      </c>
      <c r="D396" s="17" t="str">
        <f t="shared" si="81"/>
        <v/>
      </c>
      <c r="AC396" t="str">
        <f t="shared" si="82"/>
        <v/>
      </c>
      <c r="AD396" t="str">
        <f t="shared" si="83"/>
        <v/>
      </c>
      <c r="AE396" t="str">
        <f>IF(AB396&lt;&gt;"",COUNTIFS($B$2:$Y$17,AB396,cell_passage!$B$2:$Y$17,"&lt;&gt;"),"")</f>
        <v/>
      </c>
      <c r="AF396" t="str">
        <f t="shared" si="71"/>
        <v/>
      </c>
      <c r="AG396" t="str">
        <f t="shared" si="72"/>
        <v/>
      </c>
      <c r="AH396" t="str">
        <f t="shared" si="73"/>
        <v/>
      </c>
      <c r="AI396" t="str">
        <f t="shared" si="74"/>
        <v/>
      </c>
      <c r="AJ396" t="str">
        <f t="shared" si="75"/>
        <v/>
      </c>
      <c r="AK396" t="str">
        <f>IF('Plate preparation Calculations'!N403&lt;&gt;"",'Plate preparation Calculations'!N403,"")</f>
        <v/>
      </c>
      <c r="AL396" s="27" t="str">
        <f t="shared" si="76"/>
        <v/>
      </c>
      <c r="AM396" s="21" t="str">
        <f t="shared" si="77"/>
        <v/>
      </c>
      <c r="AN396" t="str">
        <f t="shared" si="78"/>
        <v/>
      </c>
    </row>
    <row r="397" spans="1:40" x14ac:dyDescent="0.3">
      <c r="A397" s="16" t="s">
        <v>403</v>
      </c>
      <c r="B397" t="s">
        <v>35</v>
      </c>
      <c r="C397">
        <v>22</v>
      </c>
      <c r="D397" s="17" t="str">
        <f t="shared" si="81"/>
        <v/>
      </c>
      <c r="AC397" t="str">
        <f t="shared" si="82"/>
        <v/>
      </c>
      <c r="AD397" t="str">
        <f t="shared" si="83"/>
        <v/>
      </c>
      <c r="AE397" t="str">
        <f>IF(AB397&lt;&gt;"",COUNTIFS($B$2:$Y$17,AB397,cell_passage!$B$2:$Y$17,"&lt;&gt;"),"")</f>
        <v/>
      </c>
      <c r="AF397" t="str">
        <f t="shared" si="71"/>
        <v/>
      </c>
      <c r="AG397" t="str">
        <f t="shared" si="72"/>
        <v/>
      </c>
      <c r="AH397" t="str">
        <f t="shared" si="73"/>
        <v/>
      </c>
      <c r="AI397" t="str">
        <f t="shared" si="74"/>
        <v/>
      </c>
      <c r="AJ397" t="str">
        <f t="shared" si="75"/>
        <v/>
      </c>
      <c r="AK397" t="str">
        <f>IF('Plate preparation Calculations'!N404&lt;&gt;"",'Plate preparation Calculations'!N404,"")</f>
        <v/>
      </c>
      <c r="AL397" s="27" t="str">
        <f t="shared" si="76"/>
        <v/>
      </c>
      <c r="AM397" s="21" t="str">
        <f t="shared" si="77"/>
        <v/>
      </c>
      <c r="AN397" t="str">
        <f t="shared" si="78"/>
        <v/>
      </c>
    </row>
    <row r="398" spans="1:40" x14ac:dyDescent="0.3">
      <c r="A398" s="16" t="s">
        <v>404</v>
      </c>
      <c r="B398" t="s">
        <v>18</v>
      </c>
      <c r="C398">
        <v>23</v>
      </c>
      <c r="D398" s="17" t="str">
        <f>IF(X2&lt;&gt;"",X2,"")</f>
        <v>Buffer</v>
      </c>
      <c r="AC398" t="str">
        <f t="shared" si="82"/>
        <v/>
      </c>
      <c r="AD398" t="str">
        <f t="shared" si="83"/>
        <v/>
      </c>
      <c r="AE398" t="str">
        <f>IF(AB398&lt;&gt;"",COUNTIFS($B$2:$Y$17,AB398,cell_passage!$B$2:$Y$17,"&lt;&gt;"),"")</f>
        <v/>
      </c>
      <c r="AF398" t="str">
        <f t="shared" si="71"/>
        <v/>
      </c>
      <c r="AG398" t="str">
        <f t="shared" si="72"/>
        <v/>
      </c>
      <c r="AH398" t="str">
        <f t="shared" si="73"/>
        <v/>
      </c>
      <c r="AI398" t="str">
        <f t="shared" si="74"/>
        <v/>
      </c>
      <c r="AJ398" t="str">
        <f t="shared" si="75"/>
        <v/>
      </c>
      <c r="AK398" t="str">
        <f>IF('Plate preparation Calculations'!N405&lt;&gt;"",'Plate preparation Calculations'!N405,"")</f>
        <v/>
      </c>
      <c r="AL398" s="27" t="str">
        <f t="shared" si="76"/>
        <v/>
      </c>
      <c r="AM398" s="21" t="str">
        <f t="shared" si="77"/>
        <v/>
      </c>
      <c r="AN398" t="str">
        <f t="shared" si="78"/>
        <v/>
      </c>
    </row>
    <row r="399" spans="1:40" x14ac:dyDescent="0.3">
      <c r="A399" s="16" t="s">
        <v>405</v>
      </c>
      <c r="B399" t="s">
        <v>21</v>
      </c>
      <c r="C399">
        <v>23</v>
      </c>
      <c r="D399" s="17" t="str">
        <f t="shared" ref="D399:D413" si="84">IF(T74&lt;&gt;"",T74,"")</f>
        <v/>
      </c>
      <c r="AC399" t="str">
        <f t="shared" si="82"/>
        <v/>
      </c>
      <c r="AD399" t="str">
        <f t="shared" si="83"/>
        <v/>
      </c>
      <c r="AE399" t="str">
        <f>IF(AB399&lt;&gt;"",COUNTIFS($B$2:$Y$17,AB399,cell_passage!$B$2:$Y$17,"&lt;&gt;"),"")</f>
        <v/>
      </c>
      <c r="AF399" t="str">
        <f t="shared" si="71"/>
        <v/>
      </c>
      <c r="AG399" t="str">
        <f t="shared" si="72"/>
        <v/>
      </c>
      <c r="AH399" t="str">
        <f t="shared" si="73"/>
        <v/>
      </c>
      <c r="AI399" t="str">
        <f t="shared" si="74"/>
        <v/>
      </c>
      <c r="AJ399" t="str">
        <f t="shared" si="75"/>
        <v/>
      </c>
      <c r="AK399" t="str">
        <f>IF('Plate preparation Calculations'!N406&lt;&gt;"",'Plate preparation Calculations'!N406,"")</f>
        <v/>
      </c>
      <c r="AL399" s="27" t="str">
        <f t="shared" si="76"/>
        <v/>
      </c>
      <c r="AM399" s="21" t="str">
        <f t="shared" si="77"/>
        <v/>
      </c>
      <c r="AN399" t="str">
        <f t="shared" si="78"/>
        <v/>
      </c>
    </row>
    <row r="400" spans="1:40" x14ac:dyDescent="0.3">
      <c r="A400" s="16" t="s">
        <v>406</v>
      </c>
      <c r="B400" t="s">
        <v>22</v>
      </c>
      <c r="C400">
        <v>23</v>
      </c>
      <c r="D400" s="17" t="str">
        <f t="shared" si="84"/>
        <v/>
      </c>
      <c r="AC400" t="str">
        <f t="shared" si="82"/>
        <v/>
      </c>
      <c r="AD400" t="str">
        <f t="shared" si="83"/>
        <v/>
      </c>
      <c r="AE400" t="str">
        <f>IF(AB400&lt;&gt;"",COUNTIFS($B$2:$Y$17,AB400,cell_passage!$B$2:$Y$17,"&lt;&gt;"),"")</f>
        <v/>
      </c>
      <c r="AF400" t="str">
        <f t="shared" si="71"/>
        <v/>
      </c>
      <c r="AG400" t="str">
        <f t="shared" si="72"/>
        <v/>
      </c>
      <c r="AH400" t="str">
        <f t="shared" si="73"/>
        <v/>
      </c>
      <c r="AI400" t="str">
        <f t="shared" si="74"/>
        <v/>
      </c>
      <c r="AJ400" t="str">
        <f t="shared" si="75"/>
        <v/>
      </c>
      <c r="AK400" t="str">
        <f>IF('Plate preparation Calculations'!N407&lt;&gt;"",'Plate preparation Calculations'!N407,"")</f>
        <v/>
      </c>
      <c r="AL400" s="27" t="str">
        <f t="shared" si="76"/>
        <v/>
      </c>
      <c r="AM400" s="21" t="str">
        <f t="shared" si="77"/>
        <v/>
      </c>
      <c r="AN400" t="str">
        <f t="shared" si="78"/>
        <v/>
      </c>
    </row>
    <row r="401" spans="1:40" x14ac:dyDescent="0.3">
      <c r="A401" s="16" t="s">
        <v>407</v>
      </c>
      <c r="B401" t="s">
        <v>23</v>
      </c>
      <c r="C401">
        <v>23</v>
      </c>
      <c r="D401" s="17" t="str">
        <f t="shared" si="84"/>
        <v/>
      </c>
      <c r="AC401" t="str">
        <f t="shared" si="82"/>
        <v/>
      </c>
      <c r="AD401" t="str">
        <f t="shared" si="83"/>
        <v/>
      </c>
      <c r="AE401" t="str">
        <f>IF(AB401&lt;&gt;"",COUNTIFS($B$2:$Y$17,AB401,cell_passage!$B$2:$Y$17,"&lt;&gt;"),"")</f>
        <v/>
      </c>
      <c r="AF401" t="str">
        <f t="shared" si="71"/>
        <v/>
      </c>
      <c r="AG401" t="str">
        <f t="shared" si="72"/>
        <v/>
      </c>
      <c r="AH401" t="str">
        <f t="shared" si="73"/>
        <v/>
      </c>
      <c r="AI401" t="str">
        <f t="shared" si="74"/>
        <v/>
      </c>
      <c r="AJ401" t="str">
        <f t="shared" si="75"/>
        <v/>
      </c>
      <c r="AK401" t="str">
        <f>IF('Plate preparation Calculations'!N408&lt;&gt;"",'Plate preparation Calculations'!N408,"")</f>
        <v/>
      </c>
      <c r="AL401" s="27" t="str">
        <f t="shared" si="76"/>
        <v/>
      </c>
      <c r="AM401" s="21" t="str">
        <f t="shared" si="77"/>
        <v/>
      </c>
      <c r="AN401" t="str">
        <f t="shared" si="78"/>
        <v/>
      </c>
    </row>
    <row r="402" spans="1:40" x14ac:dyDescent="0.3">
      <c r="A402" s="16" t="s">
        <v>408</v>
      </c>
      <c r="B402" t="s">
        <v>24</v>
      </c>
      <c r="C402">
        <v>23</v>
      </c>
      <c r="D402" s="17" t="str">
        <f t="shared" si="84"/>
        <v/>
      </c>
      <c r="AC402" t="str">
        <f t="shared" si="82"/>
        <v/>
      </c>
      <c r="AD402" t="str">
        <f t="shared" si="83"/>
        <v/>
      </c>
      <c r="AE402" t="str">
        <f>IF(AB402&lt;&gt;"",COUNTIFS($B$2:$Y$17,AB402,cell_passage!$B$2:$Y$17,"&lt;&gt;"),"")</f>
        <v/>
      </c>
      <c r="AF402" t="str">
        <f t="shared" si="71"/>
        <v/>
      </c>
      <c r="AG402" t="str">
        <f t="shared" si="72"/>
        <v/>
      </c>
      <c r="AH402" t="str">
        <f t="shared" si="73"/>
        <v/>
      </c>
      <c r="AI402" t="str">
        <f t="shared" si="74"/>
        <v/>
      </c>
      <c r="AJ402" t="str">
        <f t="shared" si="75"/>
        <v/>
      </c>
      <c r="AK402" t="str">
        <f>IF('Plate preparation Calculations'!N409&lt;&gt;"",'Plate preparation Calculations'!N409,"")</f>
        <v/>
      </c>
      <c r="AL402" s="27" t="str">
        <f t="shared" si="76"/>
        <v/>
      </c>
      <c r="AM402" s="21" t="str">
        <f t="shared" si="77"/>
        <v/>
      </c>
      <c r="AN402" t="str">
        <f t="shared" si="78"/>
        <v/>
      </c>
    </row>
    <row r="403" spans="1:40" x14ac:dyDescent="0.3">
      <c r="A403" s="16" t="s">
        <v>409</v>
      </c>
      <c r="B403" t="s">
        <v>25</v>
      </c>
      <c r="C403">
        <v>23</v>
      </c>
      <c r="D403" s="17" t="str">
        <f t="shared" si="84"/>
        <v/>
      </c>
      <c r="AC403" t="str">
        <f t="shared" si="82"/>
        <v/>
      </c>
      <c r="AD403" t="str">
        <f t="shared" si="83"/>
        <v/>
      </c>
      <c r="AE403" t="str">
        <f>IF(AB403&lt;&gt;"",COUNTIFS($B$2:$Y$17,AB403,cell_passage!$B$2:$Y$17,"&lt;&gt;"),"")</f>
        <v/>
      </c>
      <c r="AF403" t="str">
        <f t="shared" ref="AF403:AF466" si="85">IFERROR(AE403*AD403,"")</f>
        <v/>
      </c>
      <c r="AG403" t="str">
        <f t="shared" ref="AG403:AG466" si="86">IFERROR(AE403*$AF$1,"")</f>
        <v/>
      </c>
      <c r="AH403" t="str">
        <f t="shared" ref="AH403:AH466" si="87">IFERROR(1000*AF403/AG403,"")</f>
        <v/>
      </c>
      <c r="AI403" t="str">
        <f t="shared" ref="AI403:AI466" si="88">IFERROR(AF403*$AC$1,"")</f>
        <v/>
      </c>
      <c r="AJ403" t="str">
        <f t="shared" ref="AJ403:AJ466" si="89">IFERROR(AG403*$AC$1,"")</f>
        <v/>
      </c>
      <c r="AK403" t="str">
        <f>IF('Plate preparation Calculations'!N410&lt;&gt;"",'Plate preparation Calculations'!N410,"")</f>
        <v/>
      </c>
      <c r="AL403" s="27" t="str">
        <f t="shared" ref="AL403:AL466" si="90">IFERROR(1000*$AC$2*AI403/AK403,"")</f>
        <v/>
      </c>
      <c r="AM403" s="21" t="str">
        <f t="shared" ref="AM403:AM466" si="91">IFERROR(AN403-AL403,"")</f>
        <v/>
      </c>
      <c r="AN403" t="str">
        <f t="shared" ref="AN403:AN466" si="92">IFERROR($AF$1*$AC$1*$AC$2*AE403,"")</f>
        <v/>
      </c>
    </row>
    <row r="404" spans="1:40" x14ac:dyDescent="0.3">
      <c r="A404" s="16" t="s">
        <v>410</v>
      </c>
      <c r="B404" t="s">
        <v>26</v>
      </c>
      <c r="C404">
        <v>23</v>
      </c>
      <c r="D404" s="17" t="str">
        <f t="shared" si="84"/>
        <v/>
      </c>
      <c r="AC404" t="str">
        <f t="shared" si="82"/>
        <v/>
      </c>
      <c r="AD404" t="str">
        <f t="shared" si="83"/>
        <v/>
      </c>
      <c r="AE404" t="str">
        <f>IF(AB404&lt;&gt;"",COUNTIFS($B$2:$Y$17,AB404,cell_passage!$B$2:$Y$17,"&lt;&gt;"),"")</f>
        <v/>
      </c>
      <c r="AF404" t="str">
        <f t="shared" si="85"/>
        <v/>
      </c>
      <c r="AG404" t="str">
        <f t="shared" si="86"/>
        <v/>
      </c>
      <c r="AH404" t="str">
        <f t="shared" si="87"/>
        <v/>
      </c>
      <c r="AI404" t="str">
        <f t="shared" si="88"/>
        <v/>
      </c>
      <c r="AJ404" t="str">
        <f t="shared" si="89"/>
        <v/>
      </c>
      <c r="AK404" t="str">
        <f>IF('Plate preparation Calculations'!N411&lt;&gt;"",'Plate preparation Calculations'!N411,"")</f>
        <v/>
      </c>
      <c r="AL404" s="27" t="str">
        <f t="shared" si="90"/>
        <v/>
      </c>
      <c r="AM404" s="21" t="str">
        <f t="shared" si="91"/>
        <v/>
      </c>
      <c r="AN404" t="str">
        <f t="shared" si="92"/>
        <v/>
      </c>
    </row>
    <row r="405" spans="1:40" x14ac:dyDescent="0.3">
      <c r="A405" s="16" t="s">
        <v>411</v>
      </c>
      <c r="B405" t="s">
        <v>27</v>
      </c>
      <c r="C405">
        <v>23</v>
      </c>
      <c r="D405" s="17" t="str">
        <f t="shared" si="84"/>
        <v/>
      </c>
      <c r="AC405" t="str">
        <f t="shared" si="82"/>
        <v/>
      </c>
      <c r="AD405" t="str">
        <f t="shared" si="83"/>
        <v/>
      </c>
      <c r="AE405" t="str">
        <f>IF(AB405&lt;&gt;"",COUNTIFS($B$2:$Y$17,AB405,cell_passage!$B$2:$Y$17,"&lt;&gt;"),"")</f>
        <v/>
      </c>
      <c r="AF405" t="str">
        <f t="shared" si="85"/>
        <v/>
      </c>
      <c r="AG405" t="str">
        <f t="shared" si="86"/>
        <v/>
      </c>
      <c r="AH405" t="str">
        <f t="shared" si="87"/>
        <v/>
      </c>
      <c r="AI405" t="str">
        <f t="shared" si="88"/>
        <v/>
      </c>
      <c r="AJ405" t="str">
        <f t="shared" si="89"/>
        <v/>
      </c>
      <c r="AK405" t="str">
        <f>IF('Plate preparation Calculations'!N412&lt;&gt;"",'Plate preparation Calculations'!N412,"")</f>
        <v/>
      </c>
      <c r="AL405" s="27" t="str">
        <f t="shared" si="90"/>
        <v/>
      </c>
      <c r="AM405" s="21" t="str">
        <f t="shared" si="91"/>
        <v/>
      </c>
      <c r="AN405" t="str">
        <f t="shared" si="92"/>
        <v/>
      </c>
    </row>
    <row r="406" spans="1:40" x14ac:dyDescent="0.3">
      <c r="A406" s="16" t="s">
        <v>412</v>
      </c>
      <c r="B406" t="s">
        <v>28</v>
      </c>
      <c r="C406">
        <v>23</v>
      </c>
      <c r="D406" s="17" t="str">
        <f t="shared" si="84"/>
        <v/>
      </c>
      <c r="AC406" t="str">
        <f t="shared" si="82"/>
        <v/>
      </c>
      <c r="AD406" t="str">
        <f t="shared" si="83"/>
        <v/>
      </c>
      <c r="AE406" t="str">
        <f>IF(AB406&lt;&gt;"",COUNTIFS($B$2:$Y$17,AB406,cell_passage!$B$2:$Y$17,"&lt;&gt;"),"")</f>
        <v/>
      </c>
      <c r="AF406" t="str">
        <f t="shared" si="85"/>
        <v/>
      </c>
      <c r="AG406" t="str">
        <f t="shared" si="86"/>
        <v/>
      </c>
      <c r="AH406" t="str">
        <f t="shared" si="87"/>
        <v/>
      </c>
      <c r="AI406" t="str">
        <f t="shared" si="88"/>
        <v/>
      </c>
      <c r="AJ406" t="str">
        <f t="shared" si="89"/>
        <v/>
      </c>
      <c r="AK406" t="str">
        <f>IF('Plate preparation Calculations'!N413&lt;&gt;"",'Plate preparation Calculations'!N413,"")</f>
        <v/>
      </c>
      <c r="AL406" s="27" t="str">
        <f t="shared" si="90"/>
        <v/>
      </c>
      <c r="AM406" s="21" t="str">
        <f t="shared" si="91"/>
        <v/>
      </c>
      <c r="AN406" t="str">
        <f t="shared" si="92"/>
        <v/>
      </c>
    </row>
    <row r="407" spans="1:40" x14ac:dyDescent="0.3">
      <c r="A407" s="16" t="s">
        <v>413</v>
      </c>
      <c r="B407" t="s">
        <v>29</v>
      </c>
      <c r="C407">
        <v>23</v>
      </c>
      <c r="D407" s="17" t="str">
        <f t="shared" si="84"/>
        <v/>
      </c>
      <c r="AC407" t="str">
        <f t="shared" si="82"/>
        <v/>
      </c>
      <c r="AD407" t="str">
        <f t="shared" si="83"/>
        <v/>
      </c>
      <c r="AE407" t="str">
        <f>IF(AB407&lt;&gt;"",COUNTIFS($B$2:$Y$17,AB407,cell_passage!$B$2:$Y$17,"&lt;&gt;"),"")</f>
        <v/>
      </c>
      <c r="AF407" t="str">
        <f t="shared" si="85"/>
        <v/>
      </c>
      <c r="AG407" t="str">
        <f t="shared" si="86"/>
        <v/>
      </c>
      <c r="AH407" t="str">
        <f t="shared" si="87"/>
        <v/>
      </c>
      <c r="AI407" t="str">
        <f t="shared" si="88"/>
        <v/>
      </c>
      <c r="AJ407" t="str">
        <f t="shared" si="89"/>
        <v/>
      </c>
      <c r="AK407" t="str">
        <f>IF('Plate preparation Calculations'!N414&lt;&gt;"",'Plate preparation Calculations'!N414,"")</f>
        <v/>
      </c>
      <c r="AL407" s="27" t="str">
        <f t="shared" si="90"/>
        <v/>
      </c>
      <c r="AM407" s="21" t="str">
        <f t="shared" si="91"/>
        <v/>
      </c>
      <c r="AN407" t="str">
        <f t="shared" si="92"/>
        <v/>
      </c>
    </row>
    <row r="408" spans="1:40" x14ac:dyDescent="0.3">
      <c r="A408" s="16" t="s">
        <v>414</v>
      </c>
      <c r="B408" t="s">
        <v>30</v>
      </c>
      <c r="C408">
        <v>23</v>
      </c>
      <c r="D408" s="17" t="str">
        <f t="shared" si="84"/>
        <v/>
      </c>
      <c r="AC408" t="str">
        <f t="shared" si="82"/>
        <v/>
      </c>
      <c r="AD408" t="str">
        <f t="shared" si="83"/>
        <v/>
      </c>
      <c r="AE408" t="str">
        <f>IF(AB408&lt;&gt;"",COUNTIFS($B$2:$Y$17,AB408,cell_passage!$B$2:$Y$17,"&lt;&gt;"),"")</f>
        <v/>
      </c>
      <c r="AF408" t="str">
        <f t="shared" si="85"/>
        <v/>
      </c>
      <c r="AG408" t="str">
        <f t="shared" si="86"/>
        <v/>
      </c>
      <c r="AH408" t="str">
        <f t="shared" si="87"/>
        <v/>
      </c>
      <c r="AI408" t="str">
        <f t="shared" si="88"/>
        <v/>
      </c>
      <c r="AJ408" t="str">
        <f t="shared" si="89"/>
        <v/>
      </c>
      <c r="AK408" t="str">
        <f>IF('Plate preparation Calculations'!N415&lt;&gt;"",'Plate preparation Calculations'!N415,"")</f>
        <v/>
      </c>
      <c r="AL408" s="27" t="str">
        <f t="shared" si="90"/>
        <v/>
      </c>
      <c r="AM408" s="21" t="str">
        <f t="shared" si="91"/>
        <v/>
      </c>
      <c r="AN408" t="str">
        <f t="shared" si="92"/>
        <v/>
      </c>
    </row>
    <row r="409" spans="1:40" x14ac:dyDescent="0.3">
      <c r="A409" s="16" t="s">
        <v>415</v>
      </c>
      <c r="B409" t="s">
        <v>31</v>
      </c>
      <c r="C409">
        <v>23</v>
      </c>
      <c r="D409" s="17" t="str">
        <f t="shared" si="84"/>
        <v/>
      </c>
      <c r="AC409" t="str">
        <f t="shared" si="82"/>
        <v/>
      </c>
      <c r="AD409" t="str">
        <f t="shared" si="83"/>
        <v/>
      </c>
      <c r="AE409" t="str">
        <f>IF(AB409&lt;&gt;"",COUNTIFS($B$2:$Y$17,AB409,cell_passage!$B$2:$Y$17,"&lt;&gt;"),"")</f>
        <v/>
      </c>
      <c r="AF409" t="str">
        <f t="shared" si="85"/>
        <v/>
      </c>
      <c r="AG409" t="str">
        <f t="shared" si="86"/>
        <v/>
      </c>
      <c r="AH409" t="str">
        <f t="shared" si="87"/>
        <v/>
      </c>
      <c r="AI409" t="str">
        <f t="shared" si="88"/>
        <v/>
      </c>
      <c r="AJ409" t="str">
        <f t="shared" si="89"/>
        <v/>
      </c>
      <c r="AK409" t="str">
        <f>IF('Plate preparation Calculations'!N416&lt;&gt;"",'Plate preparation Calculations'!N416,"")</f>
        <v/>
      </c>
      <c r="AL409" s="27" t="str">
        <f t="shared" si="90"/>
        <v/>
      </c>
      <c r="AM409" s="21" t="str">
        <f t="shared" si="91"/>
        <v/>
      </c>
      <c r="AN409" t="str">
        <f t="shared" si="92"/>
        <v/>
      </c>
    </row>
    <row r="410" spans="1:40" x14ac:dyDescent="0.3">
      <c r="A410" s="16" t="s">
        <v>416</v>
      </c>
      <c r="B410" t="s">
        <v>32</v>
      </c>
      <c r="C410">
        <v>23</v>
      </c>
      <c r="D410" s="17" t="str">
        <f t="shared" si="84"/>
        <v/>
      </c>
      <c r="AC410" t="str">
        <f t="shared" si="82"/>
        <v/>
      </c>
      <c r="AD410" t="str">
        <f t="shared" si="83"/>
        <v/>
      </c>
      <c r="AE410" t="str">
        <f>IF(AB410&lt;&gt;"",COUNTIFS($B$2:$Y$17,AB410,cell_passage!$B$2:$Y$17,"&lt;&gt;"),"")</f>
        <v/>
      </c>
      <c r="AF410" t="str">
        <f t="shared" si="85"/>
        <v/>
      </c>
      <c r="AG410" t="str">
        <f t="shared" si="86"/>
        <v/>
      </c>
      <c r="AH410" t="str">
        <f t="shared" si="87"/>
        <v/>
      </c>
      <c r="AI410" t="str">
        <f t="shared" si="88"/>
        <v/>
      </c>
      <c r="AJ410" t="str">
        <f t="shared" si="89"/>
        <v/>
      </c>
      <c r="AK410" t="str">
        <f>IF('Plate preparation Calculations'!N417&lt;&gt;"",'Plate preparation Calculations'!N417,"")</f>
        <v/>
      </c>
      <c r="AL410" s="27" t="str">
        <f t="shared" si="90"/>
        <v/>
      </c>
      <c r="AM410" s="21" t="str">
        <f t="shared" si="91"/>
        <v/>
      </c>
      <c r="AN410" t="str">
        <f t="shared" si="92"/>
        <v/>
      </c>
    </row>
    <row r="411" spans="1:40" x14ac:dyDescent="0.3">
      <c r="A411" s="16" t="s">
        <v>417</v>
      </c>
      <c r="B411" t="s">
        <v>33</v>
      </c>
      <c r="C411">
        <v>23</v>
      </c>
      <c r="D411" s="17" t="str">
        <f t="shared" si="84"/>
        <v/>
      </c>
      <c r="AC411" t="str">
        <f t="shared" si="82"/>
        <v/>
      </c>
      <c r="AD411" t="str">
        <f t="shared" si="83"/>
        <v/>
      </c>
      <c r="AE411" t="str">
        <f>IF(AB411&lt;&gt;"",COUNTIFS($B$2:$Y$17,AB411,cell_passage!$B$2:$Y$17,"&lt;&gt;"),"")</f>
        <v/>
      </c>
      <c r="AF411" t="str">
        <f t="shared" si="85"/>
        <v/>
      </c>
      <c r="AG411" t="str">
        <f t="shared" si="86"/>
        <v/>
      </c>
      <c r="AH411" t="str">
        <f t="shared" si="87"/>
        <v/>
      </c>
      <c r="AI411" t="str">
        <f t="shared" si="88"/>
        <v/>
      </c>
      <c r="AJ411" t="str">
        <f t="shared" si="89"/>
        <v/>
      </c>
      <c r="AK411" t="str">
        <f>IF('Plate preparation Calculations'!N418&lt;&gt;"",'Plate preparation Calculations'!N418,"")</f>
        <v/>
      </c>
      <c r="AL411" s="27" t="str">
        <f t="shared" si="90"/>
        <v/>
      </c>
      <c r="AM411" s="21" t="str">
        <f t="shared" si="91"/>
        <v/>
      </c>
      <c r="AN411" t="str">
        <f t="shared" si="92"/>
        <v/>
      </c>
    </row>
    <row r="412" spans="1:40" x14ac:dyDescent="0.3">
      <c r="A412" s="16" t="s">
        <v>418</v>
      </c>
      <c r="B412" t="s">
        <v>34</v>
      </c>
      <c r="C412">
        <v>23</v>
      </c>
      <c r="D412" s="17" t="str">
        <f t="shared" si="84"/>
        <v/>
      </c>
      <c r="AC412" t="str">
        <f t="shared" si="82"/>
        <v/>
      </c>
      <c r="AD412" t="str">
        <f t="shared" si="83"/>
        <v/>
      </c>
      <c r="AE412" t="str">
        <f>IF(AB412&lt;&gt;"",COUNTIFS($B$2:$Y$17,AB412,cell_passage!$B$2:$Y$17,"&lt;&gt;"),"")</f>
        <v/>
      </c>
      <c r="AF412" t="str">
        <f t="shared" si="85"/>
        <v/>
      </c>
      <c r="AG412" t="str">
        <f t="shared" si="86"/>
        <v/>
      </c>
      <c r="AH412" t="str">
        <f t="shared" si="87"/>
        <v/>
      </c>
      <c r="AI412" t="str">
        <f t="shared" si="88"/>
        <v/>
      </c>
      <c r="AJ412" t="str">
        <f t="shared" si="89"/>
        <v/>
      </c>
      <c r="AK412" t="str">
        <f>IF('Plate preparation Calculations'!N419&lt;&gt;"",'Plate preparation Calculations'!N419,"")</f>
        <v/>
      </c>
      <c r="AL412" s="27" t="str">
        <f t="shared" si="90"/>
        <v/>
      </c>
      <c r="AM412" s="21" t="str">
        <f t="shared" si="91"/>
        <v/>
      </c>
      <c r="AN412" t="str">
        <f t="shared" si="92"/>
        <v/>
      </c>
    </row>
    <row r="413" spans="1:40" x14ac:dyDescent="0.3">
      <c r="A413" s="16" t="s">
        <v>419</v>
      </c>
      <c r="B413" t="s">
        <v>35</v>
      </c>
      <c r="C413">
        <v>23</v>
      </c>
      <c r="D413" s="17" t="str">
        <f t="shared" si="84"/>
        <v/>
      </c>
      <c r="AC413" t="str">
        <f t="shared" si="82"/>
        <v/>
      </c>
      <c r="AD413" t="str">
        <f t="shared" si="83"/>
        <v/>
      </c>
      <c r="AE413" t="str">
        <f>IF(AB413&lt;&gt;"",COUNTIFS($B$2:$Y$17,AB413,cell_passage!$B$2:$Y$17,"&lt;&gt;"),"")</f>
        <v/>
      </c>
      <c r="AF413" t="str">
        <f t="shared" si="85"/>
        <v/>
      </c>
      <c r="AG413" t="str">
        <f t="shared" si="86"/>
        <v/>
      </c>
      <c r="AH413" t="str">
        <f t="shared" si="87"/>
        <v/>
      </c>
      <c r="AI413" t="str">
        <f t="shared" si="88"/>
        <v/>
      </c>
      <c r="AJ413" t="str">
        <f t="shared" si="89"/>
        <v/>
      </c>
      <c r="AK413" t="str">
        <f>IF('Plate preparation Calculations'!N420&lt;&gt;"",'Plate preparation Calculations'!N420,"")</f>
        <v/>
      </c>
      <c r="AL413" s="27" t="str">
        <f t="shared" si="90"/>
        <v/>
      </c>
      <c r="AM413" s="21" t="str">
        <f t="shared" si="91"/>
        <v/>
      </c>
      <c r="AN413" t="str">
        <f t="shared" si="92"/>
        <v/>
      </c>
    </row>
    <row r="414" spans="1:40" x14ac:dyDescent="0.3">
      <c r="A414" s="16" t="s">
        <v>420</v>
      </c>
      <c r="B414" t="s">
        <v>18</v>
      </c>
      <c r="C414">
        <v>24</v>
      </c>
      <c r="D414" s="17" t="str">
        <f>IF(Y2&lt;&gt;"",Y2,"")</f>
        <v>Buffer</v>
      </c>
      <c r="E414" s="17"/>
      <c r="AC414" t="str">
        <f t="shared" si="82"/>
        <v/>
      </c>
      <c r="AD414" t="str">
        <f t="shared" si="83"/>
        <v/>
      </c>
      <c r="AE414" t="str">
        <f>IF(AB414&lt;&gt;"",COUNTIFS($B$2:$Y$17,AB414,cell_passage!$B$2:$Y$17,"&lt;&gt;"),"")</f>
        <v/>
      </c>
      <c r="AF414" t="str">
        <f t="shared" si="85"/>
        <v/>
      </c>
      <c r="AG414" t="str">
        <f t="shared" si="86"/>
        <v/>
      </c>
      <c r="AH414" t="str">
        <f t="shared" si="87"/>
        <v/>
      </c>
      <c r="AI414" t="str">
        <f t="shared" si="88"/>
        <v/>
      </c>
      <c r="AJ414" t="str">
        <f t="shared" si="89"/>
        <v/>
      </c>
      <c r="AK414" t="str">
        <f>IF('Plate preparation Calculations'!N421&lt;&gt;"",'Plate preparation Calculations'!N421,"")</f>
        <v/>
      </c>
      <c r="AL414" s="27" t="str">
        <f t="shared" si="90"/>
        <v/>
      </c>
      <c r="AM414" s="21" t="str">
        <f t="shared" si="91"/>
        <v/>
      </c>
      <c r="AN414" t="str">
        <f t="shared" si="92"/>
        <v/>
      </c>
    </row>
    <row r="415" spans="1:40" x14ac:dyDescent="0.3">
      <c r="A415" s="16" t="s">
        <v>421</v>
      </c>
      <c r="B415" t="s">
        <v>21</v>
      </c>
      <c r="C415">
        <v>24</v>
      </c>
      <c r="D415" s="17" t="str">
        <f t="shared" ref="D415:D429" si="93">IF(T90&lt;&gt;"",T90,"")</f>
        <v/>
      </c>
      <c r="AC415" t="str">
        <f t="shared" si="82"/>
        <v/>
      </c>
      <c r="AD415" t="str">
        <f t="shared" si="83"/>
        <v/>
      </c>
      <c r="AE415" t="str">
        <f>IF(AB415&lt;&gt;"",COUNTIFS($B$2:$Y$17,AB415,cell_passage!$B$2:$Y$17,"&lt;&gt;"),"")</f>
        <v/>
      </c>
      <c r="AF415" t="str">
        <f t="shared" si="85"/>
        <v/>
      </c>
      <c r="AG415" t="str">
        <f t="shared" si="86"/>
        <v/>
      </c>
      <c r="AH415" t="str">
        <f t="shared" si="87"/>
        <v/>
      </c>
      <c r="AI415" t="str">
        <f t="shared" si="88"/>
        <v/>
      </c>
      <c r="AJ415" t="str">
        <f t="shared" si="89"/>
        <v/>
      </c>
      <c r="AK415" t="str">
        <f>IF('Plate preparation Calculations'!N422&lt;&gt;"",'Plate preparation Calculations'!N422,"")</f>
        <v/>
      </c>
      <c r="AL415" s="27" t="str">
        <f t="shared" si="90"/>
        <v/>
      </c>
      <c r="AM415" s="21" t="str">
        <f t="shared" si="91"/>
        <v/>
      </c>
      <c r="AN415" t="str">
        <f t="shared" si="92"/>
        <v/>
      </c>
    </row>
    <row r="416" spans="1:40" x14ac:dyDescent="0.3">
      <c r="A416" s="16" t="s">
        <v>422</v>
      </c>
      <c r="B416" t="s">
        <v>22</v>
      </c>
      <c r="C416">
        <v>24</v>
      </c>
      <c r="D416" s="17" t="str">
        <f t="shared" si="93"/>
        <v/>
      </c>
      <c r="AC416" t="str">
        <f t="shared" si="82"/>
        <v/>
      </c>
      <c r="AD416" t="str">
        <f t="shared" si="83"/>
        <v/>
      </c>
      <c r="AE416" t="str">
        <f>IF(AB416&lt;&gt;"",COUNTIFS($B$2:$Y$17,AB416,cell_passage!$B$2:$Y$17,"&lt;&gt;"),"")</f>
        <v/>
      </c>
      <c r="AF416" t="str">
        <f t="shared" si="85"/>
        <v/>
      </c>
      <c r="AG416" t="str">
        <f t="shared" si="86"/>
        <v/>
      </c>
      <c r="AH416" t="str">
        <f t="shared" si="87"/>
        <v/>
      </c>
      <c r="AI416" t="str">
        <f t="shared" si="88"/>
        <v/>
      </c>
      <c r="AJ416" t="str">
        <f t="shared" si="89"/>
        <v/>
      </c>
      <c r="AK416" t="str">
        <f>IF('Plate preparation Calculations'!N423&lt;&gt;"",'Plate preparation Calculations'!N423,"")</f>
        <v/>
      </c>
      <c r="AL416" s="27" t="str">
        <f t="shared" si="90"/>
        <v/>
      </c>
      <c r="AM416" s="21" t="str">
        <f t="shared" si="91"/>
        <v/>
      </c>
      <c r="AN416" t="str">
        <f t="shared" si="92"/>
        <v/>
      </c>
    </row>
    <row r="417" spans="1:40" x14ac:dyDescent="0.3">
      <c r="A417" s="16" t="s">
        <v>423</v>
      </c>
      <c r="B417" t="s">
        <v>23</v>
      </c>
      <c r="C417">
        <v>24</v>
      </c>
      <c r="D417" s="17" t="str">
        <f t="shared" si="93"/>
        <v/>
      </c>
      <c r="AC417" t="str">
        <f t="shared" si="82"/>
        <v/>
      </c>
      <c r="AD417" t="str">
        <f t="shared" si="83"/>
        <v/>
      </c>
      <c r="AE417" t="str">
        <f>IF(AB417&lt;&gt;"",COUNTIFS($B$2:$Y$17,AB417,cell_passage!$B$2:$Y$17,"&lt;&gt;"),"")</f>
        <v/>
      </c>
      <c r="AF417" t="str">
        <f t="shared" si="85"/>
        <v/>
      </c>
      <c r="AG417" t="str">
        <f t="shared" si="86"/>
        <v/>
      </c>
      <c r="AH417" t="str">
        <f t="shared" si="87"/>
        <v/>
      </c>
      <c r="AI417" t="str">
        <f t="shared" si="88"/>
        <v/>
      </c>
      <c r="AJ417" t="str">
        <f t="shared" si="89"/>
        <v/>
      </c>
      <c r="AK417" t="str">
        <f>IF('Plate preparation Calculations'!N424&lt;&gt;"",'Plate preparation Calculations'!N424,"")</f>
        <v/>
      </c>
      <c r="AL417" s="27" t="str">
        <f t="shared" si="90"/>
        <v/>
      </c>
      <c r="AM417" s="21" t="str">
        <f t="shared" si="91"/>
        <v/>
      </c>
      <c r="AN417" t="str">
        <f t="shared" si="92"/>
        <v/>
      </c>
    </row>
    <row r="418" spans="1:40" x14ac:dyDescent="0.3">
      <c r="A418" s="16" t="s">
        <v>424</v>
      </c>
      <c r="B418" t="s">
        <v>24</v>
      </c>
      <c r="C418">
        <v>24</v>
      </c>
      <c r="D418" s="17" t="str">
        <f t="shared" si="93"/>
        <v/>
      </c>
      <c r="AC418" t="str">
        <f t="shared" si="82"/>
        <v/>
      </c>
      <c r="AD418" t="str">
        <f t="shared" si="83"/>
        <v/>
      </c>
      <c r="AE418" t="str">
        <f>IF(AB418&lt;&gt;"",COUNTIFS($B$2:$Y$17,AB418,cell_passage!$B$2:$Y$17,"&lt;&gt;"),"")</f>
        <v/>
      </c>
      <c r="AF418" t="str">
        <f t="shared" si="85"/>
        <v/>
      </c>
      <c r="AG418" t="str">
        <f t="shared" si="86"/>
        <v/>
      </c>
      <c r="AH418" t="str">
        <f t="shared" si="87"/>
        <v/>
      </c>
      <c r="AI418" t="str">
        <f t="shared" si="88"/>
        <v/>
      </c>
      <c r="AJ418" t="str">
        <f t="shared" si="89"/>
        <v/>
      </c>
      <c r="AK418" t="str">
        <f>IF('Plate preparation Calculations'!N425&lt;&gt;"",'Plate preparation Calculations'!N425,"")</f>
        <v/>
      </c>
      <c r="AL418" s="27" t="str">
        <f t="shared" si="90"/>
        <v/>
      </c>
      <c r="AM418" s="21" t="str">
        <f t="shared" si="91"/>
        <v/>
      </c>
      <c r="AN418" t="str">
        <f t="shared" si="92"/>
        <v/>
      </c>
    </row>
    <row r="419" spans="1:40" x14ac:dyDescent="0.3">
      <c r="A419" s="16" t="s">
        <v>425</v>
      </c>
      <c r="B419" t="s">
        <v>25</v>
      </c>
      <c r="C419">
        <v>24</v>
      </c>
      <c r="D419" s="17" t="str">
        <f t="shared" si="93"/>
        <v/>
      </c>
      <c r="AC419" t="str">
        <f t="shared" si="82"/>
        <v/>
      </c>
      <c r="AD419" t="str">
        <f t="shared" si="83"/>
        <v/>
      </c>
      <c r="AE419" t="str">
        <f>IF(AB419&lt;&gt;"",COUNTIFS($B$2:$Y$17,AB419,cell_passage!$B$2:$Y$17,"&lt;&gt;"),"")</f>
        <v/>
      </c>
      <c r="AF419" t="str">
        <f t="shared" si="85"/>
        <v/>
      </c>
      <c r="AG419" t="str">
        <f t="shared" si="86"/>
        <v/>
      </c>
      <c r="AH419" t="str">
        <f t="shared" si="87"/>
        <v/>
      </c>
      <c r="AI419" t="str">
        <f t="shared" si="88"/>
        <v/>
      </c>
      <c r="AJ419" t="str">
        <f t="shared" si="89"/>
        <v/>
      </c>
      <c r="AK419" t="str">
        <f>IF('Plate preparation Calculations'!N426&lt;&gt;"",'Plate preparation Calculations'!N426,"")</f>
        <v/>
      </c>
      <c r="AL419" s="27" t="str">
        <f t="shared" si="90"/>
        <v/>
      </c>
      <c r="AM419" s="21" t="str">
        <f t="shared" si="91"/>
        <v/>
      </c>
      <c r="AN419" t="str">
        <f t="shared" si="92"/>
        <v/>
      </c>
    </row>
    <row r="420" spans="1:40" x14ac:dyDescent="0.3">
      <c r="A420" s="16" t="s">
        <v>426</v>
      </c>
      <c r="B420" t="s">
        <v>26</v>
      </c>
      <c r="C420">
        <v>24</v>
      </c>
      <c r="D420" s="17" t="str">
        <f t="shared" si="93"/>
        <v/>
      </c>
      <c r="AC420" t="str">
        <f t="shared" si="82"/>
        <v/>
      </c>
      <c r="AD420" t="str">
        <f t="shared" si="83"/>
        <v/>
      </c>
      <c r="AE420" t="str">
        <f>IF(AB420&lt;&gt;"",COUNTIFS($B$2:$Y$17,AB420,cell_passage!$B$2:$Y$17,"&lt;&gt;"),"")</f>
        <v/>
      </c>
      <c r="AF420" t="str">
        <f t="shared" si="85"/>
        <v/>
      </c>
      <c r="AG420" t="str">
        <f t="shared" si="86"/>
        <v/>
      </c>
      <c r="AH420" t="str">
        <f t="shared" si="87"/>
        <v/>
      </c>
      <c r="AI420" t="str">
        <f t="shared" si="88"/>
        <v/>
      </c>
      <c r="AJ420" t="str">
        <f t="shared" si="89"/>
        <v/>
      </c>
      <c r="AK420" t="str">
        <f>IF('Plate preparation Calculations'!N427&lt;&gt;"",'Plate preparation Calculations'!N427,"")</f>
        <v/>
      </c>
      <c r="AL420" s="27" t="str">
        <f t="shared" si="90"/>
        <v/>
      </c>
      <c r="AM420" s="21" t="str">
        <f t="shared" si="91"/>
        <v/>
      </c>
      <c r="AN420" t="str">
        <f t="shared" si="92"/>
        <v/>
      </c>
    </row>
    <row r="421" spans="1:40" x14ac:dyDescent="0.3">
      <c r="A421" s="16" t="s">
        <v>427</v>
      </c>
      <c r="B421" t="s">
        <v>27</v>
      </c>
      <c r="C421">
        <v>24</v>
      </c>
      <c r="D421" s="17" t="str">
        <f t="shared" si="93"/>
        <v/>
      </c>
      <c r="AC421" t="str">
        <f t="shared" si="82"/>
        <v/>
      </c>
      <c r="AD421" t="str">
        <f t="shared" si="83"/>
        <v/>
      </c>
      <c r="AE421" t="str">
        <f>IF(AB421&lt;&gt;"",COUNTIFS($B$2:$Y$17,AB421,cell_passage!$B$2:$Y$17,"&lt;&gt;"),"")</f>
        <v/>
      </c>
      <c r="AF421" t="str">
        <f t="shared" si="85"/>
        <v/>
      </c>
      <c r="AG421" t="str">
        <f t="shared" si="86"/>
        <v/>
      </c>
      <c r="AH421" t="str">
        <f t="shared" si="87"/>
        <v/>
      </c>
      <c r="AI421" t="str">
        <f t="shared" si="88"/>
        <v/>
      </c>
      <c r="AJ421" t="str">
        <f t="shared" si="89"/>
        <v/>
      </c>
      <c r="AK421" t="str">
        <f>IF('Plate preparation Calculations'!N428&lt;&gt;"",'Plate preparation Calculations'!N428,"")</f>
        <v/>
      </c>
      <c r="AL421" s="27" t="str">
        <f t="shared" si="90"/>
        <v/>
      </c>
      <c r="AM421" s="21" t="str">
        <f t="shared" si="91"/>
        <v/>
      </c>
      <c r="AN421" t="str">
        <f t="shared" si="92"/>
        <v/>
      </c>
    </row>
    <row r="422" spans="1:40" x14ac:dyDescent="0.3">
      <c r="A422" s="16" t="s">
        <v>428</v>
      </c>
      <c r="B422" t="s">
        <v>28</v>
      </c>
      <c r="C422">
        <v>24</v>
      </c>
      <c r="D422" s="17" t="str">
        <f t="shared" si="93"/>
        <v/>
      </c>
      <c r="AC422" t="str">
        <f t="shared" si="82"/>
        <v/>
      </c>
      <c r="AD422" t="str">
        <f t="shared" si="83"/>
        <v/>
      </c>
      <c r="AE422" t="str">
        <f>IF(AB422&lt;&gt;"",COUNTIFS($B$2:$Y$17,AB422,cell_passage!$B$2:$Y$17,"&lt;&gt;"),"")</f>
        <v/>
      </c>
      <c r="AF422" t="str">
        <f t="shared" si="85"/>
        <v/>
      </c>
      <c r="AG422" t="str">
        <f t="shared" si="86"/>
        <v/>
      </c>
      <c r="AH422" t="str">
        <f t="shared" si="87"/>
        <v/>
      </c>
      <c r="AI422" t="str">
        <f t="shared" si="88"/>
        <v/>
      </c>
      <c r="AJ422" t="str">
        <f t="shared" si="89"/>
        <v/>
      </c>
      <c r="AK422" t="str">
        <f>IF('Plate preparation Calculations'!N429&lt;&gt;"",'Plate preparation Calculations'!N429,"")</f>
        <v/>
      </c>
      <c r="AL422" s="27" t="str">
        <f t="shared" si="90"/>
        <v/>
      </c>
      <c r="AM422" s="21" t="str">
        <f t="shared" si="91"/>
        <v/>
      </c>
      <c r="AN422" t="str">
        <f t="shared" si="92"/>
        <v/>
      </c>
    </row>
    <row r="423" spans="1:40" x14ac:dyDescent="0.3">
      <c r="A423" s="16" t="s">
        <v>429</v>
      </c>
      <c r="B423" t="s">
        <v>29</v>
      </c>
      <c r="C423">
        <v>24</v>
      </c>
      <c r="D423" s="17" t="str">
        <f t="shared" si="93"/>
        <v/>
      </c>
      <c r="AC423" t="str">
        <f t="shared" si="82"/>
        <v/>
      </c>
      <c r="AD423" t="str">
        <f t="shared" si="83"/>
        <v/>
      </c>
      <c r="AE423" t="str">
        <f>IF(AB423&lt;&gt;"",COUNTIFS($B$2:$Y$17,AB423,cell_passage!$B$2:$Y$17,"&lt;&gt;"),"")</f>
        <v/>
      </c>
      <c r="AF423" t="str">
        <f t="shared" si="85"/>
        <v/>
      </c>
      <c r="AG423" t="str">
        <f t="shared" si="86"/>
        <v/>
      </c>
      <c r="AH423" t="str">
        <f t="shared" si="87"/>
        <v/>
      </c>
      <c r="AI423" t="str">
        <f t="shared" si="88"/>
        <v/>
      </c>
      <c r="AJ423" t="str">
        <f t="shared" si="89"/>
        <v/>
      </c>
      <c r="AK423" t="str">
        <f>IF('Plate preparation Calculations'!N430&lt;&gt;"",'Plate preparation Calculations'!N430,"")</f>
        <v/>
      </c>
      <c r="AL423" s="27" t="str">
        <f t="shared" si="90"/>
        <v/>
      </c>
      <c r="AM423" s="21" t="str">
        <f t="shared" si="91"/>
        <v/>
      </c>
      <c r="AN423" t="str">
        <f t="shared" si="92"/>
        <v/>
      </c>
    </row>
    <row r="424" spans="1:40" x14ac:dyDescent="0.3">
      <c r="A424" s="16" t="s">
        <v>430</v>
      </c>
      <c r="B424" t="s">
        <v>30</v>
      </c>
      <c r="C424">
        <v>24</v>
      </c>
      <c r="D424" s="17" t="str">
        <f t="shared" si="93"/>
        <v/>
      </c>
      <c r="AC424" t="str">
        <f t="shared" si="82"/>
        <v/>
      </c>
      <c r="AD424" t="str">
        <f t="shared" si="83"/>
        <v/>
      </c>
      <c r="AE424" t="str">
        <f>IF(AB424&lt;&gt;"",COUNTIFS($B$2:$Y$17,AB424,cell_passage!$B$2:$Y$17,"&lt;&gt;"),"")</f>
        <v/>
      </c>
      <c r="AF424" t="str">
        <f t="shared" si="85"/>
        <v/>
      </c>
      <c r="AG424" t="str">
        <f t="shared" si="86"/>
        <v/>
      </c>
      <c r="AH424" t="str">
        <f t="shared" si="87"/>
        <v/>
      </c>
      <c r="AI424" t="str">
        <f t="shared" si="88"/>
        <v/>
      </c>
      <c r="AJ424" t="str">
        <f t="shared" si="89"/>
        <v/>
      </c>
      <c r="AK424" t="str">
        <f>IF('Plate preparation Calculations'!N431&lt;&gt;"",'Plate preparation Calculations'!N431,"")</f>
        <v/>
      </c>
      <c r="AL424" s="27" t="str">
        <f t="shared" si="90"/>
        <v/>
      </c>
      <c r="AM424" s="21" t="str">
        <f t="shared" si="91"/>
        <v/>
      </c>
      <c r="AN424" t="str">
        <f t="shared" si="92"/>
        <v/>
      </c>
    </row>
    <row r="425" spans="1:40" x14ac:dyDescent="0.3">
      <c r="A425" s="16" t="s">
        <v>431</v>
      </c>
      <c r="B425" t="s">
        <v>31</v>
      </c>
      <c r="C425">
        <v>24</v>
      </c>
      <c r="D425" s="17" t="str">
        <f t="shared" si="93"/>
        <v/>
      </c>
      <c r="AC425" t="str">
        <f t="shared" si="82"/>
        <v/>
      </c>
      <c r="AD425" t="str">
        <f t="shared" si="83"/>
        <v/>
      </c>
      <c r="AE425" t="str">
        <f>IF(AB425&lt;&gt;"",COUNTIFS($B$2:$Y$17,AB425,cell_passage!$B$2:$Y$17,"&lt;&gt;"),"")</f>
        <v/>
      </c>
      <c r="AF425" t="str">
        <f t="shared" si="85"/>
        <v/>
      </c>
      <c r="AG425" t="str">
        <f t="shared" si="86"/>
        <v/>
      </c>
      <c r="AH425" t="str">
        <f t="shared" si="87"/>
        <v/>
      </c>
      <c r="AI425" t="str">
        <f t="shared" si="88"/>
        <v/>
      </c>
      <c r="AJ425" t="str">
        <f t="shared" si="89"/>
        <v/>
      </c>
      <c r="AK425" t="str">
        <f>IF('Plate preparation Calculations'!N432&lt;&gt;"",'Plate preparation Calculations'!N432,"")</f>
        <v/>
      </c>
      <c r="AL425" s="27" t="str">
        <f t="shared" si="90"/>
        <v/>
      </c>
      <c r="AM425" s="21" t="str">
        <f t="shared" si="91"/>
        <v/>
      </c>
      <c r="AN425" t="str">
        <f t="shared" si="92"/>
        <v/>
      </c>
    </row>
    <row r="426" spans="1:40" x14ac:dyDescent="0.3">
      <c r="A426" s="16" t="s">
        <v>432</v>
      </c>
      <c r="B426" t="s">
        <v>32</v>
      </c>
      <c r="C426">
        <v>24</v>
      </c>
      <c r="D426" s="17" t="str">
        <f t="shared" si="93"/>
        <v/>
      </c>
      <c r="AC426" t="str">
        <f t="shared" si="82"/>
        <v/>
      </c>
      <c r="AD426" t="str">
        <f t="shared" si="83"/>
        <v/>
      </c>
      <c r="AE426" t="str">
        <f>IF(AB426&lt;&gt;"",COUNTIFS($B$2:$Y$17,AB426,cell_passage!$B$2:$Y$17,"&lt;&gt;"),"")</f>
        <v/>
      </c>
      <c r="AF426" t="str">
        <f t="shared" si="85"/>
        <v/>
      </c>
      <c r="AG426" t="str">
        <f t="shared" si="86"/>
        <v/>
      </c>
      <c r="AH426" t="str">
        <f t="shared" si="87"/>
        <v/>
      </c>
      <c r="AI426" t="str">
        <f t="shared" si="88"/>
        <v/>
      </c>
      <c r="AJ426" t="str">
        <f t="shared" si="89"/>
        <v/>
      </c>
      <c r="AK426" t="str">
        <f>IF('Plate preparation Calculations'!N433&lt;&gt;"",'Plate preparation Calculations'!N433,"")</f>
        <v/>
      </c>
      <c r="AL426" s="27" t="str">
        <f t="shared" si="90"/>
        <v/>
      </c>
      <c r="AM426" s="21" t="str">
        <f t="shared" si="91"/>
        <v/>
      </c>
      <c r="AN426" t="str">
        <f t="shared" si="92"/>
        <v/>
      </c>
    </row>
    <row r="427" spans="1:40" x14ac:dyDescent="0.3">
      <c r="A427" s="16" t="s">
        <v>433</v>
      </c>
      <c r="B427" t="s">
        <v>33</v>
      </c>
      <c r="C427">
        <v>24</v>
      </c>
      <c r="D427" s="17" t="str">
        <f t="shared" si="93"/>
        <v/>
      </c>
      <c r="AC427" t="str">
        <f t="shared" si="82"/>
        <v/>
      </c>
      <c r="AD427" t="str">
        <f t="shared" si="83"/>
        <v/>
      </c>
      <c r="AE427" t="str">
        <f>IF(AB427&lt;&gt;"",COUNTIFS($B$2:$Y$17,AB427,cell_passage!$B$2:$Y$17,"&lt;&gt;"),"")</f>
        <v/>
      </c>
      <c r="AF427" t="str">
        <f t="shared" si="85"/>
        <v/>
      </c>
      <c r="AG427" t="str">
        <f t="shared" si="86"/>
        <v/>
      </c>
      <c r="AH427" t="str">
        <f t="shared" si="87"/>
        <v/>
      </c>
      <c r="AI427" t="str">
        <f t="shared" si="88"/>
        <v/>
      </c>
      <c r="AJ427" t="str">
        <f t="shared" si="89"/>
        <v/>
      </c>
      <c r="AK427" t="str">
        <f>IF('Plate preparation Calculations'!N434&lt;&gt;"",'Plate preparation Calculations'!N434,"")</f>
        <v/>
      </c>
      <c r="AL427" s="27" t="str">
        <f t="shared" si="90"/>
        <v/>
      </c>
      <c r="AM427" s="21" t="str">
        <f t="shared" si="91"/>
        <v/>
      </c>
      <c r="AN427" t="str">
        <f t="shared" si="92"/>
        <v/>
      </c>
    </row>
    <row r="428" spans="1:40" x14ac:dyDescent="0.3">
      <c r="A428" s="16" t="s">
        <v>434</v>
      </c>
      <c r="B428" t="s">
        <v>34</v>
      </c>
      <c r="C428">
        <v>24</v>
      </c>
      <c r="D428" s="17" t="str">
        <f t="shared" si="93"/>
        <v/>
      </c>
      <c r="AC428" t="str">
        <f t="shared" si="82"/>
        <v/>
      </c>
      <c r="AD428" t="str">
        <f t="shared" si="83"/>
        <v/>
      </c>
      <c r="AE428" t="str">
        <f>IF(AB428&lt;&gt;"",COUNTIFS($B$2:$Y$17,AB428,cell_passage!$B$2:$Y$17,"&lt;&gt;"),"")</f>
        <v/>
      </c>
      <c r="AF428" t="str">
        <f t="shared" si="85"/>
        <v/>
      </c>
      <c r="AG428" t="str">
        <f t="shared" si="86"/>
        <v/>
      </c>
      <c r="AH428" t="str">
        <f t="shared" si="87"/>
        <v/>
      </c>
      <c r="AI428" t="str">
        <f t="shared" si="88"/>
        <v/>
      </c>
      <c r="AJ428" t="str">
        <f t="shared" si="89"/>
        <v/>
      </c>
      <c r="AK428" t="str">
        <f>IF('Plate preparation Calculations'!N435&lt;&gt;"",'Plate preparation Calculations'!N435,"")</f>
        <v/>
      </c>
      <c r="AL428" s="27" t="str">
        <f t="shared" si="90"/>
        <v/>
      </c>
      <c r="AM428" s="21" t="str">
        <f t="shared" si="91"/>
        <v/>
      </c>
      <c r="AN428" t="str">
        <f t="shared" si="92"/>
        <v/>
      </c>
    </row>
    <row r="429" spans="1:40" x14ac:dyDescent="0.3">
      <c r="A429" s="18" t="s">
        <v>435</v>
      </c>
      <c r="B429" t="s">
        <v>35</v>
      </c>
      <c r="C429">
        <v>24</v>
      </c>
      <c r="D429" s="17" t="str">
        <f t="shared" si="93"/>
        <v/>
      </c>
      <c r="AC429" t="str">
        <f t="shared" si="82"/>
        <v/>
      </c>
      <c r="AD429" t="str">
        <f t="shared" si="83"/>
        <v/>
      </c>
      <c r="AE429" t="str">
        <f>IF(AB429&lt;&gt;"",COUNTIFS($B$2:$Y$17,AB429,cell_passage!$B$2:$Y$17,"&lt;&gt;"),"")</f>
        <v/>
      </c>
      <c r="AF429" t="str">
        <f t="shared" si="85"/>
        <v/>
      </c>
      <c r="AG429" t="str">
        <f t="shared" si="86"/>
        <v/>
      </c>
      <c r="AH429" t="str">
        <f t="shared" si="87"/>
        <v/>
      </c>
      <c r="AI429" t="str">
        <f t="shared" si="88"/>
        <v/>
      </c>
      <c r="AJ429" t="str">
        <f t="shared" si="89"/>
        <v/>
      </c>
      <c r="AK429" t="str">
        <f>IF('Plate preparation Calculations'!N436&lt;&gt;"",'Plate preparation Calculations'!N436,"")</f>
        <v/>
      </c>
      <c r="AL429" s="27" t="str">
        <f t="shared" si="90"/>
        <v/>
      </c>
      <c r="AM429" s="21" t="str">
        <f t="shared" si="91"/>
        <v/>
      </c>
      <c r="AN429" t="str">
        <f t="shared" si="92"/>
        <v/>
      </c>
    </row>
    <row r="430" spans="1:40" x14ac:dyDescent="0.3">
      <c r="AC430" t="str">
        <f t="shared" si="82"/>
        <v/>
      </c>
      <c r="AD430" t="str">
        <f t="shared" si="83"/>
        <v/>
      </c>
      <c r="AE430" t="str">
        <f>IF(AB430&lt;&gt;"",COUNTIFS($B$2:$Y$17,AB430,cell_passage!$B$2:$Y$17,"&lt;&gt;"),"")</f>
        <v/>
      </c>
      <c r="AF430" t="str">
        <f t="shared" si="85"/>
        <v/>
      </c>
      <c r="AG430" t="str">
        <f t="shared" si="86"/>
        <v/>
      </c>
      <c r="AH430" t="str">
        <f t="shared" si="87"/>
        <v/>
      </c>
      <c r="AI430" t="str">
        <f t="shared" si="88"/>
        <v/>
      </c>
      <c r="AJ430" t="str">
        <f t="shared" si="89"/>
        <v/>
      </c>
      <c r="AK430" t="str">
        <f>IF('Plate preparation Calculations'!N437&lt;&gt;"",'Plate preparation Calculations'!N437,"")</f>
        <v/>
      </c>
      <c r="AL430" s="27" t="str">
        <f t="shared" si="90"/>
        <v/>
      </c>
      <c r="AM430" s="21" t="str">
        <f t="shared" si="91"/>
        <v/>
      </c>
      <c r="AN430" t="str">
        <f t="shared" si="92"/>
        <v/>
      </c>
    </row>
    <row r="431" spans="1:40" x14ac:dyDescent="0.3">
      <c r="AC431" t="str">
        <f t="shared" si="82"/>
        <v/>
      </c>
      <c r="AD431" t="str">
        <f t="shared" si="83"/>
        <v/>
      </c>
      <c r="AE431" t="str">
        <f>IF(AB431&lt;&gt;"",COUNTIFS($B$2:$Y$17,AB431,cell_passage!$B$2:$Y$17,"&lt;&gt;"),"")</f>
        <v/>
      </c>
      <c r="AF431" t="str">
        <f t="shared" si="85"/>
        <v/>
      </c>
      <c r="AG431" t="str">
        <f t="shared" si="86"/>
        <v/>
      </c>
      <c r="AH431" t="str">
        <f t="shared" si="87"/>
        <v/>
      </c>
      <c r="AI431" t="str">
        <f t="shared" si="88"/>
        <v/>
      </c>
      <c r="AJ431" t="str">
        <f t="shared" si="89"/>
        <v/>
      </c>
      <c r="AK431" t="str">
        <f>IF('Plate preparation Calculations'!N438&lt;&gt;"",'Plate preparation Calculations'!N438,"")</f>
        <v/>
      </c>
      <c r="AL431" s="27" t="str">
        <f t="shared" si="90"/>
        <v/>
      </c>
      <c r="AM431" s="21" t="str">
        <f t="shared" si="91"/>
        <v/>
      </c>
      <c r="AN431" t="str">
        <f t="shared" si="92"/>
        <v/>
      </c>
    </row>
    <row r="432" spans="1:40" x14ac:dyDescent="0.3">
      <c r="AC432" t="str">
        <f t="shared" si="82"/>
        <v/>
      </c>
      <c r="AD432" t="str">
        <f t="shared" si="83"/>
        <v/>
      </c>
      <c r="AE432" t="str">
        <f>IF(AB432&lt;&gt;"",COUNTIFS($B$2:$Y$17,AB432,cell_passage!$B$2:$Y$17,"&lt;&gt;"),"")</f>
        <v/>
      </c>
      <c r="AF432" t="str">
        <f t="shared" si="85"/>
        <v/>
      </c>
      <c r="AG432" t="str">
        <f t="shared" si="86"/>
        <v/>
      </c>
      <c r="AH432" t="str">
        <f t="shared" si="87"/>
        <v/>
      </c>
      <c r="AI432" t="str">
        <f t="shared" si="88"/>
        <v/>
      </c>
      <c r="AJ432" t="str">
        <f t="shared" si="89"/>
        <v/>
      </c>
      <c r="AK432" t="str">
        <f>IF('Plate preparation Calculations'!N439&lt;&gt;"",'Plate preparation Calculations'!N439,"")</f>
        <v/>
      </c>
      <c r="AL432" s="27" t="str">
        <f t="shared" si="90"/>
        <v/>
      </c>
      <c r="AM432" s="21" t="str">
        <f t="shared" si="91"/>
        <v/>
      </c>
      <c r="AN432" t="str">
        <f t="shared" si="92"/>
        <v/>
      </c>
    </row>
    <row r="433" spans="29:40" x14ac:dyDescent="0.3">
      <c r="AC433" t="str">
        <f t="shared" si="82"/>
        <v/>
      </c>
      <c r="AD433" t="str">
        <f t="shared" si="83"/>
        <v/>
      </c>
      <c r="AE433" t="str">
        <f>IF(AB433&lt;&gt;"",COUNTIFS($B$2:$Y$17,AB433,cell_passage!$B$2:$Y$17,"&lt;&gt;"),"")</f>
        <v/>
      </c>
      <c r="AF433" t="str">
        <f t="shared" si="85"/>
        <v/>
      </c>
      <c r="AG433" t="str">
        <f t="shared" si="86"/>
        <v/>
      </c>
      <c r="AH433" t="str">
        <f t="shared" si="87"/>
        <v/>
      </c>
      <c r="AI433" t="str">
        <f t="shared" si="88"/>
        <v/>
      </c>
      <c r="AJ433" t="str">
        <f t="shared" si="89"/>
        <v/>
      </c>
      <c r="AK433" t="str">
        <f>IF('Plate preparation Calculations'!N440&lt;&gt;"",'Plate preparation Calculations'!N440,"")</f>
        <v/>
      </c>
      <c r="AL433" s="27" t="str">
        <f t="shared" si="90"/>
        <v/>
      </c>
      <c r="AM433" s="21" t="str">
        <f t="shared" si="91"/>
        <v/>
      </c>
      <c r="AN433" t="str">
        <f t="shared" si="92"/>
        <v/>
      </c>
    </row>
    <row r="434" spans="29:40" x14ac:dyDescent="0.3">
      <c r="AC434" t="str">
        <f t="shared" si="82"/>
        <v/>
      </c>
      <c r="AD434" t="str">
        <f t="shared" si="83"/>
        <v/>
      </c>
      <c r="AE434" t="str">
        <f>IF(AB434&lt;&gt;"",COUNTIFS($B$2:$Y$17,AB434,cell_passage!$B$2:$Y$17,"&lt;&gt;"),"")</f>
        <v/>
      </c>
      <c r="AF434" t="str">
        <f t="shared" si="85"/>
        <v/>
      </c>
      <c r="AG434" t="str">
        <f t="shared" si="86"/>
        <v/>
      </c>
      <c r="AH434" t="str">
        <f t="shared" si="87"/>
        <v/>
      </c>
      <c r="AI434" t="str">
        <f t="shared" si="88"/>
        <v/>
      </c>
      <c r="AJ434" t="str">
        <f t="shared" si="89"/>
        <v/>
      </c>
      <c r="AK434" t="str">
        <f>IF('Plate preparation Calculations'!N441&lt;&gt;"",'Plate preparation Calculations'!N441,"")</f>
        <v/>
      </c>
      <c r="AL434" s="27" t="str">
        <f t="shared" si="90"/>
        <v/>
      </c>
      <c r="AM434" s="21" t="str">
        <f t="shared" si="91"/>
        <v/>
      </c>
      <c r="AN434" t="str">
        <f t="shared" si="92"/>
        <v/>
      </c>
    </row>
    <row r="435" spans="29:40" x14ac:dyDescent="0.3">
      <c r="AC435" t="str">
        <f t="shared" si="82"/>
        <v/>
      </c>
      <c r="AD435" t="str">
        <f t="shared" si="83"/>
        <v/>
      </c>
      <c r="AE435" t="str">
        <f>IF(AB435&lt;&gt;"",COUNTIFS($B$2:$Y$17,AB435,cell_passage!$B$2:$Y$17,"&lt;&gt;"),"")</f>
        <v/>
      </c>
      <c r="AF435" t="str">
        <f t="shared" si="85"/>
        <v/>
      </c>
      <c r="AG435" t="str">
        <f t="shared" si="86"/>
        <v/>
      </c>
      <c r="AH435" t="str">
        <f t="shared" si="87"/>
        <v/>
      </c>
      <c r="AI435" t="str">
        <f t="shared" si="88"/>
        <v/>
      </c>
      <c r="AJ435" t="str">
        <f t="shared" si="89"/>
        <v/>
      </c>
      <c r="AK435" t="str">
        <f>IF('Plate preparation Calculations'!N442&lt;&gt;"",'Plate preparation Calculations'!N442,"")</f>
        <v/>
      </c>
      <c r="AL435" s="27" t="str">
        <f t="shared" si="90"/>
        <v/>
      </c>
      <c r="AM435" s="21" t="str">
        <f t="shared" si="91"/>
        <v/>
      </c>
      <c r="AN435" t="str">
        <f t="shared" si="92"/>
        <v/>
      </c>
    </row>
    <row r="436" spans="29:40" x14ac:dyDescent="0.3">
      <c r="AC436" t="str">
        <f t="shared" si="82"/>
        <v/>
      </c>
      <c r="AD436" t="str">
        <f t="shared" si="83"/>
        <v/>
      </c>
      <c r="AE436" t="str">
        <f>IF(AB436&lt;&gt;"",COUNTIFS($B$2:$Y$17,AB436,cell_passage!$B$2:$Y$17,"&lt;&gt;"),"")</f>
        <v/>
      </c>
      <c r="AF436" t="str">
        <f t="shared" si="85"/>
        <v/>
      </c>
      <c r="AG436" t="str">
        <f t="shared" si="86"/>
        <v/>
      </c>
      <c r="AH436" t="str">
        <f t="shared" si="87"/>
        <v/>
      </c>
      <c r="AI436" t="str">
        <f t="shared" si="88"/>
        <v/>
      </c>
      <c r="AJ436" t="str">
        <f t="shared" si="89"/>
        <v/>
      </c>
      <c r="AK436" t="str">
        <f>IF('Plate preparation Calculations'!N443&lt;&gt;"",'Plate preparation Calculations'!N443,"")</f>
        <v/>
      </c>
      <c r="AL436" s="27" t="str">
        <f t="shared" si="90"/>
        <v/>
      </c>
      <c r="AM436" s="21" t="str">
        <f t="shared" si="91"/>
        <v/>
      </c>
      <c r="AN436" t="str">
        <f t="shared" si="92"/>
        <v/>
      </c>
    </row>
    <row r="437" spans="29:40" x14ac:dyDescent="0.3">
      <c r="AC437" t="str">
        <f t="shared" si="82"/>
        <v/>
      </c>
      <c r="AD437" t="str">
        <f t="shared" si="83"/>
        <v/>
      </c>
      <c r="AE437" t="str">
        <f>IF(AB437&lt;&gt;"",COUNTIFS($B$2:$Y$17,AB437,cell_passage!$B$2:$Y$17,"&lt;&gt;"),"")</f>
        <v/>
      </c>
      <c r="AF437" t="str">
        <f t="shared" si="85"/>
        <v/>
      </c>
      <c r="AG437" t="str">
        <f t="shared" si="86"/>
        <v/>
      </c>
      <c r="AH437" t="str">
        <f t="shared" si="87"/>
        <v/>
      </c>
      <c r="AI437" t="str">
        <f t="shared" si="88"/>
        <v/>
      </c>
      <c r="AJ437" t="str">
        <f t="shared" si="89"/>
        <v/>
      </c>
      <c r="AK437" t="str">
        <f>IF('Plate preparation Calculations'!N444&lt;&gt;"",'Plate preparation Calculations'!N444,"")</f>
        <v/>
      </c>
      <c r="AL437" s="27" t="str">
        <f t="shared" si="90"/>
        <v/>
      </c>
      <c r="AM437" s="21" t="str">
        <f t="shared" si="91"/>
        <v/>
      </c>
      <c r="AN437" t="str">
        <f t="shared" si="92"/>
        <v/>
      </c>
    </row>
    <row r="438" spans="29:40" x14ac:dyDescent="0.3">
      <c r="AC438" t="str">
        <f t="shared" si="82"/>
        <v/>
      </c>
      <c r="AD438" t="str">
        <f t="shared" si="83"/>
        <v/>
      </c>
      <c r="AE438" t="str">
        <f>IF(AB438&lt;&gt;"",COUNTIFS($B$2:$Y$17,AB438,cell_passage!$B$2:$Y$17,"&lt;&gt;"),"")</f>
        <v/>
      </c>
      <c r="AF438" t="str">
        <f t="shared" si="85"/>
        <v/>
      </c>
      <c r="AG438" t="str">
        <f t="shared" si="86"/>
        <v/>
      </c>
      <c r="AH438" t="str">
        <f t="shared" si="87"/>
        <v/>
      </c>
      <c r="AI438" t="str">
        <f t="shared" si="88"/>
        <v/>
      </c>
      <c r="AJ438" t="str">
        <f t="shared" si="89"/>
        <v/>
      </c>
      <c r="AK438" t="str">
        <f>IF('Plate preparation Calculations'!N445&lt;&gt;"",'Plate preparation Calculations'!N445,"")</f>
        <v/>
      </c>
      <c r="AL438" s="27" t="str">
        <f t="shared" si="90"/>
        <v/>
      </c>
      <c r="AM438" s="21" t="str">
        <f t="shared" si="91"/>
        <v/>
      </c>
      <c r="AN438" t="str">
        <f t="shared" si="92"/>
        <v/>
      </c>
    </row>
    <row r="439" spans="29:40" x14ac:dyDescent="0.3">
      <c r="AC439" t="str">
        <f t="shared" si="82"/>
        <v/>
      </c>
      <c r="AD439" t="str">
        <f t="shared" si="83"/>
        <v/>
      </c>
      <c r="AE439" t="str">
        <f>IF(AB439&lt;&gt;"",COUNTIFS($B$2:$Y$17,AB439,cell_passage!$B$2:$Y$17,"&lt;&gt;"),"")</f>
        <v/>
      </c>
      <c r="AF439" t="str">
        <f t="shared" si="85"/>
        <v/>
      </c>
      <c r="AG439" t="str">
        <f t="shared" si="86"/>
        <v/>
      </c>
      <c r="AH439" t="str">
        <f t="shared" si="87"/>
        <v/>
      </c>
      <c r="AI439" t="str">
        <f t="shared" si="88"/>
        <v/>
      </c>
      <c r="AJ439" t="str">
        <f t="shared" si="89"/>
        <v/>
      </c>
      <c r="AK439" t="str">
        <f>IF('Plate preparation Calculations'!N446&lt;&gt;"",'Plate preparation Calculations'!N446,"")</f>
        <v/>
      </c>
      <c r="AL439" s="27" t="str">
        <f t="shared" si="90"/>
        <v/>
      </c>
      <c r="AM439" s="21" t="str">
        <f t="shared" si="91"/>
        <v/>
      </c>
      <c r="AN439" t="str">
        <f t="shared" si="92"/>
        <v/>
      </c>
    </row>
    <row r="440" spans="29:40" x14ac:dyDescent="0.3">
      <c r="AC440" t="str">
        <f t="shared" si="82"/>
        <v/>
      </c>
      <c r="AD440" t="str">
        <f t="shared" si="83"/>
        <v/>
      </c>
      <c r="AE440" t="str">
        <f>IF(AB440&lt;&gt;"",COUNTIFS($B$2:$Y$17,AB440,cell_passage!$B$2:$Y$17,"&lt;&gt;"),"")</f>
        <v/>
      </c>
      <c r="AF440" t="str">
        <f t="shared" si="85"/>
        <v/>
      </c>
      <c r="AG440" t="str">
        <f t="shared" si="86"/>
        <v/>
      </c>
      <c r="AH440" t="str">
        <f t="shared" si="87"/>
        <v/>
      </c>
      <c r="AI440" t="str">
        <f t="shared" si="88"/>
        <v/>
      </c>
      <c r="AJ440" t="str">
        <f t="shared" si="89"/>
        <v/>
      </c>
      <c r="AK440" t="str">
        <f>IF('Plate preparation Calculations'!N447&lt;&gt;"",'Plate preparation Calculations'!N447,"")</f>
        <v/>
      </c>
      <c r="AL440" s="27" t="str">
        <f t="shared" si="90"/>
        <v/>
      </c>
      <c r="AM440" s="21" t="str">
        <f t="shared" si="91"/>
        <v/>
      </c>
      <c r="AN440" t="str">
        <f t="shared" si="92"/>
        <v/>
      </c>
    </row>
    <row r="441" spans="29:40" x14ac:dyDescent="0.3">
      <c r="AC441" t="str">
        <f t="shared" si="82"/>
        <v/>
      </c>
      <c r="AD441" t="str">
        <f t="shared" si="83"/>
        <v/>
      </c>
      <c r="AE441" t="str">
        <f>IF(AB441&lt;&gt;"",COUNTIFS($B$2:$Y$17,AB441,cell_passage!$B$2:$Y$17,"&lt;&gt;"),"")</f>
        <v/>
      </c>
      <c r="AF441" t="str">
        <f t="shared" si="85"/>
        <v/>
      </c>
      <c r="AG441" t="str">
        <f t="shared" si="86"/>
        <v/>
      </c>
      <c r="AH441" t="str">
        <f t="shared" si="87"/>
        <v/>
      </c>
      <c r="AI441" t="str">
        <f t="shared" si="88"/>
        <v/>
      </c>
      <c r="AJ441" t="str">
        <f t="shared" si="89"/>
        <v/>
      </c>
      <c r="AK441" t="str">
        <f>IF('Plate preparation Calculations'!N448&lt;&gt;"",'Plate preparation Calculations'!N448,"")</f>
        <v/>
      </c>
      <c r="AL441" s="27" t="str">
        <f t="shared" si="90"/>
        <v/>
      </c>
      <c r="AM441" s="21" t="str">
        <f t="shared" si="91"/>
        <v/>
      </c>
      <c r="AN441" t="str">
        <f t="shared" si="92"/>
        <v/>
      </c>
    </row>
    <row r="442" spans="29:40" x14ac:dyDescent="0.3">
      <c r="AC442" t="str">
        <f t="shared" si="82"/>
        <v/>
      </c>
      <c r="AD442" t="str">
        <f t="shared" si="83"/>
        <v/>
      </c>
      <c r="AE442" t="str">
        <f>IF(AB442&lt;&gt;"",COUNTIFS($B$2:$Y$17,AB442,cell_passage!$B$2:$Y$17,"&lt;&gt;"),"")</f>
        <v/>
      </c>
      <c r="AF442" t="str">
        <f t="shared" si="85"/>
        <v/>
      </c>
      <c r="AG442" t="str">
        <f t="shared" si="86"/>
        <v/>
      </c>
      <c r="AH442" t="str">
        <f t="shared" si="87"/>
        <v/>
      </c>
      <c r="AI442" t="str">
        <f t="shared" si="88"/>
        <v/>
      </c>
      <c r="AJ442" t="str">
        <f t="shared" si="89"/>
        <v/>
      </c>
      <c r="AK442" t="str">
        <f>IF('Plate preparation Calculations'!N449&lt;&gt;"",'Plate preparation Calculations'!N449,"")</f>
        <v/>
      </c>
      <c r="AL442" s="27" t="str">
        <f t="shared" si="90"/>
        <v/>
      </c>
      <c r="AM442" s="21" t="str">
        <f t="shared" si="91"/>
        <v/>
      </c>
      <c r="AN442" t="str">
        <f t="shared" si="92"/>
        <v/>
      </c>
    </row>
    <row r="443" spans="29:40" x14ac:dyDescent="0.3">
      <c r="AC443" t="str">
        <f t="shared" si="82"/>
        <v/>
      </c>
      <c r="AD443" t="str">
        <f t="shared" si="83"/>
        <v/>
      </c>
      <c r="AE443" t="str">
        <f>IF(AB443&lt;&gt;"",COUNTIFS($B$2:$Y$17,AB443,cell_passage!$B$2:$Y$17,"&lt;&gt;"),"")</f>
        <v/>
      </c>
      <c r="AF443" t="str">
        <f t="shared" si="85"/>
        <v/>
      </c>
      <c r="AG443" t="str">
        <f t="shared" si="86"/>
        <v/>
      </c>
      <c r="AH443" t="str">
        <f t="shared" si="87"/>
        <v/>
      </c>
      <c r="AI443" t="str">
        <f t="shared" si="88"/>
        <v/>
      </c>
      <c r="AJ443" t="str">
        <f t="shared" si="89"/>
        <v/>
      </c>
      <c r="AK443" t="str">
        <f>IF('Plate preparation Calculations'!N450&lt;&gt;"",'Plate preparation Calculations'!N450,"")</f>
        <v/>
      </c>
      <c r="AL443" s="27" t="str">
        <f t="shared" si="90"/>
        <v/>
      </c>
      <c r="AM443" s="21" t="str">
        <f t="shared" si="91"/>
        <v/>
      </c>
      <c r="AN443" t="str">
        <f t="shared" si="92"/>
        <v/>
      </c>
    </row>
    <row r="444" spans="29:40" x14ac:dyDescent="0.3">
      <c r="AC444" t="str">
        <f t="shared" si="82"/>
        <v/>
      </c>
      <c r="AD444" t="str">
        <f t="shared" si="83"/>
        <v/>
      </c>
      <c r="AE444" t="str">
        <f>IF(AB444&lt;&gt;"",COUNTIFS($B$2:$Y$17,AB444,cell_passage!$B$2:$Y$17,"&lt;&gt;"),"")</f>
        <v/>
      </c>
      <c r="AF444" t="str">
        <f t="shared" si="85"/>
        <v/>
      </c>
      <c r="AG444" t="str">
        <f t="shared" si="86"/>
        <v/>
      </c>
      <c r="AH444" t="str">
        <f t="shared" si="87"/>
        <v/>
      </c>
      <c r="AI444" t="str">
        <f t="shared" si="88"/>
        <v/>
      </c>
      <c r="AJ444" t="str">
        <f t="shared" si="89"/>
        <v/>
      </c>
      <c r="AK444" t="str">
        <f>IF('Plate preparation Calculations'!N451&lt;&gt;"",'Plate preparation Calculations'!N451,"")</f>
        <v/>
      </c>
      <c r="AL444" s="27" t="str">
        <f t="shared" si="90"/>
        <v/>
      </c>
      <c r="AM444" s="21" t="str">
        <f t="shared" si="91"/>
        <v/>
      </c>
      <c r="AN444" t="str">
        <f t="shared" si="92"/>
        <v/>
      </c>
    </row>
    <row r="445" spans="29:40" x14ac:dyDescent="0.3">
      <c r="AC445" t="str">
        <f t="shared" si="82"/>
        <v/>
      </c>
      <c r="AD445" t="str">
        <f t="shared" si="83"/>
        <v/>
      </c>
      <c r="AE445" t="str">
        <f>IF(AB445&lt;&gt;"",COUNTIFS($B$2:$Y$17,AB445,cell_passage!$B$2:$Y$17,"&lt;&gt;"),"")</f>
        <v/>
      </c>
      <c r="AF445" t="str">
        <f t="shared" si="85"/>
        <v/>
      </c>
      <c r="AG445" t="str">
        <f t="shared" si="86"/>
        <v/>
      </c>
      <c r="AH445" t="str">
        <f t="shared" si="87"/>
        <v/>
      </c>
      <c r="AI445" t="str">
        <f t="shared" si="88"/>
        <v/>
      </c>
      <c r="AJ445" t="str">
        <f t="shared" si="89"/>
        <v/>
      </c>
      <c r="AK445" t="str">
        <f>IF('Plate preparation Calculations'!N452&lt;&gt;"",'Plate preparation Calculations'!N452,"")</f>
        <v/>
      </c>
      <c r="AL445" s="27" t="str">
        <f t="shared" si="90"/>
        <v/>
      </c>
      <c r="AM445" s="21" t="str">
        <f t="shared" si="91"/>
        <v/>
      </c>
      <c r="AN445" t="str">
        <f t="shared" si="92"/>
        <v/>
      </c>
    </row>
    <row r="446" spans="29:40" x14ac:dyDescent="0.3">
      <c r="AC446" t="str">
        <f t="shared" si="82"/>
        <v/>
      </c>
      <c r="AD446" t="str">
        <f t="shared" si="83"/>
        <v/>
      </c>
      <c r="AE446" t="str">
        <f>IF(AB446&lt;&gt;"",COUNTIFS($B$2:$Y$17,AB446,cell_passage!$B$2:$Y$17,"&lt;&gt;"),"")</f>
        <v/>
      </c>
      <c r="AF446" t="str">
        <f t="shared" si="85"/>
        <v/>
      </c>
      <c r="AG446" t="str">
        <f t="shared" si="86"/>
        <v/>
      </c>
      <c r="AH446" t="str">
        <f t="shared" si="87"/>
        <v/>
      </c>
      <c r="AI446" t="str">
        <f t="shared" si="88"/>
        <v/>
      </c>
      <c r="AJ446" t="str">
        <f t="shared" si="89"/>
        <v/>
      </c>
      <c r="AK446" t="str">
        <f>IF('Plate preparation Calculations'!N453&lt;&gt;"",'Plate preparation Calculations'!N453,"")</f>
        <v/>
      </c>
      <c r="AL446" s="27" t="str">
        <f t="shared" si="90"/>
        <v/>
      </c>
      <c r="AM446" s="21" t="str">
        <f t="shared" si="91"/>
        <v/>
      </c>
      <c r="AN446" t="str">
        <f t="shared" si="92"/>
        <v/>
      </c>
    </row>
    <row r="447" spans="29:40" x14ac:dyDescent="0.3">
      <c r="AC447" t="str">
        <f t="shared" si="82"/>
        <v/>
      </c>
      <c r="AD447" t="str">
        <f t="shared" si="83"/>
        <v/>
      </c>
      <c r="AE447" t="str">
        <f>IF(AB447&lt;&gt;"",COUNTIFS($B$2:$Y$17,AB447,cell_passage!$B$2:$Y$17,"&lt;&gt;"),"")</f>
        <v/>
      </c>
      <c r="AF447" t="str">
        <f t="shared" si="85"/>
        <v/>
      </c>
      <c r="AG447" t="str">
        <f t="shared" si="86"/>
        <v/>
      </c>
      <c r="AH447" t="str">
        <f t="shared" si="87"/>
        <v/>
      </c>
      <c r="AI447" t="str">
        <f t="shared" si="88"/>
        <v/>
      </c>
      <c r="AJ447" t="str">
        <f t="shared" si="89"/>
        <v/>
      </c>
      <c r="AK447" t="str">
        <f>IF('Plate preparation Calculations'!N454&lt;&gt;"",'Plate preparation Calculations'!N454,"")</f>
        <v/>
      </c>
      <c r="AL447" s="27" t="str">
        <f t="shared" si="90"/>
        <v/>
      </c>
      <c r="AM447" s="21" t="str">
        <f t="shared" si="91"/>
        <v/>
      </c>
      <c r="AN447" t="str">
        <f t="shared" si="92"/>
        <v/>
      </c>
    </row>
    <row r="448" spans="29:40" x14ac:dyDescent="0.3">
      <c r="AC448" t="str">
        <f t="shared" si="82"/>
        <v/>
      </c>
      <c r="AD448" t="str">
        <f t="shared" si="83"/>
        <v/>
      </c>
      <c r="AE448" t="str">
        <f>IF(AB448&lt;&gt;"",COUNTIFS($B$2:$Y$17,AB448,cell_passage!$B$2:$Y$17,"&lt;&gt;"),"")</f>
        <v/>
      </c>
      <c r="AF448" t="str">
        <f t="shared" si="85"/>
        <v/>
      </c>
      <c r="AG448" t="str">
        <f t="shared" si="86"/>
        <v/>
      </c>
      <c r="AH448" t="str">
        <f t="shared" si="87"/>
        <v/>
      </c>
      <c r="AI448" t="str">
        <f t="shared" si="88"/>
        <v/>
      </c>
      <c r="AJ448" t="str">
        <f t="shared" si="89"/>
        <v/>
      </c>
      <c r="AK448" t="str">
        <f>IF('Plate preparation Calculations'!N455&lt;&gt;"",'Plate preparation Calculations'!N455,"")</f>
        <v/>
      </c>
      <c r="AL448" s="27" t="str">
        <f t="shared" si="90"/>
        <v/>
      </c>
      <c r="AM448" s="21" t="str">
        <f t="shared" si="91"/>
        <v/>
      </c>
      <c r="AN448" t="str">
        <f t="shared" si="92"/>
        <v/>
      </c>
    </row>
    <row r="449" spans="29:40" x14ac:dyDescent="0.3">
      <c r="AC449" t="str">
        <f t="shared" si="82"/>
        <v/>
      </c>
      <c r="AD449" t="str">
        <f t="shared" si="83"/>
        <v/>
      </c>
      <c r="AE449" t="str">
        <f>IF(AB449&lt;&gt;"",COUNTIFS($B$2:$Y$17,AB449,cell_passage!$B$2:$Y$17,"&lt;&gt;"),"")</f>
        <v/>
      </c>
      <c r="AF449" t="str">
        <f t="shared" si="85"/>
        <v/>
      </c>
      <c r="AG449" t="str">
        <f t="shared" si="86"/>
        <v/>
      </c>
      <c r="AH449" t="str">
        <f t="shared" si="87"/>
        <v/>
      </c>
      <c r="AI449" t="str">
        <f t="shared" si="88"/>
        <v/>
      </c>
      <c r="AJ449" t="str">
        <f t="shared" si="89"/>
        <v/>
      </c>
      <c r="AK449" t="str">
        <f>IF('Plate preparation Calculations'!N456&lt;&gt;"",'Plate preparation Calculations'!N456,"")</f>
        <v/>
      </c>
      <c r="AL449" s="27" t="str">
        <f t="shared" si="90"/>
        <v/>
      </c>
      <c r="AM449" s="21" t="str">
        <f t="shared" si="91"/>
        <v/>
      </c>
      <c r="AN449" t="str">
        <f t="shared" si="92"/>
        <v/>
      </c>
    </row>
    <row r="450" spans="29:40" x14ac:dyDescent="0.3">
      <c r="AC450" t="str">
        <f t="shared" si="82"/>
        <v/>
      </c>
      <c r="AD450" t="str">
        <f t="shared" si="83"/>
        <v/>
      </c>
      <c r="AE450" t="str">
        <f>IF(AB450&lt;&gt;"",COUNTIFS($B$2:$Y$17,AB450,cell_passage!$B$2:$Y$17,"&lt;&gt;"),"")</f>
        <v/>
      </c>
      <c r="AF450" t="str">
        <f t="shared" si="85"/>
        <v/>
      </c>
      <c r="AG450" t="str">
        <f t="shared" si="86"/>
        <v/>
      </c>
      <c r="AH450" t="str">
        <f t="shared" si="87"/>
        <v/>
      </c>
      <c r="AI450" t="str">
        <f t="shared" si="88"/>
        <v/>
      </c>
      <c r="AJ450" t="str">
        <f t="shared" si="89"/>
        <v/>
      </c>
      <c r="AK450" t="str">
        <f>IF('Plate preparation Calculations'!N457&lt;&gt;"",'Plate preparation Calculations'!N457,"")</f>
        <v/>
      </c>
      <c r="AL450" s="27" t="str">
        <f t="shared" si="90"/>
        <v/>
      </c>
      <c r="AM450" s="21" t="str">
        <f t="shared" si="91"/>
        <v/>
      </c>
      <c r="AN450" t="str">
        <f t="shared" si="92"/>
        <v/>
      </c>
    </row>
    <row r="451" spans="29:40" x14ac:dyDescent="0.3">
      <c r="AC451" t="str">
        <f t="shared" si="82"/>
        <v/>
      </c>
      <c r="AD451" t="str">
        <f t="shared" si="83"/>
        <v/>
      </c>
      <c r="AE451" t="str">
        <f>IF(AB451&lt;&gt;"",COUNTIFS($B$2:$Y$17,AB451,cell_passage!$B$2:$Y$17,"&lt;&gt;"),"")</f>
        <v/>
      </c>
      <c r="AF451" t="str">
        <f t="shared" si="85"/>
        <v/>
      </c>
      <c r="AG451" t="str">
        <f t="shared" si="86"/>
        <v/>
      </c>
      <c r="AH451" t="str">
        <f t="shared" si="87"/>
        <v/>
      </c>
      <c r="AI451" t="str">
        <f t="shared" si="88"/>
        <v/>
      </c>
      <c r="AJ451" t="str">
        <f t="shared" si="89"/>
        <v/>
      </c>
      <c r="AK451" t="str">
        <f>IF('Plate preparation Calculations'!N458&lt;&gt;"",'Plate preparation Calculations'!N458,"")</f>
        <v/>
      </c>
      <c r="AL451" s="27" t="str">
        <f t="shared" si="90"/>
        <v/>
      </c>
      <c r="AM451" s="21" t="str">
        <f t="shared" si="91"/>
        <v/>
      </c>
      <c r="AN451" t="str">
        <f t="shared" si="92"/>
        <v/>
      </c>
    </row>
    <row r="452" spans="29:40" x14ac:dyDescent="0.3">
      <c r="AC452" t="str">
        <f t="shared" si="82"/>
        <v/>
      </c>
      <c r="AD452" t="str">
        <f t="shared" si="83"/>
        <v/>
      </c>
      <c r="AE452" t="str">
        <f>IF(AB452&lt;&gt;"",COUNTIFS($B$2:$Y$17,AB452,cell_passage!$B$2:$Y$17,"&lt;&gt;"),"")</f>
        <v/>
      </c>
      <c r="AF452" t="str">
        <f t="shared" si="85"/>
        <v/>
      </c>
      <c r="AG452" t="str">
        <f t="shared" si="86"/>
        <v/>
      </c>
      <c r="AH452" t="str">
        <f t="shared" si="87"/>
        <v/>
      </c>
      <c r="AI452" t="str">
        <f t="shared" si="88"/>
        <v/>
      </c>
      <c r="AJ452" t="str">
        <f t="shared" si="89"/>
        <v/>
      </c>
      <c r="AK452" t="str">
        <f>IF('Plate preparation Calculations'!N459&lt;&gt;"",'Plate preparation Calculations'!N459,"")</f>
        <v/>
      </c>
      <c r="AL452" s="27" t="str">
        <f t="shared" si="90"/>
        <v/>
      </c>
      <c r="AM452" s="21" t="str">
        <f t="shared" si="91"/>
        <v/>
      </c>
      <c r="AN452" t="str">
        <f t="shared" si="92"/>
        <v/>
      </c>
    </row>
    <row r="453" spans="29:40" x14ac:dyDescent="0.3">
      <c r="AC453" t="str">
        <f t="shared" si="82"/>
        <v/>
      </c>
      <c r="AD453" t="str">
        <f t="shared" si="83"/>
        <v/>
      </c>
      <c r="AE453" t="str">
        <f>IF(AB453&lt;&gt;"",COUNTIFS($B$2:$Y$17,AB453,cell_passage!$B$2:$Y$17,"&lt;&gt;"),"")</f>
        <v/>
      </c>
      <c r="AF453" t="str">
        <f t="shared" si="85"/>
        <v/>
      </c>
      <c r="AG453" t="str">
        <f t="shared" si="86"/>
        <v/>
      </c>
      <c r="AH453" t="str">
        <f t="shared" si="87"/>
        <v/>
      </c>
      <c r="AI453" t="str">
        <f t="shared" si="88"/>
        <v/>
      </c>
      <c r="AJ453" t="str">
        <f t="shared" si="89"/>
        <v/>
      </c>
      <c r="AK453" t="str">
        <f>IF('Plate preparation Calculations'!N460&lt;&gt;"",'Plate preparation Calculations'!N460,"")</f>
        <v/>
      </c>
      <c r="AL453" s="27" t="str">
        <f t="shared" si="90"/>
        <v/>
      </c>
      <c r="AM453" s="21" t="str">
        <f t="shared" si="91"/>
        <v/>
      </c>
      <c r="AN453" t="str">
        <f t="shared" si="92"/>
        <v/>
      </c>
    </row>
    <row r="454" spans="29:40" x14ac:dyDescent="0.3">
      <c r="AC454" t="str">
        <f t="shared" si="82"/>
        <v/>
      </c>
      <c r="AD454" t="str">
        <f t="shared" si="83"/>
        <v/>
      </c>
      <c r="AE454" t="str">
        <f>IF(AB454&lt;&gt;"",COUNTIFS($B$2:$Y$17,AB454,cell_passage!$B$2:$Y$17,"&lt;&gt;"),"")</f>
        <v/>
      </c>
      <c r="AF454" t="str">
        <f t="shared" si="85"/>
        <v/>
      </c>
      <c r="AG454" t="str">
        <f t="shared" si="86"/>
        <v/>
      </c>
      <c r="AH454" t="str">
        <f t="shared" si="87"/>
        <v/>
      </c>
      <c r="AI454" t="str">
        <f t="shared" si="88"/>
        <v/>
      </c>
      <c r="AJ454" t="str">
        <f t="shared" si="89"/>
        <v/>
      </c>
      <c r="AK454" t="str">
        <f>IF('Plate preparation Calculations'!N461&lt;&gt;"",'Plate preparation Calculations'!N461,"")</f>
        <v/>
      </c>
      <c r="AL454" s="27" t="str">
        <f t="shared" si="90"/>
        <v/>
      </c>
      <c r="AM454" s="21" t="str">
        <f t="shared" si="91"/>
        <v/>
      </c>
      <c r="AN454" t="str">
        <f t="shared" si="92"/>
        <v/>
      </c>
    </row>
    <row r="455" spans="29:40" x14ac:dyDescent="0.3">
      <c r="AC455" t="str">
        <f t="shared" ref="AC455:AC496" si="94">TRIM((SUBSTITUTE(AB455,_xlfn.CONCAT("- ",AD455),"")))</f>
        <v/>
      </c>
      <c r="AD455" t="str">
        <f t="shared" ref="AD455:AD496" si="95">TRIM(IFERROR(IFERROR(SUBSTITUTE(RIGHT(AB455,LEN(AB455) - SEARCH(" - ", AB455, SEARCH(" - ", AB455) + 1)),"- ",""),SUBSTITUTE(RIGHT(AB455,LEN(AB455) - (SEARCH(" - ", AB455) + 1)),"- ","")),""))</f>
        <v/>
      </c>
      <c r="AE455" t="str">
        <f>IF(AB455&lt;&gt;"",COUNTIFS($B$2:$Y$17,AB455,cell_passage!$B$2:$Y$17,"&lt;&gt;"),"")</f>
        <v/>
      </c>
      <c r="AF455" t="str">
        <f t="shared" si="85"/>
        <v/>
      </c>
      <c r="AG455" t="str">
        <f t="shared" si="86"/>
        <v/>
      </c>
      <c r="AH455" t="str">
        <f t="shared" si="87"/>
        <v/>
      </c>
      <c r="AI455" t="str">
        <f t="shared" si="88"/>
        <v/>
      </c>
      <c r="AJ455" t="str">
        <f t="shared" si="89"/>
        <v/>
      </c>
      <c r="AK455" t="str">
        <f>IF('Plate preparation Calculations'!N462&lt;&gt;"",'Plate preparation Calculations'!N462,"")</f>
        <v/>
      </c>
      <c r="AL455" s="27" t="str">
        <f t="shared" si="90"/>
        <v/>
      </c>
      <c r="AM455" s="21" t="str">
        <f t="shared" si="91"/>
        <v/>
      </c>
      <c r="AN455" t="str">
        <f t="shared" si="92"/>
        <v/>
      </c>
    </row>
    <row r="456" spans="29:40" x14ac:dyDescent="0.3">
      <c r="AC456" t="str">
        <f t="shared" si="94"/>
        <v/>
      </c>
      <c r="AD456" t="str">
        <f t="shared" si="95"/>
        <v/>
      </c>
      <c r="AE456" t="str">
        <f>IF(AB456&lt;&gt;"",COUNTIFS($B$2:$Y$17,AB456,cell_passage!$B$2:$Y$17,"&lt;&gt;"),"")</f>
        <v/>
      </c>
      <c r="AF456" t="str">
        <f t="shared" si="85"/>
        <v/>
      </c>
      <c r="AG456" t="str">
        <f t="shared" si="86"/>
        <v/>
      </c>
      <c r="AH456" t="str">
        <f t="shared" si="87"/>
        <v/>
      </c>
      <c r="AI456" t="str">
        <f t="shared" si="88"/>
        <v/>
      </c>
      <c r="AJ456" t="str">
        <f t="shared" si="89"/>
        <v/>
      </c>
      <c r="AK456" t="str">
        <f>IF('Plate preparation Calculations'!N463&lt;&gt;"",'Plate preparation Calculations'!N463,"")</f>
        <v/>
      </c>
      <c r="AL456" s="27" t="str">
        <f t="shared" si="90"/>
        <v/>
      </c>
      <c r="AM456" s="21" t="str">
        <f t="shared" si="91"/>
        <v/>
      </c>
      <c r="AN456" t="str">
        <f t="shared" si="92"/>
        <v/>
      </c>
    </row>
    <row r="457" spans="29:40" x14ac:dyDescent="0.3">
      <c r="AC457" t="str">
        <f t="shared" si="94"/>
        <v/>
      </c>
      <c r="AD457" t="str">
        <f t="shared" si="95"/>
        <v/>
      </c>
      <c r="AE457" t="str">
        <f>IF(AB457&lt;&gt;"",COUNTIFS($B$2:$Y$17,AB457,cell_passage!$B$2:$Y$17,"&lt;&gt;"),"")</f>
        <v/>
      </c>
      <c r="AF457" t="str">
        <f t="shared" si="85"/>
        <v/>
      </c>
      <c r="AG457" t="str">
        <f t="shared" si="86"/>
        <v/>
      </c>
      <c r="AH457" t="str">
        <f t="shared" si="87"/>
        <v/>
      </c>
      <c r="AI457" t="str">
        <f t="shared" si="88"/>
        <v/>
      </c>
      <c r="AJ457" t="str">
        <f t="shared" si="89"/>
        <v/>
      </c>
      <c r="AK457" t="str">
        <f>IF('Plate preparation Calculations'!N464&lt;&gt;"",'Plate preparation Calculations'!N464,"")</f>
        <v/>
      </c>
      <c r="AL457" s="27" t="str">
        <f t="shared" si="90"/>
        <v/>
      </c>
      <c r="AM457" s="21" t="str">
        <f t="shared" si="91"/>
        <v/>
      </c>
      <c r="AN457" t="str">
        <f t="shared" si="92"/>
        <v/>
      </c>
    </row>
    <row r="458" spans="29:40" x14ac:dyDescent="0.3">
      <c r="AC458" t="str">
        <f t="shared" si="94"/>
        <v/>
      </c>
      <c r="AD458" t="str">
        <f t="shared" si="95"/>
        <v/>
      </c>
      <c r="AE458" t="str">
        <f>IF(AB458&lt;&gt;"",COUNTIFS($B$2:$Y$17,AB458,cell_passage!$B$2:$Y$17,"&lt;&gt;"),"")</f>
        <v/>
      </c>
      <c r="AF458" t="str">
        <f t="shared" si="85"/>
        <v/>
      </c>
      <c r="AG458" t="str">
        <f t="shared" si="86"/>
        <v/>
      </c>
      <c r="AH458" t="str">
        <f t="shared" si="87"/>
        <v/>
      </c>
      <c r="AI458" t="str">
        <f t="shared" si="88"/>
        <v/>
      </c>
      <c r="AJ458" t="str">
        <f t="shared" si="89"/>
        <v/>
      </c>
      <c r="AK458" t="str">
        <f>IF('Plate preparation Calculations'!N465&lt;&gt;"",'Plate preparation Calculations'!N465,"")</f>
        <v/>
      </c>
      <c r="AL458" s="27" t="str">
        <f t="shared" si="90"/>
        <v/>
      </c>
      <c r="AM458" s="21" t="str">
        <f t="shared" si="91"/>
        <v/>
      </c>
      <c r="AN458" t="str">
        <f t="shared" si="92"/>
        <v/>
      </c>
    </row>
    <row r="459" spans="29:40" x14ac:dyDescent="0.3">
      <c r="AC459" t="str">
        <f t="shared" si="94"/>
        <v/>
      </c>
      <c r="AD459" t="str">
        <f t="shared" si="95"/>
        <v/>
      </c>
      <c r="AE459" t="str">
        <f>IF(AB459&lt;&gt;"",COUNTIFS($B$2:$Y$17,AB459,cell_passage!$B$2:$Y$17,"&lt;&gt;"),"")</f>
        <v/>
      </c>
      <c r="AF459" t="str">
        <f t="shared" si="85"/>
        <v/>
      </c>
      <c r="AG459" t="str">
        <f t="shared" si="86"/>
        <v/>
      </c>
      <c r="AH459" t="str">
        <f t="shared" si="87"/>
        <v/>
      </c>
      <c r="AI459" t="str">
        <f t="shared" si="88"/>
        <v/>
      </c>
      <c r="AJ459" t="str">
        <f t="shared" si="89"/>
        <v/>
      </c>
      <c r="AK459" t="str">
        <f>IF('Plate preparation Calculations'!N466&lt;&gt;"",'Plate preparation Calculations'!N466,"")</f>
        <v/>
      </c>
      <c r="AL459" s="27" t="str">
        <f t="shared" si="90"/>
        <v/>
      </c>
      <c r="AM459" s="21" t="str">
        <f t="shared" si="91"/>
        <v/>
      </c>
      <c r="AN459" t="str">
        <f t="shared" si="92"/>
        <v/>
      </c>
    </row>
    <row r="460" spans="29:40" x14ac:dyDescent="0.3">
      <c r="AC460" t="str">
        <f t="shared" si="94"/>
        <v/>
      </c>
      <c r="AD460" t="str">
        <f t="shared" si="95"/>
        <v/>
      </c>
      <c r="AE460" t="str">
        <f>IF(AB460&lt;&gt;"",COUNTIFS($B$2:$Y$17,AB460,cell_passage!$B$2:$Y$17,"&lt;&gt;"),"")</f>
        <v/>
      </c>
      <c r="AF460" t="str">
        <f t="shared" si="85"/>
        <v/>
      </c>
      <c r="AG460" t="str">
        <f t="shared" si="86"/>
        <v/>
      </c>
      <c r="AH460" t="str">
        <f t="shared" si="87"/>
        <v/>
      </c>
      <c r="AI460" t="str">
        <f t="shared" si="88"/>
        <v/>
      </c>
      <c r="AJ460" t="str">
        <f t="shared" si="89"/>
        <v/>
      </c>
      <c r="AK460" t="str">
        <f>IF('Plate preparation Calculations'!N467&lt;&gt;"",'Plate preparation Calculations'!N467,"")</f>
        <v/>
      </c>
      <c r="AL460" s="27" t="str">
        <f t="shared" si="90"/>
        <v/>
      </c>
      <c r="AM460" s="21" t="str">
        <f t="shared" si="91"/>
        <v/>
      </c>
      <c r="AN460" t="str">
        <f t="shared" si="92"/>
        <v/>
      </c>
    </row>
    <row r="461" spans="29:40" x14ac:dyDescent="0.3">
      <c r="AC461" t="str">
        <f t="shared" si="94"/>
        <v/>
      </c>
      <c r="AD461" t="str">
        <f t="shared" si="95"/>
        <v/>
      </c>
      <c r="AE461" t="str">
        <f>IF(AB461&lt;&gt;"",COUNTIFS($B$2:$Y$17,AB461,cell_passage!$B$2:$Y$17,"&lt;&gt;"),"")</f>
        <v/>
      </c>
      <c r="AF461" t="str">
        <f t="shared" si="85"/>
        <v/>
      </c>
      <c r="AG461" t="str">
        <f t="shared" si="86"/>
        <v/>
      </c>
      <c r="AH461" t="str">
        <f t="shared" si="87"/>
        <v/>
      </c>
      <c r="AI461" t="str">
        <f t="shared" si="88"/>
        <v/>
      </c>
      <c r="AJ461" t="str">
        <f t="shared" si="89"/>
        <v/>
      </c>
      <c r="AK461" t="str">
        <f>IF('Plate preparation Calculations'!N468&lt;&gt;"",'Plate preparation Calculations'!N468,"")</f>
        <v/>
      </c>
      <c r="AL461" s="27" t="str">
        <f t="shared" si="90"/>
        <v/>
      </c>
      <c r="AM461" s="21" t="str">
        <f t="shared" si="91"/>
        <v/>
      </c>
      <c r="AN461" t="str">
        <f t="shared" si="92"/>
        <v/>
      </c>
    </row>
    <row r="462" spans="29:40" x14ac:dyDescent="0.3">
      <c r="AC462" t="str">
        <f t="shared" si="94"/>
        <v/>
      </c>
      <c r="AD462" t="str">
        <f t="shared" si="95"/>
        <v/>
      </c>
      <c r="AE462" t="str">
        <f>IF(AB462&lt;&gt;"",COUNTIFS($B$2:$Y$17,AB462,cell_passage!$B$2:$Y$17,"&lt;&gt;"),"")</f>
        <v/>
      </c>
      <c r="AF462" t="str">
        <f t="shared" si="85"/>
        <v/>
      </c>
      <c r="AG462" t="str">
        <f t="shared" si="86"/>
        <v/>
      </c>
      <c r="AH462" t="str">
        <f t="shared" si="87"/>
        <v/>
      </c>
      <c r="AI462" t="str">
        <f t="shared" si="88"/>
        <v/>
      </c>
      <c r="AJ462" t="str">
        <f t="shared" si="89"/>
        <v/>
      </c>
      <c r="AK462" t="str">
        <f>IF('Plate preparation Calculations'!N469&lt;&gt;"",'Plate preparation Calculations'!N469,"")</f>
        <v/>
      </c>
      <c r="AL462" s="27" t="str">
        <f t="shared" si="90"/>
        <v/>
      </c>
      <c r="AM462" s="21" t="str">
        <f t="shared" si="91"/>
        <v/>
      </c>
      <c r="AN462" t="str">
        <f t="shared" si="92"/>
        <v/>
      </c>
    </row>
    <row r="463" spans="29:40" x14ac:dyDescent="0.3">
      <c r="AC463" t="str">
        <f t="shared" si="94"/>
        <v/>
      </c>
      <c r="AD463" t="str">
        <f t="shared" si="95"/>
        <v/>
      </c>
      <c r="AE463" t="str">
        <f>IF(AB463&lt;&gt;"",COUNTIFS($B$2:$Y$17,AB463,cell_passage!$B$2:$Y$17,"&lt;&gt;"),"")</f>
        <v/>
      </c>
      <c r="AF463" t="str">
        <f t="shared" si="85"/>
        <v/>
      </c>
      <c r="AG463" t="str">
        <f t="shared" si="86"/>
        <v/>
      </c>
      <c r="AH463" t="str">
        <f t="shared" si="87"/>
        <v/>
      </c>
      <c r="AI463" t="str">
        <f t="shared" si="88"/>
        <v/>
      </c>
      <c r="AJ463" t="str">
        <f t="shared" si="89"/>
        <v/>
      </c>
      <c r="AK463" t="str">
        <f>IF('Plate preparation Calculations'!N470&lt;&gt;"",'Plate preparation Calculations'!N470,"")</f>
        <v/>
      </c>
      <c r="AL463" s="27" t="str">
        <f t="shared" si="90"/>
        <v/>
      </c>
      <c r="AM463" s="21" t="str">
        <f t="shared" si="91"/>
        <v/>
      </c>
      <c r="AN463" t="str">
        <f t="shared" si="92"/>
        <v/>
      </c>
    </row>
    <row r="464" spans="29:40" x14ac:dyDescent="0.3">
      <c r="AC464" t="str">
        <f t="shared" si="94"/>
        <v/>
      </c>
      <c r="AD464" t="str">
        <f t="shared" si="95"/>
        <v/>
      </c>
      <c r="AE464" t="str">
        <f>IF(AB464&lt;&gt;"",COUNTIFS($B$2:$Y$17,AB464,cell_passage!$B$2:$Y$17,"&lt;&gt;"),"")</f>
        <v/>
      </c>
      <c r="AF464" t="str">
        <f t="shared" si="85"/>
        <v/>
      </c>
      <c r="AG464" t="str">
        <f t="shared" si="86"/>
        <v/>
      </c>
      <c r="AH464" t="str">
        <f t="shared" si="87"/>
        <v/>
      </c>
      <c r="AI464" t="str">
        <f t="shared" si="88"/>
        <v/>
      </c>
      <c r="AJ464" t="str">
        <f t="shared" si="89"/>
        <v/>
      </c>
      <c r="AK464" t="str">
        <f>IF('Plate preparation Calculations'!N471&lt;&gt;"",'Plate preparation Calculations'!N471,"")</f>
        <v/>
      </c>
      <c r="AL464" s="27" t="str">
        <f t="shared" si="90"/>
        <v/>
      </c>
      <c r="AM464" s="21" t="str">
        <f t="shared" si="91"/>
        <v/>
      </c>
      <c r="AN464" t="str">
        <f t="shared" si="92"/>
        <v/>
      </c>
    </row>
    <row r="465" spans="29:40" x14ac:dyDescent="0.3">
      <c r="AC465" t="str">
        <f t="shared" si="94"/>
        <v/>
      </c>
      <c r="AD465" t="str">
        <f t="shared" si="95"/>
        <v/>
      </c>
      <c r="AE465" t="str">
        <f>IF(AB465&lt;&gt;"",COUNTIFS($B$2:$Y$17,AB465,cell_passage!$B$2:$Y$17,"&lt;&gt;"),"")</f>
        <v/>
      </c>
      <c r="AF465" t="str">
        <f t="shared" si="85"/>
        <v/>
      </c>
      <c r="AG465" t="str">
        <f t="shared" si="86"/>
        <v/>
      </c>
      <c r="AH465" t="str">
        <f t="shared" si="87"/>
        <v/>
      </c>
      <c r="AI465" t="str">
        <f t="shared" si="88"/>
        <v/>
      </c>
      <c r="AJ465" t="str">
        <f t="shared" si="89"/>
        <v/>
      </c>
      <c r="AK465" t="str">
        <f>IF('Plate preparation Calculations'!N472&lt;&gt;"",'Plate preparation Calculations'!N472,"")</f>
        <v/>
      </c>
      <c r="AL465" s="27" t="str">
        <f t="shared" si="90"/>
        <v/>
      </c>
      <c r="AM465" s="21" t="str">
        <f t="shared" si="91"/>
        <v/>
      </c>
      <c r="AN465" t="str">
        <f t="shared" si="92"/>
        <v/>
      </c>
    </row>
    <row r="466" spans="29:40" x14ac:dyDescent="0.3">
      <c r="AC466" t="str">
        <f t="shared" si="94"/>
        <v/>
      </c>
      <c r="AD466" t="str">
        <f t="shared" si="95"/>
        <v/>
      </c>
      <c r="AE466" t="str">
        <f>IF(AB466&lt;&gt;"",COUNTIFS($B$2:$Y$17,AB466,cell_passage!$B$2:$Y$17,"&lt;&gt;"),"")</f>
        <v/>
      </c>
      <c r="AF466" t="str">
        <f t="shared" si="85"/>
        <v/>
      </c>
      <c r="AG466" t="str">
        <f t="shared" si="86"/>
        <v/>
      </c>
      <c r="AH466" t="str">
        <f t="shared" si="87"/>
        <v/>
      </c>
      <c r="AI466" t="str">
        <f t="shared" si="88"/>
        <v/>
      </c>
      <c r="AJ466" t="str">
        <f t="shared" si="89"/>
        <v/>
      </c>
      <c r="AK466" t="str">
        <f>IF('Plate preparation Calculations'!N473&lt;&gt;"",'Plate preparation Calculations'!N473,"")</f>
        <v/>
      </c>
      <c r="AL466" s="27" t="str">
        <f t="shared" si="90"/>
        <v/>
      </c>
      <c r="AM466" s="21" t="str">
        <f t="shared" si="91"/>
        <v/>
      </c>
      <c r="AN466" t="str">
        <f t="shared" si="92"/>
        <v/>
      </c>
    </row>
    <row r="467" spans="29:40" x14ac:dyDescent="0.3">
      <c r="AC467" t="str">
        <f t="shared" si="94"/>
        <v/>
      </c>
      <c r="AD467" t="str">
        <f t="shared" si="95"/>
        <v/>
      </c>
      <c r="AE467" t="str">
        <f>IF(AB467&lt;&gt;"",COUNTIFS($B$2:$Y$17,AB467,cell_passage!$B$2:$Y$17,"&lt;&gt;"),"")</f>
        <v/>
      </c>
      <c r="AF467" t="str">
        <f t="shared" ref="AF467:AF496" si="96">IFERROR(AE467*AD467,"")</f>
        <v/>
      </c>
      <c r="AG467" t="str">
        <f t="shared" ref="AG467:AG496" si="97">IFERROR(AE467*$AF$1,"")</f>
        <v/>
      </c>
      <c r="AH467" t="str">
        <f t="shared" ref="AH467:AH496" si="98">IFERROR(1000*AF467/AG467,"")</f>
        <v/>
      </c>
      <c r="AI467" t="str">
        <f t="shared" ref="AI467:AI496" si="99">IFERROR(AF467*$AC$1,"")</f>
        <v/>
      </c>
      <c r="AJ467" t="str">
        <f t="shared" ref="AJ467:AJ496" si="100">IFERROR(AG467*$AC$1,"")</f>
        <v/>
      </c>
      <c r="AK467" t="str">
        <f>IF('Plate preparation Calculations'!N474&lt;&gt;"",'Plate preparation Calculations'!N474,"")</f>
        <v/>
      </c>
      <c r="AL467" s="27" t="str">
        <f t="shared" ref="AL467:AL496" si="101">IFERROR(1000*$AC$2*AI467/AK467,"")</f>
        <v/>
      </c>
      <c r="AM467" s="21" t="str">
        <f t="shared" ref="AM467:AM496" si="102">IFERROR(AN467-AL467,"")</f>
        <v/>
      </c>
      <c r="AN467" t="str">
        <f t="shared" ref="AN467:AN496" si="103">IFERROR($AF$1*$AC$1*$AC$2*AE467,"")</f>
        <v/>
      </c>
    </row>
    <row r="468" spans="29:40" x14ac:dyDescent="0.3">
      <c r="AC468" t="str">
        <f t="shared" si="94"/>
        <v/>
      </c>
      <c r="AD468" t="str">
        <f t="shared" si="95"/>
        <v/>
      </c>
      <c r="AE468" t="str">
        <f>IF(AB468&lt;&gt;"",COUNTIFS($B$2:$Y$17,AB468,cell_passage!$B$2:$Y$17,"&lt;&gt;"),"")</f>
        <v/>
      </c>
      <c r="AF468" t="str">
        <f t="shared" si="96"/>
        <v/>
      </c>
      <c r="AG468" t="str">
        <f t="shared" si="97"/>
        <v/>
      </c>
      <c r="AH468" t="str">
        <f t="shared" si="98"/>
        <v/>
      </c>
      <c r="AI468" t="str">
        <f t="shared" si="99"/>
        <v/>
      </c>
      <c r="AJ468" t="str">
        <f t="shared" si="100"/>
        <v/>
      </c>
      <c r="AK468" t="str">
        <f>IF('Plate preparation Calculations'!N475&lt;&gt;"",'Plate preparation Calculations'!N475,"")</f>
        <v/>
      </c>
      <c r="AL468" s="27" t="str">
        <f t="shared" si="101"/>
        <v/>
      </c>
      <c r="AM468" s="21" t="str">
        <f t="shared" si="102"/>
        <v/>
      </c>
      <c r="AN468" t="str">
        <f t="shared" si="103"/>
        <v/>
      </c>
    </row>
    <row r="469" spans="29:40" x14ac:dyDescent="0.3">
      <c r="AC469" t="str">
        <f t="shared" si="94"/>
        <v/>
      </c>
      <c r="AD469" t="str">
        <f t="shared" si="95"/>
        <v/>
      </c>
      <c r="AE469" t="str">
        <f>IF(AB469&lt;&gt;"",COUNTIFS($B$2:$Y$17,AB469,cell_passage!$B$2:$Y$17,"&lt;&gt;"),"")</f>
        <v/>
      </c>
      <c r="AF469" t="str">
        <f t="shared" si="96"/>
        <v/>
      </c>
      <c r="AG469" t="str">
        <f t="shared" si="97"/>
        <v/>
      </c>
      <c r="AH469" t="str">
        <f t="shared" si="98"/>
        <v/>
      </c>
      <c r="AI469" t="str">
        <f t="shared" si="99"/>
        <v/>
      </c>
      <c r="AJ469" t="str">
        <f t="shared" si="100"/>
        <v/>
      </c>
      <c r="AK469" t="str">
        <f>IF('Plate preparation Calculations'!N476&lt;&gt;"",'Plate preparation Calculations'!N476,"")</f>
        <v/>
      </c>
      <c r="AL469" s="27" t="str">
        <f t="shared" si="101"/>
        <v/>
      </c>
      <c r="AM469" s="21" t="str">
        <f t="shared" si="102"/>
        <v/>
      </c>
      <c r="AN469" t="str">
        <f t="shared" si="103"/>
        <v/>
      </c>
    </row>
    <row r="470" spans="29:40" x14ac:dyDescent="0.3">
      <c r="AC470" t="str">
        <f t="shared" si="94"/>
        <v/>
      </c>
      <c r="AD470" t="str">
        <f t="shared" si="95"/>
        <v/>
      </c>
      <c r="AE470" t="str">
        <f>IF(AB470&lt;&gt;"",COUNTIFS($B$2:$Y$17,AB470,cell_passage!$B$2:$Y$17,"&lt;&gt;"),"")</f>
        <v/>
      </c>
      <c r="AF470" t="str">
        <f t="shared" si="96"/>
        <v/>
      </c>
      <c r="AG470" t="str">
        <f t="shared" si="97"/>
        <v/>
      </c>
      <c r="AH470" t="str">
        <f t="shared" si="98"/>
        <v/>
      </c>
      <c r="AI470" t="str">
        <f t="shared" si="99"/>
        <v/>
      </c>
      <c r="AJ470" t="str">
        <f t="shared" si="100"/>
        <v/>
      </c>
      <c r="AK470" t="str">
        <f>IF('Plate preparation Calculations'!N477&lt;&gt;"",'Plate preparation Calculations'!N477,"")</f>
        <v/>
      </c>
      <c r="AL470" s="27" t="str">
        <f t="shared" si="101"/>
        <v/>
      </c>
      <c r="AM470" s="21" t="str">
        <f t="shared" si="102"/>
        <v/>
      </c>
      <c r="AN470" t="str">
        <f t="shared" si="103"/>
        <v/>
      </c>
    </row>
    <row r="471" spans="29:40" x14ac:dyDescent="0.3">
      <c r="AC471" t="str">
        <f t="shared" si="94"/>
        <v/>
      </c>
      <c r="AD471" t="str">
        <f t="shared" si="95"/>
        <v/>
      </c>
      <c r="AE471" t="str">
        <f>IF(AB471&lt;&gt;"",COUNTIFS($B$2:$Y$17,AB471,cell_passage!$B$2:$Y$17,"&lt;&gt;"),"")</f>
        <v/>
      </c>
      <c r="AF471" t="str">
        <f t="shared" si="96"/>
        <v/>
      </c>
      <c r="AG471" t="str">
        <f t="shared" si="97"/>
        <v/>
      </c>
      <c r="AH471" t="str">
        <f t="shared" si="98"/>
        <v/>
      </c>
      <c r="AI471" t="str">
        <f t="shared" si="99"/>
        <v/>
      </c>
      <c r="AJ471" t="str">
        <f t="shared" si="100"/>
        <v/>
      </c>
      <c r="AK471" t="str">
        <f>IF('Plate preparation Calculations'!N478&lt;&gt;"",'Plate preparation Calculations'!N478,"")</f>
        <v/>
      </c>
      <c r="AL471" s="27" t="str">
        <f t="shared" si="101"/>
        <v/>
      </c>
      <c r="AM471" s="21" t="str">
        <f t="shared" si="102"/>
        <v/>
      </c>
      <c r="AN471" t="str">
        <f t="shared" si="103"/>
        <v/>
      </c>
    </row>
    <row r="472" spans="29:40" x14ac:dyDescent="0.3">
      <c r="AC472" t="str">
        <f t="shared" si="94"/>
        <v/>
      </c>
      <c r="AD472" t="str">
        <f t="shared" si="95"/>
        <v/>
      </c>
      <c r="AE472" t="str">
        <f>IF(AB472&lt;&gt;"",COUNTIFS($B$2:$Y$17,AB472,cell_passage!$B$2:$Y$17,"&lt;&gt;"),"")</f>
        <v/>
      </c>
      <c r="AF472" t="str">
        <f t="shared" si="96"/>
        <v/>
      </c>
      <c r="AG472" t="str">
        <f t="shared" si="97"/>
        <v/>
      </c>
      <c r="AH472" t="str">
        <f t="shared" si="98"/>
        <v/>
      </c>
      <c r="AI472" t="str">
        <f t="shared" si="99"/>
        <v/>
      </c>
      <c r="AJ472" t="str">
        <f t="shared" si="100"/>
        <v/>
      </c>
      <c r="AK472" t="str">
        <f>IF('Plate preparation Calculations'!N479&lt;&gt;"",'Plate preparation Calculations'!N479,"")</f>
        <v/>
      </c>
      <c r="AL472" s="27" t="str">
        <f t="shared" si="101"/>
        <v/>
      </c>
      <c r="AM472" s="21" t="str">
        <f t="shared" si="102"/>
        <v/>
      </c>
      <c r="AN472" t="str">
        <f t="shared" si="103"/>
        <v/>
      </c>
    </row>
    <row r="473" spans="29:40" x14ac:dyDescent="0.3">
      <c r="AC473" t="str">
        <f t="shared" si="94"/>
        <v/>
      </c>
      <c r="AD473" t="str">
        <f t="shared" si="95"/>
        <v/>
      </c>
      <c r="AE473" t="str">
        <f>IF(AB473&lt;&gt;"",COUNTIFS($B$2:$Y$17,AB473,cell_passage!$B$2:$Y$17,"&lt;&gt;"),"")</f>
        <v/>
      </c>
      <c r="AF473" t="str">
        <f t="shared" si="96"/>
        <v/>
      </c>
      <c r="AG473" t="str">
        <f t="shared" si="97"/>
        <v/>
      </c>
      <c r="AH473" t="str">
        <f t="shared" si="98"/>
        <v/>
      </c>
      <c r="AI473" t="str">
        <f t="shared" si="99"/>
        <v/>
      </c>
      <c r="AJ473" t="str">
        <f t="shared" si="100"/>
        <v/>
      </c>
      <c r="AK473" t="str">
        <f>IF('Plate preparation Calculations'!N480&lt;&gt;"",'Plate preparation Calculations'!N480,"")</f>
        <v/>
      </c>
      <c r="AL473" s="27" t="str">
        <f t="shared" si="101"/>
        <v/>
      </c>
      <c r="AM473" s="21" t="str">
        <f t="shared" si="102"/>
        <v/>
      </c>
      <c r="AN473" t="str">
        <f t="shared" si="103"/>
        <v/>
      </c>
    </row>
    <row r="474" spans="29:40" x14ac:dyDescent="0.3">
      <c r="AC474" t="str">
        <f t="shared" si="94"/>
        <v/>
      </c>
      <c r="AD474" t="str">
        <f t="shared" si="95"/>
        <v/>
      </c>
      <c r="AE474" t="str">
        <f>IF(AB474&lt;&gt;"",COUNTIFS($B$2:$Y$17,AB474,cell_passage!$B$2:$Y$17,"&lt;&gt;"),"")</f>
        <v/>
      </c>
      <c r="AF474" t="str">
        <f t="shared" si="96"/>
        <v/>
      </c>
      <c r="AG474" t="str">
        <f t="shared" si="97"/>
        <v/>
      </c>
      <c r="AH474" t="str">
        <f t="shared" si="98"/>
        <v/>
      </c>
      <c r="AI474" t="str">
        <f t="shared" si="99"/>
        <v/>
      </c>
      <c r="AJ474" t="str">
        <f t="shared" si="100"/>
        <v/>
      </c>
      <c r="AK474" t="str">
        <f>IF('Plate preparation Calculations'!N481&lt;&gt;"",'Plate preparation Calculations'!N481,"")</f>
        <v/>
      </c>
      <c r="AL474" s="27" t="str">
        <f t="shared" si="101"/>
        <v/>
      </c>
      <c r="AM474" s="21" t="str">
        <f t="shared" si="102"/>
        <v/>
      </c>
      <c r="AN474" t="str">
        <f t="shared" si="103"/>
        <v/>
      </c>
    </row>
    <row r="475" spans="29:40" x14ac:dyDescent="0.3">
      <c r="AC475" t="str">
        <f t="shared" si="94"/>
        <v/>
      </c>
      <c r="AD475" t="str">
        <f t="shared" si="95"/>
        <v/>
      </c>
      <c r="AE475" t="str">
        <f>IF(AB475&lt;&gt;"",COUNTIFS($B$2:$Y$17,AB475,cell_passage!$B$2:$Y$17,"&lt;&gt;"),"")</f>
        <v/>
      </c>
      <c r="AF475" t="str">
        <f t="shared" si="96"/>
        <v/>
      </c>
      <c r="AG475" t="str">
        <f t="shared" si="97"/>
        <v/>
      </c>
      <c r="AH475" t="str">
        <f t="shared" si="98"/>
        <v/>
      </c>
      <c r="AI475" t="str">
        <f t="shared" si="99"/>
        <v/>
      </c>
      <c r="AJ475" t="str">
        <f t="shared" si="100"/>
        <v/>
      </c>
      <c r="AK475" t="str">
        <f>IF('Plate preparation Calculations'!N482&lt;&gt;"",'Plate preparation Calculations'!N482,"")</f>
        <v/>
      </c>
      <c r="AL475" s="27" t="str">
        <f t="shared" si="101"/>
        <v/>
      </c>
      <c r="AM475" s="21" t="str">
        <f t="shared" si="102"/>
        <v/>
      </c>
      <c r="AN475" t="str">
        <f t="shared" si="103"/>
        <v/>
      </c>
    </row>
    <row r="476" spans="29:40" x14ac:dyDescent="0.3">
      <c r="AC476" t="str">
        <f t="shared" si="94"/>
        <v/>
      </c>
      <c r="AD476" t="str">
        <f t="shared" si="95"/>
        <v/>
      </c>
      <c r="AE476" t="str">
        <f>IF(AB476&lt;&gt;"",COUNTIFS($B$2:$Y$17,AB476,cell_passage!$B$2:$Y$17,"&lt;&gt;"),"")</f>
        <v/>
      </c>
      <c r="AF476" t="str">
        <f t="shared" si="96"/>
        <v/>
      </c>
      <c r="AG476" t="str">
        <f t="shared" si="97"/>
        <v/>
      </c>
      <c r="AH476" t="str">
        <f t="shared" si="98"/>
        <v/>
      </c>
      <c r="AI476" t="str">
        <f t="shared" si="99"/>
        <v/>
      </c>
      <c r="AJ476" t="str">
        <f t="shared" si="100"/>
        <v/>
      </c>
      <c r="AK476" t="str">
        <f>IF('Plate preparation Calculations'!N483&lt;&gt;"",'Plate preparation Calculations'!N483,"")</f>
        <v/>
      </c>
      <c r="AL476" s="27" t="str">
        <f t="shared" si="101"/>
        <v/>
      </c>
      <c r="AM476" s="21" t="str">
        <f t="shared" si="102"/>
        <v/>
      </c>
      <c r="AN476" t="str">
        <f t="shared" si="103"/>
        <v/>
      </c>
    </row>
    <row r="477" spans="29:40" x14ac:dyDescent="0.3">
      <c r="AC477" t="str">
        <f t="shared" si="94"/>
        <v/>
      </c>
      <c r="AD477" t="str">
        <f t="shared" si="95"/>
        <v/>
      </c>
      <c r="AE477" t="str">
        <f>IF(AB477&lt;&gt;"",COUNTIFS($B$2:$Y$17,AB477,cell_passage!$B$2:$Y$17,"&lt;&gt;"),"")</f>
        <v/>
      </c>
      <c r="AF477" t="str">
        <f t="shared" si="96"/>
        <v/>
      </c>
      <c r="AG477" t="str">
        <f t="shared" si="97"/>
        <v/>
      </c>
      <c r="AH477" t="str">
        <f t="shared" si="98"/>
        <v/>
      </c>
      <c r="AI477" t="str">
        <f t="shared" si="99"/>
        <v/>
      </c>
      <c r="AJ477" t="str">
        <f t="shared" si="100"/>
        <v/>
      </c>
      <c r="AK477" t="str">
        <f>IF('Plate preparation Calculations'!N484&lt;&gt;"",'Plate preparation Calculations'!N484,"")</f>
        <v/>
      </c>
      <c r="AL477" s="27" t="str">
        <f t="shared" si="101"/>
        <v/>
      </c>
      <c r="AM477" s="21" t="str">
        <f t="shared" si="102"/>
        <v/>
      </c>
      <c r="AN477" t="str">
        <f t="shared" si="103"/>
        <v/>
      </c>
    </row>
    <row r="478" spans="29:40" x14ac:dyDescent="0.3">
      <c r="AC478" t="str">
        <f t="shared" si="94"/>
        <v/>
      </c>
      <c r="AD478" t="str">
        <f t="shared" si="95"/>
        <v/>
      </c>
      <c r="AE478" t="str">
        <f>IF(AB478&lt;&gt;"",COUNTIFS($B$2:$Y$17,AB478,cell_passage!$B$2:$Y$17,"&lt;&gt;"),"")</f>
        <v/>
      </c>
      <c r="AF478" t="str">
        <f t="shared" si="96"/>
        <v/>
      </c>
      <c r="AG478" t="str">
        <f t="shared" si="97"/>
        <v/>
      </c>
      <c r="AH478" t="str">
        <f t="shared" si="98"/>
        <v/>
      </c>
      <c r="AI478" t="str">
        <f t="shared" si="99"/>
        <v/>
      </c>
      <c r="AJ478" t="str">
        <f t="shared" si="100"/>
        <v/>
      </c>
      <c r="AK478" t="str">
        <f>IF('Plate preparation Calculations'!N485&lt;&gt;"",'Plate preparation Calculations'!N485,"")</f>
        <v/>
      </c>
      <c r="AL478" s="27" t="str">
        <f t="shared" si="101"/>
        <v/>
      </c>
      <c r="AM478" s="21" t="str">
        <f t="shared" si="102"/>
        <v/>
      </c>
      <c r="AN478" t="str">
        <f t="shared" si="103"/>
        <v/>
      </c>
    </row>
    <row r="479" spans="29:40" x14ac:dyDescent="0.3">
      <c r="AC479" t="str">
        <f t="shared" si="94"/>
        <v/>
      </c>
      <c r="AD479" t="str">
        <f t="shared" si="95"/>
        <v/>
      </c>
      <c r="AE479" t="str">
        <f>IF(AB479&lt;&gt;"",COUNTIFS($B$2:$Y$17,AB479,cell_passage!$B$2:$Y$17,"&lt;&gt;"),"")</f>
        <v/>
      </c>
      <c r="AF479" t="str">
        <f t="shared" si="96"/>
        <v/>
      </c>
      <c r="AG479" t="str">
        <f t="shared" si="97"/>
        <v/>
      </c>
      <c r="AH479" t="str">
        <f t="shared" si="98"/>
        <v/>
      </c>
      <c r="AI479" t="str">
        <f t="shared" si="99"/>
        <v/>
      </c>
      <c r="AJ479" t="str">
        <f t="shared" si="100"/>
        <v/>
      </c>
      <c r="AK479" t="str">
        <f>IF('Plate preparation Calculations'!N486&lt;&gt;"",'Plate preparation Calculations'!N486,"")</f>
        <v/>
      </c>
      <c r="AL479" s="27" t="str">
        <f t="shared" si="101"/>
        <v/>
      </c>
      <c r="AM479" s="21" t="str">
        <f t="shared" si="102"/>
        <v/>
      </c>
      <c r="AN479" t="str">
        <f t="shared" si="103"/>
        <v/>
      </c>
    </row>
    <row r="480" spans="29:40" x14ac:dyDescent="0.3">
      <c r="AC480" t="str">
        <f t="shared" si="94"/>
        <v/>
      </c>
      <c r="AD480" t="str">
        <f t="shared" si="95"/>
        <v/>
      </c>
      <c r="AE480" t="str">
        <f>IF(AB480&lt;&gt;"",COUNTIFS($B$2:$Y$17,AB480,cell_passage!$B$2:$Y$17,"&lt;&gt;"),"")</f>
        <v/>
      </c>
      <c r="AF480" t="str">
        <f t="shared" si="96"/>
        <v/>
      </c>
      <c r="AG480" t="str">
        <f t="shared" si="97"/>
        <v/>
      </c>
      <c r="AH480" t="str">
        <f t="shared" si="98"/>
        <v/>
      </c>
      <c r="AI480" t="str">
        <f t="shared" si="99"/>
        <v/>
      </c>
      <c r="AJ480" t="str">
        <f t="shared" si="100"/>
        <v/>
      </c>
      <c r="AK480" t="str">
        <f>IF('Plate preparation Calculations'!N487&lt;&gt;"",'Plate preparation Calculations'!N487,"")</f>
        <v/>
      </c>
      <c r="AL480" s="27" t="str">
        <f t="shared" si="101"/>
        <v/>
      </c>
      <c r="AM480" s="21" t="str">
        <f t="shared" si="102"/>
        <v/>
      </c>
      <c r="AN480" t="str">
        <f t="shared" si="103"/>
        <v/>
      </c>
    </row>
    <row r="481" spans="29:40" x14ac:dyDescent="0.3">
      <c r="AC481" t="str">
        <f t="shared" si="94"/>
        <v/>
      </c>
      <c r="AD481" t="str">
        <f t="shared" si="95"/>
        <v/>
      </c>
      <c r="AE481" t="str">
        <f>IF(AB481&lt;&gt;"",COUNTIFS($B$2:$Y$17,AB481,cell_passage!$B$2:$Y$17,"&lt;&gt;"),"")</f>
        <v/>
      </c>
      <c r="AF481" t="str">
        <f t="shared" si="96"/>
        <v/>
      </c>
      <c r="AG481" t="str">
        <f t="shared" si="97"/>
        <v/>
      </c>
      <c r="AH481" t="str">
        <f t="shared" si="98"/>
        <v/>
      </c>
      <c r="AI481" t="str">
        <f t="shared" si="99"/>
        <v/>
      </c>
      <c r="AJ481" t="str">
        <f t="shared" si="100"/>
        <v/>
      </c>
      <c r="AK481" t="str">
        <f>IF('Plate preparation Calculations'!N488&lt;&gt;"",'Plate preparation Calculations'!N488,"")</f>
        <v/>
      </c>
      <c r="AL481" s="27" t="str">
        <f t="shared" si="101"/>
        <v/>
      </c>
      <c r="AM481" s="21" t="str">
        <f t="shared" si="102"/>
        <v/>
      </c>
      <c r="AN481" t="str">
        <f t="shared" si="103"/>
        <v/>
      </c>
    </row>
    <row r="482" spans="29:40" x14ac:dyDescent="0.3">
      <c r="AC482" t="str">
        <f t="shared" si="94"/>
        <v/>
      </c>
      <c r="AD482" t="str">
        <f t="shared" si="95"/>
        <v/>
      </c>
      <c r="AE482" t="str">
        <f>IF(AB482&lt;&gt;"",COUNTIFS($B$2:$Y$17,AB482,cell_passage!$B$2:$Y$17,"&lt;&gt;"),"")</f>
        <v/>
      </c>
      <c r="AF482" t="str">
        <f t="shared" si="96"/>
        <v/>
      </c>
      <c r="AG482" t="str">
        <f t="shared" si="97"/>
        <v/>
      </c>
      <c r="AH482" t="str">
        <f t="shared" si="98"/>
        <v/>
      </c>
      <c r="AI482" t="str">
        <f t="shared" si="99"/>
        <v/>
      </c>
      <c r="AJ482" t="str">
        <f t="shared" si="100"/>
        <v/>
      </c>
      <c r="AK482" t="str">
        <f>IF('Plate preparation Calculations'!N489&lt;&gt;"",'Plate preparation Calculations'!N489,"")</f>
        <v/>
      </c>
      <c r="AL482" s="27" t="str">
        <f t="shared" si="101"/>
        <v/>
      </c>
      <c r="AM482" s="21" t="str">
        <f t="shared" si="102"/>
        <v/>
      </c>
      <c r="AN482" t="str">
        <f t="shared" si="103"/>
        <v/>
      </c>
    </row>
    <row r="483" spans="29:40" x14ac:dyDescent="0.3">
      <c r="AC483" t="str">
        <f t="shared" si="94"/>
        <v/>
      </c>
      <c r="AD483" t="str">
        <f t="shared" si="95"/>
        <v/>
      </c>
      <c r="AE483" t="str">
        <f>IF(AB483&lt;&gt;"",COUNTIFS($B$2:$Y$17,AB483,cell_passage!$B$2:$Y$17,"&lt;&gt;"),"")</f>
        <v/>
      </c>
      <c r="AF483" t="str">
        <f t="shared" si="96"/>
        <v/>
      </c>
      <c r="AG483" t="str">
        <f t="shared" si="97"/>
        <v/>
      </c>
      <c r="AH483" t="str">
        <f t="shared" si="98"/>
        <v/>
      </c>
      <c r="AI483" t="str">
        <f t="shared" si="99"/>
        <v/>
      </c>
      <c r="AJ483" t="str">
        <f t="shared" si="100"/>
        <v/>
      </c>
      <c r="AK483" t="str">
        <f>IF('Plate preparation Calculations'!N490&lt;&gt;"",'Plate preparation Calculations'!N490,"")</f>
        <v/>
      </c>
      <c r="AL483" s="27" t="str">
        <f t="shared" si="101"/>
        <v/>
      </c>
      <c r="AM483" s="21" t="str">
        <f t="shared" si="102"/>
        <v/>
      </c>
      <c r="AN483" t="str">
        <f t="shared" si="103"/>
        <v/>
      </c>
    </row>
    <row r="484" spans="29:40" x14ac:dyDescent="0.3">
      <c r="AC484" t="str">
        <f t="shared" si="94"/>
        <v/>
      </c>
      <c r="AD484" t="str">
        <f t="shared" si="95"/>
        <v/>
      </c>
      <c r="AE484" t="str">
        <f>IF(AB484&lt;&gt;"",COUNTIFS($B$2:$Y$17,AB484,cell_passage!$B$2:$Y$17,"&lt;&gt;"),"")</f>
        <v/>
      </c>
      <c r="AF484" t="str">
        <f t="shared" si="96"/>
        <v/>
      </c>
      <c r="AG484" t="str">
        <f t="shared" si="97"/>
        <v/>
      </c>
      <c r="AH484" t="str">
        <f t="shared" si="98"/>
        <v/>
      </c>
      <c r="AI484" t="str">
        <f t="shared" si="99"/>
        <v/>
      </c>
      <c r="AJ484" t="str">
        <f t="shared" si="100"/>
        <v/>
      </c>
      <c r="AK484" t="str">
        <f>IF('Plate preparation Calculations'!N491&lt;&gt;"",'Plate preparation Calculations'!N491,"")</f>
        <v/>
      </c>
      <c r="AL484" s="27" t="str">
        <f t="shared" si="101"/>
        <v/>
      </c>
      <c r="AM484" s="21" t="str">
        <f t="shared" si="102"/>
        <v/>
      </c>
      <c r="AN484" t="str">
        <f t="shared" si="103"/>
        <v/>
      </c>
    </row>
    <row r="485" spans="29:40" x14ac:dyDescent="0.3">
      <c r="AC485" t="str">
        <f t="shared" si="94"/>
        <v/>
      </c>
      <c r="AD485" t="str">
        <f t="shared" si="95"/>
        <v/>
      </c>
      <c r="AE485" t="str">
        <f>IF(AB485&lt;&gt;"",COUNTIFS($B$2:$Y$17,AB485,cell_passage!$B$2:$Y$17,"&lt;&gt;"),"")</f>
        <v/>
      </c>
      <c r="AF485" t="str">
        <f t="shared" si="96"/>
        <v/>
      </c>
      <c r="AG485" t="str">
        <f t="shared" si="97"/>
        <v/>
      </c>
      <c r="AH485" t="str">
        <f t="shared" si="98"/>
        <v/>
      </c>
      <c r="AI485" t="str">
        <f t="shared" si="99"/>
        <v/>
      </c>
      <c r="AJ485" t="str">
        <f t="shared" si="100"/>
        <v/>
      </c>
      <c r="AK485" t="str">
        <f>IF('Plate preparation Calculations'!N492&lt;&gt;"",'Plate preparation Calculations'!N492,"")</f>
        <v/>
      </c>
      <c r="AL485" s="27" t="str">
        <f t="shared" si="101"/>
        <v/>
      </c>
      <c r="AM485" s="21" t="str">
        <f t="shared" si="102"/>
        <v/>
      </c>
      <c r="AN485" t="str">
        <f t="shared" si="103"/>
        <v/>
      </c>
    </row>
    <row r="486" spans="29:40" x14ac:dyDescent="0.3">
      <c r="AC486" t="str">
        <f t="shared" si="94"/>
        <v/>
      </c>
      <c r="AD486" t="str">
        <f t="shared" si="95"/>
        <v/>
      </c>
      <c r="AE486" t="str">
        <f>IF(AB486&lt;&gt;"",COUNTIFS($B$2:$Y$17,AB486,cell_passage!$B$2:$Y$17,"&lt;&gt;"),"")</f>
        <v/>
      </c>
      <c r="AF486" t="str">
        <f t="shared" si="96"/>
        <v/>
      </c>
      <c r="AG486" t="str">
        <f t="shared" si="97"/>
        <v/>
      </c>
      <c r="AH486" t="str">
        <f t="shared" si="98"/>
        <v/>
      </c>
      <c r="AI486" t="str">
        <f t="shared" si="99"/>
        <v/>
      </c>
      <c r="AJ486" t="str">
        <f t="shared" si="100"/>
        <v/>
      </c>
      <c r="AK486" t="str">
        <f>IF('Plate preparation Calculations'!N493&lt;&gt;"",'Plate preparation Calculations'!N493,"")</f>
        <v/>
      </c>
      <c r="AL486" s="27" t="str">
        <f t="shared" si="101"/>
        <v/>
      </c>
      <c r="AM486" s="21" t="str">
        <f t="shared" si="102"/>
        <v/>
      </c>
      <c r="AN486" t="str">
        <f t="shared" si="103"/>
        <v/>
      </c>
    </row>
    <row r="487" spans="29:40" x14ac:dyDescent="0.3">
      <c r="AC487" t="str">
        <f t="shared" si="94"/>
        <v/>
      </c>
      <c r="AD487" t="str">
        <f t="shared" si="95"/>
        <v/>
      </c>
      <c r="AE487" t="str">
        <f>IF(AB487&lt;&gt;"",COUNTIFS($B$2:$Y$17,AB487,cell_passage!$B$2:$Y$17,"&lt;&gt;"),"")</f>
        <v/>
      </c>
      <c r="AF487" t="str">
        <f t="shared" si="96"/>
        <v/>
      </c>
      <c r="AG487" t="str">
        <f t="shared" si="97"/>
        <v/>
      </c>
      <c r="AH487" t="str">
        <f t="shared" si="98"/>
        <v/>
      </c>
      <c r="AI487" t="str">
        <f t="shared" si="99"/>
        <v/>
      </c>
      <c r="AJ487" t="str">
        <f t="shared" si="100"/>
        <v/>
      </c>
      <c r="AK487" t="str">
        <f>IF('Plate preparation Calculations'!N494&lt;&gt;"",'Plate preparation Calculations'!N494,"")</f>
        <v/>
      </c>
      <c r="AL487" s="27" t="str">
        <f t="shared" si="101"/>
        <v/>
      </c>
      <c r="AM487" s="21" t="str">
        <f t="shared" si="102"/>
        <v/>
      </c>
      <c r="AN487" t="str">
        <f t="shared" si="103"/>
        <v/>
      </c>
    </row>
    <row r="488" spans="29:40" x14ac:dyDescent="0.3">
      <c r="AC488" t="str">
        <f t="shared" si="94"/>
        <v/>
      </c>
      <c r="AD488" t="str">
        <f t="shared" si="95"/>
        <v/>
      </c>
      <c r="AE488" t="str">
        <f>IF(AB488&lt;&gt;"",COUNTIFS($B$2:$Y$17,AB488,cell_passage!$B$2:$Y$17,"&lt;&gt;"),"")</f>
        <v/>
      </c>
      <c r="AF488" t="str">
        <f t="shared" si="96"/>
        <v/>
      </c>
      <c r="AG488" t="str">
        <f t="shared" si="97"/>
        <v/>
      </c>
      <c r="AH488" t="str">
        <f t="shared" si="98"/>
        <v/>
      </c>
      <c r="AI488" t="str">
        <f t="shared" si="99"/>
        <v/>
      </c>
      <c r="AJ488" t="str">
        <f t="shared" si="100"/>
        <v/>
      </c>
      <c r="AK488" t="str">
        <f>IF('Plate preparation Calculations'!N495&lt;&gt;"",'Plate preparation Calculations'!N495,"")</f>
        <v/>
      </c>
      <c r="AL488" s="27" t="str">
        <f t="shared" si="101"/>
        <v/>
      </c>
      <c r="AM488" s="21" t="str">
        <f t="shared" si="102"/>
        <v/>
      </c>
      <c r="AN488" t="str">
        <f t="shared" si="103"/>
        <v/>
      </c>
    </row>
    <row r="489" spans="29:40" x14ac:dyDescent="0.3">
      <c r="AC489" t="str">
        <f t="shared" si="94"/>
        <v/>
      </c>
      <c r="AD489" t="str">
        <f t="shared" si="95"/>
        <v/>
      </c>
      <c r="AE489" t="str">
        <f>IF(AB489&lt;&gt;"",COUNTIFS($B$2:$Y$17,AB489,cell_passage!$B$2:$Y$17,"&lt;&gt;"),"")</f>
        <v/>
      </c>
      <c r="AF489" t="str">
        <f t="shared" si="96"/>
        <v/>
      </c>
      <c r="AG489" t="str">
        <f t="shared" si="97"/>
        <v/>
      </c>
      <c r="AH489" t="str">
        <f t="shared" si="98"/>
        <v/>
      </c>
      <c r="AI489" t="str">
        <f t="shared" si="99"/>
        <v/>
      </c>
      <c r="AJ489" t="str">
        <f t="shared" si="100"/>
        <v/>
      </c>
      <c r="AK489" t="str">
        <f>IF('Plate preparation Calculations'!N496&lt;&gt;"",'Plate preparation Calculations'!N496,"")</f>
        <v/>
      </c>
      <c r="AL489" s="27" t="str">
        <f t="shared" si="101"/>
        <v/>
      </c>
      <c r="AM489" s="21" t="str">
        <f t="shared" si="102"/>
        <v/>
      </c>
      <c r="AN489" t="str">
        <f t="shared" si="103"/>
        <v/>
      </c>
    </row>
    <row r="490" spans="29:40" x14ac:dyDescent="0.3">
      <c r="AC490" t="str">
        <f t="shared" si="94"/>
        <v/>
      </c>
      <c r="AD490" t="str">
        <f t="shared" si="95"/>
        <v/>
      </c>
      <c r="AE490" t="str">
        <f>IF(AB490&lt;&gt;"",COUNTIFS($B$2:$Y$17,AB490,cell_passage!$B$2:$Y$17,"&lt;&gt;"),"")</f>
        <v/>
      </c>
      <c r="AF490" t="str">
        <f t="shared" si="96"/>
        <v/>
      </c>
      <c r="AG490" t="str">
        <f t="shared" si="97"/>
        <v/>
      </c>
      <c r="AH490" t="str">
        <f t="shared" si="98"/>
        <v/>
      </c>
      <c r="AI490" t="str">
        <f t="shared" si="99"/>
        <v/>
      </c>
      <c r="AJ490" t="str">
        <f t="shared" si="100"/>
        <v/>
      </c>
      <c r="AK490" t="str">
        <f>IF('Plate preparation Calculations'!N497&lt;&gt;"",'Plate preparation Calculations'!N497,"")</f>
        <v/>
      </c>
      <c r="AL490" s="27" t="str">
        <f t="shared" si="101"/>
        <v/>
      </c>
      <c r="AM490" s="21" t="str">
        <f t="shared" si="102"/>
        <v/>
      </c>
      <c r="AN490" t="str">
        <f t="shared" si="103"/>
        <v/>
      </c>
    </row>
    <row r="491" spans="29:40" x14ac:dyDescent="0.3">
      <c r="AC491" t="str">
        <f t="shared" si="94"/>
        <v/>
      </c>
      <c r="AD491" t="str">
        <f t="shared" si="95"/>
        <v/>
      </c>
      <c r="AE491" t="str">
        <f>IF(AB491&lt;&gt;"",COUNTIFS($B$2:$Y$17,AB491,cell_passage!$B$2:$Y$17,"&lt;&gt;"),"")</f>
        <v/>
      </c>
      <c r="AF491" t="str">
        <f t="shared" si="96"/>
        <v/>
      </c>
      <c r="AG491" t="str">
        <f t="shared" si="97"/>
        <v/>
      </c>
      <c r="AH491" t="str">
        <f t="shared" si="98"/>
        <v/>
      </c>
      <c r="AI491" t="str">
        <f t="shared" si="99"/>
        <v/>
      </c>
      <c r="AJ491" t="str">
        <f t="shared" si="100"/>
        <v/>
      </c>
      <c r="AK491" t="str">
        <f>IF('Plate preparation Calculations'!N498&lt;&gt;"",'Plate preparation Calculations'!N498,"")</f>
        <v/>
      </c>
      <c r="AL491" s="27" t="str">
        <f t="shared" si="101"/>
        <v/>
      </c>
      <c r="AM491" s="21" t="str">
        <f t="shared" si="102"/>
        <v/>
      </c>
      <c r="AN491" t="str">
        <f t="shared" si="103"/>
        <v/>
      </c>
    </row>
    <row r="492" spans="29:40" x14ac:dyDescent="0.3">
      <c r="AC492" t="str">
        <f t="shared" si="94"/>
        <v/>
      </c>
      <c r="AD492" t="str">
        <f t="shared" si="95"/>
        <v/>
      </c>
      <c r="AE492" t="str">
        <f>IF(AB492&lt;&gt;"",COUNTIFS($B$2:$Y$17,AB492,cell_passage!$B$2:$Y$17,"&lt;&gt;"),"")</f>
        <v/>
      </c>
      <c r="AF492" t="str">
        <f t="shared" si="96"/>
        <v/>
      </c>
      <c r="AG492" t="str">
        <f t="shared" si="97"/>
        <v/>
      </c>
      <c r="AH492" t="str">
        <f t="shared" si="98"/>
        <v/>
      </c>
      <c r="AI492" t="str">
        <f t="shared" si="99"/>
        <v/>
      </c>
      <c r="AJ492" t="str">
        <f t="shared" si="100"/>
        <v/>
      </c>
      <c r="AK492" t="str">
        <f>IF('Plate preparation Calculations'!N499&lt;&gt;"",'Plate preparation Calculations'!N499,"")</f>
        <v/>
      </c>
      <c r="AL492" s="27" t="str">
        <f t="shared" si="101"/>
        <v/>
      </c>
      <c r="AM492" s="21" t="str">
        <f t="shared" si="102"/>
        <v/>
      </c>
      <c r="AN492" t="str">
        <f t="shared" si="103"/>
        <v/>
      </c>
    </row>
    <row r="493" spans="29:40" x14ac:dyDescent="0.3">
      <c r="AC493" t="str">
        <f t="shared" si="94"/>
        <v/>
      </c>
      <c r="AD493" t="str">
        <f t="shared" si="95"/>
        <v/>
      </c>
      <c r="AE493" t="str">
        <f>IF(AB493&lt;&gt;"",COUNTIFS($B$2:$Y$17,AB493,cell_passage!$B$2:$Y$17,"&lt;&gt;"),"")</f>
        <v/>
      </c>
      <c r="AF493" t="str">
        <f t="shared" si="96"/>
        <v/>
      </c>
      <c r="AG493" t="str">
        <f t="shared" si="97"/>
        <v/>
      </c>
      <c r="AH493" t="str">
        <f t="shared" si="98"/>
        <v/>
      </c>
      <c r="AI493" t="str">
        <f t="shared" si="99"/>
        <v/>
      </c>
      <c r="AJ493" t="str">
        <f t="shared" si="100"/>
        <v/>
      </c>
      <c r="AK493" t="str">
        <f>IF('Plate preparation Calculations'!N500&lt;&gt;"",'Plate preparation Calculations'!N500,"")</f>
        <v/>
      </c>
      <c r="AL493" s="27" t="str">
        <f t="shared" si="101"/>
        <v/>
      </c>
      <c r="AM493" s="21" t="str">
        <f t="shared" si="102"/>
        <v/>
      </c>
      <c r="AN493" t="str">
        <f t="shared" si="103"/>
        <v/>
      </c>
    </row>
    <row r="494" spans="29:40" x14ac:dyDescent="0.3">
      <c r="AC494" t="str">
        <f t="shared" si="94"/>
        <v/>
      </c>
      <c r="AD494" t="str">
        <f t="shared" si="95"/>
        <v/>
      </c>
      <c r="AE494" t="str">
        <f>IF(AB494&lt;&gt;"",COUNTIFS($B$2:$Y$17,AB494,cell_passage!$B$2:$Y$17,"&lt;&gt;"),"")</f>
        <v/>
      </c>
      <c r="AF494" t="str">
        <f t="shared" si="96"/>
        <v/>
      </c>
      <c r="AG494" t="str">
        <f t="shared" si="97"/>
        <v/>
      </c>
      <c r="AH494" t="str">
        <f t="shared" si="98"/>
        <v/>
      </c>
      <c r="AI494" t="str">
        <f t="shared" si="99"/>
        <v/>
      </c>
      <c r="AJ494" t="str">
        <f t="shared" si="100"/>
        <v/>
      </c>
      <c r="AK494" t="str">
        <f>IF('Plate preparation Calculations'!N501&lt;&gt;"",'Plate preparation Calculations'!N501,"")</f>
        <v/>
      </c>
      <c r="AL494" s="27" t="str">
        <f t="shared" si="101"/>
        <v/>
      </c>
      <c r="AM494" s="21" t="str">
        <f t="shared" si="102"/>
        <v/>
      </c>
      <c r="AN494" t="str">
        <f t="shared" si="103"/>
        <v/>
      </c>
    </row>
    <row r="495" spans="29:40" x14ac:dyDescent="0.3">
      <c r="AC495" t="str">
        <f t="shared" si="94"/>
        <v/>
      </c>
      <c r="AD495" t="str">
        <f t="shared" si="95"/>
        <v/>
      </c>
      <c r="AE495" t="str">
        <f>IF(AB495&lt;&gt;"",COUNTIFS($B$2:$Y$17,AB495,cell_passage!$B$2:$Y$17,"&lt;&gt;"),"")</f>
        <v/>
      </c>
      <c r="AF495" t="str">
        <f t="shared" si="96"/>
        <v/>
      </c>
      <c r="AG495" t="str">
        <f t="shared" si="97"/>
        <v/>
      </c>
      <c r="AH495" t="str">
        <f t="shared" si="98"/>
        <v/>
      </c>
      <c r="AI495" t="str">
        <f t="shared" si="99"/>
        <v/>
      </c>
      <c r="AJ495" t="str">
        <f t="shared" si="100"/>
        <v/>
      </c>
      <c r="AK495" t="str">
        <f>IF('Plate preparation Calculations'!N502&lt;&gt;"",'Plate preparation Calculations'!N502,"")</f>
        <v/>
      </c>
      <c r="AL495" s="27" t="str">
        <f t="shared" si="101"/>
        <v/>
      </c>
      <c r="AM495" s="21" t="str">
        <f t="shared" si="102"/>
        <v/>
      </c>
      <c r="AN495" t="str">
        <f t="shared" si="103"/>
        <v/>
      </c>
    </row>
    <row r="496" spans="29:40" x14ac:dyDescent="0.3">
      <c r="AC496" t="str">
        <f t="shared" si="94"/>
        <v/>
      </c>
      <c r="AD496" t="str">
        <f t="shared" si="95"/>
        <v/>
      </c>
      <c r="AE496" t="str">
        <f>IF(AB496&lt;&gt;"",COUNTIFS($B$2:$Y$17,AB496,cell_passage!$B$2:$Y$17,"&lt;&gt;"),"")</f>
        <v/>
      </c>
      <c r="AF496" t="str">
        <f t="shared" si="96"/>
        <v/>
      </c>
      <c r="AG496" t="str">
        <f t="shared" si="97"/>
        <v/>
      </c>
      <c r="AH496" t="str">
        <f t="shared" si="98"/>
        <v/>
      </c>
      <c r="AI496" t="str">
        <f t="shared" si="99"/>
        <v/>
      </c>
      <c r="AJ496" t="str">
        <f t="shared" si="100"/>
        <v/>
      </c>
      <c r="AK496" t="str">
        <f>IF('Plate preparation Calculations'!N503&lt;&gt;"",'Plate preparation Calculations'!N503,"")</f>
        <v/>
      </c>
      <c r="AL496" s="27" t="str">
        <f t="shared" si="101"/>
        <v/>
      </c>
      <c r="AM496" s="21" t="str">
        <f t="shared" si="102"/>
        <v/>
      </c>
      <c r="AN496" t="str">
        <f t="shared" si="103"/>
        <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N496"/>
  <sheetViews>
    <sheetView zoomScale="70" zoomScaleNormal="70" workbookViewId="0">
      <selection activeCell="B17" sqref="B17"/>
    </sheetView>
  </sheetViews>
  <sheetFormatPr defaultColWidth="10.88671875" defaultRowHeight="14.4" x14ac:dyDescent="0.3"/>
  <cols>
    <col min="1" max="1" width="4.6640625" bestFit="1" customWidth="1"/>
    <col min="2" max="2" width="28.44140625" customWidth="1"/>
    <col min="3" max="9" width="28.44140625" bestFit="1" customWidth="1"/>
    <col min="10" max="10" width="2.44140625" bestFit="1" customWidth="1"/>
    <col min="11" max="19" width="4" bestFit="1" customWidth="1"/>
    <col min="20" max="22" width="12.88671875" bestFit="1" customWidth="1"/>
    <col min="23" max="25" width="4" bestFit="1" customWidth="1"/>
    <col min="28" max="28" width="19.88671875" bestFit="1" customWidth="1"/>
    <col min="29" max="29" width="12.44140625" bestFit="1" customWidth="1"/>
    <col min="30" max="30" width="6.44140625" bestFit="1" customWidth="1"/>
    <col min="31" max="31" width="33.44140625" bestFit="1" customWidth="1"/>
    <col min="32" max="32" width="2.88671875" bestFit="1" customWidth="1"/>
    <col min="33" max="33" width="11.88671875" bestFit="1" customWidth="1"/>
    <col min="34" max="34" width="48.44140625" bestFit="1" customWidth="1"/>
    <col min="35" max="35" width="2.88671875" bestFit="1" customWidth="1"/>
    <col min="36" max="36" width="26.88671875" customWidth="1"/>
    <col min="37" max="37" width="28.6640625" bestFit="1" customWidth="1"/>
    <col min="38" max="38" width="5.44140625" bestFit="1" customWidth="1"/>
    <col min="39" max="39" width="2.109375" bestFit="1" customWidth="1"/>
    <col min="40" max="40" width="86.44140625" bestFit="1" customWidth="1"/>
    <col min="41" max="72" width="14.44140625" customWidth="1"/>
  </cols>
  <sheetData>
    <row r="1" spans="1:40" ht="15.75" customHeight="1" thickBot="1" x14ac:dyDescent="0.35">
      <c r="A1" t="str">
        <f>IF('Layout full names (mandatory)'!C1&lt;&gt;"",'Layout full names (mandatory)'!C1,"")</f>
        <v/>
      </c>
      <c r="B1">
        <f>IF('Layout full names (mandatory)'!D1&lt;&gt;"",'Layout full names (mandatory)'!D1,"")</f>
        <v>1</v>
      </c>
      <c r="C1">
        <f>IF('Layout full names (mandatory)'!E1&lt;&gt;"",'Layout full names (mandatory)'!E1,"")</f>
        <v>2</v>
      </c>
      <c r="D1">
        <f>IF('Layout full names (mandatory)'!F1&lt;&gt;"",'Layout full names (mandatory)'!F1,"")</f>
        <v>3</v>
      </c>
      <c r="E1">
        <f>IF('Layout full names (mandatory)'!G1&lt;&gt;"",'Layout full names (mandatory)'!G1,"")</f>
        <v>4</v>
      </c>
      <c r="F1">
        <f>IF('Layout full names (mandatory)'!H1&lt;&gt;"",'Layout full names (mandatory)'!H1,"")</f>
        <v>5</v>
      </c>
      <c r="G1">
        <f>IF('Layout full names (mandatory)'!I1&lt;&gt;"",'Layout full names (mandatory)'!I1,"")</f>
        <v>6</v>
      </c>
      <c r="H1">
        <f>IF('Layout full names (mandatory)'!J1&lt;&gt;"",'Layout full names (mandatory)'!J1,"")</f>
        <v>7</v>
      </c>
      <c r="I1">
        <f>IF('Layout full names (mandatory)'!K1&lt;&gt;"",'Layout full names (mandatory)'!K1,"")</f>
        <v>8</v>
      </c>
      <c r="J1">
        <f>IF('Layout full names (mandatory)'!L1&lt;&gt;"",'Layout full names (mandatory)'!L1,"")</f>
        <v>9</v>
      </c>
      <c r="K1">
        <f>IF('Layout full names (mandatory)'!M1&lt;&gt;"",'Layout full names (mandatory)'!M1,"")</f>
        <v>10</v>
      </c>
      <c r="L1">
        <f>IF('Layout full names (mandatory)'!N1&lt;&gt;"",'Layout full names (mandatory)'!N1,"")</f>
        <v>11</v>
      </c>
      <c r="M1">
        <f>IF('Layout full names (mandatory)'!O1&lt;&gt;"",'Layout full names (mandatory)'!O1,"")</f>
        <v>12</v>
      </c>
      <c r="N1">
        <f>IF('Layout full names (mandatory)'!P1&lt;&gt;"",'Layout full names (mandatory)'!P1,"")</f>
        <v>13</v>
      </c>
      <c r="O1">
        <f>IF('Layout full names (mandatory)'!Q1&lt;&gt;"",'Layout full names (mandatory)'!Q1,"")</f>
        <v>14</v>
      </c>
      <c r="P1">
        <f>IF('Layout full names (mandatory)'!R1&lt;&gt;"",'Layout full names (mandatory)'!R1,"")</f>
        <v>15</v>
      </c>
      <c r="Q1">
        <f>IF('Layout full names (mandatory)'!S1&lt;&gt;"",'Layout full names (mandatory)'!S1,"")</f>
        <v>16</v>
      </c>
      <c r="R1">
        <f>IF('Layout full names (mandatory)'!T1&lt;&gt;"",'Layout full names (mandatory)'!T1,"")</f>
        <v>17</v>
      </c>
      <c r="S1">
        <f>IF('Layout full names (mandatory)'!U1&lt;&gt;"",'Layout full names (mandatory)'!U1,"")</f>
        <v>18</v>
      </c>
      <c r="T1">
        <f>IF('Layout full names (mandatory)'!V1&lt;&gt;"",'Layout full names (mandatory)'!V1,"")</f>
        <v>19</v>
      </c>
      <c r="U1">
        <f>IF('Layout full names (mandatory)'!W1&lt;&gt;"",'Layout full names (mandatory)'!W1,"")</f>
        <v>20</v>
      </c>
      <c r="V1">
        <f>IF('Layout full names (mandatory)'!X1&lt;&gt;"",'Layout full names (mandatory)'!X1,"")</f>
        <v>21</v>
      </c>
      <c r="W1">
        <f>IF('Layout full names (mandatory)'!Y1&lt;&gt;"",'Layout full names (mandatory)'!Y1,"")</f>
        <v>22</v>
      </c>
      <c r="X1">
        <f>IF('Layout full names (mandatory)'!Z1&lt;&gt;"",'Layout full names (mandatory)'!Z1,"")</f>
        <v>23</v>
      </c>
      <c r="Y1">
        <f>IF('Layout full names (mandatory)'!AA1&lt;&gt;"",'Layout full names (mandatory)'!AA1,"")</f>
        <v>24</v>
      </c>
      <c r="AB1" t="str">
        <f>IF('Plate preparation Calculations'!E1&lt;&gt;"",'Plate preparation Calculations'!E1,"")</f>
        <v>safety factor dilutions</v>
      </c>
      <c r="AC1">
        <f>IF('Plate preparation Calculations'!G1&lt;&gt;"",'Plate preparation Calculations'!G1,"")</f>
        <v>1.3</v>
      </c>
      <c r="AD1" t="str">
        <f>IF('Plate preparation Calculations'!H1&lt;&gt;"",'Plate preparation Calculations'!H1,"")</f>
        <v/>
      </c>
      <c r="AE1" t="str">
        <f>IF('Plate preparation Calculations'!I3&lt;&gt;"",'Plate preparation Calculations'!I3,"")</f>
        <v>Volume of cell suspension per well (uL) (!!!!! Min 15 uL if using the Eppendorf electronic pipette)</v>
      </c>
      <c r="AF1">
        <f>IF('Plate preparation Calculations'!M3&lt;&gt;"",'Plate preparation Calculations'!M3,"")</f>
        <v>20</v>
      </c>
      <c r="AG1" t="e">
        <f>IF('Plate preparation Calculations'!#REF!&lt;&gt;"",'Plate preparation Calculations'!#REF!,"")</f>
        <v>#REF!</v>
      </c>
      <c r="AH1" t="str">
        <f>IF('Plate preparation Calculations'!Y1&lt;&gt;"",'Plate preparation Calculations'!Y1,"")</f>
        <v>Volume of 1st agonist per well of experiment plate (uL) (!!!!! Max 30 uL)</v>
      </c>
      <c r="AI1">
        <f>IF('Plate preparation Calculations'!AA1&lt;&gt;"",'Plate preparation Calculations'!AA1,"")</f>
        <v>10</v>
      </c>
      <c r="AJ1" t="e">
        <f>IF('Plate preparation Calculations'!#REF!&lt;&gt;"",'Plate preparation Calculations'!#REF!,"")</f>
        <v>#REF!</v>
      </c>
      <c r="AK1" t="str">
        <f>IF('Plate preparation Calculations'!AC1&lt;&gt;"",'Plate preparation Calculations'!AC1,"")</f>
        <v>Concentration stock agonist (nM)</v>
      </c>
      <c r="AL1" t="e">
        <f>IF('Plate preparation Calculations'!#REF!&lt;&gt;"",'Plate preparation Calculations'!#REF!,"")</f>
        <v>#REF!</v>
      </c>
      <c r="AM1" t="e">
        <f>IF('Plate preparation Calculations'!#REF!&lt;&gt;"",'Plate preparation Calculations'!#REF!,"")</f>
        <v>#REF!</v>
      </c>
      <c r="AN1" t="str">
        <f>IF('Plate preparation Calculations'!AE1&lt;&gt;"",'Plate preparation Calculations'!AE1,"")</f>
        <v>Nb of points per dose response series</v>
      </c>
    </row>
    <row r="2" spans="1:40" ht="21.75" customHeight="1" thickBot="1" x14ac:dyDescent="0.45">
      <c r="A2" s="2" t="str">
        <f>'Layout full names (mandatory)'!C2</f>
        <v>A</v>
      </c>
      <c r="B2" s="10" t="str">
        <f>IF('Layout full names (mandatory)'!D2&lt;&gt;"",IF(AND('2nd Plate'!B2="",'Reagent batch 2nd plate'!B2=""),"",IF(OR('2nd Plate'!B2="Buffer",'2nd Plate'!B2="Vercirnon",'2nd Plate'!B2="blank"),'2nd Plate'!B2,IF(AND('2nd Plate'!B2&lt;&gt;"",'Reagent batch 2nd plate'!B2&lt;&gt;""),'2nd Plate'!B2&amp;" - "&amp;'Reagent batch 2nd plate'!B2,IF(AND('2nd Plate'!B2="",'Reagent batch 2nd plate'!B2=""),"","error")))),"")</f>
        <v>Buffer</v>
      </c>
      <c r="C2" s="10" t="str">
        <f>IF('Layout full names (mandatory)'!E2&lt;&gt;"",IF(AND('2nd Plate'!C2="",'Reagent batch 2nd plate'!C2=""),"",IF(OR('2nd Plate'!C2="Buffer",'2nd Plate'!C2="Vercirnon",'2nd Plate'!C2="blank"),'2nd Plate'!C2,IF(AND('2nd Plate'!C2&lt;&gt;"",'Reagent batch 2nd plate'!C2&lt;&gt;""),'2nd Plate'!C2&amp;" - "&amp;'Reagent batch 2nd plate'!C2,IF(AND('2nd Plate'!C2="",'Reagent batch 2nd plate'!C2=""),"","error")))),"")</f>
        <v>XXXX-WT-fixed_Pur-2021May - Pur-2021May</v>
      </c>
      <c r="D2" s="10" t="str">
        <f>IF('Layout full names (mandatory)'!F2&lt;&gt;"",IF(AND('2nd Plate'!D2="",'Reagent batch 2nd plate'!D2=""),"",IF(OR('2nd Plate'!D2="Buffer",'2nd Plate'!D2="Vercirnon",'2nd Plate'!D2="blank"),'2nd Plate'!D2,IF(AND('2nd Plate'!D2&lt;&gt;"",'Reagent batch 2nd plate'!D2&lt;&gt;""),'2nd Plate'!D2&amp;" - "&amp;'Reagent batch 2nd plate'!D2,IF(AND('2nd Plate'!D2="",'Reagent batch 2nd plate'!D2=""),"","error")))),"")</f>
        <v>Buffer</v>
      </c>
      <c r="E2" s="10" t="str">
        <f>IF('Layout full names (mandatory)'!G2&lt;&gt;"",IF(AND('2nd Plate'!E2="",'Reagent batch 2nd plate'!E2=""),"",IF(OR('2nd Plate'!E2="Buffer",'2nd Plate'!E2="Vercirnon",'2nd Plate'!E2="blank"),'2nd Plate'!E2,IF(AND('2nd Plate'!E2&lt;&gt;"",'Reagent batch 2nd plate'!E2&lt;&gt;""),'2nd Plate'!E2&amp;" - "&amp;'Reagent batch 2nd plate'!E2,IF(AND('2nd Plate'!E2="",'Reagent batch 2nd plate'!E2=""),"","error")))),"")</f>
        <v>XXXX-WT-fixed_Pur-2021May - Pur-2021May</v>
      </c>
      <c r="F2" s="10" t="str">
        <f>IF('Layout full names (mandatory)'!H2&lt;&gt;"",IF(AND('2nd Plate'!F2="",'Reagent batch 2nd plate'!F2=""),"",IF(OR('2nd Plate'!F2="Buffer",'2nd Plate'!F2="Vercirnon",'2nd Plate'!F2="blank"),'2nd Plate'!F2,IF(AND('2nd Plate'!F2&lt;&gt;"",'Reagent batch 2nd plate'!F2&lt;&gt;""),'2nd Plate'!F2&amp;" - "&amp;'Reagent batch 2nd plate'!F2,IF(AND('2nd Plate'!F2="",'Reagent batch 2nd plate'!F2=""),"","error")))),"")</f>
        <v>Buffer</v>
      </c>
      <c r="G2" s="10" t="str">
        <f>IF('Layout full names (mandatory)'!I2&lt;&gt;"",IF(AND('2nd Plate'!G2="",'Reagent batch 2nd plate'!G2=""),"",IF(OR('2nd Plate'!G2="Buffer",'2nd Plate'!G2="Vercirnon",'2nd Plate'!G2="blank"),'2nd Plate'!G2,IF(AND('2nd Plate'!G2&lt;&gt;"",'Reagent batch 2nd plate'!G2&lt;&gt;""),'2nd Plate'!G2&amp;" - "&amp;'Reagent batch 2nd plate'!G2,IF(AND('2nd Plate'!G2="",'Reagent batch 2nd plate'!G2=""),"","error")))),"")</f>
        <v>XXXX-WT-fixed_Pur-2021May - Pur-2021May</v>
      </c>
      <c r="H2" s="10" t="str">
        <f>IF('Layout full names (mandatory)'!J2&lt;&gt;"",IF(AND('2nd Plate'!H2="",'Reagent batch 2nd plate'!H2=""),"",IF(OR('2nd Plate'!H2="Buffer",'2nd Plate'!H2="Vercirnon",'2nd Plate'!H2="blank"),'2nd Plate'!H2,IF(AND('2nd Plate'!H2&lt;&gt;"",'Reagent batch 2nd plate'!H2&lt;&gt;""),'2nd Plate'!H2&amp;" - "&amp;'Reagent batch 2nd plate'!H2,IF(AND('2nd Plate'!H2="",'Reagent batch 2nd plate'!H2=""),"","error")))),"")</f>
        <v>Buffer</v>
      </c>
      <c r="I2" s="10" t="str">
        <f>IF('Layout full names (mandatory)'!K2&lt;&gt;"",IF(AND('2nd Plate'!I2="",'Reagent batch 2nd plate'!I2=""),"",IF(OR('2nd Plate'!I2="Buffer",'2nd Plate'!I2="Vercirnon",'2nd Plate'!I2="blank"),'2nd Plate'!I2,IF(AND('2nd Plate'!I2&lt;&gt;"",'Reagent batch 2nd plate'!I2&lt;&gt;""),'2nd Plate'!I2&amp;" - "&amp;'Reagent batch 2nd plate'!I2,IF(AND('2nd Plate'!I2="",'Reagent batch 2nd plate'!I2=""),"","error")))),"")</f>
        <v>XXXX-WT-fixed_Pur-2021May - Pur-2021May</v>
      </c>
      <c r="J2" s="10" t="str">
        <f>IF('Layout full names (mandatory)'!L2&lt;&gt;"",IF(AND('2nd Plate'!J2="",'Reagent batch 2nd plate'!J2=""),"",IF(OR('2nd Plate'!J2="Buffer",'2nd Plate'!J2="Vercirnon",'2nd Plate'!J2="blank"),'2nd Plate'!J2,IF(AND('2nd Plate'!J2&lt;&gt;"",'Reagent batch 2nd plate'!J2&lt;&gt;""),'2nd Plate'!J2&amp;" - "&amp;'Reagent batch 2nd plate'!J2,IF(AND('2nd Plate'!J2="",'Reagent batch 2nd plate'!J2=""),"","error")))),"")</f>
        <v>Buffer</v>
      </c>
      <c r="K2" s="10" t="str">
        <f>IF('Layout full names (mandatory)'!M2&lt;&gt;"",IF(AND('2nd Plate'!K2="",'Reagent batch 2nd plate'!K2=""),"",IF(OR('2nd Plate'!K2="Buffer",'2nd Plate'!K2="Vercirnon",'2nd Plate'!K2="blank"),'2nd Plate'!K2,IF(AND('2nd Plate'!K2&lt;&gt;"",'Reagent batch 2nd plate'!K2&lt;&gt;""),'2nd Plate'!K2&amp;" - "&amp;'Reagent batch 2nd plate'!K2,IF(AND('2nd Plate'!K2="",'Reagent batch 2nd plate'!K2=""),"","error")))),"")</f>
        <v>XXXX-WT-fixed_Pur-2021May - Pur-2021May</v>
      </c>
      <c r="L2" s="10" t="str">
        <f>IF('Layout full names (mandatory)'!N2&lt;&gt;"",IF(AND('2nd Plate'!L2="",'Reagent batch 2nd plate'!L2=""),"",IF(OR('2nd Plate'!L2="Buffer",'2nd Plate'!L2="Vercirnon",'2nd Plate'!L2="blank"),'2nd Plate'!L2,IF(AND('2nd Plate'!L2&lt;&gt;"",'Reagent batch 2nd plate'!L2&lt;&gt;""),'2nd Plate'!L2&amp;" - "&amp;'Reagent batch 2nd plate'!L2,IF(AND('2nd Plate'!L2="",'Reagent batch 2nd plate'!L2=""),"","error")))),"")</f>
        <v>Buffer</v>
      </c>
      <c r="M2" s="10" t="str">
        <f>IF('Layout full names (mandatory)'!O2&lt;&gt;"",IF(AND('2nd Plate'!M2="",'Reagent batch 2nd plate'!M2=""),"",IF(OR('2nd Plate'!M2="Buffer",'2nd Plate'!M2="Vercirnon",'2nd Plate'!M2="blank"),'2nd Plate'!M2,IF(AND('2nd Plate'!M2&lt;&gt;"",'Reagent batch 2nd plate'!M2&lt;&gt;""),'2nd Plate'!M2&amp;" - "&amp;'Reagent batch 2nd plate'!M2,IF(AND('2nd Plate'!M2="",'Reagent batch 2nd plate'!M2=""),"","error")))),"")</f>
        <v>XXXX-WT-fixed_Pur-2021May - Pur-2021May</v>
      </c>
      <c r="N2" s="10" t="str">
        <f>IF('Layout full names (mandatory)'!P2&lt;&gt;"",IF(AND('2nd Plate'!N2="",'Reagent batch 2nd plate'!N2=""),"",IF(OR('2nd Plate'!N2="Buffer",'2nd Plate'!N2="Vercirnon",'2nd Plate'!N2="blank"),'2nd Plate'!N2,IF(AND('2nd Plate'!N2&lt;&gt;"",'Reagent batch 2nd plate'!N2&lt;&gt;""),'2nd Plate'!N2&amp;" - "&amp;'Reagent batch 2nd plate'!N2,IF(AND('2nd Plate'!N2="",'Reagent batch 2nd plate'!N2=""),"","error")))),"")</f>
        <v>Buffer</v>
      </c>
      <c r="O2" s="10" t="str">
        <f>IF('Layout full names (mandatory)'!Q2&lt;&gt;"",IF(AND('2nd Plate'!O2="",'Reagent batch 2nd plate'!O2=""),"",IF(OR('2nd Plate'!O2="Buffer",'2nd Plate'!O2="Vercirnon",'2nd Plate'!O2="blank"),'2nd Plate'!O2,IF(AND('2nd Plate'!O2&lt;&gt;"",'Reagent batch 2nd plate'!O2&lt;&gt;""),'2nd Plate'!O2&amp;" - "&amp;'Reagent batch 2nd plate'!O2,IF(AND('2nd Plate'!O2="",'Reagent batch 2nd plate'!O2=""),"","error")))),"")</f>
        <v>XXXX-WT-fixed_Pur-2021May - Pur-2021May</v>
      </c>
      <c r="P2" s="10" t="str">
        <f>IF('Layout full names (mandatory)'!R2&lt;&gt;"",IF(AND('2nd Plate'!P2="",'Reagent batch 2nd plate'!P2=""),"",IF(OR('2nd Plate'!P2="Buffer",'2nd Plate'!P2="Vercirnon",'2nd Plate'!P2="blank"),'2nd Plate'!P2,IF(AND('2nd Plate'!P2&lt;&gt;"",'Reagent batch 2nd plate'!P2&lt;&gt;""),'2nd Plate'!P2&amp;" - "&amp;'Reagent batch 2nd plate'!P2,IF(AND('2nd Plate'!P2="",'Reagent batch 2nd plate'!P2=""),"","error")))),"")</f>
        <v>Buffer</v>
      </c>
      <c r="Q2" s="10" t="str">
        <f>IF('Layout full names (mandatory)'!S2&lt;&gt;"",IF(AND('2nd Plate'!Q2="",'Reagent batch 2nd plate'!Q2=""),"",IF(OR('2nd Plate'!Q2="Buffer",'2nd Plate'!Q2="Vercirnon",'2nd Plate'!Q2="blank"),'2nd Plate'!Q2,IF(AND('2nd Plate'!Q2&lt;&gt;"",'Reagent batch 2nd plate'!Q2&lt;&gt;""),'2nd Plate'!Q2&amp;" - "&amp;'Reagent batch 2nd plate'!Q2,IF(AND('2nd Plate'!Q2="",'Reagent batch 2nd plate'!Q2=""),"","error")))),"")</f>
        <v>XXXX-WT-fixed_Pur-2021May - Pur-2021May</v>
      </c>
      <c r="R2" s="10" t="str">
        <f>IF('Layout full names (mandatory)'!T2&lt;&gt;"",IF(AND('2nd Plate'!R2="",'Reagent batch 2nd plate'!R2=""),"",IF(OR('2nd Plate'!R2="Buffer",'2nd Plate'!R2="Vercirnon",'2nd Plate'!R2="blank"),'2nd Plate'!R2,IF(AND('2nd Plate'!R2&lt;&gt;"",'Reagent batch 2nd plate'!R2&lt;&gt;""),'2nd Plate'!R2&amp;" - "&amp;'Reagent batch 2nd plate'!R2,IF(AND('2nd Plate'!R2="",'Reagent batch 2nd plate'!R2=""),"","error")))),"")</f>
        <v>Buffer</v>
      </c>
      <c r="S2" s="10" t="str">
        <f>IF('Layout full names (mandatory)'!U2&lt;&gt;"",IF(AND('2nd Plate'!S2="",'Reagent batch 2nd plate'!S2=""),"",IF(OR('2nd Plate'!S2="Buffer",'2nd Plate'!S2="Vercirnon",'2nd Plate'!S2="blank"),'2nd Plate'!S2,IF(AND('2nd Plate'!S2&lt;&gt;"",'Reagent batch 2nd plate'!S2&lt;&gt;""),'2nd Plate'!S2&amp;" - "&amp;'Reagent batch 2nd plate'!S2,IF(AND('2nd Plate'!S2="",'Reagent batch 2nd plate'!S2=""),"","error")))),"")</f>
        <v>XXXX-WT-fixed_Pur-2021May - Pur-2021May</v>
      </c>
      <c r="T2" s="10" t="str">
        <f>IF('Layout full names (mandatory)'!V2&lt;&gt;"",IF(AND('2nd Plate'!T2="",'Reagent batch 2nd plate'!T2=""),"",IF(OR('2nd Plate'!T2="Buffer",'2nd Plate'!T2="Vercirnon",'2nd Plate'!T2="blank"),'2nd Plate'!T2,IF(AND('2nd Plate'!T2&lt;&gt;"",'Reagent batch 2nd plate'!T2&lt;&gt;""),'2nd Plate'!T2&amp;" - "&amp;'Reagent batch 2nd plate'!T2,IF(AND('2nd Plate'!T2="",'Reagent batch 2nd plate'!T2=""),"","error")))),"")</f>
        <v>Buffer</v>
      </c>
      <c r="U2" s="10" t="str">
        <f>IF('Layout full names (mandatory)'!W2&lt;&gt;"",IF(AND('2nd Plate'!U2="",'Reagent batch 2nd plate'!U2=""),"",IF(OR('2nd Plate'!U2="Buffer",'2nd Plate'!U2="Vercirnon",'2nd Plate'!U2="blank"),'2nd Plate'!U2,IF(AND('2nd Plate'!U2&lt;&gt;"",'Reagent batch 2nd plate'!U2&lt;&gt;""),'2nd Plate'!U2&amp;" - "&amp;'Reagent batch 2nd plate'!U2,IF(AND('2nd Plate'!U2="",'Reagent batch 2nd plate'!U2=""),"","error")))),"")</f>
        <v>XXXX-WT-fixed_Pur-2021May - Pur-2021May</v>
      </c>
      <c r="V2" s="10" t="str">
        <f>IF('Layout full names (mandatory)'!X2&lt;&gt;"",IF(AND('2nd Plate'!V2="",'Reagent batch 2nd plate'!V2=""),"",IF(OR('2nd Plate'!V2="Buffer",'2nd Plate'!V2="Vercirnon",'2nd Plate'!V2="blank"),'2nd Plate'!V2,IF(AND('2nd Plate'!V2&lt;&gt;"",'Reagent batch 2nd plate'!V2&lt;&gt;""),'2nd Plate'!V2&amp;" - "&amp;'Reagent batch 2nd plate'!V2,IF(AND('2nd Plate'!V2="",'Reagent batch 2nd plate'!V2=""),"","error")))),"")</f>
        <v>Buffer</v>
      </c>
      <c r="W2" s="10" t="str">
        <f>IF('Layout full names (mandatory)'!Y2&lt;&gt;"",IF(AND('2nd Plate'!W2="",'Reagent batch 2nd plate'!W2=""),"",IF(OR('2nd Plate'!W2="Buffer",'2nd Plate'!W2="Vercirnon",'2nd Plate'!W2="blank"),'2nd Plate'!W2,IF(AND('2nd Plate'!W2&lt;&gt;"",'Reagent batch 2nd plate'!W2&lt;&gt;""),'2nd Plate'!W2&amp;" - "&amp;'Reagent batch 2nd plate'!W2,IF(AND('2nd Plate'!W2="",'Reagent batch 2nd plate'!W2=""),"","error")))),"")</f>
        <v>XXXX-WT-fixed_Pur-2021May - Pur-2021May</v>
      </c>
      <c r="X2" s="10" t="str">
        <f>IF('Layout full names (mandatory)'!Z2&lt;&gt;"",IF(AND('2nd Plate'!X2="",'Reagent batch 2nd plate'!X2=""),"",IF(OR('2nd Plate'!X2="Buffer",'2nd Plate'!X2="Vercirnon",'2nd Plate'!X2="blank"),'2nd Plate'!X2,IF(AND('2nd Plate'!X2&lt;&gt;"",'Reagent batch 2nd plate'!X2&lt;&gt;""),'2nd Plate'!X2&amp;" - "&amp;'Reagent batch 2nd plate'!X2,IF(AND('2nd Plate'!X2="",'Reagent batch 2nd plate'!X2=""),"","error")))),"")</f>
        <v>Buffer</v>
      </c>
      <c r="Y2" s="10" t="str">
        <f>IF('Layout full names (mandatory)'!AA2&lt;&gt;"",IF(AND('2nd Plate'!Y2="",'Reagent batch 2nd plate'!Y2=""),"",IF(OR('2nd Plate'!Y2="Buffer",'2nd Plate'!Y2="Vercirnon",'2nd Plate'!Y2="blank"),'2nd Plate'!Y2,IF(AND('2nd Plate'!Y2&lt;&gt;"",'Reagent batch 2nd plate'!Y2&lt;&gt;""),'2nd Plate'!Y2&amp;" - "&amp;'Reagent batch 2nd plate'!Y2,IF(AND('2nd Plate'!Y2="",'Reagent batch 2nd plate'!Y2=""),"","error")))),"")</f>
        <v>XXXX-WT-fixed_Pur-2021May - Pur-2021May</v>
      </c>
      <c r="AB2" t="str">
        <f>IF('Plate preparation Calculations'!E2&lt;&gt;"",'Plate preparation Calculations'!E2,"")</f>
        <v>Number of plates (cell plate)</v>
      </c>
      <c r="AC2">
        <f>IF('Plate preparation Calculations'!G2&lt;&gt;"",'Plate preparation Calculations'!G2,"")</f>
        <v>3</v>
      </c>
      <c r="AD2" t="str">
        <f>IF('Plate preparation Calculations'!H2&lt;&gt;"",'Plate preparation Calculations'!H2,"")</f>
        <v/>
      </c>
      <c r="AE2" t="str">
        <f>IF('Plate preparation Calculations'!I4&lt;&gt;"",'Plate preparation Calculations'!I4,"")</f>
        <v>Volume of Ca labeling mix (uL) /dye</v>
      </c>
      <c r="AF2">
        <f>IF('Plate preparation Calculations'!M4&lt;&gt;"",'Plate preparation Calculations'!M4,"")</f>
        <v>20</v>
      </c>
      <c r="AG2" t="e">
        <f>IF('Plate preparation Calculations'!#REF!&lt;&gt;"",'Plate preparation Calculations'!#REF!,"")</f>
        <v>#REF!</v>
      </c>
      <c r="AH2" t="str">
        <f>IF('Plate preparation Calculations'!AP1&lt;&gt;"",'Plate preparation Calculations'!AP1,"")</f>
        <v>Volume of 2nd agonist per well of experiment plate (uL) (!!!!! Max 30 uL)</v>
      </c>
      <c r="AI2">
        <f>IF('Plate preparation Calculations'!AQ1&lt;&gt;"",'Plate preparation Calculations'!AQ1,"")</f>
        <v>10</v>
      </c>
      <c r="AJ2" t="e">
        <f>IF('Plate preparation Calculations'!#REF!&lt;&gt;"",'Plate preparation Calculations'!#REF!,"")</f>
        <v>#REF!</v>
      </c>
      <c r="AK2">
        <f>IF('Plate preparation Calculations'!AD1&lt;&gt;"",'Plate preparation Calculations'!AD1,"")</f>
        <v>40</v>
      </c>
      <c r="AL2">
        <f>IF('Plate preparation Calculations'!AD2&lt;&gt;"",'Plate preparation Calculations'!AD2,"")</f>
        <v>8</v>
      </c>
      <c r="AM2" t="e">
        <f>IF('Plate preparation Calculations'!#REF!&lt;&gt;"",'Plate preparation Calculations'!#REF!,"")</f>
        <v>#REF!</v>
      </c>
      <c r="AN2" t="str">
        <f>IF('Plate preparation Calculations'!Y8&lt;&gt;"",'Plate preparation Calculations'!Y8,"")</f>
        <v>Calcium Buffer 1x Volume to put in each recipient well for the dilution series (uL) (including dead volume and safety factor)</v>
      </c>
    </row>
    <row r="3" spans="1:40" ht="21.75" customHeight="1" thickBot="1" x14ac:dyDescent="0.45">
      <c r="A3" s="2" t="str">
        <f>'Layout full names (mandatory)'!C3</f>
        <v>B</v>
      </c>
      <c r="B3" s="10" t="str">
        <f>IF('Layout full names (mandatory)'!D3&lt;&gt;"",IF(AND('2nd Plate'!B3="",'Reagent batch 2nd plate'!B3=""),"",IF(OR('2nd Plate'!B3="Buffer",'2nd Plate'!B3="Vercirnon",'2nd Plate'!B3="blank"),'2nd Plate'!B3,IF(AND('2nd Plate'!B3&lt;&gt;"",'Reagent batch 2nd plate'!B3&lt;&gt;""),'2nd Plate'!B3&amp;" - "&amp;'Reagent batch 2nd plate'!B3,IF(AND('2nd Plate'!B3="",'Reagent batch 2nd plate'!B3=""),"","error")))),"")</f>
        <v>XXXX-WT-fixed_Pur-2021May - Pur-2021May</v>
      </c>
      <c r="C3" s="10" t="str">
        <f>IF('Layout full names (mandatory)'!E3&lt;&gt;"",IF(AND('2nd Plate'!C3="",'Reagent batch 2nd plate'!C3=""),"",IF(OR('2nd Plate'!C3="Buffer",'2nd Plate'!C3="Vercirnon",'2nd Plate'!C3="blank"),'2nd Plate'!C3,IF(AND('2nd Plate'!C3&lt;&gt;"",'Reagent batch 2nd plate'!C3&lt;&gt;""),'2nd Plate'!C3&amp;" - "&amp;'Reagent batch 2nd plate'!C3,IF(AND('2nd Plate'!C3="",'Reagent batch 2nd plate'!C3=""),"","error")))),"")</f>
        <v>XXXX-WT-fixed_Pur-2021May - Pur-2021May</v>
      </c>
      <c r="D3" s="10" t="str">
        <f>IF('Layout full names (mandatory)'!F3&lt;&gt;"",IF(AND('2nd Plate'!D3="",'Reagent batch 2nd plate'!D3=""),"",IF(OR('2nd Plate'!D3="Buffer",'2nd Plate'!D3="Vercirnon",'2nd Plate'!D3="blank"),'2nd Plate'!D3,IF(AND('2nd Plate'!D3&lt;&gt;"",'Reagent batch 2nd plate'!D3&lt;&gt;""),'2nd Plate'!D3&amp;" - "&amp;'Reagent batch 2nd plate'!D3,IF(AND('2nd Plate'!D3="",'Reagent batch 2nd plate'!D3=""),"","error")))),"")</f>
        <v>XXXX-WT-fixed_Pur-2021May - Pur-2021May</v>
      </c>
      <c r="E3" s="10" t="str">
        <f>IF('Layout full names (mandatory)'!G3&lt;&gt;"",IF(AND('2nd Plate'!E3="",'Reagent batch 2nd plate'!E3=""),"",IF(OR('2nd Plate'!E3="Buffer",'2nd Plate'!E3="Vercirnon",'2nd Plate'!E3="blank"),'2nd Plate'!E3,IF(AND('2nd Plate'!E3&lt;&gt;"",'Reagent batch 2nd plate'!E3&lt;&gt;""),'2nd Plate'!E3&amp;" - "&amp;'Reagent batch 2nd plate'!E3,IF(AND('2nd Plate'!E3="",'Reagent batch 2nd plate'!E3=""),"","error")))),"")</f>
        <v>XXXX-WT-fixed_Pur-2021May - Pur-2021May</v>
      </c>
      <c r="F3" s="10" t="str">
        <f>IF('Layout full names (mandatory)'!H3&lt;&gt;"",IF(AND('2nd Plate'!F3="",'Reagent batch 2nd plate'!F3=""),"",IF(OR('2nd Plate'!F3="Buffer",'2nd Plate'!F3="Vercirnon",'2nd Plate'!F3="blank"),'2nd Plate'!F3,IF(AND('2nd Plate'!F3&lt;&gt;"",'Reagent batch 2nd plate'!F3&lt;&gt;""),'2nd Plate'!F3&amp;" - "&amp;'Reagent batch 2nd plate'!F3,IF(AND('2nd Plate'!F3="",'Reagent batch 2nd plate'!F3=""),"","error")))),"")</f>
        <v>XXXX-WT-fixed_Pur-2021May - Pur-2021May</v>
      </c>
      <c r="G3" s="10" t="str">
        <f>IF('Layout full names (mandatory)'!I3&lt;&gt;"",IF(AND('2nd Plate'!G3="",'Reagent batch 2nd plate'!G3=""),"",IF(OR('2nd Plate'!G3="Buffer",'2nd Plate'!G3="Vercirnon",'2nd Plate'!G3="blank"),'2nd Plate'!G3,IF(AND('2nd Plate'!G3&lt;&gt;"",'Reagent batch 2nd plate'!G3&lt;&gt;""),'2nd Plate'!G3&amp;" - "&amp;'Reagent batch 2nd plate'!G3,IF(AND('2nd Plate'!G3="",'Reagent batch 2nd plate'!G3=""),"","error")))),"")</f>
        <v>XXXX-WT-fixed_Pur-2021May - Pur-2021May</v>
      </c>
      <c r="H3" s="10" t="str">
        <f>IF('Layout full names (mandatory)'!J3&lt;&gt;"",IF(AND('2nd Plate'!H3="",'Reagent batch 2nd plate'!H3=""),"",IF(OR('2nd Plate'!H3="Buffer",'2nd Plate'!H3="Vercirnon",'2nd Plate'!H3="blank"),'2nd Plate'!H3,IF(AND('2nd Plate'!H3&lt;&gt;"",'Reagent batch 2nd plate'!H3&lt;&gt;""),'2nd Plate'!H3&amp;" - "&amp;'Reagent batch 2nd plate'!H3,IF(AND('2nd Plate'!H3="",'Reagent batch 2nd plate'!H3=""),"","error")))),"")</f>
        <v>XXXX-WT-fixed_Pur-2021May - Pur-2021May</v>
      </c>
      <c r="I3" s="10" t="str">
        <f>IF('Layout full names (mandatory)'!K3&lt;&gt;"",IF(AND('2nd Plate'!I3="",'Reagent batch 2nd plate'!I3=""),"",IF(OR('2nd Plate'!I3="Buffer",'2nd Plate'!I3="Vercirnon",'2nd Plate'!I3="blank"),'2nd Plate'!I3,IF(AND('2nd Plate'!I3&lt;&gt;"",'Reagent batch 2nd plate'!I3&lt;&gt;""),'2nd Plate'!I3&amp;" - "&amp;'Reagent batch 2nd plate'!I3,IF(AND('2nd Plate'!I3="",'Reagent batch 2nd plate'!I3=""),"","error")))),"")</f>
        <v>XXXX-WT-fixed_Pur-2021May - Pur-2021May</v>
      </c>
      <c r="J3" s="10" t="str">
        <f>IF('Layout full names (mandatory)'!L3&lt;&gt;"",IF(AND('2nd Plate'!J3="",'Reagent batch 2nd plate'!J3=""),"",IF(OR('2nd Plate'!J3="Buffer",'2nd Plate'!J3="Vercirnon",'2nd Plate'!J3="blank"),'2nd Plate'!J3,IF(AND('2nd Plate'!J3&lt;&gt;"",'Reagent batch 2nd plate'!J3&lt;&gt;""),'2nd Plate'!J3&amp;" - "&amp;'Reagent batch 2nd plate'!J3,IF(AND('2nd Plate'!J3="",'Reagent batch 2nd plate'!J3=""),"","error")))),"")</f>
        <v>XXXX-WT-fixed_Pur-2021May - Pur-2021May</v>
      </c>
      <c r="K3" s="10" t="str">
        <f>IF('Layout full names (mandatory)'!M3&lt;&gt;"",IF(AND('2nd Plate'!K3="",'Reagent batch 2nd plate'!K3=""),"",IF(OR('2nd Plate'!K3="Buffer",'2nd Plate'!K3="Vercirnon",'2nd Plate'!K3="blank"),'2nd Plate'!K3,IF(AND('2nd Plate'!K3&lt;&gt;"",'Reagent batch 2nd plate'!K3&lt;&gt;""),'2nd Plate'!K3&amp;" - "&amp;'Reagent batch 2nd plate'!K3,IF(AND('2nd Plate'!K3="",'Reagent batch 2nd plate'!K3=""),"","error")))),"")</f>
        <v>XXXX-WT-fixed_Pur-2021May - Pur-2021May</v>
      </c>
      <c r="L3" s="10" t="str">
        <f>IF('Layout full names (mandatory)'!N3&lt;&gt;"",IF(AND('2nd Plate'!L3="",'Reagent batch 2nd plate'!L3=""),"",IF(OR('2nd Plate'!L3="Buffer",'2nd Plate'!L3="Vercirnon",'2nd Plate'!L3="blank"),'2nd Plate'!L3,IF(AND('2nd Plate'!L3&lt;&gt;"",'Reagent batch 2nd plate'!L3&lt;&gt;""),'2nd Plate'!L3&amp;" - "&amp;'Reagent batch 2nd plate'!L3,IF(AND('2nd Plate'!L3="",'Reagent batch 2nd plate'!L3=""),"","error")))),"")</f>
        <v>XXXX-WT-fixed_Pur-2021May - Pur-2021May</v>
      </c>
      <c r="M3" s="10" t="str">
        <f>IF('Layout full names (mandatory)'!O3&lt;&gt;"",IF(AND('2nd Plate'!M3="",'Reagent batch 2nd plate'!M3=""),"",IF(OR('2nd Plate'!M3="Buffer",'2nd Plate'!M3="Vercirnon",'2nd Plate'!M3="blank"),'2nd Plate'!M3,IF(AND('2nd Plate'!M3&lt;&gt;"",'Reagent batch 2nd plate'!M3&lt;&gt;""),'2nd Plate'!M3&amp;" - "&amp;'Reagent batch 2nd plate'!M3,IF(AND('2nd Plate'!M3="",'Reagent batch 2nd plate'!M3=""),"","error")))),"")</f>
        <v>XXXX-WT-fixed_Pur-2021May - Pur-2021May</v>
      </c>
      <c r="N3" s="10" t="str">
        <f>IF('Layout full names (mandatory)'!P3&lt;&gt;"",IF(AND('2nd Plate'!N3="",'Reagent batch 2nd plate'!N3=""),"",IF(OR('2nd Plate'!N3="Buffer",'2nd Plate'!N3="Vercirnon",'2nd Plate'!N3="blank"),'2nd Plate'!N3,IF(AND('2nd Plate'!N3&lt;&gt;"",'Reagent batch 2nd plate'!N3&lt;&gt;""),'2nd Plate'!N3&amp;" - "&amp;'Reagent batch 2nd plate'!N3,IF(AND('2nd Plate'!N3="",'Reagent batch 2nd plate'!N3=""),"","error")))),"")</f>
        <v>XXXX-WT-fixed_Pur-2021May - Pur-2021May</v>
      </c>
      <c r="O3" s="10" t="str">
        <f>IF('Layout full names (mandatory)'!Q3&lt;&gt;"",IF(AND('2nd Plate'!O3="",'Reagent batch 2nd plate'!O3=""),"",IF(OR('2nd Plate'!O3="Buffer",'2nd Plate'!O3="Vercirnon",'2nd Plate'!O3="blank"),'2nd Plate'!O3,IF(AND('2nd Plate'!O3&lt;&gt;"",'Reagent batch 2nd plate'!O3&lt;&gt;""),'2nd Plate'!O3&amp;" - "&amp;'Reagent batch 2nd plate'!O3,IF(AND('2nd Plate'!O3="",'Reagent batch 2nd plate'!O3=""),"","error")))),"")</f>
        <v>XXXX-WT-fixed_Pur-2021May - Pur-2021May</v>
      </c>
      <c r="P3" s="10" t="str">
        <f>IF('Layout full names (mandatory)'!R3&lt;&gt;"",IF(AND('2nd Plate'!P3="",'Reagent batch 2nd plate'!P3=""),"",IF(OR('2nd Plate'!P3="Buffer",'2nd Plate'!P3="Vercirnon",'2nd Plate'!P3="blank"),'2nd Plate'!P3,IF(AND('2nd Plate'!P3&lt;&gt;"",'Reagent batch 2nd plate'!P3&lt;&gt;""),'2nd Plate'!P3&amp;" - "&amp;'Reagent batch 2nd plate'!P3,IF(AND('2nd Plate'!P3="",'Reagent batch 2nd plate'!P3=""),"","error")))),"")</f>
        <v>XXXX-WT-fixed_Pur-2021May - Pur-2021May</v>
      </c>
      <c r="Q3" s="10" t="str">
        <f>IF('Layout full names (mandatory)'!S3&lt;&gt;"",IF(AND('2nd Plate'!Q3="",'Reagent batch 2nd plate'!Q3=""),"",IF(OR('2nd Plate'!Q3="Buffer",'2nd Plate'!Q3="Vercirnon",'2nd Plate'!Q3="blank"),'2nd Plate'!Q3,IF(AND('2nd Plate'!Q3&lt;&gt;"",'Reagent batch 2nd plate'!Q3&lt;&gt;""),'2nd Plate'!Q3&amp;" - "&amp;'Reagent batch 2nd plate'!Q3,IF(AND('2nd Plate'!Q3="",'Reagent batch 2nd plate'!Q3=""),"","error")))),"")</f>
        <v>XXXX-WT-fixed_Pur-2021May - Pur-2021May</v>
      </c>
      <c r="R3" s="10" t="str">
        <f>IF('Layout full names (mandatory)'!T3&lt;&gt;"",IF(AND('2nd Plate'!R3="",'Reagent batch 2nd plate'!R3=""),"",IF(OR('2nd Plate'!R3="Buffer",'2nd Plate'!R3="Vercirnon",'2nd Plate'!R3="blank"),'2nd Plate'!R3,IF(AND('2nd Plate'!R3&lt;&gt;"",'Reagent batch 2nd plate'!R3&lt;&gt;""),'2nd Plate'!R3&amp;" - "&amp;'Reagent batch 2nd plate'!R3,IF(AND('2nd Plate'!R3="",'Reagent batch 2nd plate'!R3=""),"","error")))),"")</f>
        <v>XXXX-WT-fixed_Pur-2021May - Pur-2021May</v>
      </c>
      <c r="S3" s="10" t="str">
        <f>IF('Layout full names (mandatory)'!U3&lt;&gt;"",IF(AND('2nd Plate'!S3="",'Reagent batch 2nd plate'!S3=""),"",IF(OR('2nd Plate'!S3="Buffer",'2nd Plate'!S3="Vercirnon",'2nd Plate'!S3="blank"),'2nd Plate'!S3,IF(AND('2nd Plate'!S3&lt;&gt;"",'Reagent batch 2nd plate'!S3&lt;&gt;""),'2nd Plate'!S3&amp;" - "&amp;'Reagent batch 2nd plate'!S3,IF(AND('2nd Plate'!S3="",'Reagent batch 2nd plate'!S3=""),"","error")))),"")</f>
        <v>XXXX-WT-fixed_Pur-2021May - Pur-2021May</v>
      </c>
      <c r="T3" s="10" t="str">
        <f>IF('Layout full names (mandatory)'!V3&lt;&gt;"",IF(AND('2nd Plate'!T3="",'Reagent batch 2nd plate'!T3=""),"",IF(OR('2nd Plate'!T3="Buffer",'2nd Plate'!T3="Vercirnon",'2nd Plate'!T3="blank"),'2nd Plate'!T3,IF(AND('2nd Plate'!T3&lt;&gt;"",'Reagent batch 2nd plate'!T3&lt;&gt;""),'2nd Plate'!T3&amp;" - "&amp;'Reagent batch 2nd plate'!T3,IF(AND('2nd Plate'!T3="",'Reagent batch 2nd plate'!T3=""),"","error")))),"")</f>
        <v>XXXX-WT-fixed_Pur-2021May - Pur-2021May</v>
      </c>
      <c r="U3" s="10" t="str">
        <f>IF('Layout full names (mandatory)'!W3&lt;&gt;"",IF(AND('2nd Plate'!U3="",'Reagent batch 2nd plate'!U3=""),"",IF(OR('2nd Plate'!U3="Buffer",'2nd Plate'!U3="Vercirnon",'2nd Plate'!U3="blank"),'2nd Plate'!U3,IF(AND('2nd Plate'!U3&lt;&gt;"",'Reagent batch 2nd plate'!U3&lt;&gt;""),'2nd Plate'!U3&amp;" - "&amp;'Reagent batch 2nd plate'!U3,IF(AND('2nd Plate'!U3="",'Reagent batch 2nd plate'!U3=""),"","error")))),"")</f>
        <v>XXXX-WT-fixed_Pur-2021May - Pur-2021May</v>
      </c>
      <c r="V3" s="10" t="str">
        <f>IF('Layout full names (mandatory)'!X3&lt;&gt;"",IF(AND('2nd Plate'!V3="",'Reagent batch 2nd plate'!V3=""),"",IF(OR('2nd Plate'!V3="Buffer",'2nd Plate'!V3="Vercirnon",'2nd Plate'!V3="blank"),'2nd Plate'!V3,IF(AND('2nd Plate'!V3&lt;&gt;"",'Reagent batch 2nd plate'!V3&lt;&gt;""),'2nd Plate'!V3&amp;" - "&amp;'Reagent batch 2nd plate'!V3,IF(AND('2nd Plate'!V3="",'Reagent batch 2nd plate'!V3=""),"","error")))),"")</f>
        <v>XXXX-WT-fixed_Pur-2021May - Pur-2021May</v>
      </c>
      <c r="W3" s="10" t="str">
        <f>IF('Layout full names (mandatory)'!Y3&lt;&gt;"",IF(AND('2nd Plate'!W3="",'Reagent batch 2nd plate'!W3=""),"",IF(OR('2nd Plate'!W3="Buffer",'2nd Plate'!W3="Vercirnon",'2nd Plate'!W3="blank"),'2nd Plate'!W3,IF(AND('2nd Plate'!W3&lt;&gt;"",'Reagent batch 2nd plate'!W3&lt;&gt;""),'2nd Plate'!W3&amp;" - "&amp;'Reagent batch 2nd plate'!W3,IF(AND('2nd Plate'!W3="",'Reagent batch 2nd plate'!W3=""),"","error")))),"")</f>
        <v>XXXX-WT-fixed_Pur-2021May - Pur-2021May</v>
      </c>
      <c r="X3" s="10" t="str">
        <f>IF('Layout full names (mandatory)'!Z3&lt;&gt;"",IF(AND('2nd Plate'!X3="",'Reagent batch 2nd plate'!X3=""),"",IF(OR('2nd Plate'!X3="Buffer",'2nd Plate'!X3="Vercirnon",'2nd Plate'!X3="blank"),'2nd Plate'!X3,IF(AND('2nd Plate'!X3&lt;&gt;"",'Reagent batch 2nd plate'!X3&lt;&gt;""),'2nd Plate'!X3&amp;" - "&amp;'Reagent batch 2nd plate'!X3,IF(AND('2nd Plate'!X3="",'Reagent batch 2nd plate'!X3=""),"","error")))),"")</f>
        <v>XXXX-WT-fixed_Pur-2021May - Pur-2021May</v>
      </c>
      <c r="Y3" s="10" t="str">
        <f>IF('Layout full names (mandatory)'!AA3&lt;&gt;"",IF(AND('2nd Plate'!Y3="",'Reagent batch 2nd plate'!Y3=""),"",IF(OR('2nd Plate'!Y3="Buffer",'2nd Plate'!Y3="Vercirnon",'2nd Plate'!Y3="blank"),'2nd Plate'!Y3,IF(AND('2nd Plate'!Y3&lt;&gt;"",'Reagent batch 2nd plate'!Y3&lt;&gt;""),'2nd Plate'!Y3&amp;" - "&amp;'Reagent batch 2nd plate'!Y3,IF(AND('2nd Plate'!Y3="",'Reagent batch 2nd plate'!Y3=""),"","error")))),"")</f>
        <v>XXXX-WT-fixed_Pur-2021May - Pur-2021May</v>
      </c>
    </row>
    <row r="4" spans="1:40" ht="21.75" customHeight="1" thickBot="1" x14ac:dyDescent="0.45">
      <c r="A4" s="2" t="str">
        <f>'Layout full names (mandatory)'!C4</f>
        <v>C</v>
      </c>
      <c r="B4" s="10" t="str">
        <f>IF('Layout full names (mandatory)'!D4&lt;&gt;"",IF(AND('2nd Plate'!B4="",'Reagent batch 2nd plate'!B4=""),"",IF(OR('2nd Plate'!B4="Buffer",'2nd Plate'!B4="Vercirnon",'2nd Plate'!B4="blank"),'2nd Plate'!B4,IF(AND('2nd Plate'!B4&lt;&gt;"",'Reagent batch 2nd plate'!B4&lt;&gt;""),'2nd Plate'!B4&amp;" - "&amp;'Reagent batch 2nd plate'!B4,IF(AND('2nd Plate'!B4="",'Reagent batch 2nd plate'!B4=""),"","error")))),"")</f>
        <v>XXXX-WT-fixed_Pur-2021May - Pur-2021May</v>
      </c>
      <c r="C4" s="10" t="str">
        <f>IF('Layout full names (mandatory)'!E4&lt;&gt;"",IF(AND('2nd Plate'!C4="",'Reagent batch 2nd plate'!C4=""),"",IF(OR('2nd Plate'!C4="Buffer",'2nd Plate'!C4="Vercirnon",'2nd Plate'!C4="blank"),'2nd Plate'!C4,IF(AND('2nd Plate'!C4&lt;&gt;"",'Reagent batch 2nd plate'!C4&lt;&gt;""),'2nd Plate'!C4&amp;" - "&amp;'Reagent batch 2nd plate'!C4,IF(AND('2nd Plate'!C4="",'Reagent batch 2nd plate'!C4=""),"","error")))),"")</f>
        <v>XXXX-WT-fixed_Pur-2021May - Pur-2021May</v>
      </c>
      <c r="D4" s="10" t="str">
        <f>IF('Layout full names (mandatory)'!F4&lt;&gt;"",IF(AND('2nd Plate'!D4="",'Reagent batch 2nd plate'!D4=""),"",IF(OR('2nd Plate'!D4="Buffer",'2nd Plate'!D4="Vercirnon",'2nd Plate'!D4="blank"),'2nd Plate'!D4,IF(AND('2nd Plate'!D4&lt;&gt;"",'Reagent batch 2nd plate'!D4&lt;&gt;""),'2nd Plate'!D4&amp;" - "&amp;'Reagent batch 2nd plate'!D4,IF(AND('2nd Plate'!D4="",'Reagent batch 2nd plate'!D4=""),"","error")))),"")</f>
        <v>XXXX-WT-fixed_Pur-2021May - Pur-2021May</v>
      </c>
      <c r="E4" s="10" t="str">
        <f>IF('Layout full names (mandatory)'!G4&lt;&gt;"",IF(AND('2nd Plate'!E4="",'Reagent batch 2nd plate'!E4=""),"",IF(OR('2nd Plate'!E4="Buffer",'2nd Plate'!E4="Vercirnon",'2nd Plate'!E4="blank"),'2nd Plate'!E4,IF(AND('2nd Plate'!E4&lt;&gt;"",'Reagent batch 2nd plate'!E4&lt;&gt;""),'2nd Plate'!E4&amp;" - "&amp;'Reagent batch 2nd plate'!E4,IF(AND('2nd Plate'!E4="",'Reagent batch 2nd plate'!E4=""),"","error")))),"")</f>
        <v>XXXX-WT-fixed_Pur-2021May - Pur-2021May</v>
      </c>
      <c r="F4" s="10" t="str">
        <f>IF('Layout full names (mandatory)'!H4&lt;&gt;"",IF(AND('2nd Plate'!F4="",'Reagent batch 2nd plate'!F4=""),"",IF(OR('2nd Plate'!F4="Buffer",'2nd Plate'!F4="Vercirnon",'2nd Plate'!F4="blank"),'2nd Plate'!F4,IF(AND('2nd Plate'!F4&lt;&gt;"",'Reagent batch 2nd plate'!F4&lt;&gt;""),'2nd Plate'!F4&amp;" - "&amp;'Reagent batch 2nd plate'!F4,IF(AND('2nd Plate'!F4="",'Reagent batch 2nd plate'!F4=""),"","error")))),"")</f>
        <v>XXXX-WT-fixed_Pur-2021May - Pur-2021May</v>
      </c>
      <c r="G4" s="10" t="str">
        <f>IF('Layout full names (mandatory)'!I4&lt;&gt;"",IF(AND('2nd Plate'!G4="",'Reagent batch 2nd plate'!G4=""),"",IF(OR('2nd Plate'!G4="Buffer",'2nd Plate'!G4="Vercirnon",'2nd Plate'!G4="blank"),'2nd Plate'!G4,IF(AND('2nd Plate'!G4&lt;&gt;"",'Reagent batch 2nd plate'!G4&lt;&gt;""),'2nd Plate'!G4&amp;" - "&amp;'Reagent batch 2nd plate'!G4,IF(AND('2nd Plate'!G4="",'Reagent batch 2nd plate'!G4=""),"","error")))),"")</f>
        <v>XXXX-WT-fixed_Pur-2021May - Pur-2021May</v>
      </c>
      <c r="H4" s="10" t="str">
        <f>IF('Layout full names (mandatory)'!J4&lt;&gt;"",IF(AND('2nd Plate'!H4="",'Reagent batch 2nd plate'!H4=""),"",IF(OR('2nd Plate'!H4="Buffer",'2nd Plate'!H4="Vercirnon",'2nd Plate'!H4="blank"),'2nd Plate'!H4,IF(AND('2nd Plate'!H4&lt;&gt;"",'Reagent batch 2nd plate'!H4&lt;&gt;""),'2nd Plate'!H4&amp;" - "&amp;'Reagent batch 2nd plate'!H4,IF(AND('2nd Plate'!H4="",'Reagent batch 2nd plate'!H4=""),"","error")))),"")</f>
        <v>XXXX-WT-fixed_Pur-2021May - Pur-2021May</v>
      </c>
      <c r="I4" s="10" t="str">
        <f>IF('Layout full names (mandatory)'!K4&lt;&gt;"",IF(AND('2nd Plate'!I4="",'Reagent batch 2nd plate'!I4=""),"",IF(OR('2nd Plate'!I4="Buffer",'2nd Plate'!I4="Vercirnon",'2nd Plate'!I4="blank"),'2nd Plate'!I4,IF(AND('2nd Plate'!I4&lt;&gt;"",'Reagent batch 2nd plate'!I4&lt;&gt;""),'2nd Plate'!I4&amp;" - "&amp;'Reagent batch 2nd plate'!I4,IF(AND('2nd Plate'!I4="",'Reagent batch 2nd plate'!I4=""),"","error")))),"")</f>
        <v>XXXX-WT-fixed_Pur-2021May - Pur-2021May</v>
      </c>
      <c r="J4" s="10" t="str">
        <f>IF('Layout full names (mandatory)'!L4&lt;&gt;"",IF(AND('2nd Plate'!J4="",'Reagent batch 2nd plate'!J4=""),"",IF(OR('2nd Plate'!J4="Buffer",'2nd Plate'!J4="Vercirnon",'2nd Plate'!J4="blank"),'2nd Plate'!J4,IF(AND('2nd Plate'!J4&lt;&gt;"",'Reagent batch 2nd plate'!J4&lt;&gt;""),'2nd Plate'!J4&amp;" - "&amp;'Reagent batch 2nd plate'!J4,IF(AND('2nd Plate'!J4="",'Reagent batch 2nd plate'!J4=""),"","error")))),"")</f>
        <v>XXXX-WT-fixed_Pur-2021May - Pur-2021May</v>
      </c>
      <c r="K4" s="10" t="str">
        <f>IF('Layout full names (mandatory)'!M4&lt;&gt;"",IF(AND('2nd Plate'!K4="",'Reagent batch 2nd plate'!K4=""),"",IF(OR('2nd Plate'!K4="Buffer",'2nd Plate'!K4="Vercirnon",'2nd Plate'!K4="blank"),'2nd Plate'!K4,IF(AND('2nd Plate'!K4&lt;&gt;"",'Reagent batch 2nd plate'!K4&lt;&gt;""),'2nd Plate'!K4&amp;" - "&amp;'Reagent batch 2nd plate'!K4,IF(AND('2nd Plate'!K4="",'Reagent batch 2nd plate'!K4=""),"","error")))),"")</f>
        <v>XXXX-WT-fixed_Pur-2021May - Pur-2021May</v>
      </c>
      <c r="L4" s="10" t="str">
        <f>IF('Layout full names (mandatory)'!N4&lt;&gt;"",IF(AND('2nd Plate'!L4="",'Reagent batch 2nd plate'!L4=""),"",IF(OR('2nd Plate'!L4="Buffer",'2nd Plate'!L4="Vercirnon",'2nd Plate'!L4="blank"),'2nd Plate'!L4,IF(AND('2nd Plate'!L4&lt;&gt;"",'Reagent batch 2nd plate'!L4&lt;&gt;""),'2nd Plate'!L4&amp;" - "&amp;'Reagent batch 2nd plate'!L4,IF(AND('2nd Plate'!L4="",'Reagent batch 2nd plate'!L4=""),"","error")))),"")</f>
        <v>XXXX-WT-fixed_Pur-2021May - Pur-2021May</v>
      </c>
      <c r="M4" s="10" t="str">
        <f>IF('Layout full names (mandatory)'!O4&lt;&gt;"",IF(AND('2nd Plate'!M4="",'Reagent batch 2nd plate'!M4=""),"",IF(OR('2nd Plate'!M4="Buffer",'2nd Plate'!M4="Vercirnon",'2nd Plate'!M4="blank"),'2nd Plate'!M4,IF(AND('2nd Plate'!M4&lt;&gt;"",'Reagent batch 2nd plate'!M4&lt;&gt;""),'2nd Plate'!M4&amp;" - "&amp;'Reagent batch 2nd plate'!M4,IF(AND('2nd Plate'!M4="",'Reagent batch 2nd plate'!M4=""),"","error")))),"")</f>
        <v>XXXX-WT-fixed_Pur-2021May - Pur-2021May</v>
      </c>
      <c r="N4" s="10" t="str">
        <f>IF('Layout full names (mandatory)'!P4&lt;&gt;"",IF(AND('2nd Plate'!N4="",'Reagent batch 2nd plate'!N4=""),"",IF(OR('2nd Plate'!N4="Buffer",'2nd Plate'!N4="Vercirnon",'2nd Plate'!N4="blank"),'2nd Plate'!N4,IF(AND('2nd Plate'!N4&lt;&gt;"",'Reagent batch 2nd plate'!N4&lt;&gt;""),'2nd Plate'!N4&amp;" - "&amp;'Reagent batch 2nd plate'!N4,IF(AND('2nd Plate'!N4="",'Reagent batch 2nd plate'!N4=""),"","error")))),"")</f>
        <v>XXXX-WT-fixed_Pur-2021May - Pur-2021May</v>
      </c>
      <c r="O4" s="10" t="str">
        <f>IF('Layout full names (mandatory)'!Q4&lt;&gt;"",IF(AND('2nd Plate'!O4="",'Reagent batch 2nd plate'!O4=""),"",IF(OR('2nd Plate'!O4="Buffer",'2nd Plate'!O4="Vercirnon",'2nd Plate'!O4="blank"),'2nd Plate'!O4,IF(AND('2nd Plate'!O4&lt;&gt;"",'Reagent batch 2nd plate'!O4&lt;&gt;""),'2nd Plate'!O4&amp;" - "&amp;'Reagent batch 2nd plate'!O4,IF(AND('2nd Plate'!O4="",'Reagent batch 2nd plate'!O4=""),"","error")))),"")</f>
        <v>XXXX-WT-fixed_Pur-2021May - Pur-2021May</v>
      </c>
      <c r="P4" s="10" t="str">
        <f>IF('Layout full names (mandatory)'!R4&lt;&gt;"",IF(AND('2nd Plate'!P4="",'Reagent batch 2nd plate'!P4=""),"",IF(OR('2nd Plate'!P4="Buffer",'2nd Plate'!P4="Vercirnon",'2nd Plate'!P4="blank"),'2nd Plate'!P4,IF(AND('2nd Plate'!P4&lt;&gt;"",'Reagent batch 2nd plate'!P4&lt;&gt;""),'2nd Plate'!P4&amp;" - "&amp;'Reagent batch 2nd plate'!P4,IF(AND('2nd Plate'!P4="",'Reagent batch 2nd plate'!P4=""),"","error")))),"")</f>
        <v>XXXX-WT-fixed_Pur-2021May - Pur-2021May</v>
      </c>
      <c r="Q4" s="10" t="str">
        <f>IF('Layout full names (mandatory)'!S4&lt;&gt;"",IF(AND('2nd Plate'!Q4="",'Reagent batch 2nd plate'!Q4=""),"",IF(OR('2nd Plate'!Q4="Buffer",'2nd Plate'!Q4="Vercirnon",'2nd Plate'!Q4="blank"),'2nd Plate'!Q4,IF(AND('2nd Plate'!Q4&lt;&gt;"",'Reagent batch 2nd plate'!Q4&lt;&gt;""),'2nd Plate'!Q4&amp;" - "&amp;'Reagent batch 2nd plate'!Q4,IF(AND('2nd Plate'!Q4="",'Reagent batch 2nd plate'!Q4=""),"","error")))),"")</f>
        <v>XXXX-WT-fixed_Pur-2021May - Pur-2021May</v>
      </c>
      <c r="R4" s="10" t="str">
        <f>IF('Layout full names (mandatory)'!T4&lt;&gt;"",IF(AND('2nd Plate'!R4="",'Reagent batch 2nd plate'!R4=""),"",IF(OR('2nd Plate'!R4="Buffer",'2nd Plate'!R4="Vercirnon",'2nd Plate'!R4="blank"),'2nd Plate'!R4,IF(AND('2nd Plate'!R4&lt;&gt;"",'Reagent batch 2nd plate'!R4&lt;&gt;""),'2nd Plate'!R4&amp;" - "&amp;'Reagent batch 2nd plate'!R4,IF(AND('2nd Plate'!R4="",'Reagent batch 2nd plate'!R4=""),"","error")))),"")</f>
        <v>XXXX-WT-fixed_Pur-2021May - Pur-2021May</v>
      </c>
      <c r="S4" s="10" t="str">
        <f>IF('Layout full names (mandatory)'!U4&lt;&gt;"",IF(AND('2nd Plate'!S4="",'Reagent batch 2nd plate'!S4=""),"",IF(OR('2nd Plate'!S4="Buffer",'2nd Plate'!S4="Vercirnon",'2nd Plate'!S4="blank"),'2nd Plate'!S4,IF(AND('2nd Plate'!S4&lt;&gt;"",'Reagent batch 2nd plate'!S4&lt;&gt;""),'2nd Plate'!S4&amp;" - "&amp;'Reagent batch 2nd plate'!S4,IF(AND('2nd Plate'!S4="",'Reagent batch 2nd plate'!S4=""),"","error")))),"")</f>
        <v>XXXX-WT-fixed_Pur-2021May - Pur-2021May</v>
      </c>
      <c r="T4" s="10" t="str">
        <f>IF('Layout full names (mandatory)'!V4&lt;&gt;"",IF(AND('2nd Plate'!T4="",'Reagent batch 2nd plate'!T4=""),"",IF(OR('2nd Plate'!T4="Buffer",'2nd Plate'!T4="Vercirnon",'2nd Plate'!T4="blank"),'2nd Plate'!T4,IF(AND('2nd Plate'!T4&lt;&gt;"",'Reagent batch 2nd plate'!T4&lt;&gt;""),'2nd Plate'!T4&amp;" - "&amp;'Reagent batch 2nd plate'!T4,IF(AND('2nd Plate'!T4="",'Reagent batch 2nd plate'!T4=""),"","error")))),"")</f>
        <v>XXXX-WT-fixed_Pur-2021May - Pur-2021May</v>
      </c>
      <c r="U4" s="10" t="str">
        <f>IF('Layout full names (mandatory)'!W4&lt;&gt;"",IF(AND('2nd Plate'!U4="",'Reagent batch 2nd plate'!U4=""),"",IF(OR('2nd Plate'!U4="Buffer",'2nd Plate'!U4="Vercirnon",'2nd Plate'!U4="blank"),'2nd Plate'!U4,IF(AND('2nd Plate'!U4&lt;&gt;"",'Reagent batch 2nd plate'!U4&lt;&gt;""),'2nd Plate'!U4&amp;" - "&amp;'Reagent batch 2nd plate'!U4,IF(AND('2nd Plate'!U4="",'Reagent batch 2nd plate'!U4=""),"","error")))),"")</f>
        <v>XXXX-WT-fixed_Pur-2021May - Pur-2021May</v>
      </c>
      <c r="V4" s="10" t="str">
        <f>IF('Layout full names (mandatory)'!X4&lt;&gt;"",IF(AND('2nd Plate'!V4="",'Reagent batch 2nd plate'!V4=""),"",IF(OR('2nd Plate'!V4="Buffer",'2nd Plate'!V4="Vercirnon",'2nd Plate'!V4="blank"),'2nd Plate'!V4,IF(AND('2nd Plate'!V4&lt;&gt;"",'Reagent batch 2nd plate'!V4&lt;&gt;""),'2nd Plate'!V4&amp;" - "&amp;'Reagent batch 2nd plate'!V4,IF(AND('2nd Plate'!V4="",'Reagent batch 2nd plate'!V4=""),"","error")))),"")</f>
        <v>XXXX-WT-fixed_Pur-2021May - Pur-2021May</v>
      </c>
      <c r="W4" s="10" t="str">
        <f>IF('Layout full names (mandatory)'!Y4&lt;&gt;"",IF(AND('2nd Plate'!W4="",'Reagent batch 2nd plate'!W4=""),"",IF(OR('2nd Plate'!W4="Buffer",'2nd Plate'!W4="Vercirnon",'2nd Plate'!W4="blank"),'2nd Plate'!W4,IF(AND('2nd Plate'!W4&lt;&gt;"",'Reagent batch 2nd plate'!W4&lt;&gt;""),'2nd Plate'!W4&amp;" - "&amp;'Reagent batch 2nd plate'!W4,IF(AND('2nd Plate'!W4="",'Reagent batch 2nd plate'!W4=""),"","error")))),"")</f>
        <v>XXXX-WT-fixed_Pur-2021May - Pur-2021May</v>
      </c>
      <c r="X4" s="10" t="str">
        <f>IF('Layout full names (mandatory)'!Z4&lt;&gt;"",IF(AND('2nd Plate'!X4="",'Reagent batch 2nd plate'!X4=""),"",IF(OR('2nd Plate'!X4="Buffer",'2nd Plate'!X4="Vercirnon",'2nd Plate'!X4="blank"),'2nd Plate'!X4,IF(AND('2nd Plate'!X4&lt;&gt;"",'Reagent batch 2nd plate'!X4&lt;&gt;""),'2nd Plate'!X4&amp;" - "&amp;'Reagent batch 2nd plate'!X4,IF(AND('2nd Plate'!X4="",'Reagent batch 2nd plate'!X4=""),"","error")))),"")</f>
        <v>XXXX-WT-fixed_Pur-2021May - Pur-2021May</v>
      </c>
      <c r="Y4" s="10" t="str">
        <f>IF('Layout full names (mandatory)'!AA4&lt;&gt;"",IF(AND('2nd Plate'!Y4="",'Reagent batch 2nd plate'!Y4=""),"",IF(OR('2nd Plate'!Y4="Buffer",'2nd Plate'!Y4="Vercirnon",'2nd Plate'!Y4="blank"),'2nd Plate'!Y4,IF(AND('2nd Plate'!Y4&lt;&gt;"",'Reagent batch 2nd plate'!Y4&lt;&gt;""),'2nd Plate'!Y4&amp;" - "&amp;'Reagent batch 2nd plate'!Y4,IF(AND('2nd Plate'!Y4="",'Reagent batch 2nd plate'!Y4=""),"","error")))),"")</f>
        <v>XXXX-WT-fixed_Pur-2021May - Pur-2021May</v>
      </c>
    </row>
    <row r="5" spans="1:40" ht="21.75" customHeight="1" thickBot="1" x14ac:dyDescent="0.45">
      <c r="A5" s="2" t="str">
        <f>'Layout full names (mandatory)'!C5</f>
        <v>D</v>
      </c>
      <c r="B5" s="10" t="str">
        <f>IF('Layout full names (mandatory)'!D5&lt;&gt;"",IF(AND('2nd Plate'!B5="",'Reagent batch 2nd plate'!B5=""),"",IF(OR('2nd Plate'!B5="Buffer",'2nd Plate'!B5="Vercirnon",'2nd Plate'!B5="blank"),'2nd Plate'!B5,IF(AND('2nd Plate'!B5&lt;&gt;"",'Reagent batch 2nd plate'!B5&lt;&gt;""),'2nd Plate'!B5&amp;" - "&amp;'Reagent batch 2nd plate'!B5,IF(AND('2nd Plate'!B5="",'Reagent batch 2nd plate'!B5=""),"","error")))),"")</f>
        <v>XXXX-WT-fixed_Pur-2021May - Pur-2021May</v>
      </c>
      <c r="C5" s="10" t="str">
        <f>IF('Layout full names (mandatory)'!E5&lt;&gt;"",IF(AND('2nd Plate'!C5="",'Reagent batch 2nd plate'!C5=""),"",IF(OR('2nd Plate'!C5="Buffer",'2nd Plate'!C5="Vercirnon",'2nd Plate'!C5="blank"),'2nd Plate'!C5,IF(AND('2nd Plate'!C5&lt;&gt;"",'Reagent batch 2nd plate'!C5&lt;&gt;""),'2nd Plate'!C5&amp;" - "&amp;'Reagent batch 2nd plate'!C5,IF(AND('2nd Plate'!C5="",'Reagent batch 2nd plate'!C5=""),"","error")))),"")</f>
        <v>XXXX-WT-fixed_Pur-2021May - Pur-2021May</v>
      </c>
      <c r="D5" s="10" t="str">
        <f>IF('Layout full names (mandatory)'!F5&lt;&gt;"",IF(AND('2nd Plate'!D5="",'Reagent batch 2nd plate'!D5=""),"",IF(OR('2nd Plate'!D5="Buffer",'2nd Plate'!D5="Vercirnon",'2nd Plate'!D5="blank"),'2nd Plate'!D5,IF(AND('2nd Plate'!D5&lt;&gt;"",'Reagent batch 2nd plate'!D5&lt;&gt;""),'2nd Plate'!D5&amp;" - "&amp;'Reagent batch 2nd plate'!D5,IF(AND('2nd Plate'!D5="",'Reagent batch 2nd plate'!D5=""),"","error")))),"")</f>
        <v>XXXX-WT-fixed_Pur-2021May - Pur-2021May</v>
      </c>
      <c r="E5" s="10" t="str">
        <f>IF('Layout full names (mandatory)'!G5&lt;&gt;"",IF(AND('2nd Plate'!E5="",'Reagent batch 2nd plate'!E5=""),"",IF(OR('2nd Plate'!E5="Buffer",'2nd Plate'!E5="Vercirnon",'2nd Plate'!E5="blank"),'2nd Plate'!E5,IF(AND('2nd Plate'!E5&lt;&gt;"",'Reagent batch 2nd plate'!E5&lt;&gt;""),'2nd Plate'!E5&amp;" - "&amp;'Reagent batch 2nd plate'!E5,IF(AND('2nd Plate'!E5="",'Reagent batch 2nd plate'!E5=""),"","error")))),"")</f>
        <v>XXXX-WT-fixed_Pur-2021May - Pur-2021May</v>
      </c>
      <c r="F5" s="10" t="str">
        <f>IF('Layout full names (mandatory)'!H5&lt;&gt;"",IF(AND('2nd Plate'!F5="",'Reagent batch 2nd plate'!F5=""),"",IF(OR('2nd Plate'!F5="Buffer",'2nd Plate'!F5="Vercirnon",'2nd Plate'!F5="blank"),'2nd Plate'!F5,IF(AND('2nd Plate'!F5&lt;&gt;"",'Reagent batch 2nd plate'!F5&lt;&gt;""),'2nd Plate'!F5&amp;" - "&amp;'Reagent batch 2nd plate'!F5,IF(AND('2nd Plate'!F5="",'Reagent batch 2nd plate'!F5=""),"","error")))),"")</f>
        <v>XXXX-WT-fixed_Pur-2021May - Pur-2021May</v>
      </c>
      <c r="G5" s="10" t="str">
        <f>IF('Layout full names (mandatory)'!I5&lt;&gt;"",IF(AND('2nd Plate'!G5="",'Reagent batch 2nd plate'!G5=""),"",IF(OR('2nd Plate'!G5="Buffer",'2nd Plate'!G5="Vercirnon",'2nd Plate'!G5="blank"),'2nd Plate'!G5,IF(AND('2nd Plate'!G5&lt;&gt;"",'Reagent batch 2nd plate'!G5&lt;&gt;""),'2nd Plate'!G5&amp;" - "&amp;'Reagent batch 2nd plate'!G5,IF(AND('2nd Plate'!G5="",'Reagent batch 2nd plate'!G5=""),"","error")))),"")</f>
        <v>XXXX-WT-fixed_Pur-2021May - Pur-2021May</v>
      </c>
      <c r="H5" s="10" t="str">
        <f>IF('Layout full names (mandatory)'!J5&lt;&gt;"",IF(AND('2nd Plate'!H5="",'Reagent batch 2nd plate'!H5=""),"",IF(OR('2nd Plate'!H5="Buffer",'2nd Plate'!H5="Vercirnon",'2nd Plate'!H5="blank"),'2nd Plate'!H5,IF(AND('2nd Plate'!H5&lt;&gt;"",'Reagent batch 2nd plate'!H5&lt;&gt;""),'2nd Plate'!H5&amp;" - "&amp;'Reagent batch 2nd plate'!H5,IF(AND('2nd Plate'!H5="",'Reagent batch 2nd plate'!H5=""),"","error")))),"")</f>
        <v>XXXX-WT-fixed_Pur-2021May - Pur-2021May</v>
      </c>
      <c r="I5" s="10" t="str">
        <f>IF('Layout full names (mandatory)'!K5&lt;&gt;"",IF(AND('2nd Plate'!I5="",'Reagent batch 2nd plate'!I5=""),"",IF(OR('2nd Plate'!I5="Buffer",'2nd Plate'!I5="Vercirnon",'2nd Plate'!I5="blank"),'2nd Plate'!I5,IF(AND('2nd Plate'!I5&lt;&gt;"",'Reagent batch 2nd plate'!I5&lt;&gt;""),'2nd Plate'!I5&amp;" - "&amp;'Reagent batch 2nd plate'!I5,IF(AND('2nd Plate'!I5="",'Reagent batch 2nd plate'!I5=""),"","error")))),"")</f>
        <v>XXXX-WT-fixed_Pur-2021May - Pur-2021May</v>
      </c>
      <c r="J5" s="10" t="str">
        <f>IF('Layout full names (mandatory)'!L5&lt;&gt;"",IF(AND('2nd Plate'!J5="",'Reagent batch 2nd plate'!J5=""),"",IF(OR('2nd Plate'!J5="Buffer",'2nd Plate'!J5="Vercirnon",'2nd Plate'!J5="blank"),'2nd Plate'!J5,IF(AND('2nd Plate'!J5&lt;&gt;"",'Reagent batch 2nd plate'!J5&lt;&gt;""),'2nd Plate'!J5&amp;" - "&amp;'Reagent batch 2nd plate'!J5,IF(AND('2nd Plate'!J5="",'Reagent batch 2nd plate'!J5=""),"","error")))),"")</f>
        <v>XXXX-WT-fixed_Pur-2021May - Pur-2021May</v>
      </c>
      <c r="K5" s="10" t="str">
        <f>IF('Layout full names (mandatory)'!M5&lt;&gt;"",IF(AND('2nd Plate'!K5="",'Reagent batch 2nd plate'!K5=""),"",IF(OR('2nd Plate'!K5="Buffer",'2nd Plate'!K5="Vercirnon",'2nd Plate'!K5="blank"),'2nd Plate'!K5,IF(AND('2nd Plate'!K5&lt;&gt;"",'Reagent batch 2nd plate'!K5&lt;&gt;""),'2nd Plate'!K5&amp;" - "&amp;'Reagent batch 2nd plate'!K5,IF(AND('2nd Plate'!K5="",'Reagent batch 2nd plate'!K5=""),"","error")))),"")</f>
        <v>XXXX-WT-fixed_Pur-2021May - Pur-2021May</v>
      </c>
      <c r="L5" s="10" t="str">
        <f>IF('Layout full names (mandatory)'!N5&lt;&gt;"",IF(AND('2nd Plate'!L5="",'Reagent batch 2nd plate'!L5=""),"",IF(OR('2nd Plate'!L5="Buffer",'2nd Plate'!L5="Vercirnon",'2nd Plate'!L5="blank"),'2nd Plate'!L5,IF(AND('2nd Plate'!L5&lt;&gt;"",'Reagent batch 2nd plate'!L5&lt;&gt;""),'2nd Plate'!L5&amp;" - "&amp;'Reagent batch 2nd plate'!L5,IF(AND('2nd Plate'!L5="",'Reagent batch 2nd plate'!L5=""),"","error")))),"")</f>
        <v>XXXX-WT-fixed_Pur-2021May - Pur-2021May</v>
      </c>
      <c r="M5" s="10" t="str">
        <f>IF('Layout full names (mandatory)'!O5&lt;&gt;"",IF(AND('2nd Plate'!M5="",'Reagent batch 2nd plate'!M5=""),"",IF(OR('2nd Plate'!M5="Buffer",'2nd Plate'!M5="Vercirnon",'2nd Plate'!M5="blank"),'2nd Plate'!M5,IF(AND('2nd Plate'!M5&lt;&gt;"",'Reagent batch 2nd plate'!M5&lt;&gt;""),'2nd Plate'!M5&amp;" - "&amp;'Reagent batch 2nd plate'!M5,IF(AND('2nd Plate'!M5="",'Reagent batch 2nd plate'!M5=""),"","error")))),"")</f>
        <v>XXXX-WT-fixed_Pur-2021May - Pur-2021May</v>
      </c>
      <c r="N5" s="10" t="str">
        <f>IF('Layout full names (mandatory)'!P5&lt;&gt;"",IF(AND('2nd Plate'!N5="",'Reagent batch 2nd plate'!N5=""),"",IF(OR('2nd Plate'!N5="Buffer",'2nd Plate'!N5="Vercirnon",'2nd Plate'!N5="blank"),'2nd Plate'!N5,IF(AND('2nd Plate'!N5&lt;&gt;"",'Reagent batch 2nd plate'!N5&lt;&gt;""),'2nd Plate'!N5&amp;" - "&amp;'Reagent batch 2nd plate'!N5,IF(AND('2nd Plate'!N5="",'Reagent batch 2nd plate'!N5=""),"","error")))),"")</f>
        <v>XXXX-WT-fixed_Pur-2021May - Pur-2021May</v>
      </c>
      <c r="O5" s="10" t="str">
        <f>IF('Layout full names (mandatory)'!Q5&lt;&gt;"",IF(AND('2nd Plate'!O5="",'Reagent batch 2nd plate'!O5=""),"",IF(OR('2nd Plate'!O5="Buffer",'2nd Plate'!O5="Vercirnon",'2nd Plate'!O5="blank"),'2nd Plate'!O5,IF(AND('2nd Plate'!O5&lt;&gt;"",'Reagent batch 2nd plate'!O5&lt;&gt;""),'2nd Plate'!O5&amp;" - "&amp;'Reagent batch 2nd plate'!O5,IF(AND('2nd Plate'!O5="",'Reagent batch 2nd plate'!O5=""),"","error")))),"")</f>
        <v>XXXX-WT-fixed_Pur-2021May - Pur-2021May</v>
      </c>
      <c r="P5" s="10" t="str">
        <f>IF('Layout full names (mandatory)'!R5&lt;&gt;"",IF(AND('2nd Plate'!P5="",'Reagent batch 2nd plate'!P5=""),"",IF(OR('2nd Plate'!P5="Buffer",'2nd Plate'!P5="Vercirnon",'2nd Plate'!P5="blank"),'2nd Plate'!P5,IF(AND('2nd Plate'!P5&lt;&gt;"",'Reagent batch 2nd plate'!P5&lt;&gt;""),'2nd Plate'!P5&amp;" - "&amp;'Reagent batch 2nd plate'!P5,IF(AND('2nd Plate'!P5="",'Reagent batch 2nd plate'!P5=""),"","error")))),"")</f>
        <v>XXXX-WT-fixed_Pur-2021May - Pur-2021May</v>
      </c>
      <c r="Q5" s="10" t="str">
        <f>IF('Layout full names (mandatory)'!S5&lt;&gt;"",IF(AND('2nd Plate'!Q5="",'Reagent batch 2nd plate'!Q5=""),"",IF(OR('2nd Plate'!Q5="Buffer",'2nd Plate'!Q5="Vercirnon",'2nd Plate'!Q5="blank"),'2nd Plate'!Q5,IF(AND('2nd Plate'!Q5&lt;&gt;"",'Reagent batch 2nd plate'!Q5&lt;&gt;""),'2nd Plate'!Q5&amp;" - "&amp;'Reagent batch 2nd plate'!Q5,IF(AND('2nd Plate'!Q5="",'Reagent batch 2nd plate'!Q5=""),"","error")))),"")</f>
        <v>XXXX-WT-fixed_Pur-2021May - Pur-2021May</v>
      </c>
      <c r="R5" s="10" t="str">
        <f>IF('Layout full names (mandatory)'!T5&lt;&gt;"",IF(AND('2nd Plate'!R5="",'Reagent batch 2nd plate'!R5=""),"",IF(OR('2nd Plate'!R5="Buffer",'2nd Plate'!R5="Vercirnon",'2nd Plate'!R5="blank"),'2nd Plate'!R5,IF(AND('2nd Plate'!R5&lt;&gt;"",'Reagent batch 2nd plate'!R5&lt;&gt;""),'2nd Plate'!R5&amp;" - "&amp;'Reagent batch 2nd plate'!R5,IF(AND('2nd Plate'!R5="",'Reagent batch 2nd plate'!R5=""),"","error")))),"")</f>
        <v>XXXX-WT-fixed_Pur-2021May - Pur-2021May</v>
      </c>
      <c r="S5" s="10" t="str">
        <f>IF('Layout full names (mandatory)'!U5&lt;&gt;"",IF(AND('2nd Plate'!S5="",'Reagent batch 2nd plate'!S5=""),"",IF(OR('2nd Plate'!S5="Buffer",'2nd Plate'!S5="Vercirnon",'2nd Plate'!S5="blank"),'2nd Plate'!S5,IF(AND('2nd Plate'!S5&lt;&gt;"",'Reagent batch 2nd plate'!S5&lt;&gt;""),'2nd Plate'!S5&amp;" - "&amp;'Reagent batch 2nd plate'!S5,IF(AND('2nd Plate'!S5="",'Reagent batch 2nd plate'!S5=""),"","error")))),"")</f>
        <v>XXXX-WT-fixed_Pur-2021May - Pur-2021May</v>
      </c>
      <c r="T5" s="10" t="str">
        <f>IF('Layout full names (mandatory)'!V5&lt;&gt;"",IF(AND('2nd Plate'!T5="",'Reagent batch 2nd plate'!T5=""),"",IF(OR('2nd Plate'!T5="Buffer",'2nd Plate'!T5="Vercirnon",'2nd Plate'!T5="blank"),'2nd Plate'!T5,IF(AND('2nd Plate'!T5&lt;&gt;"",'Reagent batch 2nd plate'!T5&lt;&gt;""),'2nd Plate'!T5&amp;" - "&amp;'Reagent batch 2nd plate'!T5,IF(AND('2nd Plate'!T5="",'Reagent batch 2nd plate'!T5=""),"","error")))),"")</f>
        <v>XXXX-WT-fixed_Pur-2021May - Pur-2021May</v>
      </c>
      <c r="U5" s="10" t="str">
        <f>IF('Layout full names (mandatory)'!W5&lt;&gt;"",IF(AND('2nd Plate'!U5="",'Reagent batch 2nd plate'!U5=""),"",IF(OR('2nd Plate'!U5="Buffer",'2nd Plate'!U5="Vercirnon",'2nd Plate'!U5="blank"),'2nd Plate'!U5,IF(AND('2nd Plate'!U5&lt;&gt;"",'Reagent batch 2nd plate'!U5&lt;&gt;""),'2nd Plate'!U5&amp;" - "&amp;'Reagent batch 2nd plate'!U5,IF(AND('2nd Plate'!U5="",'Reagent batch 2nd plate'!U5=""),"","error")))),"")</f>
        <v>XXXX-WT-fixed_Pur-2021May - Pur-2021May</v>
      </c>
      <c r="V5" s="10" t="str">
        <f>IF('Layout full names (mandatory)'!X5&lt;&gt;"",IF(AND('2nd Plate'!V5="",'Reagent batch 2nd plate'!V5=""),"",IF(OR('2nd Plate'!V5="Buffer",'2nd Plate'!V5="Vercirnon",'2nd Plate'!V5="blank"),'2nd Plate'!V5,IF(AND('2nd Plate'!V5&lt;&gt;"",'Reagent batch 2nd plate'!V5&lt;&gt;""),'2nd Plate'!V5&amp;" - "&amp;'Reagent batch 2nd plate'!V5,IF(AND('2nd Plate'!V5="",'Reagent batch 2nd plate'!V5=""),"","error")))),"")</f>
        <v>XXXX-WT-fixed_Pur-2021May - Pur-2021May</v>
      </c>
      <c r="W5" s="10" t="str">
        <f>IF('Layout full names (mandatory)'!Y5&lt;&gt;"",IF(AND('2nd Plate'!W5="",'Reagent batch 2nd plate'!W5=""),"",IF(OR('2nd Plate'!W5="Buffer",'2nd Plate'!W5="Vercirnon",'2nd Plate'!W5="blank"),'2nd Plate'!W5,IF(AND('2nd Plate'!W5&lt;&gt;"",'Reagent batch 2nd plate'!W5&lt;&gt;""),'2nd Plate'!W5&amp;" - "&amp;'Reagent batch 2nd plate'!W5,IF(AND('2nd Plate'!W5="",'Reagent batch 2nd plate'!W5=""),"","error")))),"")</f>
        <v>XXXX-WT-fixed_Pur-2021May - Pur-2021May</v>
      </c>
      <c r="X5" s="10" t="str">
        <f>IF('Layout full names (mandatory)'!Z5&lt;&gt;"",IF(AND('2nd Plate'!X5="",'Reagent batch 2nd plate'!X5=""),"",IF(OR('2nd Plate'!X5="Buffer",'2nd Plate'!X5="Vercirnon",'2nd Plate'!X5="blank"),'2nd Plate'!X5,IF(AND('2nd Plate'!X5&lt;&gt;"",'Reagent batch 2nd plate'!X5&lt;&gt;""),'2nd Plate'!X5&amp;" - "&amp;'Reagent batch 2nd plate'!X5,IF(AND('2nd Plate'!X5="",'Reagent batch 2nd plate'!X5=""),"","error")))),"")</f>
        <v>XXXX-WT-fixed_Pur-2021May - Pur-2021May</v>
      </c>
      <c r="Y5" s="10" t="str">
        <f>IF('Layout full names (mandatory)'!AA5&lt;&gt;"",IF(AND('2nd Plate'!Y5="",'Reagent batch 2nd plate'!Y5=""),"",IF(OR('2nd Plate'!Y5="Buffer",'2nd Plate'!Y5="Vercirnon",'2nd Plate'!Y5="blank"),'2nd Plate'!Y5,IF(AND('2nd Plate'!Y5&lt;&gt;"",'Reagent batch 2nd plate'!Y5&lt;&gt;""),'2nd Plate'!Y5&amp;" - "&amp;'Reagent batch 2nd plate'!Y5,IF(AND('2nd Plate'!Y5="",'Reagent batch 2nd plate'!Y5=""),"","error")))),"")</f>
        <v>XXXX-WT-fixed_Pur-2021May - Pur-2021May</v>
      </c>
    </row>
    <row r="6" spans="1:40" s="23" customFormat="1" ht="21.75" customHeight="1" thickBot="1" x14ac:dyDescent="0.45">
      <c r="A6" s="26" t="str">
        <f>'Layout full names (mandatory)'!C6</f>
        <v>E</v>
      </c>
      <c r="B6" s="10" t="str">
        <f>IF('Layout full names (mandatory)'!D6&lt;&gt;"",IF(AND('2nd Plate'!B6="",'Reagent batch 2nd plate'!B6=""),"",IF(OR('2nd Plate'!B6="Buffer",'2nd Plate'!B6="Vercirnon",'2nd Plate'!B6="blank"),'2nd Plate'!B6,IF(AND('2nd Plate'!B6&lt;&gt;"",'Reagent batch 2nd plate'!B6&lt;&gt;""),'2nd Plate'!B6&amp;" - "&amp;'Reagent batch 2nd plate'!B6,IF(AND('2nd Plate'!B6="",'Reagent batch 2nd plate'!B6=""),"","error")))),"")</f>
        <v>XXXX-WT-fixed_Pur-2021May - Pur-2021May</v>
      </c>
      <c r="C6" s="10" t="str">
        <f>IF('Layout full names (mandatory)'!E6&lt;&gt;"",IF(AND('2nd Plate'!C6="",'Reagent batch 2nd plate'!C6=""),"",IF(OR('2nd Plate'!C6="Buffer",'2nd Plate'!C6="Vercirnon",'2nd Plate'!C6="blank"),'2nd Plate'!C6,IF(AND('2nd Plate'!C6&lt;&gt;"",'Reagent batch 2nd plate'!C6&lt;&gt;""),'2nd Plate'!C6&amp;" - "&amp;'Reagent batch 2nd plate'!C6,IF(AND('2nd Plate'!C6="",'Reagent batch 2nd plate'!C6=""),"","error")))),"")</f>
        <v>XXXX-WT-fixed_Pur-2021May - Pur-2021May</v>
      </c>
      <c r="D6" s="10" t="str">
        <f>IF('Layout full names (mandatory)'!F6&lt;&gt;"",IF(AND('2nd Plate'!D6="",'Reagent batch 2nd plate'!D6=""),"",IF(OR('2nd Plate'!D6="Buffer",'2nd Plate'!D6="Vercirnon",'2nd Plate'!D6="blank"),'2nd Plate'!D6,IF(AND('2nd Plate'!D6&lt;&gt;"",'Reagent batch 2nd plate'!D6&lt;&gt;""),'2nd Plate'!D6&amp;" - "&amp;'Reagent batch 2nd plate'!D6,IF(AND('2nd Plate'!D6="",'Reagent batch 2nd plate'!D6=""),"","error")))),"")</f>
        <v>XXXX-WT-fixed_Pur-2021May - Pur-2021May</v>
      </c>
      <c r="E6" s="10" t="str">
        <f>IF('Layout full names (mandatory)'!G6&lt;&gt;"",IF(AND('2nd Plate'!E6="",'Reagent batch 2nd plate'!E6=""),"",IF(OR('2nd Plate'!E6="Buffer",'2nd Plate'!E6="Vercirnon",'2nd Plate'!E6="blank"),'2nd Plate'!E6,IF(AND('2nd Plate'!E6&lt;&gt;"",'Reagent batch 2nd plate'!E6&lt;&gt;""),'2nd Plate'!E6&amp;" - "&amp;'Reagent batch 2nd plate'!E6,IF(AND('2nd Plate'!E6="",'Reagent batch 2nd plate'!E6=""),"","error")))),"")</f>
        <v>XXXX-WT-fixed_Pur-2021May - Pur-2021May</v>
      </c>
      <c r="F6" s="10" t="str">
        <f>IF('Layout full names (mandatory)'!H6&lt;&gt;"",IF(AND('2nd Plate'!F6="",'Reagent batch 2nd plate'!F6=""),"",IF(OR('2nd Plate'!F6="Buffer",'2nd Plate'!F6="Vercirnon",'2nd Plate'!F6="blank"),'2nd Plate'!F6,IF(AND('2nd Plate'!F6&lt;&gt;"",'Reagent batch 2nd plate'!F6&lt;&gt;""),'2nd Plate'!F6&amp;" - "&amp;'Reagent batch 2nd plate'!F6,IF(AND('2nd Plate'!F6="",'Reagent batch 2nd plate'!F6=""),"","error")))),"")</f>
        <v>XXXX-WT-fixed_Pur-2021May - Pur-2021May</v>
      </c>
      <c r="G6" s="10" t="str">
        <f>IF('Layout full names (mandatory)'!I6&lt;&gt;"",IF(AND('2nd Plate'!G6="",'Reagent batch 2nd plate'!G6=""),"",IF(OR('2nd Plate'!G6="Buffer",'2nd Plate'!G6="Vercirnon",'2nd Plate'!G6="blank"),'2nd Plate'!G6,IF(AND('2nd Plate'!G6&lt;&gt;"",'Reagent batch 2nd plate'!G6&lt;&gt;""),'2nd Plate'!G6&amp;" - "&amp;'Reagent batch 2nd plate'!G6,IF(AND('2nd Plate'!G6="",'Reagent batch 2nd plate'!G6=""),"","error")))),"")</f>
        <v>XXXX-WT-fixed_Pur-2021May - Pur-2021May</v>
      </c>
      <c r="H6" s="10" t="str">
        <f>IF('Layout full names (mandatory)'!J6&lt;&gt;"",IF(AND('2nd Plate'!H6="",'Reagent batch 2nd plate'!H6=""),"",IF(OR('2nd Plate'!H6="Buffer",'2nd Plate'!H6="Vercirnon",'2nd Plate'!H6="blank"),'2nd Plate'!H6,IF(AND('2nd Plate'!H6&lt;&gt;"",'Reagent batch 2nd plate'!H6&lt;&gt;""),'2nd Plate'!H6&amp;" - "&amp;'Reagent batch 2nd plate'!H6,IF(AND('2nd Plate'!H6="",'Reagent batch 2nd plate'!H6=""),"","error")))),"")</f>
        <v>XXXX-WT-fixed_Pur-2021May - Pur-2021May</v>
      </c>
      <c r="I6" s="10" t="str">
        <f>IF('Layout full names (mandatory)'!K6&lt;&gt;"",IF(AND('2nd Plate'!I6="",'Reagent batch 2nd plate'!I6=""),"",IF(OR('2nd Plate'!I6="Buffer",'2nd Plate'!I6="Vercirnon",'2nd Plate'!I6="blank"),'2nd Plate'!I6,IF(AND('2nd Plate'!I6&lt;&gt;"",'Reagent batch 2nd plate'!I6&lt;&gt;""),'2nd Plate'!I6&amp;" - "&amp;'Reagent batch 2nd plate'!I6,IF(AND('2nd Plate'!I6="",'Reagent batch 2nd plate'!I6=""),"","error")))),"")</f>
        <v>XXXX-WT-fixed_Pur-2021May - Pur-2021May</v>
      </c>
      <c r="J6" s="10" t="str">
        <f>IF('Layout full names (mandatory)'!L6&lt;&gt;"",IF(AND('2nd Plate'!J6="",'Reagent batch 2nd plate'!J6=""),"",IF(OR('2nd Plate'!J6="Buffer",'2nd Plate'!J6="Vercirnon",'2nd Plate'!J6="blank"),'2nd Plate'!J6,IF(AND('2nd Plate'!J6&lt;&gt;"",'Reagent batch 2nd plate'!J6&lt;&gt;""),'2nd Plate'!J6&amp;" - "&amp;'Reagent batch 2nd plate'!J6,IF(AND('2nd Plate'!J6="",'Reagent batch 2nd plate'!J6=""),"","error")))),"")</f>
        <v>XXXX-WT-fixed_Pur-2021May - Pur-2021May</v>
      </c>
      <c r="K6" s="10" t="str">
        <f>IF('Layout full names (mandatory)'!M6&lt;&gt;"",IF(AND('2nd Plate'!K6="",'Reagent batch 2nd plate'!K6=""),"",IF(OR('2nd Plate'!K6="Buffer",'2nd Plate'!K6="Vercirnon",'2nd Plate'!K6="blank"),'2nd Plate'!K6,IF(AND('2nd Plate'!K6&lt;&gt;"",'Reagent batch 2nd plate'!K6&lt;&gt;""),'2nd Plate'!K6&amp;" - "&amp;'Reagent batch 2nd plate'!K6,IF(AND('2nd Plate'!K6="",'Reagent batch 2nd plate'!K6=""),"","error")))),"")</f>
        <v>XXXX-WT-fixed_Pur-2021May - Pur-2021May</v>
      </c>
      <c r="L6" s="10" t="str">
        <f>IF('Layout full names (mandatory)'!N6&lt;&gt;"",IF(AND('2nd Plate'!L6="",'Reagent batch 2nd plate'!L6=""),"",IF(OR('2nd Plate'!L6="Buffer",'2nd Plate'!L6="Vercirnon",'2nd Plate'!L6="blank"),'2nd Plate'!L6,IF(AND('2nd Plate'!L6&lt;&gt;"",'Reagent batch 2nd plate'!L6&lt;&gt;""),'2nd Plate'!L6&amp;" - "&amp;'Reagent batch 2nd plate'!L6,IF(AND('2nd Plate'!L6="",'Reagent batch 2nd plate'!L6=""),"","error")))),"")</f>
        <v>XXXX-WT-fixed_Pur-2021May - Pur-2021May</v>
      </c>
      <c r="M6" s="10" t="str">
        <f>IF('Layout full names (mandatory)'!O6&lt;&gt;"",IF(AND('2nd Plate'!M6="",'Reagent batch 2nd plate'!M6=""),"",IF(OR('2nd Plate'!M6="Buffer",'2nd Plate'!M6="Vercirnon",'2nd Plate'!M6="blank"),'2nd Plate'!M6,IF(AND('2nd Plate'!M6&lt;&gt;"",'Reagent batch 2nd plate'!M6&lt;&gt;""),'2nd Plate'!M6&amp;" - "&amp;'Reagent batch 2nd plate'!M6,IF(AND('2nd Plate'!M6="",'Reagent batch 2nd plate'!M6=""),"","error")))),"")</f>
        <v>XXXX-WT-fixed_Pur-2021May - Pur-2021May</v>
      </c>
      <c r="N6" s="10" t="str">
        <f>IF('Layout full names (mandatory)'!P6&lt;&gt;"",IF(AND('2nd Plate'!N6="",'Reagent batch 2nd plate'!N6=""),"",IF(OR('2nd Plate'!N6="Buffer",'2nd Plate'!N6="Vercirnon",'2nd Plate'!N6="blank"),'2nd Plate'!N6,IF(AND('2nd Plate'!N6&lt;&gt;"",'Reagent batch 2nd plate'!N6&lt;&gt;""),'2nd Plate'!N6&amp;" - "&amp;'Reagent batch 2nd plate'!N6,IF(AND('2nd Plate'!N6="",'Reagent batch 2nd plate'!N6=""),"","error")))),"")</f>
        <v>XXXX-WT-fixed_Pur-2021May - Pur-2021May</v>
      </c>
      <c r="O6" s="10" t="str">
        <f>IF('Layout full names (mandatory)'!Q6&lt;&gt;"",IF(AND('2nd Plate'!O6="",'Reagent batch 2nd plate'!O6=""),"",IF(OR('2nd Plate'!O6="Buffer",'2nd Plate'!O6="Vercirnon",'2nd Plate'!O6="blank"),'2nd Plate'!O6,IF(AND('2nd Plate'!O6&lt;&gt;"",'Reagent batch 2nd plate'!O6&lt;&gt;""),'2nd Plate'!O6&amp;" - "&amp;'Reagent batch 2nd plate'!O6,IF(AND('2nd Plate'!O6="",'Reagent batch 2nd plate'!O6=""),"","error")))),"")</f>
        <v>XXXX-WT-fixed_Pur-2021May - Pur-2021May</v>
      </c>
      <c r="P6" s="10" t="str">
        <f>IF('Layout full names (mandatory)'!R6&lt;&gt;"",IF(AND('2nd Plate'!P6="",'Reagent batch 2nd plate'!P6=""),"",IF(OR('2nd Plate'!P6="Buffer",'2nd Plate'!P6="Vercirnon",'2nd Plate'!P6="blank"),'2nd Plate'!P6,IF(AND('2nd Plate'!P6&lt;&gt;"",'Reagent batch 2nd plate'!P6&lt;&gt;""),'2nd Plate'!P6&amp;" - "&amp;'Reagent batch 2nd plate'!P6,IF(AND('2nd Plate'!P6="",'Reagent batch 2nd plate'!P6=""),"","error")))),"")</f>
        <v>XXXX-WT-fixed_Pur-2021May - Pur-2021May</v>
      </c>
      <c r="Q6" s="10" t="str">
        <f>IF('Layout full names (mandatory)'!S6&lt;&gt;"",IF(AND('2nd Plate'!Q6="",'Reagent batch 2nd plate'!Q6=""),"",IF(OR('2nd Plate'!Q6="Buffer",'2nd Plate'!Q6="Vercirnon",'2nd Plate'!Q6="blank"),'2nd Plate'!Q6,IF(AND('2nd Plate'!Q6&lt;&gt;"",'Reagent batch 2nd plate'!Q6&lt;&gt;""),'2nd Plate'!Q6&amp;" - "&amp;'Reagent batch 2nd plate'!Q6,IF(AND('2nd Plate'!Q6="",'Reagent batch 2nd plate'!Q6=""),"","error")))),"")</f>
        <v>XXXX-WT-fixed_Pur-2021May - Pur-2021May</v>
      </c>
      <c r="R6" s="10" t="str">
        <f>IF('Layout full names (mandatory)'!T6&lt;&gt;"",IF(AND('2nd Plate'!R6="",'Reagent batch 2nd plate'!R6=""),"",IF(OR('2nd Plate'!R6="Buffer",'2nd Plate'!R6="Vercirnon",'2nd Plate'!R6="blank"),'2nd Plate'!R6,IF(AND('2nd Plate'!R6&lt;&gt;"",'Reagent batch 2nd plate'!R6&lt;&gt;""),'2nd Plate'!R6&amp;" - "&amp;'Reagent batch 2nd plate'!R6,IF(AND('2nd Plate'!R6="",'Reagent batch 2nd plate'!R6=""),"","error")))),"")</f>
        <v>XXXX-WT-fixed_Pur-2021May - Pur-2021May</v>
      </c>
      <c r="S6" s="10" t="str">
        <f>IF('Layout full names (mandatory)'!U6&lt;&gt;"",IF(AND('2nd Plate'!S6="",'Reagent batch 2nd plate'!S6=""),"",IF(OR('2nd Plate'!S6="Buffer",'2nd Plate'!S6="Vercirnon",'2nd Plate'!S6="blank"),'2nd Plate'!S6,IF(AND('2nd Plate'!S6&lt;&gt;"",'Reagent batch 2nd plate'!S6&lt;&gt;""),'2nd Plate'!S6&amp;" - "&amp;'Reagent batch 2nd plate'!S6,IF(AND('2nd Plate'!S6="",'Reagent batch 2nd plate'!S6=""),"","error")))),"")</f>
        <v>XXXX-WT-fixed_Pur-2021May - Pur-2021May</v>
      </c>
      <c r="T6" s="10" t="str">
        <f>IF('Layout full names (mandatory)'!V6&lt;&gt;"",IF(AND('2nd Plate'!T6="",'Reagent batch 2nd plate'!T6=""),"",IF(OR('2nd Plate'!T6="Buffer",'2nd Plate'!T6="Vercirnon",'2nd Plate'!T6="blank"),'2nd Plate'!T6,IF(AND('2nd Plate'!T6&lt;&gt;"",'Reagent batch 2nd plate'!T6&lt;&gt;""),'2nd Plate'!T6&amp;" - "&amp;'Reagent batch 2nd plate'!T6,IF(AND('2nd Plate'!T6="",'Reagent batch 2nd plate'!T6=""),"","error")))),"")</f>
        <v>XXXX-WT-fixed_Pur-2021May - Pur-2021May</v>
      </c>
      <c r="U6" s="10" t="str">
        <f>IF('Layout full names (mandatory)'!W6&lt;&gt;"",IF(AND('2nd Plate'!U6="",'Reagent batch 2nd plate'!U6=""),"",IF(OR('2nd Plate'!U6="Buffer",'2nd Plate'!U6="Vercirnon",'2nd Plate'!U6="blank"),'2nd Plate'!U6,IF(AND('2nd Plate'!U6&lt;&gt;"",'Reagent batch 2nd plate'!U6&lt;&gt;""),'2nd Plate'!U6&amp;" - "&amp;'Reagent batch 2nd plate'!U6,IF(AND('2nd Plate'!U6="",'Reagent batch 2nd plate'!U6=""),"","error")))),"")</f>
        <v>XXXX-WT-fixed_Pur-2021May - Pur-2021May</v>
      </c>
      <c r="V6" s="10" t="str">
        <f>IF('Layout full names (mandatory)'!X6&lt;&gt;"",IF(AND('2nd Plate'!V6="",'Reagent batch 2nd plate'!V6=""),"",IF(OR('2nd Plate'!V6="Buffer",'2nd Plate'!V6="Vercirnon",'2nd Plate'!V6="blank"),'2nd Plate'!V6,IF(AND('2nd Plate'!V6&lt;&gt;"",'Reagent batch 2nd plate'!V6&lt;&gt;""),'2nd Plate'!V6&amp;" - "&amp;'Reagent batch 2nd plate'!V6,IF(AND('2nd Plate'!V6="",'Reagent batch 2nd plate'!V6=""),"","error")))),"")</f>
        <v>XXXX-WT-fixed_Pur-2021May - Pur-2021May</v>
      </c>
      <c r="W6" s="10" t="str">
        <f>IF('Layout full names (mandatory)'!Y6&lt;&gt;"",IF(AND('2nd Plate'!W6="",'Reagent batch 2nd plate'!W6=""),"",IF(OR('2nd Plate'!W6="Buffer",'2nd Plate'!W6="Vercirnon",'2nd Plate'!W6="blank"),'2nd Plate'!W6,IF(AND('2nd Plate'!W6&lt;&gt;"",'Reagent batch 2nd plate'!W6&lt;&gt;""),'2nd Plate'!W6&amp;" - "&amp;'Reagent batch 2nd plate'!W6,IF(AND('2nd Plate'!W6="",'Reagent batch 2nd plate'!W6=""),"","error")))),"")</f>
        <v>XXXX-WT-fixed_Pur-2021May - Pur-2021May</v>
      </c>
      <c r="X6" s="10" t="str">
        <f>IF('Layout full names (mandatory)'!Z6&lt;&gt;"",IF(AND('2nd Plate'!X6="",'Reagent batch 2nd plate'!X6=""),"",IF(OR('2nd Plate'!X6="Buffer",'2nd Plate'!X6="Vercirnon",'2nd Plate'!X6="blank"),'2nd Plate'!X6,IF(AND('2nd Plate'!X6&lt;&gt;"",'Reagent batch 2nd plate'!X6&lt;&gt;""),'2nd Plate'!X6&amp;" - "&amp;'Reagent batch 2nd plate'!X6,IF(AND('2nd Plate'!X6="",'Reagent batch 2nd plate'!X6=""),"","error")))),"")</f>
        <v>XXXX-WT-fixed_Pur-2021May - Pur-2021May</v>
      </c>
      <c r="Y6" s="10" t="str">
        <f>IF('Layout full names (mandatory)'!AA6&lt;&gt;"",IF(AND('2nd Plate'!Y6="",'Reagent batch 2nd plate'!Y6=""),"",IF(OR('2nd Plate'!Y6="Buffer",'2nd Plate'!Y6="Vercirnon",'2nd Plate'!Y6="blank"),'2nd Plate'!Y6,IF(AND('2nd Plate'!Y6&lt;&gt;"",'Reagent batch 2nd plate'!Y6&lt;&gt;""),'2nd Plate'!Y6&amp;" - "&amp;'Reagent batch 2nd plate'!Y6,IF(AND('2nd Plate'!Y6="",'Reagent batch 2nd plate'!Y6=""),"","error")))),"")</f>
        <v>XXXX-WT-fixed_Pur-2021May - Pur-2021May</v>
      </c>
      <c r="AB6" s="23" t="s">
        <v>572</v>
      </c>
      <c r="AC6" s="23" t="s">
        <v>573</v>
      </c>
      <c r="AD6" s="23" t="s">
        <v>574</v>
      </c>
      <c r="AE6" s="23" t="s">
        <v>20</v>
      </c>
    </row>
    <row r="7" spans="1:40" ht="21.75" customHeight="1" thickBot="1" x14ac:dyDescent="0.45">
      <c r="A7" s="2" t="str">
        <f>'Layout full names (mandatory)'!C7</f>
        <v>F</v>
      </c>
      <c r="B7" s="10" t="str">
        <f>IF('Layout full names (mandatory)'!D7&lt;&gt;"",IF(AND('2nd Plate'!B7="",'Reagent batch 2nd plate'!B7=""),"",IF(OR('2nd Plate'!B7="Buffer",'2nd Plate'!B7="Vercirnon",'2nd Plate'!B7="blank"),'2nd Plate'!B7,IF(AND('2nd Plate'!B7&lt;&gt;"",'Reagent batch 2nd plate'!B7&lt;&gt;""),'2nd Plate'!B7&amp;" - "&amp;'Reagent batch 2nd plate'!B7,IF(AND('2nd Plate'!B7="",'Reagent batch 2nd plate'!B7=""),"","error")))),"")</f>
        <v>XXXX-WT-fixed_Pur-2021May - Pur-2021May</v>
      </c>
      <c r="C7" s="10" t="str">
        <f>IF('Layout full names (mandatory)'!E7&lt;&gt;"",IF(AND('2nd Plate'!C7="",'Reagent batch 2nd plate'!C7=""),"",IF(OR('2nd Plate'!C7="Buffer",'2nd Plate'!C7="Vercirnon",'2nd Plate'!C7="blank"),'2nd Plate'!C7,IF(AND('2nd Plate'!C7&lt;&gt;"",'Reagent batch 2nd plate'!C7&lt;&gt;""),'2nd Plate'!C7&amp;" - "&amp;'Reagent batch 2nd plate'!C7,IF(AND('2nd Plate'!C7="",'Reagent batch 2nd plate'!C7=""),"","error")))),"")</f>
        <v>XXXX-WT-fixed_Pur-2021May - Pur-2021May</v>
      </c>
      <c r="D7" s="10" t="str">
        <f>IF('Layout full names (mandatory)'!F7&lt;&gt;"",IF(AND('2nd Plate'!D7="",'Reagent batch 2nd plate'!D7=""),"",IF(OR('2nd Plate'!D7="Buffer",'2nd Plate'!D7="Vercirnon",'2nd Plate'!D7="blank"),'2nd Plate'!D7,IF(AND('2nd Plate'!D7&lt;&gt;"",'Reagent batch 2nd plate'!D7&lt;&gt;""),'2nd Plate'!D7&amp;" - "&amp;'Reagent batch 2nd plate'!D7,IF(AND('2nd Plate'!D7="",'Reagent batch 2nd plate'!D7=""),"","error")))),"")</f>
        <v>XXXX-WT-fixed_Pur-2021May - Pur-2021May</v>
      </c>
      <c r="E7" s="10" t="str">
        <f>IF('Layout full names (mandatory)'!G7&lt;&gt;"",IF(AND('2nd Plate'!E7="",'Reagent batch 2nd plate'!E7=""),"",IF(OR('2nd Plate'!E7="Buffer",'2nd Plate'!E7="Vercirnon",'2nd Plate'!E7="blank"),'2nd Plate'!E7,IF(AND('2nd Plate'!E7&lt;&gt;"",'Reagent batch 2nd plate'!E7&lt;&gt;""),'2nd Plate'!E7&amp;" - "&amp;'Reagent batch 2nd plate'!E7,IF(AND('2nd Plate'!E7="",'Reagent batch 2nd plate'!E7=""),"","error")))),"")</f>
        <v>XXXX-WT-fixed_Pur-2021May - Pur-2021May</v>
      </c>
      <c r="F7" s="10" t="str">
        <f>IF('Layout full names (mandatory)'!H7&lt;&gt;"",IF(AND('2nd Plate'!F7="",'Reagent batch 2nd plate'!F7=""),"",IF(OR('2nd Plate'!F7="Buffer",'2nd Plate'!F7="Vercirnon",'2nd Plate'!F7="blank"),'2nd Plate'!F7,IF(AND('2nd Plate'!F7&lt;&gt;"",'Reagent batch 2nd plate'!F7&lt;&gt;""),'2nd Plate'!F7&amp;" - "&amp;'Reagent batch 2nd plate'!F7,IF(AND('2nd Plate'!F7="",'Reagent batch 2nd plate'!F7=""),"","error")))),"")</f>
        <v>XXXX-WT-fixed_Pur-2021May - Pur-2021May</v>
      </c>
      <c r="G7" s="10" t="str">
        <f>IF('Layout full names (mandatory)'!I7&lt;&gt;"",IF(AND('2nd Plate'!G7="",'Reagent batch 2nd plate'!G7=""),"",IF(OR('2nd Plate'!G7="Buffer",'2nd Plate'!G7="Vercirnon",'2nd Plate'!G7="blank"),'2nd Plate'!G7,IF(AND('2nd Plate'!G7&lt;&gt;"",'Reagent batch 2nd plate'!G7&lt;&gt;""),'2nd Plate'!G7&amp;" - "&amp;'Reagent batch 2nd plate'!G7,IF(AND('2nd Plate'!G7="",'Reagent batch 2nd plate'!G7=""),"","error")))),"")</f>
        <v>XXXX-WT-fixed_Pur-2021May - Pur-2021May</v>
      </c>
      <c r="H7" s="10" t="str">
        <f>IF('Layout full names (mandatory)'!J7&lt;&gt;"",IF(AND('2nd Plate'!H7="",'Reagent batch 2nd plate'!H7=""),"",IF(OR('2nd Plate'!H7="Buffer",'2nd Plate'!H7="Vercirnon",'2nd Plate'!H7="blank"),'2nd Plate'!H7,IF(AND('2nd Plate'!H7&lt;&gt;"",'Reagent batch 2nd plate'!H7&lt;&gt;""),'2nd Plate'!H7&amp;" - "&amp;'Reagent batch 2nd plate'!H7,IF(AND('2nd Plate'!H7="",'Reagent batch 2nd plate'!H7=""),"","error")))),"")</f>
        <v>XXXX-WT-fixed_Pur-2021May - Pur-2021May</v>
      </c>
      <c r="I7" s="10" t="str">
        <f>IF('Layout full names (mandatory)'!K7&lt;&gt;"",IF(AND('2nd Plate'!I7="",'Reagent batch 2nd plate'!I7=""),"",IF(OR('2nd Plate'!I7="Buffer",'2nd Plate'!I7="Vercirnon",'2nd Plate'!I7="blank"),'2nd Plate'!I7,IF(AND('2nd Plate'!I7&lt;&gt;"",'Reagent batch 2nd plate'!I7&lt;&gt;""),'2nd Plate'!I7&amp;" - "&amp;'Reagent batch 2nd plate'!I7,IF(AND('2nd Plate'!I7="",'Reagent batch 2nd plate'!I7=""),"","error")))),"")</f>
        <v>XXXX-WT-fixed_Pur-2021May - Pur-2021May</v>
      </c>
      <c r="J7" s="10" t="str">
        <f>IF('Layout full names (mandatory)'!L7&lt;&gt;"",IF(AND('2nd Plate'!J7="",'Reagent batch 2nd plate'!J7=""),"",IF(OR('2nd Plate'!J7="Buffer",'2nd Plate'!J7="Vercirnon",'2nd Plate'!J7="blank"),'2nd Plate'!J7,IF(AND('2nd Plate'!J7&lt;&gt;"",'Reagent batch 2nd plate'!J7&lt;&gt;""),'2nd Plate'!J7&amp;" - "&amp;'Reagent batch 2nd plate'!J7,IF(AND('2nd Plate'!J7="",'Reagent batch 2nd plate'!J7=""),"","error")))),"")</f>
        <v>XXXX-WT-fixed_Pur-2021May - Pur-2021May</v>
      </c>
      <c r="K7" s="10" t="str">
        <f>IF('Layout full names (mandatory)'!M7&lt;&gt;"",IF(AND('2nd Plate'!K7="",'Reagent batch 2nd plate'!K7=""),"",IF(OR('2nd Plate'!K7="Buffer",'2nd Plate'!K7="Vercirnon",'2nd Plate'!K7="blank"),'2nd Plate'!K7,IF(AND('2nd Plate'!K7&lt;&gt;"",'Reagent batch 2nd plate'!K7&lt;&gt;""),'2nd Plate'!K7&amp;" - "&amp;'Reagent batch 2nd plate'!K7,IF(AND('2nd Plate'!K7="",'Reagent batch 2nd plate'!K7=""),"","error")))),"")</f>
        <v>XXXX-WT-fixed_Pur-2021May - Pur-2021May</v>
      </c>
      <c r="L7" s="10" t="str">
        <f>IF('Layout full names (mandatory)'!N7&lt;&gt;"",IF(AND('2nd Plate'!L7="",'Reagent batch 2nd plate'!L7=""),"",IF(OR('2nd Plate'!L7="Buffer",'2nd Plate'!L7="Vercirnon",'2nd Plate'!L7="blank"),'2nd Plate'!L7,IF(AND('2nd Plate'!L7&lt;&gt;"",'Reagent batch 2nd plate'!L7&lt;&gt;""),'2nd Plate'!L7&amp;" - "&amp;'Reagent batch 2nd plate'!L7,IF(AND('2nd Plate'!L7="",'Reagent batch 2nd plate'!L7=""),"","error")))),"")</f>
        <v>XXXX-WT-fixed_Pur-2021May - Pur-2021May</v>
      </c>
      <c r="M7" s="10" t="str">
        <f>IF('Layout full names (mandatory)'!O7&lt;&gt;"",IF(AND('2nd Plate'!M7="",'Reagent batch 2nd plate'!M7=""),"",IF(OR('2nd Plate'!M7="Buffer",'2nd Plate'!M7="Vercirnon",'2nd Plate'!M7="blank"),'2nd Plate'!M7,IF(AND('2nd Plate'!M7&lt;&gt;"",'Reagent batch 2nd plate'!M7&lt;&gt;""),'2nd Plate'!M7&amp;" - "&amp;'Reagent batch 2nd plate'!M7,IF(AND('2nd Plate'!M7="",'Reagent batch 2nd plate'!M7=""),"","error")))),"")</f>
        <v>XXXX-WT-fixed_Pur-2021May - Pur-2021May</v>
      </c>
      <c r="N7" s="10" t="str">
        <f>IF('Layout full names (mandatory)'!P7&lt;&gt;"",IF(AND('2nd Plate'!N7="",'Reagent batch 2nd plate'!N7=""),"",IF(OR('2nd Plate'!N7="Buffer",'2nd Plate'!N7="Vercirnon",'2nd Plate'!N7="blank"),'2nd Plate'!N7,IF(AND('2nd Plate'!N7&lt;&gt;"",'Reagent batch 2nd plate'!N7&lt;&gt;""),'2nd Plate'!N7&amp;" - "&amp;'Reagent batch 2nd plate'!N7,IF(AND('2nd Plate'!N7="",'Reagent batch 2nd plate'!N7=""),"","error")))),"")</f>
        <v>XXXX-WT-fixed_Pur-2021May - Pur-2021May</v>
      </c>
      <c r="O7" s="10" t="str">
        <f>IF('Layout full names (mandatory)'!Q7&lt;&gt;"",IF(AND('2nd Plate'!O7="",'Reagent batch 2nd plate'!O7=""),"",IF(OR('2nd Plate'!O7="Buffer",'2nd Plate'!O7="Vercirnon",'2nd Plate'!O7="blank"),'2nd Plate'!O7,IF(AND('2nd Plate'!O7&lt;&gt;"",'Reagent batch 2nd plate'!O7&lt;&gt;""),'2nd Plate'!O7&amp;" - "&amp;'Reagent batch 2nd plate'!O7,IF(AND('2nd Plate'!O7="",'Reagent batch 2nd plate'!O7=""),"","error")))),"")</f>
        <v>XXXX-WT-fixed_Pur-2021May - Pur-2021May</v>
      </c>
      <c r="P7" s="10" t="str">
        <f>IF('Layout full names (mandatory)'!R7&lt;&gt;"",IF(AND('2nd Plate'!P7="",'Reagent batch 2nd plate'!P7=""),"",IF(OR('2nd Plate'!P7="Buffer",'2nd Plate'!P7="Vercirnon",'2nd Plate'!P7="blank"),'2nd Plate'!P7,IF(AND('2nd Plate'!P7&lt;&gt;"",'Reagent batch 2nd plate'!P7&lt;&gt;""),'2nd Plate'!P7&amp;" - "&amp;'Reagent batch 2nd plate'!P7,IF(AND('2nd Plate'!P7="",'Reagent batch 2nd plate'!P7=""),"","error")))),"")</f>
        <v>XXXX-WT-fixed_Pur-2021May - Pur-2021May</v>
      </c>
      <c r="Q7" s="10" t="str">
        <f>IF('Layout full names (mandatory)'!S7&lt;&gt;"",IF(AND('2nd Plate'!Q7="",'Reagent batch 2nd plate'!Q7=""),"",IF(OR('2nd Plate'!Q7="Buffer",'2nd Plate'!Q7="Vercirnon",'2nd Plate'!Q7="blank"),'2nd Plate'!Q7,IF(AND('2nd Plate'!Q7&lt;&gt;"",'Reagent batch 2nd plate'!Q7&lt;&gt;""),'2nd Plate'!Q7&amp;" - "&amp;'Reagent batch 2nd plate'!Q7,IF(AND('2nd Plate'!Q7="",'Reagent batch 2nd plate'!Q7=""),"","error")))),"")</f>
        <v>XXXX-WT-fixed_Pur-2021May - Pur-2021May</v>
      </c>
      <c r="R7" s="10" t="str">
        <f>IF('Layout full names (mandatory)'!T7&lt;&gt;"",IF(AND('2nd Plate'!R7="",'Reagent batch 2nd plate'!R7=""),"",IF(OR('2nd Plate'!R7="Buffer",'2nd Plate'!R7="Vercirnon",'2nd Plate'!R7="blank"),'2nd Plate'!R7,IF(AND('2nd Plate'!R7&lt;&gt;"",'Reagent batch 2nd plate'!R7&lt;&gt;""),'2nd Plate'!R7&amp;" - "&amp;'Reagent batch 2nd plate'!R7,IF(AND('2nd Plate'!R7="",'Reagent batch 2nd plate'!R7=""),"","error")))),"")</f>
        <v>XXXX-WT-fixed_Pur-2021May - Pur-2021May</v>
      </c>
      <c r="S7" s="10" t="str">
        <f>IF('Layout full names (mandatory)'!U7&lt;&gt;"",IF(AND('2nd Plate'!S7="",'Reagent batch 2nd plate'!S7=""),"",IF(OR('2nd Plate'!S7="Buffer",'2nd Plate'!S7="Vercirnon",'2nd Plate'!S7="blank"),'2nd Plate'!S7,IF(AND('2nd Plate'!S7&lt;&gt;"",'Reagent batch 2nd plate'!S7&lt;&gt;""),'2nd Plate'!S7&amp;" - "&amp;'Reagent batch 2nd plate'!S7,IF(AND('2nd Plate'!S7="",'Reagent batch 2nd plate'!S7=""),"","error")))),"")</f>
        <v>XXXX-WT-fixed_Pur-2021May - Pur-2021May</v>
      </c>
      <c r="T7" s="10" t="str">
        <f>IF('Layout full names (mandatory)'!V7&lt;&gt;"",IF(AND('2nd Plate'!T7="",'Reagent batch 2nd plate'!T7=""),"",IF(OR('2nd Plate'!T7="Buffer",'2nd Plate'!T7="Vercirnon",'2nd Plate'!T7="blank"),'2nd Plate'!T7,IF(AND('2nd Plate'!T7&lt;&gt;"",'Reagent batch 2nd plate'!T7&lt;&gt;""),'2nd Plate'!T7&amp;" - "&amp;'Reagent batch 2nd plate'!T7,IF(AND('2nd Plate'!T7="",'Reagent batch 2nd plate'!T7=""),"","error")))),"")</f>
        <v>XXXX-WT-fixed_Pur-2021May - Pur-2021May</v>
      </c>
      <c r="U7" s="10" t="str">
        <f>IF('Layout full names (mandatory)'!W7&lt;&gt;"",IF(AND('2nd Plate'!U7="",'Reagent batch 2nd plate'!U7=""),"",IF(OR('2nd Plate'!U7="Buffer",'2nd Plate'!U7="Vercirnon",'2nd Plate'!U7="blank"),'2nd Plate'!U7,IF(AND('2nd Plate'!U7&lt;&gt;"",'Reagent batch 2nd plate'!U7&lt;&gt;""),'2nd Plate'!U7&amp;" - "&amp;'Reagent batch 2nd plate'!U7,IF(AND('2nd Plate'!U7="",'Reagent batch 2nd plate'!U7=""),"","error")))),"")</f>
        <v>XXXX-WT-fixed_Pur-2021May - Pur-2021May</v>
      </c>
      <c r="V7" s="10" t="str">
        <f>IF('Layout full names (mandatory)'!X7&lt;&gt;"",IF(AND('2nd Plate'!V7="",'Reagent batch 2nd plate'!V7=""),"",IF(OR('2nd Plate'!V7="Buffer",'2nd Plate'!V7="Vercirnon",'2nd Plate'!V7="blank"),'2nd Plate'!V7,IF(AND('2nd Plate'!V7&lt;&gt;"",'Reagent batch 2nd plate'!V7&lt;&gt;""),'2nd Plate'!V7&amp;" - "&amp;'Reagent batch 2nd plate'!V7,IF(AND('2nd Plate'!V7="",'Reagent batch 2nd plate'!V7=""),"","error")))),"")</f>
        <v>XXXX-WT-fixed_Pur-2021May - Pur-2021May</v>
      </c>
      <c r="W7" s="10" t="str">
        <f>IF('Layout full names (mandatory)'!Y7&lt;&gt;"",IF(AND('2nd Plate'!W7="",'Reagent batch 2nd plate'!W7=""),"",IF(OR('2nd Plate'!W7="Buffer",'2nd Plate'!W7="Vercirnon",'2nd Plate'!W7="blank"),'2nd Plate'!W7,IF(AND('2nd Plate'!W7&lt;&gt;"",'Reagent batch 2nd plate'!W7&lt;&gt;""),'2nd Plate'!W7&amp;" - "&amp;'Reagent batch 2nd plate'!W7,IF(AND('2nd Plate'!W7="",'Reagent batch 2nd plate'!W7=""),"","error")))),"")</f>
        <v>XXXX-WT-fixed_Pur-2021May - Pur-2021May</v>
      </c>
      <c r="X7" s="10" t="str">
        <f>IF('Layout full names (mandatory)'!Z7&lt;&gt;"",IF(AND('2nd Plate'!X7="",'Reagent batch 2nd plate'!X7=""),"",IF(OR('2nd Plate'!X7="Buffer",'2nd Plate'!X7="Vercirnon",'2nd Plate'!X7="blank"),'2nd Plate'!X7,IF(AND('2nd Plate'!X7&lt;&gt;"",'Reagent batch 2nd plate'!X7&lt;&gt;""),'2nd Plate'!X7&amp;" - "&amp;'Reagent batch 2nd plate'!X7,IF(AND('2nd Plate'!X7="",'Reagent batch 2nd plate'!X7=""),"","error")))),"")</f>
        <v>XXXX-WT-fixed_Pur-2021May - Pur-2021May</v>
      </c>
      <c r="Y7" s="10" t="str">
        <f>IF('Layout full names (mandatory)'!AA7&lt;&gt;"",IF(AND('2nd Plate'!Y7="",'Reagent batch 2nd plate'!Y7=""),"",IF(OR('2nd Plate'!Y7="Buffer",'2nd Plate'!Y7="Vercirnon",'2nd Plate'!Y7="blank"),'2nd Plate'!Y7,IF(AND('2nd Plate'!Y7&lt;&gt;"",'Reagent batch 2nd plate'!Y7&lt;&gt;""),'2nd Plate'!Y7&amp;" - "&amp;'Reagent batch 2nd plate'!Y7,IF(AND('2nd Plate'!Y7="",'Reagent batch 2nd plate'!Y7=""),"","error")))),"")</f>
        <v>XXXX-WT-fixed_Pur-2021May - Pur-2021May</v>
      </c>
      <c r="AB7" t="str">
        <f t="array" ref="AB7:AB8">_xlfn.UNIQUE(_xlfn._xlws.FILTER(D47:D429,D47:D429&lt;&gt;"",""))</f>
        <v>XXXX-WT-fixed_Pur-2021May - Pur-2021May</v>
      </c>
      <c r="AC7" t="str">
        <f t="shared" ref="AC7:AC70" si="0">IFERROR(IF(AB7&lt;&gt;"error",LEFT(AB7,FIND(" - ",AB7)-1),"error! Please check plate layout"),"")</f>
        <v>XXXX-WT-fixed_Pur-2021May</v>
      </c>
      <c r="AD7" t="str">
        <f t="shared" ref="AD7:AD70" si="1">TRIM(MID(SUBSTITUTE(AB7," - ",REPT(" ",LEN(AB7))),(2-1)*LEN(AB7)+1,LEN(AB7)))</f>
        <v>Pur-2021May</v>
      </c>
      <c r="AE7">
        <f>IF(AB7&lt;&gt;"",COUNTIFS($B$2:$Y$17,AB7,cell_passage!$B$2:$Y$17,"&lt;&gt;"),"")</f>
        <v>372</v>
      </c>
      <c r="AL7" s="27"/>
      <c r="AM7" s="21"/>
    </row>
    <row r="8" spans="1:40" ht="21.75" customHeight="1" thickBot="1" x14ac:dyDescent="0.45">
      <c r="A8" s="2" t="str">
        <f>'Layout full names (mandatory)'!C8</f>
        <v>G</v>
      </c>
      <c r="B8" s="10" t="str">
        <f>IF('Layout full names (mandatory)'!D8&lt;&gt;"",IF(AND('2nd Plate'!B8="",'Reagent batch 2nd plate'!B8=""),"",IF(OR('2nd Plate'!B8="Buffer",'2nd Plate'!B8="Vercirnon",'2nd Plate'!B8="blank"),'2nd Plate'!B8,IF(AND('2nd Plate'!B8&lt;&gt;"",'Reagent batch 2nd plate'!B8&lt;&gt;""),'2nd Plate'!B8&amp;" - "&amp;'Reagent batch 2nd plate'!B8,IF(AND('2nd Plate'!B8="",'Reagent batch 2nd plate'!B8=""),"","error")))),"")</f>
        <v>XXXX-WT-fixed_Pur-2021May - Pur-2021May</v>
      </c>
      <c r="C8" s="10" t="str">
        <f>IF('Layout full names (mandatory)'!E8&lt;&gt;"",IF(AND('2nd Plate'!C8="",'Reagent batch 2nd plate'!C8=""),"",IF(OR('2nd Plate'!C8="Buffer",'2nd Plate'!C8="Vercirnon",'2nd Plate'!C8="blank"),'2nd Plate'!C8,IF(AND('2nd Plate'!C8&lt;&gt;"",'Reagent batch 2nd plate'!C8&lt;&gt;""),'2nd Plate'!C8&amp;" - "&amp;'Reagent batch 2nd plate'!C8,IF(AND('2nd Plate'!C8="",'Reagent batch 2nd plate'!C8=""),"","error")))),"")</f>
        <v>XXXX-WT-fixed_Pur-2021May - Pur-2021May</v>
      </c>
      <c r="D8" s="10" t="str">
        <f>IF('Layout full names (mandatory)'!F8&lt;&gt;"",IF(AND('2nd Plate'!D8="",'Reagent batch 2nd plate'!D8=""),"",IF(OR('2nd Plate'!D8="Buffer",'2nd Plate'!D8="Vercirnon",'2nd Plate'!D8="blank"),'2nd Plate'!D8,IF(AND('2nd Plate'!D8&lt;&gt;"",'Reagent batch 2nd plate'!D8&lt;&gt;""),'2nd Plate'!D8&amp;" - "&amp;'Reagent batch 2nd plate'!D8,IF(AND('2nd Plate'!D8="",'Reagent batch 2nd plate'!D8=""),"","error")))),"")</f>
        <v>XXXX-WT-fixed_Pur-2021May - Pur-2021May</v>
      </c>
      <c r="E8" s="10" t="str">
        <f>IF('Layout full names (mandatory)'!G8&lt;&gt;"",IF(AND('2nd Plate'!E8="",'Reagent batch 2nd plate'!E8=""),"",IF(OR('2nd Plate'!E8="Buffer",'2nd Plate'!E8="Vercirnon",'2nd Plate'!E8="blank"),'2nd Plate'!E8,IF(AND('2nd Plate'!E8&lt;&gt;"",'Reagent batch 2nd plate'!E8&lt;&gt;""),'2nd Plate'!E8&amp;" - "&amp;'Reagent batch 2nd plate'!E8,IF(AND('2nd Plate'!E8="",'Reagent batch 2nd plate'!E8=""),"","error")))),"")</f>
        <v>XXXX-WT-fixed_Pur-2021May - Pur-2021May</v>
      </c>
      <c r="F8" s="10" t="str">
        <f>IF('Layout full names (mandatory)'!H8&lt;&gt;"",IF(AND('2nd Plate'!F8="",'Reagent batch 2nd plate'!F8=""),"",IF(OR('2nd Plate'!F8="Buffer",'2nd Plate'!F8="Vercirnon",'2nd Plate'!F8="blank"),'2nd Plate'!F8,IF(AND('2nd Plate'!F8&lt;&gt;"",'Reagent batch 2nd plate'!F8&lt;&gt;""),'2nd Plate'!F8&amp;" - "&amp;'Reagent batch 2nd plate'!F8,IF(AND('2nd Plate'!F8="",'Reagent batch 2nd plate'!F8=""),"","error")))),"")</f>
        <v>XXXX-WT-fixed_Pur-2021May - Pur-2021May</v>
      </c>
      <c r="G8" s="10" t="str">
        <f>IF('Layout full names (mandatory)'!I8&lt;&gt;"",IF(AND('2nd Plate'!G8="",'Reagent batch 2nd plate'!G8=""),"",IF(OR('2nd Plate'!G8="Buffer",'2nd Plate'!G8="Vercirnon",'2nd Plate'!G8="blank"),'2nd Plate'!G8,IF(AND('2nd Plate'!G8&lt;&gt;"",'Reagent batch 2nd plate'!G8&lt;&gt;""),'2nd Plate'!G8&amp;" - "&amp;'Reagent batch 2nd plate'!G8,IF(AND('2nd Plate'!G8="",'Reagent batch 2nd plate'!G8=""),"","error")))),"")</f>
        <v>XXXX-WT-fixed_Pur-2021May - Pur-2021May</v>
      </c>
      <c r="H8" s="10" t="str">
        <f>IF('Layout full names (mandatory)'!J8&lt;&gt;"",IF(AND('2nd Plate'!H8="",'Reagent batch 2nd plate'!H8=""),"",IF(OR('2nd Plate'!H8="Buffer",'2nd Plate'!H8="Vercirnon",'2nd Plate'!H8="blank"),'2nd Plate'!H8,IF(AND('2nd Plate'!H8&lt;&gt;"",'Reagent batch 2nd plate'!H8&lt;&gt;""),'2nd Plate'!H8&amp;" - "&amp;'Reagent batch 2nd plate'!H8,IF(AND('2nd Plate'!H8="",'Reagent batch 2nd plate'!H8=""),"","error")))),"")</f>
        <v>XXXX-WT-fixed_Pur-2021May - Pur-2021May</v>
      </c>
      <c r="I8" s="10" t="str">
        <f>IF('Layout full names (mandatory)'!K8&lt;&gt;"",IF(AND('2nd Plate'!I8="",'Reagent batch 2nd plate'!I8=""),"",IF(OR('2nd Plate'!I8="Buffer",'2nd Plate'!I8="Vercirnon",'2nd Plate'!I8="blank"),'2nd Plate'!I8,IF(AND('2nd Plate'!I8&lt;&gt;"",'Reagent batch 2nd plate'!I8&lt;&gt;""),'2nd Plate'!I8&amp;" - "&amp;'Reagent batch 2nd plate'!I8,IF(AND('2nd Plate'!I8="",'Reagent batch 2nd plate'!I8=""),"","error")))),"")</f>
        <v>XXXX-WT-fixed_Pur-2021May - Pur-2021May</v>
      </c>
      <c r="J8" s="10" t="str">
        <f>IF('Layout full names (mandatory)'!L8&lt;&gt;"",IF(AND('2nd Plate'!J8="",'Reagent batch 2nd plate'!J8=""),"",IF(OR('2nd Plate'!J8="Buffer",'2nd Plate'!J8="Vercirnon",'2nd Plate'!J8="blank"),'2nd Plate'!J8,IF(AND('2nd Plate'!J8&lt;&gt;"",'Reagent batch 2nd plate'!J8&lt;&gt;""),'2nd Plate'!J8&amp;" - "&amp;'Reagent batch 2nd plate'!J8,IF(AND('2nd Plate'!J8="",'Reagent batch 2nd plate'!J8=""),"","error")))),"")</f>
        <v>XXXX-WT-fixed_Pur-2021May - Pur-2021May</v>
      </c>
      <c r="K8" s="10" t="str">
        <f>IF('Layout full names (mandatory)'!M8&lt;&gt;"",IF(AND('2nd Plate'!K8="",'Reagent batch 2nd plate'!K8=""),"",IF(OR('2nd Plate'!K8="Buffer",'2nd Plate'!K8="Vercirnon",'2nd Plate'!K8="blank"),'2nd Plate'!K8,IF(AND('2nd Plate'!K8&lt;&gt;"",'Reagent batch 2nd plate'!K8&lt;&gt;""),'2nd Plate'!K8&amp;" - "&amp;'Reagent batch 2nd plate'!K8,IF(AND('2nd Plate'!K8="",'Reagent batch 2nd plate'!K8=""),"","error")))),"")</f>
        <v>XXXX-WT-fixed_Pur-2021May - Pur-2021May</v>
      </c>
      <c r="L8" s="10" t="str">
        <f>IF('Layout full names (mandatory)'!N8&lt;&gt;"",IF(AND('2nd Plate'!L8="",'Reagent batch 2nd plate'!L8=""),"",IF(OR('2nd Plate'!L8="Buffer",'2nd Plate'!L8="Vercirnon",'2nd Plate'!L8="blank"),'2nd Plate'!L8,IF(AND('2nd Plate'!L8&lt;&gt;"",'Reagent batch 2nd plate'!L8&lt;&gt;""),'2nd Plate'!L8&amp;" - "&amp;'Reagent batch 2nd plate'!L8,IF(AND('2nd Plate'!L8="",'Reagent batch 2nd plate'!L8=""),"","error")))),"")</f>
        <v>XXXX-WT-fixed_Pur-2021May - Pur-2021May</v>
      </c>
      <c r="M8" s="10" t="str">
        <f>IF('Layout full names (mandatory)'!O8&lt;&gt;"",IF(AND('2nd Plate'!M8="",'Reagent batch 2nd plate'!M8=""),"",IF(OR('2nd Plate'!M8="Buffer",'2nd Plate'!M8="Vercirnon",'2nd Plate'!M8="blank"),'2nd Plate'!M8,IF(AND('2nd Plate'!M8&lt;&gt;"",'Reagent batch 2nd plate'!M8&lt;&gt;""),'2nd Plate'!M8&amp;" - "&amp;'Reagent batch 2nd plate'!M8,IF(AND('2nd Plate'!M8="",'Reagent batch 2nd plate'!M8=""),"","error")))),"")</f>
        <v>XXXX-WT-fixed_Pur-2021May - Pur-2021May</v>
      </c>
      <c r="N8" s="10" t="str">
        <f>IF('Layout full names (mandatory)'!P8&lt;&gt;"",IF(AND('2nd Plate'!N8="",'Reagent batch 2nd plate'!N8=""),"",IF(OR('2nd Plate'!N8="Buffer",'2nd Plate'!N8="Vercirnon",'2nd Plate'!N8="blank"),'2nd Plate'!N8,IF(AND('2nd Plate'!N8&lt;&gt;"",'Reagent batch 2nd plate'!N8&lt;&gt;""),'2nd Plate'!N8&amp;" - "&amp;'Reagent batch 2nd plate'!N8,IF(AND('2nd Plate'!N8="",'Reagent batch 2nd plate'!N8=""),"","error")))),"")</f>
        <v>XXXX-WT-fixed_Pur-2021May - Pur-2021May</v>
      </c>
      <c r="O8" s="10" t="str">
        <f>IF('Layout full names (mandatory)'!Q8&lt;&gt;"",IF(AND('2nd Plate'!O8="",'Reagent batch 2nd plate'!O8=""),"",IF(OR('2nd Plate'!O8="Buffer",'2nd Plate'!O8="Vercirnon",'2nd Plate'!O8="blank"),'2nd Plate'!O8,IF(AND('2nd Plate'!O8&lt;&gt;"",'Reagent batch 2nd plate'!O8&lt;&gt;""),'2nd Plate'!O8&amp;" - "&amp;'Reagent batch 2nd plate'!O8,IF(AND('2nd Plate'!O8="",'Reagent batch 2nd plate'!O8=""),"","error")))),"")</f>
        <v>XXXX-WT-fixed_Pur-2021May - Pur-2021May</v>
      </c>
      <c r="P8" s="10" t="str">
        <f>IF('Layout full names (mandatory)'!R8&lt;&gt;"",IF(AND('2nd Plate'!P8="",'Reagent batch 2nd plate'!P8=""),"",IF(OR('2nd Plate'!P8="Buffer",'2nd Plate'!P8="Vercirnon",'2nd Plate'!P8="blank"),'2nd Plate'!P8,IF(AND('2nd Plate'!P8&lt;&gt;"",'Reagent batch 2nd plate'!P8&lt;&gt;""),'2nd Plate'!P8&amp;" - "&amp;'Reagent batch 2nd plate'!P8,IF(AND('2nd Plate'!P8="",'Reagent batch 2nd plate'!P8=""),"","error")))),"")</f>
        <v>XXXX-WT-fixed_Pur-2021May - Pur-2021May</v>
      </c>
      <c r="Q8" s="10" t="str">
        <f>IF('Layout full names (mandatory)'!S8&lt;&gt;"",IF(AND('2nd Plate'!Q8="",'Reagent batch 2nd plate'!Q8=""),"",IF(OR('2nd Plate'!Q8="Buffer",'2nd Plate'!Q8="Vercirnon",'2nd Plate'!Q8="blank"),'2nd Plate'!Q8,IF(AND('2nd Plate'!Q8&lt;&gt;"",'Reagent batch 2nd plate'!Q8&lt;&gt;""),'2nd Plate'!Q8&amp;" - "&amp;'Reagent batch 2nd plate'!Q8,IF(AND('2nd Plate'!Q8="",'Reagent batch 2nd plate'!Q8=""),"","error")))),"")</f>
        <v>XXXX-WT-fixed_Pur-2021May - Pur-2021May</v>
      </c>
      <c r="R8" s="10" t="str">
        <f>IF('Layout full names (mandatory)'!T8&lt;&gt;"",IF(AND('2nd Plate'!R8="",'Reagent batch 2nd plate'!R8=""),"",IF(OR('2nd Plate'!R8="Buffer",'2nd Plate'!R8="Vercirnon",'2nd Plate'!R8="blank"),'2nd Plate'!R8,IF(AND('2nd Plate'!R8&lt;&gt;"",'Reagent batch 2nd plate'!R8&lt;&gt;""),'2nd Plate'!R8&amp;" - "&amp;'Reagent batch 2nd plate'!R8,IF(AND('2nd Plate'!R8="",'Reagent batch 2nd plate'!R8=""),"","error")))),"")</f>
        <v>XXXX-WT-fixed_Pur-2021May - Pur-2021May</v>
      </c>
      <c r="S8" s="10" t="str">
        <f>IF('Layout full names (mandatory)'!U8&lt;&gt;"",IF(AND('2nd Plate'!S8="",'Reagent batch 2nd plate'!S8=""),"",IF(OR('2nd Plate'!S8="Buffer",'2nd Plate'!S8="Vercirnon",'2nd Plate'!S8="blank"),'2nd Plate'!S8,IF(AND('2nd Plate'!S8&lt;&gt;"",'Reagent batch 2nd plate'!S8&lt;&gt;""),'2nd Plate'!S8&amp;" - "&amp;'Reagent batch 2nd plate'!S8,IF(AND('2nd Plate'!S8="",'Reagent batch 2nd plate'!S8=""),"","error")))),"")</f>
        <v>XXXX-WT-fixed_Pur-2021May - Pur-2021May</v>
      </c>
      <c r="T8" s="10" t="str">
        <f>IF('Layout full names (mandatory)'!V8&lt;&gt;"",IF(AND('2nd Plate'!T8="",'Reagent batch 2nd plate'!T8=""),"",IF(OR('2nd Plate'!T8="Buffer",'2nd Plate'!T8="Vercirnon",'2nd Plate'!T8="blank"),'2nd Plate'!T8,IF(AND('2nd Plate'!T8&lt;&gt;"",'Reagent batch 2nd plate'!T8&lt;&gt;""),'2nd Plate'!T8&amp;" - "&amp;'Reagent batch 2nd plate'!T8,IF(AND('2nd Plate'!T8="",'Reagent batch 2nd plate'!T8=""),"","error")))),"")</f>
        <v>XXXX-WT-fixed_Pur-2021May - Pur-2021May</v>
      </c>
      <c r="U8" s="10" t="str">
        <f>IF('Layout full names (mandatory)'!W8&lt;&gt;"",IF(AND('2nd Plate'!U8="",'Reagent batch 2nd plate'!U8=""),"",IF(OR('2nd Plate'!U8="Buffer",'2nd Plate'!U8="Vercirnon",'2nd Plate'!U8="blank"),'2nd Plate'!U8,IF(AND('2nd Plate'!U8&lt;&gt;"",'Reagent batch 2nd plate'!U8&lt;&gt;""),'2nd Plate'!U8&amp;" - "&amp;'Reagent batch 2nd plate'!U8,IF(AND('2nd Plate'!U8="",'Reagent batch 2nd plate'!U8=""),"","error")))),"")</f>
        <v>XXXX-WT-fixed_Pur-2021May - Pur-2021May</v>
      </c>
      <c r="V8" s="10" t="str">
        <f>IF('Layout full names (mandatory)'!X8&lt;&gt;"",IF(AND('2nd Plate'!V8="",'Reagent batch 2nd plate'!V8=""),"",IF(OR('2nd Plate'!V8="Buffer",'2nd Plate'!V8="Vercirnon",'2nd Plate'!V8="blank"),'2nd Plate'!V8,IF(AND('2nd Plate'!V8&lt;&gt;"",'Reagent batch 2nd plate'!V8&lt;&gt;""),'2nd Plate'!V8&amp;" - "&amp;'Reagent batch 2nd plate'!V8,IF(AND('2nd Plate'!V8="",'Reagent batch 2nd plate'!V8=""),"","error")))),"")</f>
        <v>XXXX-WT-fixed_Pur-2021May - Pur-2021May</v>
      </c>
      <c r="W8" s="10" t="str">
        <f>IF('Layout full names (mandatory)'!Y8&lt;&gt;"",IF(AND('2nd Plate'!W8="",'Reagent batch 2nd plate'!W8=""),"",IF(OR('2nd Plate'!W8="Buffer",'2nd Plate'!W8="Vercirnon",'2nd Plate'!W8="blank"),'2nd Plate'!W8,IF(AND('2nd Plate'!W8&lt;&gt;"",'Reagent batch 2nd plate'!W8&lt;&gt;""),'2nd Plate'!W8&amp;" - "&amp;'Reagent batch 2nd plate'!W8,IF(AND('2nd Plate'!W8="",'Reagent batch 2nd plate'!W8=""),"","error")))),"")</f>
        <v>XXXX-WT-fixed_Pur-2021May - Pur-2021May</v>
      </c>
      <c r="X8" s="10" t="str">
        <f>IF('Layout full names (mandatory)'!Z8&lt;&gt;"",IF(AND('2nd Plate'!X8="",'Reagent batch 2nd plate'!X8=""),"",IF(OR('2nd Plate'!X8="Buffer",'2nd Plate'!X8="Vercirnon",'2nd Plate'!X8="blank"),'2nd Plate'!X8,IF(AND('2nd Plate'!X8&lt;&gt;"",'Reagent batch 2nd plate'!X8&lt;&gt;""),'2nd Plate'!X8&amp;" - "&amp;'Reagent batch 2nd plate'!X8,IF(AND('2nd Plate'!X8="",'Reagent batch 2nd plate'!X8=""),"","error")))),"")</f>
        <v>XXXX-WT-fixed_Pur-2021May - Pur-2021May</v>
      </c>
      <c r="Y8" s="10" t="str">
        <f>IF('Layout full names (mandatory)'!AA8&lt;&gt;"",IF(AND('2nd Plate'!Y8="",'Reagent batch 2nd plate'!Y8=""),"",IF(OR('2nd Plate'!Y8="Buffer",'2nd Plate'!Y8="Vercirnon",'2nd Plate'!Y8="blank"),'2nd Plate'!Y8,IF(AND('2nd Plate'!Y8&lt;&gt;"",'Reagent batch 2nd plate'!Y8&lt;&gt;""),'2nd Plate'!Y8&amp;" - "&amp;'Reagent batch 2nd plate'!Y8,IF(AND('2nd Plate'!Y8="",'Reagent batch 2nd plate'!Y8=""),"","error")))),"")</f>
        <v>XXXX-WT-fixed_Pur-2021May - Pur-2021May</v>
      </c>
      <c r="Z8" s="3"/>
      <c r="AB8" t="str">
        <v>Buffer</v>
      </c>
      <c r="AC8" t="str">
        <f t="shared" si="0"/>
        <v/>
      </c>
      <c r="AD8" t="str">
        <f t="shared" si="1"/>
        <v/>
      </c>
      <c r="AE8">
        <f>IF(AB8&lt;&gt;"",COUNTIFS($B$2:$Y$17,AB8,cell_passage!$B$2:$Y$17,"&lt;&gt;"),"")</f>
        <v>12</v>
      </c>
      <c r="AL8" s="27"/>
      <c r="AM8" s="21"/>
    </row>
    <row r="9" spans="1:40" ht="21.75" customHeight="1" thickBot="1" x14ac:dyDescent="0.45">
      <c r="A9" s="2" t="str">
        <f>'Layout full names (mandatory)'!C9</f>
        <v>H</v>
      </c>
      <c r="B9" s="10" t="str">
        <f>IF('Layout full names (mandatory)'!D9&lt;&gt;"",IF(AND('2nd Plate'!B9="",'Reagent batch 2nd plate'!B9=""),"",IF(OR('2nd Plate'!B9="Buffer",'2nd Plate'!B9="Vercirnon",'2nd Plate'!B9="blank"),'2nd Plate'!B9,IF(AND('2nd Plate'!B9&lt;&gt;"",'Reagent batch 2nd plate'!B9&lt;&gt;""),'2nd Plate'!B9&amp;" - "&amp;'Reagent batch 2nd plate'!B9,IF(AND('2nd Plate'!B9="",'Reagent batch 2nd plate'!B9=""),"","error")))),"")</f>
        <v>XXXX-WT-fixed_Pur-2021May - Pur-2021May</v>
      </c>
      <c r="C9" s="10" t="str">
        <f>IF('Layout full names (mandatory)'!E9&lt;&gt;"",IF(AND('2nd Plate'!C9="",'Reagent batch 2nd plate'!C9=""),"",IF(OR('2nd Plate'!C9="Buffer",'2nd Plate'!C9="Vercirnon",'2nd Plate'!C9="blank"),'2nd Plate'!C9,IF(AND('2nd Plate'!C9&lt;&gt;"",'Reagent batch 2nd plate'!C9&lt;&gt;""),'2nd Plate'!C9&amp;" - "&amp;'Reagent batch 2nd plate'!C9,IF(AND('2nd Plate'!C9="",'Reagent batch 2nd plate'!C9=""),"","error")))),"")</f>
        <v>XXXX-WT-fixed_Pur-2021May - Pur-2021May</v>
      </c>
      <c r="D9" s="10" t="str">
        <f>IF('Layout full names (mandatory)'!F9&lt;&gt;"",IF(AND('2nd Plate'!D9="",'Reagent batch 2nd plate'!D9=""),"",IF(OR('2nd Plate'!D9="Buffer",'2nd Plate'!D9="Vercirnon",'2nd Plate'!D9="blank"),'2nd Plate'!D9,IF(AND('2nd Plate'!D9&lt;&gt;"",'Reagent batch 2nd plate'!D9&lt;&gt;""),'2nd Plate'!D9&amp;" - "&amp;'Reagent batch 2nd plate'!D9,IF(AND('2nd Plate'!D9="",'Reagent batch 2nd plate'!D9=""),"","error")))),"")</f>
        <v>XXXX-WT-fixed_Pur-2021May - Pur-2021May</v>
      </c>
      <c r="E9" s="10" t="str">
        <f>IF('Layout full names (mandatory)'!G9&lt;&gt;"",IF(AND('2nd Plate'!E9="",'Reagent batch 2nd plate'!E9=""),"",IF(OR('2nd Plate'!E9="Buffer",'2nd Plate'!E9="Vercirnon",'2nd Plate'!E9="blank"),'2nd Plate'!E9,IF(AND('2nd Plate'!E9&lt;&gt;"",'Reagent batch 2nd plate'!E9&lt;&gt;""),'2nd Plate'!E9&amp;" - "&amp;'Reagent batch 2nd plate'!E9,IF(AND('2nd Plate'!E9="",'Reagent batch 2nd plate'!E9=""),"","error")))),"")</f>
        <v>XXXX-WT-fixed_Pur-2021May - Pur-2021May</v>
      </c>
      <c r="F9" s="10" t="str">
        <f>IF('Layout full names (mandatory)'!H9&lt;&gt;"",IF(AND('2nd Plate'!F9="",'Reagent batch 2nd plate'!F9=""),"",IF(OR('2nd Plate'!F9="Buffer",'2nd Plate'!F9="Vercirnon",'2nd Plate'!F9="blank"),'2nd Plate'!F9,IF(AND('2nd Plate'!F9&lt;&gt;"",'Reagent batch 2nd plate'!F9&lt;&gt;""),'2nd Plate'!F9&amp;" - "&amp;'Reagent batch 2nd plate'!F9,IF(AND('2nd Plate'!F9="",'Reagent batch 2nd plate'!F9=""),"","error")))),"")</f>
        <v>XXXX-WT-fixed_Pur-2021May - Pur-2021May</v>
      </c>
      <c r="G9" s="10" t="str">
        <f>IF('Layout full names (mandatory)'!I9&lt;&gt;"",IF(AND('2nd Plate'!G9="",'Reagent batch 2nd plate'!G9=""),"",IF(OR('2nd Plate'!G9="Buffer",'2nd Plate'!G9="Vercirnon",'2nd Plate'!G9="blank"),'2nd Plate'!G9,IF(AND('2nd Plate'!G9&lt;&gt;"",'Reagent batch 2nd plate'!G9&lt;&gt;""),'2nd Plate'!G9&amp;" - "&amp;'Reagent batch 2nd plate'!G9,IF(AND('2nd Plate'!G9="",'Reagent batch 2nd plate'!G9=""),"","error")))),"")</f>
        <v>XXXX-WT-fixed_Pur-2021May - Pur-2021May</v>
      </c>
      <c r="H9" s="10" t="str">
        <f>IF('Layout full names (mandatory)'!J9&lt;&gt;"",IF(AND('2nd Plate'!H9="",'Reagent batch 2nd plate'!H9=""),"",IF(OR('2nd Plate'!H9="Buffer",'2nd Plate'!H9="Vercirnon",'2nd Plate'!H9="blank"),'2nd Plate'!H9,IF(AND('2nd Plate'!H9&lt;&gt;"",'Reagent batch 2nd plate'!H9&lt;&gt;""),'2nd Plate'!H9&amp;" - "&amp;'Reagent batch 2nd plate'!H9,IF(AND('2nd Plate'!H9="",'Reagent batch 2nd plate'!H9=""),"","error")))),"")</f>
        <v>XXXX-WT-fixed_Pur-2021May - Pur-2021May</v>
      </c>
      <c r="I9" s="10" t="str">
        <f>IF('Layout full names (mandatory)'!K9&lt;&gt;"",IF(AND('2nd Plate'!I9="",'Reagent batch 2nd plate'!I9=""),"",IF(OR('2nd Plate'!I9="Buffer",'2nd Plate'!I9="Vercirnon",'2nd Plate'!I9="blank"),'2nd Plate'!I9,IF(AND('2nd Plate'!I9&lt;&gt;"",'Reagent batch 2nd plate'!I9&lt;&gt;""),'2nd Plate'!I9&amp;" - "&amp;'Reagent batch 2nd plate'!I9,IF(AND('2nd Plate'!I9="",'Reagent batch 2nd plate'!I9=""),"","error")))),"")</f>
        <v>XXXX-WT-fixed_Pur-2021May - Pur-2021May</v>
      </c>
      <c r="J9" s="10" t="str">
        <f>IF('Layout full names (mandatory)'!L9&lt;&gt;"",IF(AND('2nd Plate'!J9="",'Reagent batch 2nd plate'!J9=""),"",IF(OR('2nd Plate'!J9="Buffer",'2nd Plate'!J9="Vercirnon",'2nd Plate'!J9="blank"),'2nd Plate'!J9,IF(AND('2nd Plate'!J9&lt;&gt;"",'Reagent batch 2nd plate'!J9&lt;&gt;""),'2nd Plate'!J9&amp;" - "&amp;'Reagent batch 2nd plate'!J9,IF(AND('2nd Plate'!J9="",'Reagent batch 2nd plate'!J9=""),"","error")))),"")</f>
        <v>XXXX-WT-fixed_Pur-2021May - Pur-2021May</v>
      </c>
      <c r="K9" s="10" t="str">
        <f>IF('Layout full names (mandatory)'!M9&lt;&gt;"",IF(AND('2nd Plate'!K9="",'Reagent batch 2nd plate'!K9=""),"",IF(OR('2nd Plate'!K9="Buffer",'2nd Plate'!K9="Vercirnon",'2nd Plate'!K9="blank"),'2nd Plate'!K9,IF(AND('2nd Plate'!K9&lt;&gt;"",'Reagent batch 2nd plate'!K9&lt;&gt;""),'2nd Plate'!K9&amp;" - "&amp;'Reagent batch 2nd plate'!K9,IF(AND('2nd Plate'!K9="",'Reagent batch 2nd plate'!K9=""),"","error")))),"")</f>
        <v>XXXX-WT-fixed_Pur-2021May - Pur-2021May</v>
      </c>
      <c r="L9" s="10" t="str">
        <f>IF('Layout full names (mandatory)'!N9&lt;&gt;"",IF(AND('2nd Plate'!L9="",'Reagent batch 2nd plate'!L9=""),"",IF(OR('2nd Plate'!L9="Buffer",'2nd Plate'!L9="Vercirnon",'2nd Plate'!L9="blank"),'2nd Plate'!L9,IF(AND('2nd Plate'!L9&lt;&gt;"",'Reagent batch 2nd plate'!L9&lt;&gt;""),'2nd Plate'!L9&amp;" - "&amp;'Reagent batch 2nd plate'!L9,IF(AND('2nd Plate'!L9="",'Reagent batch 2nd plate'!L9=""),"","error")))),"")</f>
        <v>XXXX-WT-fixed_Pur-2021May - Pur-2021May</v>
      </c>
      <c r="M9" s="10" t="str">
        <f>IF('Layout full names (mandatory)'!O9&lt;&gt;"",IF(AND('2nd Plate'!M9="",'Reagent batch 2nd plate'!M9=""),"",IF(OR('2nd Plate'!M9="Buffer",'2nd Plate'!M9="Vercirnon",'2nd Plate'!M9="blank"),'2nd Plate'!M9,IF(AND('2nd Plate'!M9&lt;&gt;"",'Reagent batch 2nd plate'!M9&lt;&gt;""),'2nd Plate'!M9&amp;" - "&amp;'Reagent batch 2nd plate'!M9,IF(AND('2nd Plate'!M9="",'Reagent batch 2nd plate'!M9=""),"","error")))),"")</f>
        <v>XXXX-WT-fixed_Pur-2021May - Pur-2021May</v>
      </c>
      <c r="N9" s="10" t="str">
        <f>IF('Layout full names (mandatory)'!P9&lt;&gt;"",IF(AND('2nd Plate'!N9="",'Reagent batch 2nd plate'!N9=""),"",IF(OR('2nd Plate'!N9="Buffer",'2nd Plate'!N9="Vercirnon",'2nd Plate'!N9="blank"),'2nd Plate'!N9,IF(AND('2nd Plate'!N9&lt;&gt;"",'Reagent batch 2nd plate'!N9&lt;&gt;""),'2nd Plate'!N9&amp;" - "&amp;'Reagent batch 2nd plate'!N9,IF(AND('2nd Plate'!N9="",'Reagent batch 2nd plate'!N9=""),"","error")))),"")</f>
        <v>XXXX-WT-fixed_Pur-2021May - Pur-2021May</v>
      </c>
      <c r="O9" s="10" t="str">
        <f>IF('Layout full names (mandatory)'!Q9&lt;&gt;"",IF(AND('2nd Plate'!O9="",'Reagent batch 2nd plate'!O9=""),"",IF(OR('2nd Plate'!O9="Buffer",'2nd Plate'!O9="Vercirnon",'2nd Plate'!O9="blank"),'2nd Plate'!O9,IF(AND('2nd Plate'!O9&lt;&gt;"",'Reagent batch 2nd plate'!O9&lt;&gt;""),'2nd Plate'!O9&amp;" - "&amp;'Reagent batch 2nd plate'!O9,IF(AND('2nd Plate'!O9="",'Reagent batch 2nd plate'!O9=""),"","error")))),"")</f>
        <v>XXXX-WT-fixed_Pur-2021May - Pur-2021May</v>
      </c>
      <c r="P9" s="10" t="str">
        <f>IF('Layout full names (mandatory)'!R9&lt;&gt;"",IF(AND('2nd Plate'!P9="",'Reagent batch 2nd plate'!P9=""),"",IF(OR('2nd Plate'!P9="Buffer",'2nd Plate'!P9="Vercirnon",'2nd Plate'!P9="blank"),'2nd Plate'!P9,IF(AND('2nd Plate'!P9&lt;&gt;"",'Reagent batch 2nd plate'!P9&lt;&gt;""),'2nd Plate'!P9&amp;" - "&amp;'Reagent batch 2nd plate'!P9,IF(AND('2nd Plate'!P9="",'Reagent batch 2nd plate'!P9=""),"","error")))),"")</f>
        <v>XXXX-WT-fixed_Pur-2021May - Pur-2021May</v>
      </c>
      <c r="Q9" s="10" t="str">
        <f>IF('Layout full names (mandatory)'!S9&lt;&gt;"",IF(AND('2nd Plate'!Q9="",'Reagent batch 2nd plate'!Q9=""),"",IF(OR('2nd Plate'!Q9="Buffer",'2nd Plate'!Q9="Vercirnon",'2nd Plate'!Q9="blank"),'2nd Plate'!Q9,IF(AND('2nd Plate'!Q9&lt;&gt;"",'Reagent batch 2nd plate'!Q9&lt;&gt;""),'2nd Plate'!Q9&amp;" - "&amp;'Reagent batch 2nd plate'!Q9,IF(AND('2nd Plate'!Q9="",'Reagent batch 2nd plate'!Q9=""),"","error")))),"")</f>
        <v>XXXX-WT-fixed_Pur-2021May - Pur-2021May</v>
      </c>
      <c r="R9" s="10" t="str">
        <f>IF('Layout full names (mandatory)'!T9&lt;&gt;"",IF(AND('2nd Plate'!R9="",'Reagent batch 2nd plate'!R9=""),"",IF(OR('2nd Plate'!R9="Buffer",'2nd Plate'!R9="Vercirnon",'2nd Plate'!R9="blank"),'2nd Plate'!R9,IF(AND('2nd Plate'!R9&lt;&gt;"",'Reagent batch 2nd plate'!R9&lt;&gt;""),'2nd Plate'!R9&amp;" - "&amp;'Reagent batch 2nd plate'!R9,IF(AND('2nd Plate'!R9="",'Reagent batch 2nd plate'!R9=""),"","error")))),"")</f>
        <v>XXXX-WT-fixed_Pur-2021May - Pur-2021May</v>
      </c>
      <c r="S9" s="10" t="str">
        <f>IF('Layout full names (mandatory)'!U9&lt;&gt;"",IF(AND('2nd Plate'!S9="",'Reagent batch 2nd plate'!S9=""),"",IF(OR('2nd Plate'!S9="Buffer",'2nd Plate'!S9="Vercirnon",'2nd Plate'!S9="blank"),'2nd Plate'!S9,IF(AND('2nd Plate'!S9&lt;&gt;"",'Reagent batch 2nd plate'!S9&lt;&gt;""),'2nd Plate'!S9&amp;" - "&amp;'Reagent batch 2nd plate'!S9,IF(AND('2nd Plate'!S9="",'Reagent batch 2nd plate'!S9=""),"","error")))),"")</f>
        <v>XXXX-WT-fixed_Pur-2021May - Pur-2021May</v>
      </c>
      <c r="T9" s="10" t="str">
        <f>IF('Layout full names (mandatory)'!V9&lt;&gt;"",IF(AND('2nd Plate'!T9="",'Reagent batch 2nd plate'!T9=""),"",IF(OR('2nd Plate'!T9="Buffer",'2nd Plate'!T9="Vercirnon",'2nd Plate'!T9="blank"),'2nd Plate'!T9,IF(AND('2nd Plate'!T9&lt;&gt;"",'Reagent batch 2nd plate'!T9&lt;&gt;""),'2nd Plate'!T9&amp;" - "&amp;'Reagent batch 2nd plate'!T9,IF(AND('2nd Plate'!T9="",'Reagent batch 2nd plate'!T9=""),"","error")))),"")</f>
        <v>XXXX-WT-fixed_Pur-2021May - Pur-2021May</v>
      </c>
      <c r="U9" s="10" t="str">
        <f>IF('Layout full names (mandatory)'!W9&lt;&gt;"",IF(AND('2nd Plate'!U9="",'Reagent batch 2nd plate'!U9=""),"",IF(OR('2nd Plate'!U9="Buffer",'2nd Plate'!U9="Vercirnon",'2nd Plate'!U9="blank"),'2nd Plate'!U9,IF(AND('2nd Plate'!U9&lt;&gt;"",'Reagent batch 2nd plate'!U9&lt;&gt;""),'2nd Plate'!U9&amp;" - "&amp;'Reagent batch 2nd plate'!U9,IF(AND('2nd Plate'!U9="",'Reagent batch 2nd plate'!U9=""),"","error")))),"")</f>
        <v>XXXX-WT-fixed_Pur-2021May - Pur-2021May</v>
      </c>
      <c r="V9" s="10" t="str">
        <f>IF('Layout full names (mandatory)'!X9&lt;&gt;"",IF(AND('2nd Plate'!V9="",'Reagent batch 2nd plate'!V9=""),"",IF(OR('2nd Plate'!V9="Buffer",'2nd Plate'!V9="Vercirnon",'2nd Plate'!V9="blank"),'2nd Plate'!V9,IF(AND('2nd Plate'!V9&lt;&gt;"",'Reagent batch 2nd plate'!V9&lt;&gt;""),'2nd Plate'!V9&amp;" - "&amp;'Reagent batch 2nd plate'!V9,IF(AND('2nd Plate'!V9="",'Reagent batch 2nd plate'!V9=""),"","error")))),"")</f>
        <v>XXXX-WT-fixed_Pur-2021May - Pur-2021May</v>
      </c>
      <c r="W9" s="10" t="str">
        <f>IF('Layout full names (mandatory)'!Y9&lt;&gt;"",IF(AND('2nd Plate'!W9="",'Reagent batch 2nd plate'!W9=""),"",IF(OR('2nd Plate'!W9="Buffer",'2nd Plate'!W9="Vercirnon",'2nd Plate'!W9="blank"),'2nd Plate'!W9,IF(AND('2nd Plate'!W9&lt;&gt;"",'Reagent batch 2nd plate'!W9&lt;&gt;""),'2nd Plate'!W9&amp;" - "&amp;'Reagent batch 2nd plate'!W9,IF(AND('2nd Plate'!W9="",'Reagent batch 2nd plate'!W9=""),"","error")))),"")</f>
        <v>XXXX-WT-fixed_Pur-2021May - Pur-2021May</v>
      </c>
      <c r="X9" s="10" t="str">
        <f>IF('Layout full names (mandatory)'!Z9&lt;&gt;"",IF(AND('2nd Plate'!X9="",'Reagent batch 2nd plate'!X9=""),"",IF(OR('2nd Plate'!X9="Buffer",'2nd Plate'!X9="Vercirnon",'2nd Plate'!X9="blank"),'2nd Plate'!X9,IF(AND('2nd Plate'!X9&lt;&gt;"",'Reagent batch 2nd plate'!X9&lt;&gt;""),'2nd Plate'!X9&amp;" - "&amp;'Reagent batch 2nd plate'!X9,IF(AND('2nd Plate'!X9="",'Reagent batch 2nd plate'!X9=""),"","error")))),"")</f>
        <v>XXXX-WT-fixed_Pur-2021May - Pur-2021May</v>
      </c>
      <c r="Y9" s="10" t="str">
        <f>IF('Layout full names (mandatory)'!AA9&lt;&gt;"",IF(AND('2nd Plate'!Y9="",'Reagent batch 2nd plate'!Y9=""),"",IF(OR('2nd Plate'!Y9="Buffer",'2nd Plate'!Y9="Vercirnon",'2nd Plate'!Y9="blank"),'2nd Plate'!Y9,IF(AND('2nd Plate'!Y9&lt;&gt;"",'Reagent batch 2nd plate'!Y9&lt;&gt;""),'2nd Plate'!Y9&amp;" - "&amp;'Reagent batch 2nd plate'!Y9,IF(AND('2nd Plate'!Y9="",'Reagent batch 2nd plate'!Y9=""),"","error")))),"")</f>
        <v>XXXX-WT-fixed_Pur-2021May - Pur-2021May</v>
      </c>
      <c r="Z9" s="3"/>
      <c r="AC9" t="str">
        <f t="shared" si="0"/>
        <v/>
      </c>
      <c r="AD9" t="str">
        <f t="shared" si="1"/>
        <v/>
      </c>
      <c r="AE9" t="str">
        <f>IF(AB9&lt;&gt;"",COUNTIFS($B$2:$Y$17,AB9,cell_passage!$B$2:$Y$17,"&lt;&gt;"),"")</f>
        <v/>
      </c>
      <c r="AL9" s="27"/>
      <c r="AM9" s="21"/>
    </row>
    <row r="10" spans="1:40" ht="21.75" customHeight="1" thickBot="1" x14ac:dyDescent="0.45">
      <c r="A10" s="2" t="str">
        <f>'Layout full names (mandatory)'!C10</f>
        <v>I</v>
      </c>
      <c r="B10" s="10" t="str">
        <f>IF('Layout full names (mandatory)'!D10&lt;&gt;"",IF(AND('2nd Plate'!B10="",'Reagent batch 2nd plate'!B10=""),"",IF(OR('2nd Plate'!B10="Buffer",'2nd Plate'!B10="Vercirnon",'2nd Plate'!B10="blank"),'2nd Plate'!B10,IF(AND('2nd Plate'!B10&lt;&gt;"",'Reagent batch 2nd plate'!B10&lt;&gt;""),'2nd Plate'!B10&amp;" - "&amp;'Reagent batch 2nd plate'!B10,IF(AND('2nd Plate'!B10="",'Reagent batch 2nd plate'!B10=""),"","error")))),"")</f>
        <v>XXXX-WT-fixed_Pur-2021May - Pur-2021May</v>
      </c>
      <c r="C10" s="10" t="str">
        <f>IF('Layout full names (mandatory)'!E10&lt;&gt;"",IF(AND('2nd Plate'!C10="",'Reagent batch 2nd plate'!C10=""),"",IF(OR('2nd Plate'!C10="Buffer",'2nd Plate'!C10="Vercirnon",'2nd Plate'!C10="blank"),'2nd Plate'!C10,IF(AND('2nd Plate'!C10&lt;&gt;"",'Reagent batch 2nd plate'!C10&lt;&gt;""),'2nd Plate'!C10&amp;" - "&amp;'Reagent batch 2nd plate'!C10,IF(AND('2nd Plate'!C10="",'Reagent batch 2nd plate'!C10=""),"","error")))),"")</f>
        <v>XXXX-WT-fixed_Pur-2021May - Pur-2021May</v>
      </c>
      <c r="D10" s="10" t="str">
        <f>IF('Layout full names (mandatory)'!F10&lt;&gt;"",IF(AND('2nd Plate'!D10="",'Reagent batch 2nd plate'!D10=""),"",IF(OR('2nd Plate'!D10="Buffer",'2nd Plate'!D10="Vercirnon",'2nd Plate'!D10="blank"),'2nd Plate'!D10,IF(AND('2nd Plate'!D10&lt;&gt;"",'Reagent batch 2nd plate'!D10&lt;&gt;""),'2nd Plate'!D10&amp;" - "&amp;'Reagent batch 2nd plate'!D10,IF(AND('2nd Plate'!D10="",'Reagent batch 2nd plate'!D10=""),"","error")))),"")</f>
        <v>XXXX-WT-fixed_Pur-2021May - Pur-2021May</v>
      </c>
      <c r="E10" s="10" t="str">
        <f>IF('Layout full names (mandatory)'!G10&lt;&gt;"",IF(AND('2nd Plate'!E10="",'Reagent batch 2nd plate'!E10=""),"",IF(OR('2nd Plate'!E10="Buffer",'2nd Plate'!E10="Vercirnon",'2nd Plate'!E10="blank"),'2nd Plate'!E10,IF(AND('2nd Plate'!E10&lt;&gt;"",'Reagent batch 2nd plate'!E10&lt;&gt;""),'2nd Plate'!E10&amp;" - "&amp;'Reagent batch 2nd plate'!E10,IF(AND('2nd Plate'!E10="",'Reagent batch 2nd plate'!E10=""),"","error")))),"")</f>
        <v>XXXX-WT-fixed_Pur-2021May - Pur-2021May</v>
      </c>
      <c r="F10" s="10" t="str">
        <f>IF('Layout full names (mandatory)'!H10&lt;&gt;"",IF(AND('2nd Plate'!F10="",'Reagent batch 2nd plate'!F10=""),"",IF(OR('2nd Plate'!F10="Buffer",'2nd Plate'!F10="Vercirnon",'2nd Plate'!F10="blank"),'2nd Plate'!F10,IF(AND('2nd Plate'!F10&lt;&gt;"",'Reagent batch 2nd plate'!F10&lt;&gt;""),'2nd Plate'!F10&amp;" - "&amp;'Reagent batch 2nd plate'!F10,IF(AND('2nd Plate'!F10="",'Reagent batch 2nd plate'!F10=""),"","error")))),"")</f>
        <v>XXXX-WT-fixed_Pur-2021May - Pur-2021May</v>
      </c>
      <c r="G10" s="10" t="str">
        <f>IF('Layout full names (mandatory)'!I10&lt;&gt;"",IF(AND('2nd Plate'!G10="",'Reagent batch 2nd plate'!G10=""),"",IF(OR('2nd Plate'!G10="Buffer",'2nd Plate'!G10="Vercirnon",'2nd Plate'!G10="blank"),'2nd Plate'!G10,IF(AND('2nd Plate'!G10&lt;&gt;"",'Reagent batch 2nd plate'!G10&lt;&gt;""),'2nd Plate'!G10&amp;" - "&amp;'Reagent batch 2nd plate'!G10,IF(AND('2nd Plate'!G10="",'Reagent batch 2nd plate'!G10=""),"","error")))),"")</f>
        <v>XXXX-WT-fixed_Pur-2021May - Pur-2021May</v>
      </c>
      <c r="H10" s="10" t="str">
        <f>IF('Layout full names (mandatory)'!J10&lt;&gt;"",IF(AND('2nd Plate'!H10="",'Reagent batch 2nd plate'!H10=""),"",IF(OR('2nd Plate'!H10="Buffer",'2nd Plate'!H10="Vercirnon",'2nd Plate'!H10="blank"),'2nd Plate'!H10,IF(AND('2nd Plate'!H10&lt;&gt;"",'Reagent batch 2nd plate'!H10&lt;&gt;""),'2nd Plate'!H10&amp;" - "&amp;'Reagent batch 2nd plate'!H10,IF(AND('2nd Plate'!H10="",'Reagent batch 2nd plate'!H10=""),"","error")))),"")</f>
        <v>XXXX-WT-fixed_Pur-2021May - Pur-2021May</v>
      </c>
      <c r="I10" s="10" t="str">
        <f>IF('Layout full names (mandatory)'!K10&lt;&gt;"",IF(AND('2nd Plate'!I10="",'Reagent batch 2nd plate'!I10=""),"",IF(OR('2nd Plate'!I10="Buffer",'2nd Plate'!I10="Vercirnon",'2nd Plate'!I10="blank"),'2nd Plate'!I10,IF(AND('2nd Plate'!I10&lt;&gt;"",'Reagent batch 2nd plate'!I10&lt;&gt;""),'2nd Plate'!I10&amp;" - "&amp;'Reagent batch 2nd plate'!I10,IF(AND('2nd Plate'!I10="",'Reagent batch 2nd plate'!I10=""),"","error")))),"")</f>
        <v>XXXX-WT-fixed_Pur-2021May - Pur-2021May</v>
      </c>
      <c r="J10" s="10" t="str">
        <f>IF('Layout full names (mandatory)'!L10&lt;&gt;"",IF(AND('2nd Plate'!J10="",'Reagent batch 2nd plate'!J10=""),"",IF(OR('2nd Plate'!J10="Buffer",'2nd Plate'!J10="Vercirnon",'2nd Plate'!J10="blank"),'2nd Plate'!J10,IF(AND('2nd Plate'!J10&lt;&gt;"",'Reagent batch 2nd plate'!J10&lt;&gt;""),'2nd Plate'!J10&amp;" - "&amp;'Reagent batch 2nd plate'!J10,IF(AND('2nd Plate'!J10="",'Reagent batch 2nd plate'!J10=""),"","error")))),"")</f>
        <v>XXXX-WT-fixed_Pur-2021May - Pur-2021May</v>
      </c>
      <c r="K10" s="10" t="str">
        <f>IF('Layout full names (mandatory)'!M10&lt;&gt;"",IF(AND('2nd Plate'!K10="",'Reagent batch 2nd plate'!K10=""),"",IF(OR('2nd Plate'!K10="Buffer",'2nd Plate'!K10="Vercirnon",'2nd Plate'!K10="blank"),'2nd Plate'!K10,IF(AND('2nd Plate'!K10&lt;&gt;"",'Reagent batch 2nd plate'!K10&lt;&gt;""),'2nd Plate'!K10&amp;" - "&amp;'Reagent batch 2nd plate'!K10,IF(AND('2nd Plate'!K10="",'Reagent batch 2nd plate'!K10=""),"","error")))),"")</f>
        <v>XXXX-WT-fixed_Pur-2021May - Pur-2021May</v>
      </c>
      <c r="L10" s="10" t="str">
        <f>IF('Layout full names (mandatory)'!N10&lt;&gt;"",IF(AND('2nd Plate'!L10="",'Reagent batch 2nd plate'!L10=""),"",IF(OR('2nd Plate'!L10="Buffer",'2nd Plate'!L10="Vercirnon",'2nd Plate'!L10="blank"),'2nd Plate'!L10,IF(AND('2nd Plate'!L10&lt;&gt;"",'Reagent batch 2nd plate'!L10&lt;&gt;""),'2nd Plate'!L10&amp;" - "&amp;'Reagent batch 2nd plate'!L10,IF(AND('2nd Plate'!L10="",'Reagent batch 2nd plate'!L10=""),"","error")))),"")</f>
        <v>XXXX-WT-fixed_Pur-2021May - Pur-2021May</v>
      </c>
      <c r="M10" s="10" t="str">
        <f>IF('Layout full names (mandatory)'!O10&lt;&gt;"",IF(AND('2nd Plate'!M10="",'Reagent batch 2nd plate'!M10=""),"",IF(OR('2nd Plate'!M10="Buffer",'2nd Plate'!M10="Vercirnon",'2nd Plate'!M10="blank"),'2nd Plate'!M10,IF(AND('2nd Plate'!M10&lt;&gt;"",'Reagent batch 2nd plate'!M10&lt;&gt;""),'2nd Plate'!M10&amp;" - "&amp;'Reagent batch 2nd plate'!M10,IF(AND('2nd Plate'!M10="",'Reagent batch 2nd plate'!M10=""),"","error")))),"")</f>
        <v>XXXX-WT-fixed_Pur-2021May - Pur-2021May</v>
      </c>
      <c r="N10" s="10" t="str">
        <f>IF('Layout full names (mandatory)'!P10&lt;&gt;"",IF(AND('2nd Plate'!N10="",'Reagent batch 2nd plate'!N10=""),"",IF(OR('2nd Plate'!N10="Buffer",'2nd Plate'!N10="Vercirnon",'2nd Plate'!N10="blank"),'2nd Plate'!N10,IF(AND('2nd Plate'!N10&lt;&gt;"",'Reagent batch 2nd plate'!N10&lt;&gt;""),'2nd Plate'!N10&amp;" - "&amp;'Reagent batch 2nd plate'!N10,IF(AND('2nd Plate'!N10="",'Reagent batch 2nd plate'!N10=""),"","error")))),"")</f>
        <v>XXXX-WT-fixed_Pur-2021May - Pur-2021May</v>
      </c>
      <c r="O10" s="10" t="str">
        <f>IF('Layout full names (mandatory)'!Q10&lt;&gt;"",IF(AND('2nd Plate'!O10="",'Reagent batch 2nd plate'!O10=""),"",IF(OR('2nd Plate'!O10="Buffer",'2nd Plate'!O10="Vercirnon",'2nd Plate'!O10="blank"),'2nd Plate'!O10,IF(AND('2nd Plate'!O10&lt;&gt;"",'Reagent batch 2nd plate'!O10&lt;&gt;""),'2nd Plate'!O10&amp;" - "&amp;'Reagent batch 2nd plate'!O10,IF(AND('2nd Plate'!O10="",'Reagent batch 2nd plate'!O10=""),"","error")))),"")</f>
        <v>XXXX-WT-fixed_Pur-2021May - Pur-2021May</v>
      </c>
      <c r="P10" s="10" t="str">
        <f>IF('Layout full names (mandatory)'!R10&lt;&gt;"",IF(AND('2nd Plate'!P10="",'Reagent batch 2nd plate'!P10=""),"",IF(OR('2nd Plate'!P10="Buffer",'2nd Plate'!P10="Vercirnon",'2nd Plate'!P10="blank"),'2nd Plate'!P10,IF(AND('2nd Plate'!P10&lt;&gt;"",'Reagent batch 2nd plate'!P10&lt;&gt;""),'2nd Plate'!P10&amp;" - "&amp;'Reagent batch 2nd plate'!P10,IF(AND('2nd Plate'!P10="",'Reagent batch 2nd plate'!P10=""),"","error")))),"")</f>
        <v>XXXX-WT-fixed_Pur-2021May - Pur-2021May</v>
      </c>
      <c r="Q10" s="10" t="str">
        <f>IF('Layout full names (mandatory)'!S10&lt;&gt;"",IF(AND('2nd Plate'!Q10="",'Reagent batch 2nd plate'!Q10=""),"",IF(OR('2nd Plate'!Q10="Buffer",'2nd Plate'!Q10="Vercirnon",'2nd Plate'!Q10="blank"),'2nd Plate'!Q10,IF(AND('2nd Plate'!Q10&lt;&gt;"",'Reagent batch 2nd plate'!Q10&lt;&gt;""),'2nd Plate'!Q10&amp;" - "&amp;'Reagent batch 2nd plate'!Q10,IF(AND('2nd Plate'!Q10="",'Reagent batch 2nd plate'!Q10=""),"","error")))),"")</f>
        <v>XXXX-WT-fixed_Pur-2021May - Pur-2021May</v>
      </c>
      <c r="R10" s="10" t="str">
        <f>IF('Layout full names (mandatory)'!T10&lt;&gt;"",IF(AND('2nd Plate'!R10="",'Reagent batch 2nd plate'!R10=""),"",IF(OR('2nd Plate'!R10="Buffer",'2nd Plate'!R10="Vercirnon",'2nd Plate'!R10="blank"),'2nd Plate'!R10,IF(AND('2nd Plate'!R10&lt;&gt;"",'Reagent batch 2nd plate'!R10&lt;&gt;""),'2nd Plate'!R10&amp;" - "&amp;'Reagent batch 2nd plate'!R10,IF(AND('2nd Plate'!R10="",'Reagent batch 2nd plate'!R10=""),"","error")))),"")</f>
        <v>XXXX-WT-fixed_Pur-2021May - Pur-2021May</v>
      </c>
      <c r="S10" s="10" t="str">
        <f>IF('Layout full names (mandatory)'!U10&lt;&gt;"",IF(AND('2nd Plate'!S10="",'Reagent batch 2nd plate'!S10=""),"",IF(OR('2nd Plate'!S10="Buffer",'2nd Plate'!S10="Vercirnon",'2nd Plate'!S10="blank"),'2nd Plate'!S10,IF(AND('2nd Plate'!S10&lt;&gt;"",'Reagent batch 2nd plate'!S10&lt;&gt;""),'2nd Plate'!S10&amp;" - "&amp;'Reagent batch 2nd plate'!S10,IF(AND('2nd Plate'!S10="",'Reagent batch 2nd plate'!S10=""),"","error")))),"")</f>
        <v>XXXX-WT-fixed_Pur-2021May - Pur-2021May</v>
      </c>
      <c r="T10" s="10" t="str">
        <f>IF('Layout full names (mandatory)'!V10&lt;&gt;"",IF(AND('2nd Plate'!T10="",'Reagent batch 2nd plate'!T10=""),"",IF(OR('2nd Plate'!T10="Buffer",'2nd Plate'!T10="Vercirnon",'2nd Plate'!T10="blank"),'2nd Plate'!T10,IF(AND('2nd Plate'!T10&lt;&gt;"",'Reagent batch 2nd plate'!T10&lt;&gt;""),'2nd Plate'!T10&amp;" - "&amp;'Reagent batch 2nd plate'!T10,IF(AND('2nd Plate'!T10="",'Reagent batch 2nd plate'!T10=""),"","error")))),"")</f>
        <v>XXXX-WT-fixed_Pur-2021May - Pur-2021May</v>
      </c>
      <c r="U10" s="10" t="str">
        <f>IF('Layout full names (mandatory)'!W10&lt;&gt;"",IF(AND('2nd Plate'!U10="",'Reagent batch 2nd plate'!U10=""),"",IF(OR('2nd Plate'!U10="Buffer",'2nd Plate'!U10="Vercirnon",'2nd Plate'!U10="blank"),'2nd Plate'!U10,IF(AND('2nd Plate'!U10&lt;&gt;"",'Reagent batch 2nd plate'!U10&lt;&gt;""),'2nd Plate'!U10&amp;" - "&amp;'Reagent batch 2nd plate'!U10,IF(AND('2nd Plate'!U10="",'Reagent batch 2nd plate'!U10=""),"","error")))),"")</f>
        <v>XXXX-WT-fixed_Pur-2021May - Pur-2021May</v>
      </c>
      <c r="V10" s="10" t="str">
        <f>IF('Layout full names (mandatory)'!X10&lt;&gt;"",IF(AND('2nd Plate'!V10="",'Reagent batch 2nd plate'!V10=""),"",IF(OR('2nd Plate'!V10="Buffer",'2nd Plate'!V10="Vercirnon",'2nd Plate'!V10="blank"),'2nd Plate'!V10,IF(AND('2nd Plate'!V10&lt;&gt;"",'Reagent batch 2nd plate'!V10&lt;&gt;""),'2nd Plate'!V10&amp;" - "&amp;'Reagent batch 2nd plate'!V10,IF(AND('2nd Plate'!V10="",'Reagent batch 2nd plate'!V10=""),"","error")))),"")</f>
        <v>XXXX-WT-fixed_Pur-2021May - Pur-2021May</v>
      </c>
      <c r="W10" s="10" t="str">
        <f>IF('Layout full names (mandatory)'!Y10&lt;&gt;"",IF(AND('2nd Plate'!W10="",'Reagent batch 2nd plate'!W10=""),"",IF(OR('2nd Plate'!W10="Buffer",'2nd Plate'!W10="Vercirnon",'2nd Plate'!W10="blank"),'2nd Plate'!W10,IF(AND('2nd Plate'!W10&lt;&gt;"",'Reagent batch 2nd plate'!W10&lt;&gt;""),'2nd Plate'!W10&amp;" - "&amp;'Reagent batch 2nd plate'!W10,IF(AND('2nd Plate'!W10="",'Reagent batch 2nd plate'!W10=""),"","error")))),"")</f>
        <v>XXXX-WT-fixed_Pur-2021May - Pur-2021May</v>
      </c>
      <c r="X10" s="10" t="str">
        <f>IF('Layout full names (mandatory)'!Z10&lt;&gt;"",IF(AND('2nd Plate'!X10="",'Reagent batch 2nd plate'!X10=""),"",IF(OR('2nd Plate'!X10="Buffer",'2nd Plate'!X10="Vercirnon",'2nd Plate'!X10="blank"),'2nd Plate'!X10,IF(AND('2nd Plate'!X10&lt;&gt;"",'Reagent batch 2nd plate'!X10&lt;&gt;""),'2nd Plate'!X10&amp;" - "&amp;'Reagent batch 2nd plate'!X10,IF(AND('2nd Plate'!X10="",'Reagent batch 2nd plate'!X10=""),"","error")))),"")</f>
        <v>XXXX-WT-fixed_Pur-2021May - Pur-2021May</v>
      </c>
      <c r="Y10" s="10" t="str">
        <f>IF('Layout full names (mandatory)'!AA10&lt;&gt;"",IF(AND('2nd Plate'!Y10="",'Reagent batch 2nd plate'!Y10=""),"",IF(OR('2nd Plate'!Y10="Buffer",'2nd Plate'!Y10="Vercirnon",'2nd Plate'!Y10="blank"),'2nd Plate'!Y10,IF(AND('2nd Plate'!Y10&lt;&gt;"",'Reagent batch 2nd plate'!Y10&lt;&gt;""),'2nd Plate'!Y10&amp;" - "&amp;'Reagent batch 2nd plate'!Y10,IF(AND('2nd Plate'!Y10="",'Reagent batch 2nd plate'!Y10=""),"","error")))),"")</f>
        <v>XXXX-WT-fixed_Pur-2021May - Pur-2021May</v>
      </c>
      <c r="Z10" s="3"/>
      <c r="AC10" t="str">
        <f t="shared" si="0"/>
        <v/>
      </c>
      <c r="AD10" t="str">
        <f t="shared" si="1"/>
        <v/>
      </c>
      <c r="AE10" t="str">
        <f>IF(AB10&lt;&gt;"",COUNTIFS($B$2:$Y$17,AB10,cell_passage!$B$2:$Y$17,"&lt;&gt;"),"")</f>
        <v/>
      </c>
      <c r="AL10" s="27"/>
      <c r="AM10" s="21"/>
    </row>
    <row r="11" spans="1:40" ht="21.75" customHeight="1" thickBot="1" x14ac:dyDescent="0.45">
      <c r="A11" s="2" t="str">
        <f>'Layout full names (mandatory)'!C11</f>
        <v>J</v>
      </c>
      <c r="B11" s="10" t="str">
        <f>IF('Layout full names (mandatory)'!D11&lt;&gt;"",IF(AND('2nd Plate'!B11="",'Reagent batch 2nd plate'!B11=""),"",IF(OR('2nd Plate'!B11="Buffer",'2nd Plate'!B11="Vercirnon",'2nd Plate'!B11="blank"),'2nd Plate'!B11,IF(AND('2nd Plate'!B11&lt;&gt;"",'Reagent batch 2nd plate'!B11&lt;&gt;""),'2nd Plate'!B11&amp;" - "&amp;'Reagent batch 2nd plate'!B11,IF(AND('2nd Plate'!B11="",'Reagent batch 2nd plate'!B11=""),"","error")))),"")</f>
        <v>XXXX-WT-fixed_Pur-2021May - Pur-2021May</v>
      </c>
      <c r="C11" s="10" t="str">
        <f>IF('Layout full names (mandatory)'!E11&lt;&gt;"",IF(AND('2nd Plate'!C11="",'Reagent batch 2nd plate'!C11=""),"",IF(OR('2nd Plate'!C11="Buffer",'2nd Plate'!C11="Vercirnon",'2nd Plate'!C11="blank"),'2nd Plate'!C11,IF(AND('2nd Plate'!C11&lt;&gt;"",'Reagent batch 2nd plate'!C11&lt;&gt;""),'2nd Plate'!C11&amp;" - "&amp;'Reagent batch 2nd plate'!C11,IF(AND('2nd Plate'!C11="",'Reagent batch 2nd plate'!C11=""),"","error")))),"")</f>
        <v>XXXX-WT-fixed_Pur-2021May - Pur-2021May</v>
      </c>
      <c r="D11" s="10" t="str">
        <f>IF('Layout full names (mandatory)'!F11&lt;&gt;"",IF(AND('2nd Plate'!D11="",'Reagent batch 2nd plate'!D11=""),"",IF(OR('2nd Plate'!D11="Buffer",'2nd Plate'!D11="Vercirnon",'2nd Plate'!D11="blank"),'2nd Plate'!D11,IF(AND('2nd Plate'!D11&lt;&gt;"",'Reagent batch 2nd plate'!D11&lt;&gt;""),'2nd Plate'!D11&amp;" - "&amp;'Reagent batch 2nd plate'!D11,IF(AND('2nd Plate'!D11="",'Reagent batch 2nd plate'!D11=""),"","error")))),"")</f>
        <v>XXXX-WT-fixed_Pur-2021May - Pur-2021May</v>
      </c>
      <c r="E11" s="10" t="str">
        <f>IF('Layout full names (mandatory)'!G11&lt;&gt;"",IF(AND('2nd Plate'!E11="",'Reagent batch 2nd plate'!E11=""),"",IF(OR('2nd Plate'!E11="Buffer",'2nd Plate'!E11="Vercirnon",'2nd Plate'!E11="blank"),'2nd Plate'!E11,IF(AND('2nd Plate'!E11&lt;&gt;"",'Reagent batch 2nd plate'!E11&lt;&gt;""),'2nd Plate'!E11&amp;" - "&amp;'Reagent batch 2nd plate'!E11,IF(AND('2nd Plate'!E11="",'Reagent batch 2nd plate'!E11=""),"","error")))),"")</f>
        <v>XXXX-WT-fixed_Pur-2021May - Pur-2021May</v>
      </c>
      <c r="F11" s="10" t="str">
        <f>IF('Layout full names (mandatory)'!H11&lt;&gt;"",IF(AND('2nd Plate'!F11="",'Reagent batch 2nd plate'!F11=""),"",IF(OR('2nd Plate'!F11="Buffer",'2nd Plate'!F11="Vercirnon",'2nd Plate'!F11="blank"),'2nd Plate'!F11,IF(AND('2nd Plate'!F11&lt;&gt;"",'Reagent batch 2nd plate'!F11&lt;&gt;""),'2nd Plate'!F11&amp;" - "&amp;'Reagent batch 2nd plate'!F11,IF(AND('2nd Plate'!F11="",'Reagent batch 2nd plate'!F11=""),"","error")))),"")</f>
        <v>XXXX-WT-fixed_Pur-2021May - Pur-2021May</v>
      </c>
      <c r="G11" s="10" t="str">
        <f>IF('Layout full names (mandatory)'!I11&lt;&gt;"",IF(AND('2nd Plate'!G11="",'Reagent batch 2nd plate'!G11=""),"",IF(OR('2nd Plate'!G11="Buffer",'2nd Plate'!G11="Vercirnon",'2nd Plate'!G11="blank"),'2nd Plate'!G11,IF(AND('2nd Plate'!G11&lt;&gt;"",'Reagent batch 2nd plate'!G11&lt;&gt;""),'2nd Plate'!G11&amp;" - "&amp;'Reagent batch 2nd plate'!G11,IF(AND('2nd Plate'!G11="",'Reagent batch 2nd plate'!G11=""),"","error")))),"")</f>
        <v>XXXX-WT-fixed_Pur-2021May - Pur-2021May</v>
      </c>
      <c r="H11" s="10" t="str">
        <f>IF('Layout full names (mandatory)'!J11&lt;&gt;"",IF(AND('2nd Plate'!H11="",'Reagent batch 2nd plate'!H11=""),"",IF(OR('2nd Plate'!H11="Buffer",'2nd Plate'!H11="Vercirnon",'2nd Plate'!H11="blank"),'2nd Plate'!H11,IF(AND('2nd Plate'!H11&lt;&gt;"",'Reagent batch 2nd plate'!H11&lt;&gt;""),'2nd Plate'!H11&amp;" - "&amp;'Reagent batch 2nd plate'!H11,IF(AND('2nd Plate'!H11="",'Reagent batch 2nd plate'!H11=""),"","error")))),"")</f>
        <v>XXXX-WT-fixed_Pur-2021May - Pur-2021May</v>
      </c>
      <c r="I11" s="10" t="str">
        <f>IF('Layout full names (mandatory)'!K11&lt;&gt;"",IF(AND('2nd Plate'!I11="",'Reagent batch 2nd plate'!I11=""),"",IF(OR('2nd Plate'!I11="Buffer",'2nd Plate'!I11="Vercirnon",'2nd Plate'!I11="blank"),'2nd Plate'!I11,IF(AND('2nd Plate'!I11&lt;&gt;"",'Reagent batch 2nd plate'!I11&lt;&gt;""),'2nd Plate'!I11&amp;" - "&amp;'Reagent batch 2nd plate'!I11,IF(AND('2nd Plate'!I11="",'Reagent batch 2nd plate'!I11=""),"","error")))),"")</f>
        <v>XXXX-WT-fixed_Pur-2021May - Pur-2021May</v>
      </c>
      <c r="J11" s="10" t="str">
        <f>IF('Layout full names (mandatory)'!L11&lt;&gt;"",IF(AND('2nd Plate'!J11="",'Reagent batch 2nd plate'!J11=""),"",IF(OR('2nd Plate'!J11="Buffer",'2nd Plate'!J11="Vercirnon",'2nd Plate'!J11="blank"),'2nd Plate'!J11,IF(AND('2nd Plate'!J11&lt;&gt;"",'Reagent batch 2nd plate'!J11&lt;&gt;""),'2nd Plate'!J11&amp;" - "&amp;'Reagent batch 2nd plate'!J11,IF(AND('2nd Plate'!J11="",'Reagent batch 2nd plate'!J11=""),"","error")))),"")</f>
        <v>XXXX-WT-fixed_Pur-2021May - Pur-2021May</v>
      </c>
      <c r="K11" s="10" t="str">
        <f>IF('Layout full names (mandatory)'!M11&lt;&gt;"",IF(AND('2nd Plate'!K11="",'Reagent batch 2nd plate'!K11=""),"",IF(OR('2nd Plate'!K11="Buffer",'2nd Plate'!K11="Vercirnon",'2nd Plate'!K11="blank"),'2nd Plate'!K11,IF(AND('2nd Plate'!K11&lt;&gt;"",'Reagent batch 2nd plate'!K11&lt;&gt;""),'2nd Plate'!K11&amp;" - "&amp;'Reagent batch 2nd plate'!K11,IF(AND('2nd Plate'!K11="",'Reagent batch 2nd plate'!K11=""),"","error")))),"")</f>
        <v>XXXX-WT-fixed_Pur-2021May - Pur-2021May</v>
      </c>
      <c r="L11" s="10" t="str">
        <f>IF('Layout full names (mandatory)'!N11&lt;&gt;"",IF(AND('2nd Plate'!L11="",'Reagent batch 2nd plate'!L11=""),"",IF(OR('2nd Plate'!L11="Buffer",'2nd Plate'!L11="Vercirnon",'2nd Plate'!L11="blank"),'2nd Plate'!L11,IF(AND('2nd Plate'!L11&lt;&gt;"",'Reagent batch 2nd plate'!L11&lt;&gt;""),'2nd Plate'!L11&amp;" - "&amp;'Reagent batch 2nd plate'!L11,IF(AND('2nd Plate'!L11="",'Reagent batch 2nd plate'!L11=""),"","error")))),"")</f>
        <v>XXXX-WT-fixed_Pur-2021May - Pur-2021May</v>
      </c>
      <c r="M11" s="10" t="str">
        <f>IF('Layout full names (mandatory)'!O11&lt;&gt;"",IF(AND('2nd Plate'!M11="",'Reagent batch 2nd plate'!M11=""),"",IF(OR('2nd Plate'!M11="Buffer",'2nd Plate'!M11="Vercirnon",'2nd Plate'!M11="blank"),'2nd Plate'!M11,IF(AND('2nd Plate'!M11&lt;&gt;"",'Reagent batch 2nd plate'!M11&lt;&gt;""),'2nd Plate'!M11&amp;" - "&amp;'Reagent batch 2nd plate'!M11,IF(AND('2nd Plate'!M11="",'Reagent batch 2nd plate'!M11=""),"","error")))),"")</f>
        <v>XXXX-WT-fixed_Pur-2021May - Pur-2021May</v>
      </c>
      <c r="N11" s="10" t="str">
        <f>IF('Layout full names (mandatory)'!P11&lt;&gt;"",IF(AND('2nd Plate'!N11="",'Reagent batch 2nd plate'!N11=""),"",IF(OR('2nd Plate'!N11="Buffer",'2nd Plate'!N11="Vercirnon",'2nd Plate'!N11="blank"),'2nd Plate'!N11,IF(AND('2nd Plate'!N11&lt;&gt;"",'Reagent batch 2nd plate'!N11&lt;&gt;""),'2nd Plate'!N11&amp;" - "&amp;'Reagent batch 2nd plate'!N11,IF(AND('2nd Plate'!N11="",'Reagent batch 2nd plate'!N11=""),"","error")))),"")</f>
        <v>XXXX-WT-fixed_Pur-2021May - Pur-2021May</v>
      </c>
      <c r="O11" s="10" t="str">
        <f>IF('Layout full names (mandatory)'!Q11&lt;&gt;"",IF(AND('2nd Plate'!O11="",'Reagent batch 2nd plate'!O11=""),"",IF(OR('2nd Plate'!O11="Buffer",'2nd Plate'!O11="Vercirnon",'2nd Plate'!O11="blank"),'2nd Plate'!O11,IF(AND('2nd Plate'!O11&lt;&gt;"",'Reagent batch 2nd plate'!O11&lt;&gt;""),'2nd Plate'!O11&amp;" - "&amp;'Reagent batch 2nd plate'!O11,IF(AND('2nd Plate'!O11="",'Reagent batch 2nd plate'!O11=""),"","error")))),"")</f>
        <v>XXXX-WT-fixed_Pur-2021May - Pur-2021May</v>
      </c>
      <c r="P11" s="10" t="str">
        <f>IF('Layout full names (mandatory)'!R11&lt;&gt;"",IF(AND('2nd Plate'!P11="",'Reagent batch 2nd plate'!P11=""),"",IF(OR('2nd Plate'!P11="Buffer",'2nd Plate'!P11="Vercirnon",'2nd Plate'!P11="blank"),'2nd Plate'!P11,IF(AND('2nd Plate'!P11&lt;&gt;"",'Reagent batch 2nd plate'!P11&lt;&gt;""),'2nd Plate'!P11&amp;" - "&amp;'Reagent batch 2nd plate'!P11,IF(AND('2nd Plate'!P11="",'Reagent batch 2nd plate'!P11=""),"","error")))),"")</f>
        <v>XXXX-WT-fixed_Pur-2021May - Pur-2021May</v>
      </c>
      <c r="Q11" s="10" t="str">
        <f>IF('Layout full names (mandatory)'!S11&lt;&gt;"",IF(AND('2nd Plate'!Q11="",'Reagent batch 2nd plate'!Q11=""),"",IF(OR('2nd Plate'!Q11="Buffer",'2nd Plate'!Q11="Vercirnon",'2nd Plate'!Q11="blank"),'2nd Plate'!Q11,IF(AND('2nd Plate'!Q11&lt;&gt;"",'Reagent batch 2nd plate'!Q11&lt;&gt;""),'2nd Plate'!Q11&amp;" - "&amp;'Reagent batch 2nd plate'!Q11,IF(AND('2nd Plate'!Q11="",'Reagent batch 2nd plate'!Q11=""),"","error")))),"")</f>
        <v>XXXX-WT-fixed_Pur-2021May - Pur-2021May</v>
      </c>
      <c r="R11" s="10" t="str">
        <f>IF('Layout full names (mandatory)'!T11&lt;&gt;"",IF(AND('2nd Plate'!R11="",'Reagent batch 2nd plate'!R11=""),"",IF(OR('2nd Plate'!R11="Buffer",'2nd Plate'!R11="Vercirnon",'2nd Plate'!R11="blank"),'2nd Plate'!R11,IF(AND('2nd Plate'!R11&lt;&gt;"",'Reagent batch 2nd plate'!R11&lt;&gt;""),'2nd Plate'!R11&amp;" - "&amp;'Reagent batch 2nd plate'!R11,IF(AND('2nd Plate'!R11="",'Reagent batch 2nd plate'!R11=""),"","error")))),"")</f>
        <v>XXXX-WT-fixed_Pur-2021May - Pur-2021May</v>
      </c>
      <c r="S11" s="10" t="str">
        <f>IF('Layout full names (mandatory)'!U11&lt;&gt;"",IF(AND('2nd Plate'!S11="",'Reagent batch 2nd plate'!S11=""),"",IF(OR('2nd Plate'!S11="Buffer",'2nd Plate'!S11="Vercirnon",'2nd Plate'!S11="blank"),'2nd Plate'!S11,IF(AND('2nd Plate'!S11&lt;&gt;"",'Reagent batch 2nd plate'!S11&lt;&gt;""),'2nd Plate'!S11&amp;" - "&amp;'Reagent batch 2nd plate'!S11,IF(AND('2nd Plate'!S11="",'Reagent batch 2nd plate'!S11=""),"","error")))),"")</f>
        <v>XXXX-WT-fixed_Pur-2021May - Pur-2021May</v>
      </c>
      <c r="T11" s="10" t="str">
        <f>IF('Layout full names (mandatory)'!V11&lt;&gt;"",IF(AND('2nd Plate'!T11="",'Reagent batch 2nd plate'!T11=""),"",IF(OR('2nd Plate'!T11="Buffer",'2nd Plate'!T11="Vercirnon",'2nd Plate'!T11="blank"),'2nd Plate'!T11,IF(AND('2nd Plate'!T11&lt;&gt;"",'Reagent batch 2nd plate'!T11&lt;&gt;""),'2nd Plate'!T11&amp;" - "&amp;'Reagent batch 2nd plate'!T11,IF(AND('2nd Plate'!T11="",'Reagent batch 2nd plate'!T11=""),"","error")))),"")</f>
        <v>XXXX-WT-fixed_Pur-2021May - Pur-2021May</v>
      </c>
      <c r="U11" s="10" t="str">
        <f>IF('Layout full names (mandatory)'!W11&lt;&gt;"",IF(AND('2nd Plate'!U11="",'Reagent batch 2nd plate'!U11=""),"",IF(OR('2nd Plate'!U11="Buffer",'2nd Plate'!U11="Vercirnon",'2nd Plate'!U11="blank"),'2nd Plate'!U11,IF(AND('2nd Plate'!U11&lt;&gt;"",'Reagent batch 2nd plate'!U11&lt;&gt;""),'2nd Plate'!U11&amp;" - "&amp;'Reagent batch 2nd plate'!U11,IF(AND('2nd Plate'!U11="",'Reagent batch 2nd plate'!U11=""),"","error")))),"")</f>
        <v>XXXX-WT-fixed_Pur-2021May - Pur-2021May</v>
      </c>
      <c r="V11" s="10" t="str">
        <f>IF('Layout full names (mandatory)'!X11&lt;&gt;"",IF(AND('2nd Plate'!V11="",'Reagent batch 2nd plate'!V11=""),"",IF(OR('2nd Plate'!V11="Buffer",'2nd Plate'!V11="Vercirnon",'2nd Plate'!V11="blank"),'2nd Plate'!V11,IF(AND('2nd Plate'!V11&lt;&gt;"",'Reagent batch 2nd plate'!V11&lt;&gt;""),'2nd Plate'!V11&amp;" - "&amp;'Reagent batch 2nd plate'!V11,IF(AND('2nd Plate'!V11="",'Reagent batch 2nd plate'!V11=""),"","error")))),"")</f>
        <v>XXXX-WT-fixed_Pur-2021May - Pur-2021May</v>
      </c>
      <c r="W11" s="10" t="str">
        <f>IF('Layout full names (mandatory)'!Y11&lt;&gt;"",IF(AND('2nd Plate'!W11="",'Reagent batch 2nd plate'!W11=""),"",IF(OR('2nd Plate'!W11="Buffer",'2nd Plate'!W11="Vercirnon",'2nd Plate'!W11="blank"),'2nd Plate'!W11,IF(AND('2nd Plate'!W11&lt;&gt;"",'Reagent batch 2nd plate'!W11&lt;&gt;""),'2nd Plate'!W11&amp;" - "&amp;'Reagent batch 2nd plate'!W11,IF(AND('2nd Plate'!W11="",'Reagent batch 2nd plate'!W11=""),"","error")))),"")</f>
        <v>XXXX-WT-fixed_Pur-2021May - Pur-2021May</v>
      </c>
      <c r="X11" s="10" t="str">
        <f>IF('Layout full names (mandatory)'!Z11&lt;&gt;"",IF(AND('2nd Plate'!X11="",'Reagent batch 2nd plate'!X11=""),"",IF(OR('2nd Plate'!X11="Buffer",'2nd Plate'!X11="Vercirnon",'2nd Plate'!X11="blank"),'2nd Plate'!X11,IF(AND('2nd Plate'!X11&lt;&gt;"",'Reagent batch 2nd plate'!X11&lt;&gt;""),'2nd Plate'!X11&amp;" - "&amp;'Reagent batch 2nd plate'!X11,IF(AND('2nd Plate'!X11="",'Reagent batch 2nd plate'!X11=""),"","error")))),"")</f>
        <v>XXXX-WT-fixed_Pur-2021May - Pur-2021May</v>
      </c>
      <c r="Y11" s="10" t="str">
        <f>IF('Layout full names (mandatory)'!AA11&lt;&gt;"",IF(AND('2nd Plate'!Y11="",'Reagent batch 2nd plate'!Y11=""),"",IF(OR('2nd Plate'!Y11="Buffer",'2nd Plate'!Y11="Vercirnon",'2nd Plate'!Y11="blank"),'2nd Plate'!Y11,IF(AND('2nd Plate'!Y11&lt;&gt;"",'Reagent batch 2nd plate'!Y11&lt;&gt;""),'2nd Plate'!Y11&amp;" - "&amp;'Reagent batch 2nd plate'!Y11,IF(AND('2nd Plate'!Y11="",'Reagent batch 2nd plate'!Y11=""),"","error")))),"")</f>
        <v>XXXX-WT-fixed_Pur-2021May - Pur-2021May</v>
      </c>
      <c r="Z11" s="3"/>
      <c r="AB11" s="20"/>
      <c r="AC11" t="str">
        <f t="shared" si="0"/>
        <v/>
      </c>
      <c r="AD11" t="str">
        <f t="shared" si="1"/>
        <v/>
      </c>
      <c r="AE11" t="str">
        <f>IF(AB11&lt;&gt;"",COUNTIFS($B$2:$Y$17,AB11,cell_passage!$B$2:$Y$17,"&lt;&gt;"),"")</f>
        <v/>
      </c>
      <c r="AL11" s="27"/>
      <c r="AM11" s="21"/>
    </row>
    <row r="12" spans="1:40" ht="21.75" customHeight="1" thickBot="1" x14ac:dyDescent="0.45">
      <c r="A12" s="2" t="str">
        <f>'Layout full names (mandatory)'!C12</f>
        <v>K</v>
      </c>
      <c r="B12" s="10" t="str">
        <f>IF('Layout full names (mandatory)'!D12&lt;&gt;"",IF(AND('2nd Plate'!B12="",'Reagent batch 2nd plate'!B12=""),"",IF(OR('2nd Plate'!B12="Buffer",'2nd Plate'!B12="Vercirnon",'2nd Plate'!B12="blank"),'2nd Plate'!B12,IF(AND('2nd Plate'!B12&lt;&gt;"",'Reagent batch 2nd plate'!B12&lt;&gt;""),'2nd Plate'!B12&amp;" - "&amp;'Reagent batch 2nd plate'!B12,IF(AND('2nd Plate'!B12="",'Reagent batch 2nd plate'!B12=""),"","error")))),"")</f>
        <v>XXXX-WT-fixed_Pur-2021May - Pur-2021May</v>
      </c>
      <c r="C12" s="10" t="str">
        <f>IF('Layout full names (mandatory)'!E12&lt;&gt;"",IF(AND('2nd Plate'!C12="",'Reagent batch 2nd plate'!C12=""),"",IF(OR('2nd Plate'!C12="Buffer",'2nd Plate'!C12="Vercirnon",'2nd Plate'!C12="blank"),'2nd Plate'!C12,IF(AND('2nd Plate'!C12&lt;&gt;"",'Reagent batch 2nd plate'!C12&lt;&gt;""),'2nd Plate'!C12&amp;" - "&amp;'Reagent batch 2nd plate'!C12,IF(AND('2nd Plate'!C12="",'Reagent batch 2nd plate'!C12=""),"","error")))),"")</f>
        <v>XXXX-WT-fixed_Pur-2021May - Pur-2021May</v>
      </c>
      <c r="D12" s="10" t="str">
        <f>IF('Layout full names (mandatory)'!F12&lt;&gt;"",IF(AND('2nd Plate'!D12="",'Reagent batch 2nd plate'!D12=""),"",IF(OR('2nd Plate'!D12="Buffer",'2nd Plate'!D12="Vercirnon",'2nd Plate'!D12="blank"),'2nd Plate'!D12,IF(AND('2nd Plate'!D12&lt;&gt;"",'Reagent batch 2nd plate'!D12&lt;&gt;""),'2nd Plate'!D12&amp;" - "&amp;'Reagent batch 2nd plate'!D12,IF(AND('2nd Plate'!D12="",'Reagent batch 2nd plate'!D12=""),"","error")))),"")</f>
        <v>XXXX-WT-fixed_Pur-2021May - Pur-2021May</v>
      </c>
      <c r="E12" s="10" t="str">
        <f>IF('Layout full names (mandatory)'!G12&lt;&gt;"",IF(AND('2nd Plate'!E12="",'Reagent batch 2nd plate'!E12=""),"",IF(OR('2nd Plate'!E12="Buffer",'2nd Plate'!E12="Vercirnon",'2nd Plate'!E12="blank"),'2nd Plate'!E12,IF(AND('2nd Plate'!E12&lt;&gt;"",'Reagent batch 2nd plate'!E12&lt;&gt;""),'2nd Plate'!E12&amp;" - "&amp;'Reagent batch 2nd plate'!E12,IF(AND('2nd Plate'!E12="",'Reagent batch 2nd plate'!E12=""),"","error")))),"")</f>
        <v>XXXX-WT-fixed_Pur-2021May - Pur-2021May</v>
      </c>
      <c r="F12" s="10" t="str">
        <f>IF('Layout full names (mandatory)'!H12&lt;&gt;"",IF(AND('2nd Plate'!F12="",'Reagent batch 2nd plate'!F12=""),"",IF(OR('2nd Plate'!F12="Buffer",'2nd Plate'!F12="Vercirnon",'2nd Plate'!F12="blank"),'2nd Plate'!F12,IF(AND('2nd Plate'!F12&lt;&gt;"",'Reagent batch 2nd plate'!F12&lt;&gt;""),'2nd Plate'!F12&amp;" - "&amp;'Reagent batch 2nd plate'!F12,IF(AND('2nd Plate'!F12="",'Reagent batch 2nd plate'!F12=""),"","error")))),"")</f>
        <v>XXXX-WT-fixed_Pur-2021May - Pur-2021May</v>
      </c>
      <c r="G12" s="10" t="str">
        <f>IF('Layout full names (mandatory)'!I12&lt;&gt;"",IF(AND('2nd Plate'!G12="",'Reagent batch 2nd plate'!G12=""),"",IF(OR('2nd Plate'!G12="Buffer",'2nd Plate'!G12="Vercirnon",'2nd Plate'!G12="blank"),'2nd Plate'!G12,IF(AND('2nd Plate'!G12&lt;&gt;"",'Reagent batch 2nd plate'!G12&lt;&gt;""),'2nd Plate'!G12&amp;" - "&amp;'Reagent batch 2nd plate'!G12,IF(AND('2nd Plate'!G12="",'Reagent batch 2nd plate'!G12=""),"","error")))),"")</f>
        <v>XXXX-WT-fixed_Pur-2021May - Pur-2021May</v>
      </c>
      <c r="H12" s="10" t="str">
        <f>IF('Layout full names (mandatory)'!J12&lt;&gt;"",IF(AND('2nd Plate'!H12="",'Reagent batch 2nd plate'!H12=""),"",IF(OR('2nd Plate'!H12="Buffer",'2nd Plate'!H12="Vercirnon",'2nd Plate'!H12="blank"),'2nd Plate'!H12,IF(AND('2nd Plate'!H12&lt;&gt;"",'Reagent batch 2nd plate'!H12&lt;&gt;""),'2nd Plate'!H12&amp;" - "&amp;'Reagent batch 2nd plate'!H12,IF(AND('2nd Plate'!H12="",'Reagent batch 2nd plate'!H12=""),"","error")))),"")</f>
        <v>XXXX-WT-fixed_Pur-2021May - Pur-2021May</v>
      </c>
      <c r="I12" s="10" t="str">
        <f>IF('Layout full names (mandatory)'!K12&lt;&gt;"",IF(AND('2nd Plate'!I12="",'Reagent batch 2nd plate'!I12=""),"",IF(OR('2nd Plate'!I12="Buffer",'2nd Plate'!I12="Vercirnon",'2nd Plate'!I12="blank"),'2nd Plate'!I12,IF(AND('2nd Plate'!I12&lt;&gt;"",'Reagent batch 2nd plate'!I12&lt;&gt;""),'2nd Plate'!I12&amp;" - "&amp;'Reagent batch 2nd plate'!I12,IF(AND('2nd Plate'!I12="",'Reagent batch 2nd plate'!I12=""),"","error")))),"")</f>
        <v>XXXX-WT-fixed_Pur-2021May - Pur-2021May</v>
      </c>
      <c r="J12" s="10" t="str">
        <f>IF('Layout full names (mandatory)'!L12&lt;&gt;"",IF(AND('2nd Plate'!J12="",'Reagent batch 2nd plate'!J12=""),"",IF(OR('2nd Plate'!J12="Buffer",'2nd Plate'!J12="Vercirnon",'2nd Plate'!J12="blank"),'2nd Plate'!J12,IF(AND('2nd Plate'!J12&lt;&gt;"",'Reagent batch 2nd plate'!J12&lt;&gt;""),'2nd Plate'!J12&amp;" - "&amp;'Reagent batch 2nd plate'!J12,IF(AND('2nd Plate'!J12="",'Reagent batch 2nd plate'!J12=""),"","error")))),"")</f>
        <v>XXXX-WT-fixed_Pur-2021May - Pur-2021May</v>
      </c>
      <c r="K12" s="10" t="str">
        <f>IF('Layout full names (mandatory)'!M12&lt;&gt;"",IF(AND('2nd Plate'!K12="",'Reagent batch 2nd plate'!K12=""),"",IF(OR('2nd Plate'!K12="Buffer",'2nd Plate'!K12="Vercirnon",'2nd Plate'!K12="blank"),'2nd Plate'!K12,IF(AND('2nd Plate'!K12&lt;&gt;"",'Reagent batch 2nd plate'!K12&lt;&gt;""),'2nd Plate'!K12&amp;" - "&amp;'Reagent batch 2nd plate'!K12,IF(AND('2nd Plate'!K12="",'Reagent batch 2nd plate'!K12=""),"","error")))),"")</f>
        <v>XXXX-WT-fixed_Pur-2021May - Pur-2021May</v>
      </c>
      <c r="L12" s="10" t="str">
        <f>IF('Layout full names (mandatory)'!N12&lt;&gt;"",IF(AND('2nd Plate'!L12="",'Reagent batch 2nd plate'!L12=""),"",IF(OR('2nd Plate'!L12="Buffer",'2nd Plate'!L12="Vercirnon",'2nd Plate'!L12="blank"),'2nd Plate'!L12,IF(AND('2nd Plate'!L12&lt;&gt;"",'Reagent batch 2nd plate'!L12&lt;&gt;""),'2nd Plate'!L12&amp;" - "&amp;'Reagent batch 2nd plate'!L12,IF(AND('2nd Plate'!L12="",'Reagent batch 2nd plate'!L12=""),"","error")))),"")</f>
        <v>XXXX-WT-fixed_Pur-2021May - Pur-2021May</v>
      </c>
      <c r="M12" s="10" t="str">
        <f>IF('Layout full names (mandatory)'!O12&lt;&gt;"",IF(AND('2nd Plate'!M12="",'Reagent batch 2nd plate'!M12=""),"",IF(OR('2nd Plate'!M12="Buffer",'2nd Plate'!M12="Vercirnon",'2nd Plate'!M12="blank"),'2nd Plate'!M12,IF(AND('2nd Plate'!M12&lt;&gt;"",'Reagent batch 2nd plate'!M12&lt;&gt;""),'2nd Plate'!M12&amp;" - "&amp;'Reagent batch 2nd plate'!M12,IF(AND('2nd Plate'!M12="",'Reagent batch 2nd plate'!M12=""),"","error")))),"")</f>
        <v>XXXX-WT-fixed_Pur-2021May - Pur-2021May</v>
      </c>
      <c r="N12" s="10" t="str">
        <f>IF('Layout full names (mandatory)'!P12&lt;&gt;"",IF(AND('2nd Plate'!N12="",'Reagent batch 2nd plate'!N12=""),"",IF(OR('2nd Plate'!N12="Buffer",'2nd Plate'!N12="Vercirnon",'2nd Plate'!N12="blank"),'2nd Plate'!N12,IF(AND('2nd Plate'!N12&lt;&gt;"",'Reagent batch 2nd plate'!N12&lt;&gt;""),'2nd Plate'!N12&amp;" - "&amp;'Reagent batch 2nd plate'!N12,IF(AND('2nd Plate'!N12="",'Reagent batch 2nd plate'!N12=""),"","error")))),"")</f>
        <v>XXXX-WT-fixed_Pur-2021May - Pur-2021May</v>
      </c>
      <c r="O12" s="10" t="str">
        <f>IF('Layout full names (mandatory)'!Q12&lt;&gt;"",IF(AND('2nd Plate'!O12="",'Reagent batch 2nd plate'!O12=""),"",IF(OR('2nd Plate'!O12="Buffer",'2nd Plate'!O12="Vercirnon",'2nd Plate'!O12="blank"),'2nd Plate'!O12,IF(AND('2nd Plate'!O12&lt;&gt;"",'Reagent batch 2nd plate'!O12&lt;&gt;""),'2nd Plate'!O12&amp;" - "&amp;'Reagent batch 2nd plate'!O12,IF(AND('2nd Plate'!O12="",'Reagent batch 2nd plate'!O12=""),"","error")))),"")</f>
        <v>XXXX-WT-fixed_Pur-2021May - Pur-2021May</v>
      </c>
      <c r="P12" s="10" t="str">
        <f>IF('Layout full names (mandatory)'!R12&lt;&gt;"",IF(AND('2nd Plate'!P12="",'Reagent batch 2nd plate'!P12=""),"",IF(OR('2nd Plate'!P12="Buffer",'2nd Plate'!P12="Vercirnon",'2nd Plate'!P12="blank"),'2nd Plate'!P12,IF(AND('2nd Plate'!P12&lt;&gt;"",'Reagent batch 2nd plate'!P12&lt;&gt;""),'2nd Plate'!P12&amp;" - "&amp;'Reagent batch 2nd plate'!P12,IF(AND('2nd Plate'!P12="",'Reagent batch 2nd plate'!P12=""),"","error")))),"")</f>
        <v>XXXX-WT-fixed_Pur-2021May - Pur-2021May</v>
      </c>
      <c r="Q12" s="10" t="str">
        <f>IF('Layout full names (mandatory)'!S12&lt;&gt;"",IF(AND('2nd Plate'!Q12="",'Reagent batch 2nd plate'!Q12=""),"",IF(OR('2nd Plate'!Q12="Buffer",'2nd Plate'!Q12="Vercirnon",'2nd Plate'!Q12="blank"),'2nd Plate'!Q12,IF(AND('2nd Plate'!Q12&lt;&gt;"",'Reagent batch 2nd plate'!Q12&lt;&gt;""),'2nd Plate'!Q12&amp;" - "&amp;'Reagent batch 2nd plate'!Q12,IF(AND('2nd Plate'!Q12="",'Reagent batch 2nd plate'!Q12=""),"","error")))),"")</f>
        <v>XXXX-WT-fixed_Pur-2021May - Pur-2021May</v>
      </c>
      <c r="R12" s="10" t="str">
        <f>IF('Layout full names (mandatory)'!T12&lt;&gt;"",IF(AND('2nd Plate'!R12="",'Reagent batch 2nd plate'!R12=""),"",IF(OR('2nd Plate'!R12="Buffer",'2nd Plate'!R12="Vercirnon",'2nd Plate'!R12="blank"),'2nd Plate'!R12,IF(AND('2nd Plate'!R12&lt;&gt;"",'Reagent batch 2nd plate'!R12&lt;&gt;""),'2nd Plate'!R12&amp;" - "&amp;'Reagent batch 2nd plate'!R12,IF(AND('2nd Plate'!R12="",'Reagent batch 2nd plate'!R12=""),"","error")))),"")</f>
        <v>XXXX-WT-fixed_Pur-2021May - Pur-2021May</v>
      </c>
      <c r="S12" s="10" t="str">
        <f>IF('Layout full names (mandatory)'!U12&lt;&gt;"",IF(AND('2nd Plate'!S12="",'Reagent batch 2nd plate'!S12=""),"",IF(OR('2nd Plate'!S12="Buffer",'2nd Plate'!S12="Vercirnon",'2nd Plate'!S12="blank"),'2nd Plate'!S12,IF(AND('2nd Plate'!S12&lt;&gt;"",'Reagent batch 2nd plate'!S12&lt;&gt;""),'2nd Plate'!S12&amp;" - "&amp;'Reagent batch 2nd plate'!S12,IF(AND('2nd Plate'!S12="",'Reagent batch 2nd plate'!S12=""),"","error")))),"")</f>
        <v>XXXX-WT-fixed_Pur-2021May - Pur-2021May</v>
      </c>
      <c r="T12" s="10" t="str">
        <f>IF('Layout full names (mandatory)'!V12&lt;&gt;"",IF(AND('2nd Plate'!T12="",'Reagent batch 2nd plate'!T12=""),"",IF(OR('2nd Plate'!T12="Buffer",'2nd Plate'!T12="Vercirnon",'2nd Plate'!T12="blank"),'2nd Plate'!T12,IF(AND('2nd Plate'!T12&lt;&gt;"",'Reagent batch 2nd plate'!T12&lt;&gt;""),'2nd Plate'!T12&amp;" - "&amp;'Reagent batch 2nd plate'!T12,IF(AND('2nd Plate'!T12="",'Reagent batch 2nd plate'!T12=""),"","error")))),"")</f>
        <v>XXXX-WT-fixed_Pur-2021May - Pur-2021May</v>
      </c>
      <c r="U12" s="10" t="str">
        <f>IF('Layout full names (mandatory)'!W12&lt;&gt;"",IF(AND('2nd Plate'!U12="",'Reagent batch 2nd plate'!U12=""),"",IF(OR('2nd Plate'!U12="Buffer",'2nd Plate'!U12="Vercirnon",'2nd Plate'!U12="blank"),'2nd Plate'!U12,IF(AND('2nd Plate'!U12&lt;&gt;"",'Reagent batch 2nd plate'!U12&lt;&gt;""),'2nd Plate'!U12&amp;" - "&amp;'Reagent batch 2nd plate'!U12,IF(AND('2nd Plate'!U12="",'Reagent batch 2nd plate'!U12=""),"","error")))),"")</f>
        <v>XXXX-WT-fixed_Pur-2021May - Pur-2021May</v>
      </c>
      <c r="V12" s="10" t="str">
        <f>IF('Layout full names (mandatory)'!X12&lt;&gt;"",IF(AND('2nd Plate'!V12="",'Reagent batch 2nd plate'!V12=""),"",IF(OR('2nd Plate'!V12="Buffer",'2nd Plate'!V12="Vercirnon",'2nd Plate'!V12="blank"),'2nd Plate'!V12,IF(AND('2nd Plate'!V12&lt;&gt;"",'Reagent batch 2nd plate'!V12&lt;&gt;""),'2nd Plate'!V12&amp;" - "&amp;'Reagent batch 2nd plate'!V12,IF(AND('2nd Plate'!V12="",'Reagent batch 2nd plate'!V12=""),"","error")))),"")</f>
        <v>XXXX-WT-fixed_Pur-2021May - Pur-2021May</v>
      </c>
      <c r="W12" s="10" t="str">
        <f>IF('Layout full names (mandatory)'!Y12&lt;&gt;"",IF(AND('2nd Plate'!W12="",'Reagent batch 2nd plate'!W12=""),"",IF(OR('2nd Plate'!W12="Buffer",'2nd Plate'!W12="Vercirnon",'2nd Plate'!W12="blank"),'2nd Plate'!W12,IF(AND('2nd Plate'!W12&lt;&gt;"",'Reagent batch 2nd plate'!W12&lt;&gt;""),'2nd Plate'!W12&amp;" - "&amp;'Reagent batch 2nd plate'!W12,IF(AND('2nd Plate'!W12="",'Reagent batch 2nd plate'!W12=""),"","error")))),"")</f>
        <v>XXXX-WT-fixed_Pur-2021May - Pur-2021May</v>
      </c>
      <c r="X12" s="10" t="str">
        <f>IF('Layout full names (mandatory)'!Z12&lt;&gt;"",IF(AND('2nd Plate'!X12="",'Reagent batch 2nd plate'!X12=""),"",IF(OR('2nd Plate'!X12="Buffer",'2nd Plate'!X12="Vercirnon",'2nd Plate'!X12="blank"),'2nd Plate'!X12,IF(AND('2nd Plate'!X12&lt;&gt;"",'Reagent batch 2nd plate'!X12&lt;&gt;""),'2nd Plate'!X12&amp;" - "&amp;'Reagent batch 2nd plate'!X12,IF(AND('2nd Plate'!X12="",'Reagent batch 2nd plate'!X12=""),"","error")))),"")</f>
        <v>XXXX-WT-fixed_Pur-2021May - Pur-2021May</v>
      </c>
      <c r="Y12" s="10" t="str">
        <f>IF('Layout full names (mandatory)'!AA12&lt;&gt;"",IF(AND('2nd Plate'!Y12="",'Reagent batch 2nd plate'!Y12=""),"",IF(OR('2nd Plate'!Y12="Buffer",'2nd Plate'!Y12="Vercirnon",'2nd Plate'!Y12="blank"),'2nd Plate'!Y12,IF(AND('2nd Plate'!Y12&lt;&gt;"",'Reagent batch 2nd plate'!Y12&lt;&gt;""),'2nd Plate'!Y12&amp;" - "&amp;'Reagent batch 2nd plate'!Y12,IF(AND('2nd Plate'!Y12="",'Reagent batch 2nd plate'!Y12=""),"","error")))),"")</f>
        <v>XXXX-WT-fixed_Pur-2021May - Pur-2021May</v>
      </c>
      <c r="Z12" s="3"/>
      <c r="AB12" s="20"/>
      <c r="AC12" t="str">
        <f t="shared" si="0"/>
        <v/>
      </c>
      <c r="AD12" t="str">
        <f t="shared" si="1"/>
        <v/>
      </c>
      <c r="AE12" t="str">
        <f>IF(AB12&lt;&gt;"",COUNTIFS($B$2:$Y$17,AB12,cell_passage!$B$2:$Y$17,"&lt;&gt;"),"")</f>
        <v/>
      </c>
      <c r="AL12" s="27"/>
      <c r="AM12" s="21"/>
    </row>
    <row r="13" spans="1:40" ht="21.75" customHeight="1" thickBot="1" x14ac:dyDescent="0.45">
      <c r="A13" s="2" t="str">
        <f>'Layout full names (mandatory)'!C13</f>
        <v>L</v>
      </c>
      <c r="B13" s="10" t="str">
        <f>IF('Layout full names (mandatory)'!D13&lt;&gt;"",IF(AND('2nd Plate'!B13="",'Reagent batch 2nd plate'!B13=""),"",IF(OR('2nd Plate'!B13="Buffer",'2nd Plate'!B13="Vercirnon",'2nd Plate'!B13="blank"),'2nd Plate'!B13,IF(AND('2nd Plate'!B13&lt;&gt;"",'Reagent batch 2nd plate'!B13&lt;&gt;""),'2nd Plate'!B13&amp;" - "&amp;'Reagent batch 2nd plate'!B13,IF(AND('2nd Plate'!B13="",'Reagent batch 2nd plate'!B13=""),"","error")))),"")</f>
        <v>XXXX-WT-fixed_Pur-2021May - Pur-2021May</v>
      </c>
      <c r="C13" s="10" t="str">
        <f>IF('Layout full names (mandatory)'!E13&lt;&gt;"",IF(AND('2nd Plate'!C13="",'Reagent batch 2nd plate'!C13=""),"",IF(OR('2nd Plate'!C13="Buffer",'2nd Plate'!C13="Vercirnon",'2nd Plate'!C13="blank"),'2nd Plate'!C13,IF(AND('2nd Plate'!C13&lt;&gt;"",'Reagent batch 2nd plate'!C13&lt;&gt;""),'2nd Plate'!C13&amp;" - "&amp;'Reagent batch 2nd plate'!C13,IF(AND('2nd Plate'!C13="",'Reagent batch 2nd plate'!C13=""),"","error")))),"")</f>
        <v>XXXX-WT-fixed_Pur-2021May - Pur-2021May</v>
      </c>
      <c r="D13" s="10" t="str">
        <f>IF('Layout full names (mandatory)'!F13&lt;&gt;"",IF(AND('2nd Plate'!D13="",'Reagent batch 2nd plate'!D13=""),"",IF(OR('2nd Plate'!D13="Buffer",'2nd Plate'!D13="Vercirnon",'2nd Plate'!D13="blank"),'2nd Plate'!D13,IF(AND('2nd Plate'!D13&lt;&gt;"",'Reagent batch 2nd plate'!D13&lt;&gt;""),'2nd Plate'!D13&amp;" - "&amp;'Reagent batch 2nd plate'!D13,IF(AND('2nd Plate'!D13="",'Reagent batch 2nd plate'!D13=""),"","error")))),"")</f>
        <v>XXXX-WT-fixed_Pur-2021May - Pur-2021May</v>
      </c>
      <c r="E13" s="10" t="str">
        <f>IF('Layout full names (mandatory)'!G13&lt;&gt;"",IF(AND('2nd Plate'!E13="",'Reagent batch 2nd plate'!E13=""),"",IF(OR('2nd Plate'!E13="Buffer",'2nd Plate'!E13="Vercirnon",'2nd Plate'!E13="blank"),'2nd Plate'!E13,IF(AND('2nd Plate'!E13&lt;&gt;"",'Reagent batch 2nd plate'!E13&lt;&gt;""),'2nd Plate'!E13&amp;" - "&amp;'Reagent batch 2nd plate'!E13,IF(AND('2nd Plate'!E13="",'Reagent batch 2nd plate'!E13=""),"","error")))),"")</f>
        <v>XXXX-WT-fixed_Pur-2021May - Pur-2021May</v>
      </c>
      <c r="F13" s="10" t="str">
        <f>IF('Layout full names (mandatory)'!H13&lt;&gt;"",IF(AND('2nd Plate'!F13="",'Reagent batch 2nd plate'!F13=""),"",IF(OR('2nd Plate'!F13="Buffer",'2nd Plate'!F13="Vercirnon",'2nd Plate'!F13="blank"),'2nd Plate'!F13,IF(AND('2nd Plate'!F13&lt;&gt;"",'Reagent batch 2nd plate'!F13&lt;&gt;""),'2nd Plate'!F13&amp;" - "&amp;'Reagent batch 2nd plate'!F13,IF(AND('2nd Plate'!F13="",'Reagent batch 2nd plate'!F13=""),"","error")))),"")</f>
        <v>XXXX-WT-fixed_Pur-2021May - Pur-2021May</v>
      </c>
      <c r="G13" s="10" t="str">
        <f>IF('Layout full names (mandatory)'!I13&lt;&gt;"",IF(AND('2nd Plate'!G13="",'Reagent batch 2nd plate'!G13=""),"",IF(OR('2nd Plate'!G13="Buffer",'2nd Plate'!G13="Vercirnon",'2nd Plate'!G13="blank"),'2nd Plate'!G13,IF(AND('2nd Plate'!G13&lt;&gt;"",'Reagent batch 2nd plate'!G13&lt;&gt;""),'2nd Plate'!G13&amp;" - "&amp;'Reagent batch 2nd plate'!G13,IF(AND('2nd Plate'!G13="",'Reagent batch 2nd plate'!G13=""),"","error")))),"")</f>
        <v>XXXX-WT-fixed_Pur-2021May - Pur-2021May</v>
      </c>
      <c r="H13" s="10" t="str">
        <f>IF('Layout full names (mandatory)'!J13&lt;&gt;"",IF(AND('2nd Plate'!H13="",'Reagent batch 2nd plate'!H13=""),"",IF(OR('2nd Plate'!H13="Buffer",'2nd Plate'!H13="Vercirnon",'2nd Plate'!H13="blank"),'2nd Plate'!H13,IF(AND('2nd Plate'!H13&lt;&gt;"",'Reagent batch 2nd plate'!H13&lt;&gt;""),'2nd Plate'!H13&amp;" - "&amp;'Reagent batch 2nd plate'!H13,IF(AND('2nd Plate'!H13="",'Reagent batch 2nd plate'!H13=""),"","error")))),"")</f>
        <v>XXXX-WT-fixed_Pur-2021May - Pur-2021May</v>
      </c>
      <c r="I13" s="10" t="str">
        <f>IF('Layout full names (mandatory)'!K13&lt;&gt;"",IF(AND('2nd Plate'!I13="",'Reagent batch 2nd plate'!I13=""),"",IF(OR('2nd Plate'!I13="Buffer",'2nd Plate'!I13="Vercirnon",'2nd Plate'!I13="blank"),'2nd Plate'!I13,IF(AND('2nd Plate'!I13&lt;&gt;"",'Reagent batch 2nd plate'!I13&lt;&gt;""),'2nd Plate'!I13&amp;" - "&amp;'Reagent batch 2nd plate'!I13,IF(AND('2nd Plate'!I13="",'Reagent batch 2nd plate'!I13=""),"","error")))),"")</f>
        <v>XXXX-WT-fixed_Pur-2021May - Pur-2021May</v>
      </c>
      <c r="J13" s="10" t="str">
        <f>IF('Layout full names (mandatory)'!L13&lt;&gt;"",IF(AND('2nd Plate'!J13="",'Reagent batch 2nd plate'!J13=""),"",IF(OR('2nd Plate'!J13="Buffer",'2nd Plate'!J13="Vercirnon",'2nd Plate'!J13="blank"),'2nd Plate'!J13,IF(AND('2nd Plate'!J13&lt;&gt;"",'Reagent batch 2nd plate'!J13&lt;&gt;""),'2nd Plate'!J13&amp;" - "&amp;'Reagent batch 2nd plate'!J13,IF(AND('2nd Plate'!J13="",'Reagent batch 2nd plate'!J13=""),"","error")))),"")</f>
        <v>XXXX-WT-fixed_Pur-2021May - Pur-2021May</v>
      </c>
      <c r="K13" s="10" t="str">
        <f>IF('Layout full names (mandatory)'!M13&lt;&gt;"",IF(AND('2nd Plate'!K13="",'Reagent batch 2nd plate'!K13=""),"",IF(OR('2nd Plate'!K13="Buffer",'2nd Plate'!K13="Vercirnon",'2nd Plate'!K13="blank"),'2nd Plate'!K13,IF(AND('2nd Plate'!K13&lt;&gt;"",'Reagent batch 2nd plate'!K13&lt;&gt;""),'2nd Plate'!K13&amp;" - "&amp;'Reagent batch 2nd plate'!K13,IF(AND('2nd Plate'!K13="",'Reagent batch 2nd plate'!K13=""),"","error")))),"")</f>
        <v>XXXX-WT-fixed_Pur-2021May - Pur-2021May</v>
      </c>
      <c r="L13" s="10" t="str">
        <f>IF('Layout full names (mandatory)'!N13&lt;&gt;"",IF(AND('2nd Plate'!L13="",'Reagent batch 2nd plate'!L13=""),"",IF(OR('2nd Plate'!L13="Buffer",'2nd Plate'!L13="Vercirnon",'2nd Plate'!L13="blank"),'2nd Plate'!L13,IF(AND('2nd Plate'!L13&lt;&gt;"",'Reagent batch 2nd plate'!L13&lt;&gt;""),'2nd Plate'!L13&amp;" - "&amp;'Reagent batch 2nd plate'!L13,IF(AND('2nd Plate'!L13="",'Reagent batch 2nd plate'!L13=""),"","error")))),"")</f>
        <v>XXXX-WT-fixed_Pur-2021May - Pur-2021May</v>
      </c>
      <c r="M13" s="10" t="str">
        <f>IF('Layout full names (mandatory)'!O13&lt;&gt;"",IF(AND('2nd Plate'!M13="",'Reagent batch 2nd plate'!M13=""),"",IF(OR('2nd Plate'!M13="Buffer",'2nd Plate'!M13="Vercirnon",'2nd Plate'!M13="blank"),'2nd Plate'!M13,IF(AND('2nd Plate'!M13&lt;&gt;"",'Reagent batch 2nd plate'!M13&lt;&gt;""),'2nd Plate'!M13&amp;" - "&amp;'Reagent batch 2nd plate'!M13,IF(AND('2nd Plate'!M13="",'Reagent batch 2nd plate'!M13=""),"","error")))),"")</f>
        <v>XXXX-WT-fixed_Pur-2021May - Pur-2021May</v>
      </c>
      <c r="N13" s="10" t="str">
        <f>IF('Layout full names (mandatory)'!P13&lt;&gt;"",IF(AND('2nd Plate'!N13="",'Reagent batch 2nd plate'!N13=""),"",IF(OR('2nd Plate'!N13="Buffer",'2nd Plate'!N13="Vercirnon",'2nd Plate'!N13="blank"),'2nd Plate'!N13,IF(AND('2nd Plate'!N13&lt;&gt;"",'Reagent batch 2nd plate'!N13&lt;&gt;""),'2nd Plate'!N13&amp;" - "&amp;'Reagent batch 2nd plate'!N13,IF(AND('2nd Plate'!N13="",'Reagent batch 2nd plate'!N13=""),"","error")))),"")</f>
        <v>XXXX-WT-fixed_Pur-2021May - Pur-2021May</v>
      </c>
      <c r="O13" s="10" t="str">
        <f>IF('Layout full names (mandatory)'!Q13&lt;&gt;"",IF(AND('2nd Plate'!O13="",'Reagent batch 2nd plate'!O13=""),"",IF(OR('2nd Plate'!O13="Buffer",'2nd Plate'!O13="Vercirnon",'2nd Plate'!O13="blank"),'2nd Plate'!O13,IF(AND('2nd Plate'!O13&lt;&gt;"",'Reagent batch 2nd plate'!O13&lt;&gt;""),'2nd Plate'!O13&amp;" - "&amp;'Reagent batch 2nd plate'!O13,IF(AND('2nd Plate'!O13="",'Reagent batch 2nd plate'!O13=""),"","error")))),"")</f>
        <v>XXXX-WT-fixed_Pur-2021May - Pur-2021May</v>
      </c>
      <c r="P13" s="10" t="str">
        <f>IF('Layout full names (mandatory)'!R13&lt;&gt;"",IF(AND('2nd Plate'!P13="",'Reagent batch 2nd plate'!P13=""),"",IF(OR('2nd Plate'!P13="Buffer",'2nd Plate'!P13="Vercirnon",'2nd Plate'!P13="blank"),'2nd Plate'!P13,IF(AND('2nd Plate'!P13&lt;&gt;"",'Reagent batch 2nd plate'!P13&lt;&gt;""),'2nd Plate'!P13&amp;" - "&amp;'Reagent batch 2nd plate'!P13,IF(AND('2nd Plate'!P13="",'Reagent batch 2nd plate'!P13=""),"","error")))),"")</f>
        <v>XXXX-WT-fixed_Pur-2021May - Pur-2021May</v>
      </c>
      <c r="Q13" s="10" t="str">
        <f>IF('Layout full names (mandatory)'!S13&lt;&gt;"",IF(AND('2nd Plate'!Q13="",'Reagent batch 2nd plate'!Q13=""),"",IF(OR('2nd Plate'!Q13="Buffer",'2nd Plate'!Q13="Vercirnon",'2nd Plate'!Q13="blank"),'2nd Plate'!Q13,IF(AND('2nd Plate'!Q13&lt;&gt;"",'Reagent batch 2nd plate'!Q13&lt;&gt;""),'2nd Plate'!Q13&amp;" - "&amp;'Reagent batch 2nd plate'!Q13,IF(AND('2nd Plate'!Q13="",'Reagent batch 2nd plate'!Q13=""),"","error")))),"")</f>
        <v>XXXX-WT-fixed_Pur-2021May - Pur-2021May</v>
      </c>
      <c r="R13" s="10" t="str">
        <f>IF('Layout full names (mandatory)'!T13&lt;&gt;"",IF(AND('2nd Plate'!R13="",'Reagent batch 2nd plate'!R13=""),"",IF(OR('2nd Plate'!R13="Buffer",'2nd Plate'!R13="Vercirnon",'2nd Plate'!R13="blank"),'2nd Plate'!R13,IF(AND('2nd Plate'!R13&lt;&gt;"",'Reagent batch 2nd plate'!R13&lt;&gt;""),'2nd Plate'!R13&amp;" - "&amp;'Reagent batch 2nd plate'!R13,IF(AND('2nd Plate'!R13="",'Reagent batch 2nd plate'!R13=""),"","error")))),"")</f>
        <v>XXXX-WT-fixed_Pur-2021May - Pur-2021May</v>
      </c>
      <c r="S13" s="10" t="str">
        <f>IF('Layout full names (mandatory)'!U13&lt;&gt;"",IF(AND('2nd Plate'!S13="",'Reagent batch 2nd plate'!S13=""),"",IF(OR('2nd Plate'!S13="Buffer",'2nd Plate'!S13="Vercirnon",'2nd Plate'!S13="blank"),'2nd Plate'!S13,IF(AND('2nd Plate'!S13&lt;&gt;"",'Reagent batch 2nd plate'!S13&lt;&gt;""),'2nd Plate'!S13&amp;" - "&amp;'Reagent batch 2nd plate'!S13,IF(AND('2nd Plate'!S13="",'Reagent batch 2nd plate'!S13=""),"","error")))),"")</f>
        <v>XXXX-WT-fixed_Pur-2021May - Pur-2021May</v>
      </c>
      <c r="T13" s="10" t="str">
        <f>IF('Layout full names (mandatory)'!V13&lt;&gt;"",IF(AND('2nd Plate'!T13="",'Reagent batch 2nd plate'!T13=""),"",IF(OR('2nd Plate'!T13="Buffer",'2nd Plate'!T13="Vercirnon",'2nd Plate'!T13="blank"),'2nd Plate'!T13,IF(AND('2nd Plate'!T13&lt;&gt;"",'Reagent batch 2nd plate'!T13&lt;&gt;""),'2nd Plate'!T13&amp;" - "&amp;'Reagent batch 2nd plate'!T13,IF(AND('2nd Plate'!T13="",'Reagent batch 2nd plate'!T13=""),"","error")))),"")</f>
        <v>XXXX-WT-fixed_Pur-2021May - Pur-2021May</v>
      </c>
      <c r="U13" s="10" t="str">
        <f>IF('Layout full names (mandatory)'!W13&lt;&gt;"",IF(AND('2nd Plate'!U13="",'Reagent batch 2nd plate'!U13=""),"",IF(OR('2nd Plate'!U13="Buffer",'2nd Plate'!U13="Vercirnon",'2nd Plate'!U13="blank"),'2nd Plate'!U13,IF(AND('2nd Plate'!U13&lt;&gt;"",'Reagent batch 2nd plate'!U13&lt;&gt;""),'2nd Plate'!U13&amp;" - "&amp;'Reagent batch 2nd plate'!U13,IF(AND('2nd Plate'!U13="",'Reagent batch 2nd plate'!U13=""),"","error")))),"")</f>
        <v>XXXX-WT-fixed_Pur-2021May - Pur-2021May</v>
      </c>
      <c r="V13" s="10" t="str">
        <f>IF('Layout full names (mandatory)'!X13&lt;&gt;"",IF(AND('2nd Plate'!V13="",'Reagent batch 2nd plate'!V13=""),"",IF(OR('2nd Plate'!V13="Buffer",'2nd Plate'!V13="Vercirnon",'2nd Plate'!V13="blank"),'2nd Plate'!V13,IF(AND('2nd Plate'!V13&lt;&gt;"",'Reagent batch 2nd plate'!V13&lt;&gt;""),'2nd Plate'!V13&amp;" - "&amp;'Reagent batch 2nd plate'!V13,IF(AND('2nd Plate'!V13="",'Reagent batch 2nd plate'!V13=""),"","error")))),"")</f>
        <v>XXXX-WT-fixed_Pur-2021May - Pur-2021May</v>
      </c>
      <c r="W13" s="10" t="str">
        <f>IF('Layout full names (mandatory)'!Y13&lt;&gt;"",IF(AND('2nd Plate'!W13="",'Reagent batch 2nd plate'!W13=""),"",IF(OR('2nd Plate'!W13="Buffer",'2nd Plate'!W13="Vercirnon",'2nd Plate'!W13="blank"),'2nd Plate'!W13,IF(AND('2nd Plate'!W13&lt;&gt;"",'Reagent batch 2nd plate'!W13&lt;&gt;""),'2nd Plate'!W13&amp;" - "&amp;'Reagent batch 2nd plate'!W13,IF(AND('2nd Plate'!W13="",'Reagent batch 2nd plate'!W13=""),"","error")))),"")</f>
        <v>XXXX-WT-fixed_Pur-2021May - Pur-2021May</v>
      </c>
      <c r="X13" s="10" t="str">
        <f>IF('Layout full names (mandatory)'!Z13&lt;&gt;"",IF(AND('2nd Plate'!X13="",'Reagent batch 2nd plate'!X13=""),"",IF(OR('2nd Plate'!X13="Buffer",'2nd Plate'!X13="Vercirnon",'2nd Plate'!X13="blank"),'2nd Plate'!X13,IF(AND('2nd Plate'!X13&lt;&gt;"",'Reagent batch 2nd plate'!X13&lt;&gt;""),'2nd Plate'!X13&amp;" - "&amp;'Reagent batch 2nd plate'!X13,IF(AND('2nd Plate'!X13="",'Reagent batch 2nd plate'!X13=""),"","error")))),"")</f>
        <v>XXXX-WT-fixed_Pur-2021May - Pur-2021May</v>
      </c>
      <c r="Y13" s="10" t="str">
        <f>IF('Layout full names (mandatory)'!AA13&lt;&gt;"",IF(AND('2nd Plate'!Y13="",'Reagent batch 2nd plate'!Y13=""),"",IF(OR('2nd Plate'!Y13="Buffer",'2nd Plate'!Y13="Vercirnon",'2nd Plate'!Y13="blank"),'2nd Plate'!Y13,IF(AND('2nd Plate'!Y13&lt;&gt;"",'Reagent batch 2nd plate'!Y13&lt;&gt;""),'2nd Plate'!Y13&amp;" - "&amp;'Reagent batch 2nd plate'!Y13,IF(AND('2nd Plate'!Y13="",'Reagent batch 2nd plate'!Y13=""),"","error")))),"")</f>
        <v>XXXX-WT-fixed_Pur-2021May - Pur-2021May</v>
      </c>
      <c r="Z13" s="3"/>
      <c r="AB13" s="20"/>
      <c r="AC13" t="str">
        <f t="shared" si="0"/>
        <v/>
      </c>
      <c r="AD13" t="str">
        <f t="shared" si="1"/>
        <v/>
      </c>
      <c r="AE13" t="str">
        <f>IF(AB13&lt;&gt;"",COUNTIFS($B$2:$Y$17,AB13,cell_passage!$B$2:$Y$17,"&lt;&gt;"),"")</f>
        <v/>
      </c>
      <c r="AF13" t="str">
        <f t="shared" ref="AF13:AF76" si="2">IFERROR(AE13*AD13,"")</f>
        <v/>
      </c>
      <c r="AG13" t="str">
        <f t="shared" ref="AG13:AG76" si="3">IFERROR(AE13*$AF$1,"")</f>
        <v/>
      </c>
      <c r="AL13" s="27"/>
      <c r="AM13" s="21"/>
      <c r="AN13" t="str">
        <f t="shared" ref="AN13:AN76" si="4">IFERROR($AF$1*$AC$1*$AC$2*AE13,"")</f>
        <v/>
      </c>
    </row>
    <row r="14" spans="1:40" ht="21.75" customHeight="1" thickBot="1" x14ac:dyDescent="0.45">
      <c r="A14" s="2" t="str">
        <f>'Layout full names (mandatory)'!C14</f>
        <v>M</v>
      </c>
      <c r="B14" s="10" t="str">
        <f>IF('Layout full names (mandatory)'!D14&lt;&gt;"",IF(AND('2nd Plate'!B14="",'Reagent batch 2nd plate'!B14=""),"",IF(OR('2nd Plate'!B14="Buffer",'2nd Plate'!B14="Vercirnon",'2nd Plate'!B14="blank"),'2nd Plate'!B14,IF(AND('2nd Plate'!B14&lt;&gt;"",'Reagent batch 2nd plate'!B14&lt;&gt;""),'2nd Plate'!B14&amp;" - "&amp;'Reagent batch 2nd plate'!B14,IF(AND('2nd Plate'!B14="",'Reagent batch 2nd plate'!B14=""),"","error")))),"")</f>
        <v>XXXX-WT-fixed_Pur-2021May - Pur-2021May</v>
      </c>
      <c r="C14" s="10" t="str">
        <f>IF('Layout full names (mandatory)'!E14&lt;&gt;"",IF(AND('2nd Plate'!C14="",'Reagent batch 2nd plate'!C14=""),"",IF(OR('2nd Plate'!C14="Buffer",'2nd Plate'!C14="Vercirnon",'2nd Plate'!C14="blank"),'2nd Plate'!C14,IF(AND('2nd Plate'!C14&lt;&gt;"",'Reagent batch 2nd plate'!C14&lt;&gt;""),'2nd Plate'!C14&amp;" - "&amp;'Reagent batch 2nd plate'!C14,IF(AND('2nd Plate'!C14="",'Reagent batch 2nd plate'!C14=""),"","error")))),"")</f>
        <v>XXXX-WT-fixed_Pur-2021May - Pur-2021May</v>
      </c>
      <c r="D14" s="10" t="str">
        <f>IF('Layout full names (mandatory)'!F14&lt;&gt;"",IF(AND('2nd Plate'!D14="",'Reagent batch 2nd plate'!D14=""),"",IF(OR('2nd Plate'!D14="Buffer",'2nd Plate'!D14="Vercirnon",'2nd Plate'!D14="blank"),'2nd Plate'!D14,IF(AND('2nd Plate'!D14&lt;&gt;"",'Reagent batch 2nd plate'!D14&lt;&gt;""),'2nd Plate'!D14&amp;" - "&amp;'Reagent batch 2nd plate'!D14,IF(AND('2nd Plate'!D14="",'Reagent batch 2nd plate'!D14=""),"","error")))),"")</f>
        <v>XXXX-WT-fixed_Pur-2021May - Pur-2021May</v>
      </c>
      <c r="E14" s="10" t="str">
        <f>IF('Layout full names (mandatory)'!G14&lt;&gt;"",IF(AND('2nd Plate'!E14="",'Reagent batch 2nd plate'!E14=""),"",IF(OR('2nd Plate'!E14="Buffer",'2nd Plate'!E14="Vercirnon",'2nd Plate'!E14="blank"),'2nd Plate'!E14,IF(AND('2nd Plate'!E14&lt;&gt;"",'Reagent batch 2nd plate'!E14&lt;&gt;""),'2nd Plate'!E14&amp;" - "&amp;'Reagent batch 2nd plate'!E14,IF(AND('2nd Plate'!E14="",'Reagent batch 2nd plate'!E14=""),"","error")))),"")</f>
        <v>XXXX-WT-fixed_Pur-2021May - Pur-2021May</v>
      </c>
      <c r="F14" s="10" t="str">
        <f>IF('Layout full names (mandatory)'!H14&lt;&gt;"",IF(AND('2nd Plate'!F14="",'Reagent batch 2nd plate'!F14=""),"",IF(OR('2nd Plate'!F14="Buffer",'2nd Plate'!F14="Vercirnon",'2nd Plate'!F14="blank"),'2nd Plate'!F14,IF(AND('2nd Plate'!F14&lt;&gt;"",'Reagent batch 2nd plate'!F14&lt;&gt;""),'2nd Plate'!F14&amp;" - "&amp;'Reagent batch 2nd plate'!F14,IF(AND('2nd Plate'!F14="",'Reagent batch 2nd plate'!F14=""),"","error")))),"")</f>
        <v>XXXX-WT-fixed_Pur-2021May - Pur-2021May</v>
      </c>
      <c r="G14" s="10" t="str">
        <f>IF('Layout full names (mandatory)'!I14&lt;&gt;"",IF(AND('2nd Plate'!G14="",'Reagent batch 2nd plate'!G14=""),"",IF(OR('2nd Plate'!G14="Buffer",'2nd Plate'!G14="Vercirnon",'2nd Plate'!G14="blank"),'2nd Plate'!G14,IF(AND('2nd Plate'!G14&lt;&gt;"",'Reagent batch 2nd plate'!G14&lt;&gt;""),'2nd Plate'!G14&amp;" - "&amp;'Reagent batch 2nd plate'!G14,IF(AND('2nd Plate'!G14="",'Reagent batch 2nd plate'!G14=""),"","error")))),"")</f>
        <v>XXXX-WT-fixed_Pur-2021May - Pur-2021May</v>
      </c>
      <c r="H14" s="10" t="str">
        <f>IF('Layout full names (mandatory)'!J14&lt;&gt;"",IF(AND('2nd Plate'!H14="",'Reagent batch 2nd plate'!H14=""),"",IF(OR('2nd Plate'!H14="Buffer",'2nd Plate'!H14="Vercirnon",'2nd Plate'!H14="blank"),'2nd Plate'!H14,IF(AND('2nd Plate'!H14&lt;&gt;"",'Reagent batch 2nd plate'!H14&lt;&gt;""),'2nd Plate'!H14&amp;" - "&amp;'Reagent batch 2nd plate'!H14,IF(AND('2nd Plate'!H14="",'Reagent batch 2nd plate'!H14=""),"","error")))),"")</f>
        <v>XXXX-WT-fixed_Pur-2021May - Pur-2021May</v>
      </c>
      <c r="I14" s="10" t="str">
        <f>IF('Layout full names (mandatory)'!K14&lt;&gt;"",IF(AND('2nd Plate'!I14="",'Reagent batch 2nd plate'!I14=""),"",IF(OR('2nd Plate'!I14="Buffer",'2nd Plate'!I14="Vercirnon",'2nd Plate'!I14="blank"),'2nd Plate'!I14,IF(AND('2nd Plate'!I14&lt;&gt;"",'Reagent batch 2nd plate'!I14&lt;&gt;""),'2nd Plate'!I14&amp;" - "&amp;'Reagent batch 2nd plate'!I14,IF(AND('2nd Plate'!I14="",'Reagent batch 2nd plate'!I14=""),"","error")))),"")</f>
        <v>XXXX-WT-fixed_Pur-2021May - Pur-2021May</v>
      </c>
      <c r="J14" s="10" t="str">
        <f>IF('Layout full names (mandatory)'!L14&lt;&gt;"",IF(AND('2nd Plate'!J14="",'Reagent batch 2nd plate'!J14=""),"",IF(OR('2nd Plate'!J14="Buffer",'2nd Plate'!J14="Vercirnon",'2nd Plate'!J14="blank"),'2nd Plate'!J14,IF(AND('2nd Plate'!J14&lt;&gt;"",'Reagent batch 2nd plate'!J14&lt;&gt;""),'2nd Plate'!J14&amp;" - "&amp;'Reagent batch 2nd plate'!J14,IF(AND('2nd Plate'!J14="",'Reagent batch 2nd plate'!J14=""),"","error")))),"")</f>
        <v>XXXX-WT-fixed_Pur-2021May - Pur-2021May</v>
      </c>
      <c r="K14" s="10" t="str">
        <f>IF('Layout full names (mandatory)'!M14&lt;&gt;"",IF(AND('2nd Plate'!K14="",'Reagent batch 2nd plate'!K14=""),"",IF(OR('2nd Plate'!K14="Buffer",'2nd Plate'!K14="Vercirnon",'2nd Plate'!K14="blank"),'2nd Plate'!K14,IF(AND('2nd Plate'!K14&lt;&gt;"",'Reagent batch 2nd plate'!K14&lt;&gt;""),'2nd Plate'!K14&amp;" - "&amp;'Reagent batch 2nd plate'!K14,IF(AND('2nd Plate'!K14="",'Reagent batch 2nd plate'!K14=""),"","error")))),"")</f>
        <v>XXXX-WT-fixed_Pur-2021May - Pur-2021May</v>
      </c>
      <c r="L14" s="10" t="str">
        <f>IF('Layout full names (mandatory)'!N14&lt;&gt;"",IF(AND('2nd Plate'!L14="",'Reagent batch 2nd plate'!L14=""),"",IF(OR('2nd Plate'!L14="Buffer",'2nd Plate'!L14="Vercirnon",'2nd Plate'!L14="blank"),'2nd Plate'!L14,IF(AND('2nd Plate'!L14&lt;&gt;"",'Reagent batch 2nd plate'!L14&lt;&gt;""),'2nd Plate'!L14&amp;" - "&amp;'Reagent batch 2nd plate'!L14,IF(AND('2nd Plate'!L14="",'Reagent batch 2nd plate'!L14=""),"","error")))),"")</f>
        <v>XXXX-WT-fixed_Pur-2021May - Pur-2021May</v>
      </c>
      <c r="M14" s="10" t="str">
        <f>IF('Layout full names (mandatory)'!O14&lt;&gt;"",IF(AND('2nd Plate'!M14="",'Reagent batch 2nd plate'!M14=""),"",IF(OR('2nd Plate'!M14="Buffer",'2nd Plate'!M14="Vercirnon",'2nd Plate'!M14="blank"),'2nd Plate'!M14,IF(AND('2nd Plate'!M14&lt;&gt;"",'Reagent batch 2nd plate'!M14&lt;&gt;""),'2nd Plate'!M14&amp;" - "&amp;'Reagent batch 2nd plate'!M14,IF(AND('2nd Plate'!M14="",'Reagent batch 2nd plate'!M14=""),"","error")))),"")</f>
        <v>XXXX-WT-fixed_Pur-2021May - Pur-2021May</v>
      </c>
      <c r="N14" s="10" t="str">
        <f>IF('Layout full names (mandatory)'!P14&lt;&gt;"",IF(AND('2nd Plate'!N14="",'Reagent batch 2nd plate'!N14=""),"",IF(OR('2nd Plate'!N14="Buffer",'2nd Plate'!N14="Vercirnon",'2nd Plate'!N14="blank"),'2nd Plate'!N14,IF(AND('2nd Plate'!N14&lt;&gt;"",'Reagent batch 2nd plate'!N14&lt;&gt;""),'2nd Plate'!N14&amp;" - "&amp;'Reagent batch 2nd plate'!N14,IF(AND('2nd Plate'!N14="",'Reagent batch 2nd plate'!N14=""),"","error")))),"")</f>
        <v>XXXX-WT-fixed_Pur-2021May - Pur-2021May</v>
      </c>
      <c r="O14" s="10" t="str">
        <f>IF('Layout full names (mandatory)'!Q14&lt;&gt;"",IF(AND('2nd Plate'!O14="",'Reagent batch 2nd plate'!O14=""),"",IF(OR('2nd Plate'!O14="Buffer",'2nd Plate'!O14="Vercirnon",'2nd Plate'!O14="blank"),'2nd Plate'!O14,IF(AND('2nd Plate'!O14&lt;&gt;"",'Reagent batch 2nd plate'!O14&lt;&gt;""),'2nd Plate'!O14&amp;" - "&amp;'Reagent batch 2nd plate'!O14,IF(AND('2nd Plate'!O14="",'Reagent batch 2nd plate'!O14=""),"","error")))),"")</f>
        <v>XXXX-WT-fixed_Pur-2021May - Pur-2021May</v>
      </c>
      <c r="P14" s="10" t="str">
        <f>IF('Layout full names (mandatory)'!R14&lt;&gt;"",IF(AND('2nd Plate'!P14="",'Reagent batch 2nd plate'!P14=""),"",IF(OR('2nd Plate'!P14="Buffer",'2nd Plate'!P14="Vercirnon",'2nd Plate'!P14="blank"),'2nd Plate'!P14,IF(AND('2nd Plate'!P14&lt;&gt;"",'Reagent batch 2nd plate'!P14&lt;&gt;""),'2nd Plate'!P14&amp;" - "&amp;'Reagent batch 2nd plate'!P14,IF(AND('2nd Plate'!P14="",'Reagent batch 2nd plate'!P14=""),"","error")))),"")</f>
        <v>XXXX-WT-fixed_Pur-2021May - Pur-2021May</v>
      </c>
      <c r="Q14" s="10" t="str">
        <f>IF('Layout full names (mandatory)'!S14&lt;&gt;"",IF(AND('2nd Plate'!Q14="",'Reagent batch 2nd plate'!Q14=""),"",IF(OR('2nd Plate'!Q14="Buffer",'2nd Plate'!Q14="Vercirnon",'2nd Plate'!Q14="blank"),'2nd Plate'!Q14,IF(AND('2nd Plate'!Q14&lt;&gt;"",'Reagent batch 2nd plate'!Q14&lt;&gt;""),'2nd Plate'!Q14&amp;" - "&amp;'Reagent batch 2nd plate'!Q14,IF(AND('2nd Plate'!Q14="",'Reagent batch 2nd plate'!Q14=""),"","error")))),"")</f>
        <v>XXXX-WT-fixed_Pur-2021May - Pur-2021May</v>
      </c>
      <c r="R14" s="10" t="str">
        <f>IF('Layout full names (mandatory)'!T14&lt;&gt;"",IF(AND('2nd Plate'!R14="",'Reagent batch 2nd plate'!R14=""),"",IF(OR('2nd Plate'!R14="Buffer",'2nd Plate'!R14="Vercirnon",'2nd Plate'!R14="blank"),'2nd Plate'!R14,IF(AND('2nd Plate'!R14&lt;&gt;"",'Reagent batch 2nd plate'!R14&lt;&gt;""),'2nd Plate'!R14&amp;" - "&amp;'Reagent batch 2nd plate'!R14,IF(AND('2nd Plate'!R14="",'Reagent batch 2nd plate'!R14=""),"","error")))),"")</f>
        <v>XXXX-WT-fixed_Pur-2021May - Pur-2021May</v>
      </c>
      <c r="S14" s="10" t="str">
        <f>IF('Layout full names (mandatory)'!U14&lt;&gt;"",IF(AND('2nd Plate'!S14="",'Reagent batch 2nd plate'!S14=""),"",IF(OR('2nd Plate'!S14="Buffer",'2nd Plate'!S14="Vercirnon",'2nd Plate'!S14="blank"),'2nd Plate'!S14,IF(AND('2nd Plate'!S14&lt;&gt;"",'Reagent batch 2nd plate'!S14&lt;&gt;""),'2nd Plate'!S14&amp;" - "&amp;'Reagent batch 2nd plate'!S14,IF(AND('2nd Plate'!S14="",'Reagent batch 2nd plate'!S14=""),"","error")))),"")</f>
        <v>XXXX-WT-fixed_Pur-2021May - Pur-2021May</v>
      </c>
      <c r="T14" s="10" t="str">
        <f>IF('Layout full names (mandatory)'!V14&lt;&gt;"",IF(AND('2nd Plate'!T14="",'Reagent batch 2nd plate'!T14=""),"",IF(OR('2nd Plate'!T14="Buffer",'2nd Plate'!T14="Vercirnon",'2nd Plate'!T14="blank"),'2nd Plate'!T14,IF(AND('2nd Plate'!T14&lt;&gt;"",'Reagent batch 2nd plate'!T14&lt;&gt;""),'2nd Plate'!T14&amp;" - "&amp;'Reagent batch 2nd plate'!T14,IF(AND('2nd Plate'!T14="",'Reagent batch 2nd plate'!T14=""),"","error")))),"")</f>
        <v>XXXX-WT-fixed_Pur-2021May - Pur-2021May</v>
      </c>
      <c r="U14" s="10" t="str">
        <f>IF('Layout full names (mandatory)'!W14&lt;&gt;"",IF(AND('2nd Plate'!U14="",'Reagent batch 2nd plate'!U14=""),"",IF(OR('2nd Plate'!U14="Buffer",'2nd Plate'!U14="Vercirnon",'2nd Plate'!U14="blank"),'2nd Plate'!U14,IF(AND('2nd Plate'!U14&lt;&gt;"",'Reagent batch 2nd plate'!U14&lt;&gt;""),'2nd Plate'!U14&amp;" - "&amp;'Reagent batch 2nd plate'!U14,IF(AND('2nd Plate'!U14="",'Reagent batch 2nd plate'!U14=""),"","error")))),"")</f>
        <v>XXXX-WT-fixed_Pur-2021May - Pur-2021May</v>
      </c>
      <c r="V14" s="10" t="str">
        <f>IF('Layout full names (mandatory)'!X14&lt;&gt;"",IF(AND('2nd Plate'!V14="",'Reagent batch 2nd plate'!V14=""),"",IF(OR('2nd Plate'!V14="Buffer",'2nd Plate'!V14="Vercirnon",'2nd Plate'!V14="blank"),'2nd Plate'!V14,IF(AND('2nd Plate'!V14&lt;&gt;"",'Reagent batch 2nd plate'!V14&lt;&gt;""),'2nd Plate'!V14&amp;" - "&amp;'Reagent batch 2nd plate'!V14,IF(AND('2nd Plate'!V14="",'Reagent batch 2nd plate'!V14=""),"","error")))),"")</f>
        <v>XXXX-WT-fixed_Pur-2021May - Pur-2021May</v>
      </c>
      <c r="W14" s="10" t="str">
        <f>IF('Layout full names (mandatory)'!Y14&lt;&gt;"",IF(AND('2nd Plate'!W14="",'Reagent batch 2nd plate'!W14=""),"",IF(OR('2nd Plate'!W14="Buffer",'2nd Plate'!W14="Vercirnon",'2nd Plate'!W14="blank"),'2nd Plate'!W14,IF(AND('2nd Plate'!W14&lt;&gt;"",'Reagent batch 2nd plate'!W14&lt;&gt;""),'2nd Plate'!W14&amp;" - "&amp;'Reagent batch 2nd plate'!W14,IF(AND('2nd Plate'!W14="",'Reagent batch 2nd plate'!W14=""),"","error")))),"")</f>
        <v>XXXX-WT-fixed_Pur-2021May - Pur-2021May</v>
      </c>
      <c r="X14" s="10" t="str">
        <f>IF('Layout full names (mandatory)'!Z14&lt;&gt;"",IF(AND('2nd Plate'!X14="",'Reagent batch 2nd plate'!X14=""),"",IF(OR('2nd Plate'!X14="Buffer",'2nd Plate'!X14="Vercirnon",'2nd Plate'!X14="blank"),'2nd Plate'!X14,IF(AND('2nd Plate'!X14&lt;&gt;"",'Reagent batch 2nd plate'!X14&lt;&gt;""),'2nd Plate'!X14&amp;" - "&amp;'Reagent batch 2nd plate'!X14,IF(AND('2nd Plate'!X14="",'Reagent batch 2nd plate'!X14=""),"","error")))),"")</f>
        <v>XXXX-WT-fixed_Pur-2021May - Pur-2021May</v>
      </c>
      <c r="Y14" s="10" t="str">
        <f>IF('Layout full names (mandatory)'!AA14&lt;&gt;"",IF(AND('2nd Plate'!Y14="",'Reagent batch 2nd plate'!Y14=""),"",IF(OR('2nd Plate'!Y14="Buffer",'2nd Plate'!Y14="Vercirnon",'2nd Plate'!Y14="blank"),'2nd Plate'!Y14,IF(AND('2nd Plate'!Y14&lt;&gt;"",'Reagent batch 2nd plate'!Y14&lt;&gt;""),'2nd Plate'!Y14&amp;" - "&amp;'Reagent batch 2nd plate'!Y14,IF(AND('2nd Plate'!Y14="",'Reagent batch 2nd plate'!Y14=""),"","error")))),"")</f>
        <v>XXXX-WT-fixed_Pur-2021May - Pur-2021May</v>
      </c>
      <c r="Z14" s="3"/>
      <c r="AB14" s="20"/>
      <c r="AC14" t="str">
        <f t="shared" si="0"/>
        <v/>
      </c>
      <c r="AD14" t="str">
        <f t="shared" si="1"/>
        <v/>
      </c>
      <c r="AE14" t="str">
        <f>IF(AB14&lt;&gt;"",COUNTIFS($B$2:$Y$17,AB14,cell_passage!$B$2:$Y$17,"&lt;&gt;"),"")</f>
        <v/>
      </c>
      <c r="AF14" t="str">
        <f t="shared" si="2"/>
        <v/>
      </c>
      <c r="AG14" t="str">
        <f t="shared" si="3"/>
        <v/>
      </c>
      <c r="AL14" s="27"/>
      <c r="AM14" s="21"/>
      <c r="AN14" t="str">
        <f t="shared" si="4"/>
        <v/>
      </c>
    </row>
    <row r="15" spans="1:40" ht="21.75" customHeight="1" thickBot="1" x14ac:dyDescent="0.45">
      <c r="A15" s="2" t="str">
        <f>'Layout full names (mandatory)'!C15</f>
        <v>N</v>
      </c>
      <c r="B15" s="10" t="str">
        <f>IF('Layout full names (mandatory)'!D15&lt;&gt;"",IF(AND('2nd Plate'!B15="",'Reagent batch 2nd plate'!B15=""),"",IF(OR('2nd Plate'!B15="Buffer",'2nd Plate'!B15="Vercirnon",'2nd Plate'!B15="blank"),'2nd Plate'!B15,IF(AND('2nd Plate'!B15&lt;&gt;"",'Reagent batch 2nd plate'!B15&lt;&gt;""),'2nd Plate'!B15&amp;" - "&amp;'Reagent batch 2nd plate'!B15,IF(AND('2nd Plate'!B15="",'Reagent batch 2nd plate'!B15=""),"","error")))),"")</f>
        <v>XXXX-WT-fixed_Pur-2021May - Pur-2021May</v>
      </c>
      <c r="C15" s="10" t="str">
        <f>IF('Layout full names (mandatory)'!E15&lt;&gt;"",IF(AND('2nd Plate'!C15="",'Reagent batch 2nd plate'!C15=""),"",IF(OR('2nd Plate'!C15="Buffer",'2nd Plate'!C15="Vercirnon",'2nd Plate'!C15="blank"),'2nd Plate'!C15,IF(AND('2nd Plate'!C15&lt;&gt;"",'Reagent batch 2nd plate'!C15&lt;&gt;""),'2nd Plate'!C15&amp;" - "&amp;'Reagent batch 2nd plate'!C15,IF(AND('2nd Plate'!C15="",'Reagent batch 2nd plate'!C15=""),"","error")))),"")</f>
        <v>XXXX-WT-fixed_Pur-2021May - Pur-2021May</v>
      </c>
      <c r="D15" s="10" t="str">
        <f>IF('Layout full names (mandatory)'!F15&lt;&gt;"",IF(AND('2nd Plate'!D15="",'Reagent batch 2nd plate'!D15=""),"",IF(OR('2nd Plate'!D15="Buffer",'2nd Plate'!D15="Vercirnon",'2nd Plate'!D15="blank"),'2nd Plate'!D15,IF(AND('2nd Plate'!D15&lt;&gt;"",'Reagent batch 2nd plate'!D15&lt;&gt;""),'2nd Plate'!D15&amp;" - "&amp;'Reagent batch 2nd plate'!D15,IF(AND('2nd Plate'!D15="",'Reagent batch 2nd plate'!D15=""),"","error")))),"")</f>
        <v>XXXX-WT-fixed_Pur-2021May - Pur-2021May</v>
      </c>
      <c r="E15" s="10" t="str">
        <f>IF('Layout full names (mandatory)'!G15&lt;&gt;"",IF(AND('2nd Plate'!E15="",'Reagent batch 2nd plate'!E15=""),"",IF(OR('2nd Plate'!E15="Buffer",'2nd Plate'!E15="Vercirnon",'2nd Plate'!E15="blank"),'2nd Plate'!E15,IF(AND('2nd Plate'!E15&lt;&gt;"",'Reagent batch 2nd plate'!E15&lt;&gt;""),'2nd Plate'!E15&amp;" - "&amp;'Reagent batch 2nd plate'!E15,IF(AND('2nd Plate'!E15="",'Reagent batch 2nd plate'!E15=""),"","error")))),"")</f>
        <v>XXXX-WT-fixed_Pur-2021May - Pur-2021May</v>
      </c>
      <c r="F15" s="10" t="str">
        <f>IF('Layout full names (mandatory)'!H15&lt;&gt;"",IF(AND('2nd Plate'!F15="",'Reagent batch 2nd plate'!F15=""),"",IF(OR('2nd Plate'!F15="Buffer",'2nd Plate'!F15="Vercirnon",'2nd Plate'!F15="blank"),'2nd Plate'!F15,IF(AND('2nd Plate'!F15&lt;&gt;"",'Reagent batch 2nd plate'!F15&lt;&gt;""),'2nd Plate'!F15&amp;" - "&amp;'Reagent batch 2nd plate'!F15,IF(AND('2nd Plate'!F15="",'Reagent batch 2nd plate'!F15=""),"","error")))),"")</f>
        <v>XXXX-WT-fixed_Pur-2021May - Pur-2021May</v>
      </c>
      <c r="G15" s="10" t="str">
        <f>IF('Layout full names (mandatory)'!I15&lt;&gt;"",IF(AND('2nd Plate'!G15="",'Reagent batch 2nd plate'!G15=""),"",IF(OR('2nd Plate'!G15="Buffer",'2nd Plate'!G15="Vercirnon",'2nd Plate'!G15="blank"),'2nd Plate'!G15,IF(AND('2nd Plate'!G15&lt;&gt;"",'Reagent batch 2nd plate'!G15&lt;&gt;""),'2nd Plate'!G15&amp;" - "&amp;'Reagent batch 2nd plate'!G15,IF(AND('2nd Plate'!G15="",'Reagent batch 2nd plate'!G15=""),"","error")))),"")</f>
        <v>XXXX-WT-fixed_Pur-2021May - Pur-2021May</v>
      </c>
      <c r="H15" s="10" t="str">
        <f>IF('Layout full names (mandatory)'!J15&lt;&gt;"",IF(AND('2nd Plate'!H15="",'Reagent batch 2nd plate'!H15=""),"",IF(OR('2nd Plate'!H15="Buffer",'2nd Plate'!H15="Vercirnon",'2nd Plate'!H15="blank"),'2nd Plate'!H15,IF(AND('2nd Plate'!H15&lt;&gt;"",'Reagent batch 2nd plate'!H15&lt;&gt;""),'2nd Plate'!H15&amp;" - "&amp;'Reagent batch 2nd plate'!H15,IF(AND('2nd Plate'!H15="",'Reagent batch 2nd plate'!H15=""),"","error")))),"")</f>
        <v>XXXX-WT-fixed_Pur-2021May - Pur-2021May</v>
      </c>
      <c r="I15" s="10" t="str">
        <f>IF('Layout full names (mandatory)'!K15&lt;&gt;"",IF(AND('2nd Plate'!I15="",'Reagent batch 2nd plate'!I15=""),"",IF(OR('2nd Plate'!I15="Buffer",'2nd Plate'!I15="Vercirnon",'2nd Plate'!I15="blank"),'2nd Plate'!I15,IF(AND('2nd Plate'!I15&lt;&gt;"",'Reagent batch 2nd plate'!I15&lt;&gt;""),'2nd Plate'!I15&amp;" - "&amp;'Reagent batch 2nd plate'!I15,IF(AND('2nd Plate'!I15="",'Reagent batch 2nd plate'!I15=""),"","error")))),"")</f>
        <v>XXXX-WT-fixed_Pur-2021May - Pur-2021May</v>
      </c>
      <c r="J15" s="10" t="str">
        <f>IF('Layout full names (mandatory)'!L15&lt;&gt;"",IF(AND('2nd Plate'!J15="",'Reagent batch 2nd plate'!J15=""),"",IF(OR('2nd Plate'!J15="Buffer",'2nd Plate'!J15="Vercirnon",'2nd Plate'!J15="blank"),'2nd Plate'!J15,IF(AND('2nd Plate'!J15&lt;&gt;"",'Reagent batch 2nd plate'!J15&lt;&gt;""),'2nd Plate'!J15&amp;" - "&amp;'Reagent batch 2nd plate'!J15,IF(AND('2nd Plate'!J15="",'Reagent batch 2nd plate'!J15=""),"","error")))),"")</f>
        <v>XXXX-WT-fixed_Pur-2021May - Pur-2021May</v>
      </c>
      <c r="K15" s="10" t="str">
        <f>IF('Layout full names (mandatory)'!M15&lt;&gt;"",IF(AND('2nd Plate'!K15="",'Reagent batch 2nd plate'!K15=""),"",IF(OR('2nd Plate'!K15="Buffer",'2nd Plate'!K15="Vercirnon",'2nd Plate'!K15="blank"),'2nd Plate'!K15,IF(AND('2nd Plate'!K15&lt;&gt;"",'Reagent batch 2nd plate'!K15&lt;&gt;""),'2nd Plate'!K15&amp;" - "&amp;'Reagent batch 2nd plate'!K15,IF(AND('2nd Plate'!K15="",'Reagent batch 2nd plate'!K15=""),"","error")))),"")</f>
        <v>XXXX-WT-fixed_Pur-2021May - Pur-2021May</v>
      </c>
      <c r="L15" s="10" t="str">
        <f>IF('Layout full names (mandatory)'!N15&lt;&gt;"",IF(AND('2nd Plate'!L15="",'Reagent batch 2nd plate'!L15=""),"",IF(OR('2nd Plate'!L15="Buffer",'2nd Plate'!L15="Vercirnon",'2nd Plate'!L15="blank"),'2nd Plate'!L15,IF(AND('2nd Plate'!L15&lt;&gt;"",'Reagent batch 2nd plate'!L15&lt;&gt;""),'2nd Plate'!L15&amp;" - "&amp;'Reagent batch 2nd plate'!L15,IF(AND('2nd Plate'!L15="",'Reagent batch 2nd plate'!L15=""),"","error")))),"")</f>
        <v>XXXX-WT-fixed_Pur-2021May - Pur-2021May</v>
      </c>
      <c r="M15" s="10" t="str">
        <f>IF('Layout full names (mandatory)'!O15&lt;&gt;"",IF(AND('2nd Plate'!M15="",'Reagent batch 2nd plate'!M15=""),"",IF(OR('2nd Plate'!M15="Buffer",'2nd Plate'!M15="Vercirnon",'2nd Plate'!M15="blank"),'2nd Plate'!M15,IF(AND('2nd Plate'!M15&lt;&gt;"",'Reagent batch 2nd plate'!M15&lt;&gt;""),'2nd Plate'!M15&amp;" - "&amp;'Reagent batch 2nd plate'!M15,IF(AND('2nd Plate'!M15="",'Reagent batch 2nd plate'!M15=""),"","error")))),"")</f>
        <v>XXXX-WT-fixed_Pur-2021May - Pur-2021May</v>
      </c>
      <c r="N15" s="10" t="str">
        <f>IF('Layout full names (mandatory)'!P15&lt;&gt;"",IF(AND('2nd Plate'!N15="",'Reagent batch 2nd plate'!N15=""),"",IF(OR('2nd Plate'!N15="Buffer",'2nd Plate'!N15="Vercirnon",'2nd Plate'!N15="blank"),'2nd Plate'!N15,IF(AND('2nd Plate'!N15&lt;&gt;"",'Reagent batch 2nd plate'!N15&lt;&gt;""),'2nd Plate'!N15&amp;" - "&amp;'Reagent batch 2nd plate'!N15,IF(AND('2nd Plate'!N15="",'Reagent batch 2nd plate'!N15=""),"","error")))),"")</f>
        <v>XXXX-WT-fixed_Pur-2021May - Pur-2021May</v>
      </c>
      <c r="O15" s="10" t="str">
        <f>IF('Layout full names (mandatory)'!Q15&lt;&gt;"",IF(AND('2nd Plate'!O15="",'Reagent batch 2nd plate'!O15=""),"",IF(OR('2nd Plate'!O15="Buffer",'2nd Plate'!O15="Vercirnon",'2nd Plate'!O15="blank"),'2nd Plate'!O15,IF(AND('2nd Plate'!O15&lt;&gt;"",'Reagent batch 2nd plate'!O15&lt;&gt;""),'2nd Plate'!O15&amp;" - "&amp;'Reagent batch 2nd plate'!O15,IF(AND('2nd Plate'!O15="",'Reagent batch 2nd plate'!O15=""),"","error")))),"")</f>
        <v>XXXX-WT-fixed_Pur-2021May - Pur-2021May</v>
      </c>
      <c r="P15" s="10" t="str">
        <f>IF('Layout full names (mandatory)'!R15&lt;&gt;"",IF(AND('2nd Plate'!P15="",'Reagent batch 2nd plate'!P15=""),"",IF(OR('2nd Plate'!P15="Buffer",'2nd Plate'!P15="Vercirnon",'2nd Plate'!P15="blank"),'2nd Plate'!P15,IF(AND('2nd Plate'!P15&lt;&gt;"",'Reagent batch 2nd plate'!P15&lt;&gt;""),'2nd Plate'!P15&amp;" - "&amp;'Reagent batch 2nd plate'!P15,IF(AND('2nd Plate'!P15="",'Reagent batch 2nd plate'!P15=""),"","error")))),"")</f>
        <v>XXXX-WT-fixed_Pur-2021May - Pur-2021May</v>
      </c>
      <c r="Q15" s="10" t="str">
        <f>IF('Layout full names (mandatory)'!S15&lt;&gt;"",IF(AND('2nd Plate'!Q15="",'Reagent batch 2nd plate'!Q15=""),"",IF(OR('2nd Plate'!Q15="Buffer",'2nd Plate'!Q15="Vercirnon",'2nd Plate'!Q15="blank"),'2nd Plate'!Q15,IF(AND('2nd Plate'!Q15&lt;&gt;"",'Reagent batch 2nd plate'!Q15&lt;&gt;""),'2nd Plate'!Q15&amp;" - "&amp;'Reagent batch 2nd plate'!Q15,IF(AND('2nd Plate'!Q15="",'Reagent batch 2nd plate'!Q15=""),"","error")))),"")</f>
        <v>XXXX-WT-fixed_Pur-2021May - Pur-2021May</v>
      </c>
      <c r="R15" s="10" t="str">
        <f>IF('Layout full names (mandatory)'!T15&lt;&gt;"",IF(AND('2nd Plate'!R15="",'Reagent batch 2nd plate'!R15=""),"",IF(OR('2nd Plate'!R15="Buffer",'2nd Plate'!R15="Vercirnon",'2nd Plate'!R15="blank"),'2nd Plate'!R15,IF(AND('2nd Plate'!R15&lt;&gt;"",'Reagent batch 2nd plate'!R15&lt;&gt;""),'2nd Plate'!R15&amp;" - "&amp;'Reagent batch 2nd plate'!R15,IF(AND('2nd Plate'!R15="",'Reagent batch 2nd plate'!R15=""),"","error")))),"")</f>
        <v>XXXX-WT-fixed_Pur-2021May - Pur-2021May</v>
      </c>
      <c r="S15" s="10" t="str">
        <f>IF('Layout full names (mandatory)'!U15&lt;&gt;"",IF(AND('2nd Plate'!S15="",'Reagent batch 2nd plate'!S15=""),"",IF(OR('2nd Plate'!S15="Buffer",'2nd Plate'!S15="Vercirnon",'2nd Plate'!S15="blank"),'2nd Plate'!S15,IF(AND('2nd Plate'!S15&lt;&gt;"",'Reagent batch 2nd plate'!S15&lt;&gt;""),'2nd Plate'!S15&amp;" - "&amp;'Reagent batch 2nd plate'!S15,IF(AND('2nd Plate'!S15="",'Reagent batch 2nd plate'!S15=""),"","error")))),"")</f>
        <v>XXXX-WT-fixed_Pur-2021May - Pur-2021May</v>
      </c>
      <c r="T15" s="10" t="str">
        <f>IF('Layout full names (mandatory)'!V15&lt;&gt;"",IF(AND('2nd Plate'!T15="",'Reagent batch 2nd plate'!T15=""),"",IF(OR('2nd Plate'!T15="Buffer",'2nd Plate'!T15="Vercirnon",'2nd Plate'!T15="blank"),'2nd Plate'!T15,IF(AND('2nd Plate'!T15&lt;&gt;"",'Reagent batch 2nd plate'!T15&lt;&gt;""),'2nd Plate'!T15&amp;" - "&amp;'Reagent batch 2nd plate'!T15,IF(AND('2nd Plate'!T15="",'Reagent batch 2nd plate'!T15=""),"","error")))),"")</f>
        <v>XXXX-WT-fixed_Pur-2021May - Pur-2021May</v>
      </c>
      <c r="U15" s="10" t="str">
        <f>IF('Layout full names (mandatory)'!W15&lt;&gt;"",IF(AND('2nd Plate'!U15="",'Reagent batch 2nd plate'!U15=""),"",IF(OR('2nd Plate'!U15="Buffer",'2nd Plate'!U15="Vercirnon",'2nd Plate'!U15="blank"),'2nd Plate'!U15,IF(AND('2nd Plate'!U15&lt;&gt;"",'Reagent batch 2nd plate'!U15&lt;&gt;""),'2nd Plate'!U15&amp;" - "&amp;'Reagent batch 2nd plate'!U15,IF(AND('2nd Plate'!U15="",'Reagent batch 2nd plate'!U15=""),"","error")))),"")</f>
        <v>XXXX-WT-fixed_Pur-2021May - Pur-2021May</v>
      </c>
      <c r="V15" s="10" t="str">
        <f>IF('Layout full names (mandatory)'!X15&lt;&gt;"",IF(AND('2nd Plate'!V15="",'Reagent batch 2nd plate'!V15=""),"",IF(OR('2nd Plate'!V15="Buffer",'2nd Plate'!V15="Vercirnon",'2nd Plate'!V15="blank"),'2nd Plate'!V15,IF(AND('2nd Plate'!V15&lt;&gt;"",'Reagent batch 2nd plate'!V15&lt;&gt;""),'2nd Plate'!V15&amp;" - "&amp;'Reagent batch 2nd plate'!V15,IF(AND('2nd Plate'!V15="",'Reagent batch 2nd plate'!V15=""),"","error")))),"")</f>
        <v>XXXX-WT-fixed_Pur-2021May - Pur-2021May</v>
      </c>
      <c r="W15" s="10" t="str">
        <f>IF('Layout full names (mandatory)'!Y15&lt;&gt;"",IF(AND('2nd Plate'!W15="",'Reagent batch 2nd plate'!W15=""),"",IF(OR('2nd Plate'!W15="Buffer",'2nd Plate'!W15="Vercirnon",'2nd Plate'!W15="blank"),'2nd Plate'!W15,IF(AND('2nd Plate'!W15&lt;&gt;"",'Reagent batch 2nd plate'!W15&lt;&gt;""),'2nd Plate'!W15&amp;" - "&amp;'Reagent batch 2nd plate'!W15,IF(AND('2nd Plate'!W15="",'Reagent batch 2nd plate'!W15=""),"","error")))),"")</f>
        <v>XXXX-WT-fixed_Pur-2021May - Pur-2021May</v>
      </c>
      <c r="X15" s="10" t="str">
        <f>IF('Layout full names (mandatory)'!Z15&lt;&gt;"",IF(AND('2nd Plate'!X15="",'Reagent batch 2nd plate'!X15=""),"",IF(OR('2nd Plate'!X15="Buffer",'2nd Plate'!X15="Vercirnon",'2nd Plate'!X15="blank"),'2nd Plate'!X15,IF(AND('2nd Plate'!X15&lt;&gt;"",'Reagent batch 2nd plate'!X15&lt;&gt;""),'2nd Plate'!X15&amp;" - "&amp;'Reagent batch 2nd plate'!X15,IF(AND('2nd Plate'!X15="",'Reagent batch 2nd plate'!X15=""),"","error")))),"")</f>
        <v>XXXX-WT-fixed_Pur-2021May - Pur-2021May</v>
      </c>
      <c r="Y15" s="10" t="str">
        <f>IF('Layout full names (mandatory)'!AA15&lt;&gt;"",IF(AND('2nd Plate'!Y15="",'Reagent batch 2nd plate'!Y15=""),"",IF(OR('2nd Plate'!Y15="Buffer",'2nd Plate'!Y15="Vercirnon",'2nd Plate'!Y15="blank"),'2nd Plate'!Y15,IF(AND('2nd Plate'!Y15&lt;&gt;"",'Reagent batch 2nd plate'!Y15&lt;&gt;""),'2nd Plate'!Y15&amp;" - "&amp;'Reagent batch 2nd plate'!Y15,IF(AND('2nd Plate'!Y15="",'Reagent batch 2nd plate'!Y15=""),"","error")))),"")</f>
        <v>XXXX-WT-fixed_Pur-2021May - Pur-2021May</v>
      </c>
      <c r="Z15" s="3"/>
      <c r="AB15" s="20"/>
      <c r="AC15" t="str">
        <f t="shared" si="0"/>
        <v/>
      </c>
      <c r="AD15" t="str">
        <f t="shared" si="1"/>
        <v/>
      </c>
      <c r="AE15" t="str">
        <f>IF(AB15&lt;&gt;"",COUNTIFS($B$2:$Y$17,AB15,cell_passage!$B$2:$Y$17,"&lt;&gt;"),"")</f>
        <v/>
      </c>
      <c r="AF15" t="str">
        <f t="shared" si="2"/>
        <v/>
      </c>
      <c r="AG15" t="str">
        <f t="shared" si="3"/>
        <v/>
      </c>
      <c r="AL15" s="27"/>
      <c r="AM15" s="21"/>
      <c r="AN15" t="str">
        <f t="shared" si="4"/>
        <v/>
      </c>
    </row>
    <row r="16" spans="1:40" ht="21.75" customHeight="1" thickBot="1" x14ac:dyDescent="0.45">
      <c r="A16" s="2" t="str">
        <f>'Layout full names (mandatory)'!C16</f>
        <v>O</v>
      </c>
      <c r="B16" s="10" t="str">
        <f>IF('Layout full names (mandatory)'!D16&lt;&gt;"",IF(AND('2nd Plate'!B16="",'Reagent batch 2nd plate'!B16=""),"",IF(OR('2nd Plate'!B16="Buffer",'2nd Plate'!B16="Vercirnon",'2nd Plate'!B16="blank"),'2nd Plate'!B16,IF(AND('2nd Plate'!B16&lt;&gt;"",'Reagent batch 2nd plate'!B16&lt;&gt;""),'2nd Plate'!B16&amp;" - "&amp;'Reagent batch 2nd plate'!B16,IF(AND('2nd Plate'!B16="",'Reagent batch 2nd plate'!B16=""),"","error")))),"")</f>
        <v>XXXX-WT-fixed_Pur-2021May - Pur-2021May</v>
      </c>
      <c r="C16" s="10" t="str">
        <f>IF('Layout full names (mandatory)'!E16&lt;&gt;"",IF(AND('2nd Plate'!C16="",'Reagent batch 2nd plate'!C16=""),"",IF(OR('2nd Plate'!C16="Buffer",'2nd Plate'!C16="Vercirnon",'2nd Plate'!C16="blank"),'2nd Plate'!C16,IF(AND('2nd Plate'!C16&lt;&gt;"",'Reagent batch 2nd plate'!C16&lt;&gt;""),'2nd Plate'!C16&amp;" - "&amp;'Reagent batch 2nd plate'!C16,IF(AND('2nd Plate'!C16="",'Reagent batch 2nd plate'!C16=""),"","error")))),"")</f>
        <v>XXXX-WT-fixed_Pur-2021May - Pur-2021May</v>
      </c>
      <c r="D16" s="10" t="str">
        <f>IF('Layout full names (mandatory)'!F16&lt;&gt;"",IF(AND('2nd Plate'!D16="",'Reagent batch 2nd plate'!D16=""),"",IF(OR('2nd Plate'!D16="Buffer",'2nd Plate'!D16="Vercirnon",'2nd Plate'!D16="blank"),'2nd Plate'!D16,IF(AND('2nd Plate'!D16&lt;&gt;"",'Reagent batch 2nd plate'!D16&lt;&gt;""),'2nd Plate'!D16&amp;" - "&amp;'Reagent batch 2nd plate'!D16,IF(AND('2nd Plate'!D16="",'Reagent batch 2nd plate'!D16=""),"","error")))),"")</f>
        <v>XXXX-WT-fixed_Pur-2021May - Pur-2021May</v>
      </c>
      <c r="E16" s="10" t="str">
        <f>IF('Layout full names (mandatory)'!G16&lt;&gt;"",IF(AND('2nd Plate'!E16="",'Reagent batch 2nd plate'!E16=""),"",IF(OR('2nd Plate'!E16="Buffer",'2nd Plate'!E16="Vercirnon",'2nd Plate'!E16="blank"),'2nd Plate'!E16,IF(AND('2nd Plate'!E16&lt;&gt;"",'Reagent batch 2nd plate'!E16&lt;&gt;""),'2nd Plate'!E16&amp;" - "&amp;'Reagent batch 2nd plate'!E16,IF(AND('2nd Plate'!E16="",'Reagent batch 2nd plate'!E16=""),"","error")))),"")</f>
        <v>XXXX-WT-fixed_Pur-2021May - Pur-2021May</v>
      </c>
      <c r="F16" s="10" t="str">
        <f>IF('Layout full names (mandatory)'!H16&lt;&gt;"",IF(AND('2nd Plate'!F16="",'Reagent batch 2nd plate'!F16=""),"",IF(OR('2nd Plate'!F16="Buffer",'2nd Plate'!F16="Vercirnon",'2nd Plate'!F16="blank"),'2nd Plate'!F16,IF(AND('2nd Plate'!F16&lt;&gt;"",'Reagent batch 2nd plate'!F16&lt;&gt;""),'2nd Plate'!F16&amp;" - "&amp;'Reagent batch 2nd plate'!F16,IF(AND('2nd Plate'!F16="",'Reagent batch 2nd plate'!F16=""),"","error")))),"")</f>
        <v>XXXX-WT-fixed_Pur-2021May - Pur-2021May</v>
      </c>
      <c r="G16" s="10" t="str">
        <f>IF('Layout full names (mandatory)'!I16&lt;&gt;"",IF(AND('2nd Plate'!G16="",'Reagent batch 2nd plate'!G16=""),"",IF(OR('2nd Plate'!G16="Buffer",'2nd Plate'!G16="Vercirnon",'2nd Plate'!G16="blank"),'2nd Plate'!G16,IF(AND('2nd Plate'!G16&lt;&gt;"",'Reagent batch 2nd plate'!G16&lt;&gt;""),'2nd Plate'!G16&amp;" - "&amp;'Reagent batch 2nd plate'!G16,IF(AND('2nd Plate'!G16="",'Reagent batch 2nd plate'!G16=""),"","error")))),"")</f>
        <v>XXXX-WT-fixed_Pur-2021May - Pur-2021May</v>
      </c>
      <c r="H16" s="10" t="str">
        <f>IF('Layout full names (mandatory)'!J16&lt;&gt;"",IF(AND('2nd Plate'!H16="",'Reagent batch 2nd plate'!H16=""),"",IF(OR('2nd Plate'!H16="Buffer",'2nd Plate'!H16="Vercirnon",'2nd Plate'!H16="blank"),'2nd Plate'!H16,IF(AND('2nd Plate'!H16&lt;&gt;"",'Reagent batch 2nd plate'!H16&lt;&gt;""),'2nd Plate'!H16&amp;" - "&amp;'Reagent batch 2nd plate'!H16,IF(AND('2nd Plate'!H16="",'Reagent batch 2nd plate'!H16=""),"","error")))),"")</f>
        <v>XXXX-WT-fixed_Pur-2021May - Pur-2021May</v>
      </c>
      <c r="I16" s="10" t="str">
        <f>IF('Layout full names (mandatory)'!K16&lt;&gt;"",IF(AND('2nd Plate'!I16="",'Reagent batch 2nd plate'!I16=""),"",IF(OR('2nd Plate'!I16="Buffer",'2nd Plate'!I16="Vercirnon",'2nd Plate'!I16="blank"),'2nd Plate'!I16,IF(AND('2nd Plate'!I16&lt;&gt;"",'Reagent batch 2nd plate'!I16&lt;&gt;""),'2nd Plate'!I16&amp;" - "&amp;'Reagent batch 2nd plate'!I16,IF(AND('2nd Plate'!I16="",'Reagent batch 2nd plate'!I16=""),"","error")))),"")</f>
        <v>XXXX-WT-fixed_Pur-2021May - Pur-2021May</v>
      </c>
      <c r="J16" s="10" t="str">
        <f>IF('Layout full names (mandatory)'!L16&lt;&gt;"",IF(AND('2nd Plate'!J16="",'Reagent batch 2nd plate'!J16=""),"",IF(OR('2nd Plate'!J16="Buffer",'2nd Plate'!J16="Vercirnon",'2nd Plate'!J16="blank"),'2nd Plate'!J16,IF(AND('2nd Plate'!J16&lt;&gt;"",'Reagent batch 2nd plate'!J16&lt;&gt;""),'2nd Plate'!J16&amp;" - "&amp;'Reagent batch 2nd plate'!J16,IF(AND('2nd Plate'!J16="",'Reagent batch 2nd plate'!J16=""),"","error")))),"")</f>
        <v>XXXX-WT-fixed_Pur-2021May - Pur-2021May</v>
      </c>
      <c r="K16" s="10" t="str">
        <f>IF('Layout full names (mandatory)'!M16&lt;&gt;"",IF(AND('2nd Plate'!K16="",'Reagent batch 2nd plate'!K16=""),"",IF(OR('2nd Plate'!K16="Buffer",'2nd Plate'!K16="Vercirnon",'2nd Plate'!K16="blank"),'2nd Plate'!K16,IF(AND('2nd Plate'!K16&lt;&gt;"",'Reagent batch 2nd plate'!K16&lt;&gt;""),'2nd Plate'!K16&amp;" - "&amp;'Reagent batch 2nd plate'!K16,IF(AND('2nd Plate'!K16="",'Reagent batch 2nd plate'!K16=""),"","error")))),"")</f>
        <v>XXXX-WT-fixed_Pur-2021May - Pur-2021May</v>
      </c>
      <c r="L16" s="10" t="str">
        <f>IF('Layout full names (mandatory)'!N16&lt;&gt;"",IF(AND('2nd Plate'!L16="",'Reagent batch 2nd plate'!L16=""),"",IF(OR('2nd Plate'!L16="Buffer",'2nd Plate'!L16="Vercirnon",'2nd Plate'!L16="blank"),'2nd Plate'!L16,IF(AND('2nd Plate'!L16&lt;&gt;"",'Reagent batch 2nd plate'!L16&lt;&gt;""),'2nd Plate'!L16&amp;" - "&amp;'Reagent batch 2nd plate'!L16,IF(AND('2nd Plate'!L16="",'Reagent batch 2nd plate'!L16=""),"","error")))),"")</f>
        <v>XXXX-WT-fixed_Pur-2021May - Pur-2021May</v>
      </c>
      <c r="M16" s="10" t="str">
        <f>IF('Layout full names (mandatory)'!O16&lt;&gt;"",IF(AND('2nd Plate'!M16="",'Reagent batch 2nd plate'!M16=""),"",IF(OR('2nd Plate'!M16="Buffer",'2nd Plate'!M16="Vercirnon",'2nd Plate'!M16="blank"),'2nd Plate'!M16,IF(AND('2nd Plate'!M16&lt;&gt;"",'Reagent batch 2nd plate'!M16&lt;&gt;""),'2nd Plate'!M16&amp;" - "&amp;'Reagent batch 2nd plate'!M16,IF(AND('2nd Plate'!M16="",'Reagent batch 2nd plate'!M16=""),"","error")))),"")</f>
        <v>XXXX-WT-fixed_Pur-2021May - Pur-2021May</v>
      </c>
      <c r="N16" s="10" t="str">
        <f>IF('Layout full names (mandatory)'!P16&lt;&gt;"",IF(AND('2nd Plate'!N16="",'Reagent batch 2nd plate'!N16=""),"",IF(OR('2nd Plate'!N16="Buffer",'2nd Plate'!N16="Vercirnon",'2nd Plate'!N16="blank"),'2nd Plate'!N16,IF(AND('2nd Plate'!N16&lt;&gt;"",'Reagent batch 2nd plate'!N16&lt;&gt;""),'2nd Plate'!N16&amp;" - "&amp;'Reagent batch 2nd plate'!N16,IF(AND('2nd Plate'!N16="",'Reagent batch 2nd plate'!N16=""),"","error")))),"")</f>
        <v>XXXX-WT-fixed_Pur-2021May - Pur-2021May</v>
      </c>
      <c r="O16" s="10" t="str">
        <f>IF('Layout full names (mandatory)'!Q16&lt;&gt;"",IF(AND('2nd Plate'!O16="",'Reagent batch 2nd plate'!O16=""),"",IF(OR('2nd Plate'!O16="Buffer",'2nd Plate'!O16="Vercirnon",'2nd Plate'!O16="blank"),'2nd Plate'!O16,IF(AND('2nd Plate'!O16&lt;&gt;"",'Reagent batch 2nd plate'!O16&lt;&gt;""),'2nd Plate'!O16&amp;" - "&amp;'Reagent batch 2nd plate'!O16,IF(AND('2nd Plate'!O16="",'Reagent batch 2nd plate'!O16=""),"","error")))),"")</f>
        <v>XXXX-WT-fixed_Pur-2021May - Pur-2021May</v>
      </c>
      <c r="P16" s="10" t="str">
        <f>IF('Layout full names (mandatory)'!R16&lt;&gt;"",IF(AND('2nd Plate'!P16="",'Reagent batch 2nd plate'!P16=""),"",IF(OR('2nd Plate'!P16="Buffer",'2nd Plate'!P16="Vercirnon",'2nd Plate'!P16="blank"),'2nd Plate'!P16,IF(AND('2nd Plate'!P16&lt;&gt;"",'Reagent batch 2nd plate'!P16&lt;&gt;""),'2nd Plate'!P16&amp;" - "&amp;'Reagent batch 2nd plate'!P16,IF(AND('2nd Plate'!P16="",'Reagent batch 2nd plate'!P16=""),"","error")))),"")</f>
        <v>XXXX-WT-fixed_Pur-2021May - Pur-2021May</v>
      </c>
      <c r="Q16" s="10" t="str">
        <f>IF('Layout full names (mandatory)'!S16&lt;&gt;"",IF(AND('2nd Plate'!Q16="",'Reagent batch 2nd plate'!Q16=""),"",IF(OR('2nd Plate'!Q16="Buffer",'2nd Plate'!Q16="Vercirnon",'2nd Plate'!Q16="blank"),'2nd Plate'!Q16,IF(AND('2nd Plate'!Q16&lt;&gt;"",'Reagent batch 2nd plate'!Q16&lt;&gt;""),'2nd Plate'!Q16&amp;" - "&amp;'Reagent batch 2nd plate'!Q16,IF(AND('2nd Plate'!Q16="",'Reagent batch 2nd plate'!Q16=""),"","error")))),"")</f>
        <v>XXXX-WT-fixed_Pur-2021May - Pur-2021May</v>
      </c>
      <c r="R16" s="10" t="str">
        <f>IF('Layout full names (mandatory)'!T16&lt;&gt;"",IF(AND('2nd Plate'!R16="",'Reagent batch 2nd plate'!R16=""),"",IF(OR('2nd Plate'!R16="Buffer",'2nd Plate'!R16="Vercirnon",'2nd Plate'!R16="blank"),'2nd Plate'!R16,IF(AND('2nd Plate'!R16&lt;&gt;"",'Reagent batch 2nd plate'!R16&lt;&gt;""),'2nd Plate'!R16&amp;" - "&amp;'Reagent batch 2nd plate'!R16,IF(AND('2nd Plate'!R16="",'Reagent batch 2nd plate'!R16=""),"","error")))),"")</f>
        <v>XXXX-WT-fixed_Pur-2021May - Pur-2021May</v>
      </c>
      <c r="S16" s="10" t="str">
        <f>IF('Layout full names (mandatory)'!U16&lt;&gt;"",IF(AND('2nd Plate'!S16="",'Reagent batch 2nd plate'!S16=""),"",IF(OR('2nd Plate'!S16="Buffer",'2nd Plate'!S16="Vercirnon",'2nd Plate'!S16="blank"),'2nd Plate'!S16,IF(AND('2nd Plate'!S16&lt;&gt;"",'Reagent batch 2nd plate'!S16&lt;&gt;""),'2nd Plate'!S16&amp;" - "&amp;'Reagent batch 2nd plate'!S16,IF(AND('2nd Plate'!S16="",'Reagent batch 2nd plate'!S16=""),"","error")))),"")</f>
        <v>XXXX-WT-fixed_Pur-2021May - Pur-2021May</v>
      </c>
      <c r="T16" s="10" t="str">
        <f>IF('Layout full names (mandatory)'!V16&lt;&gt;"",IF(AND('2nd Plate'!T16="",'Reagent batch 2nd plate'!T16=""),"",IF(OR('2nd Plate'!T16="Buffer",'2nd Plate'!T16="Vercirnon",'2nd Plate'!T16="blank"),'2nd Plate'!T16,IF(AND('2nd Plate'!T16&lt;&gt;"",'Reagent batch 2nd plate'!T16&lt;&gt;""),'2nd Plate'!T16&amp;" - "&amp;'Reagent batch 2nd plate'!T16,IF(AND('2nd Plate'!T16="",'Reagent batch 2nd plate'!T16=""),"","error")))),"")</f>
        <v>XXXX-WT-fixed_Pur-2021May - Pur-2021May</v>
      </c>
      <c r="U16" s="10" t="str">
        <f>IF('Layout full names (mandatory)'!W16&lt;&gt;"",IF(AND('2nd Plate'!U16="",'Reagent batch 2nd plate'!U16=""),"",IF(OR('2nd Plate'!U16="Buffer",'2nd Plate'!U16="Vercirnon",'2nd Plate'!U16="blank"),'2nd Plate'!U16,IF(AND('2nd Plate'!U16&lt;&gt;"",'Reagent batch 2nd plate'!U16&lt;&gt;""),'2nd Plate'!U16&amp;" - "&amp;'Reagent batch 2nd plate'!U16,IF(AND('2nd Plate'!U16="",'Reagent batch 2nd plate'!U16=""),"","error")))),"")</f>
        <v>XXXX-WT-fixed_Pur-2021May - Pur-2021May</v>
      </c>
      <c r="V16" s="10" t="str">
        <f>IF('Layout full names (mandatory)'!X16&lt;&gt;"",IF(AND('2nd Plate'!V16="",'Reagent batch 2nd plate'!V16=""),"",IF(OR('2nd Plate'!V16="Buffer",'2nd Plate'!V16="Vercirnon",'2nd Plate'!V16="blank"),'2nd Plate'!V16,IF(AND('2nd Plate'!V16&lt;&gt;"",'Reagent batch 2nd plate'!V16&lt;&gt;""),'2nd Plate'!V16&amp;" - "&amp;'Reagent batch 2nd plate'!V16,IF(AND('2nd Plate'!V16="",'Reagent batch 2nd plate'!V16=""),"","error")))),"")</f>
        <v>XXXX-WT-fixed_Pur-2021May - Pur-2021May</v>
      </c>
      <c r="W16" s="10" t="str">
        <f>IF('Layout full names (mandatory)'!Y16&lt;&gt;"",IF(AND('2nd Plate'!W16="",'Reagent batch 2nd plate'!W16=""),"",IF(OR('2nd Plate'!W16="Buffer",'2nd Plate'!W16="Vercirnon",'2nd Plate'!W16="blank"),'2nd Plate'!W16,IF(AND('2nd Plate'!W16&lt;&gt;"",'Reagent batch 2nd plate'!W16&lt;&gt;""),'2nd Plate'!W16&amp;" - "&amp;'Reagent batch 2nd plate'!W16,IF(AND('2nd Plate'!W16="",'Reagent batch 2nd plate'!W16=""),"","error")))),"")</f>
        <v>XXXX-WT-fixed_Pur-2021May - Pur-2021May</v>
      </c>
      <c r="X16" s="10" t="str">
        <f>IF('Layout full names (mandatory)'!Z16&lt;&gt;"",IF(AND('2nd Plate'!X16="",'Reagent batch 2nd plate'!X16=""),"",IF(OR('2nd Plate'!X16="Buffer",'2nd Plate'!X16="Vercirnon",'2nd Plate'!X16="blank"),'2nd Plate'!X16,IF(AND('2nd Plate'!X16&lt;&gt;"",'Reagent batch 2nd plate'!X16&lt;&gt;""),'2nd Plate'!X16&amp;" - "&amp;'Reagent batch 2nd plate'!X16,IF(AND('2nd Plate'!X16="",'Reagent batch 2nd plate'!X16=""),"","error")))),"")</f>
        <v>XXXX-WT-fixed_Pur-2021May - Pur-2021May</v>
      </c>
      <c r="Y16" s="10" t="str">
        <f>IF('Layout full names (mandatory)'!AA16&lt;&gt;"",IF(AND('2nd Plate'!Y16="",'Reagent batch 2nd plate'!Y16=""),"",IF(OR('2nd Plate'!Y16="Buffer",'2nd Plate'!Y16="Vercirnon",'2nd Plate'!Y16="blank"),'2nd Plate'!Y16,IF(AND('2nd Plate'!Y16&lt;&gt;"",'Reagent batch 2nd plate'!Y16&lt;&gt;""),'2nd Plate'!Y16&amp;" - "&amp;'Reagent batch 2nd plate'!Y16,IF(AND('2nd Plate'!Y16="",'Reagent batch 2nd plate'!Y16=""),"","error")))),"")</f>
        <v>XXXX-WT-fixed_Pur-2021May - Pur-2021May</v>
      </c>
      <c r="Z16" s="3"/>
      <c r="AC16" t="str">
        <f t="shared" si="0"/>
        <v/>
      </c>
      <c r="AD16" t="str">
        <f t="shared" si="1"/>
        <v/>
      </c>
      <c r="AE16" t="str">
        <f>IF(AB16&lt;&gt;"",COUNTIFS($B$2:$Y$17,AB16,cell_passage!$B$2:$Y$17,"&lt;&gt;"),"")</f>
        <v/>
      </c>
      <c r="AF16" t="str">
        <f t="shared" si="2"/>
        <v/>
      </c>
      <c r="AG16" t="str">
        <f t="shared" si="3"/>
        <v/>
      </c>
      <c r="AL16" s="27"/>
      <c r="AM16" s="21"/>
      <c r="AN16" t="str">
        <f t="shared" si="4"/>
        <v/>
      </c>
    </row>
    <row r="17" spans="1:40" ht="21" customHeight="1" x14ac:dyDescent="0.4">
      <c r="A17" s="2" t="str">
        <f>'Layout full names (mandatory)'!C17</f>
        <v>P</v>
      </c>
      <c r="B17" s="10" t="str">
        <f>IF('Layout full names (mandatory)'!D17&lt;&gt;"",IF(AND('2nd Plate'!B17="",'Reagent batch 2nd plate'!B17=""),"",IF(OR('2nd Plate'!B17="Buffer",'2nd Plate'!B17="Vercirnon",'2nd Plate'!B17="blank"),'2nd Plate'!B17,IF(AND('2nd Plate'!B17&lt;&gt;"",'Reagent batch 2nd plate'!B17&lt;&gt;""),'2nd Plate'!B17&amp;" - "&amp;'Reagent batch 2nd plate'!B17,IF(AND('2nd Plate'!B17="",'Reagent batch 2nd plate'!B17=""),"","error")))),"")</f>
        <v>XXXX-WT-fixed_Pur-2021May - Pur-2021May</v>
      </c>
      <c r="C17" s="10" t="str">
        <f>IF('Layout full names (mandatory)'!E17&lt;&gt;"",IF(AND('2nd Plate'!C17="",'Reagent batch 2nd plate'!C17=""),"",IF(OR('2nd Plate'!C17="Buffer",'2nd Plate'!C17="Vercirnon",'2nd Plate'!C17="blank"),'2nd Plate'!C17,IF(AND('2nd Plate'!C17&lt;&gt;"",'Reagent batch 2nd plate'!C17&lt;&gt;""),'2nd Plate'!C17&amp;" - "&amp;'Reagent batch 2nd plate'!C17,IF(AND('2nd Plate'!C17="",'Reagent batch 2nd plate'!C17=""),"","error")))),"")</f>
        <v>XXXX-WT-fixed_Pur-2021May - Pur-2021May</v>
      </c>
      <c r="D17" s="10" t="str">
        <f>IF('Layout full names (mandatory)'!F17&lt;&gt;"",IF(AND('2nd Plate'!D17="",'Reagent batch 2nd plate'!D17=""),"",IF(OR('2nd Plate'!D17="Buffer",'2nd Plate'!D17="Vercirnon",'2nd Plate'!D17="blank"),'2nd Plate'!D17,IF(AND('2nd Plate'!D17&lt;&gt;"",'Reagent batch 2nd plate'!D17&lt;&gt;""),'2nd Plate'!D17&amp;" - "&amp;'Reagent batch 2nd plate'!D17,IF(AND('2nd Plate'!D17="",'Reagent batch 2nd plate'!D17=""),"","error")))),"")</f>
        <v>XXXX-WT-fixed_Pur-2021May - Pur-2021May</v>
      </c>
      <c r="E17" s="10" t="str">
        <f>IF('Layout full names (mandatory)'!G17&lt;&gt;"",IF(AND('2nd Plate'!E17="",'Reagent batch 2nd plate'!E17=""),"",IF(OR('2nd Plate'!E17="Buffer",'2nd Plate'!E17="Vercirnon",'2nd Plate'!E17="blank"),'2nd Plate'!E17,IF(AND('2nd Plate'!E17&lt;&gt;"",'Reagent batch 2nd plate'!E17&lt;&gt;""),'2nd Plate'!E17&amp;" - "&amp;'Reagent batch 2nd plate'!E17,IF(AND('2nd Plate'!E17="",'Reagent batch 2nd plate'!E17=""),"","error")))),"")</f>
        <v>XXXX-WT-fixed_Pur-2021May - Pur-2021May</v>
      </c>
      <c r="F17" s="10" t="str">
        <f>IF('Layout full names (mandatory)'!H17&lt;&gt;"",IF(AND('2nd Plate'!F17="",'Reagent batch 2nd plate'!F17=""),"",IF(OR('2nd Plate'!F17="Buffer",'2nd Plate'!F17="Vercirnon",'2nd Plate'!F17="blank"),'2nd Plate'!F17,IF(AND('2nd Plate'!F17&lt;&gt;"",'Reagent batch 2nd plate'!F17&lt;&gt;""),'2nd Plate'!F17&amp;" - "&amp;'Reagent batch 2nd plate'!F17,IF(AND('2nd Plate'!F17="",'Reagent batch 2nd plate'!F17=""),"","error")))),"")</f>
        <v>XXXX-WT-fixed_Pur-2021May - Pur-2021May</v>
      </c>
      <c r="G17" s="10" t="str">
        <f>IF('Layout full names (mandatory)'!I17&lt;&gt;"",IF(AND('2nd Plate'!G17="",'Reagent batch 2nd plate'!G17=""),"",IF(OR('2nd Plate'!G17="Buffer",'2nd Plate'!G17="Vercirnon",'2nd Plate'!G17="blank"),'2nd Plate'!G17,IF(AND('2nd Plate'!G17&lt;&gt;"",'Reagent batch 2nd plate'!G17&lt;&gt;""),'2nd Plate'!G17&amp;" - "&amp;'Reagent batch 2nd plate'!G17,IF(AND('2nd Plate'!G17="",'Reagent batch 2nd plate'!G17=""),"","error")))),"")</f>
        <v>XXXX-WT-fixed_Pur-2021May - Pur-2021May</v>
      </c>
      <c r="H17" s="10" t="str">
        <f>IF('Layout full names (mandatory)'!J17&lt;&gt;"",IF(AND('2nd Plate'!H17="",'Reagent batch 2nd plate'!H17=""),"",IF(OR('2nd Plate'!H17="Buffer",'2nd Plate'!H17="Vercirnon",'2nd Plate'!H17="blank"),'2nd Plate'!H17,IF(AND('2nd Plate'!H17&lt;&gt;"",'Reagent batch 2nd plate'!H17&lt;&gt;""),'2nd Plate'!H17&amp;" - "&amp;'Reagent batch 2nd plate'!H17,IF(AND('2nd Plate'!H17="",'Reagent batch 2nd plate'!H17=""),"","error")))),"")</f>
        <v>XXXX-WT-fixed_Pur-2021May - Pur-2021May</v>
      </c>
      <c r="I17" s="10" t="str">
        <f>IF('Layout full names (mandatory)'!K17&lt;&gt;"",IF(AND('2nd Plate'!I17="",'Reagent batch 2nd plate'!I17=""),"",IF(OR('2nd Plate'!I17="Buffer",'2nd Plate'!I17="Vercirnon",'2nd Plate'!I17="blank"),'2nd Plate'!I17,IF(AND('2nd Plate'!I17&lt;&gt;"",'Reagent batch 2nd plate'!I17&lt;&gt;""),'2nd Plate'!I17&amp;" - "&amp;'Reagent batch 2nd plate'!I17,IF(AND('2nd Plate'!I17="",'Reagent batch 2nd plate'!I17=""),"","error")))),"")</f>
        <v>XXXX-WT-fixed_Pur-2021May - Pur-2021May</v>
      </c>
      <c r="J17" s="10" t="str">
        <f>IF('Layout full names (mandatory)'!L17&lt;&gt;"",IF(AND('2nd Plate'!J17="",'Reagent batch 2nd plate'!J17=""),"",IF(OR('2nd Plate'!J17="Buffer",'2nd Plate'!J17="Vercirnon",'2nd Plate'!J17="blank"),'2nd Plate'!J17,IF(AND('2nd Plate'!J17&lt;&gt;"",'Reagent batch 2nd plate'!J17&lt;&gt;""),'2nd Plate'!J17&amp;" - "&amp;'Reagent batch 2nd plate'!J17,IF(AND('2nd Plate'!J17="",'Reagent batch 2nd plate'!J17=""),"","error")))),"")</f>
        <v>XXXX-WT-fixed_Pur-2021May - Pur-2021May</v>
      </c>
      <c r="K17" s="10" t="str">
        <f>IF('Layout full names (mandatory)'!M17&lt;&gt;"",IF(AND('2nd Plate'!K17="",'Reagent batch 2nd plate'!K17=""),"",IF(OR('2nd Plate'!K17="Buffer",'2nd Plate'!K17="Vercirnon",'2nd Plate'!K17="blank"),'2nd Plate'!K17,IF(AND('2nd Plate'!K17&lt;&gt;"",'Reagent batch 2nd plate'!K17&lt;&gt;""),'2nd Plate'!K17&amp;" - "&amp;'Reagent batch 2nd plate'!K17,IF(AND('2nd Plate'!K17="",'Reagent batch 2nd plate'!K17=""),"","error")))),"")</f>
        <v>XXXX-WT-fixed_Pur-2021May - Pur-2021May</v>
      </c>
      <c r="L17" s="10" t="str">
        <f>IF('Layout full names (mandatory)'!N17&lt;&gt;"",IF(AND('2nd Plate'!L17="",'Reagent batch 2nd plate'!L17=""),"",IF(OR('2nd Plate'!L17="Buffer",'2nd Plate'!L17="Vercirnon",'2nd Plate'!L17="blank"),'2nd Plate'!L17,IF(AND('2nd Plate'!L17&lt;&gt;"",'Reagent batch 2nd plate'!L17&lt;&gt;""),'2nd Plate'!L17&amp;" - "&amp;'Reagent batch 2nd plate'!L17,IF(AND('2nd Plate'!L17="",'Reagent batch 2nd plate'!L17=""),"","error")))),"")</f>
        <v>XXXX-WT-fixed_Pur-2021May - Pur-2021May</v>
      </c>
      <c r="M17" s="10" t="str">
        <f>IF('Layout full names (mandatory)'!O17&lt;&gt;"",IF(AND('2nd Plate'!M17="",'Reagent batch 2nd plate'!M17=""),"",IF(OR('2nd Plate'!M17="Buffer",'2nd Plate'!M17="Vercirnon",'2nd Plate'!M17="blank"),'2nd Plate'!M17,IF(AND('2nd Plate'!M17&lt;&gt;"",'Reagent batch 2nd plate'!M17&lt;&gt;""),'2nd Plate'!M17&amp;" - "&amp;'Reagent batch 2nd plate'!M17,IF(AND('2nd Plate'!M17="",'Reagent batch 2nd plate'!M17=""),"","error")))),"")</f>
        <v>XXXX-WT-fixed_Pur-2021May - Pur-2021May</v>
      </c>
      <c r="N17" s="10" t="str">
        <f>IF('Layout full names (mandatory)'!P17&lt;&gt;"",IF(AND('2nd Plate'!N17="",'Reagent batch 2nd plate'!N17=""),"",IF(OR('2nd Plate'!N17="Buffer",'2nd Plate'!N17="Vercirnon",'2nd Plate'!N17="blank"),'2nd Plate'!N17,IF(AND('2nd Plate'!N17&lt;&gt;"",'Reagent batch 2nd plate'!N17&lt;&gt;""),'2nd Plate'!N17&amp;" - "&amp;'Reagent batch 2nd plate'!N17,IF(AND('2nd Plate'!N17="",'Reagent batch 2nd plate'!N17=""),"","error")))),"")</f>
        <v>XXXX-WT-fixed_Pur-2021May - Pur-2021May</v>
      </c>
      <c r="O17" s="10" t="str">
        <f>IF('Layout full names (mandatory)'!Q17&lt;&gt;"",IF(AND('2nd Plate'!O17="",'Reagent batch 2nd plate'!O17=""),"",IF(OR('2nd Plate'!O17="Buffer",'2nd Plate'!O17="Vercirnon",'2nd Plate'!O17="blank"),'2nd Plate'!O17,IF(AND('2nd Plate'!O17&lt;&gt;"",'Reagent batch 2nd plate'!O17&lt;&gt;""),'2nd Plate'!O17&amp;" - "&amp;'Reagent batch 2nd plate'!O17,IF(AND('2nd Plate'!O17="",'Reagent batch 2nd plate'!O17=""),"","error")))),"")</f>
        <v>XXXX-WT-fixed_Pur-2021May - Pur-2021May</v>
      </c>
      <c r="P17" s="10" t="str">
        <f>IF('Layout full names (mandatory)'!R17&lt;&gt;"",IF(AND('2nd Plate'!P17="",'Reagent batch 2nd plate'!P17=""),"",IF(OR('2nd Plate'!P17="Buffer",'2nd Plate'!P17="Vercirnon",'2nd Plate'!P17="blank"),'2nd Plate'!P17,IF(AND('2nd Plate'!P17&lt;&gt;"",'Reagent batch 2nd plate'!P17&lt;&gt;""),'2nd Plate'!P17&amp;" - "&amp;'Reagent batch 2nd plate'!P17,IF(AND('2nd Plate'!P17="",'Reagent batch 2nd plate'!P17=""),"","error")))),"")</f>
        <v>XXXX-WT-fixed_Pur-2021May - Pur-2021May</v>
      </c>
      <c r="Q17" s="10" t="str">
        <f>IF('Layout full names (mandatory)'!S17&lt;&gt;"",IF(AND('2nd Plate'!Q17="",'Reagent batch 2nd plate'!Q17=""),"",IF(OR('2nd Plate'!Q17="Buffer",'2nd Plate'!Q17="Vercirnon",'2nd Plate'!Q17="blank"),'2nd Plate'!Q17,IF(AND('2nd Plate'!Q17&lt;&gt;"",'Reagent batch 2nd plate'!Q17&lt;&gt;""),'2nd Plate'!Q17&amp;" - "&amp;'Reagent batch 2nd plate'!Q17,IF(AND('2nd Plate'!Q17="",'Reagent batch 2nd plate'!Q17=""),"","error")))),"")</f>
        <v>XXXX-WT-fixed_Pur-2021May - Pur-2021May</v>
      </c>
      <c r="R17" s="10" t="str">
        <f>IF('Layout full names (mandatory)'!T17&lt;&gt;"",IF(AND('2nd Plate'!R17="",'Reagent batch 2nd plate'!R17=""),"",IF(OR('2nd Plate'!R17="Buffer",'2nd Plate'!R17="Vercirnon",'2nd Plate'!R17="blank"),'2nd Plate'!R17,IF(AND('2nd Plate'!R17&lt;&gt;"",'Reagent batch 2nd plate'!R17&lt;&gt;""),'2nd Plate'!R17&amp;" - "&amp;'Reagent batch 2nd plate'!R17,IF(AND('2nd Plate'!R17="",'Reagent batch 2nd plate'!R17=""),"","error")))),"")</f>
        <v>XXXX-WT-fixed_Pur-2021May - Pur-2021May</v>
      </c>
      <c r="S17" s="10" t="str">
        <f>IF('Layout full names (mandatory)'!U17&lt;&gt;"",IF(AND('2nd Plate'!S17="",'Reagent batch 2nd plate'!S17=""),"",IF(OR('2nd Plate'!S17="Buffer",'2nd Plate'!S17="Vercirnon",'2nd Plate'!S17="blank"),'2nd Plate'!S17,IF(AND('2nd Plate'!S17&lt;&gt;"",'Reagent batch 2nd plate'!S17&lt;&gt;""),'2nd Plate'!S17&amp;" - "&amp;'Reagent batch 2nd plate'!S17,IF(AND('2nd Plate'!S17="",'Reagent batch 2nd plate'!S17=""),"","error")))),"")</f>
        <v>XXXX-WT-fixed_Pur-2021May - Pur-2021May</v>
      </c>
      <c r="T17" s="10" t="str">
        <f>IF('Layout full names (mandatory)'!V17&lt;&gt;"",IF(AND('2nd Plate'!T17="",'Reagent batch 2nd plate'!T17=""),"",IF(OR('2nd Plate'!T17="Buffer",'2nd Plate'!T17="Vercirnon",'2nd Plate'!T17="blank"),'2nd Plate'!T17,IF(AND('2nd Plate'!T17&lt;&gt;"",'Reagent batch 2nd plate'!T17&lt;&gt;""),'2nd Plate'!T17&amp;" - "&amp;'Reagent batch 2nd plate'!T17,IF(AND('2nd Plate'!T17="",'Reagent batch 2nd plate'!T17=""),"","error")))),"")</f>
        <v>XXXX-WT-fixed_Pur-2021May - Pur-2021May</v>
      </c>
      <c r="U17" s="10" t="str">
        <f>IF('Layout full names (mandatory)'!W17&lt;&gt;"",IF(AND('2nd Plate'!U17="",'Reagent batch 2nd plate'!U17=""),"",IF(OR('2nd Plate'!U17="Buffer",'2nd Plate'!U17="Vercirnon",'2nd Plate'!U17="blank"),'2nd Plate'!U17,IF(AND('2nd Plate'!U17&lt;&gt;"",'Reagent batch 2nd plate'!U17&lt;&gt;""),'2nd Plate'!U17&amp;" - "&amp;'Reagent batch 2nd plate'!U17,IF(AND('2nd Plate'!U17="",'Reagent batch 2nd plate'!U17=""),"","error")))),"")</f>
        <v>XXXX-WT-fixed_Pur-2021May - Pur-2021May</v>
      </c>
      <c r="V17" s="10" t="str">
        <f>IF('Layout full names (mandatory)'!X17&lt;&gt;"",IF(AND('2nd Plate'!V17="",'Reagent batch 2nd plate'!V17=""),"",IF(OR('2nd Plate'!V17="Buffer",'2nd Plate'!V17="Vercirnon",'2nd Plate'!V17="blank"),'2nd Plate'!V17,IF(AND('2nd Plate'!V17&lt;&gt;"",'Reagent batch 2nd plate'!V17&lt;&gt;""),'2nd Plate'!V17&amp;" - "&amp;'Reagent batch 2nd plate'!V17,IF(AND('2nd Plate'!V17="",'Reagent batch 2nd plate'!V17=""),"","error")))),"")</f>
        <v>XXXX-WT-fixed_Pur-2021May - Pur-2021May</v>
      </c>
      <c r="W17" s="10" t="str">
        <f>IF('Layout full names (mandatory)'!Y17&lt;&gt;"",IF(AND('2nd Plate'!W17="",'Reagent batch 2nd plate'!W17=""),"",IF(OR('2nd Plate'!W17="Buffer",'2nd Plate'!W17="Vercirnon",'2nd Plate'!W17="blank"),'2nd Plate'!W17,IF(AND('2nd Plate'!W17&lt;&gt;"",'Reagent batch 2nd plate'!W17&lt;&gt;""),'2nd Plate'!W17&amp;" - "&amp;'Reagent batch 2nd plate'!W17,IF(AND('2nd Plate'!W17="",'Reagent batch 2nd plate'!W17=""),"","error")))),"")</f>
        <v>XXXX-WT-fixed_Pur-2021May - Pur-2021May</v>
      </c>
      <c r="X17" s="10" t="str">
        <f>IF('Layout full names (mandatory)'!Z17&lt;&gt;"",IF(AND('2nd Plate'!X17="",'Reagent batch 2nd plate'!X17=""),"",IF(OR('2nd Plate'!X17="Buffer",'2nd Plate'!X17="Vercirnon",'2nd Plate'!X17="blank"),'2nd Plate'!X17,IF(AND('2nd Plate'!X17&lt;&gt;"",'Reagent batch 2nd plate'!X17&lt;&gt;""),'2nd Plate'!X17&amp;" - "&amp;'Reagent batch 2nd plate'!X17,IF(AND('2nd Plate'!X17="",'Reagent batch 2nd plate'!X17=""),"","error")))),"")</f>
        <v>XXXX-WT-fixed_Pur-2021May - Pur-2021May</v>
      </c>
      <c r="Y17" s="10" t="str">
        <f>IF('Layout full names (mandatory)'!AA17&lt;&gt;"",IF(AND('2nd Plate'!Y17="",'Reagent batch 2nd plate'!Y17=""),"",IF(OR('2nd Plate'!Y17="Buffer",'2nd Plate'!Y17="Vercirnon",'2nd Plate'!Y17="blank"),'2nd Plate'!Y17,IF(AND('2nd Plate'!Y17&lt;&gt;"",'Reagent batch 2nd plate'!Y17&lt;&gt;""),'2nd Plate'!Y17&amp;" - "&amp;'Reagent batch 2nd plate'!Y17,IF(AND('2nd Plate'!Y17="",'Reagent batch 2nd plate'!Y17=""),"","error")))),"")</f>
        <v>XXXX-WT-fixed_Pur-2021May - Pur-2021May</v>
      </c>
      <c r="Z17" s="3"/>
      <c r="AC17" t="str">
        <f t="shared" si="0"/>
        <v/>
      </c>
      <c r="AD17" t="str">
        <f t="shared" si="1"/>
        <v/>
      </c>
      <c r="AE17" t="str">
        <f>IF(AB17&lt;&gt;"",COUNTIFS($B$2:$Y$17,AB17,cell_passage!$B$2:$Y$17,"&lt;&gt;"),"")</f>
        <v/>
      </c>
      <c r="AF17" t="str">
        <f t="shared" si="2"/>
        <v/>
      </c>
      <c r="AG17" t="str">
        <f t="shared" si="3"/>
        <v/>
      </c>
      <c r="AL17" s="27"/>
      <c r="AM17" s="21"/>
      <c r="AN17" t="str">
        <f t="shared" si="4"/>
        <v/>
      </c>
    </row>
    <row r="18" spans="1:40" ht="21" customHeight="1" x14ac:dyDescent="0.4">
      <c r="Z18" s="3"/>
      <c r="AC18" t="str">
        <f t="shared" si="0"/>
        <v/>
      </c>
      <c r="AD18" t="str">
        <f t="shared" si="1"/>
        <v/>
      </c>
      <c r="AE18" t="str">
        <f>IF(AB18&lt;&gt;"",COUNTIFS($B$2:$Y$17,AB18,cell_passage!$B$2:$Y$17,"&lt;&gt;"),"")</f>
        <v/>
      </c>
      <c r="AF18" t="str">
        <f t="shared" si="2"/>
        <v/>
      </c>
      <c r="AG18" t="str">
        <f t="shared" si="3"/>
        <v/>
      </c>
      <c r="AL18" s="27"/>
      <c r="AM18" s="21"/>
      <c r="AN18" t="str">
        <f t="shared" si="4"/>
        <v/>
      </c>
    </row>
    <row r="19" spans="1:40" ht="21" customHeight="1" x14ac:dyDescent="0.4">
      <c r="Z19" s="3"/>
      <c r="AC19" t="str">
        <f t="shared" si="0"/>
        <v/>
      </c>
      <c r="AD19" t="str">
        <f t="shared" si="1"/>
        <v/>
      </c>
      <c r="AE19" t="str">
        <f>IF(AB19&lt;&gt;"",COUNTIFS($B$2:$Y$17,AB19,cell_passage!$B$2:$Y$17,"&lt;&gt;"),"")</f>
        <v/>
      </c>
      <c r="AF19" t="str">
        <f t="shared" si="2"/>
        <v/>
      </c>
      <c r="AG19" t="str">
        <f t="shared" si="3"/>
        <v/>
      </c>
      <c r="AL19" s="27"/>
      <c r="AM19" s="21"/>
      <c r="AN19" t="str">
        <f t="shared" si="4"/>
        <v/>
      </c>
    </row>
    <row r="20" spans="1:40" x14ac:dyDescent="0.3">
      <c r="AC20" t="str">
        <f t="shared" si="0"/>
        <v/>
      </c>
      <c r="AD20" t="str">
        <f t="shared" si="1"/>
        <v/>
      </c>
      <c r="AE20" t="str">
        <f>IF(AB20&lt;&gt;"",COUNTIFS($B$2:$Y$17,AB20,cell_passage!$B$2:$Y$17,"&lt;&gt;"),"")</f>
        <v/>
      </c>
      <c r="AF20" t="str">
        <f t="shared" si="2"/>
        <v/>
      </c>
      <c r="AG20" t="str">
        <f t="shared" si="3"/>
        <v/>
      </c>
      <c r="AH20" t="str">
        <f t="shared" ref="AH20:AH83" si="5">IFERROR(1000*AF20/AG20,"")</f>
        <v/>
      </c>
      <c r="AI20" t="str">
        <f t="shared" ref="AI20:AI83" si="6">IFERROR(AF20*$AC$1,"")</f>
        <v/>
      </c>
      <c r="AJ20" t="str">
        <f t="shared" ref="AJ20:AJ83" si="7">IFERROR(AG20*$AC$1,"")</f>
        <v/>
      </c>
      <c r="AK20" t="str">
        <f>IF('Plate preparation Calculations'!N27&lt;&gt;"",'Plate preparation Calculations'!N27,"")</f>
        <v/>
      </c>
      <c r="AL20" s="27" t="str">
        <f t="shared" ref="AL20:AL83" si="8">IFERROR(1000*$AC$2*AI20/AK20,"")</f>
        <v/>
      </c>
      <c r="AM20" s="21" t="str">
        <f t="shared" ref="AM20:AM83" si="9">IFERROR(AN20-AL20,"")</f>
        <v/>
      </c>
      <c r="AN20" t="str">
        <f t="shared" si="4"/>
        <v/>
      </c>
    </row>
    <row r="21" spans="1:40" x14ac:dyDescent="0.3">
      <c r="AC21" t="str">
        <f t="shared" si="0"/>
        <v/>
      </c>
      <c r="AD21" t="str">
        <f t="shared" si="1"/>
        <v/>
      </c>
      <c r="AE21" t="str">
        <f>IF(AB21&lt;&gt;"",COUNTIFS($B$2:$Y$17,AB21,cell_passage!$B$2:$Y$17,"&lt;&gt;"),"")</f>
        <v/>
      </c>
      <c r="AF21" t="str">
        <f t="shared" si="2"/>
        <v/>
      </c>
      <c r="AG21" t="str">
        <f t="shared" si="3"/>
        <v/>
      </c>
      <c r="AH21" t="str">
        <f t="shared" si="5"/>
        <v/>
      </c>
      <c r="AI21" t="str">
        <f t="shared" si="6"/>
        <v/>
      </c>
      <c r="AJ21" t="str">
        <f t="shared" si="7"/>
        <v/>
      </c>
      <c r="AK21" t="str">
        <f>IF('Plate preparation Calculations'!N28&lt;&gt;"",'Plate preparation Calculations'!N28,"")</f>
        <v/>
      </c>
      <c r="AL21" s="27" t="str">
        <f t="shared" si="8"/>
        <v/>
      </c>
      <c r="AM21" s="21" t="str">
        <f t="shared" si="9"/>
        <v/>
      </c>
      <c r="AN21" t="str">
        <f t="shared" si="4"/>
        <v/>
      </c>
    </row>
    <row r="22" spans="1:40" x14ac:dyDescent="0.3">
      <c r="AC22" t="str">
        <f t="shared" si="0"/>
        <v/>
      </c>
      <c r="AD22" t="str">
        <f t="shared" si="1"/>
        <v/>
      </c>
      <c r="AE22" t="str">
        <f>IF(AB22&lt;&gt;"",COUNTIFS($B$2:$Y$17,AB22,cell_passage!$B$2:$Y$17,"&lt;&gt;"),"")</f>
        <v/>
      </c>
      <c r="AF22" t="str">
        <f t="shared" si="2"/>
        <v/>
      </c>
      <c r="AG22" t="str">
        <f t="shared" si="3"/>
        <v/>
      </c>
      <c r="AH22" t="str">
        <f t="shared" si="5"/>
        <v/>
      </c>
      <c r="AI22" t="str">
        <f t="shared" si="6"/>
        <v/>
      </c>
      <c r="AJ22" t="str">
        <f t="shared" si="7"/>
        <v/>
      </c>
      <c r="AK22" t="str">
        <f>IF('Plate preparation Calculations'!N29&lt;&gt;"",'Plate preparation Calculations'!N29,"")</f>
        <v/>
      </c>
      <c r="AL22" s="27" t="str">
        <f t="shared" si="8"/>
        <v/>
      </c>
      <c r="AM22" s="21" t="str">
        <f t="shared" si="9"/>
        <v/>
      </c>
      <c r="AN22" t="str">
        <f t="shared" si="4"/>
        <v/>
      </c>
    </row>
    <row r="23" spans="1:40" x14ac:dyDescent="0.3">
      <c r="AC23" t="str">
        <f t="shared" si="0"/>
        <v/>
      </c>
      <c r="AD23" t="str">
        <f t="shared" si="1"/>
        <v/>
      </c>
      <c r="AE23" t="str">
        <f>IF(AB23&lt;&gt;"",COUNTIFS($B$2:$Y$17,AB23,cell_passage!$B$2:$Y$17,"&lt;&gt;"),"")</f>
        <v/>
      </c>
      <c r="AF23" t="str">
        <f t="shared" si="2"/>
        <v/>
      </c>
      <c r="AG23" t="str">
        <f t="shared" si="3"/>
        <v/>
      </c>
      <c r="AH23" t="str">
        <f t="shared" si="5"/>
        <v/>
      </c>
      <c r="AI23" t="str">
        <f t="shared" si="6"/>
        <v/>
      </c>
      <c r="AJ23" t="str">
        <f t="shared" si="7"/>
        <v/>
      </c>
      <c r="AK23" t="str">
        <f>IF('Plate preparation Calculations'!N30&lt;&gt;"",'Plate preparation Calculations'!N30,"")</f>
        <v/>
      </c>
      <c r="AL23" s="27" t="str">
        <f t="shared" si="8"/>
        <v/>
      </c>
      <c r="AM23" s="21" t="str">
        <f t="shared" si="9"/>
        <v/>
      </c>
      <c r="AN23" t="str">
        <f t="shared" si="4"/>
        <v/>
      </c>
    </row>
    <row r="24" spans="1:40" x14ac:dyDescent="0.3">
      <c r="AC24" t="str">
        <f t="shared" si="0"/>
        <v/>
      </c>
      <c r="AD24" t="str">
        <f t="shared" si="1"/>
        <v/>
      </c>
      <c r="AE24" t="str">
        <f>IF(AB24&lt;&gt;"",COUNTIFS($B$2:$Y$17,AB24,cell_passage!$B$2:$Y$17,"&lt;&gt;"),"")</f>
        <v/>
      </c>
      <c r="AF24" t="str">
        <f t="shared" si="2"/>
        <v/>
      </c>
      <c r="AG24" t="str">
        <f t="shared" si="3"/>
        <v/>
      </c>
      <c r="AH24" t="str">
        <f t="shared" si="5"/>
        <v/>
      </c>
      <c r="AI24" t="str">
        <f t="shared" si="6"/>
        <v/>
      </c>
      <c r="AJ24" t="str">
        <f t="shared" si="7"/>
        <v/>
      </c>
      <c r="AK24" t="str">
        <f>IF('Plate preparation Calculations'!N31&lt;&gt;"",'Plate preparation Calculations'!N31,"")</f>
        <v/>
      </c>
      <c r="AL24" s="27" t="str">
        <f t="shared" si="8"/>
        <v/>
      </c>
      <c r="AM24" s="21" t="str">
        <f t="shared" si="9"/>
        <v/>
      </c>
      <c r="AN24" t="str">
        <f t="shared" si="4"/>
        <v/>
      </c>
    </row>
    <row r="25" spans="1:40" x14ac:dyDescent="0.3">
      <c r="AC25" t="str">
        <f t="shared" si="0"/>
        <v/>
      </c>
      <c r="AD25" t="str">
        <f t="shared" si="1"/>
        <v/>
      </c>
      <c r="AE25" t="str">
        <f>IF(AB25&lt;&gt;"",COUNTIFS($B$2:$Y$17,AB25,cell_passage!$B$2:$Y$17,"&lt;&gt;"),"")</f>
        <v/>
      </c>
      <c r="AF25" t="str">
        <f t="shared" si="2"/>
        <v/>
      </c>
      <c r="AG25" t="str">
        <f t="shared" si="3"/>
        <v/>
      </c>
      <c r="AH25" t="str">
        <f t="shared" si="5"/>
        <v/>
      </c>
      <c r="AI25" t="str">
        <f t="shared" si="6"/>
        <v/>
      </c>
      <c r="AJ25" t="str">
        <f t="shared" si="7"/>
        <v/>
      </c>
      <c r="AK25" t="str">
        <f>IF('Plate preparation Calculations'!N32&lt;&gt;"",'Plate preparation Calculations'!N32,"")</f>
        <v/>
      </c>
      <c r="AL25" s="27" t="str">
        <f t="shared" si="8"/>
        <v/>
      </c>
      <c r="AM25" s="21" t="str">
        <f t="shared" si="9"/>
        <v/>
      </c>
      <c r="AN25" t="str">
        <f t="shared" si="4"/>
        <v/>
      </c>
    </row>
    <row r="26" spans="1:40" x14ac:dyDescent="0.3">
      <c r="AC26" t="str">
        <f t="shared" si="0"/>
        <v/>
      </c>
      <c r="AD26" t="str">
        <f t="shared" si="1"/>
        <v/>
      </c>
      <c r="AE26" t="str">
        <f>IF(AB26&lt;&gt;"",COUNTIFS($B$2:$Y$17,AB26,cell_passage!$B$2:$Y$17,"&lt;&gt;"),"")</f>
        <v/>
      </c>
      <c r="AF26" t="str">
        <f t="shared" si="2"/>
        <v/>
      </c>
      <c r="AG26" t="str">
        <f t="shared" si="3"/>
        <v/>
      </c>
      <c r="AH26" t="str">
        <f t="shared" si="5"/>
        <v/>
      </c>
      <c r="AI26" t="str">
        <f t="shared" si="6"/>
        <v/>
      </c>
      <c r="AJ26" t="str">
        <f t="shared" si="7"/>
        <v/>
      </c>
      <c r="AK26" t="str">
        <f>IF('Plate preparation Calculations'!N33&lt;&gt;"",'Plate preparation Calculations'!N33,"")</f>
        <v/>
      </c>
      <c r="AL26" s="27" t="str">
        <f t="shared" si="8"/>
        <v/>
      </c>
      <c r="AM26" s="21" t="str">
        <f t="shared" si="9"/>
        <v/>
      </c>
      <c r="AN26" t="str">
        <f t="shared" si="4"/>
        <v/>
      </c>
    </row>
    <row r="27" spans="1:40" x14ac:dyDescent="0.3">
      <c r="AC27" t="str">
        <f t="shared" si="0"/>
        <v/>
      </c>
      <c r="AD27" t="str">
        <f t="shared" si="1"/>
        <v/>
      </c>
      <c r="AE27" t="str">
        <f>IF(AB27&lt;&gt;"",COUNTIFS($B$2:$Y$17,AB27,cell_passage!$B$2:$Y$17,"&lt;&gt;"),"")</f>
        <v/>
      </c>
      <c r="AF27" t="str">
        <f t="shared" si="2"/>
        <v/>
      </c>
      <c r="AG27" t="str">
        <f t="shared" si="3"/>
        <v/>
      </c>
      <c r="AH27" t="str">
        <f t="shared" si="5"/>
        <v/>
      </c>
      <c r="AI27" t="str">
        <f t="shared" si="6"/>
        <v/>
      </c>
      <c r="AJ27" t="str">
        <f t="shared" si="7"/>
        <v/>
      </c>
      <c r="AK27" t="str">
        <f>IF('Plate preparation Calculations'!N34&lt;&gt;"",'Plate preparation Calculations'!N34,"")</f>
        <v/>
      </c>
      <c r="AL27" s="27" t="str">
        <f t="shared" si="8"/>
        <v/>
      </c>
      <c r="AM27" s="21" t="str">
        <f t="shared" si="9"/>
        <v/>
      </c>
      <c r="AN27" t="str">
        <f t="shared" si="4"/>
        <v/>
      </c>
    </row>
    <row r="28" spans="1:40" x14ac:dyDescent="0.3">
      <c r="AC28" t="str">
        <f t="shared" si="0"/>
        <v/>
      </c>
      <c r="AD28" t="str">
        <f t="shared" si="1"/>
        <v/>
      </c>
      <c r="AE28" t="str">
        <f>IF(AB28&lt;&gt;"",COUNTIFS($B$2:$Y$17,AB28,cell_passage!$B$2:$Y$17,"&lt;&gt;"),"")</f>
        <v/>
      </c>
      <c r="AF28" t="str">
        <f t="shared" si="2"/>
        <v/>
      </c>
      <c r="AG28" t="str">
        <f t="shared" si="3"/>
        <v/>
      </c>
      <c r="AH28" t="str">
        <f t="shared" si="5"/>
        <v/>
      </c>
      <c r="AI28" t="str">
        <f t="shared" si="6"/>
        <v/>
      </c>
      <c r="AJ28" t="str">
        <f t="shared" si="7"/>
        <v/>
      </c>
      <c r="AK28" t="str">
        <f>IF('Plate preparation Calculations'!N35&lt;&gt;"",'Plate preparation Calculations'!N35,"")</f>
        <v/>
      </c>
      <c r="AL28" s="27" t="str">
        <f t="shared" si="8"/>
        <v/>
      </c>
      <c r="AM28" s="21" t="str">
        <f t="shared" si="9"/>
        <v/>
      </c>
      <c r="AN28" t="str">
        <f t="shared" si="4"/>
        <v/>
      </c>
    </row>
    <row r="29" spans="1:40" x14ac:dyDescent="0.3">
      <c r="AC29" t="str">
        <f t="shared" si="0"/>
        <v/>
      </c>
      <c r="AD29" t="str">
        <f t="shared" si="1"/>
        <v/>
      </c>
      <c r="AE29" t="str">
        <f>IF(AB29&lt;&gt;"",COUNTIFS($B$2:$Y$17,AB29,cell_passage!$B$2:$Y$17,"&lt;&gt;"),"")</f>
        <v/>
      </c>
      <c r="AF29" t="str">
        <f t="shared" si="2"/>
        <v/>
      </c>
      <c r="AG29" t="str">
        <f t="shared" si="3"/>
        <v/>
      </c>
      <c r="AH29" t="str">
        <f t="shared" si="5"/>
        <v/>
      </c>
      <c r="AI29" t="str">
        <f t="shared" si="6"/>
        <v/>
      </c>
      <c r="AJ29" t="str">
        <f t="shared" si="7"/>
        <v/>
      </c>
      <c r="AK29" t="str">
        <f>IF('Plate preparation Calculations'!N36&lt;&gt;"",'Plate preparation Calculations'!N36,"")</f>
        <v/>
      </c>
      <c r="AL29" s="27" t="str">
        <f t="shared" si="8"/>
        <v/>
      </c>
      <c r="AM29" s="21" t="str">
        <f t="shared" si="9"/>
        <v/>
      </c>
      <c r="AN29" t="str">
        <f t="shared" si="4"/>
        <v/>
      </c>
    </row>
    <row r="30" spans="1:40" x14ac:dyDescent="0.3">
      <c r="AC30" t="str">
        <f t="shared" si="0"/>
        <v/>
      </c>
      <c r="AD30" t="str">
        <f t="shared" si="1"/>
        <v/>
      </c>
      <c r="AE30" t="str">
        <f>IF(AB30&lt;&gt;"",COUNTIFS($B$2:$Y$17,AB30,cell_passage!$B$2:$Y$17,"&lt;&gt;"),"")</f>
        <v/>
      </c>
      <c r="AF30" t="str">
        <f t="shared" si="2"/>
        <v/>
      </c>
      <c r="AG30" t="str">
        <f t="shared" si="3"/>
        <v/>
      </c>
      <c r="AH30" t="str">
        <f t="shared" si="5"/>
        <v/>
      </c>
      <c r="AI30" t="str">
        <f t="shared" si="6"/>
        <v/>
      </c>
      <c r="AJ30" t="str">
        <f t="shared" si="7"/>
        <v/>
      </c>
      <c r="AK30" t="str">
        <f>IF('Plate preparation Calculations'!N37&lt;&gt;"",'Plate preparation Calculations'!N37,"")</f>
        <v/>
      </c>
      <c r="AL30" s="27" t="str">
        <f t="shared" si="8"/>
        <v/>
      </c>
      <c r="AM30" s="21" t="str">
        <f t="shared" si="9"/>
        <v/>
      </c>
      <c r="AN30" t="str">
        <f t="shared" si="4"/>
        <v/>
      </c>
    </row>
    <row r="31" spans="1:40" x14ac:dyDescent="0.3">
      <c r="AC31" t="str">
        <f t="shared" si="0"/>
        <v/>
      </c>
      <c r="AD31" t="str">
        <f t="shared" si="1"/>
        <v/>
      </c>
      <c r="AE31" t="str">
        <f>IF(AB31&lt;&gt;"",COUNTIFS($B$2:$Y$17,AB31,cell_passage!$B$2:$Y$17,"&lt;&gt;"),"")</f>
        <v/>
      </c>
      <c r="AF31" t="str">
        <f t="shared" si="2"/>
        <v/>
      </c>
      <c r="AG31" t="str">
        <f t="shared" si="3"/>
        <v/>
      </c>
      <c r="AH31" t="str">
        <f t="shared" si="5"/>
        <v/>
      </c>
      <c r="AI31" t="str">
        <f t="shared" si="6"/>
        <v/>
      </c>
      <c r="AJ31" t="str">
        <f t="shared" si="7"/>
        <v/>
      </c>
      <c r="AK31" t="str">
        <f>IF('Plate preparation Calculations'!N38&lt;&gt;"",'Plate preparation Calculations'!N38,"")</f>
        <v/>
      </c>
      <c r="AL31" s="27" t="str">
        <f t="shared" si="8"/>
        <v/>
      </c>
      <c r="AM31" s="21" t="str">
        <f t="shared" si="9"/>
        <v/>
      </c>
      <c r="AN31" t="str">
        <f t="shared" si="4"/>
        <v/>
      </c>
    </row>
    <row r="32" spans="1:40" x14ac:dyDescent="0.3">
      <c r="AC32" t="str">
        <f t="shared" si="0"/>
        <v/>
      </c>
      <c r="AD32" t="str">
        <f t="shared" si="1"/>
        <v/>
      </c>
      <c r="AE32" t="str">
        <f>IF(AB32&lt;&gt;"",COUNTIFS($B$2:$Y$17,AB32,cell_passage!$B$2:$Y$17,"&lt;&gt;"),"")</f>
        <v/>
      </c>
      <c r="AF32" t="str">
        <f t="shared" si="2"/>
        <v/>
      </c>
      <c r="AG32" t="str">
        <f t="shared" si="3"/>
        <v/>
      </c>
      <c r="AH32" t="str">
        <f t="shared" si="5"/>
        <v/>
      </c>
      <c r="AI32" t="str">
        <f t="shared" si="6"/>
        <v/>
      </c>
      <c r="AJ32" t="str">
        <f t="shared" si="7"/>
        <v/>
      </c>
      <c r="AK32" t="str">
        <f>IF('Plate preparation Calculations'!N39&lt;&gt;"",'Plate preparation Calculations'!N39,"")</f>
        <v/>
      </c>
      <c r="AL32" s="27" t="str">
        <f t="shared" si="8"/>
        <v/>
      </c>
      <c r="AM32" s="21" t="str">
        <f t="shared" si="9"/>
        <v/>
      </c>
      <c r="AN32" t="str">
        <f t="shared" si="4"/>
        <v/>
      </c>
    </row>
    <row r="33" spans="1:40" x14ac:dyDescent="0.3">
      <c r="AC33" t="str">
        <f t="shared" si="0"/>
        <v/>
      </c>
      <c r="AD33" t="str">
        <f t="shared" si="1"/>
        <v/>
      </c>
      <c r="AE33" t="str">
        <f>IF(AB33&lt;&gt;"",COUNTIFS($B$2:$Y$17,AB33,cell_passage!$B$2:$Y$17,"&lt;&gt;"),"")</f>
        <v/>
      </c>
      <c r="AF33" t="str">
        <f t="shared" si="2"/>
        <v/>
      </c>
      <c r="AG33" t="str">
        <f t="shared" si="3"/>
        <v/>
      </c>
      <c r="AH33" t="str">
        <f t="shared" si="5"/>
        <v/>
      </c>
      <c r="AI33" t="str">
        <f t="shared" si="6"/>
        <v/>
      </c>
      <c r="AJ33" t="str">
        <f t="shared" si="7"/>
        <v/>
      </c>
      <c r="AK33" t="str">
        <f>IF('Plate preparation Calculations'!N40&lt;&gt;"",'Plate preparation Calculations'!N40,"")</f>
        <v/>
      </c>
      <c r="AL33" s="27" t="str">
        <f t="shared" si="8"/>
        <v/>
      </c>
      <c r="AM33" s="21" t="str">
        <f t="shared" si="9"/>
        <v/>
      </c>
      <c r="AN33" t="str">
        <f t="shared" si="4"/>
        <v/>
      </c>
    </row>
    <row r="34" spans="1:40" x14ac:dyDescent="0.3">
      <c r="AC34" t="str">
        <f t="shared" si="0"/>
        <v/>
      </c>
      <c r="AD34" t="str">
        <f t="shared" si="1"/>
        <v/>
      </c>
      <c r="AE34" t="str">
        <f>IF(AB34&lt;&gt;"",COUNTIFS($B$2:$Y$17,AB34,cell_passage!$B$2:$Y$17,"&lt;&gt;"),"")</f>
        <v/>
      </c>
      <c r="AF34" t="str">
        <f t="shared" si="2"/>
        <v/>
      </c>
      <c r="AG34" t="str">
        <f t="shared" si="3"/>
        <v/>
      </c>
      <c r="AH34" t="str">
        <f t="shared" si="5"/>
        <v/>
      </c>
      <c r="AI34" t="str">
        <f t="shared" si="6"/>
        <v/>
      </c>
      <c r="AJ34" t="str">
        <f t="shared" si="7"/>
        <v/>
      </c>
      <c r="AK34" t="str">
        <f>IF('Plate preparation Calculations'!N41&lt;&gt;"",'Plate preparation Calculations'!N41,"")</f>
        <v/>
      </c>
      <c r="AL34" s="27" t="str">
        <f t="shared" si="8"/>
        <v/>
      </c>
      <c r="AM34" s="21" t="str">
        <f t="shared" si="9"/>
        <v/>
      </c>
      <c r="AN34" t="str">
        <f t="shared" si="4"/>
        <v/>
      </c>
    </row>
    <row r="35" spans="1:40" x14ac:dyDescent="0.3">
      <c r="AC35" t="str">
        <f t="shared" si="0"/>
        <v/>
      </c>
      <c r="AD35" t="str">
        <f t="shared" si="1"/>
        <v/>
      </c>
      <c r="AE35" t="str">
        <f>IF(AB35&lt;&gt;"",COUNTIFS($B$2:$Y$17,AB35,cell_passage!$B$2:$Y$17,"&lt;&gt;"),"")</f>
        <v/>
      </c>
      <c r="AF35" t="str">
        <f t="shared" si="2"/>
        <v/>
      </c>
      <c r="AG35" t="str">
        <f t="shared" si="3"/>
        <v/>
      </c>
      <c r="AH35" t="str">
        <f t="shared" si="5"/>
        <v/>
      </c>
      <c r="AI35" t="str">
        <f t="shared" si="6"/>
        <v/>
      </c>
      <c r="AJ35" t="str">
        <f t="shared" si="7"/>
        <v/>
      </c>
      <c r="AK35" t="str">
        <f>IF('Plate preparation Calculations'!N42&lt;&gt;"",'Plate preparation Calculations'!N42,"")</f>
        <v/>
      </c>
      <c r="AL35" s="27" t="str">
        <f t="shared" si="8"/>
        <v/>
      </c>
      <c r="AM35" s="21" t="str">
        <f t="shared" si="9"/>
        <v/>
      </c>
      <c r="AN35" t="str">
        <f t="shared" si="4"/>
        <v/>
      </c>
    </row>
    <row r="36" spans="1:40" x14ac:dyDescent="0.3">
      <c r="AC36" t="str">
        <f t="shared" si="0"/>
        <v/>
      </c>
      <c r="AD36" t="str">
        <f t="shared" si="1"/>
        <v/>
      </c>
      <c r="AE36" t="str">
        <f>IF(AB36&lt;&gt;"",COUNTIFS($B$2:$Y$17,AB36,cell_passage!$B$2:$Y$17,"&lt;&gt;"),"")</f>
        <v/>
      </c>
      <c r="AF36" t="str">
        <f t="shared" si="2"/>
        <v/>
      </c>
      <c r="AG36" t="str">
        <f t="shared" si="3"/>
        <v/>
      </c>
      <c r="AH36" t="str">
        <f t="shared" si="5"/>
        <v/>
      </c>
      <c r="AI36" t="str">
        <f t="shared" si="6"/>
        <v/>
      </c>
      <c r="AJ36" t="str">
        <f t="shared" si="7"/>
        <v/>
      </c>
      <c r="AK36" t="str">
        <f>IF('Plate preparation Calculations'!N43&lt;&gt;"",'Plate preparation Calculations'!N43,"")</f>
        <v/>
      </c>
      <c r="AL36" s="27" t="str">
        <f t="shared" si="8"/>
        <v/>
      </c>
      <c r="AM36" s="21" t="str">
        <f t="shared" si="9"/>
        <v/>
      </c>
      <c r="AN36" t="str">
        <f t="shared" si="4"/>
        <v/>
      </c>
    </row>
    <row r="37" spans="1:40" x14ac:dyDescent="0.3">
      <c r="AC37" t="str">
        <f t="shared" si="0"/>
        <v/>
      </c>
      <c r="AD37" t="str">
        <f t="shared" si="1"/>
        <v/>
      </c>
      <c r="AE37" t="str">
        <f>IF(AB37&lt;&gt;"",COUNTIFS($B$2:$Y$17,AB37,cell_passage!$B$2:$Y$17,"&lt;&gt;"),"")</f>
        <v/>
      </c>
      <c r="AF37" t="str">
        <f t="shared" si="2"/>
        <v/>
      </c>
      <c r="AG37" t="str">
        <f t="shared" si="3"/>
        <v/>
      </c>
      <c r="AH37" t="str">
        <f t="shared" si="5"/>
        <v/>
      </c>
      <c r="AI37" t="str">
        <f t="shared" si="6"/>
        <v/>
      </c>
      <c r="AJ37" t="str">
        <f t="shared" si="7"/>
        <v/>
      </c>
      <c r="AK37" t="str">
        <f>IF('Plate preparation Calculations'!N44&lt;&gt;"",'Plate preparation Calculations'!N44,"")</f>
        <v/>
      </c>
      <c r="AL37" s="27" t="str">
        <f t="shared" si="8"/>
        <v/>
      </c>
      <c r="AM37" s="21" t="str">
        <f t="shared" si="9"/>
        <v/>
      </c>
      <c r="AN37" t="str">
        <f t="shared" si="4"/>
        <v/>
      </c>
    </row>
    <row r="38" spans="1:40" x14ac:dyDescent="0.3">
      <c r="AC38" t="str">
        <f t="shared" si="0"/>
        <v/>
      </c>
      <c r="AD38" t="str">
        <f t="shared" si="1"/>
        <v/>
      </c>
      <c r="AE38" t="str">
        <f>IF(AB38&lt;&gt;"",COUNTIFS($B$2:$Y$17,AB38,cell_passage!$B$2:$Y$17,"&lt;&gt;"),"")</f>
        <v/>
      </c>
      <c r="AF38" t="str">
        <f t="shared" si="2"/>
        <v/>
      </c>
      <c r="AG38" t="str">
        <f t="shared" si="3"/>
        <v/>
      </c>
      <c r="AH38" t="str">
        <f t="shared" si="5"/>
        <v/>
      </c>
      <c r="AI38" t="str">
        <f t="shared" si="6"/>
        <v/>
      </c>
      <c r="AJ38" t="str">
        <f t="shared" si="7"/>
        <v/>
      </c>
      <c r="AK38" t="str">
        <f>IF('Plate preparation Calculations'!N45&lt;&gt;"",'Plate preparation Calculations'!N45,"")</f>
        <v/>
      </c>
      <c r="AL38" s="27" t="str">
        <f t="shared" si="8"/>
        <v/>
      </c>
      <c r="AM38" s="21" t="str">
        <f t="shared" si="9"/>
        <v/>
      </c>
      <c r="AN38" t="str">
        <f t="shared" si="4"/>
        <v/>
      </c>
    </row>
    <row r="39" spans="1:40" x14ac:dyDescent="0.3">
      <c r="AC39" t="str">
        <f t="shared" si="0"/>
        <v/>
      </c>
      <c r="AD39" t="str">
        <f t="shared" si="1"/>
        <v/>
      </c>
      <c r="AE39" t="str">
        <f>IF(AB39&lt;&gt;"",COUNTIFS($B$2:$Y$17,AB39,cell_passage!$B$2:$Y$17,"&lt;&gt;"),"")</f>
        <v/>
      </c>
      <c r="AF39" t="str">
        <f t="shared" si="2"/>
        <v/>
      </c>
      <c r="AG39" t="str">
        <f t="shared" si="3"/>
        <v/>
      </c>
      <c r="AH39" t="str">
        <f t="shared" si="5"/>
        <v/>
      </c>
      <c r="AI39" t="str">
        <f t="shared" si="6"/>
        <v/>
      </c>
      <c r="AJ39" t="str">
        <f t="shared" si="7"/>
        <v/>
      </c>
      <c r="AK39" t="str">
        <f>IF('Plate preparation Calculations'!N46&lt;&gt;"",'Plate preparation Calculations'!N46,"")</f>
        <v/>
      </c>
      <c r="AL39" s="27" t="str">
        <f t="shared" si="8"/>
        <v/>
      </c>
      <c r="AM39" s="21" t="str">
        <f t="shared" si="9"/>
        <v/>
      </c>
      <c r="AN39" t="str">
        <f t="shared" si="4"/>
        <v/>
      </c>
    </row>
    <row r="40" spans="1:40" x14ac:dyDescent="0.3">
      <c r="AC40" t="str">
        <f t="shared" si="0"/>
        <v/>
      </c>
      <c r="AD40" t="str">
        <f t="shared" si="1"/>
        <v/>
      </c>
      <c r="AE40" t="str">
        <f>IF(AB40&lt;&gt;"",COUNTIFS($B$2:$Y$17,AB40,cell_passage!$B$2:$Y$17,"&lt;&gt;"),"")</f>
        <v/>
      </c>
      <c r="AF40" t="str">
        <f t="shared" si="2"/>
        <v/>
      </c>
      <c r="AG40" t="str">
        <f t="shared" si="3"/>
        <v/>
      </c>
      <c r="AH40" t="str">
        <f t="shared" si="5"/>
        <v/>
      </c>
      <c r="AI40" t="str">
        <f t="shared" si="6"/>
        <v/>
      </c>
      <c r="AJ40" t="str">
        <f t="shared" si="7"/>
        <v/>
      </c>
      <c r="AK40" t="str">
        <f>IF('Plate preparation Calculations'!N47&lt;&gt;"",'Plate preparation Calculations'!N47,"")</f>
        <v/>
      </c>
      <c r="AL40" s="27" t="str">
        <f t="shared" si="8"/>
        <v/>
      </c>
      <c r="AM40" s="21" t="str">
        <f t="shared" si="9"/>
        <v/>
      </c>
      <c r="AN40" t="str">
        <f t="shared" si="4"/>
        <v/>
      </c>
    </row>
    <row r="41" spans="1:40" x14ac:dyDescent="0.3">
      <c r="AC41" t="str">
        <f t="shared" si="0"/>
        <v/>
      </c>
      <c r="AD41" t="str">
        <f t="shared" si="1"/>
        <v/>
      </c>
      <c r="AE41" t="str">
        <f>IF(AB41&lt;&gt;"",COUNTIFS($B$2:$Y$17,AB41,cell_passage!$B$2:$Y$17,"&lt;&gt;"),"")</f>
        <v/>
      </c>
      <c r="AF41" t="str">
        <f t="shared" si="2"/>
        <v/>
      </c>
      <c r="AG41" t="str">
        <f t="shared" si="3"/>
        <v/>
      </c>
      <c r="AH41" t="str">
        <f t="shared" si="5"/>
        <v/>
      </c>
      <c r="AI41" t="str">
        <f t="shared" si="6"/>
        <v/>
      </c>
      <c r="AJ41" t="str">
        <f t="shared" si="7"/>
        <v/>
      </c>
      <c r="AK41" t="str">
        <f>IF('Plate preparation Calculations'!N48&lt;&gt;"",'Plate preparation Calculations'!N48,"")</f>
        <v/>
      </c>
      <c r="AL41" s="27" t="str">
        <f t="shared" si="8"/>
        <v/>
      </c>
      <c r="AM41" s="21" t="str">
        <f t="shared" si="9"/>
        <v/>
      </c>
      <c r="AN41" t="str">
        <f t="shared" si="4"/>
        <v/>
      </c>
    </row>
    <row r="42" spans="1:40" x14ac:dyDescent="0.3">
      <c r="AC42" t="str">
        <f t="shared" si="0"/>
        <v/>
      </c>
      <c r="AD42" t="str">
        <f t="shared" si="1"/>
        <v/>
      </c>
      <c r="AE42" t="str">
        <f>IF(AB42&lt;&gt;"",COUNTIFS($B$2:$Y$17,AB42,cell_passage!$B$2:$Y$17,"&lt;&gt;"),"")</f>
        <v/>
      </c>
      <c r="AF42" t="str">
        <f t="shared" si="2"/>
        <v/>
      </c>
      <c r="AG42" t="str">
        <f t="shared" si="3"/>
        <v/>
      </c>
      <c r="AH42" t="str">
        <f t="shared" si="5"/>
        <v/>
      </c>
      <c r="AI42" t="str">
        <f t="shared" si="6"/>
        <v/>
      </c>
      <c r="AJ42" t="str">
        <f t="shared" si="7"/>
        <v/>
      </c>
      <c r="AK42" t="str">
        <f>IF('Plate preparation Calculations'!N49&lt;&gt;"",'Plate preparation Calculations'!N49,"")</f>
        <v/>
      </c>
      <c r="AL42" s="27" t="str">
        <f t="shared" si="8"/>
        <v/>
      </c>
      <c r="AM42" s="21" t="str">
        <f t="shared" si="9"/>
        <v/>
      </c>
      <c r="AN42" t="str">
        <f t="shared" si="4"/>
        <v/>
      </c>
    </row>
    <row r="43" spans="1:40" x14ac:dyDescent="0.3">
      <c r="AC43" t="str">
        <f t="shared" si="0"/>
        <v/>
      </c>
      <c r="AD43" t="str">
        <f t="shared" si="1"/>
        <v/>
      </c>
      <c r="AE43" t="str">
        <f>IF(AB43&lt;&gt;"",COUNTIFS($B$2:$Y$17,AB43,cell_passage!$B$2:$Y$17,"&lt;&gt;"),"")</f>
        <v/>
      </c>
      <c r="AF43" t="str">
        <f t="shared" si="2"/>
        <v/>
      </c>
      <c r="AG43" t="str">
        <f t="shared" si="3"/>
        <v/>
      </c>
      <c r="AH43" t="str">
        <f t="shared" si="5"/>
        <v/>
      </c>
      <c r="AI43" t="str">
        <f t="shared" si="6"/>
        <v/>
      </c>
      <c r="AJ43" t="str">
        <f t="shared" si="7"/>
        <v/>
      </c>
      <c r="AK43" t="str">
        <f>IF('Plate preparation Calculations'!N50&lt;&gt;"",'Plate preparation Calculations'!N50,"")</f>
        <v/>
      </c>
      <c r="AL43" s="27" t="str">
        <f t="shared" si="8"/>
        <v/>
      </c>
      <c r="AM43" s="21" t="str">
        <f t="shared" si="9"/>
        <v/>
      </c>
      <c r="AN43" t="str">
        <f t="shared" si="4"/>
        <v/>
      </c>
    </row>
    <row r="44" spans="1:40" ht="17.100000000000001" customHeight="1" x14ac:dyDescent="0.3">
      <c r="AC44" t="str">
        <f t="shared" si="0"/>
        <v/>
      </c>
      <c r="AD44" t="str">
        <f t="shared" si="1"/>
        <v/>
      </c>
      <c r="AE44" t="str">
        <f>IF(AB44&lt;&gt;"",COUNTIFS($B$2:$Y$17,AB44,cell_passage!$B$2:$Y$17,"&lt;&gt;"),"")</f>
        <v/>
      </c>
      <c r="AF44" t="str">
        <f t="shared" si="2"/>
        <v/>
      </c>
      <c r="AG44" t="str">
        <f t="shared" si="3"/>
        <v/>
      </c>
      <c r="AH44" t="str">
        <f t="shared" si="5"/>
        <v/>
      </c>
      <c r="AI44" t="str">
        <f t="shared" si="6"/>
        <v/>
      </c>
      <c r="AJ44" t="str">
        <f t="shared" si="7"/>
        <v/>
      </c>
      <c r="AK44" t="str">
        <f>IF('Plate preparation Calculations'!N51&lt;&gt;"",'Plate preparation Calculations'!N51,"")</f>
        <v/>
      </c>
      <c r="AL44" s="27" t="str">
        <f t="shared" si="8"/>
        <v/>
      </c>
      <c r="AM44" s="21" t="str">
        <f t="shared" si="9"/>
        <v/>
      </c>
      <c r="AN44" t="str">
        <f t="shared" si="4"/>
        <v/>
      </c>
    </row>
    <row r="45" spans="1:40" ht="21" customHeight="1" x14ac:dyDescent="0.4">
      <c r="A45" s="14" t="s">
        <v>48</v>
      </c>
      <c r="B45" s="19" t="s">
        <v>49</v>
      </c>
      <c r="C45" s="19" t="s">
        <v>50</v>
      </c>
      <c r="D45" s="15" t="s">
        <v>51</v>
      </c>
      <c r="P45" s="3"/>
      <c r="Q45" s="3"/>
      <c r="R45" s="3"/>
      <c r="AC45" t="str">
        <f t="shared" si="0"/>
        <v/>
      </c>
      <c r="AD45" t="str">
        <f t="shared" si="1"/>
        <v/>
      </c>
      <c r="AE45" t="str">
        <f>IF(AB45&lt;&gt;"",COUNTIFS($B$2:$Y$17,AB45,cell_passage!$B$2:$Y$17,"&lt;&gt;"),"")</f>
        <v/>
      </c>
      <c r="AF45" t="str">
        <f t="shared" si="2"/>
        <v/>
      </c>
      <c r="AG45" t="str">
        <f t="shared" si="3"/>
        <v/>
      </c>
      <c r="AH45" t="str">
        <f t="shared" si="5"/>
        <v/>
      </c>
      <c r="AI45" t="str">
        <f t="shared" si="6"/>
        <v/>
      </c>
      <c r="AJ45" t="str">
        <f t="shared" si="7"/>
        <v/>
      </c>
      <c r="AK45" t="str">
        <f>IF('Plate preparation Calculations'!N52&lt;&gt;"",'Plate preparation Calculations'!N52,"")</f>
        <v/>
      </c>
      <c r="AL45" s="27" t="str">
        <f t="shared" si="8"/>
        <v/>
      </c>
      <c r="AM45" s="21" t="str">
        <f t="shared" si="9"/>
        <v/>
      </c>
      <c r="AN45" t="str">
        <f t="shared" si="4"/>
        <v/>
      </c>
    </row>
    <row r="46" spans="1:40" ht="21" customHeight="1" x14ac:dyDescent="0.4">
      <c r="A46" s="16" t="s">
        <v>52</v>
      </c>
      <c r="B46" t="s">
        <v>18</v>
      </c>
      <c r="C46">
        <v>1</v>
      </c>
      <c r="D46" s="17" t="str">
        <f t="shared" ref="D46:D61" si="10">IF(B2&lt;&gt;"",B2,"")</f>
        <v>Buffer</v>
      </c>
      <c r="P46" s="3"/>
      <c r="Q46" s="3"/>
      <c r="R46" s="3"/>
      <c r="AC46" t="str">
        <f t="shared" si="0"/>
        <v/>
      </c>
      <c r="AD46" t="str">
        <f t="shared" si="1"/>
        <v/>
      </c>
      <c r="AE46" t="str">
        <f>IF(AB46&lt;&gt;"",COUNTIFS($B$2:$Y$17,AB46,cell_passage!$B$2:$Y$17,"&lt;&gt;"),"")</f>
        <v/>
      </c>
      <c r="AF46" t="str">
        <f t="shared" si="2"/>
        <v/>
      </c>
      <c r="AG46" t="str">
        <f t="shared" si="3"/>
        <v/>
      </c>
      <c r="AH46" t="str">
        <f t="shared" si="5"/>
        <v/>
      </c>
      <c r="AI46" t="str">
        <f t="shared" si="6"/>
        <v/>
      </c>
      <c r="AJ46" t="str">
        <f t="shared" si="7"/>
        <v/>
      </c>
      <c r="AK46" t="str">
        <f>IF('Plate preparation Calculations'!N53&lt;&gt;"",'Plate preparation Calculations'!N53,"")</f>
        <v/>
      </c>
      <c r="AL46" s="27" t="str">
        <f t="shared" si="8"/>
        <v/>
      </c>
      <c r="AM46" s="21" t="str">
        <f t="shared" si="9"/>
        <v/>
      </c>
      <c r="AN46" t="str">
        <f t="shared" si="4"/>
        <v/>
      </c>
    </row>
    <row r="47" spans="1:40" ht="21" customHeight="1" x14ac:dyDescent="0.4">
      <c r="A47" s="16" t="s">
        <v>53</v>
      </c>
      <c r="B47" t="s">
        <v>21</v>
      </c>
      <c r="C47">
        <v>1</v>
      </c>
      <c r="D47" s="17" t="str">
        <f t="shared" si="10"/>
        <v>XXXX-WT-fixed_Pur-2021May - Pur-2021May</v>
      </c>
      <c r="P47" s="3"/>
      <c r="Q47" s="3"/>
      <c r="R47" s="3"/>
      <c r="AC47" t="str">
        <f t="shared" si="0"/>
        <v/>
      </c>
      <c r="AD47" t="str">
        <f t="shared" si="1"/>
        <v/>
      </c>
      <c r="AE47" t="str">
        <f>IF(AB47&lt;&gt;"",COUNTIFS($B$2:$Y$17,AB47,cell_passage!$B$2:$Y$17,"&lt;&gt;"),"")</f>
        <v/>
      </c>
      <c r="AF47" t="str">
        <f t="shared" si="2"/>
        <v/>
      </c>
      <c r="AG47" t="str">
        <f t="shared" si="3"/>
        <v/>
      </c>
      <c r="AH47" t="str">
        <f t="shared" si="5"/>
        <v/>
      </c>
      <c r="AI47" t="str">
        <f t="shared" si="6"/>
        <v/>
      </c>
      <c r="AJ47" t="str">
        <f t="shared" si="7"/>
        <v/>
      </c>
      <c r="AK47" t="str">
        <f>IF('Plate preparation Calculations'!N54&lt;&gt;"",'Plate preparation Calculations'!N54,"")</f>
        <v/>
      </c>
      <c r="AL47" s="27" t="str">
        <f t="shared" si="8"/>
        <v/>
      </c>
      <c r="AM47" s="21" t="str">
        <f t="shared" si="9"/>
        <v/>
      </c>
      <c r="AN47" t="str">
        <f t="shared" si="4"/>
        <v/>
      </c>
    </row>
    <row r="48" spans="1:40" ht="21" customHeight="1" x14ac:dyDescent="0.4">
      <c r="A48" s="16" t="s">
        <v>54</v>
      </c>
      <c r="B48" t="s">
        <v>22</v>
      </c>
      <c r="C48">
        <v>1</v>
      </c>
      <c r="D48" s="17" t="str">
        <f t="shared" si="10"/>
        <v>XXXX-WT-fixed_Pur-2021May - Pur-2021May</v>
      </c>
      <c r="P48" s="3"/>
      <c r="Q48" s="3"/>
      <c r="R48" s="3"/>
      <c r="AC48" t="str">
        <f t="shared" si="0"/>
        <v/>
      </c>
      <c r="AD48" t="str">
        <f t="shared" si="1"/>
        <v/>
      </c>
      <c r="AE48" t="str">
        <f>IF(AB48&lt;&gt;"",COUNTIFS($B$2:$Y$17,AB48,cell_passage!$B$2:$Y$17,"&lt;&gt;"),"")</f>
        <v/>
      </c>
      <c r="AF48" t="str">
        <f t="shared" si="2"/>
        <v/>
      </c>
      <c r="AG48" t="str">
        <f t="shared" si="3"/>
        <v/>
      </c>
      <c r="AH48" t="str">
        <f t="shared" si="5"/>
        <v/>
      </c>
      <c r="AI48" t="str">
        <f t="shared" si="6"/>
        <v/>
      </c>
      <c r="AJ48" t="str">
        <f t="shared" si="7"/>
        <v/>
      </c>
      <c r="AK48" t="str">
        <f>IF('Plate preparation Calculations'!N55&lt;&gt;"",'Plate preparation Calculations'!N55,"")</f>
        <v/>
      </c>
      <c r="AL48" s="27" t="str">
        <f t="shared" si="8"/>
        <v/>
      </c>
      <c r="AM48" s="21" t="str">
        <f t="shared" si="9"/>
        <v/>
      </c>
      <c r="AN48" t="str">
        <f t="shared" si="4"/>
        <v/>
      </c>
    </row>
    <row r="49" spans="1:40" ht="21" customHeight="1" x14ac:dyDescent="0.4">
      <c r="A49" s="16" t="s">
        <v>55</v>
      </c>
      <c r="B49" t="s">
        <v>23</v>
      </c>
      <c r="C49">
        <v>1</v>
      </c>
      <c r="D49" s="17" t="str">
        <f t="shared" si="10"/>
        <v>XXXX-WT-fixed_Pur-2021May - Pur-2021May</v>
      </c>
      <c r="P49" s="3"/>
      <c r="Q49" s="3"/>
      <c r="R49" s="3"/>
      <c r="AC49" t="str">
        <f t="shared" si="0"/>
        <v/>
      </c>
      <c r="AD49" t="str">
        <f t="shared" si="1"/>
        <v/>
      </c>
      <c r="AE49" t="str">
        <f>IF(AB49&lt;&gt;"",COUNTIFS($B$2:$Y$17,AB49,cell_passage!$B$2:$Y$17,"&lt;&gt;"),"")</f>
        <v/>
      </c>
      <c r="AF49" t="str">
        <f t="shared" si="2"/>
        <v/>
      </c>
      <c r="AG49" t="str">
        <f t="shared" si="3"/>
        <v/>
      </c>
      <c r="AH49" t="str">
        <f t="shared" si="5"/>
        <v/>
      </c>
      <c r="AI49" t="str">
        <f t="shared" si="6"/>
        <v/>
      </c>
      <c r="AJ49" t="str">
        <f t="shared" si="7"/>
        <v/>
      </c>
      <c r="AK49" t="str">
        <f>IF('Plate preparation Calculations'!N56&lt;&gt;"",'Plate preparation Calculations'!N56,"")</f>
        <v/>
      </c>
      <c r="AL49" s="27" t="str">
        <f t="shared" si="8"/>
        <v/>
      </c>
      <c r="AM49" s="21" t="str">
        <f t="shared" si="9"/>
        <v/>
      </c>
      <c r="AN49" t="str">
        <f t="shared" si="4"/>
        <v/>
      </c>
    </row>
    <row r="50" spans="1:40" ht="21" customHeight="1" x14ac:dyDescent="0.4">
      <c r="A50" s="16" t="s">
        <v>56</v>
      </c>
      <c r="B50" t="s">
        <v>24</v>
      </c>
      <c r="C50">
        <v>1</v>
      </c>
      <c r="D50" s="17" t="str">
        <f t="shared" si="10"/>
        <v>XXXX-WT-fixed_Pur-2021May - Pur-2021May</v>
      </c>
      <c r="P50" s="3"/>
      <c r="Q50" s="3"/>
      <c r="R50" s="3"/>
      <c r="AC50" t="str">
        <f t="shared" si="0"/>
        <v/>
      </c>
      <c r="AD50" t="str">
        <f t="shared" si="1"/>
        <v/>
      </c>
      <c r="AE50" t="str">
        <f>IF(AB50&lt;&gt;"",COUNTIFS($B$2:$Y$17,AB50,cell_passage!$B$2:$Y$17,"&lt;&gt;"),"")</f>
        <v/>
      </c>
      <c r="AF50" t="str">
        <f t="shared" si="2"/>
        <v/>
      </c>
      <c r="AG50" t="str">
        <f t="shared" si="3"/>
        <v/>
      </c>
      <c r="AH50" t="str">
        <f t="shared" si="5"/>
        <v/>
      </c>
      <c r="AI50" t="str">
        <f t="shared" si="6"/>
        <v/>
      </c>
      <c r="AJ50" t="str">
        <f t="shared" si="7"/>
        <v/>
      </c>
      <c r="AK50" t="str">
        <f>IF('Plate preparation Calculations'!N57&lt;&gt;"",'Plate preparation Calculations'!N57,"")</f>
        <v/>
      </c>
      <c r="AL50" s="27" t="str">
        <f t="shared" si="8"/>
        <v/>
      </c>
      <c r="AM50" s="21" t="str">
        <f t="shared" si="9"/>
        <v/>
      </c>
      <c r="AN50" t="str">
        <f t="shared" si="4"/>
        <v/>
      </c>
    </row>
    <row r="51" spans="1:40" ht="21" customHeight="1" x14ac:dyDescent="0.4">
      <c r="A51" s="16" t="s">
        <v>57</v>
      </c>
      <c r="B51" t="s">
        <v>25</v>
      </c>
      <c r="C51">
        <v>1</v>
      </c>
      <c r="D51" s="17" t="str">
        <f t="shared" si="10"/>
        <v>XXXX-WT-fixed_Pur-2021May - Pur-2021May</v>
      </c>
      <c r="P51" s="3"/>
      <c r="Q51" s="3"/>
      <c r="R51" s="3"/>
      <c r="AC51" t="str">
        <f t="shared" si="0"/>
        <v/>
      </c>
      <c r="AD51" t="str">
        <f t="shared" si="1"/>
        <v/>
      </c>
      <c r="AE51" t="str">
        <f>IF(AB51&lt;&gt;"",COUNTIFS($B$2:$Y$17,AB51,cell_passage!$B$2:$Y$17,"&lt;&gt;"),"")</f>
        <v/>
      </c>
      <c r="AF51" t="str">
        <f t="shared" si="2"/>
        <v/>
      </c>
      <c r="AG51" t="str">
        <f t="shared" si="3"/>
        <v/>
      </c>
      <c r="AH51" t="str">
        <f t="shared" si="5"/>
        <v/>
      </c>
      <c r="AI51" t="str">
        <f t="shared" si="6"/>
        <v/>
      </c>
      <c r="AJ51" t="str">
        <f t="shared" si="7"/>
        <v/>
      </c>
      <c r="AK51" t="str">
        <f>IF('Plate preparation Calculations'!N58&lt;&gt;"",'Plate preparation Calculations'!N58,"")</f>
        <v/>
      </c>
      <c r="AL51" s="27" t="str">
        <f t="shared" si="8"/>
        <v/>
      </c>
      <c r="AM51" s="21" t="str">
        <f t="shared" si="9"/>
        <v/>
      </c>
      <c r="AN51" t="str">
        <f t="shared" si="4"/>
        <v/>
      </c>
    </row>
    <row r="52" spans="1:40" ht="21" customHeight="1" x14ac:dyDescent="0.4">
      <c r="A52" s="16" t="s">
        <v>58</v>
      </c>
      <c r="B52" t="s">
        <v>26</v>
      </c>
      <c r="C52">
        <v>1</v>
      </c>
      <c r="D52" s="17" t="str">
        <f t="shared" si="10"/>
        <v>XXXX-WT-fixed_Pur-2021May - Pur-2021May</v>
      </c>
      <c r="P52" s="3"/>
      <c r="Q52" s="3"/>
      <c r="R52" s="3"/>
      <c r="AC52" t="str">
        <f t="shared" si="0"/>
        <v/>
      </c>
      <c r="AD52" t="str">
        <f t="shared" si="1"/>
        <v/>
      </c>
      <c r="AE52" t="str">
        <f>IF(AB52&lt;&gt;"",COUNTIFS($B$2:$Y$17,AB52,cell_passage!$B$2:$Y$17,"&lt;&gt;"),"")</f>
        <v/>
      </c>
      <c r="AF52" t="str">
        <f t="shared" si="2"/>
        <v/>
      </c>
      <c r="AG52" t="str">
        <f t="shared" si="3"/>
        <v/>
      </c>
      <c r="AH52" t="str">
        <f t="shared" si="5"/>
        <v/>
      </c>
      <c r="AI52" t="str">
        <f t="shared" si="6"/>
        <v/>
      </c>
      <c r="AJ52" t="str">
        <f t="shared" si="7"/>
        <v/>
      </c>
      <c r="AK52" t="str">
        <f>IF('Plate preparation Calculations'!N59&lt;&gt;"",'Plate preparation Calculations'!N59,"")</f>
        <v/>
      </c>
      <c r="AL52" s="27" t="str">
        <f t="shared" si="8"/>
        <v/>
      </c>
      <c r="AM52" s="21" t="str">
        <f t="shared" si="9"/>
        <v/>
      </c>
      <c r="AN52" t="str">
        <f t="shared" si="4"/>
        <v/>
      </c>
    </row>
    <row r="53" spans="1:40" ht="21" customHeight="1" x14ac:dyDescent="0.4">
      <c r="A53" s="16" t="s">
        <v>59</v>
      </c>
      <c r="B53" t="s">
        <v>27</v>
      </c>
      <c r="C53">
        <v>1</v>
      </c>
      <c r="D53" s="17" t="str">
        <f t="shared" si="10"/>
        <v>XXXX-WT-fixed_Pur-2021May - Pur-2021May</v>
      </c>
      <c r="P53" s="3"/>
      <c r="Q53" s="3"/>
      <c r="R53" s="3"/>
      <c r="AC53" t="str">
        <f t="shared" si="0"/>
        <v/>
      </c>
      <c r="AD53" t="str">
        <f t="shared" si="1"/>
        <v/>
      </c>
      <c r="AE53" t="str">
        <f>IF(AB53&lt;&gt;"",COUNTIFS($B$2:$Y$17,AB53,cell_passage!$B$2:$Y$17,"&lt;&gt;"),"")</f>
        <v/>
      </c>
      <c r="AF53" t="str">
        <f t="shared" si="2"/>
        <v/>
      </c>
      <c r="AG53" t="str">
        <f t="shared" si="3"/>
        <v/>
      </c>
      <c r="AH53" t="str">
        <f t="shared" si="5"/>
        <v/>
      </c>
      <c r="AI53" t="str">
        <f t="shared" si="6"/>
        <v/>
      </c>
      <c r="AJ53" t="str">
        <f t="shared" si="7"/>
        <v/>
      </c>
      <c r="AK53" t="str">
        <f>IF('Plate preparation Calculations'!N60&lt;&gt;"",'Plate preparation Calculations'!N60,"")</f>
        <v/>
      </c>
      <c r="AL53" s="27" t="str">
        <f t="shared" si="8"/>
        <v/>
      </c>
      <c r="AM53" s="21" t="str">
        <f t="shared" si="9"/>
        <v/>
      </c>
      <c r="AN53" t="str">
        <f t="shared" si="4"/>
        <v/>
      </c>
    </row>
    <row r="54" spans="1:40" ht="21" customHeight="1" x14ac:dyDescent="0.4">
      <c r="A54" s="16" t="s">
        <v>60</v>
      </c>
      <c r="B54" t="s">
        <v>28</v>
      </c>
      <c r="C54">
        <v>1</v>
      </c>
      <c r="D54" s="17" t="str">
        <f t="shared" si="10"/>
        <v>XXXX-WT-fixed_Pur-2021May - Pur-2021May</v>
      </c>
      <c r="P54" s="3"/>
      <c r="Q54" s="3"/>
      <c r="R54" s="3"/>
      <c r="AC54" t="str">
        <f t="shared" si="0"/>
        <v/>
      </c>
      <c r="AD54" t="str">
        <f t="shared" si="1"/>
        <v/>
      </c>
      <c r="AE54" t="str">
        <f>IF(AB54&lt;&gt;"",COUNTIFS($B$2:$Y$17,AB54,cell_passage!$B$2:$Y$17,"&lt;&gt;"),"")</f>
        <v/>
      </c>
      <c r="AF54" t="str">
        <f t="shared" si="2"/>
        <v/>
      </c>
      <c r="AG54" t="str">
        <f t="shared" si="3"/>
        <v/>
      </c>
      <c r="AH54" t="str">
        <f t="shared" si="5"/>
        <v/>
      </c>
      <c r="AI54" t="str">
        <f t="shared" si="6"/>
        <v/>
      </c>
      <c r="AJ54" t="str">
        <f t="shared" si="7"/>
        <v/>
      </c>
      <c r="AK54" t="str">
        <f>IF('Plate preparation Calculations'!N61&lt;&gt;"",'Plate preparation Calculations'!N61,"")</f>
        <v/>
      </c>
      <c r="AL54" s="27" t="str">
        <f t="shared" si="8"/>
        <v/>
      </c>
      <c r="AM54" s="21" t="str">
        <f t="shared" si="9"/>
        <v/>
      </c>
      <c r="AN54" t="str">
        <f t="shared" si="4"/>
        <v/>
      </c>
    </row>
    <row r="55" spans="1:40" ht="21" customHeight="1" x14ac:dyDescent="0.4">
      <c r="A55" s="16" t="s">
        <v>61</v>
      </c>
      <c r="B55" t="s">
        <v>29</v>
      </c>
      <c r="C55">
        <v>1</v>
      </c>
      <c r="D55" s="17" t="str">
        <f t="shared" si="10"/>
        <v>XXXX-WT-fixed_Pur-2021May - Pur-2021May</v>
      </c>
      <c r="P55" s="3"/>
      <c r="Q55" s="3"/>
      <c r="R55" s="3"/>
      <c r="AC55" t="str">
        <f t="shared" si="0"/>
        <v/>
      </c>
      <c r="AD55" t="str">
        <f t="shared" si="1"/>
        <v/>
      </c>
      <c r="AE55" t="str">
        <f>IF(AB55&lt;&gt;"",COUNTIFS($B$2:$Y$17,AB55,cell_passage!$B$2:$Y$17,"&lt;&gt;"),"")</f>
        <v/>
      </c>
      <c r="AF55" t="str">
        <f t="shared" si="2"/>
        <v/>
      </c>
      <c r="AG55" t="str">
        <f t="shared" si="3"/>
        <v/>
      </c>
      <c r="AH55" t="str">
        <f t="shared" si="5"/>
        <v/>
      </c>
      <c r="AI55" t="str">
        <f t="shared" si="6"/>
        <v/>
      </c>
      <c r="AJ55" t="str">
        <f t="shared" si="7"/>
        <v/>
      </c>
      <c r="AK55" t="str">
        <f>IF('Plate preparation Calculations'!N62&lt;&gt;"",'Plate preparation Calculations'!N62,"")</f>
        <v/>
      </c>
      <c r="AL55" s="27" t="str">
        <f t="shared" si="8"/>
        <v/>
      </c>
      <c r="AM55" s="21" t="str">
        <f t="shared" si="9"/>
        <v/>
      </c>
      <c r="AN55" t="str">
        <f t="shared" si="4"/>
        <v/>
      </c>
    </row>
    <row r="56" spans="1:40" ht="21" customHeight="1" x14ac:dyDescent="0.4">
      <c r="A56" s="16" t="s">
        <v>62</v>
      </c>
      <c r="B56" t="s">
        <v>30</v>
      </c>
      <c r="C56">
        <v>1</v>
      </c>
      <c r="D56" s="17" t="str">
        <f t="shared" si="10"/>
        <v>XXXX-WT-fixed_Pur-2021May - Pur-2021May</v>
      </c>
      <c r="P56" s="3"/>
      <c r="Q56" s="3"/>
      <c r="R56" s="3"/>
      <c r="AC56" t="str">
        <f t="shared" si="0"/>
        <v/>
      </c>
      <c r="AD56" t="str">
        <f t="shared" si="1"/>
        <v/>
      </c>
      <c r="AE56" t="str">
        <f>IF(AB56&lt;&gt;"",COUNTIFS($B$2:$Y$17,AB56,cell_passage!$B$2:$Y$17,"&lt;&gt;"),"")</f>
        <v/>
      </c>
      <c r="AF56" t="str">
        <f t="shared" si="2"/>
        <v/>
      </c>
      <c r="AG56" t="str">
        <f t="shared" si="3"/>
        <v/>
      </c>
      <c r="AH56" t="str">
        <f t="shared" si="5"/>
        <v/>
      </c>
      <c r="AI56" t="str">
        <f t="shared" si="6"/>
        <v/>
      </c>
      <c r="AJ56" t="str">
        <f t="shared" si="7"/>
        <v/>
      </c>
      <c r="AK56" t="str">
        <f>IF('Plate preparation Calculations'!N63&lt;&gt;"",'Plate preparation Calculations'!N63,"")</f>
        <v/>
      </c>
      <c r="AL56" s="27" t="str">
        <f t="shared" si="8"/>
        <v/>
      </c>
      <c r="AM56" s="21" t="str">
        <f t="shared" si="9"/>
        <v/>
      </c>
      <c r="AN56" t="str">
        <f t="shared" si="4"/>
        <v/>
      </c>
    </row>
    <row r="57" spans="1:40" ht="21" customHeight="1" x14ac:dyDescent="0.4">
      <c r="A57" s="16" t="s">
        <v>63</v>
      </c>
      <c r="B57" t="s">
        <v>31</v>
      </c>
      <c r="C57">
        <v>1</v>
      </c>
      <c r="D57" s="17" t="str">
        <f t="shared" si="10"/>
        <v>XXXX-WT-fixed_Pur-2021May - Pur-2021May</v>
      </c>
      <c r="P57" s="3"/>
      <c r="Q57" s="3"/>
      <c r="R57" s="3"/>
      <c r="AC57" t="str">
        <f t="shared" si="0"/>
        <v/>
      </c>
      <c r="AD57" t="str">
        <f t="shared" si="1"/>
        <v/>
      </c>
      <c r="AE57" t="str">
        <f>IF(AB57&lt;&gt;"",COUNTIFS($B$2:$Y$17,AB57,cell_passage!$B$2:$Y$17,"&lt;&gt;"),"")</f>
        <v/>
      </c>
      <c r="AF57" t="str">
        <f t="shared" si="2"/>
        <v/>
      </c>
      <c r="AG57" t="str">
        <f t="shared" si="3"/>
        <v/>
      </c>
      <c r="AH57" t="str">
        <f t="shared" si="5"/>
        <v/>
      </c>
      <c r="AI57" t="str">
        <f t="shared" si="6"/>
        <v/>
      </c>
      <c r="AJ57" t="str">
        <f t="shared" si="7"/>
        <v/>
      </c>
      <c r="AK57" t="str">
        <f>IF('Plate preparation Calculations'!N64&lt;&gt;"",'Plate preparation Calculations'!N64,"")</f>
        <v/>
      </c>
      <c r="AL57" s="27" t="str">
        <f t="shared" si="8"/>
        <v/>
      </c>
      <c r="AM57" s="21" t="str">
        <f t="shared" si="9"/>
        <v/>
      </c>
      <c r="AN57" t="str">
        <f t="shared" si="4"/>
        <v/>
      </c>
    </row>
    <row r="58" spans="1:40" ht="21" customHeight="1" x14ac:dyDescent="0.4">
      <c r="A58" s="16" t="s">
        <v>64</v>
      </c>
      <c r="B58" t="s">
        <v>32</v>
      </c>
      <c r="C58">
        <v>1</v>
      </c>
      <c r="D58" s="17" t="str">
        <f t="shared" si="10"/>
        <v>XXXX-WT-fixed_Pur-2021May - Pur-2021May</v>
      </c>
      <c r="P58" s="3"/>
      <c r="Q58" s="3"/>
      <c r="R58" s="3"/>
      <c r="AC58" t="str">
        <f t="shared" si="0"/>
        <v/>
      </c>
      <c r="AD58" t="str">
        <f t="shared" si="1"/>
        <v/>
      </c>
      <c r="AE58" t="str">
        <f>IF(AB58&lt;&gt;"",COUNTIFS($B$2:$Y$17,AB58,cell_passage!$B$2:$Y$17,"&lt;&gt;"),"")</f>
        <v/>
      </c>
      <c r="AF58" t="str">
        <f t="shared" si="2"/>
        <v/>
      </c>
      <c r="AG58" t="str">
        <f t="shared" si="3"/>
        <v/>
      </c>
      <c r="AH58" t="str">
        <f t="shared" si="5"/>
        <v/>
      </c>
      <c r="AI58" t="str">
        <f t="shared" si="6"/>
        <v/>
      </c>
      <c r="AJ58" t="str">
        <f t="shared" si="7"/>
        <v/>
      </c>
      <c r="AK58" t="str">
        <f>IF('Plate preparation Calculations'!N65&lt;&gt;"",'Plate preparation Calculations'!N65,"")</f>
        <v/>
      </c>
      <c r="AL58" s="27" t="str">
        <f t="shared" si="8"/>
        <v/>
      </c>
      <c r="AM58" s="21" t="str">
        <f t="shared" si="9"/>
        <v/>
      </c>
      <c r="AN58" t="str">
        <f t="shared" si="4"/>
        <v/>
      </c>
    </row>
    <row r="59" spans="1:40" ht="21" customHeight="1" x14ac:dyDescent="0.4">
      <c r="A59" s="16" t="s">
        <v>65</v>
      </c>
      <c r="B59" t="s">
        <v>33</v>
      </c>
      <c r="C59">
        <v>1</v>
      </c>
      <c r="D59" s="17" t="str">
        <f t="shared" si="10"/>
        <v>XXXX-WT-fixed_Pur-2021May - Pur-2021May</v>
      </c>
      <c r="P59" s="3"/>
      <c r="Q59" s="3"/>
      <c r="R59" s="3"/>
      <c r="AC59" t="str">
        <f t="shared" si="0"/>
        <v/>
      </c>
      <c r="AD59" t="str">
        <f t="shared" si="1"/>
        <v/>
      </c>
      <c r="AE59" t="str">
        <f>IF(AB59&lt;&gt;"",COUNTIFS($B$2:$Y$17,AB59,cell_passage!$B$2:$Y$17,"&lt;&gt;"),"")</f>
        <v/>
      </c>
      <c r="AF59" t="str">
        <f t="shared" si="2"/>
        <v/>
      </c>
      <c r="AG59" t="str">
        <f t="shared" si="3"/>
        <v/>
      </c>
      <c r="AH59" t="str">
        <f t="shared" si="5"/>
        <v/>
      </c>
      <c r="AI59" t="str">
        <f t="shared" si="6"/>
        <v/>
      </c>
      <c r="AJ59" t="str">
        <f t="shared" si="7"/>
        <v/>
      </c>
      <c r="AK59" t="str">
        <f>IF('Plate preparation Calculations'!N66&lt;&gt;"",'Plate preparation Calculations'!N66,"")</f>
        <v/>
      </c>
      <c r="AL59" s="27" t="str">
        <f t="shared" si="8"/>
        <v/>
      </c>
      <c r="AM59" s="21" t="str">
        <f t="shared" si="9"/>
        <v/>
      </c>
      <c r="AN59" t="str">
        <f t="shared" si="4"/>
        <v/>
      </c>
    </row>
    <row r="60" spans="1:40" ht="21" customHeight="1" x14ac:dyDescent="0.4">
      <c r="A60" s="16" t="s">
        <v>66</v>
      </c>
      <c r="B60" t="s">
        <v>34</v>
      </c>
      <c r="C60">
        <v>1</v>
      </c>
      <c r="D60" s="17" t="str">
        <f t="shared" si="10"/>
        <v>XXXX-WT-fixed_Pur-2021May - Pur-2021May</v>
      </c>
      <c r="P60" s="3"/>
      <c r="Q60" s="3"/>
      <c r="R60" s="3"/>
      <c r="AC60" t="str">
        <f t="shared" si="0"/>
        <v/>
      </c>
      <c r="AD60" t="str">
        <f t="shared" si="1"/>
        <v/>
      </c>
      <c r="AE60" t="str">
        <f>IF(AB60&lt;&gt;"",COUNTIFS($B$2:$Y$17,AB60,cell_passage!$B$2:$Y$17,"&lt;&gt;"),"")</f>
        <v/>
      </c>
      <c r="AF60" t="str">
        <f t="shared" si="2"/>
        <v/>
      </c>
      <c r="AG60" t="str">
        <f t="shared" si="3"/>
        <v/>
      </c>
      <c r="AH60" t="str">
        <f t="shared" si="5"/>
        <v/>
      </c>
      <c r="AI60" t="str">
        <f t="shared" si="6"/>
        <v/>
      </c>
      <c r="AJ60" t="str">
        <f t="shared" si="7"/>
        <v/>
      </c>
      <c r="AK60" t="str">
        <f>IF('Plate preparation Calculations'!N67&lt;&gt;"",'Plate preparation Calculations'!N67,"")</f>
        <v/>
      </c>
      <c r="AL60" s="27" t="str">
        <f t="shared" si="8"/>
        <v/>
      </c>
      <c r="AM60" s="21" t="str">
        <f t="shared" si="9"/>
        <v/>
      </c>
      <c r="AN60" t="str">
        <f t="shared" si="4"/>
        <v/>
      </c>
    </row>
    <row r="61" spans="1:40" ht="21" customHeight="1" x14ac:dyDescent="0.4">
      <c r="A61" s="16" t="s">
        <v>67</v>
      </c>
      <c r="B61" t="s">
        <v>35</v>
      </c>
      <c r="C61">
        <v>1</v>
      </c>
      <c r="D61" s="17" t="str">
        <f t="shared" si="10"/>
        <v>XXXX-WT-fixed_Pur-2021May - Pur-2021May</v>
      </c>
      <c r="P61" s="3"/>
      <c r="Q61" s="3"/>
      <c r="R61" s="3"/>
      <c r="AC61" t="str">
        <f t="shared" si="0"/>
        <v/>
      </c>
      <c r="AD61" t="str">
        <f t="shared" si="1"/>
        <v/>
      </c>
      <c r="AE61" t="str">
        <f>IF(AB61&lt;&gt;"",COUNTIFS($B$2:$Y$17,AB61,cell_passage!$B$2:$Y$17,"&lt;&gt;"),"")</f>
        <v/>
      </c>
      <c r="AF61" t="str">
        <f t="shared" si="2"/>
        <v/>
      </c>
      <c r="AG61" t="str">
        <f t="shared" si="3"/>
        <v/>
      </c>
      <c r="AH61" t="str">
        <f t="shared" si="5"/>
        <v/>
      </c>
      <c r="AI61" t="str">
        <f t="shared" si="6"/>
        <v/>
      </c>
      <c r="AJ61" t="str">
        <f t="shared" si="7"/>
        <v/>
      </c>
      <c r="AK61" t="str">
        <f>IF('Plate preparation Calculations'!N68&lt;&gt;"",'Plate preparation Calculations'!N68,"")</f>
        <v/>
      </c>
      <c r="AL61" s="27" t="str">
        <f t="shared" si="8"/>
        <v/>
      </c>
      <c r="AM61" s="21" t="str">
        <f t="shared" si="9"/>
        <v/>
      </c>
      <c r="AN61" t="str">
        <f t="shared" si="4"/>
        <v/>
      </c>
    </row>
    <row r="62" spans="1:40" ht="21" customHeight="1" x14ac:dyDescent="0.4">
      <c r="A62" s="16" t="s">
        <v>68</v>
      </c>
      <c r="B62" t="s">
        <v>18</v>
      </c>
      <c r="C62">
        <v>2</v>
      </c>
      <c r="D62" s="17" t="str">
        <f t="shared" ref="D62:D77" si="11">IF(C2&lt;&gt;"",C2,"")</f>
        <v>XXXX-WT-fixed_Pur-2021May - Pur-2021May</v>
      </c>
      <c r="P62" s="3"/>
      <c r="Q62" s="3"/>
      <c r="R62" s="3"/>
      <c r="AC62" t="str">
        <f t="shared" si="0"/>
        <v/>
      </c>
      <c r="AD62" t="str">
        <f t="shared" si="1"/>
        <v/>
      </c>
      <c r="AE62" t="str">
        <f>IF(AB62&lt;&gt;"",COUNTIFS($B$2:$Y$17,AB62,cell_passage!$B$2:$Y$17,"&lt;&gt;"),"")</f>
        <v/>
      </c>
      <c r="AF62" t="str">
        <f t="shared" si="2"/>
        <v/>
      </c>
      <c r="AG62" t="str">
        <f t="shared" si="3"/>
        <v/>
      </c>
      <c r="AH62" t="str">
        <f t="shared" si="5"/>
        <v/>
      </c>
      <c r="AI62" t="str">
        <f t="shared" si="6"/>
        <v/>
      </c>
      <c r="AJ62" t="str">
        <f t="shared" si="7"/>
        <v/>
      </c>
      <c r="AK62" t="str">
        <f>IF('Plate preparation Calculations'!N69&lt;&gt;"",'Plate preparation Calculations'!N69,"")</f>
        <v/>
      </c>
      <c r="AL62" s="27" t="str">
        <f t="shared" si="8"/>
        <v/>
      </c>
      <c r="AM62" s="21" t="str">
        <f t="shared" si="9"/>
        <v/>
      </c>
      <c r="AN62" t="str">
        <f t="shared" si="4"/>
        <v/>
      </c>
    </row>
    <row r="63" spans="1:40" ht="21" customHeight="1" x14ac:dyDescent="0.4">
      <c r="A63" s="16" t="s">
        <v>69</v>
      </c>
      <c r="B63" t="s">
        <v>21</v>
      </c>
      <c r="C63">
        <v>2</v>
      </c>
      <c r="D63" s="17" t="str">
        <f t="shared" si="11"/>
        <v>XXXX-WT-fixed_Pur-2021May - Pur-2021May</v>
      </c>
      <c r="P63" s="3"/>
      <c r="Q63" s="3"/>
      <c r="R63" s="3"/>
      <c r="AC63" t="str">
        <f t="shared" si="0"/>
        <v/>
      </c>
      <c r="AD63" t="str">
        <f t="shared" si="1"/>
        <v/>
      </c>
      <c r="AE63" t="str">
        <f>IF(AB63&lt;&gt;"",COUNTIFS($B$2:$Y$17,AB63,cell_passage!$B$2:$Y$17,"&lt;&gt;"),"")</f>
        <v/>
      </c>
      <c r="AF63" t="str">
        <f t="shared" si="2"/>
        <v/>
      </c>
      <c r="AG63" t="str">
        <f t="shared" si="3"/>
        <v/>
      </c>
      <c r="AH63" t="str">
        <f t="shared" si="5"/>
        <v/>
      </c>
      <c r="AI63" t="str">
        <f t="shared" si="6"/>
        <v/>
      </c>
      <c r="AJ63" t="str">
        <f t="shared" si="7"/>
        <v/>
      </c>
      <c r="AK63" t="str">
        <f>IF('Plate preparation Calculations'!N70&lt;&gt;"",'Plate preparation Calculations'!N70,"")</f>
        <v/>
      </c>
      <c r="AL63" s="27" t="str">
        <f t="shared" si="8"/>
        <v/>
      </c>
      <c r="AM63" s="21" t="str">
        <f t="shared" si="9"/>
        <v/>
      </c>
      <c r="AN63" t="str">
        <f t="shared" si="4"/>
        <v/>
      </c>
    </row>
    <row r="64" spans="1:40" ht="21" customHeight="1" x14ac:dyDescent="0.4">
      <c r="A64" s="16" t="s">
        <v>70</v>
      </c>
      <c r="B64" t="s">
        <v>22</v>
      </c>
      <c r="C64">
        <v>2</v>
      </c>
      <c r="D64" s="17" t="str">
        <f t="shared" si="11"/>
        <v>XXXX-WT-fixed_Pur-2021May - Pur-2021May</v>
      </c>
      <c r="P64" s="3"/>
      <c r="Q64" s="3"/>
      <c r="R64" s="3"/>
      <c r="AC64" t="str">
        <f t="shared" si="0"/>
        <v/>
      </c>
      <c r="AD64" t="str">
        <f t="shared" si="1"/>
        <v/>
      </c>
      <c r="AE64" t="str">
        <f>IF(AB64&lt;&gt;"",COUNTIFS($B$2:$Y$17,AB64,cell_passage!$B$2:$Y$17,"&lt;&gt;"),"")</f>
        <v/>
      </c>
      <c r="AF64" t="str">
        <f t="shared" si="2"/>
        <v/>
      </c>
      <c r="AG64" t="str">
        <f t="shared" si="3"/>
        <v/>
      </c>
      <c r="AH64" t="str">
        <f t="shared" si="5"/>
        <v/>
      </c>
      <c r="AI64" t="str">
        <f t="shared" si="6"/>
        <v/>
      </c>
      <c r="AJ64" t="str">
        <f t="shared" si="7"/>
        <v/>
      </c>
      <c r="AK64" t="str">
        <f>IF('Plate preparation Calculations'!N71&lt;&gt;"",'Plate preparation Calculations'!N71,"")</f>
        <v/>
      </c>
      <c r="AL64" s="27" t="str">
        <f t="shared" si="8"/>
        <v/>
      </c>
      <c r="AM64" s="21" t="str">
        <f t="shared" si="9"/>
        <v/>
      </c>
      <c r="AN64" t="str">
        <f t="shared" si="4"/>
        <v/>
      </c>
    </row>
    <row r="65" spans="1:40" x14ac:dyDescent="0.3">
      <c r="A65" s="16" t="s">
        <v>71</v>
      </c>
      <c r="B65" t="s">
        <v>23</v>
      </c>
      <c r="C65">
        <v>2</v>
      </c>
      <c r="D65" s="17" t="str">
        <f t="shared" si="11"/>
        <v>XXXX-WT-fixed_Pur-2021May - Pur-2021May</v>
      </c>
      <c r="AC65" t="str">
        <f t="shared" si="0"/>
        <v/>
      </c>
      <c r="AD65" t="str">
        <f t="shared" si="1"/>
        <v/>
      </c>
      <c r="AE65" t="str">
        <f>IF(AB65&lt;&gt;"",COUNTIFS($B$2:$Y$17,AB65,cell_passage!$B$2:$Y$17,"&lt;&gt;"),"")</f>
        <v/>
      </c>
      <c r="AF65" t="str">
        <f t="shared" si="2"/>
        <v/>
      </c>
      <c r="AG65" t="str">
        <f t="shared" si="3"/>
        <v/>
      </c>
      <c r="AH65" t="str">
        <f t="shared" si="5"/>
        <v/>
      </c>
      <c r="AI65" t="str">
        <f t="shared" si="6"/>
        <v/>
      </c>
      <c r="AJ65" t="str">
        <f t="shared" si="7"/>
        <v/>
      </c>
      <c r="AK65" t="str">
        <f>IF('Plate preparation Calculations'!N72&lt;&gt;"",'Plate preparation Calculations'!N72,"")</f>
        <v/>
      </c>
      <c r="AL65" s="27" t="str">
        <f t="shared" si="8"/>
        <v/>
      </c>
      <c r="AM65" s="21" t="str">
        <f t="shared" si="9"/>
        <v/>
      </c>
      <c r="AN65" t="str">
        <f t="shared" si="4"/>
        <v/>
      </c>
    </row>
    <row r="66" spans="1:40" x14ac:dyDescent="0.3">
      <c r="A66" s="16" t="s">
        <v>72</v>
      </c>
      <c r="B66" t="s">
        <v>24</v>
      </c>
      <c r="C66">
        <v>2</v>
      </c>
      <c r="D66" s="17" t="str">
        <f t="shared" si="11"/>
        <v>XXXX-WT-fixed_Pur-2021May - Pur-2021May</v>
      </c>
      <c r="AC66" t="str">
        <f t="shared" si="0"/>
        <v/>
      </c>
      <c r="AD66" t="str">
        <f t="shared" si="1"/>
        <v/>
      </c>
      <c r="AE66" t="str">
        <f>IF(AB66&lt;&gt;"",COUNTIFS($B$2:$Y$17,AB66,cell_passage!$B$2:$Y$17,"&lt;&gt;"),"")</f>
        <v/>
      </c>
      <c r="AF66" t="str">
        <f t="shared" si="2"/>
        <v/>
      </c>
      <c r="AG66" t="str">
        <f t="shared" si="3"/>
        <v/>
      </c>
      <c r="AH66" t="str">
        <f t="shared" si="5"/>
        <v/>
      </c>
      <c r="AI66" t="str">
        <f t="shared" si="6"/>
        <v/>
      </c>
      <c r="AJ66" t="str">
        <f t="shared" si="7"/>
        <v/>
      </c>
      <c r="AK66" t="str">
        <f>IF('Plate preparation Calculations'!N73&lt;&gt;"",'Plate preparation Calculations'!N73,"")</f>
        <v/>
      </c>
      <c r="AL66" s="27" t="str">
        <f t="shared" si="8"/>
        <v/>
      </c>
      <c r="AM66" s="21" t="str">
        <f t="shared" si="9"/>
        <v/>
      </c>
      <c r="AN66" t="str">
        <f t="shared" si="4"/>
        <v/>
      </c>
    </row>
    <row r="67" spans="1:40" x14ac:dyDescent="0.3">
      <c r="A67" s="16" t="s">
        <v>73</v>
      </c>
      <c r="B67" t="s">
        <v>25</v>
      </c>
      <c r="C67">
        <v>2</v>
      </c>
      <c r="D67" s="17" t="str">
        <f t="shared" si="11"/>
        <v>XXXX-WT-fixed_Pur-2021May - Pur-2021May</v>
      </c>
      <c r="AC67" t="str">
        <f t="shared" si="0"/>
        <v/>
      </c>
      <c r="AD67" t="str">
        <f t="shared" si="1"/>
        <v/>
      </c>
      <c r="AE67" t="str">
        <f>IF(AB67&lt;&gt;"",COUNTIFS($B$2:$Y$17,AB67,cell_passage!$B$2:$Y$17,"&lt;&gt;"),"")</f>
        <v/>
      </c>
      <c r="AF67" t="str">
        <f t="shared" si="2"/>
        <v/>
      </c>
      <c r="AG67" t="str">
        <f t="shared" si="3"/>
        <v/>
      </c>
      <c r="AH67" t="str">
        <f t="shared" si="5"/>
        <v/>
      </c>
      <c r="AI67" t="str">
        <f t="shared" si="6"/>
        <v/>
      </c>
      <c r="AJ67" t="str">
        <f t="shared" si="7"/>
        <v/>
      </c>
      <c r="AK67" t="str">
        <f>IF('Plate preparation Calculations'!N74&lt;&gt;"",'Plate preparation Calculations'!N74,"")</f>
        <v/>
      </c>
      <c r="AL67" s="27" t="str">
        <f t="shared" si="8"/>
        <v/>
      </c>
      <c r="AM67" s="21" t="str">
        <f t="shared" si="9"/>
        <v/>
      </c>
      <c r="AN67" t="str">
        <f t="shared" si="4"/>
        <v/>
      </c>
    </row>
    <row r="68" spans="1:40" x14ac:dyDescent="0.3">
      <c r="A68" s="16" t="s">
        <v>74</v>
      </c>
      <c r="B68" t="s">
        <v>26</v>
      </c>
      <c r="C68">
        <v>2</v>
      </c>
      <c r="D68" s="17" t="str">
        <f t="shared" si="11"/>
        <v>XXXX-WT-fixed_Pur-2021May - Pur-2021May</v>
      </c>
      <c r="AC68" t="str">
        <f t="shared" si="0"/>
        <v/>
      </c>
      <c r="AD68" t="str">
        <f t="shared" si="1"/>
        <v/>
      </c>
      <c r="AE68" t="str">
        <f>IF(AB68&lt;&gt;"",COUNTIFS($B$2:$Y$17,AB68,cell_passage!$B$2:$Y$17,"&lt;&gt;"),"")</f>
        <v/>
      </c>
      <c r="AF68" t="str">
        <f t="shared" si="2"/>
        <v/>
      </c>
      <c r="AG68" t="str">
        <f t="shared" si="3"/>
        <v/>
      </c>
      <c r="AH68" t="str">
        <f t="shared" si="5"/>
        <v/>
      </c>
      <c r="AI68" t="str">
        <f t="shared" si="6"/>
        <v/>
      </c>
      <c r="AJ68" t="str">
        <f t="shared" si="7"/>
        <v/>
      </c>
      <c r="AK68" t="str">
        <f>IF('Plate preparation Calculations'!N75&lt;&gt;"",'Plate preparation Calculations'!N75,"")</f>
        <v/>
      </c>
      <c r="AL68" s="27" t="str">
        <f t="shared" si="8"/>
        <v/>
      </c>
      <c r="AM68" s="21" t="str">
        <f t="shared" si="9"/>
        <v/>
      </c>
      <c r="AN68" t="str">
        <f t="shared" si="4"/>
        <v/>
      </c>
    </row>
    <row r="69" spans="1:40" x14ac:dyDescent="0.3">
      <c r="A69" s="16" t="s">
        <v>75</v>
      </c>
      <c r="B69" t="s">
        <v>27</v>
      </c>
      <c r="C69">
        <v>2</v>
      </c>
      <c r="D69" s="17" t="str">
        <f t="shared" si="11"/>
        <v>XXXX-WT-fixed_Pur-2021May - Pur-2021May</v>
      </c>
      <c r="AC69" t="str">
        <f t="shared" si="0"/>
        <v/>
      </c>
      <c r="AD69" t="str">
        <f t="shared" si="1"/>
        <v/>
      </c>
      <c r="AE69" t="str">
        <f>IF(AB69&lt;&gt;"",COUNTIFS($B$2:$Y$17,AB69,cell_passage!$B$2:$Y$17,"&lt;&gt;"),"")</f>
        <v/>
      </c>
      <c r="AF69" t="str">
        <f t="shared" si="2"/>
        <v/>
      </c>
      <c r="AG69" t="str">
        <f t="shared" si="3"/>
        <v/>
      </c>
      <c r="AH69" t="str">
        <f t="shared" si="5"/>
        <v/>
      </c>
      <c r="AI69" t="str">
        <f t="shared" si="6"/>
        <v/>
      </c>
      <c r="AJ69" t="str">
        <f t="shared" si="7"/>
        <v/>
      </c>
      <c r="AK69" t="str">
        <f>IF('Plate preparation Calculations'!N76&lt;&gt;"",'Plate preparation Calculations'!N76,"")</f>
        <v/>
      </c>
      <c r="AL69" s="27" t="str">
        <f t="shared" si="8"/>
        <v/>
      </c>
      <c r="AM69" s="21" t="str">
        <f t="shared" si="9"/>
        <v/>
      </c>
      <c r="AN69" t="str">
        <f t="shared" si="4"/>
        <v/>
      </c>
    </row>
    <row r="70" spans="1:40" x14ac:dyDescent="0.3">
      <c r="A70" s="16" t="s">
        <v>76</v>
      </c>
      <c r="B70" t="s">
        <v>28</v>
      </c>
      <c r="C70">
        <v>2</v>
      </c>
      <c r="D70" s="17" t="str">
        <f t="shared" si="11"/>
        <v>XXXX-WT-fixed_Pur-2021May - Pur-2021May</v>
      </c>
      <c r="AC70" t="str">
        <f t="shared" si="0"/>
        <v/>
      </c>
      <c r="AD70" t="str">
        <f t="shared" si="1"/>
        <v/>
      </c>
      <c r="AE70" t="str">
        <f>IF(AB70&lt;&gt;"",COUNTIFS($B$2:$Y$17,AB70,cell_passage!$B$2:$Y$17,"&lt;&gt;"),"")</f>
        <v/>
      </c>
      <c r="AF70" t="str">
        <f t="shared" si="2"/>
        <v/>
      </c>
      <c r="AG70" t="str">
        <f t="shared" si="3"/>
        <v/>
      </c>
      <c r="AH70" t="str">
        <f t="shared" si="5"/>
        <v/>
      </c>
      <c r="AI70" t="str">
        <f t="shared" si="6"/>
        <v/>
      </c>
      <c r="AJ70" t="str">
        <f t="shared" si="7"/>
        <v/>
      </c>
      <c r="AK70" t="str">
        <f>IF('Plate preparation Calculations'!N77&lt;&gt;"",'Plate preparation Calculations'!N77,"")</f>
        <v/>
      </c>
      <c r="AL70" s="27" t="str">
        <f t="shared" si="8"/>
        <v/>
      </c>
      <c r="AM70" s="21" t="str">
        <f t="shared" si="9"/>
        <v/>
      </c>
      <c r="AN70" t="str">
        <f t="shared" si="4"/>
        <v/>
      </c>
    </row>
    <row r="71" spans="1:40" x14ac:dyDescent="0.3">
      <c r="A71" s="16" t="s">
        <v>77</v>
      </c>
      <c r="B71" t="s">
        <v>29</v>
      </c>
      <c r="C71">
        <v>2</v>
      </c>
      <c r="D71" s="17" t="str">
        <f t="shared" si="11"/>
        <v>XXXX-WT-fixed_Pur-2021May - Pur-2021May</v>
      </c>
      <c r="AC71" t="str">
        <f t="shared" ref="AC71:AC134" si="12">IFERROR(IF(AB71&lt;&gt;"error",LEFT(AB71,FIND(" - ",AB71)-1),"error! Please check plate layout"),"")</f>
        <v/>
      </c>
      <c r="AD71" t="str">
        <f t="shared" ref="AD71:AD134" si="13">TRIM(MID(SUBSTITUTE(AB71," - ",REPT(" ",LEN(AB71))),(2-1)*LEN(AB71)+1,LEN(AB71)))</f>
        <v/>
      </c>
      <c r="AE71" t="str">
        <f>IF(AB71&lt;&gt;"",COUNTIFS($B$2:$Y$17,AB71,cell_passage!$B$2:$Y$17,"&lt;&gt;"),"")</f>
        <v/>
      </c>
      <c r="AF71" t="str">
        <f t="shared" si="2"/>
        <v/>
      </c>
      <c r="AG71" t="str">
        <f t="shared" si="3"/>
        <v/>
      </c>
      <c r="AH71" t="str">
        <f t="shared" si="5"/>
        <v/>
      </c>
      <c r="AI71" t="str">
        <f t="shared" si="6"/>
        <v/>
      </c>
      <c r="AJ71" t="str">
        <f t="shared" si="7"/>
        <v/>
      </c>
      <c r="AK71" t="str">
        <f>IF('Plate preparation Calculations'!N78&lt;&gt;"",'Plate preparation Calculations'!N78,"")</f>
        <v/>
      </c>
      <c r="AL71" s="27" t="str">
        <f t="shared" si="8"/>
        <v/>
      </c>
      <c r="AM71" s="21" t="str">
        <f t="shared" si="9"/>
        <v/>
      </c>
      <c r="AN71" t="str">
        <f t="shared" si="4"/>
        <v/>
      </c>
    </row>
    <row r="72" spans="1:40" x14ac:dyDescent="0.3">
      <c r="A72" s="16" t="s">
        <v>78</v>
      </c>
      <c r="B72" t="s">
        <v>30</v>
      </c>
      <c r="C72">
        <v>2</v>
      </c>
      <c r="D72" s="17" t="str">
        <f t="shared" si="11"/>
        <v>XXXX-WT-fixed_Pur-2021May - Pur-2021May</v>
      </c>
      <c r="AC72" t="str">
        <f t="shared" si="12"/>
        <v/>
      </c>
      <c r="AD72" t="str">
        <f t="shared" si="13"/>
        <v/>
      </c>
      <c r="AE72" t="str">
        <f>IF(AB72&lt;&gt;"",COUNTIFS($B$2:$Y$17,AB72,cell_passage!$B$2:$Y$17,"&lt;&gt;"),"")</f>
        <v/>
      </c>
      <c r="AF72" t="str">
        <f t="shared" si="2"/>
        <v/>
      </c>
      <c r="AG72" t="str">
        <f t="shared" si="3"/>
        <v/>
      </c>
      <c r="AH72" t="str">
        <f t="shared" si="5"/>
        <v/>
      </c>
      <c r="AI72" t="str">
        <f t="shared" si="6"/>
        <v/>
      </c>
      <c r="AJ72" t="str">
        <f t="shared" si="7"/>
        <v/>
      </c>
      <c r="AK72" t="str">
        <f>IF('Plate preparation Calculations'!N79&lt;&gt;"",'Plate preparation Calculations'!N79,"")</f>
        <v/>
      </c>
      <c r="AL72" s="27" t="str">
        <f t="shared" si="8"/>
        <v/>
      </c>
      <c r="AM72" s="21" t="str">
        <f t="shared" si="9"/>
        <v/>
      </c>
      <c r="AN72" t="str">
        <f t="shared" si="4"/>
        <v/>
      </c>
    </row>
    <row r="73" spans="1:40" x14ac:dyDescent="0.3">
      <c r="A73" s="16" t="s">
        <v>79</v>
      </c>
      <c r="B73" t="s">
        <v>31</v>
      </c>
      <c r="C73">
        <v>2</v>
      </c>
      <c r="D73" s="17" t="str">
        <f t="shared" si="11"/>
        <v>XXXX-WT-fixed_Pur-2021May - Pur-2021May</v>
      </c>
      <c r="AC73" t="str">
        <f t="shared" si="12"/>
        <v/>
      </c>
      <c r="AD73" t="str">
        <f t="shared" si="13"/>
        <v/>
      </c>
      <c r="AE73" t="str">
        <f>IF(AB73&lt;&gt;"",COUNTIFS($B$2:$Y$17,AB73,cell_passage!$B$2:$Y$17,"&lt;&gt;"),"")</f>
        <v/>
      </c>
      <c r="AF73" t="str">
        <f t="shared" si="2"/>
        <v/>
      </c>
      <c r="AG73" t="str">
        <f t="shared" si="3"/>
        <v/>
      </c>
      <c r="AH73" t="str">
        <f t="shared" si="5"/>
        <v/>
      </c>
      <c r="AI73" t="str">
        <f t="shared" si="6"/>
        <v/>
      </c>
      <c r="AJ73" t="str">
        <f t="shared" si="7"/>
        <v/>
      </c>
      <c r="AK73" t="str">
        <f>IF('Plate preparation Calculations'!N80&lt;&gt;"",'Plate preparation Calculations'!N80,"")</f>
        <v/>
      </c>
      <c r="AL73" s="27" t="str">
        <f t="shared" si="8"/>
        <v/>
      </c>
      <c r="AM73" s="21" t="str">
        <f t="shared" si="9"/>
        <v/>
      </c>
      <c r="AN73" t="str">
        <f t="shared" si="4"/>
        <v/>
      </c>
    </row>
    <row r="74" spans="1:40" x14ac:dyDescent="0.3">
      <c r="A74" s="16" t="s">
        <v>80</v>
      </c>
      <c r="B74" t="s">
        <v>32</v>
      </c>
      <c r="C74">
        <v>2</v>
      </c>
      <c r="D74" s="17" t="str">
        <f t="shared" si="11"/>
        <v>XXXX-WT-fixed_Pur-2021May - Pur-2021May</v>
      </c>
      <c r="AC74" t="str">
        <f t="shared" si="12"/>
        <v/>
      </c>
      <c r="AD74" t="str">
        <f t="shared" si="13"/>
        <v/>
      </c>
      <c r="AE74" t="str">
        <f>IF(AB74&lt;&gt;"",COUNTIFS($B$2:$Y$17,AB74,cell_passage!$B$2:$Y$17,"&lt;&gt;"),"")</f>
        <v/>
      </c>
      <c r="AF74" t="str">
        <f t="shared" si="2"/>
        <v/>
      </c>
      <c r="AG74" t="str">
        <f t="shared" si="3"/>
        <v/>
      </c>
      <c r="AH74" t="str">
        <f t="shared" si="5"/>
        <v/>
      </c>
      <c r="AI74" t="str">
        <f t="shared" si="6"/>
        <v/>
      </c>
      <c r="AJ74" t="str">
        <f t="shared" si="7"/>
        <v/>
      </c>
      <c r="AK74" t="str">
        <f>IF('Plate preparation Calculations'!N81&lt;&gt;"",'Plate preparation Calculations'!N81,"")</f>
        <v/>
      </c>
      <c r="AL74" s="27" t="str">
        <f t="shared" si="8"/>
        <v/>
      </c>
      <c r="AM74" s="21" t="str">
        <f t="shared" si="9"/>
        <v/>
      </c>
      <c r="AN74" t="str">
        <f t="shared" si="4"/>
        <v/>
      </c>
    </row>
    <row r="75" spans="1:40" x14ac:dyDescent="0.3">
      <c r="A75" s="16" t="s">
        <v>81</v>
      </c>
      <c r="B75" t="s">
        <v>33</v>
      </c>
      <c r="C75">
        <v>2</v>
      </c>
      <c r="D75" s="17" t="str">
        <f t="shared" si="11"/>
        <v>XXXX-WT-fixed_Pur-2021May - Pur-2021May</v>
      </c>
      <c r="AC75" t="str">
        <f t="shared" si="12"/>
        <v/>
      </c>
      <c r="AD75" t="str">
        <f t="shared" si="13"/>
        <v/>
      </c>
      <c r="AE75" t="str">
        <f>IF(AB75&lt;&gt;"",COUNTIFS($B$2:$Y$17,AB75,cell_passage!$B$2:$Y$17,"&lt;&gt;"),"")</f>
        <v/>
      </c>
      <c r="AF75" t="str">
        <f t="shared" si="2"/>
        <v/>
      </c>
      <c r="AG75" t="str">
        <f t="shared" si="3"/>
        <v/>
      </c>
      <c r="AH75" t="str">
        <f t="shared" si="5"/>
        <v/>
      </c>
      <c r="AI75" t="str">
        <f t="shared" si="6"/>
        <v/>
      </c>
      <c r="AJ75" t="str">
        <f t="shared" si="7"/>
        <v/>
      </c>
      <c r="AK75" t="str">
        <f>IF('Plate preparation Calculations'!N82&lt;&gt;"",'Plate preparation Calculations'!N82,"")</f>
        <v/>
      </c>
      <c r="AL75" s="27" t="str">
        <f t="shared" si="8"/>
        <v/>
      </c>
      <c r="AM75" s="21" t="str">
        <f t="shared" si="9"/>
        <v/>
      </c>
      <c r="AN75" t="str">
        <f t="shared" si="4"/>
        <v/>
      </c>
    </row>
    <row r="76" spans="1:40" x14ac:dyDescent="0.3">
      <c r="A76" s="16" t="s">
        <v>82</v>
      </c>
      <c r="B76" t="s">
        <v>34</v>
      </c>
      <c r="C76">
        <v>2</v>
      </c>
      <c r="D76" s="17" t="str">
        <f t="shared" si="11"/>
        <v>XXXX-WT-fixed_Pur-2021May - Pur-2021May</v>
      </c>
      <c r="AC76" t="str">
        <f t="shared" si="12"/>
        <v/>
      </c>
      <c r="AD76" t="str">
        <f t="shared" si="13"/>
        <v/>
      </c>
      <c r="AE76" t="str">
        <f>IF(AB76&lt;&gt;"",COUNTIFS($B$2:$Y$17,AB76,cell_passage!$B$2:$Y$17,"&lt;&gt;"),"")</f>
        <v/>
      </c>
      <c r="AF76" t="str">
        <f t="shared" si="2"/>
        <v/>
      </c>
      <c r="AG76" t="str">
        <f t="shared" si="3"/>
        <v/>
      </c>
      <c r="AH76" t="str">
        <f t="shared" si="5"/>
        <v/>
      </c>
      <c r="AI76" t="str">
        <f t="shared" si="6"/>
        <v/>
      </c>
      <c r="AJ76" t="str">
        <f t="shared" si="7"/>
        <v/>
      </c>
      <c r="AK76" t="str">
        <f>IF('Plate preparation Calculations'!N83&lt;&gt;"",'Plate preparation Calculations'!N83,"")</f>
        <v/>
      </c>
      <c r="AL76" s="27" t="str">
        <f t="shared" si="8"/>
        <v/>
      </c>
      <c r="AM76" s="21" t="str">
        <f t="shared" si="9"/>
        <v/>
      </c>
      <c r="AN76" t="str">
        <f t="shared" si="4"/>
        <v/>
      </c>
    </row>
    <row r="77" spans="1:40" x14ac:dyDescent="0.3">
      <c r="A77" s="16" t="s">
        <v>83</v>
      </c>
      <c r="B77" t="s">
        <v>35</v>
      </c>
      <c r="C77">
        <v>2</v>
      </c>
      <c r="D77" s="17" t="str">
        <f t="shared" si="11"/>
        <v>XXXX-WT-fixed_Pur-2021May - Pur-2021May</v>
      </c>
      <c r="AC77" t="str">
        <f t="shared" si="12"/>
        <v/>
      </c>
      <c r="AD77" t="str">
        <f t="shared" si="13"/>
        <v/>
      </c>
      <c r="AE77" t="str">
        <f>IF(AB77&lt;&gt;"",COUNTIFS($B$2:$Y$17,AB77,cell_passage!$B$2:$Y$17,"&lt;&gt;"),"")</f>
        <v/>
      </c>
      <c r="AF77" t="str">
        <f t="shared" ref="AF77:AF140" si="14">IFERROR(AE77*AD77,"")</f>
        <v/>
      </c>
      <c r="AG77" t="str">
        <f t="shared" ref="AG77:AG140" si="15">IFERROR(AE77*$AF$1,"")</f>
        <v/>
      </c>
      <c r="AH77" t="str">
        <f t="shared" si="5"/>
        <v/>
      </c>
      <c r="AI77" t="str">
        <f t="shared" si="6"/>
        <v/>
      </c>
      <c r="AJ77" t="str">
        <f t="shared" si="7"/>
        <v/>
      </c>
      <c r="AK77" t="str">
        <f>IF('Plate preparation Calculations'!N84&lt;&gt;"",'Plate preparation Calculations'!N84,"")</f>
        <v/>
      </c>
      <c r="AL77" s="27" t="str">
        <f t="shared" si="8"/>
        <v/>
      </c>
      <c r="AM77" s="21" t="str">
        <f t="shared" si="9"/>
        <v/>
      </c>
      <c r="AN77" t="str">
        <f t="shared" ref="AN77:AN140" si="16">IFERROR($AF$1*$AC$1*$AC$2*AE77,"")</f>
        <v/>
      </c>
    </row>
    <row r="78" spans="1:40" x14ac:dyDescent="0.3">
      <c r="A78" s="16" t="s">
        <v>84</v>
      </c>
      <c r="B78" t="s">
        <v>18</v>
      </c>
      <c r="C78">
        <v>3</v>
      </c>
      <c r="D78" s="17" t="str">
        <f t="shared" ref="D78:D93" si="17">IF(D2&lt;&gt;"",D2,"")</f>
        <v>Buffer</v>
      </c>
      <c r="AC78" t="str">
        <f t="shared" si="12"/>
        <v/>
      </c>
      <c r="AD78" t="str">
        <f t="shared" si="13"/>
        <v/>
      </c>
      <c r="AE78" t="str">
        <f>IF(AB78&lt;&gt;"",COUNTIFS($B$2:$Y$17,AB78,cell_passage!$B$2:$Y$17,"&lt;&gt;"),"")</f>
        <v/>
      </c>
      <c r="AF78" t="str">
        <f t="shared" si="14"/>
        <v/>
      </c>
      <c r="AG78" t="str">
        <f t="shared" si="15"/>
        <v/>
      </c>
      <c r="AH78" t="str">
        <f t="shared" si="5"/>
        <v/>
      </c>
      <c r="AI78" t="str">
        <f t="shared" si="6"/>
        <v/>
      </c>
      <c r="AJ78" t="str">
        <f t="shared" si="7"/>
        <v/>
      </c>
      <c r="AK78" t="str">
        <f>IF('Plate preparation Calculations'!N85&lt;&gt;"",'Plate preparation Calculations'!N85,"")</f>
        <v/>
      </c>
      <c r="AL78" s="27" t="str">
        <f t="shared" si="8"/>
        <v/>
      </c>
      <c r="AM78" s="21" t="str">
        <f t="shared" si="9"/>
        <v/>
      </c>
      <c r="AN78" t="str">
        <f t="shared" si="16"/>
        <v/>
      </c>
    </row>
    <row r="79" spans="1:40" x14ac:dyDescent="0.3">
      <c r="A79" s="16" t="s">
        <v>85</v>
      </c>
      <c r="B79" t="s">
        <v>21</v>
      </c>
      <c r="C79">
        <v>3</v>
      </c>
      <c r="D79" s="17" t="str">
        <f t="shared" si="17"/>
        <v>XXXX-WT-fixed_Pur-2021May - Pur-2021May</v>
      </c>
      <c r="AC79" t="str">
        <f t="shared" si="12"/>
        <v/>
      </c>
      <c r="AD79" t="str">
        <f t="shared" si="13"/>
        <v/>
      </c>
      <c r="AE79" t="str">
        <f>IF(AB79&lt;&gt;"",COUNTIFS($B$2:$Y$17,AB79,cell_passage!$B$2:$Y$17,"&lt;&gt;"),"")</f>
        <v/>
      </c>
      <c r="AF79" t="str">
        <f t="shared" si="14"/>
        <v/>
      </c>
      <c r="AG79" t="str">
        <f t="shared" si="15"/>
        <v/>
      </c>
      <c r="AH79" t="str">
        <f t="shared" si="5"/>
        <v/>
      </c>
      <c r="AI79" t="str">
        <f t="shared" si="6"/>
        <v/>
      </c>
      <c r="AJ79" t="str">
        <f t="shared" si="7"/>
        <v/>
      </c>
      <c r="AK79" t="str">
        <f>IF('Plate preparation Calculations'!N86&lt;&gt;"",'Plate preparation Calculations'!N86,"")</f>
        <v/>
      </c>
      <c r="AL79" s="27" t="str">
        <f t="shared" si="8"/>
        <v/>
      </c>
      <c r="AM79" s="21" t="str">
        <f t="shared" si="9"/>
        <v/>
      </c>
      <c r="AN79" t="str">
        <f t="shared" si="16"/>
        <v/>
      </c>
    </row>
    <row r="80" spans="1:40" x14ac:dyDescent="0.3">
      <c r="A80" s="16" t="s">
        <v>86</v>
      </c>
      <c r="B80" t="s">
        <v>22</v>
      </c>
      <c r="C80">
        <v>3</v>
      </c>
      <c r="D80" s="17" t="str">
        <f t="shared" si="17"/>
        <v>XXXX-WT-fixed_Pur-2021May - Pur-2021May</v>
      </c>
      <c r="AC80" t="str">
        <f t="shared" si="12"/>
        <v/>
      </c>
      <c r="AD80" t="str">
        <f t="shared" si="13"/>
        <v/>
      </c>
      <c r="AE80" t="str">
        <f>IF(AB80&lt;&gt;"",COUNTIFS($B$2:$Y$17,AB80,cell_passage!$B$2:$Y$17,"&lt;&gt;"),"")</f>
        <v/>
      </c>
      <c r="AF80" t="str">
        <f t="shared" si="14"/>
        <v/>
      </c>
      <c r="AG80" t="str">
        <f t="shared" si="15"/>
        <v/>
      </c>
      <c r="AH80" t="str">
        <f t="shared" si="5"/>
        <v/>
      </c>
      <c r="AI80" t="str">
        <f t="shared" si="6"/>
        <v/>
      </c>
      <c r="AJ80" t="str">
        <f t="shared" si="7"/>
        <v/>
      </c>
      <c r="AK80" t="str">
        <f>IF('Plate preparation Calculations'!N87&lt;&gt;"",'Plate preparation Calculations'!N87,"")</f>
        <v/>
      </c>
      <c r="AL80" s="27" t="str">
        <f t="shared" si="8"/>
        <v/>
      </c>
      <c r="AM80" s="21" t="str">
        <f t="shared" si="9"/>
        <v/>
      </c>
      <c r="AN80" t="str">
        <f t="shared" si="16"/>
        <v/>
      </c>
    </row>
    <row r="81" spans="1:40" x14ac:dyDescent="0.3">
      <c r="A81" s="16" t="s">
        <v>87</v>
      </c>
      <c r="B81" t="s">
        <v>23</v>
      </c>
      <c r="C81">
        <v>3</v>
      </c>
      <c r="D81" s="17" t="str">
        <f t="shared" si="17"/>
        <v>XXXX-WT-fixed_Pur-2021May - Pur-2021May</v>
      </c>
      <c r="AC81" t="str">
        <f t="shared" si="12"/>
        <v/>
      </c>
      <c r="AD81" t="str">
        <f t="shared" si="13"/>
        <v/>
      </c>
      <c r="AE81" t="str">
        <f>IF(AB81&lt;&gt;"",COUNTIFS($B$2:$Y$17,AB81,cell_passage!$B$2:$Y$17,"&lt;&gt;"),"")</f>
        <v/>
      </c>
      <c r="AF81" t="str">
        <f t="shared" si="14"/>
        <v/>
      </c>
      <c r="AG81" t="str">
        <f t="shared" si="15"/>
        <v/>
      </c>
      <c r="AH81" t="str">
        <f t="shared" si="5"/>
        <v/>
      </c>
      <c r="AI81" t="str">
        <f t="shared" si="6"/>
        <v/>
      </c>
      <c r="AJ81" t="str">
        <f t="shared" si="7"/>
        <v/>
      </c>
      <c r="AK81" t="str">
        <f>IF('Plate preparation Calculations'!N88&lt;&gt;"",'Plate preparation Calculations'!N88,"")</f>
        <v/>
      </c>
      <c r="AL81" s="27" t="str">
        <f t="shared" si="8"/>
        <v/>
      </c>
      <c r="AM81" s="21" t="str">
        <f t="shared" si="9"/>
        <v/>
      </c>
      <c r="AN81" t="str">
        <f t="shared" si="16"/>
        <v/>
      </c>
    </row>
    <row r="82" spans="1:40" x14ac:dyDescent="0.3">
      <c r="A82" s="16" t="s">
        <v>88</v>
      </c>
      <c r="B82" t="s">
        <v>24</v>
      </c>
      <c r="C82">
        <v>3</v>
      </c>
      <c r="D82" s="17" t="str">
        <f t="shared" si="17"/>
        <v>XXXX-WT-fixed_Pur-2021May - Pur-2021May</v>
      </c>
      <c r="AC82" t="str">
        <f t="shared" si="12"/>
        <v/>
      </c>
      <c r="AD82" t="str">
        <f t="shared" si="13"/>
        <v/>
      </c>
      <c r="AE82" t="str">
        <f>IF(AB82&lt;&gt;"",COUNTIFS($B$2:$Y$17,AB82,cell_passage!$B$2:$Y$17,"&lt;&gt;"),"")</f>
        <v/>
      </c>
      <c r="AF82" t="str">
        <f t="shared" si="14"/>
        <v/>
      </c>
      <c r="AG82" t="str">
        <f t="shared" si="15"/>
        <v/>
      </c>
      <c r="AH82" t="str">
        <f t="shared" si="5"/>
        <v/>
      </c>
      <c r="AI82" t="str">
        <f t="shared" si="6"/>
        <v/>
      </c>
      <c r="AJ82" t="str">
        <f t="shared" si="7"/>
        <v/>
      </c>
      <c r="AK82" t="str">
        <f>IF('Plate preparation Calculations'!N89&lt;&gt;"",'Plate preparation Calculations'!N89,"")</f>
        <v/>
      </c>
      <c r="AL82" s="27" t="str">
        <f t="shared" si="8"/>
        <v/>
      </c>
      <c r="AM82" s="21" t="str">
        <f t="shared" si="9"/>
        <v/>
      </c>
      <c r="AN82" t="str">
        <f t="shared" si="16"/>
        <v/>
      </c>
    </row>
    <row r="83" spans="1:40" x14ac:dyDescent="0.3">
      <c r="A83" s="16" t="s">
        <v>89</v>
      </c>
      <c r="B83" t="s">
        <v>25</v>
      </c>
      <c r="C83">
        <v>3</v>
      </c>
      <c r="D83" s="17" t="str">
        <f t="shared" si="17"/>
        <v>XXXX-WT-fixed_Pur-2021May - Pur-2021May</v>
      </c>
      <c r="AC83" t="str">
        <f t="shared" si="12"/>
        <v/>
      </c>
      <c r="AD83" t="str">
        <f t="shared" si="13"/>
        <v/>
      </c>
      <c r="AE83" t="str">
        <f>IF(AB83&lt;&gt;"",COUNTIFS($B$2:$Y$17,AB83,cell_passage!$B$2:$Y$17,"&lt;&gt;"),"")</f>
        <v/>
      </c>
      <c r="AF83" t="str">
        <f t="shared" si="14"/>
        <v/>
      </c>
      <c r="AG83" t="str">
        <f t="shared" si="15"/>
        <v/>
      </c>
      <c r="AH83" t="str">
        <f t="shared" si="5"/>
        <v/>
      </c>
      <c r="AI83" t="str">
        <f t="shared" si="6"/>
        <v/>
      </c>
      <c r="AJ83" t="str">
        <f t="shared" si="7"/>
        <v/>
      </c>
      <c r="AK83" t="str">
        <f>IF('Plate preparation Calculations'!N90&lt;&gt;"",'Plate preparation Calculations'!N90,"")</f>
        <v/>
      </c>
      <c r="AL83" s="27" t="str">
        <f t="shared" si="8"/>
        <v/>
      </c>
      <c r="AM83" s="21" t="str">
        <f t="shared" si="9"/>
        <v/>
      </c>
      <c r="AN83" t="str">
        <f t="shared" si="16"/>
        <v/>
      </c>
    </row>
    <row r="84" spans="1:40" x14ac:dyDescent="0.3">
      <c r="A84" s="16" t="s">
        <v>90</v>
      </c>
      <c r="B84" t="s">
        <v>26</v>
      </c>
      <c r="C84">
        <v>3</v>
      </c>
      <c r="D84" s="17" t="str">
        <f t="shared" si="17"/>
        <v>XXXX-WT-fixed_Pur-2021May - Pur-2021May</v>
      </c>
      <c r="AC84" t="str">
        <f t="shared" si="12"/>
        <v/>
      </c>
      <c r="AD84" t="str">
        <f t="shared" si="13"/>
        <v/>
      </c>
      <c r="AE84" t="str">
        <f>IF(AB84&lt;&gt;"",COUNTIFS($B$2:$Y$17,AB84,cell_passage!$B$2:$Y$17,"&lt;&gt;"),"")</f>
        <v/>
      </c>
      <c r="AF84" t="str">
        <f t="shared" si="14"/>
        <v/>
      </c>
      <c r="AG84" t="str">
        <f t="shared" si="15"/>
        <v/>
      </c>
      <c r="AH84" t="str">
        <f t="shared" ref="AH84:AH147" si="18">IFERROR(1000*AF84/AG84,"")</f>
        <v/>
      </c>
      <c r="AI84" t="str">
        <f t="shared" ref="AI84:AI147" si="19">IFERROR(AF84*$AC$1,"")</f>
        <v/>
      </c>
      <c r="AJ84" t="str">
        <f t="shared" ref="AJ84:AJ147" si="20">IFERROR(AG84*$AC$1,"")</f>
        <v/>
      </c>
      <c r="AK84" t="str">
        <f>IF('Plate preparation Calculations'!N91&lt;&gt;"",'Plate preparation Calculations'!N91,"")</f>
        <v/>
      </c>
      <c r="AL84" s="27" t="str">
        <f t="shared" ref="AL84:AL147" si="21">IFERROR(1000*$AC$2*AI84/AK84,"")</f>
        <v/>
      </c>
      <c r="AM84" s="21" t="str">
        <f t="shared" ref="AM84:AM147" si="22">IFERROR(AN84-AL84,"")</f>
        <v/>
      </c>
      <c r="AN84" t="str">
        <f t="shared" si="16"/>
        <v/>
      </c>
    </row>
    <row r="85" spans="1:40" x14ac:dyDescent="0.3">
      <c r="A85" s="16" t="s">
        <v>91</v>
      </c>
      <c r="B85" t="s">
        <v>27</v>
      </c>
      <c r="C85">
        <v>3</v>
      </c>
      <c r="D85" s="17" t="str">
        <f t="shared" si="17"/>
        <v>XXXX-WT-fixed_Pur-2021May - Pur-2021May</v>
      </c>
      <c r="AC85" t="str">
        <f t="shared" si="12"/>
        <v/>
      </c>
      <c r="AD85" t="str">
        <f t="shared" si="13"/>
        <v/>
      </c>
      <c r="AE85" t="str">
        <f>IF(AB85&lt;&gt;"",COUNTIFS($B$2:$Y$17,AB85,cell_passage!$B$2:$Y$17,"&lt;&gt;"),"")</f>
        <v/>
      </c>
      <c r="AF85" t="str">
        <f t="shared" si="14"/>
        <v/>
      </c>
      <c r="AG85" t="str">
        <f t="shared" si="15"/>
        <v/>
      </c>
      <c r="AH85" t="str">
        <f t="shared" si="18"/>
        <v/>
      </c>
      <c r="AI85" t="str">
        <f t="shared" si="19"/>
        <v/>
      </c>
      <c r="AJ85" t="str">
        <f t="shared" si="20"/>
        <v/>
      </c>
      <c r="AK85" t="str">
        <f>IF('Plate preparation Calculations'!N92&lt;&gt;"",'Plate preparation Calculations'!N92,"")</f>
        <v/>
      </c>
      <c r="AL85" s="27" t="str">
        <f t="shared" si="21"/>
        <v/>
      </c>
      <c r="AM85" s="21" t="str">
        <f t="shared" si="22"/>
        <v/>
      </c>
      <c r="AN85" t="str">
        <f t="shared" si="16"/>
        <v/>
      </c>
    </row>
    <row r="86" spans="1:40" x14ac:dyDescent="0.3">
      <c r="A86" s="16" t="s">
        <v>92</v>
      </c>
      <c r="B86" t="s">
        <v>28</v>
      </c>
      <c r="C86">
        <v>3</v>
      </c>
      <c r="D86" s="17" t="str">
        <f t="shared" si="17"/>
        <v>XXXX-WT-fixed_Pur-2021May - Pur-2021May</v>
      </c>
      <c r="AC86" t="str">
        <f t="shared" si="12"/>
        <v/>
      </c>
      <c r="AD86" t="str">
        <f t="shared" si="13"/>
        <v/>
      </c>
      <c r="AE86" t="str">
        <f>IF(AB86&lt;&gt;"",COUNTIFS($B$2:$Y$17,AB86,cell_passage!$B$2:$Y$17,"&lt;&gt;"),"")</f>
        <v/>
      </c>
      <c r="AF86" t="str">
        <f t="shared" si="14"/>
        <v/>
      </c>
      <c r="AG86" t="str">
        <f t="shared" si="15"/>
        <v/>
      </c>
      <c r="AH86" t="str">
        <f t="shared" si="18"/>
        <v/>
      </c>
      <c r="AI86" t="str">
        <f t="shared" si="19"/>
        <v/>
      </c>
      <c r="AJ86" t="str">
        <f t="shared" si="20"/>
        <v/>
      </c>
      <c r="AK86" t="str">
        <f>IF('Plate preparation Calculations'!N93&lt;&gt;"",'Plate preparation Calculations'!N93,"")</f>
        <v/>
      </c>
      <c r="AL86" s="27" t="str">
        <f t="shared" si="21"/>
        <v/>
      </c>
      <c r="AM86" s="21" t="str">
        <f t="shared" si="22"/>
        <v/>
      </c>
      <c r="AN86" t="str">
        <f t="shared" si="16"/>
        <v/>
      </c>
    </row>
    <row r="87" spans="1:40" x14ac:dyDescent="0.3">
      <c r="A87" s="16" t="s">
        <v>93</v>
      </c>
      <c r="B87" t="s">
        <v>29</v>
      </c>
      <c r="C87">
        <v>3</v>
      </c>
      <c r="D87" s="17" t="str">
        <f t="shared" si="17"/>
        <v>XXXX-WT-fixed_Pur-2021May - Pur-2021May</v>
      </c>
      <c r="AC87" t="str">
        <f t="shared" si="12"/>
        <v/>
      </c>
      <c r="AD87" t="str">
        <f t="shared" si="13"/>
        <v/>
      </c>
      <c r="AE87" t="str">
        <f>IF(AB87&lt;&gt;"",COUNTIFS($B$2:$Y$17,AB87,cell_passage!$B$2:$Y$17,"&lt;&gt;"),"")</f>
        <v/>
      </c>
      <c r="AF87" t="str">
        <f t="shared" si="14"/>
        <v/>
      </c>
      <c r="AG87" t="str">
        <f t="shared" si="15"/>
        <v/>
      </c>
      <c r="AH87" t="str">
        <f t="shared" si="18"/>
        <v/>
      </c>
      <c r="AI87" t="str">
        <f t="shared" si="19"/>
        <v/>
      </c>
      <c r="AJ87" t="str">
        <f t="shared" si="20"/>
        <v/>
      </c>
      <c r="AK87" t="str">
        <f>IF('Plate preparation Calculations'!N94&lt;&gt;"",'Plate preparation Calculations'!N94,"")</f>
        <v/>
      </c>
      <c r="AL87" s="27" t="str">
        <f t="shared" si="21"/>
        <v/>
      </c>
      <c r="AM87" s="21" t="str">
        <f t="shared" si="22"/>
        <v/>
      </c>
      <c r="AN87" t="str">
        <f t="shared" si="16"/>
        <v/>
      </c>
    </row>
    <row r="88" spans="1:40" x14ac:dyDescent="0.3">
      <c r="A88" s="16" t="s">
        <v>94</v>
      </c>
      <c r="B88" t="s">
        <v>30</v>
      </c>
      <c r="C88">
        <v>3</v>
      </c>
      <c r="D88" s="17" t="str">
        <f t="shared" si="17"/>
        <v>XXXX-WT-fixed_Pur-2021May - Pur-2021May</v>
      </c>
      <c r="AC88" t="str">
        <f t="shared" si="12"/>
        <v/>
      </c>
      <c r="AD88" t="str">
        <f t="shared" si="13"/>
        <v/>
      </c>
      <c r="AE88" t="str">
        <f>IF(AB88&lt;&gt;"",COUNTIFS($B$2:$Y$17,AB88,cell_passage!$B$2:$Y$17,"&lt;&gt;"),"")</f>
        <v/>
      </c>
      <c r="AF88" t="str">
        <f t="shared" si="14"/>
        <v/>
      </c>
      <c r="AG88" t="str">
        <f t="shared" si="15"/>
        <v/>
      </c>
      <c r="AH88" t="str">
        <f t="shared" si="18"/>
        <v/>
      </c>
      <c r="AI88" t="str">
        <f t="shared" si="19"/>
        <v/>
      </c>
      <c r="AJ88" t="str">
        <f t="shared" si="20"/>
        <v/>
      </c>
      <c r="AK88" t="str">
        <f>IF('Plate preparation Calculations'!N95&lt;&gt;"",'Plate preparation Calculations'!N95,"")</f>
        <v/>
      </c>
      <c r="AL88" s="27" t="str">
        <f t="shared" si="21"/>
        <v/>
      </c>
      <c r="AM88" s="21" t="str">
        <f t="shared" si="22"/>
        <v/>
      </c>
      <c r="AN88" t="str">
        <f t="shared" si="16"/>
        <v/>
      </c>
    </row>
    <row r="89" spans="1:40" x14ac:dyDescent="0.3">
      <c r="A89" s="16" t="s">
        <v>95</v>
      </c>
      <c r="B89" t="s">
        <v>31</v>
      </c>
      <c r="C89">
        <v>3</v>
      </c>
      <c r="D89" s="17" t="str">
        <f t="shared" si="17"/>
        <v>XXXX-WT-fixed_Pur-2021May - Pur-2021May</v>
      </c>
      <c r="AC89" t="str">
        <f t="shared" si="12"/>
        <v/>
      </c>
      <c r="AD89" t="str">
        <f t="shared" si="13"/>
        <v/>
      </c>
      <c r="AE89" t="str">
        <f>IF(AB89&lt;&gt;"",COUNTIFS($B$2:$Y$17,AB89,cell_passage!$B$2:$Y$17,"&lt;&gt;"),"")</f>
        <v/>
      </c>
      <c r="AF89" t="str">
        <f t="shared" si="14"/>
        <v/>
      </c>
      <c r="AG89" t="str">
        <f t="shared" si="15"/>
        <v/>
      </c>
      <c r="AH89" t="str">
        <f t="shared" si="18"/>
        <v/>
      </c>
      <c r="AI89" t="str">
        <f t="shared" si="19"/>
        <v/>
      </c>
      <c r="AJ89" t="str">
        <f t="shared" si="20"/>
        <v/>
      </c>
      <c r="AK89" t="str">
        <f>IF('Plate preparation Calculations'!N96&lt;&gt;"",'Plate preparation Calculations'!N96,"")</f>
        <v/>
      </c>
      <c r="AL89" s="27" t="str">
        <f t="shared" si="21"/>
        <v/>
      </c>
      <c r="AM89" s="21" t="str">
        <f t="shared" si="22"/>
        <v/>
      </c>
      <c r="AN89" t="str">
        <f t="shared" si="16"/>
        <v/>
      </c>
    </row>
    <row r="90" spans="1:40" x14ac:dyDescent="0.3">
      <c r="A90" s="16" t="s">
        <v>96</v>
      </c>
      <c r="B90" t="s">
        <v>32</v>
      </c>
      <c r="C90">
        <v>3</v>
      </c>
      <c r="D90" s="17" t="str">
        <f t="shared" si="17"/>
        <v>XXXX-WT-fixed_Pur-2021May - Pur-2021May</v>
      </c>
      <c r="AC90" t="str">
        <f t="shared" si="12"/>
        <v/>
      </c>
      <c r="AD90" t="str">
        <f t="shared" si="13"/>
        <v/>
      </c>
      <c r="AE90" t="str">
        <f>IF(AB90&lt;&gt;"",COUNTIFS($B$2:$Y$17,AB90,cell_passage!$B$2:$Y$17,"&lt;&gt;"),"")</f>
        <v/>
      </c>
      <c r="AF90" t="str">
        <f t="shared" si="14"/>
        <v/>
      </c>
      <c r="AG90" t="str">
        <f t="shared" si="15"/>
        <v/>
      </c>
      <c r="AH90" t="str">
        <f t="shared" si="18"/>
        <v/>
      </c>
      <c r="AI90" t="str">
        <f t="shared" si="19"/>
        <v/>
      </c>
      <c r="AJ90" t="str">
        <f t="shared" si="20"/>
        <v/>
      </c>
      <c r="AK90" t="str">
        <f>IF('Plate preparation Calculations'!N97&lt;&gt;"",'Plate preparation Calculations'!N97,"")</f>
        <v/>
      </c>
      <c r="AL90" s="27" t="str">
        <f t="shared" si="21"/>
        <v/>
      </c>
      <c r="AM90" s="21" t="str">
        <f t="shared" si="22"/>
        <v/>
      </c>
      <c r="AN90" t="str">
        <f t="shared" si="16"/>
        <v/>
      </c>
    </row>
    <row r="91" spans="1:40" x14ac:dyDescent="0.3">
      <c r="A91" s="16" t="s">
        <v>97</v>
      </c>
      <c r="B91" t="s">
        <v>33</v>
      </c>
      <c r="C91">
        <v>3</v>
      </c>
      <c r="D91" s="17" t="str">
        <f t="shared" si="17"/>
        <v>XXXX-WT-fixed_Pur-2021May - Pur-2021May</v>
      </c>
      <c r="AC91" t="str">
        <f t="shared" si="12"/>
        <v/>
      </c>
      <c r="AD91" t="str">
        <f t="shared" si="13"/>
        <v/>
      </c>
      <c r="AE91" t="str">
        <f>IF(AB91&lt;&gt;"",COUNTIFS($B$2:$Y$17,AB91,cell_passage!$B$2:$Y$17,"&lt;&gt;"),"")</f>
        <v/>
      </c>
      <c r="AF91" t="str">
        <f t="shared" si="14"/>
        <v/>
      </c>
      <c r="AG91" t="str">
        <f t="shared" si="15"/>
        <v/>
      </c>
      <c r="AH91" t="str">
        <f t="shared" si="18"/>
        <v/>
      </c>
      <c r="AI91" t="str">
        <f t="shared" si="19"/>
        <v/>
      </c>
      <c r="AJ91" t="str">
        <f t="shared" si="20"/>
        <v/>
      </c>
      <c r="AK91" t="str">
        <f>IF('Plate preparation Calculations'!N98&lt;&gt;"",'Plate preparation Calculations'!N98,"")</f>
        <v/>
      </c>
      <c r="AL91" s="27" t="str">
        <f t="shared" si="21"/>
        <v/>
      </c>
      <c r="AM91" s="21" t="str">
        <f t="shared" si="22"/>
        <v/>
      </c>
      <c r="AN91" t="str">
        <f t="shared" si="16"/>
        <v/>
      </c>
    </row>
    <row r="92" spans="1:40" x14ac:dyDescent="0.3">
      <c r="A92" s="16" t="s">
        <v>98</v>
      </c>
      <c r="B92" t="s">
        <v>34</v>
      </c>
      <c r="C92">
        <v>3</v>
      </c>
      <c r="D92" s="17" t="str">
        <f t="shared" si="17"/>
        <v>XXXX-WT-fixed_Pur-2021May - Pur-2021May</v>
      </c>
      <c r="AC92" t="str">
        <f t="shared" si="12"/>
        <v/>
      </c>
      <c r="AD92" t="str">
        <f t="shared" si="13"/>
        <v/>
      </c>
      <c r="AE92" t="str">
        <f>IF(AB92&lt;&gt;"",COUNTIFS($B$2:$Y$17,AB92,cell_passage!$B$2:$Y$17,"&lt;&gt;"),"")</f>
        <v/>
      </c>
      <c r="AF92" t="str">
        <f t="shared" si="14"/>
        <v/>
      </c>
      <c r="AG92" t="str">
        <f t="shared" si="15"/>
        <v/>
      </c>
      <c r="AH92" t="str">
        <f t="shared" si="18"/>
        <v/>
      </c>
      <c r="AI92" t="str">
        <f t="shared" si="19"/>
        <v/>
      </c>
      <c r="AJ92" t="str">
        <f t="shared" si="20"/>
        <v/>
      </c>
      <c r="AK92" t="str">
        <f>IF('Plate preparation Calculations'!N99&lt;&gt;"",'Plate preparation Calculations'!N99,"")</f>
        <v/>
      </c>
      <c r="AL92" s="27" t="str">
        <f t="shared" si="21"/>
        <v/>
      </c>
      <c r="AM92" s="21" t="str">
        <f t="shared" si="22"/>
        <v/>
      </c>
      <c r="AN92" t="str">
        <f t="shared" si="16"/>
        <v/>
      </c>
    </row>
    <row r="93" spans="1:40" x14ac:dyDescent="0.3">
      <c r="A93" s="16" t="s">
        <v>99</v>
      </c>
      <c r="B93" t="s">
        <v>35</v>
      </c>
      <c r="C93">
        <v>3</v>
      </c>
      <c r="D93" s="17" t="str">
        <f t="shared" si="17"/>
        <v>XXXX-WT-fixed_Pur-2021May - Pur-2021May</v>
      </c>
      <c r="AC93" t="str">
        <f t="shared" si="12"/>
        <v/>
      </c>
      <c r="AD93" t="str">
        <f t="shared" si="13"/>
        <v/>
      </c>
      <c r="AE93" t="str">
        <f>IF(AB93&lt;&gt;"",COUNTIFS($B$2:$Y$17,AB93,cell_passage!$B$2:$Y$17,"&lt;&gt;"),"")</f>
        <v/>
      </c>
      <c r="AF93" t="str">
        <f t="shared" si="14"/>
        <v/>
      </c>
      <c r="AG93" t="str">
        <f t="shared" si="15"/>
        <v/>
      </c>
      <c r="AH93" t="str">
        <f t="shared" si="18"/>
        <v/>
      </c>
      <c r="AI93" t="str">
        <f t="shared" si="19"/>
        <v/>
      </c>
      <c r="AJ93" t="str">
        <f t="shared" si="20"/>
        <v/>
      </c>
      <c r="AK93" t="str">
        <f>IF('Plate preparation Calculations'!N100&lt;&gt;"",'Plate preparation Calculations'!N100,"")</f>
        <v/>
      </c>
      <c r="AL93" s="27" t="str">
        <f t="shared" si="21"/>
        <v/>
      </c>
      <c r="AM93" s="21" t="str">
        <f t="shared" si="22"/>
        <v/>
      </c>
      <c r="AN93" t="str">
        <f t="shared" si="16"/>
        <v/>
      </c>
    </row>
    <row r="94" spans="1:40" x14ac:dyDescent="0.3">
      <c r="A94" s="16" t="s">
        <v>100</v>
      </c>
      <c r="B94" t="s">
        <v>18</v>
      </c>
      <c r="C94">
        <v>4</v>
      </c>
      <c r="D94" s="17" t="str">
        <f t="shared" ref="D94:D109" si="23">IF(E2&lt;&gt;"",E2,"")</f>
        <v>XXXX-WT-fixed_Pur-2021May - Pur-2021May</v>
      </c>
      <c r="AC94" t="str">
        <f t="shared" si="12"/>
        <v/>
      </c>
      <c r="AD94" t="str">
        <f t="shared" si="13"/>
        <v/>
      </c>
      <c r="AE94" t="str">
        <f>IF(AB94&lt;&gt;"",COUNTIFS($B$2:$Y$17,AB94,cell_passage!$B$2:$Y$17,"&lt;&gt;"),"")</f>
        <v/>
      </c>
      <c r="AF94" t="str">
        <f t="shared" si="14"/>
        <v/>
      </c>
      <c r="AG94" t="str">
        <f t="shared" si="15"/>
        <v/>
      </c>
      <c r="AH94" t="str">
        <f t="shared" si="18"/>
        <v/>
      </c>
      <c r="AI94" t="str">
        <f t="shared" si="19"/>
        <v/>
      </c>
      <c r="AJ94" t="str">
        <f t="shared" si="20"/>
        <v/>
      </c>
      <c r="AK94" t="str">
        <f>IF('Plate preparation Calculations'!N101&lt;&gt;"",'Plate preparation Calculations'!N101,"")</f>
        <v/>
      </c>
      <c r="AL94" s="27" t="str">
        <f t="shared" si="21"/>
        <v/>
      </c>
      <c r="AM94" s="21" t="str">
        <f t="shared" si="22"/>
        <v/>
      </c>
      <c r="AN94" t="str">
        <f t="shared" si="16"/>
        <v/>
      </c>
    </row>
    <row r="95" spans="1:40" x14ac:dyDescent="0.3">
      <c r="A95" s="16" t="s">
        <v>101</v>
      </c>
      <c r="B95" t="s">
        <v>21</v>
      </c>
      <c r="C95">
        <v>4</v>
      </c>
      <c r="D95" s="17" t="str">
        <f t="shared" si="23"/>
        <v>XXXX-WT-fixed_Pur-2021May - Pur-2021May</v>
      </c>
      <c r="AC95" t="str">
        <f t="shared" si="12"/>
        <v/>
      </c>
      <c r="AD95" t="str">
        <f t="shared" si="13"/>
        <v/>
      </c>
      <c r="AE95" t="str">
        <f>IF(AB95&lt;&gt;"",COUNTIFS($B$2:$Y$17,AB95,cell_passage!$B$2:$Y$17,"&lt;&gt;"),"")</f>
        <v/>
      </c>
      <c r="AF95" t="str">
        <f t="shared" si="14"/>
        <v/>
      </c>
      <c r="AG95" t="str">
        <f t="shared" si="15"/>
        <v/>
      </c>
      <c r="AH95" t="str">
        <f t="shared" si="18"/>
        <v/>
      </c>
      <c r="AI95" t="str">
        <f t="shared" si="19"/>
        <v/>
      </c>
      <c r="AJ95" t="str">
        <f t="shared" si="20"/>
        <v/>
      </c>
      <c r="AK95" t="str">
        <f>IF('Plate preparation Calculations'!N102&lt;&gt;"",'Plate preparation Calculations'!N102,"")</f>
        <v/>
      </c>
      <c r="AL95" s="27" t="str">
        <f t="shared" si="21"/>
        <v/>
      </c>
      <c r="AM95" s="21" t="str">
        <f t="shared" si="22"/>
        <v/>
      </c>
      <c r="AN95" t="str">
        <f t="shared" si="16"/>
        <v/>
      </c>
    </row>
    <row r="96" spans="1:40" x14ac:dyDescent="0.3">
      <c r="A96" s="16" t="s">
        <v>102</v>
      </c>
      <c r="B96" t="s">
        <v>22</v>
      </c>
      <c r="C96">
        <v>4</v>
      </c>
      <c r="D96" s="17" t="str">
        <f t="shared" si="23"/>
        <v>XXXX-WT-fixed_Pur-2021May - Pur-2021May</v>
      </c>
      <c r="AC96" t="str">
        <f t="shared" si="12"/>
        <v/>
      </c>
      <c r="AD96" t="str">
        <f t="shared" si="13"/>
        <v/>
      </c>
      <c r="AE96" t="str">
        <f>IF(AB96&lt;&gt;"",COUNTIFS($B$2:$Y$17,AB96,cell_passage!$B$2:$Y$17,"&lt;&gt;"),"")</f>
        <v/>
      </c>
      <c r="AF96" t="str">
        <f t="shared" si="14"/>
        <v/>
      </c>
      <c r="AG96" t="str">
        <f t="shared" si="15"/>
        <v/>
      </c>
      <c r="AH96" t="str">
        <f t="shared" si="18"/>
        <v/>
      </c>
      <c r="AI96" t="str">
        <f t="shared" si="19"/>
        <v/>
      </c>
      <c r="AJ96" t="str">
        <f t="shared" si="20"/>
        <v/>
      </c>
      <c r="AK96" t="str">
        <f>IF('Plate preparation Calculations'!N103&lt;&gt;"",'Plate preparation Calculations'!N103,"")</f>
        <v/>
      </c>
      <c r="AL96" s="27" t="str">
        <f t="shared" si="21"/>
        <v/>
      </c>
      <c r="AM96" s="21" t="str">
        <f t="shared" si="22"/>
        <v/>
      </c>
      <c r="AN96" t="str">
        <f t="shared" si="16"/>
        <v/>
      </c>
    </row>
    <row r="97" spans="1:40" x14ac:dyDescent="0.3">
      <c r="A97" s="16" t="s">
        <v>103</v>
      </c>
      <c r="B97" t="s">
        <v>23</v>
      </c>
      <c r="C97">
        <v>4</v>
      </c>
      <c r="D97" s="17" t="str">
        <f t="shared" si="23"/>
        <v>XXXX-WT-fixed_Pur-2021May - Pur-2021May</v>
      </c>
      <c r="AC97" t="str">
        <f t="shared" si="12"/>
        <v/>
      </c>
      <c r="AD97" t="str">
        <f t="shared" si="13"/>
        <v/>
      </c>
      <c r="AE97" t="str">
        <f>IF(AB97&lt;&gt;"",COUNTIFS($B$2:$Y$17,AB97,cell_passage!$B$2:$Y$17,"&lt;&gt;"),"")</f>
        <v/>
      </c>
      <c r="AF97" t="str">
        <f t="shared" si="14"/>
        <v/>
      </c>
      <c r="AG97" t="str">
        <f t="shared" si="15"/>
        <v/>
      </c>
      <c r="AH97" t="str">
        <f t="shared" si="18"/>
        <v/>
      </c>
      <c r="AI97" t="str">
        <f t="shared" si="19"/>
        <v/>
      </c>
      <c r="AJ97" t="str">
        <f t="shared" si="20"/>
        <v/>
      </c>
      <c r="AK97" t="str">
        <f>IF('Plate preparation Calculations'!N104&lt;&gt;"",'Plate preparation Calculations'!N104,"")</f>
        <v/>
      </c>
      <c r="AL97" s="27" t="str">
        <f t="shared" si="21"/>
        <v/>
      </c>
      <c r="AM97" s="21" t="str">
        <f t="shared" si="22"/>
        <v/>
      </c>
      <c r="AN97" t="str">
        <f t="shared" si="16"/>
        <v/>
      </c>
    </row>
    <row r="98" spans="1:40" x14ac:dyDescent="0.3">
      <c r="A98" s="16" t="s">
        <v>104</v>
      </c>
      <c r="B98" t="s">
        <v>24</v>
      </c>
      <c r="C98">
        <v>4</v>
      </c>
      <c r="D98" s="17" t="str">
        <f t="shared" si="23"/>
        <v>XXXX-WT-fixed_Pur-2021May - Pur-2021May</v>
      </c>
      <c r="AC98" t="str">
        <f t="shared" si="12"/>
        <v/>
      </c>
      <c r="AD98" t="str">
        <f t="shared" si="13"/>
        <v/>
      </c>
      <c r="AE98" t="str">
        <f>IF(AB98&lt;&gt;"",COUNTIFS($B$2:$Y$17,AB98,cell_passage!$B$2:$Y$17,"&lt;&gt;"),"")</f>
        <v/>
      </c>
      <c r="AF98" t="str">
        <f t="shared" si="14"/>
        <v/>
      </c>
      <c r="AG98" t="str">
        <f t="shared" si="15"/>
        <v/>
      </c>
      <c r="AH98" t="str">
        <f t="shared" si="18"/>
        <v/>
      </c>
      <c r="AI98" t="str">
        <f t="shared" si="19"/>
        <v/>
      </c>
      <c r="AJ98" t="str">
        <f t="shared" si="20"/>
        <v/>
      </c>
      <c r="AK98" t="str">
        <f>IF('Plate preparation Calculations'!N105&lt;&gt;"",'Plate preparation Calculations'!N105,"")</f>
        <v/>
      </c>
      <c r="AL98" s="27" t="str">
        <f t="shared" si="21"/>
        <v/>
      </c>
      <c r="AM98" s="21" t="str">
        <f t="shared" si="22"/>
        <v/>
      </c>
      <c r="AN98" t="str">
        <f t="shared" si="16"/>
        <v/>
      </c>
    </row>
    <row r="99" spans="1:40" x14ac:dyDescent="0.3">
      <c r="A99" s="16" t="s">
        <v>105</v>
      </c>
      <c r="B99" t="s">
        <v>25</v>
      </c>
      <c r="C99">
        <v>4</v>
      </c>
      <c r="D99" s="17" t="str">
        <f t="shared" si="23"/>
        <v>XXXX-WT-fixed_Pur-2021May - Pur-2021May</v>
      </c>
      <c r="AC99" t="str">
        <f t="shared" si="12"/>
        <v/>
      </c>
      <c r="AD99" t="str">
        <f t="shared" si="13"/>
        <v/>
      </c>
      <c r="AE99" t="str">
        <f>IF(AB99&lt;&gt;"",COUNTIFS($B$2:$Y$17,AB99,cell_passage!$B$2:$Y$17,"&lt;&gt;"),"")</f>
        <v/>
      </c>
      <c r="AF99" t="str">
        <f t="shared" si="14"/>
        <v/>
      </c>
      <c r="AG99" t="str">
        <f t="shared" si="15"/>
        <v/>
      </c>
      <c r="AH99" t="str">
        <f t="shared" si="18"/>
        <v/>
      </c>
      <c r="AI99" t="str">
        <f t="shared" si="19"/>
        <v/>
      </c>
      <c r="AJ99" t="str">
        <f t="shared" si="20"/>
        <v/>
      </c>
      <c r="AK99" t="str">
        <f>IF('Plate preparation Calculations'!N106&lt;&gt;"",'Plate preparation Calculations'!N106,"")</f>
        <v/>
      </c>
      <c r="AL99" s="27" t="str">
        <f t="shared" si="21"/>
        <v/>
      </c>
      <c r="AM99" s="21" t="str">
        <f t="shared" si="22"/>
        <v/>
      </c>
      <c r="AN99" t="str">
        <f t="shared" si="16"/>
        <v/>
      </c>
    </row>
    <row r="100" spans="1:40" x14ac:dyDescent="0.3">
      <c r="A100" s="16" t="s">
        <v>106</v>
      </c>
      <c r="B100" t="s">
        <v>26</v>
      </c>
      <c r="C100">
        <v>4</v>
      </c>
      <c r="D100" s="17" t="str">
        <f t="shared" si="23"/>
        <v>XXXX-WT-fixed_Pur-2021May - Pur-2021May</v>
      </c>
      <c r="AC100" t="str">
        <f t="shared" si="12"/>
        <v/>
      </c>
      <c r="AD100" t="str">
        <f t="shared" si="13"/>
        <v/>
      </c>
      <c r="AE100" t="str">
        <f>IF(AB100&lt;&gt;"",COUNTIFS($B$2:$Y$17,AB100,cell_passage!$B$2:$Y$17,"&lt;&gt;"),"")</f>
        <v/>
      </c>
      <c r="AF100" t="str">
        <f t="shared" si="14"/>
        <v/>
      </c>
      <c r="AG100" t="str">
        <f t="shared" si="15"/>
        <v/>
      </c>
      <c r="AH100" t="str">
        <f t="shared" si="18"/>
        <v/>
      </c>
      <c r="AI100" t="str">
        <f t="shared" si="19"/>
        <v/>
      </c>
      <c r="AJ100" t="str">
        <f t="shared" si="20"/>
        <v/>
      </c>
      <c r="AK100" t="str">
        <f>IF('Plate preparation Calculations'!N107&lt;&gt;"",'Plate preparation Calculations'!N107,"")</f>
        <v/>
      </c>
      <c r="AL100" s="27" t="str">
        <f t="shared" si="21"/>
        <v/>
      </c>
      <c r="AM100" s="21" t="str">
        <f t="shared" si="22"/>
        <v/>
      </c>
      <c r="AN100" t="str">
        <f t="shared" si="16"/>
        <v/>
      </c>
    </row>
    <row r="101" spans="1:40" x14ac:dyDescent="0.3">
      <c r="A101" s="16" t="s">
        <v>107</v>
      </c>
      <c r="B101" t="s">
        <v>27</v>
      </c>
      <c r="C101">
        <v>4</v>
      </c>
      <c r="D101" s="17" t="str">
        <f t="shared" si="23"/>
        <v>XXXX-WT-fixed_Pur-2021May - Pur-2021May</v>
      </c>
      <c r="AC101" t="str">
        <f t="shared" si="12"/>
        <v/>
      </c>
      <c r="AD101" t="str">
        <f t="shared" si="13"/>
        <v/>
      </c>
      <c r="AE101" t="str">
        <f>IF(AB101&lt;&gt;"",COUNTIFS($B$2:$Y$17,AB101,cell_passage!$B$2:$Y$17,"&lt;&gt;"),"")</f>
        <v/>
      </c>
      <c r="AF101" t="str">
        <f t="shared" si="14"/>
        <v/>
      </c>
      <c r="AG101" t="str">
        <f t="shared" si="15"/>
        <v/>
      </c>
      <c r="AH101" t="str">
        <f t="shared" si="18"/>
        <v/>
      </c>
      <c r="AI101" t="str">
        <f t="shared" si="19"/>
        <v/>
      </c>
      <c r="AJ101" t="str">
        <f t="shared" si="20"/>
        <v/>
      </c>
      <c r="AK101" t="str">
        <f>IF('Plate preparation Calculations'!N108&lt;&gt;"",'Plate preparation Calculations'!N108,"")</f>
        <v/>
      </c>
      <c r="AL101" s="27" t="str">
        <f t="shared" si="21"/>
        <v/>
      </c>
      <c r="AM101" s="21" t="str">
        <f t="shared" si="22"/>
        <v/>
      </c>
      <c r="AN101" t="str">
        <f t="shared" si="16"/>
        <v/>
      </c>
    </row>
    <row r="102" spans="1:40" x14ac:dyDescent="0.3">
      <c r="A102" s="16" t="s">
        <v>108</v>
      </c>
      <c r="B102" t="s">
        <v>28</v>
      </c>
      <c r="C102">
        <v>4</v>
      </c>
      <c r="D102" s="17" t="str">
        <f t="shared" si="23"/>
        <v>XXXX-WT-fixed_Pur-2021May - Pur-2021May</v>
      </c>
      <c r="AC102" t="str">
        <f t="shared" si="12"/>
        <v/>
      </c>
      <c r="AD102" t="str">
        <f t="shared" si="13"/>
        <v/>
      </c>
      <c r="AE102" t="str">
        <f>IF(AB102&lt;&gt;"",COUNTIFS($B$2:$Y$17,AB102,cell_passage!$B$2:$Y$17,"&lt;&gt;"),"")</f>
        <v/>
      </c>
      <c r="AF102" t="str">
        <f t="shared" si="14"/>
        <v/>
      </c>
      <c r="AG102" t="str">
        <f t="shared" si="15"/>
        <v/>
      </c>
      <c r="AH102" t="str">
        <f t="shared" si="18"/>
        <v/>
      </c>
      <c r="AI102" t="str">
        <f t="shared" si="19"/>
        <v/>
      </c>
      <c r="AJ102" t="str">
        <f t="shared" si="20"/>
        <v/>
      </c>
      <c r="AK102" t="str">
        <f>IF('Plate preparation Calculations'!N109&lt;&gt;"",'Plate preparation Calculations'!N109,"")</f>
        <v/>
      </c>
      <c r="AL102" s="27" t="str">
        <f t="shared" si="21"/>
        <v/>
      </c>
      <c r="AM102" s="21" t="str">
        <f t="shared" si="22"/>
        <v/>
      </c>
      <c r="AN102" t="str">
        <f t="shared" si="16"/>
        <v/>
      </c>
    </row>
    <row r="103" spans="1:40" x14ac:dyDescent="0.3">
      <c r="A103" s="16" t="s">
        <v>109</v>
      </c>
      <c r="B103" t="s">
        <v>29</v>
      </c>
      <c r="C103">
        <v>4</v>
      </c>
      <c r="D103" s="17" t="str">
        <f t="shared" si="23"/>
        <v>XXXX-WT-fixed_Pur-2021May - Pur-2021May</v>
      </c>
      <c r="AC103" t="str">
        <f t="shared" si="12"/>
        <v/>
      </c>
      <c r="AD103" t="str">
        <f t="shared" si="13"/>
        <v/>
      </c>
      <c r="AE103" t="str">
        <f>IF(AB103&lt;&gt;"",COUNTIFS($B$2:$Y$17,AB103,cell_passage!$B$2:$Y$17,"&lt;&gt;"),"")</f>
        <v/>
      </c>
      <c r="AF103" t="str">
        <f t="shared" si="14"/>
        <v/>
      </c>
      <c r="AG103" t="str">
        <f t="shared" si="15"/>
        <v/>
      </c>
      <c r="AH103" t="str">
        <f t="shared" si="18"/>
        <v/>
      </c>
      <c r="AI103" t="str">
        <f t="shared" si="19"/>
        <v/>
      </c>
      <c r="AJ103" t="str">
        <f t="shared" si="20"/>
        <v/>
      </c>
      <c r="AK103" t="str">
        <f>IF('Plate preparation Calculations'!N110&lt;&gt;"",'Plate preparation Calculations'!N110,"")</f>
        <v/>
      </c>
      <c r="AL103" s="27" t="str">
        <f t="shared" si="21"/>
        <v/>
      </c>
      <c r="AM103" s="21" t="str">
        <f t="shared" si="22"/>
        <v/>
      </c>
      <c r="AN103" t="str">
        <f t="shared" si="16"/>
        <v/>
      </c>
    </row>
    <row r="104" spans="1:40" x14ac:dyDescent="0.3">
      <c r="A104" s="16" t="s">
        <v>110</v>
      </c>
      <c r="B104" t="s">
        <v>30</v>
      </c>
      <c r="C104">
        <v>4</v>
      </c>
      <c r="D104" s="17" t="str">
        <f t="shared" si="23"/>
        <v>XXXX-WT-fixed_Pur-2021May - Pur-2021May</v>
      </c>
      <c r="AC104" t="str">
        <f t="shared" si="12"/>
        <v/>
      </c>
      <c r="AD104" t="str">
        <f t="shared" si="13"/>
        <v/>
      </c>
      <c r="AE104" t="str">
        <f>IF(AB104&lt;&gt;"",COUNTIFS($B$2:$Y$17,AB104,cell_passage!$B$2:$Y$17,"&lt;&gt;"),"")</f>
        <v/>
      </c>
      <c r="AF104" t="str">
        <f t="shared" si="14"/>
        <v/>
      </c>
      <c r="AG104" t="str">
        <f t="shared" si="15"/>
        <v/>
      </c>
      <c r="AH104" t="str">
        <f t="shared" si="18"/>
        <v/>
      </c>
      <c r="AI104" t="str">
        <f t="shared" si="19"/>
        <v/>
      </c>
      <c r="AJ104" t="str">
        <f t="shared" si="20"/>
        <v/>
      </c>
      <c r="AK104" t="str">
        <f>IF('Plate preparation Calculations'!N111&lt;&gt;"",'Plate preparation Calculations'!N111,"")</f>
        <v/>
      </c>
      <c r="AL104" s="27" t="str">
        <f t="shared" si="21"/>
        <v/>
      </c>
      <c r="AM104" s="21" t="str">
        <f t="shared" si="22"/>
        <v/>
      </c>
      <c r="AN104" t="str">
        <f t="shared" si="16"/>
        <v/>
      </c>
    </row>
    <row r="105" spans="1:40" x14ac:dyDescent="0.3">
      <c r="A105" s="16" t="s">
        <v>111</v>
      </c>
      <c r="B105" t="s">
        <v>31</v>
      </c>
      <c r="C105">
        <v>4</v>
      </c>
      <c r="D105" s="17" t="str">
        <f t="shared" si="23"/>
        <v>XXXX-WT-fixed_Pur-2021May - Pur-2021May</v>
      </c>
      <c r="AC105" t="str">
        <f t="shared" si="12"/>
        <v/>
      </c>
      <c r="AD105" t="str">
        <f t="shared" si="13"/>
        <v/>
      </c>
      <c r="AE105" t="str">
        <f>IF(AB105&lt;&gt;"",COUNTIFS($B$2:$Y$17,AB105,cell_passage!$B$2:$Y$17,"&lt;&gt;"),"")</f>
        <v/>
      </c>
      <c r="AF105" t="str">
        <f t="shared" si="14"/>
        <v/>
      </c>
      <c r="AG105" t="str">
        <f t="shared" si="15"/>
        <v/>
      </c>
      <c r="AH105" t="str">
        <f t="shared" si="18"/>
        <v/>
      </c>
      <c r="AI105" t="str">
        <f t="shared" si="19"/>
        <v/>
      </c>
      <c r="AJ105" t="str">
        <f t="shared" si="20"/>
        <v/>
      </c>
      <c r="AK105" t="str">
        <f>IF('Plate preparation Calculations'!N112&lt;&gt;"",'Plate preparation Calculations'!N112,"")</f>
        <v/>
      </c>
      <c r="AL105" s="27" t="str">
        <f t="shared" si="21"/>
        <v/>
      </c>
      <c r="AM105" s="21" t="str">
        <f t="shared" si="22"/>
        <v/>
      </c>
      <c r="AN105" t="str">
        <f t="shared" si="16"/>
        <v/>
      </c>
    </row>
    <row r="106" spans="1:40" x14ac:dyDescent="0.3">
      <c r="A106" s="16" t="s">
        <v>112</v>
      </c>
      <c r="B106" t="s">
        <v>32</v>
      </c>
      <c r="C106">
        <v>4</v>
      </c>
      <c r="D106" s="17" t="str">
        <f t="shared" si="23"/>
        <v>XXXX-WT-fixed_Pur-2021May - Pur-2021May</v>
      </c>
      <c r="AC106" t="str">
        <f t="shared" si="12"/>
        <v/>
      </c>
      <c r="AD106" t="str">
        <f t="shared" si="13"/>
        <v/>
      </c>
      <c r="AE106" t="str">
        <f>IF(AB106&lt;&gt;"",COUNTIFS($B$2:$Y$17,AB106,cell_passage!$B$2:$Y$17,"&lt;&gt;"),"")</f>
        <v/>
      </c>
      <c r="AF106" t="str">
        <f t="shared" si="14"/>
        <v/>
      </c>
      <c r="AG106" t="str">
        <f t="shared" si="15"/>
        <v/>
      </c>
      <c r="AH106" t="str">
        <f t="shared" si="18"/>
        <v/>
      </c>
      <c r="AI106" t="str">
        <f t="shared" si="19"/>
        <v/>
      </c>
      <c r="AJ106" t="str">
        <f t="shared" si="20"/>
        <v/>
      </c>
      <c r="AK106" t="str">
        <f>IF('Plate preparation Calculations'!N113&lt;&gt;"",'Plate preparation Calculations'!N113,"")</f>
        <v/>
      </c>
      <c r="AL106" s="27" t="str">
        <f t="shared" si="21"/>
        <v/>
      </c>
      <c r="AM106" s="21" t="str">
        <f t="shared" si="22"/>
        <v/>
      </c>
      <c r="AN106" t="str">
        <f t="shared" si="16"/>
        <v/>
      </c>
    </row>
    <row r="107" spans="1:40" x14ac:dyDescent="0.3">
      <c r="A107" s="16" t="s">
        <v>113</v>
      </c>
      <c r="B107" t="s">
        <v>33</v>
      </c>
      <c r="C107">
        <v>4</v>
      </c>
      <c r="D107" s="17" t="str">
        <f t="shared" si="23"/>
        <v>XXXX-WT-fixed_Pur-2021May - Pur-2021May</v>
      </c>
      <c r="AC107" t="str">
        <f t="shared" si="12"/>
        <v/>
      </c>
      <c r="AD107" t="str">
        <f t="shared" si="13"/>
        <v/>
      </c>
      <c r="AE107" t="str">
        <f>IF(AB107&lt;&gt;"",COUNTIFS($B$2:$Y$17,AB107,cell_passage!$B$2:$Y$17,"&lt;&gt;"),"")</f>
        <v/>
      </c>
      <c r="AF107" t="str">
        <f t="shared" si="14"/>
        <v/>
      </c>
      <c r="AG107" t="str">
        <f t="shared" si="15"/>
        <v/>
      </c>
      <c r="AH107" t="str">
        <f t="shared" si="18"/>
        <v/>
      </c>
      <c r="AI107" t="str">
        <f t="shared" si="19"/>
        <v/>
      </c>
      <c r="AJ107" t="str">
        <f t="shared" si="20"/>
        <v/>
      </c>
      <c r="AK107" t="str">
        <f>IF('Plate preparation Calculations'!N114&lt;&gt;"",'Plate preparation Calculations'!N114,"")</f>
        <v/>
      </c>
      <c r="AL107" s="27" t="str">
        <f t="shared" si="21"/>
        <v/>
      </c>
      <c r="AM107" s="21" t="str">
        <f t="shared" si="22"/>
        <v/>
      </c>
      <c r="AN107" t="str">
        <f t="shared" si="16"/>
        <v/>
      </c>
    </row>
    <row r="108" spans="1:40" x14ac:dyDescent="0.3">
      <c r="A108" s="16" t="s">
        <v>114</v>
      </c>
      <c r="B108" t="s">
        <v>34</v>
      </c>
      <c r="C108">
        <v>4</v>
      </c>
      <c r="D108" s="17" t="str">
        <f t="shared" si="23"/>
        <v>XXXX-WT-fixed_Pur-2021May - Pur-2021May</v>
      </c>
      <c r="AC108" t="str">
        <f t="shared" si="12"/>
        <v/>
      </c>
      <c r="AD108" t="str">
        <f t="shared" si="13"/>
        <v/>
      </c>
      <c r="AE108" t="str">
        <f>IF(AB108&lt;&gt;"",COUNTIFS($B$2:$Y$17,AB108,cell_passage!$B$2:$Y$17,"&lt;&gt;"),"")</f>
        <v/>
      </c>
      <c r="AF108" t="str">
        <f t="shared" si="14"/>
        <v/>
      </c>
      <c r="AG108" t="str">
        <f t="shared" si="15"/>
        <v/>
      </c>
      <c r="AH108" t="str">
        <f t="shared" si="18"/>
        <v/>
      </c>
      <c r="AI108" t="str">
        <f t="shared" si="19"/>
        <v/>
      </c>
      <c r="AJ108" t="str">
        <f t="shared" si="20"/>
        <v/>
      </c>
      <c r="AK108" t="str">
        <f>IF('Plate preparation Calculations'!N115&lt;&gt;"",'Plate preparation Calculations'!N115,"")</f>
        <v/>
      </c>
      <c r="AL108" s="27" t="str">
        <f t="shared" si="21"/>
        <v/>
      </c>
      <c r="AM108" s="21" t="str">
        <f t="shared" si="22"/>
        <v/>
      </c>
      <c r="AN108" t="str">
        <f t="shared" si="16"/>
        <v/>
      </c>
    </row>
    <row r="109" spans="1:40" x14ac:dyDescent="0.3">
      <c r="A109" s="16" t="s">
        <v>115</v>
      </c>
      <c r="B109" t="s">
        <v>35</v>
      </c>
      <c r="C109">
        <v>4</v>
      </c>
      <c r="D109" s="17" t="str">
        <f t="shared" si="23"/>
        <v>XXXX-WT-fixed_Pur-2021May - Pur-2021May</v>
      </c>
      <c r="AC109" t="str">
        <f t="shared" si="12"/>
        <v/>
      </c>
      <c r="AD109" t="str">
        <f t="shared" si="13"/>
        <v/>
      </c>
      <c r="AE109" t="str">
        <f>IF(AB109&lt;&gt;"",COUNTIFS($B$2:$Y$17,AB109,cell_passage!$B$2:$Y$17,"&lt;&gt;"),"")</f>
        <v/>
      </c>
      <c r="AF109" t="str">
        <f t="shared" si="14"/>
        <v/>
      </c>
      <c r="AG109" t="str">
        <f t="shared" si="15"/>
        <v/>
      </c>
      <c r="AH109" t="str">
        <f t="shared" si="18"/>
        <v/>
      </c>
      <c r="AI109" t="str">
        <f t="shared" si="19"/>
        <v/>
      </c>
      <c r="AJ109" t="str">
        <f t="shared" si="20"/>
        <v/>
      </c>
      <c r="AK109" t="str">
        <f>IF('Plate preparation Calculations'!N116&lt;&gt;"",'Plate preparation Calculations'!N116,"")</f>
        <v/>
      </c>
      <c r="AL109" s="27" t="str">
        <f t="shared" si="21"/>
        <v/>
      </c>
      <c r="AM109" s="21" t="str">
        <f t="shared" si="22"/>
        <v/>
      </c>
      <c r="AN109" t="str">
        <f t="shared" si="16"/>
        <v/>
      </c>
    </row>
    <row r="110" spans="1:40" x14ac:dyDescent="0.3">
      <c r="A110" s="16" t="s">
        <v>116</v>
      </c>
      <c r="B110" t="s">
        <v>18</v>
      </c>
      <c r="C110">
        <v>5</v>
      </c>
      <c r="D110" s="17" t="str">
        <f t="shared" ref="D110:D125" si="24">IF(F2&lt;&gt;"",F2,"")</f>
        <v>Buffer</v>
      </c>
      <c r="AC110" t="str">
        <f t="shared" si="12"/>
        <v/>
      </c>
      <c r="AD110" t="str">
        <f t="shared" si="13"/>
        <v/>
      </c>
      <c r="AE110" t="str">
        <f>IF(AB110&lt;&gt;"",COUNTIFS($B$2:$Y$17,AB110,cell_passage!$B$2:$Y$17,"&lt;&gt;"),"")</f>
        <v/>
      </c>
      <c r="AF110" t="str">
        <f t="shared" si="14"/>
        <v/>
      </c>
      <c r="AG110" t="str">
        <f t="shared" si="15"/>
        <v/>
      </c>
      <c r="AH110" t="str">
        <f t="shared" si="18"/>
        <v/>
      </c>
      <c r="AI110" t="str">
        <f t="shared" si="19"/>
        <v/>
      </c>
      <c r="AJ110" t="str">
        <f t="shared" si="20"/>
        <v/>
      </c>
      <c r="AK110" t="str">
        <f>IF('Plate preparation Calculations'!N117&lt;&gt;"",'Plate preparation Calculations'!N117,"")</f>
        <v/>
      </c>
      <c r="AL110" s="27" t="str">
        <f t="shared" si="21"/>
        <v/>
      </c>
      <c r="AM110" s="21" t="str">
        <f t="shared" si="22"/>
        <v/>
      </c>
      <c r="AN110" t="str">
        <f t="shared" si="16"/>
        <v/>
      </c>
    </row>
    <row r="111" spans="1:40" x14ac:dyDescent="0.3">
      <c r="A111" s="16" t="s">
        <v>117</v>
      </c>
      <c r="B111" t="s">
        <v>21</v>
      </c>
      <c r="C111">
        <v>5</v>
      </c>
      <c r="D111" s="17" t="str">
        <f t="shared" si="24"/>
        <v>XXXX-WT-fixed_Pur-2021May - Pur-2021May</v>
      </c>
      <c r="AC111" t="str">
        <f t="shared" si="12"/>
        <v/>
      </c>
      <c r="AD111" t="str">
        <f t="shared" si="13"/>
        <v/>
      </c>
      <c r="AE111" t="str">
        <f>IF(AB111&lt;&gt;"",COUNTIFS($B$2:$Y$17,AB111,cell_passage!$B$2:$Y$17,"&lt;&gt;"),"")</f>
        <v/>
      </c>
      <c r="AF111" t="str">
        <f t="shared" si="14"/>
        <v/>
      </c>
      <c r="AG111" t="str">
        <f t="shared" si="15"/>
        <v/>
      </c>
      <c r="AH111" t="str">
        <f t="shared" si="18"/>
        <v/>
      </c>
      <c r="AI111" t="str">
        <f t="shared" si="19"/>
        <v/>
      </c>
      <c r="AJ111" t="str">
        <f t="shared" si="20"/>
        <v/>
      </c>
      <c r="AK111" t="str">
        <f>IF('Plate preparation Calculations'!N118&lt;&gt;"",'Plate preparation Calculations'!N118,"")</f>
        <v/>
      </c>
      <c r="AL111" s="27" t="str">
        <f t="shared" si="21"/>
        <v/>
      </c>
      <c r="AM111" s="21" t="str">
        <f t="shared" si="22"/>
        <v/>
      </c>
      <c r="AN111" t="str">
        <f t="shared" si="16"/>
        <v/>
      </c>
    </row>
    <row r="112" spans="1:40" x14ac:dyDescent="0.3">
      <c r="A112" s="16" t="s">
        <v>118</v>
      </c>
      <c r="B112" t="s">
        <v>22</v>
      </c>
      <c r="C112">
        <v>5</v>
      </c>
      <c r="D112" s="17" t="str">
        <f t="shared" si="24"/>
        <v>XXXX-WT-fixed_Pur-2021May - Pur-2021May</v>
      </c>
      <c r="AC112" t="str">
        <f t="shared" si="12"/>
        <v/>
      </c>
      <c r="AD112" t="str">
        <f t="shared" si="13"/>
        <v/>
      </c>
      <c r="AE112" t="str">
        <f>IF(AB112&lt;&gt;"",COUNTIFS($B$2:$Y$17,AB112,cell_passage!$B$2:$Y$17,"&lt;&gt;"),"")</f>
        <v/>
      </c>
      <c r="AF112" t="str">
        <f t="shared" si="14"/>
        <v/>
      </c>
      <c r="AG112" t="str">
        <f t="shared" si="15"/>
        <v/>
      </c>
      <c r="AH112" t="str">
        <f t="shared" si="18"/>
        <v/>
      </c>
      <c r="AI112" t="str">
        <f t="shared" si="19"/>
        <v/>
      </c>
      <c r="AJ112" t="str">
        <f t="shared" si="20"/>
        <v/>
      </c>
      <c r="AK112" t="str">
        <f>IF('Plate preparation Calculations'!N119&lt;&gt;"",'Plate preparation Calculations'!N119,"")</f>
        <v/>
      </c>
      <c r="AL112" s="27" t="str">
        <f t="shared" si="21"/>
        <v/>
      </c>
      <c r="AM112" s="21" t="str">
        <f t="shared" si="22"/>
        <v/>
      </c>
      <c r="AN112" t="str">
        <f t="shared" si="16"/>
        <v/>
      </c>
    </row>
    <row r="113" spans="1:40" x14ac:dyDescent="0.3">
      <c r="A113" s="16" t="s">
        <v>119</v>
      </c>
      <c r="B113" t="s">
        <v>23</v>
      </c>
      <c r="C113">
        <v>5</v>
      </c>
      <c r="D113" s="17" t="str">
        <f t="shared" si="24"/>
        <v>XXXX-WT-fixed_Pur-2021May - Pur-2021May</v>
      </c>
      <c r="AC113" t="str">
        <f t="shared" si="12"/>
        <v/>
      </c>
      <c r="AD113" t="str">
        <f t="shared" si="13"/>
        <v/>
      </c>
      <c r="AE113" t="str">
        <f>IF(AB113&lt;&gt;"",COUNTIFS($B$2:$Y$17,AB113,cell_passage!$B$2:$Y$17,"&lt;&gt;"),"")</f>
        <v/>
      </c>
      <c r="AF113" t="str">
        <f t="shared" si="14"/>
        <v/>
      </c>
      <c r="AG113" t="str">
        <f t="shared" si="15"/>
        <v/>
      </c>
      <c r="AH113" t="str">
        <f t="shared" si="18"/>
        <v/>
      </c>
      <c r="AI113" t="str">
        <f t="shared" si="19"/>
        <v/>
      </c>
      <c r="AJ113" t="str">
        <f t="shared" si="20"/>
        <v/>
      </c>
      <c r="AK113" t="str">
        <f>IF('Plate preparation Calculations'!N120&lt;&gt;"",'Plate preparation Calculations'!N120,"")</f>
        <v/>
      </c>
      <c r="AL113" s="27" t="str">
        <f t="shared" si="21"/>
        <v/>
      </c>
      <c r="AM113" s="21" t="str">
        <f t="shared" si="22"/>
        <v/>
      </c>
      <c r="AN113" t="str">
        <f t="shared" si="16"/>
        <v/>
      </c>
    </row>
    <row r="114" spans="1:40" x14ac:dyDescent="0.3">
      <c r="A114" s="16" t="s">
        <v>120</v>
      </c>
      <c r="B114" t="s">
        <v>24</v>
      </c>
      <c r="C114">
        <v>5</v>
      </c>
      <c r="D114" s="17" t="str">
        <f t="shared" si="24"/>
        <v>XXXX-WT-fixed_Pur-2021May - Pur-2021May</v>
      </c>
      <c r="AC114" t="str">
        <f t="shared" si="12"/>
        <v/>
      </c>
      <c r="AD114" t="str">
        <f t="shared" si="13"/>
        <v/>
      </c>
      <c r="AE114" t="str">
        <f>IF(AB114&lt;&gt;"",COUNTIFS($B$2:$Y$17,AB114,cell_passage!$B$2:$Y$17,"&lt;&gt;"),"")</f>
        <v/>
      </c>
      <c r="AF114" t="str">
        <f t="shared" si="14"/>
        <v/>
      </c>
      <c r="AG114" t="str">
        <f t="shared" si="15"/>
        <v/>
      </c>
      <c r="AH114" t="str">
        <f t="shared" si="18"/>
        <v/>
      </c>
      <c r="AI114" t="str">
        <f t="shared" si="19"/>
        <v/>
      </c>
      <c r="AJ114" t="str">
        <f t="shared" si="20"/>
        <v/>
      </c>
      <c r="AK114" t="str">
        <f>IF('Plate preparation Calculations'!N121&lt;&gt;"",'Plate preparation Calculations'!N121,"")</f>
        <v/>
      </c>
      <c r="AL114" s="27" t="str">
        <f t="shared" si="21"/>
        <v/>
      </c>
      <c r="AM114" s="21" t="str">
        <f t="shared" si="22"/>
        <v/>
      </c>
      <c r="AN114" t="str">
        <f t="shared" si="16"/>
        <v/>
      </c>
    </row>
    <row r="115" spans="1:40" x14ac:dyDescent="0.3">
      <c r="A115" s="16" t="s">
        <v>121</v>
      </c>
      <c r="B115" t="s">
        <v>25</v>
      </c>
      <c r="C115">
        <v>5</v>
      </c>
      <c r="D115" s="17" t="str">
        <f t="shared" si="24"/>
        <v>XXXX-WT-fixed_Pur-2021May - Pur-2021May</v>
      </c>
      <c r="AC115" t="str">
        <f t="shared" si="12"/>
        <v/>
      </c>
      <c r="AD115" t="str">
        <f t="shared" si="13"/>
        <v/>
      </c>
      <c r="AE115" t="str">
        <f>IF(AB115&lt;&gt;"",COUNTIFS($B$2:$Y$17,AB115,cell_passage!$B$2:$Y$17,"&lt;&gt;"),"")</f>
        <v/>
      </c>
      <c r="AF115" t="str">
        <f t="shared" si="14"/>
        <v/>
      </c>
      <c r="AG115" t="str">
        <f t="shared" si="15"/>
        <v/>
      </c>
      <c r="AH115" t="str">
        <f t="shared" si="18"/>
        <v/>
      </c>
      <c r="AI115" t="str">
        <f t="shared" si="19"/>
        <v/>
      </c>
      <c r="AJ115" t="str">
        <f t="shared" si="20"/>
        <v/>
      </c>
      <c r="AK115" t="str">
        <f>IF('Plate preparation Calculations'!N122&lt;&gt;"",'Plate preparation Calculations'!N122,"")</f>
        <v/>
      </c>
      <c r="AL115" s="27" t="str">
        <f t="shared" si="21"/>
        <v/>
      </c>
      <c r="AM115" s="21" t="str">
        <f t="shared" si="22"/>
        <v/>
      </c>
      <c r="AN115" t="str">
        <f t="shared" si="16"/>
        <v/>
      </c>
    </row>
    <row r="116" spans="1:40" x14ac:dyDescent="0.3">
      <c r="A116" s="16" t="s">
        <v>122</v>
      </c>
      <c r="B116" t="s">
        <v>26</v>
      </c>
      <c r="C116">
        <v>5</v>
      </c>
      <c r="D116" s="17" t="str">
        <f t="shared" si="24"/>
        <v>XXXX-WT-fixed_Pur-2021May - Pur-2021May</v>
      </c>
      <c r="AC116" t="str">
        <f t="shared" si="12"/>
        <v/>
      </c>
      <c r="AD116" t="str">
        <f t="shared" si="13"/>
        <v/>
      </c>
      <c r="AE116" t="str">
        <f>IF(AB116&lt;&gt;"",COUNTIFS($B$2:$Y$17,AB116,cell_passage!$B$2:$Y$17,"&lt;&gt;"),"")</f>
        <v/>
      </c>
      <c r="AF116" t="str">
        <f t="shared" si="14"/>
        <v/>
      </c>
      <c r="AG116" t="str">
        <f t="shared" si="15"/>
        <v/>
      </c>
      <c r="AH116" t="str">
        <f t="shared" si="18"/>
        <v/>
      </c>
      <c r="AI116" t="str">
        <f t="shared" si="19"/>
        <v/>
      </c>
      <c r="AJ116" t="str">
        <f t="shared" si="20"/>
        <v/>
      </c>
      <c r="AK116" t="str">
        <f>IF('Plate preparation Calculations'!N123&lt;&gt;"",'Plate preparation Calculations'!N123,"")</f>
        <v/>
      </c>
      <c r="AL116" s="27" t="str">
        <f t="shared" si="21"/>
        <v/>
      </c>
      <c r="AM116" s="21" t="str">
        <f t="shared" si="22"/>
        <v/>
      </c>
      <c r="AN116" t="str">
        <f t="shared" si="16"/>
        <v/>
      </c>
    </row>
    <row r="117" spans="1:40" x14ac:dyDescent="0.3">
      <c r="A117" s="16" t="s">
        <v>123</v>
      </c>
      <c r="B117" t="s">
        <v>27</v>
      </c>
      <c r="C117">
        <v>5</v>
      </c>
      <c r="D117" s="17" t="str">
        <f t="shared" si="24"/>
        <v>XXXX-WT-fixed_Pur-2021May - Pur-2021May</v>
      </c>
      <c r="AC117" t="str">
        <f t="shared" si="12"/>
        <v/>
      </c>
      <c r="AD117" t="str">
        <f t="shared" si="13"/>
        <v/>
      </c>
      <c r="AE117" t="str">
        <f>IF(AB117&lt;&gt;"",COUNTIFS($B$2:$Y$17,AB117,cell_passage!$B$2:$Y$17,"&lt;&gt;"),"")</f>
        <v/>
      </c>
      <c r="AF117" t="str">
        <f t="shared" si="14"/>
        <v/>
      </c>
      <c r="AG117" t="str">
        <f t="shared" si="15"/>
        <v/>
      </c>
      <c r="AH117" t="str">
        <f t="shared" si="18"/>
        <v/>
      </c>
      <c r="AI117" t="str">
        <f t="shared" si="19"/>
        <v/>
      </c>
      <c r="AJ117" t="str">
        <f t="shared" si="20"/>
        <v/>
      </c>
      <c r="AK117" t="str">
        <f>IF('Plate preparation Calculations'!N124&lt;&gt;"",'Plate preparation Calculations'!N124,"")</f>
        <v/>
      </c>
      <c r="AL117" s="27" t="str">
        <f t="shared" si="21"/>
        <v/>
      </c>
      <c r="AM117" s="21" t="str">
        <f t="shared" si="22"/>
        <v/>
      </c>
      <c r="AN117" t="str">
        <f t="shared" si="16"/>
        <v/>
      </c>
    </row>
    <row r="118" spans="1:40" x14ac:dyDescent="0.3">
      <c r="A118" s="16" t="s">
        <v>124</v>
      </c>
      <c r="B118" t="s">
        <v>28</v>
      </c>
      <c r="C118">
        <v>5</v>
      </c>
      <c r="D118" s="17" t="str">
        <f t="shared" si="24"/>
        <v>XXXX-WT-fixed_Pur-2021May - Pur-2021May</v>
      </c>
      <c r="AC118" t="str">
        <f t="shared" si="12"/>
        <v/>
      </c>
      <c r="AD118" t="str">
        <f t="shared" si="13"/>
        <v/>
      </c>
      <c r="AE118" t="str">
        <f>IF(AB118&lt;&gt;"",COUNTIFS($B$2:$Y$17,AB118,cell_passage!$B$2:$Y$17,"&lt;&gt;"),"")</f>
        <v/>
      </c>
      <c r="AF118" t="str">
        <f t="shared" si="14"/>
        <v/>
      </c>
      <c r="AG118" t="str">
        <f t="shared" si="15"/>
        <v/>
      </c>
      <c r="AH118" t="str">
        <f t="shared" si="18"/>
        <v/>
      </c>
      <c r="AI118" t="str">
        <f t="shared" si="19"/>
        <v/>
      </c>
      <c r="AJ118" t="str">
        <f t="shared" si="20"/>
        <v/>
      </c>
      <c r="AK118" t="str">
        <f>IF('Plate preparation Calculations'!N125&lt;&gt;"",'Plate preparation Calculations'!N125,"")</f>
        <v/>
      </c>
      <c r="AL118" s="27" t="str">
        <f t="shared" si="21"/>
        <v/>
      </c>
      <c r="AM118" s="21" t="str">
        <f t="shared" si="22"/>
        <v/>
      </c>
      <c r="AN118" t="str">
        <f t="shared" si="16"/>
        <v/>
      </c>
    </row>
    <row r="119" spans="1:40" x14ac:dyDescent="0.3">
      <c r="A119" s="16" t="s">
        <v>125</v>
      </c>
      <c r="B119" t="s">
        <v>29</v>
      </c>
      <c r="C119">
        <v>5</v>
      </c>
      <c r="D119" s="17" t="str">
        <f t="shared" si="24"/>
        <v>XXXX-WT-fixed_Pur-2021May - Pur-2021May</v>
      </c>
      <c r="AC119" t="str">
        <f t="shared" si="12"/>
        <v/>
      </c>
      <c r="AD119" t="str">
        <f t="shared" si="13"/>
        <v/>
      </c>
      <c r="AE119" t="str">
        <f>IF(AB119&lt;&gt;"",COUNTIFS($B$2:$Y$17,AB119,cell_passage!$B$2:$Y$17,"&lt;&gt;"),"")</f>
        <v/>
      </c>
      <c r="AF119" t="str">
        <f t="shared" si="14"/>
        <v/>
      </c>
      <c r="AG119" t="str">
        <f t="shared" si="15"/>
        <v/>
      </c>
      <c r="AH119" t="str">
        <f t="shared" si="18"/>
        <v/>
      </c>
      <c r="AI119" t="str">
        <f t="shared" si="19"/>
        <v/>
      </c>
      <c r="AJ119" t="str">
        <f t="shared" si="20"/>
        <v/>
      </c>
      <c r="AK119" t="str">
        <f>IF('Plate preparation Calculations'!N126&lt;&gt;"",'Plate preparation Calculations'!N126,"")</f>
        <v/>
      </c>
      <c r="AL119" s="27" t="str">
        <f t="shared" si="21"/>
        <v/>
      </c>
      <c r="AM119" s="21" t="str">
        <f t="shared" si="22"/>
        <v/>
      </c>
      <c r="AN119" t="str">
        <f t="shared" si="16"/>
        <v/>
      </c>
    </row>
    <row r="120" spans="1:40" x14ac:dyDescent="0.3">
      <c r="A120" s="16" t="s">
        <v>126</v>
      </c>
      <c r="B120" t="s">
        <v>30</v>
      </c>
      <c r="C120">
        <v>5</v>
      </c>
      <c r="D120" s="17" t="str">
        <f t="shared" si="24"/>
        <v>XXXX-WT-fixed_Pur-2021May - Pur-2021May</v>
      </c>
      <c r="AC120" t="str">
        <f t="shared" si="12"/>
        <v/>
      </c>
      <c r="AD120" t="str">
        <f t="shared" si="13"/>
        <v/>
      </c>
      <c r="AE120" t="str">
        <f>IF(AB120&lt;&gt;"",COUNTIFS($B$2:$Y$17,AB120,cell_passage!$B$2:$Y$17,"&lt;&gt;"),"")</f>
        <v/>
      </c>
      <c r="AF120" t="str">
        <f t="shared" si="14"/>
        <v/>
      </c>
      <c r="AG120" t="str">
        <f t="shared" si="15"/>
        <v/>
      </c>
      <c r="AH120" t="str">
        <f t="shared" si="18"/>
        <v/>
      </c>
      <c r="AI120" t="str">
        <f t="shared" si="19"/>
        <v/>
      </c>
      <c r="AJ120" t="str">
        <f t="shared" si="20"/>
        <v/>
      </c>
      <c r="AK120" t="str">
        <f>IF('Plate preparation Calculations'!N127&lt;&gt;"",'Plate preparation Calculations'!N127,"")</f>
        <v/>
      </c>
      <c r="AL120" s="27" t="str">
        <f t="shared" si="21"/>
        <v/>
      </c>
      <c r="AM120" s="21" t="str">
        <f t="shared" si="22"/>
        <v/>
      </c>
      <c r="AN120" t="str">
        <f t="shared" si="16"/>
        <v/>
      </c>
    </row>
    <row r="121" spans="1:40" x14ac:dyDescent="0.3">
      <c r="A121" s="16" t="s">
        <v>127</v>
      </c>
      <c r="B121" t="s">
        <v>31</v>
      </c>
      <c r="C121">
        <v>5</v>
      </c>
      <c r="D121" s="17" t="str">
        <f t="shared" si="24"/>
        <v>XXXX-WT-fixed_Pur-2021May - Pur-2021May</v>
      </c>
      <c r="AC121" t="str">
        <f t="shared" si="12"/>
        <v/>
      </c>
      <c r="AD121" t="str">
        <f t="shared" si="13"/>
        <v/>
      </c>
      <c r="AE121" t="str">
        <f>IF(AB121&lt;&gt;"",COUNTIFS($B$2:$Y$17,AB121,cell_passage!$B$2:$Y$17,"&lt;&gt;"),"")</f>
        <v/>
      </c>
      <c r="AF121" t="str">
        <f t="shared" si="14"/>
        <v/>
      </c>
      <c r="AG121" t="str">
        <f t="shared" si="15"/>
        <v/>
      </c>
      <c r="AH121" t="str">
        <f t="shared" si="18"/>
        <v/>
      </c>
      <c r="AI121" t="str">
        <f t="shared" si="19"/>
        <v/>
      </c>
      <c r="AJ121" t="str">
        <f t="shared" si="20"/>
        <v/>
      </c>
      <c r="AK121" t="str">
        <f>IF('Plate preparation Calculations'!N128&lt;&gt;"",'Plate preparation Calculations'!N128,"")</f>
        <v/>
      </c>
      <c r="AL121" s="27" t="str">
        <f t="shared" si="21"/>
        <v/>
      </c>
      <c r="AM121" s="21" t="str">
        <f t="shared" si="22"/>
        <v/>
      </c>
      <c r="AN121" t="str">
        <f t="shared" si="16"/>
        <v/>
      </c>
    </row>
    <row r="122" spans="1:40" x14ac:dyDescent="0.3">
      <c r="A122" s="16" t="s">
        <v>128</v>
      </c>
      <c r="B122" t="s">
        <v>32</v>
      </c>
      <c r="C122">
        <v>5</v>
      </c>
      <c r="D122" s="17" t="str">
        <f t="shared" si="24"/>
        <v>XXXX-WT-fixed_Pur-2021May - Pur-2021May</v>
      </c>
      <c r="AC122" t="str">
        <f t="shared" si="12"/>
        <v/>
      </c>
      <c r="AD122" t="str">
        <f t="shared" si="13"/>
        <v/>
      </c>
      <c r="AE122" t="str">
        <f>IF(AB122&lt;&gt;"",COUNTIFS($B$2:$Y$17,AB122,cell_passage!$B$2:$Y$17,"&lt;&gt;"),"")</f>
        <v/>
      </c>
      <c r="AF122" t="str">
        <f t="shared" si="14"/>
        <v/>
      </c>
      <c r="AG122" t="str">
        <f t="shared" si="15"/>
        <v/>
      </c>
      <c r="AH122" t="str">
        <f t="shared" si="18"/>
        <v/>
      </c>
      <c r="AI122" t="str">
        <f t="shared" si="19"/>
        <v/>
      </c>
      <c r="AJ122" t="str">
        <f t="shared" si="20"/>
        <v/>
      </c>
      <c r="AK122" t="str">
        <f>IF('Plate preparation Calculations'!N129&lt;&gt;"",'Plate preparation Calculations'!N129,"")</f>
        <v/>
      </c>
      <c r="AL122" s="27" t="str">
        <f t="shared" si="21"/>
        <v/>
      </c>
      <c r="AM122" s="21" t="str">
        <f t="shared" si="22"/>
        <v/>
      </c>
      <c r="AN122" t="str">
        <f t="shared" si="16"/>
        <v/>
      </c>
    </row>
    <row r="123" spans="1:40" x14ac:dyDescent="0.3">
      <c r="A123" s="16" t="s">
        <v>129</v>
      </c>
      <c r="B123" t="s">
        <v>33</v>
      </c>
      <c r="C123">
        <v>5</v>
      </c>
      <c r="D123" s="17" t="str">
        <f t="shared" si="24"/>
        <v>XXXX-WT-fixed_Pur-2021May - Pur-2021May</v>
      </c>
      <c r="AC123" t="str">
        <f t="shared" si="12"/>
        <v/>
      </c>
      <c r="AD123" t="str">
        <f t="shared" si="13"/>
        <v/>
      </c>
      <c r="AE123" t="str">
        <f>IF(AB123&lt;&gt;"",COUNTIFS($B$2:$Y$17,AB123,cell_passage!$B$2:$Y$17,"&lt;&gt;"),"")</f>
        <v/>
      </c>
      <c r="AF123" t="str">
        <f t="shared" si="14"/>
        <v/>
      </c>
      <c r="AG123" t="str">
        <f t="shared" si="15"/>
        <v/>
      </c>
      <c r="AH123" t="str">
        <f t="shared" si="18"/>
        <v/>
      </c>
      <c r="AI123" t="str">
        <f t="shared" si="19"/>
        <v/>
      </c>
      <c r="AJ123" t="str">
        <f t="shared" si="20"/>
        <v/>
      </c>
      <c r="AK123" t="str">
        <f>IF('Plate preparation Calculations'!N130&lt;&gt;"",'Plate preparation Calculations'!N130,"")</f>
        <v/>
      </c>
      <c r="AL123" s="27" t="str">
        <f t="shared" si="21"/>
        <v/>
      </c>
      <c r="AM123" s="21" t="str">
        <f t="shared" si="22"/>
        <v/>
      </c>
      <c r="AN123" t="str">
        <f t="shared" si="16"/>
        <v/>
      </c>
    </row>
    <row r="124" spans="1:40" x14ac:dyDescent="0.3">
      <c r="A124" s="16" t="s">
        <v>130</v>
      </c>
      <c r="B124" t="s">
        <v>34</v>
      </c>
      <c r="C124">
        <v>5</v>
      </c>
      <c r="D124" s="17" t="str">
        <f t="shared" si="24"/>
        <v>XXXX-WT-fixed_Pur-2021May - Pur-2021May</v>
      </c>
      <c r="AC124" t="str">
        <f t="shared" si="12"/>
        <v/>
      </c>
      <c r="AD124" t="str">
        <f t="shared" si="13"/>
        <v/>
      </c>
      <c r="AE124" t="str">
        <f>IF(AB124&lt;&gt;"",COUNTIFS($B$2:$Y$17,AB124,cell_passage!$B$2:$Y$17,"&lt;&gt;"),"")</f>
        <v/>
      </c>
      <c r="AF124" t="str">
        <f t="shared" si="14"/>
        <v/>
      </c>
      <c r="AG124" t="str">
        <f t="shared" si="15"/>
        <v/>
      </c>
      <c r="AH124" t="str">
        <f t="shared" si="18"/>
        <v/>
      </c>
      <c r="AI124" t="str">
        <f t="shared" si="19"/>
        <v/>
      </c>
      <c r="AJ124" t="str">
        <f t="shared" si="20"/>
        <v/>
      </c>
      <c r="AK124" t="str">
        <f>IF('Plate preparation Calculations'!N131&lt;&gt;"",'Plate preparation Calculations'!N131,"")</f>
        <v/>
      </c>
      <c r="AL124" s="27" t="str">
        <f t="shared" si="21"/>
        <v/>
      </c>
      <c r="AM124" s="21" t="str">
        <f t="shared" si="22"/>
        <v/>
      </c>
      <c r="AN124" t="str">
        <f t="shared" si="16"/>
        <v/>
      </c>
    </row>
    <row r="125" spans="1:40" x14ac:dyDescent="0.3">
      <c r="A125" s="16" t="s">
        <v>131</v>
      </c>
      <c r="B125" t="s">
        <v>35</v>
      </c>
      <c r="C125">
        <v>5</v>
      </c>
      <c r="D125" s="17" t="str">
        <f t="shared" si="24"/>
        <v>XXXX-WT-fixed_Pur-2021May - Pur-2021May</v>
      </c>
      <c r="AC125" t="str">
        <f t="shared" si="12"/>
        <v/>
      </c>
      <c r="AD125" t="str">
        <f t="shared" si="13"/>
        <v/>
      </c>
      <c r="AE125" t="str">
        <f>IF(AB125&lt;&gt;"",COUNTIFS($B$2:$Y$17,AB125,cell_passage!$B$2:$Y$17,"&lt;&gt;"),"")</f>
        <v/>
      </c>
      <c r="AF125" t="str">
        <f t="shared" si="14"/>
        <v/>
      </c>
      <c r="AG125" t="str">
        <f t="shared" si="15"/>
        <v/>
      </c>
      <c r="AH125" t="str">
        <f t="shared" si="18"/>
        <v/>
      </c>
      <c r="AI125" t="str">
        <f t="shared" si="19"/>
        <v/>
      </c>
      <c r="AJ125" t="str">
        <f t="shared" si="20"/>
        <v/>
      </c>
      <c r="AK125" t="str">
        <f>IF('Plate preparation Calculations'!N132&lt;&gt;"",'Plate preparation Calculations'!N132,"")</f>
        <v/>
      </c>
      <c r="AL125" s="27" t="str">
        <f t="shared" si="21"/>
        <v/>
      </c>
      <c r="AM125" s="21" t="str">
        <f t="shared" si="22"/>
        <v/>
      </c>
      <c r="AN125" t="str">
        <f t="shared" si="16"/>
        <v/>
      </c>
    </row>
    <row r="126" spans="1:40" x14ac:dyDescent="0.3">
      <c r="A126" s="16" t="s">
        <v>132</v>
      </c>
      <c r="B126" t="s">
        <v>18</v>
      </c>
      <c r="C126">
        <v>6</v>
      </c>
      <c r="D126" s="17" t="str">
        <f t="shared" ref="D126:D141" si="25">IF(G2&lt;&gt;"",G2,"")</f>
        <v>XXXX-WT-fixed_Pur-2021May - Pur-2021May</v>
      </c>
      <c r="AC126" t="str">
        <f t="shared" si="12"/>
        <v/>
      </c>
      <c r="AD126" t="str">
        <f t="shared" si="13"/>
        <v/>
      </c>
      <c r="AE126" t="str">
        <f>IF(AB126&lt;&gt;"",COUNTIFS($B$2:$Y$17,AB126,cell_passage!$B$2:$Y$17,"&lt;&gt;"),"")</f>
        <v/>
      </c>
      <c r="AF126" t="str">
        <f t="shared" si="14"/>
        <v/>
      </c>
      <c r="AG126" t="str">
        <f t="shared" si="15"/>
        <v/>
      </c>
      <c r="AH126" t="str">
        <f t="shared" si="18"/>
        <v/>
      </c>
      <c r="AI126" t="str">
        <f t="shared" si="19"/>
        <v/>
      </c>
      <c r="AJ126" t="str">
        <f t="shared" si="20"/>
        <v/>
      </c>
      <c r="AK126" t="str">
        <f>IF('Plate preparation Calculations'!N133&lt;&gt;"",'Plate preparation Calculations'!N133,"")</f>
        <v/>
      </c>
      <c r="AL126" s="27" t="str">
        <f t="shared" si="21"/>
        <v/>
      </c>
      <c r="AM126" s="21" t="str">
        <f t="shared" si="22"/>
        <v/>
      </c>
      <c r="AN126" t="str">
        <f t="shared" si="16"/>
        <v/>
      </c>
    </row>
    <row r="127" spans="1:40" x14ac:dyDescent="0.3">
      <c r="A127" s="16" t="s">
        <v>133</v>
      </c>
      <c r="B127" t="s">
        <v>21</v>
      </c>
      <c r="C127">
        <v>6</v>
      </c>
      <c r="D127" s="17" t="str">
        <f t="shared" si="25"/>
        <v>XXXX-WT-fixed_Pur-2021May - Pur-2021May</v>
      </c>
      <c r="AC127" t="str">
        <f t="shared" si="12"/>
        <v/>
      </c>
      <c r="AD127" t="str">
        <f t="shared" si="13"/>
        <v/>
      </c>
      <c r="AE127" t="str">
        <f>IF(AB127&lt;&gt;"",COUNTIFS($B$2:$Y$17,AB127,cell_passage!$B$2:$Y$17,"&lt;&gt;"),"")</f>
        <v/>
      </c>
      <c r="AF127" t="str">
        <f t="shared" si="14"/>
        <v/>
      </c>
      <c r="AG127" t="str">
        <f t="shared" si="15"/>
        <v/>
      </c>
      <c r="AH127" t="str">
        <f t="shared" si="18"/>
        <v/>
      </c>
      <c r="AI127" t="str">
        <f t="shared" si="19"/>
        <v/>
      </c>
      <c r="AJ127" t="str">
        <f t="shared" si="20"/>
        <v/>
      </c>
      <c r="AK127" t="str">
        <f>IF('Plate preparation Calculations'!N134&lt;&gt;"",'Plate preparation Calculations'!N134,"")</f>
        <v/>
      </c>
      <c r="AL127" s="27" t="str">
        <f t="shared" si="21"/>
        <v/>
      </c>
      <c r="AM127" s="21" t="str">
        <f t="shared" si="22"/>
        <v/>
      </c>
      <c r="AN127" t="str">
        <f t="shared" si="16"/>
        <v/>
      </c>
    </row>
    <row r="128" spans="1:40" x14ac:dyDescent="0.3">
      <c r="A128" s="16" t="s">
        <v>134</v>
      </c>
      <c r="B128" t="s">
        <v>22</v>
      </c>
      <c r="C128">
        <v>6</v>
      </c>
      <c r="D128" s="17" t="str">
        <f t="shared" si="25"/>
        <v>XXXX-WT-fixed_Pur-2021May - Pur-2021May</v>
      </c>
      <c r="AC128" t="str">
        <f t="shared" si="12"/>
        <v/>
      </c>
      <c r="AD128" t="str">
        <f t="shared" si="13"/>
        <v/>
      </c>
      <c r="AE128" t="str">
        <f>IF(AB128&lt;&gt;"",COUNTIFS($B$2:$Y$17,AB128,cell_passage!$B$2:$Y$17,"&lt;&gt;"),"")</f>
        <v/>
      </c>
      <c r="AF128" t="str">
        <f t="shared" si="14"/>
        <v/>
      </c>
      <c r="AG128" t="str">
        <f t="shared" si="15"/>
        <v/>
      </c>
      <c r="AH128" t="str">
        <f t="shared" si="18"/>
        <v/>
      </c>
      <c r="AI128" t="str">
        <f t="shared" si="19"/>
        <v/>
      </c>
      <c r="AJ128" t="str">
        <f t="shared" si="20"/>
        <v/>
      </c>
      <c r="AK128" t="str">
        <f>IF('Plate preparation Calculations'!N135&lt;&gt;"",'Plate preparation Calculations'!N135,"")</f>
        <v/>
      </c>
      <c r="AL128" s="27" t="str">
        <f t="shared" si="21"/>
        <v/>
      </c>
      <c r="AM128" s="21" t="str">
        <f t="shared" si="22"/>
        <v/>
      </c>
      <c r="AN128" t="str">
        <f t="shared" si="16"/>
        <v/>
      </c>
    </row>
    <row r="129" spans="1:40" x14ac:dyDescent="0.3">
      <c r="A129" s="16" t="s">
        <v>135</v>
      </c>
      <c r="B129" t="s">
        <v>23</v>
      </c>
      <c r="C129">
        <v>6</v>
      </c>
      <c r="D129" s="17" t="str">
        <f t="shared" si="25"/>
        <v>XXXX-WT-fixed_Pur-2021May - Pur-2021May</v>
      </c>
      <c r="AC129" t="str">
        <f t="shared" si="12"/>
        <v/>
      </c>
      <c r="AD129" t="str">
        <f t="shared" si="13"/>
        <v/>
      </c>
      <c r="AE129" t="str">
        <f>IF(AB129&lt;&gt;"",COUNTIFS($B$2:$Y$17,AB129,cell_passage!$B$2:$Y$17,"&lt;&gt;"),"")</f>
        <v/>
      </c>
      <c r="AF129" t="str">
        <f t="shared" si="14"/>
        <v/>
      </c>
      <c r="AG129" t="str">
        <f t="shared" si="15"/>
        <v/>
      </c>
      <c r="AH129" t="str">
        <f t="shared" si="18"/>
        <v/>
      </c>
      <c r="AI129" t="str">
        <f t="shared" si="19"/>
        <v/>
      </c>
      <c r="AJ129" t="str">
        <f t="shared" si="20"/>
        <v/>
      </c>
      <c r="AK129" t="str">
        <f>IF('Plate preparation Calculations'!N136&lt;&gt;"",'Plate preparation Calculations'!N136,"")</f>
        <v/>
      </c>
      <c r="AL129" s="27" t="str">
        <f t="shared" si="21"/>
        <v/>
      </c>
      <c r="AM129" s="21" t="str">
        <f t="shared" si="22"/>
        <v/>
      </c>
      <c r="AN129" t="str">
        <f t="shared" si="16"/>
        <v/>
      </c>
    </row>
    <row r="130" spans="1:40" x14ac:dyDescent="0.3">
      <c r="A130" s="16" t="s">
        <v>136</v>
      </c>
      <c r="B130" t="s">
        <v>24</v>
      </c>
      <c r="C130">
        <v>6</v>
      </c>
      <c r="D130" s="17" t="str">
        <f t="shared" si="25"/>
        <v>XXXX-WT-fixed_Pur-2021May - Pur-2021May</v>
      </c>
      <c r="AC130" t="str">
        <f t="shared" si="12"/>
        <v/>
      </c>
      <c r="AD130" t="str">
        <f t="shared" si="13"/>
        <v/>
      </c>
      <c r="AE130" t="str">
        <f>IF(AB130&lt;&gt;"",COUNTIFS($B$2:$Y$17,AB130,cell_passage!$B$2:$Y$17,"&lt;&gt;"),"")</f>
        <v/>
      </c>
      <c r="AF130" t="str">
        <f t="shared" si="14"/>
        <v/>
      </c>
      <c r="AG130" t="str">
        <f t="shared" si="15"/>
        <v/>
      </c>
      <c r="AH130" t="str">
        <f t="shared" si="18"/>
        <v/>
      </c>
      <c r="AI130" t="str">
        <f t="shared" si="19"/>
        <v/>
      </c>
      <c r="AJ130" t="str">
        <f t="shared" si="20"/>
        <v/>
      </c>
      <c r="AK130" t="str">
        <f>IF('Plate preparation Calculations'!N137&lt;&gt;"",'Plate preparation Calculations'!N137,"")</f>
        <v/>
      </c>
      <c r="AL130" s="27" t="str">
        <f t="shared" si="21"/>
        <v/>
      </c>
      <c r="AM130" s="21" t="str">
        <f t="shared" si="22"/>
        <v/>
      </c>
      <c r="AN130" t="str">
        <f t="shared" si="16"/>
        <v/>
      </c>
    </row>
    <row r="131" spans="1:40" x14ac:dyDescent="0.3">
      <c r="A131" s="16" t="s">
        <v>137</v>
      </c>
      <c r="B131" t="s">
        <v>25</v>
      </c>
      <c r="C131">
        <v>6</v>
      </c>
      <c r="D131" s="17" t="str">
        <f t="shared" si="25"/>
        <v>XXXX-WT-fixed_Pur-2021May - Pur-2021May</v>
      </c>
      <c r="AC131" t="str">
        <f t="shared" si="12"/>
        <v/>
      </c>
      <c r="AD131" t="str">
        <f t="shared" si="13"/>
        <v/>
      </c>
      <c r="AE131" t="str">
        <f>IF(AB131&lt;&gt;"",COUNTIFS($B$2:$Y$17,AB131,cell_passage!$B$2:$Y$17,"&lt;&gt;"),"")</f>
        <v/>
      </c>
      <c r="AF131" t="str">
        <f t="shared" si="14"/>
        <v/>
      </c>
      <c r="AG131" t="str">
        <f t="shared" si="15"/>
        <v/>
      </c>
      <c r="AH131" t="str">
        <f t="shared" si="18"/>
        <v/>
      </c>
      <c r="AI131" t="str">
        <f t="shared" si="19"/>
        <v/>
      </c>
      <c r="AJ131" t="str">
        <f t="shared" si="20"/>
        <v/>
      </c>
      <c r="AK131" t="str">
        <f>IF('Plate preparation Calculations'!N138&lt;&gt;"",'Plate preparation Calculations'!N138,"")</f>
        <v/>
      </c>
      <c r="AL131" s="27" t="str">
        <f t="shared" si="21"/>
        <v/>
      </c>
      <c r="AM131" s="21" t="str">
        <f t="shared" si="22"/>
        <v/>
      </c>
      <c r="AN131" t="str">
        <f t="shared" si="16"/>
        <v/>
      </c>
    </row>
    <row r="132" spans="1:40" x14ac:dyDescent="0.3">
      <c r="A132" s="16" t="s">
        <v>138</v>
      </c>
      <c r="B132" t="s">
        <v>26</v>
      </c>
      <c r="C132">
        <v>6</v>
      </c>
      <c r="D132" s="17" t="str">
        <f t="shared" si="25"/>
        <v>XXXX-WT-fixed_Pur-2021May - Pur-2021May</v>
      </c>
      <c r="AC132" t="str">
        <f t="shared" si="12"/>
        <v/>
      </c>
      <c r="AD132" t="str">
        <f t="shared" si="13"/>
        <v/>
      </c>
      <c r="AE132" t="str">
        <f>IF(AB132&lt;&gt;"",COUNTIFS($B$2:$Y$17,AB132,cell_passage!$B$2:$Y$17,"&lt;&gt;"),"")</f>
        <v/>
      </c>
      <c r="AF132" t="str">
        <f t="shared" si="14"/>
        <v/>
      </c>
      <c r="AG132" t="str">
        <f t="shared" si="15"/>
        <v/>
      </c>
      <c r="AH132" t="str">
        <f t="shared" si="18"/>
        <v/>
      </c>
      <c r="AI132" t="str">
        <f t="shared" si="19"/>
        <v/>
      </c>
      <c r="AJ132" t="str">
        <f t="shared" si="20"/>
        <v/>
      </c>
      <c r="AK132" t="str">
        <f>IF('Plate preparation Calculations'!N139&lt;&gt;"",'Plate preparation Calculations'!N139,"")</f>
        <v/>
      </c>
      <c r="AL132" s="27" t="str">
        <f t="shared" si="21"/>
        <v/>
      </c>
      <c r="AM132" s="21" t="str">
        <f t="shared" si="22"/>
        <v/>
      </c>
      <c r="AN132" t="str">
        <f t="shared" si="16"/>
        <v/>
      </c>
    </row>
    <row r="133" spans="1:40" x14ac:dyDescent="0.3">
      <c r="A133" s="16" t="s">
        <v>139</v>
      </c>
      <c r="B133" t="s">
        <v>27</v>
      </c>
      <c r="C133">
        <v>6</v>
      </c>
      <c r="D133" s="17" t="str">
        <f t="shared" si="25"/>
        <v>XXXX-WT-fixed_Pur-2021May - Pur-2021May</v>
      </c>
      <c r="AC133" t="str">
        <f t="shared" si="12"/>
        <v/>
      </c>
      <c r="AD133" t="str">
        <f t="shared" si="13"/>
        <v/>
      </c>
      <c r="AE133" t="str">
        <f>IF(AB133&lt;&gt;"",COUNTIFS($B$2:$Y$17,AB133,cell_passage!$B$2:$Y$17,"&lt;&gt;"),"")</f>
        <v/>
      </c>
      <c r="AF133" t="str">
        <f t="shared" si="14"/>
        <v/>
      </c>
      <c r="AG133" t="str">
        <f t="shared" si="15"/>
        <v/>
      </c>
      <c r="AH133" t="str">
        <f t="shared" si="18"/>
        <v/>
      </c>
      <c r="AI133" t="str">
        <f t="shared" si="19"/>
        <v/>
      </c>
      <c r="AJ133" t="str">
        <f t="shared" si="20"/>
        <v/>
      </c>
      <c r="AK133" t="str">
        <f>IF('Plate preparation Calculations'!N140&lt;&gt;"",'Plate preparation Calculations'!N140,"")</f>
        <v/>
      </c>
      <c r="AL133" s="27" t="str">
        <f t="shared" si="21"/>
        <v/>
      </c>
      <c r="AM133" s="21" t="str">
        <f t="shared" si="22"/>
        <v/>
      </c>
      <c r="AN133" t="str">
        <f t="shared" si="16"/>
        <v/>
      </c>
    </row>
    <row r="134" spans="1:40" x14ac:dyDescent="0.3">
      <c r="A134" s="16" t="s">
        <v>140</v>
      </c>
      <c r="B134" t="s">
        <v>28</v>
      </c>
      <c r="C134">
        <v>6</v>
      </c>
      <c r="D134" s="17" t="str">
        <f t="shared" si="25"/>
        <v>XXXX-WT-fixed_Pur-2021May - Pur-2021May</v>
      </c>
      <c r="AC134" t="str">
        <f t="shared" si="12"/>
        <v/>
      </c>
      <c r="AD134" t="str">
        <f t="shared" si="13"/>
        <v/>
      </c>
      <c r="AE134" t="str">
        <f>IF(AB134&lt;&gt;"",COUNTIFS($B$2:$Y$17,AB134,cell_passage!$B$2:$Y$17,"&lt;&gt;"),"")</f>
        <v/>
      </c>
      <c r="AF134" t="str">
        <f t="shared" si="14"/>
        <v/>
      </c>
      <c r="AG134" t="str">
        <f t="shared" si="15"/>
        <v/>
      </c>
      <c r="AH134" t="str">
        <f t="shared" si="18"/>
        <v/>
      </c>
      <c r="AI134" t="str">
        <f t="shared" si="19"/>
        <v/>
      </c>
      <c r="AJ134" t="str">
        <f t="shared" si="20"/>
        <v/>
      </c>
      <c r="AK134" t="str">
        <f>IF('Plate preparation Calculations'!N141&lt;&gt;"",'Plate preparation Calculations'!N141,"")</f>
        <v/>
      </c>
      <c r="AL134" s="27" t="str">
        <f t="shared" si="21"/>
        <v/>
      </c>
      <c r="AM134" s="21" t="str">
        <f t="shared" si="22"/>
        <v/>
      </c>
      <c r="AN134" t="str">
        <f t="shared" si="16"/>
        <v/>
      </c>
    </row>
    <row r="135" spans="1:40" x14ac:dyDescent="0.3">
      <c r="A135" s="16" t="s">
        <v>141</v>
      </c>
      <c r="B135" t="s">
        <v>29</v>
      </c>
      <c r="C135">
        <v>6</v>
      </c>
      <c r="D135" s="17" t="str">
        <f t="shared" si="25"/>
        <v>XXXX-WT-fixed_Pur-2021May - Pur-2021May</v>
      </c>
      <c r="AC135" t="str">
        <f t="shared" ref="AC135:AC198" si="26">IFERROR(IF(AB135&lt;&gt;"error",LEFT(AB135,FIND(" - ",AB135)-1),"error! Please check plate layout"),"")</f>
        <v/>
      </c>
      <c r="AD135" t="str">
        <f t="shared" ref="AD135:AD198" si="27">TRIM(MID(SUBSTITUTE(AB135," - ",REPT(" ",LEN(AB135))),(2-1)*LEN(AB135)+1,LEN(AB135)))</f>
        <v/>
      </c>
      <c r="AE135" t="str">
        <f>IF(AB135&lt;&gt;"",COUNTIFS($B$2:$Y$17,AB135,cell_passage!$B$2:$Y$17,"&lt;&gt;"),"")</f>
        <v/>
      </c>
      <c r="AF135" t="str">
        <f t="shared" si="14"/>
        <v/>
      </c>
      <c r="AG135" t="str">
        <f t="shared" si="15"/>
        <v/>
      </c>
      <c r="AH135" t="str">
        <f t="shared" si="18"/>
        <v/>
      </c>
      <c r="AI135" t="str">
        <f t="shared" si="19"/>
        <v/>
      </c>
      <c r="AJ135" t="str">
        <f t="shared" si="20"/>
        <v/>
      </c>
      <c r="AK135" t="str">
        <f>IF('Plate preparation Calculations'!N142&lt;&gt;"",'Plate preparation Calculations'!N142,"")</f>
        <v/>
      </c>
      <c r="AL135" s="27" t="str">
        <f t="shared" si="21"/>
        <v/>
      </c>
      <c r="AM135" s="21" t="str">
        <f t="shared" si="22"/>
        <v/>
      </c>
      <c r="AN135" t="str">
        <f t="shared" si="16"/>
        <v/>
      </c>
    </row>
    <row r="136" spans="1:40" x14ac:dyDescent="0.3">
      <c r="A136" s="16" t="s">
        <v>142</v>
      </c>
      <c r="B136" t="s">
        <v>30</v>
      </c>
      <c r="C136">
        <v>6</v>
      </c>
      <c r="D136" s="17" t="str">
        <f t="shared" si="25"/>
        <v>XXXX-WT-fixed_Pur-2021May - Pur-2021May</v>
      </c>
      <c r="AC136" t="str">
        <f t="shared" si="26"/>
        <v/>
      </c>
      <c r="AD136" t="str">
        <f t="shared" si="27"/>
        <v/>
      </c>
      <c r="AE136" t="str">
        <f>IF(AB136&lt;&gt;"",COUNTIFS($B$2:$Y$17,AB136,cell_passage!$B$2:$Y$17,"&lt;&gt;"),"")</f>
        <v/>
      </c>
      <c r="AF136" t="str">
        <f t="shared" si="14"/>
        <v/>
      </c>
      <c r="AG136" t="str">
        <f t="shared" si="15"/>
        <v/>
      </c>
      <c r="AH136" t="str">
        <f t="shared" si="18"/>
        <v/>
      </c>
      <c r="AI136" t="str">
        <f t="shared" si="19"/>
        <v/>
      </c>
      <c r="AJ136" t="str">
        <f t="shared" si="20"/>
        <v/>
      </c>
      <c r="AK136" t="str">
        <f>IF('Plate preparation Calculations'!N143&lt;&gt;"",'Plate preparation Calculations'!N143,"")</f>
        <v/>
      </c>
      <c r="AL136" s="27" t="str">
        <f t="shared" si="21"/>
        <v/>
      </c>
      <c r="AM136" s="21" t="str">
        <f t="shared" si="22"/>
        <v/>
      </c>
      <c r="AN136" t="str">
        <f t="shared" si="16"/>
        <v/>
      </c>
    </row>
    <row r="137" spans="1:40" x14ac:dyDescent="0.3">
      <c r="A137" s="16" t="s">
        <v>143</v>
      </c>
      <c r="B137" t="s">
        <v>31</v>
      </c>
      <c r="C137">
        <v>6</v>
      </c>
      <c r="D137" s="17" t="str">
        <f t="shared" si="25"/>
        <v>XXXX-WT-fixed_Pur-2021May - Pur-2021May</v>
      </c>
      <c r="AC137" t="str">
        <f t="shared" si="26"/>
        <v/>
      </c>
      <c r="AD137" t="str">
        <f t="shared" si="27"/>
        <v/>
      </c>
      <c r="AE137" t="str">
        <f>IF(AB137&lt;&gt;"",COUNTIFS($B$2:$Y$17,AB137,cell_passage!$B$2:$Y$17,"&lt;&gt;"),"")</f>
        <v/>
      </c>
      <c r="AF137" t="str">
        <f t="shared" si="14"/>
        <v/>
      </c>
      <c r="AG137" t="str">
        <f t="shared" si="15"/>
        <v/>
      </c>
      <c r="AH137" t="str">
        <f t="shared" si="18"/>
        <v/>
      </c>
      <c r="AI137" t="str">
        <f t="shared" si="19"/>
        <v/>
      </c>
      <c r="AJ137" t="str">
        <f t="shared" si="20"/>
        <v/>
      </c>
      <c r="AK137" t="str">
        <f>IF('Plate preparation Calculations'!N144&lt;&gt;"",'Plate preparation Calculations'!N144,"")</f>
        <v/>
      </c>
      <c r="AL137" s="27" t="str">
        <f t="shared" si="21"/>
        <v/>
      </c>
      <c r="AM137" s="21" t="str">
        <f t="shared" si="22"/>
        <v/>
      </c>
      <c r="AN137" t="str">
        <f t="shared" si="16"/>
        <v/>
      </c>
    </row>
    <row r="138" spans="1:40" x14ac:dyDescent="0.3">
      <c r="A138" s="16" t="s">
        <v>144</v>
      </c>
      <c r="B138" t="s">
        <v>32</v>
      </c>
      <c r="C138">
        <v>6</v>
      </c>
      <c r="D138" s="17" t="str">
        <f t="shared" si="25"/>
        <v>XXXX-WT-fixed_Pur-2021May - Pur-2021May</v>
      </c>
      <c r="AC138" t="str">
        <f t="shared" si="26"/>
        <v/>
      </c>
      <c r="AD138" t="str">
        <f t="shared" si="27"/>
        <v/>
      </c>
      <c r="AE138" t="str">
        <f>IF(AB138&lt;&gt;"",COUNTIFS($B$2:$Y$17,AB138,cell_passage!$B$2:$Y$17,"&lt;&gt;"),"")</f>
        <v/>
      </c>
      <c r="AF138" t="str">
        <f t="shared" si="14"/>
        <v/>
      </c>
      <c r="AG138" t="str">
        <f t="shared" si="15"/>
        <v/>
      </c>
      <c r="AH138" t="str">
        <f t="shared" si="18"/>
        <v/>
      </c>
      <c r="AI138" t="str">
        <f t="shared" si="19"/>
        <v/>
      </c>
      <c r="AJ138" t="str">
        <f t="shared" si="20"/>
        <v/>
      </c>
      <c r="AK138" t="str">
        <f>IF('Plate preparation Calculations'!N145&lt;&gt;"",'Plate preparation Calculations'!N145,"")</f>
        <v/>
      </c>
      <c r="AL138" s="27" t="str">
        <f t="shared" si="21"/>
        <v/>
      </c>
      <c r="AM138" s="21" t="str">
        <f t="shared" si="22"/>
        <v/>
      </c>
      <c r="AN138" t="str">
        <f t="shared" si="16"/>
        <v/>
      </c>
    </row>
    <row r="139" spans="1:40" x14ac:dyDescent="0.3">
      <c r="A139" s="16" t="s">
        <v>145</v>
      </c>
      <c r="B139" t="s">
        <v>33</v>
      </c>
      <c r="C139">
        <v>6</v>
      </c>
      <c r="D139" s="17" t="str">
        <f t="shared" si="25"/>
        <v>XXXX-WT-fixed_Pur-2021May - Pur-2021May</v>
      </c>
      <c r="AC139" t="str">
        <f t="shared" si="26"/>
        <v/>
      </c>
      <c r="AD139" t="str">
        <f t="shared" si="27"/>
        <v/>
      </c>
      <c r="AE139" t="str">
        <f>IF(AB139&lt;&gt;"",COUNTIFS($B$2:$Y$17,AB139,cell_passage!$B$2:$Y$17,"&lt;&gt;"),"")</f>
        <v/>
      </c>
      <c r="AF139" t="str">
        <f t="shared" si="14"/>
        <v/>
      </c>
      <c r="AG139" t="str">
        <f t="shared" si="15"/>
        <v/>
      </c>
      <c r="AH139" t="str">
        <f t="shared" si="18"/>
        <v/>
      </c>
      <c r="AI139" t="str">
        <f t="shared" si="19"/>
        <v/>
      </c>
      <c r="AJ139" t="str">
        <f t="shared" si="20"/>
        <v/>
      </c>
      <c r="AK139" t="str">
        <f>IF('Plate preparation Calculations'!N146&lt;&gt;"",'Plate preparation Calculations'!N146,"")</f>
        <v/>
      </c>
      <c r="AL139" s="27" t="str">
        <f t="shared" si="21"/>
        <v/>
      </c>
      <c r="AM139" s="21" t="str">
        <f t="shared" si="22"/>
        <v/>
      </c>
      <c r="AN139" t="str">
        <f t="shared" si="16"/>
        <v/>
      </c>
    </row>
    <row r="140" spans="1:40" x14ac:dyDescent="0.3">
      <c r="A140" s="16" t="s">
        <v>146</v>
      </c>
      <c r="B140" t="s">
        <v>34</v>
      </c>
      <c r="C140">
        <v>6</v>
      </c>
      <c r="D140" s="17" t="str">
        <f t="shared" si="25"/>
        <v>XXXX-WT-fixed_Pur-2021May - Pur-2021May</v>
      </c>
      <c r="AC140" t="str">
        <f t="shared" si="26"/>
        <v/>
      </c>
      <c r="AD140" t="str">
        <f t="shared" si="27"/>
        <v/>
      </c>
      <c r="AE140" t="str">
        <f>IF(AB140&lt;&gt;"",COUNTIFS($B$2:$Y$17,AB140,cell_passage!$B$2:$Y$17,"&lt;&gt;"),"")</f>
        <v/>
      </c>
      <c r="AF140" t="str">
        <f t="shared" si="14"/>
        <v/>
      </c>
      <c r="AG140" t="str">
        <f t="shared" si="15"/>
        <v/>
      </c>
      <c r="AH140" t="str">
        <f t="shared" si="18"/>
        <v/>
      </c>
      <c r="AI140" t="str">
        <f t="shared" si="19"/>
        <v/>
      </c>
      <c r="AJ140" t="str">
        <f t="shared" si="20"/>
        <v/>
      </c>
      <c r="AK140" t="str">
        <f>IF('Plate preparation Calculations'!N147&lt;&gt;"",'Plate preparation Calculations'!N147,"")</f>
        <v/>
      </c>
      <c r="AL140" s="27" t="str">
        <f t="shared" si="21"/>
        <v/>
      </c>
      <c r="AM140" s="21" t="str">
        <f t="shared" si="22"/>
        <v/>
      </c>
      <c r="AN140" t="str">
        <f t="shared" si="16"/>
        <v/>
      </c>
    </row>
    <row r="141" spans="1:40" x14ac:dyDescent="0.3">
      <c r="A141" s="16" t="s">
        <v>147</v>
      </c>
      <c r="B141" t="s">
        <v>35</v>
      </c>
      <c r="C141">
        <v>6</v>
      </c>
      <c r="D141" s="17" t="str">
        <f t="shared" si="25"/>
        <v>XXXX-WT-fixed_Pur-2021May - Pur-2021May</v>
      </c>
      <c r="AC141" t="str">
        <f t="shared" si="26"/>
        <v/>
      </c>
      <c r="AD141" t="str">
        <f t="shared" si="27"/>
        <v/>
      </c>
      <c r="AE141" t="str">
        <f>IF(AB141&lt;&gt;"",COUNTIFS($B$2:$Y$17,AB141,cell_passage!$B$2:$Y$17,"&lt;&gt;"),"")</f>
        <v/>
      </c>
      <c r="AF141" t="str">
        <f t="shared" ref="AF141:AF204" si="28">IFERROR(AE141*AD141,"")</f>
        <v/>
      </c>
      <c r="AG141" t="str">
        <f t="shared" ref="AG141:AG204" si="29">IFERROR(AE141*$AF$1,"")</f>
        <v/>
      </c>
      <c r="AH141" t="str">
        <f t="shared" si="18"/>
        <v/>
      </c>
      <c r="AI141" t="str">
        <f t="shared" si="19"/>
        <v/>
      </c>
      <c r="AJ141" t="str">
        <f t="shared" si="20"/>
        <v/>
      </c>
      <c r="AK141" t="str">
        <f>IF('Plate preparation Calculations'!N148&lt;&gt;"",'Plate preparation Calculations'!N148,"")</f>
        <v/>
      </c>
      <c r="AL141" s="27" t="str">
        <f t="shared" si="21"/>
        <v/>
      </c>
      <c r="AM141" s="21" t="str">
        <f t="shared" si="22"/>
        <v/>
      </c>
      <c r="AN141" t="str">
        <f t="shared" ref="AN141:AN204" si="30">IFERROR($AF$1*$AC$1*$AC$2*AE141,"")</f>
        <v/>
      </c>
    </row>
    <row r="142" spans="1:40" x14ac:dyDescent="0.3">
      <c r="A142" s="16" t="s">
        <v>148</v>
      </c>
      <c r="B142" t="s">
        <v>18</v>
      </c>
      <c r="C142">
        <v>7</v>
      </c>
      <c r="D142" s="17" t="str">
        <f t="shared" ref="D142:D157" si="31">IF(H2&lt;&gt;"",H2,"")</f>
        <v>Buffer</v>
      </c>
      <c r="AC142" t="str">
        <f t="shared" si="26"/>
        <v/>
      </c>
      <c r="AD142" t="str">
        <f t="shared" si="27"/>
        <v/>
      </c>
      <c r="AE142" t="str">
        <f>IF(AB142&lt;&gt;"",COUNTIFS($B$2:$Y$17,AB142,cell_passage!$B$2:$Y$17,"&lt;&gt;"),"")</f>
        <v/>
      </c>
      <c r="AF142" t="str">
        <f t="shared" si="28"/>
        <v/>
      </c>
      <c r="AG142" t="str">
        <f t="shared" si="29"/>
        <v/>
      </c>
      <c r="AH142" t="str">
        <f t="shared" si="18"/>
        <v/>
      </c>
      <c r="AI142" t="str">
        <f t="shared" si="19"/>
        <v/>
      </c>
      <c r="AJ142" t="str">
        <f t="shared" si="20"/>
        <v/>
      </c>
      <c r="AK142" t="str">
        <f>IF('Plate preparation Calculations'!N149&lt;&gt;"",'Plate preparation Calculations'!N149,"")</f>
        <v/>
      </c>
      <c r="AL142" s="27" t="str">
        <f t="shared" si="21"/>
        <v/>
      </c>
      <c r="AM142" s="21" t="str">
        <f t="shared" si="22"/>
        <v/>
      </c>
      <c r="AN142" t="str">
        <f t="shared" si="30"/>
        <v/>
      </c>
    </row>
    <row r="143" spans="1:40" x14ac:dyDescent="0.3">
      <c r="A143" s="16" t="s">
        <v>149</v>
      </c>
      <c r="B143" t="s">
        <v>21</v>
      </c>
      <c r="C143">
        <v>7</v>
      </c>
      <c r="D143" s="17" t="str">
        <f t="shared" si="31"/>
        <v>XXXX-WT-fixed_Pur-2021May - Pur-2021May</v>
      </c>
      <c r="AC143" t="str">
        <f t="shared" si="26"/>
        <v/>
      </c>
      <c r="AD143" t="str">
        <f t="shared" si="27"/>
        <v/>
      </c>
      <c r="AE143" t="str">
        <f>IF(AB143&lt;&gt;"",COUNTIFS($B$2:$Y$17,AB143,cell_passage!$B$2:$Y$17,"&lt;&gt;"),"")</f>
        <v/>
      </c>
      <c r="AF143" t="str">
        <f t="shared" si="28"/>
        <v/>
      </c>
      <c r="AG143" t="str">
        <f t="shared" si="29"/>
        <v/>
      </c>
      <c r="AH143" t="str">
        <f t="shared" si="18"/>
        <v/>
      </c>
      <c r="AI143" t="str">
        <f t="shared" si="19"/>
        <v/>
      </c>
      <c r="AJ143" t="str">
        <f t="shared" si="20"/>
        <v/>
      </c>
      <c r="AK143" t="str">
        <f>IF('Plate preparation Calculations'!N150&lt;&gt;"",'Plate preparation Calculations'!N150,"")</f>
        <v/>
      </c>
      <c r="AL143" s="27" t="str">
        <f t="shared" si="21"/>
        <v/>
      </c>
      <c r="AM143" s="21" t="str">
        <f t="shared" si="22"/>
        <v/>
      </c>
      <c r="AN143" t="str">
        <f t="shared" si="30"/>
        <v/>
      </c>
    </row>
    <row r="144" spans="1:40" x14ac:dyDescent="0.3">
      <c r="A144" s="16" t="s">
        <v>150</v>
      </c>
      <c r="B144" t="s">
        <v>22</v>
      </c>
      <c r="C144">
        <v>7</v>
      </c>
      <c r="D144" s="17" t="str">
        <f t="shared" si="31"/>
        <v>XXXX-WT-fixed_Pur-2021May - Pur-2021May</v>
      </c>
      <c r="AC144" t="str">
        <f t="shared" si="26"/>
        <v/>
      </c>
      <c r="AD144" t="str">
        <f t="shared" si="27"/>
        <v/>
      </c>
      <c r="AE144" t="str">
        <f>IF(AB144&lt;&gt;"",COUNTIFS($B$2:$Y$17,AB144,cell_passage!$B$2:$Y$17,"&lt;&gt;"),"")</f>
        <v/>
      </c>
      <c r="AF144" t="str">
        <f t="shared" si="28"/>
        <v/>
      </c>
      <c r="AG144" t="str">
        <f t="shared" si="29"/>
        <v/>
      </c>
      <c r="AH144" t="str">
        <f t="shared" si="18"/>
        <v/>
      </c>
      <c r="AI144" t="str">
        <f t="shared" si="19"/>
        <v/>
      </c>
      <c r="AJ144" t="str">
        <f t="shared" si="20"/>
        <v/>
      </c>
      <c r="AK144" t="str">
        <f>IF('Plate preparation Calculations'!N151&lt;&gt;"",'Plate preparation Calculations'!N151,"")</f>
        <v/>
      </c>
      <c r="AL144" s="27" t="str">
        <f t="shared" si="21"/>
        <v/>
      </c>
      <c r="AM144" s="21" t="str">
        <f t="shared" si="22"/>
        <v/>
      </c>
      <c r="AN144" t="str">
        <f t="shared" si="30"/>
        <v/>
      </c>
    </row>
    <row r="145" spans="1:40" x14ac:dyDescent="0.3">
      <c r="A145" s="16" t="s">
        <v>151</v>
      </c>
      <c r="B145" t="s">
        <v>23</v>
      </c>
      <c r="C145">
        <v>7</v>
      </c>
      <c r="D145" s="17" t="str">
        <f t="shared" si="31"/>
        <v>XXXX-WT-fixed_Pur-2021May - Pur-2021May</v>
      </c>
      <c r="AC145" t="str">
        <f t="shared" si="26"/>
        <v/>
      </c>
      <c r="AD145" t="str">
        <f t="shared" si="27"/>
        <v/>
      </c>
      <c r="AE145" t="str">
        <f>IF(AB145&lt;&gt;"",COUNTIFS($B$2:$Y$17,AB145,cell_passage!$B$2:$Y$17,"&lt;&gt;"),"")</f>
        <v/>
      </c>
      <c r="AF145" t="str">
        <f t="shared" si="28"/>
        <v/>
      </c>
      <c r="AG145" t="str">
        <f t="shared" si="29"/>
        <v/>
      </c>
      <c r="AH145" t="str">
        <f t="shared" si="18"/>
        <v/>
      </c>
      <c r="AI145" t="str">
        <f t="shared" si="19"/>
        <v/>
      </c>
      <c r="AJ145" t="str">
        <f t="shared" si="20"/>
        <v/>
      </c>
      <c r="AK145" t="str">
        <f>IF('Plate preparation Calculations'!N152&lt;&gt;"",'Plate preparation Calculations'!N152,"")</f>
        <v/>
      </c>
      <c r="AL145" s="27" t="str">
        <f t="shared" si="21"/>
        <v/>
      </c>
      <c r="AM145" s="21" t="str">
        <f t="shared" si="22"/>
        <v/>
      </c>
      <c r="AN145" t="str">
        <f t="shared" si="30"/>
        <v/>
      </c>
    </row>
    <row r="146" spans="1:40" x14ac:dyDescent="0.3">
      <c r="A146" s="16" t="s">
        <v>152</v>
      </c>
      <c r="B146" t="s">
        <v>24</v>
      </c>
      <c r="C146">
        <v>7</v>
      </c>
      <c r="D146" s="17" t="str">
        <f t="shared" si="31"/>
        <v>XXXX-WT-fixed_Pur-2021May - Pur-2021May</v>
      </c>
      <c r="AC146" t="str">
        <f t="shared" si="26"/>
        <v/>
      </c>
      <c r="AD146" t="str">
        <f t="shared" si="27"/>
        <v/>
      </c>
      <c r="AE146" t="str">
        <f>IF(AB146&lt;&gt;"",COUNTIFS($B$2:$Y$17,AB146,cell_passage!$B$2:$Y$17,"&lt;&gt;"),"")</f>
        <v/>
      </c>
      <c r="AF146" t="str">
        <f t="shared" si="28"/>
        <v/>
      </c>
      <c r="AG146" t="str">
        <f t="shared" si="29"/>
        <v/>
      </c>
      <c r="AH146" t="str">
        <f t="shared" si="18"/>
        <v/>
      </c>
      <c r="AI146" t="str">
        <f t="shared" si="19"/>
        <v/>
      </c>
      <c r="AJ146" t="str">
        <f t="shared" si="20"/>
        <v/>
      </c>
      <c r="AK146" t="str">
        <f>IF('Plate preparation Calculations'!N153&lt;&gt;"",'Plate preparation Calculations'!N153,"")</f>
        <v/>
      </c>
      <c r="AL146" s="27" t="str">
        <f t="shared" si="21"/>
        <v/>
      </c>
      <c r="AM146" s="21" t="str">
        <f t="shared" si="22"/>
        <v/>
      </c>
      <c r="AN146" t="str">
        <f t="shared" si="30"/>
        <v/>
      </c>
    </row>
    <row r="147" spans="1:40" x14ac:dyDescent="0.3">
      <c r="A147" s="16" t="s">
        <v>153</v>
      </c>
      <c r="B147" t="s">
        <v>25</v>
      </c>
      <c r="C147">
        <v>7</v>
      </c>
      <c r="D147" s="17" t="str">
        <f t="shared" si="31"/>
        <v>XXXX-WT-fixed_Pur-2021May - Pur-2021May</v>
      </c>
      <c r="AC147" t="str">
        <f t="shared" si="26"/>
        <v/>
      </c>
      <c r="AD147" t="str">
        <f t="shared" si="27"/>
        <v/>
      </c>
      <c r="AE147" t="str">
        <f>IF(AB147&lt;&gt;"",COUNTIFS($B$2:$Y$17,AB147,cell_passage!$B$2:$Y$17,"&lt;&gt;"),"")</f>
        <v/>
      </c>
      <c r="AF147" t="str">
        <f t="shared" si="28"/>
        <v/>
      </c>
      <c r="AG147" t="str">
        <f t="shared" si="29"/>
        <v/>
      </c>
      <c r="AH147" t="str">
        <f t="shared" si="18"/>
        <v/>
      </c>
      <c r="AI147" t="str">
        <f t="shared" si="19"/>
        <v/>
      </c>
      <c r="AJ147" t="str">
        <f t="shared" si="20"/>
        <v/>
      </c>
      <c r="AK147" t="str">
        <f>IF('Plate preparation Calculations'!N154&lt;&gt;"",'Plate preparation Calculations'!N154,"")</f>
        <v/>
      </c>
      <c r="AL147" s="27" t="str">
        <f t="shared" si="21"/>
        <v/>
      </c>
      <c r="AM147" s="21" t="str">
        <f t="shared" si="22"/>
        <v/>
      </c>
      <c r="AN147" t="str">
        <f t="shared" si="30"/>
        <v/>
      </c>
    </row>
    <row r="148" spans="1:40" x14ac:dyDescent="0.3">
      <c r="A148" s="16" t="s">
        <v>154</v>
      </c>
      <c r="B148" t="s">
        <v>26</v>
      </c>
      <c r="C148">
        <v>7</v>
      </c>
      <c r="D148" s="17" t="str">
        <f t="shared" si="31"/>
        <v>XXXX-WT-fixed_Pur-2021May - Pur-2021May</v>
      </c>
      <c r="AC148" t="str">
        <f t="shared" si="26"/>
        <v/>
      </c>
      <c r="AD148" t="str">
        <f t="shared" si="27"/>
        <v/>
      </c>
      <c r="AE148" t="str">
        <f>IF(AB148&lt;&gt;"",COUNTIFS($B$2:$Y$17,AB148,cell_passage!$B$2:$Y$17,"&lt;&gt;"),"")</f>
        <v/>
      </c>
      <c r="AF148" t="str">
        <f t="shared" si="28"/>
        <v/>
      </c>
      <c r="AG148" t="str">
        <f t="shared" si="29"/>
        <v/>
      </c>
      <c r="AH148" t="str">
        <f t="shared" ref="AH148:AH211" si="32">IFERROR(1000*AF148/AG148,"")</f>
        <v/>
      </c>
      <c r="AI148" t="str">
        <f t="shared" ref="AI148:AI211" si="33">IFERROR(AF148*$AC$1,"")</f>
        <v/>
      </c>
      <c r="AJ148" t="str">
        <f t="shared" ref="AJ148:AJ211" si="34">IFERROR(AG148*$AC$1,"")</f>
        <v/>
      </c>
      <c r="AK148" t="str">
        <f>IF('Plate preparation Calculations'!N155&lt;&gt;"",'Plate preparation Calculations'!N155,"")</f>
        <v/>
      </c>
      <c r="AL148" s="27" t="str">
        <f t="shared" ref="AL148:AL211" si="35">IFERROR(1000*$AC$2*AI148/AK148,"")</f>
        <v/>
      </c>
      <c r="AM148" s="21" t="str">
        <f t="shared" ref="AM148:AM211" si="36">IFERROR(AN148-AL148,"")</f>
        <v/>
      </c>
      <c r="AN148" t="str">
        <f t="shared" si="30"/>
        <v/>
      </c>
    </row>
    <row r="149" spans="1:40" x14ac:dyDescent="0.3">
      <c r="A149" s="16" t="s">
        <v>155</v>
      </c>
      <c r="B149" t="s">
        <v>27</v>
      </c>
      <c r="C149">
        <v>7</v>
      </c>
      <c r="D149" s="17" t="str">
        <f t="shared" si="31"/>
        <v>XXXX-WT-fixed_Pur-2021May - Pur-2021May</v>
      </c>
      <c r="AC149" t="str">
        <f t="shared" si="26"/>
        <v/>
      </c>
      <c r="AD149" t="str">
        <f t="shared" si="27"/>
        <v/>
      </c>
      <c r="AE149" t="str">
        <f>IF(AB149&lt;&gt;"",COUNTIFS($B$2:$Y$17,AB149,cell_passage!$B$2:$Y$17,"&lt;&gt;"),"")</f>
        <v/>
      </c>
      <c r="AF149" t="str">
        <f t="shared" si="28"/>
        <v/>
      </c>
      <c r="AG149" t="str">
        <f t="shared" si="29"/>
        <v/>
      </c>
      <c r="AH149" t="str">
        <f t="shared" si="32"/>
        <v/>
      </c>
      <c r="AI149" t="str">
        <f t="shared" si="33"/>
        <v/>
      </c>
      <c r="AJ149" t="str">
        <f t="shared" si="34"/>
        <v/>
      </c>
      <c r="AK149" t="str">
        <f>IF('Plate preparation Calculations'!N156&lt;&gt;"",'Plate preparation Calculations'!N156,"")</f>
        <v/>
      </c>
      <c r="AL149" s="27" t="str">
        <f t="shared" si="35"/>
        <v/>
      </c>
      <c r="AM149" s="21" t="str">
        <f t="shared" si="36"/>
        <v/>
      </c>
      <c r="AN149" t="str">
        <f t="shared" si="30"/>
        <v/>
      </c>
    </row>
    <row r="150" spans="1:40" x14ac:dyDescent="0.3">
      <c r="A150" s="16" t="s">
        <v>156</v>
      </c>
      <c r="B150" t="s">
        <v>28</v>
      </c>
      <c r="C150">
        <v>7</v>
      </c>
      <c r="D150" s="17" t="str">
        <f t="shared" si="31"/>
        <v>XXXX-WT-fixed_Pur-2021May - Pur-2021May</v>
      </c>
      <c r="AC150" t="str">
        <f t="shared" si="26"/>
        <v/>
      </c>
      <c r="AD150" t="str">
        <f t="shared" si="27"/>
        <v/>
      </c>
      <c r="AE150" t="str">
        <f>IF(AB150&lt;&gt;"",COUNTIFS($B$2:$Y$17,AB150,cell_passage!$B$2:$Y$17,"&lt;&gt;"),"")</f>
        <v/>
      </c>
      <c r="AF150" t="str">
        <f t="shared" si="28"/>
        <v/>
      </c>
      <c r="AG150" t="str">
        <f t="shared" si="29"/>
        <v/>
      </c>
      <c r="AH150" t="str">
        <f t="shared" si="32"/>
        <v/>
      </c>
      <c r="AI150" t="str">
        <f t="shared" si="33"/>
        <v/>
      </c>
      <c r="AJ150" t="str">
        <f t="shared" si="34"/>
        <v/>
      </c>
      <c r="AK150" t="str">
        <f>IF('Plate preparation Calculations'!N157&lt;&gt;"",'Plate preparation Calculations'!N157,"")</f>
        <v/>
      </c>
      <c r="AL150" s="27" t="str">
        <f t="shared" si="35"/>
        <v/>
      </c>
      <c r="AM150" s="21" t="str">
        <f t="shared" si="36"/>
        <v/>
      </c>
      <c r="AN150" t="str">
        <f t="shared" si="30"/>
        <v/>
      </c>
    </row>
    <row r="151" spans="1:40" x14ac:dyDescent="0.3">
      <c r="A151" s="16" t="s">
        <v>157</v>
      </c>
      <c r="B151" t="s">
        <v>29</v>
      </c>
      <c r="C151">
        <v>7</v>
      </c>
      <c r="D151" s="17" t="str">
        <f t="shared" si="31"/>
        <v>XXXX-WT-fixed_Pur-2021May - Pur-2021May</v>
      </c>
      <c r="AC151" t="str">
        <f t="shared" si="26"/>
        <v/>
      </c>
      <c r="AD151" t="str">
        <f t="shared" si="27"/>
        <v/>
      </c>
      <c r="AE151" t="str">
        <f>IF(AB151&lt;&gt;"",COUNTIFS($B$2:$Y$17,AB151,cell_passage!$B$2:$Y$17,"&lt;&gt;"),"")</f>
        <v/>
      </c>
      <c r="AF151" t="str">
        <f t="shared" si="28"/>
        <v/>
      </c>
      <c r="AG151" t="str">
        <f t="shared" si="29"/>
        <v/>
      </c>
      <c r="AH151" t="str">
        <f t="shared" si="32"/>
        <v/>
      </c>
      <c r="AI151" t="str">
        <f t="shared" si="33"/>
        <v/>
      </c>
      <c r="AJ151" t="str">
        <f t="shared" si="34"/>
        <v/>
      </c>
      <c r="AK151" t="str">
        <f>IF('Plate preparation Calculations'!N158&lt;&gt;"",'Plate preparation Calculations'!N158,"")</f>
        <v/>
      </c>
      <c r="AL151" s="27" t="str">
        <f t="shared" si="35"/>
        <v/>
      </c>
      <c r="AM151" s="21" t="str">
        <f t="shared" si="36"/>
        <v/>
      </c>
      <c r="AN151" t="str">
        <f t="shared" si="30"/>
        <v/>
      </c>
    </row>
    <row r="152" spans="1:40" x14ac:dyDescent="0.3">
      <c r="A152" s="16" t="s">
        <v>158</v>
      </c>
      <c r="B152" t="s">
        <v>30</v>
      </c>
      <c r="C152">
        <v>7</v>
      </c>
      <c r="D152" s="17" t="str">
        <f t="shared" si="31"/>
        <v>XXXX-WT-fixed_Pur-2021May - Pur-2021May</v>
      </c>
      <c r="AC152" t="str">
        <f t="shared" si="26"/>
        <v/>
      </c>
      <c r="AD152" t="str">
        <f t="shared" si="27"/>
        <v/>
      </c>
      <c r="AE152" t="str">
        <f>IF(AB152&lt;&gt;"",COUNTIFS($B$2:$Y$17,AB152,cell_passage!$B$2:$Y$17,"&lt;&gt;"),"")</f>
        <v/>
      </c>
      <c r="AF152" t="str">
        <f t="shared" si="28"/>
        <v/>
      </c>
      <c r="AG152" t="str">
        <f t="shared" si="29"/>
        <v/>
      </c>
      <c r="AH152" t="str">
        <f t="shared" si="32"/>
        <v/>
      </c>
      <c r="AI152" t="str">
        <f t="shared" si="33"/>
        <v/>
      </c>
      <c r="AJ152" t="str">
        <f t="shared" si="34"/>
        <v/>
      </c>
      <c r="AK152" t="str">
        <f>IF('Plate preparation Calculations'!N159&lt;&gt;"",'Plate preparation Calculations'!N159,"")</f>
        <v/>
      </c>
      <c r="AL152" s="27" t="str">
        <f t="shared" si="35"/>
        <v/>
      </c>
      <c r="AM152" s="21" t="str">
        <f t="shared" si="36"/>
        <v/>
      </c>
      <c r="AN152" t="str">
        <f t="shared" si="30"/>
        <v/>
      </c>
    </row>
    <row r="153" spans="1:40" x14ac:dyDescent="0.3">
      <c r="A153" s="16" t="s">
        <v>159</v>
      </c>
      <c r="B153" t="s">
        <v>31</v>
      </c>
      <c r="C153">
        <v>7</v>
      </c>
      <c r="D153" s="17" t="str">
        <f t="shared" si="31"/>
        <v>XXXX-WT-fixed_Pur-2021May - Pur-2021May</v>
      </c>
      <c r="AC153" t="str">
        <f t="shared" si="26"/>
        <v/>
      </c>
      <c r="AD153" t="str">
        <f t="shared" si="27"/>
        <v/>
      </c>
      <c r="AE153" t="str">
        <f>IF(AB153&lt;&gt;"",COUNTIFS($B$2:$Y$17,AB153,cell_passage!$B$2:$Y$17,"&lt;&gt;"),"")</f>
        <v/>
      </c>
      <c r="AF153" t="str">
        <f t="shared" si="28"/>
        <v/>
      </c>
      <c r="AG153" t="str">
        <f t="shared" si="29"/>
        <v/>
      </c>
      <c r="AH153" t="str">
        <f t="shared" si="32"/>
        <v/>
      </c>
      <c r="AI153" t="str">
        <f t="shared" si="33"/>
        <v/>
      </c>
      <c r="AJ153" t="str">
        <f t="shared" si="34"/>
        <v/>
      </c>
      <c r="AK153" t="str">
        <f>IF('Plate preparation Calculations'!N160&lt;&gt;"",'Plate preparation Calculations'!N160,"")</f>
        <v/>
      </c>
      <c r="AL153" s="27" t="str">
        <f t="shared" si="35"/>
        <v/>
      </c>
      <c r="AM153" s="21" t="str">
        <f t="shared" si="36"/>
        <v/>
      </c>
      <c r="AN153" t="str">
        <f t="shared" si="30"/>
        <v/>
      </c>
    </row>
    <row r="154" spans="1:40" x14ac:dyDescent="0.3">
      <c r="A154" s="16" t="s">
        <v>160</v>
      </c>
      <c r="B154" t="s">
        <v>32</v>
      </c>
      <c r="C154">
        <v>7</v>
      </c>
      <c r="D154" s="17" t="str">
        <f t="shared" si="31"/>
        <v>XXXX-WT-fixed_Pur-2021May - Pur-2021May</v>
      </c>
      <c r="AC154" t="str">
        <f t="shared" si="26"/>
        <v/>
      </c>
      <c r="AD154" t="str">
        <f t="shared" si="27"/>
        <v/>
      </c>
      <c r="AE154" t="str">
        <f>IF(AB154&lt;&gt;"",COUNTIFS($B$2:$Y$17,AB154,cell_passage!$B$2:$Y$17,"&lt;&gt;"),"")</f>
        <v/>
      </c>
      <c r="AF154" t="str">
        <f t="shared" si="28"/>
        <v/>
      </c>
      <c r="AG154" t="str">
        <f t="shared" si="29"/>
        <v/>
      </c>
      <c r="AH154" t="str">
        <f t="shared" si="32"/>
        <v/>
      </c>
      <c r="AI154" t="str">
        <f t="shared" si="33"/>
        <v/>
      </c>
      <c r="AJ154" t="str">
        <f t="shared" si="34"/>
        <v/>
      </c>
      <c r="AK154" t="str">
        <f>IF('Plate preparation Calculations'!N161&lt;&gt;"",'Plate preparation Calculations'!N161,"")</f>
        <v/>
      </c>
      <c r="AL154" s="27" t="str">
        <f t="shared" si="35"/>
        <v/>
      </c>
      <c r="AM154" s="21" t="str">
        <f t="shared" si="36"/>
        <v/>
      </c>
      <c r="AN154" t="str">
        <f t="shared" si="30"/>
        <v/>
      </c>
    </row>
    <row r="155" spans="1:40" x14ac:dyDescent="0.3">
      <c r="A155" s="16" t="s">
        <v>161</v>
      </c>
      <c r="B155" t="s">
        <v>33</v>
      </c>
      <c r="C155">
        <v>7</v>
      </c>
      <c r="D155" s="17" t="str">
        <f t="shared" si="31"/>
        <v>XXXX-WT-fixed_Pur-2021May - Pur-2021May</v>
      </c>
      <c r="AC155" t="str">
        <f t="shared" si="26"/>
        <v/>
      </c>
      <c r="AD155" t="str">
        <f t="shared" si="27"/>
        <v/>
      </c>
      <c r="AE155" t="str">
        <f>IF(AB155&lt;&gt;"",COUNTIFS($B$2:$Y$17,AB155,cell_passage!$B$2:$Y$17,"&lt;&gt;"),"")</f>
        <v/>
      </c>
      <c r="AF155" t="str">
        <f t="shared" si="28"/>
        <v/>
      </c>
      <c r="AG155" t="str">
        <f t="shared" si="29"/>
        <v/>
      </c>
      <c r="AH155" t="str">
        <f t="shared" si="32"/>
        <v/>
      </c>
      <c r="AI155" t="str">
        <f t="shared" si="33"/>
        <v/>
      </c>
      <c r="AJ155" t="str">
        <f t="shared" si="34"/>
        <v/>
      </c>
      <c r="AK155" t="str">
        <f>IF('Plate preparation Calculations'!N162&lt;&gt;"",'Plate preparation Calculations'!N162,"")</f>
        <v/>
      </c>
      <c r="AL155" s="27" t="str">
        <f t="shared" si="35"/>
        <v/>
      </c>
      <c r="AM155" s="21" t="str">
        <f t="shared" si="36"/>
        <v/>
      </c>
      <c r="AN155" t="str">
        <f t="shared" si="30"/>
        <v/>
      </c>
    </row>
    <row r="156" spans="1:40" x14ac:dyDescent="0.3">
      <c r="A156" s="16" t="s">
        <v>162</v>
      </c>
      <c r="B156" t="s">
        <v>34</v>
      </c>
      <c r="C156">
        <v>7</v>
      </c>
      <c r="D156" s="17" t="str">
        <f t="shared" si="31"/>
        <v>XXXX-WT-fixed_Pur-2021May - Pur-2021May</v>
      </c>
      <c r="AC156" t="str">
        <f t="shared" si="26"/>
        <v/>
      </c>
      <c r="AD156" t="str">
        <f t="shared" si="27"/>
        <v/>
      </c>
      <c r="AE156" t="str">
        <f>IF(AB156&lt;&gt;"",COUNTIFS($B$2:$Y$17,AB156,cell_passage!$B$2:$Y$17,"&lt;&gt;"),"")</f>
        <v/>
      </c>
      <c r="AF156" t="str">
        <f t="shared" si="28"/>
        <v/>
      </c>
      <c r="AG156" t="str">
        <f t="shared" si="29"/>
        <v/>
      </c>
      <c r="AH156" t="str">
        <f t="shared" si="32"/>
        <v/>
      </c>
      <c r="AI156" t="str">
        <f t="shared" si="33"/>
        <v/>
      </c>
      <c r="AJ156" t="str">
        <f t="shared" si="34"/>
        <v/>
      </c>
      <c r="AK156" t="str">
        <f>IF('Plate preparation Calculations'!N163&lt;&gt;"",'Plate preparation Calculations'!N163,"")</f>
        <v/>
      </c>
      <c r="AL156" s="27" t="str">
        <f t="shared" si="35"/>
        <v/>
      </c>
      <c r="AM156" s="21" t="str">
        <f t="shared" si="36"/>
        <v/>
      </c>
      <c r="AN156" t="str">
        <f t="shared" si="30"/>
        <v/>
      </c>
    </row>
    <row r="157" spans="1:40" x14ac:dyDescent="0.3">
      <c r="A157" s="16" t="s">
        <v>163</v>
      </c>
      <c r="B157" t="s">
        <v>35</v>
      </c>
      <c r="C157">
        <v>7</v>
      </c>
      <c r="D157" s="17" t="str">
        <f t="shared" si="31"/>
        <v>XXXX-WT-fixed_Pur-2021May - Pur-2021May</v>
      </c>
      <c r="AC157" t="str">
        <f t="shared" si="26"/>
        <v/>
      </c>
      <c r="AD157" t="str">
        <f t="shared" si="27"/>
        <v/>
      </c>
      <c r="AE157" t="str">
        <f>IF(AB157&lt;&gt;"",COUNTIFS($B$2:$Y$17,AB157,cell_passage!$B$2:$Y$17,"&lt;&gt;"),"")</f>
        <v/>
      </c>
      <c r="AF157" t="str">
        <f t="shared" si="28"/>
        <v/>
      </c>
      <c r="AG157" t="str">
        <f t="shared" si="29"/>
        <v/>
      </c>
      <c r="AH157" t="str">
        <f t="shared" si="32"/>
        <v/>
      </c>
      <c r="AI157" t="str">
        <f t="shared" si="33"/>
        <v/>
      </c>
      <c r="AJ157" t="str">
        <f t="shared" si="34"/>
        <v/>
      </c>
      <c r="AK157" t="str">
        <f>IF('Plate preparation Calculations'!N164&lt;&gt;"",'Plate preparation Calculations'!N164,"")</f>
        <v/>
      </c>
      <c r="AL157" s="27" t="str">
        <f t="shared" si="35"/>
        <v/>
      </c>
      <c r="AM157" s="21" t="str">
        <f t="shared" si="36"/>
        <v/>
      </c>
      <c r="AN157" t="str">
        <f t="shared" si="30"/>
        <v/>
      </c>
    </row>
    <row r="158" spans="1:40" x14ac:dyDescent="0.3">
      <c r="A158" s="16" t="s">
        <v>164</v>
      </c>
      <c r="B158" t="s">
        <v>18</v>
      </c>
      <c r="C158">
        <v>8</v>
      </c>
      <c r="D158" s="17" t="str">
        <f t="shared" ref="D158:D173" si="37">IF(I2&lt;&gt;"",I2,"")</f>
        <v>XXXX-WT-fixed_Pur-2021May - Pur-2021May</v>
      </c>
      <c r="AC158" t="str">
        <f t="shared" si="26"/>
        <v/>
      </c>
      <c r="AD158" t="str">
        <f t="shared" si="27"/>
        <v/>
      </c>
      <c r="AE158" t="str">
        <f>IF(AB158&lt;&gt;"",COUNTIFS($B$2:$Y$17,AB158,cell_passage!$B$2:$Y$17,"&lt;&gt;"),"")</f>
        <v/>
      </c>
      <c r="AF158" t="str">
        <f t="shared" si="28"/>
        <v/>
      </c>
      <c r="AG158" t="str">
        <f t="shared" si="29"/>
        <v/>
      </c>
      <c r="AH158" t="str">
        <f t="shared" si="32"/>
        <v/>
      </c>
      <c r="AI158" t="str">
        <f t="shared" si="33"/>
        <v/>
      </c>
      <c r="AJ158" t="str">
        <f t="shared" si="34"/>
        <v/>
      </c>
      <c r="AK158" t="str">
        <f>IF('Plate preparation Calculations'!N165&lt;&gt;"",'Plate preparation Calculations'!N165,"")</f>
        <v/>
      </c>
      <c r="AL158" s="27" t="str">
        <f t="shared" si="35"/>
        <v/>
      </c>
      <c r="AM158" s="21" t="str">
        <f t="shared" si="36"/>
        <v/>
      </c>
      <c r="AN158" t="str">
        <f t="shared" si="30"/>
        <v/>
      </c>
    </row>
    <row r="159" spans="1:40" x14ac:dyDescent="0.3">
      <c r="A159" s="16" t="s">
        <v>165</v>
      </c>
      <c r="B159" t="s">
        <v>21</v>
      </c>
      <c r="C159">
        <v>8</v>
      </c>
      <c r="D159" s="17" t="str">
        <f t="shared" si="37"/>
        <v>XXXX-WT-fixed_Pur-2021May - Pur-2021May</v>
      </c>
      <c r="AC159" t="str">
        <f t="shared" si="26"/>
        <v/>
      </c>
      <c r="AD159" t="str">
        <f t="shared" si="27"/>
        <v/>
      </c>
      <c r="AE159" t="str">
        <f>IF(AB159&lt;&gt;"",COUNTIFS($B$2:$Y$17,AB159,cell_passage!$B$2:$Y$17,"&lt;&gt;"),"")</f>
        <v/>
      </c>
      <c r="AF159" t="str">
        <f t="shared" si="28"/>
        <v/>
      </c>
      <c r="AG159" t="str">
        <f t="shared" si="29"/>
        <v/>
      </c>
      <c r="AH159" t="str">
        <f t="shared" si="32"/>
        <v/>
      </c>
      <c r="AI159" t="str">
        <f t="shared" si="33"/>
        <v/>
      </c>
      <c r="AJ159" t="str">
        <f t="shared" si="34"/>
        <v/>
      </c>
      <c r="AK159" t="str">
        <f>IF('Plate preparation Calculations'!N166&lt;&gt;"",'Plate preparation Calculations'!N166,"")</f>
        <v/>
      </c>
      <c r="AL159" s="27" t="str">
        <f t="shared" si="35"/>
        <v/>
      </c>
      <c r="AM159" s="21" t="str">
        <f t="shared" si="36"/>
        <v/>
      </c>
      <c r="AN159" t="str">
        <f t="shared" si="30"/>
        <v/>
      </c>
    </row>
    <row r="160" spans="1:40" x14ac:dyDescent="0.3">
      <c r="A160" s="16" t="s">
        <v>166</v>
      </c>
      <c r="B160" t="s">
        <v>22</v>
      </c>
      <c r="C160">
        <v>8</v>
      </c>
      <c r="D160" s="17" t="str">
        <f t="shared" si="37"/>
        <v>XXXX-WT-fixed_Pur-2021May - Pur-2021May</v>
      </c>
      <c r="AC160" t="str">
        <f t="shared" si="26"/>
        <v/>
      </c>
      <c r="AD160" t="str">
        <f t="shared" si="27"/>
        <v/>
      </c>
      <c r="AE160" t="str">
        <f>IF(AB160&lt;&gt;"",COUNTIFS($B$2:$Y$17,AB160,cell_passage!$B$2:$Y$17,"&lt;&gt;"),"")</f>
        <v/>
      </c>
      <c r="AF160" t="str">
        <f t="shared" si="28"/>
        <v/>
      </c>
      <c r="AG160" t="str">
        <f t="shared" si="29"/>
        <v/>
      </c>
      <c r="AH160" t="str">
        <f t="shared" si="32"/>
        <v/>
      </c>
      <c r="AI160" t="str">
        <f t="shared" si="33"/>
        <v/>
      </c>
      <c r="AJ160" t="str">
        <f t="shared" si="34"/>
        <v/>
      </c>
      <c r="AK160" t="str">
        <f>IF('Plate preparation Calculations'!N167&lt;&gt;"",'Plate preparation Calculations'!N167,"")</f>
        <v/>
      </c>
      <c r="AL160" s="27" t="str">
        <f t="shared" si="35"/>
        <v/>
      </c>
      <c r="AM160" s="21" t="str">
        <f t="shared" si="36"/>
        <v/>
      </c>
      <c r="AN160" t="str">
        <f t="shared" si="30"/>
        <v/>
      </c>
    </row>
    <row r="161" spans="1:40" x14ac:dyDescent="0.3">
      <c r="A161" s="16" t="s">
        <v>167</v>
      </c>
      <c r="B161" t="s">
        <v>23</v>
      </c>
      <c r="C161">
        <v>8</v>
      </c>
      <c r="D161" s="17" t="str">
        <f t="shared" si="37"/>
        <v>XXXX-WT-fixed_Pur-2021May - Pur-2021May</v>
      </c>
      <c r="AC161" t="str">
        <f t="shared" si="26"/>
        <v/>
      </c>
      <c r="AD161" t="str">
        <f t="shared" si="27"/>
        <v/>
      </c>
      <c r="AE161" t="str">
        <f>IF(AB161&lt;&gt;"",COUNTIFS($B$2:$Y$17,AB161,cell_passage!$B$2:$Y$17,"&lt;&gt;"),"")</f>
        <v/>
      </c>
      <c r="AF161" t="str">
        <f t="shared" si="28"/>
        <v/>
      </c>
      <c r="AG161" t="str">
        <f t="shared" si="29"/>
        <v/>
      </c>
      <c r="AH161" t="str">
        <f t="shared" si="32"/>
        <v/>
      </c>
      <c r="AI161" t="str">
        <f t="shared" si="33"/>
        <v/>
      </c>
      <c r="AJ161" t="str">
        <f t="shared" si="34"/>
        <v/>
      </c>
      <c r="AK161" t="str">
        <f>IF('Plate preparation Calculations'!N168&lt;&gt;"",'Plate preparation Calculations'!N168,"")</f>
        <v/>
      </c>
      <c r="AL161" s="27" t="str">
        <f t="shared" si="35"/>
        <v/>
      </c>
      <c r="AM161" s="21" t="str">
        <f t="shared" si="36"/>
        <v/>
      </c>
      <c r="AN161" t="str">
        <f t="shared" si="30"/>
        <v/>
      </c>
    </row>
    <row r="162" spans="1:40" x14ac:dyDescent="0.3">
      <c r="A162" s="16" t="s">
        <v>168</v>
      </c>
      <c r="B162" t="s">
        <v>24</v>
      </c>
      <c r="C162">
        <v>8</v>
      </c>
      <c r="D162" s="17" t="str">
        <f t="shared" si="37"/>
        <v>XXXX-WT-fixed_Pur-2021May - Pur-2021May</v>
      </c>
      <c r="AC162" t="str">
        <f t="shared" si="26"/>
        <v/>
      </c>
      <c r="AD162" t="str">
        <f t="shared" si="27"/>
        <v/>
      </c>
      <c r="AE162" t="str">
        <f>IF(AB162&lt;&gt;"",COUNTIFS($B$2:$Y$17,AB162,cell_passage!$B$2:$Y$17,"&lt;&gt;"),"")</f>
        <v/>
      </c>
      <c r="AF162" t="str">
        <f t="shared" si="28"/>
        <v/>
      </c>
      <c r="AG162" t="str">
        <f t="shared" si="29"/>
        <v/>
      </c>
      <c r="AH162" t="str">
        <f t="shared" si="32"/>
        <v/>
      </c>
      <c r="AI162" t="str">
        <f t="shared" si="33"/>
        <v/>
      </c>
      <c r="AJ162" t="str">
        <f t="shared" si="34"/>
        <v/>
      </c>
      <c r="AK162" t="str">
        <f>IF('Plate preparation Calculations'!N169&lt;&gt;"",'Plate preparation Calculations'!N169,"")</f>
        <v/>
      </c>
      <c r="AL162" s="27" t="str">
        <f t="shared" si="35"/>
        <v/>
      </c>
      <c r="AM162" s="21" t="str">
        <f t="shared" si="36"/>
        <v/>
      </c>
      <c r="AN162" t="str">
        <f t="shared" si="30"/>
        <v/>
      </c>
    </row>
    <row r="163" spans="1:40" x14ac:dyDescent="0.3">
      <c r="A163" s="16" t="s">
        <v>169</v>
      </c>
      <c r="B163" t="s">
        <v>25</v>
      </c>
      <c r="C163">
        <v>8</v>
      </c>
      <c r="D163" s="17" t="str">
        <f t="shared" si="37"/>
        <v>XXXX-WT-fixed_Pur-2021May - Pur-2021May</v>
      </c>
      <c r="AC163" t="str">
        <f t="shared" si="26"/>
        <v/>
      </c>
      <c r="AD163" t="str">
        <f t="shared" si="27"/>
        <v/>
      </c>
      <c r="AE163" t="str">
        <f>IF(AB163&lt;&gt;"",COUNTIFS($B$2:$Y$17,AB163,cell_passage!$B$2:$Y$17,"&lt;&gt;"),"")</f>
        <v/>
      </c>
      <c r="AF163" t="str">
        <f t="shared" si="28"/>
        <v/>
      </c>
      <c r="AG163" t="str">
        <f t="shared" si="29"/>
        <v/>
      </c>
      <c r="AH163" t="str">
        <f t="shared" si="32"/>
        <v/>
      </c>
      <c r="AI163" t="str">
        <f t="shared" si="33"/>
        <v/>
      </c>
      <c r="AJ163" t="str">
        <f t="shared" si="34"/>
        <v/>
      </c>
      <c r="AK163" t="str">
        <f>IF('Plate preparation Calculations'!N170&lt;&gt;"",'Plate preparation Calculations'!N170,"")</f>
        <v/>
      </c>
      <c r="AL163" s="27" t="str">
        <f t="shared" si="35"/>
        <v/>
      </c>
      <c r="AM163" s="21" t="str">
        <f t="shared" si="36"/>
        <v/>
      </c>
      <c r="AN163" t="str">
        <f t="shared" si="30"/>
        <v/>
      </c>
    </row>
    <row r="164" spans="1:40" x14ac:dyDescent="0.3">
      <c r="A164" s="16" t="s">
        <v>170</v>
      </c>
      <c r="B164" t="s">
        <v>26</v>
      </c>
      <c r="C164">
        <v>8</v>
      </c>
      <c r="D164" s="17" t="str">
        <f t="shared" si="37"/>
        <v>XXXX-WT-fixed_Pur-2021May - Pur-2021May</v>
      </c>
      <c r="AC164" t="str">
        <f t="shared" si="26"/>
        <v/>
      </c>
      <c r="AD164" t="str">
        <f t="shared" si="27"/>
        <v/>
      </c>
      <c r="AE164" t="str">
        <f>IF(AB164&lt;&gt;"",COUNTIFS($B$2:$Y$17,AB164,cell_passage!$B$2:$Y$17,"&lt;&gt;"),"")</f>
        <v/>
      </c>
      <c r="AF164" t="str">
        <f t="shared" si="28"/>
        <v/>
      </c>
      <c r="AG164" t="str">
        <f t="shared" si="29"/>
        <v/>
      </c>
      <c r="AH164" t="str">
        <f t="shared" si="32"/>
        <v/>
      </c>
      <c r="AI164" t="str">
        <f t="shared" si="33"/>
        <v/>
      </c>
      <c r="AJ164" t="str">
        <f t="shared" si="34"/>
        <v/>
      </c>
      <c r="AK164" t="str">
        <f>IF('Plate preparation Calculations'!N171&lt;&gt;"",'Plate preparation Calculations'!N171,"")</f>
        <v/>
      </c>
      <c r="AL164" s="27" t="str">
        <f t="shared" si="35"/>
        <v/>
      </c>
      <c r="AM164" s="21" t="str">
        <f t="shared" si="36"/>
        <v/>
      </c>
      <c r="AN164" t="str">
        <f t="shared" si="30"/>
        <v/>
      </c>
    </row>
    <row r="165" spans="1:40" x14ac:dyDescent="0.3">
      <c r="A165" s="16" t="s">
        <v>171</v>
      </c>
      <c r="B165" t="s">
        <v>27</v>
      </c>
      <c r="C165">
        <v>8</v>
      </c>
      <c r="D165" s="17" t="str">
        <f t="shared" si="37"/>
        <v>XXXX-WT-fixed_Pur-2021May - Pur-2021May</v>
      </c>
      <c r="AC165" t="str">
        <f t="shared" si="26"/>
        <v/>
      </c>
      <c r="AD165" t="str">
        <f t="shared" si="27"/>
        <v/>
      </c>
      <c r="AE165" t="str">
        <f>IF(AB165&lt;&gt;"",COUNTIFS($B$2:$Y$17,AB165,cell_passage!$B$2:$Y$17,"&lt;&gt;"),"")</f>
        <v/>
      </c>
      <c r="AF165" t="str">
        <f t="shared" si="28"/>
        <v/>
      </c>
      <c r="AG165" t="str">
        <f t="shared" si="29"/>
        <v/>
      </c>
      <c r="AH165" t="str">
        <f t="shared" si="32"/>
        <v/>
      </c>
      <c r="AI165" t="str">
        <f t="shared" si="33"/>
        <v/>
      </c>
      <c r="AJ165" t="str">
        <f t="shared" si="34"/>
        <v/>
      </c>
      <c r="AK165" t="str">
        <f>IF('Plate preparation Calculations'!N172&lt;&gt;"",'Plate preparation Calculations'!N172,"")</f>
        <v/>
      </c>
      <c r="AL165" s="27" t="str">
        <f t="shared" si="35"/>
        <v/>
      </c>
      <c r="AM165" s="21" t="str">
        <f t="shared" si="36"/>
        <v/>
      </c>
      <c r="AN165" t="str">
        <f t="shared" si="30"/>
        <v/>
      </c>
    </row>
    <row r="166" spans="1:40" x14ac:dyDescent="0.3">
      <c r="A166" s="16" t="s">
        <v>172</v>
      </c>
      <c r="B166" t="s">
        <v>28</v>
      </c>
      <c r="C166">
        <v>8</v>
      </c>
      <c r="D166" s="17" t="str">
        <f t="shared" si="37"/>
        <v>XXXX-WT-fixed_Pur-2021May - Pur-2021May</v>
      </c>
      <c r="AC166" t="str">
        <f t="shared" si="26"/>
        <v/>
      </c>
      <c r="AD166" t="str">
        <f t="shared" si="27"/>
        <v/>
      </c>
      <c r="AE166" t="str">
        <f>IF(AB166&lt;&gt;"",COUNTIFS($B$2:$Y$17,AB166,cell_passage!$B$2:$Y$17,"&lt;&gt;"),"")</f>
        <v/>
      </c>
      <c r="AF166" t="str">
        <f t="shared" si="28"/>
        <v/>
      </c>
      <c r="AG166" t="str">
        <f t="shared" si="29"/>
        <v/>
      </c>
      <c r="AH166" t="str">
        <f t="shared" si="32"/>
        <v/>
      </c>
      <c r="AI166" t="str">
        <f t="shared" si="33"/>
        <v/>
      </c>
      <c r="AJ166" t="str">
        <f t="shared" si="34"/>
        <v/>
      </c>
      <c r="AK166" t="str">
        <f>IF('Plate preparation Calculations'!N173&lt;&gt;"",'Plate preparation Calculations'!N173,"")</f>
        <v/>
      </c>
      <c r="AL166" s="27" t="str">
        <f t="shared" si="35"/>
        <v/>
      </c>
      <c r="AM166" s="21" t="str">
        <f t="shared" si="36"/>
        <v/>
      </c>
      <c r="AN166" t="str">
        <f t="shared" si="30"/>
        <v/>
      </c>
    </row>
    <row r="167" spans="1:40" x14ac:dyDescent="0.3">
      <c r="A167" s="16" t="s">
        <v>173</v>
      </c>
      <c r="B167" t="s">
        <v>29</v>
      </c>
      <c r="C167">
        <v>8</v>
      </c>
      <c r="D167" s="17" t="str">
        <f t="shared" si="37"/>
        <v>XXXX-WT-fixed_Pur-2021May - Pur-2021May</v>
      </c>
      <c r="AC167" t="str">
        <f t="shared" si="26"/>
        <v/>
      </c>
      <c r="AD167" t="str">
        <f t="shared" si="27"/>
        <v/>
      </c>
      <c r="AE167" t="str">
        <f>IF(AB167&lt;&gt;"",COUNTIFS($B$2:$Y$17,AB167,cell_passage!$B$2:$Y$17,"&lt;&gt;"),"")</f>
        <v/>
      </c>
      <c r="AF167" t="str">
        <f t="shared" si="28"/>
        <v/>
      </c>
      <c r="AG167" t="str">
        <f t="shared" si="29"/>
        <v/>
      </c>
      <c r="AH167" t="str">
        <f t="shared" si="32"/>
        <v/>
      </c>
      <c r="AI167" t="str">
        <f t="shared" si="33"/>
        <v/>
      </c>
      <c r="AJ167" t="str">
        <f t="shared" si="34"/>
        <v/>
      </c>
      <c r="AK167" t="str">
        <f>IF('Plate preparation Calculations'!N174&lt;&gt;"",'Plate preparation Calculations'!N174,"")</f>
        <v/>
      </c>
      <c r="AL167" s="27" t="str">
        <f t="shared" si="35"/>
        <v/>
      </c>
      <c r="AM167" s="21" t="str">
        <f t="shared" si="36"/>
        <v/>
      </c>
      <c r="AN167" t="str">
        <f t="shared" si="30"/>
        <v/>
      </c>
    </row>
    <row r="168" spans="1:40" x14ac:dyDescent="0.3">
      <c r="A168" s="16" t="s">
        <v>174</v>
      </c>
      <c r="B168" t="s">
        <v>30</v>
      </c>
      <c r="C168">
        <v>8</v>
      </c>
      <c r="D168" s="17" t="str">
        <f t="shared" si="37"/>
        <v>XXXX-WT-fixed_Pur-2021May - Pur-2021May</v>
      </c>
      <c r="AC168" t="str">
        <f t="shared" si="26"/>
        <v/>
      </c>
      <c r="AD168" t="str">
        <f t="shared" si="27"/>
        <v/>
      </c>
      <c r="AE168" t="str">
        <f>IF(AB168&lt;&gt;"",COUNTIFS($B$2:$Y$17,AB168,cell_passage!$B$2:$Y$17,"&lt;&gt;"),"")</f>
        <v/>
      </c>
      <c r="AF168" t="str">
        <f t="shared" si="28"/>
        <v/>
      </c>
      <c r="AG168" t="str">
        <f t="shared" si="29"/>
        <v/>
      </c>
      <c r="AH168" t="str">
        <f t="shared" si="32"/>
        <v/>
      </c>
      <c r="AI168" t="str">
        <f t="shared" si="33"/>
        <v/>
      </c>
      <c r="AJ168" t="str">
        <f t="shared" si="34"/>
        <v/>
      </c>
      <c r="AK168" t="str">
        <f>IF('Plate preparation Calculations'!N175&lt;&gt;"",'Plate preparation Calculations'!N175,"")</f>
        <v/>
      </c>
      <c r="AL168" s="27" t="str">
        <f t="shared" si="35"/>
        <v/>
      </c>
      <c r="AM168" s="21" t="str">
        <f t="shared" si="36"/>
        <v/>
      </c>
      <c r="AN168" t="str">
        <f t="shared" si="30"/>
        <v/>
      </c>
    </row>
    <row r="169" spans="1:40" x14ac:dyDescent="0.3">
      <c r="A169" s="16" t="s">
        <v>175</v>
      </c>
      <c r="B169" t="s">
        <v>31</v>
      </c>
      <c r="C169">
        <v>8</v>
      </c>
      <c r="D169" s="17" t="str">
        <f t="shared" si="37"/>
        <v>XXXX-WT-fixed_Pur-2021May - Pur-2021May</v>
      </c>
      <c r="AC169" t="str">
        <f t="shared" si="26"/>
        <v/>
      </c>
      <c r="AD169" t="str">
        <f t="shared" si="27"/>
        <v/>
      </c>
      <c r="AE169" t="str">
        <f>IF(AB169&lt;&gt;"",COUNTIFS($B$2:$Y$17,AB169,cell_passage!$B$2:$Y$17,"&lt;&gt;"),"")</f>
        <v/>
      </c>
      <c r="AF169" t="str">
        <f t="shared" si="28"/>
        <v/>
      </c>
      <c r="AG169" t="str">
        <f t="shared" si="29"/>
        <v/>
      </c>
      <c r="AH169" t="str">
        <f t="shared" si="32"/>
        <v/>
      </c>
      <c r="AI169" t="str">
        <f t="shared" si="33"/>
        <v/>
      </c>
      <c r="AJ169" t="str">
        <f t="shared" si="34"/>
        <v/>
      </c>
      <c r="AK169" t="str">
        <f>IF('Plate preparation Calculations'!N176&lt;&gt;"",'Plate preparation Calculations'!N176,"")</f>
        <v/>
      </c>
      <c r="AL169" s="27" t="str">
        <f t="shared" si="35"/>
        <v/>
      </c>
      <c r="AM169" s="21" t="str">
        <f t="shared" si="36"/>
        <v/>
      </c>
      <c r="AN169" t="str">
        <f t="shared" si="30"/>
        <v/>
      </c>
    </row>
    <row r="170" spans="1:40" x14ac:dyDescent="0.3">
      <c r="A170" s="16" t="s">
        <v>176</v>
      </c>
      <c r="B170" t="s">
        <v>32</v>
      </c>
      <c r="C170">
        <v>8</v>
      </c>
      <c r="D170" s="17" t="str">
        <f t="shared" si="37"/>
        <v>XXXX-WT-fixed_Pur-2021May - Pur-2021May</v>
      </c>
      <c r="AC170" t="str">
        <f t="shared" si="26"/>
        <v/>
      </c>
      <c r="AD170" t="str">
        <f t="shared" si="27"/>
        <v/>
      </c>
      <c r="AE170" t="str">
        <f>IF(AB170&lt;&gt;"",COUNTIFS($B$2:$Y$17,AB170,cell_passage!$B$2:$Y$17,"&lt;&gt;"),"")</f>
        <v/>
      </c>
      <c r="AF170" t="str">
        <f t="shared" si="28"/>
        <v/>
      </c>
      <c r="AG170" t="str">
        <f t="shared" si="29"/>
        <v/>
      </c>
      <c r="AH170" t="str">
        <f t="shared" si="32"/>
        <v/>
      </c>
      <c r="AI170" t="str">
        <f t="shared" si="33"/>
        <v/>
      </c>
      <c r="AJ170" t="str">
        <f t="shared" si="34"/>
        <v/>
      </c>
      <c r="AK170" t="str">
        <f>IF('Plate preparation Calculations'!N177&lt;&gt;"",'Plate preparation Calculations'!N177,"")</f>
        <v/>
      </c>
      <c r="AL170" s="27" t="str">
        <f t="shared" si="35"/>
        <v/>
      </c>
      <c r="AM170" s="21" t="str">
        <f t="shared" si="36"/>
        <v/>
      </c>
      <c r="AN170" t="str">
        <f t="shared" si="30"/>
        <v/>
      </c>
    </row>
    <row r="171" spans="1:40" x14ac:dyDescent="0.3">
      <c r="A171" s="16" t="s">
        <v>177</v>
      </c>
      <c r="B171" t="s">
        <v>33</v>
      </c>
      <c r="C171">
        <v>8</v>
      </c>
      <c r="D171" s="17" t="str">
        <f t="shared" si="37"/>
        <v>XXXX-WT-fixed_Pur-2021May - Pur-2021May</v>
      </c>
      <c r="AC171" t="str">
        <f t="shared" si="26"/>
        <v/>
      </c>
      <c r="AD171" t="str">
        <f t="shared" si="27"/>
        <v/>
      </c>
      <c r="AE171" t="str">
        <f>IF(AB171&lt;&gt;"",COUNTIFS($B$2:$Y$17,AB171,cell_passage!$B$2:$Y$17,"&lt;&gt;"),"")</f>
        <v/>
      </c>
      <c r="AF171" t="str">
        <f t="shared" si="28"/>
        <v/>
      </c>
      <c r="AG171" t="str">
        <f t="shared" si="29"/>
        <v/>
      </c>
      <c r="AH171" t="str">
        <f t="shared" si="32"/>
        <v/>
      </c>
      <c r="AI171" t="str">
        <f t="shared" si="33"/>
        <v/>
      </c>
      <c r="AJ171" t="str">
        <f t="shared" si="34"/>
        <v/>
      </c>
      <c r="AK171" t="str">
        <f>IF('Plate preparation Calculations'!N178&lt;&gt;"",'Plate preparation Calculations'!N178,"")</f>
        <v/>
      </c>
      <c r="AL171" s="27" t="str">
        <f t="shared" si="35"/>
        <v/>
      </c>
      <c r="AM171" s="21" t="str">
        <f t="shared" si="36"/>
        <v/>
      </c>
      <c r="AN171" t="str">
        <f t="shared" si="30"/>
        <v/>
      </c>
    </row>
    <row r="172" spans="1:40" x14ac:dyDescent="0.3">
      <c r="A172" s="16" t="s">
        <v>178</v>
      </c>
      <c r="B172" t="s">
        <v>34</v>
      </c>
      <c r="C172">
        <v>8</v>
      </c>
      <c r="D172" s="17" t="str">
        <f t="shared" si="37"/>
        <v>XXXX-WT-fixed_Pur-2021May - Pur-2021May</v>
      </c>
      <c r="AC172" t="str">
        <f t="shared" si="26"/>
        <v/>
      </c>
      <c r="AD172" t="str">
        <f t="shared" si="27"/>
        <v/>
      </c>
      <c r="AE172" t="str">
        <f>IF(AB172&lt;&gt;"",COUNTIFS($B$2:$Y$17,AB172,cell_passage!$B$2:$Y$17,"&lt;&gt;"),"")</f>
        <v/>
      </c>
      <c r="AF172" t="str">
        <f t="shared" si="28"/>
        <v/>
      </c>
      <c r="AG172" t="str">
        <f t="shared" si="29"/>
        <v/>
      </c>
      <c r="AH172" t="str">
        <f t="shared" si="32"/>
        <v/>
      </c>
      <c r="AI172" t="str">
        <f t="shared" si="33"/>
        <v/>
      </c>
      <c r="AJ172" t="str">
        <f t="shared" si="34"/>
        <v/>
      </c>
      <c r="AK172" t="str">
        <f>IF('Plate preparation Calculations'!N179&lt;&gt;"",'Plate preparation Calculations'!N179,"")</f>
        <v/>
      </c>
      <c r="AL172" s="27" t="str">
        <f t="shared" si="35"/>
        <v/>
      </c>
      <c r="AM172" s="21" t="str">
        <f t="shared" si="36"/>
        <v/>
      </c>
      <c r="AN172" t="str">
        <f t="shared" si="30"/>
        <v/>
      </c>
    </row>
    <row r="173" spans="1:40" x14ac:dyDescent="0.3">
      <c r="A173" s="16" t="s">
        <v>179</v>
      </c>
      <c r="B173" t="s">
        <v>35</v>
      </c>
      <c r="C173">
        <v>8</v>
      </c>
      <c r="D173" s="17" t="str">
        <f t="shared" si="37"/>
        <v>XXXX-WT-fixed_Pur-2021May - Pur-2021May</v>
      </c>
      <c r="AC173" t="str">
        <f t="shared" si="26"/>
        <v/>
      </c>
      <c r="AD173" t="str">
        <f t="shared" si="27"/>
        <v/>
      </c>
      <c r="AE173" t="str">
        <f>IF(AB173&lt;&gt;"",COUNTIFS($B$2:$Y$17,AB173,cell_passage!$B$2:$Y$17,"&lt;&gt;"),"")</f>
        <v/>
      </c>
      <c r="AF173" t="str">
        <f t="shared" si="28"/>
        <v/>
      </c>
      <c r="AG173" t="str">
        <f t="shared" si="29"/>
        <v/>
      </c>
      <c r="AH173" t="str">
        <f t="shared" si="32"/>
        <v/>
      </c>
      <c r="AI173" t="str">
        <f t="shared" si="33"/>
        <v/>
      </c>
      <c r="AJ173" t="str">
        <f t="shared" si="34"/>
        <v/>
      </c>
      <c r="AK173" t="str">
        <f>IF('Plate preparation Calculations'!N180&lt;&gt;"",'Plate preparation Calculations'!N180,"")</f>
        <v/>
      </c>
      <c r="AL173" s="27" t="str">
        <f t="shared" si="35"/>
        <v/>
      </c>
      <c r="AM173" s="21" t="str">
        <f t="shared" si="36"/>
        <v/>
      </c>
      <c r="AN173" t="str">
        <f t="shared" si="30"/>
        <v/>
      </c>
    </row>
    <row r="174" spans="1:40" x14ac:dyDescent="0.3">
      <c r="A174" s="16" t="s">
        <v>180</v>
      </c>
      <c r="B174" t="s">
        <v>18</v>
      </c>
      <c r="C174">
        <v>9</v>
      </c>
      <c r="D174" s="17" t="str">
        <f t="shared" ref="D174:D189" si="38">IF(J2&lt;&gt;"",J2,"")</f>
        <v>Buffer</v>
      </c>
      <c r="AC174" t="str">
        <f t="shared" si="26"/>
        <v/>
      </c>
      <c r="AD174" t="str">
        <f t="shared" si="27"/>
        <v/>
      </c>
      <c r="AE174" t="str">
        <f>IF(AB174&lt;&gt;"",COUNTIFS($B$2:$Y$17,AB174,cell_passage!$B$2:$Y$17,"&lt;&gt;"),"")</f>
        <v/>
      </c>
      <c r="AF174" t="str">
        <f t="shared" si="28"/>
        <v/>
      </c>
      <c r="AG174" t="str">
        <f t="shared" si="29"/>
        <v/>
      </c>
      <c r="AH174" t="str">
        <f t="shared" si="32"/>
        <v/>
      </c>
      <c r="AI174" t="str">
        <f t="shared" si="33"/>
        <v/>
      </c>
      <c r="AJ174" t="str">
        <f t="shared" si="34"/>
        <v/>
      </c>
      <c r="AK174" t="str">
        <f>IF('Plate preparation Calculations'!N181&lt;&gt;"",'Plate preparation Calculations'!N181,"")</f>
        <v/>
      </c>
      <c r="AL174" s="27" t="str">
        <f t="shared" si="35"/>
        <v/>
      </c>
      <c r="AM174" s="21" t="str">
        <f t="shared" si="36"/>
        <v/>
      </c>
      <c r="AN174" t="str">
        <f t="shared" si="30"/>
        <v/>
      </c>
    </row>
    <row r="175" spans="1:40" x14ac:dyDescent="0.3">
      <c r="A175" s="16" t="s">
        <v>181</v>
      </c>
      <c r="B175" t="s">
        <v>21</v>
      </c>
      <c r="C175">
        <v>9</v>
      </c>
      <c r="D175" s="17" t="str">
        <f t="shared" si="38"/>
        <v>XXXX-WT-fixed_Pur-2021May - Pur-2021May</v>
      </c>
      <c r="AC175" t="str">
        <f t="shared" si="26"/>
        <v/>
      </c>
      <c r="AD175" t="str">
        <f t="shared" si="27"/>
        <v/>
      </c>
      <c r="AE175" t="str">
        <f>IF(AB175&lt;&gt;"",COUNTIFS($B$2:$Y$17,AB175,cell_passage!$B$2:$Y$17,"&lt;&gt;"),"")</f>
        <v/>
      </c>
      <c r="AF175" t="str">
        <f t="shared" si="28"/>
        <v/>
      </c>
      <c r="AG175" t="str">
        <f t="shared" si="29"/>
        <v/>
      </c>
      <c r="AH175" t="str">
        <f t="shared" si="32"/>
        <v/>
      </c>
      <c r="AI175" t="str">
        <f t="shared" si="33"/>
        <v/>
      </c>
      <c r="AJ175" t="str">
        <f t="shared" si="34"/>
        <v/>
      </c>
      <c r="AK175" t="str">
        <f>IF('Plate preparation Calculations'!N182&lt;&gt;"",'Plate preparation Calculations'!N182,"")</f>
        <v/>
      </c>
      <c r="AL175" s="27" t="str">
        <f t="shared" si="35"/>
        <v/>
      </c>
      <c r="AM175" s="21" t="str">
        <f t="shared" si="36"/>
        <v/>
      </c>
      <c r="AN175" t="str">
        <f t="shared" si="30"/>
        <v/>
      </c>
    </row>
    <row r="176" spans="1:40" x14ac:dyDescent="0.3">
      <c r="A176" s="16" t="s">
        <v>182</v>
      </c>
      <c r="B176" t="s">
        <v>22</v>
      </c>
      <c r="C176">
        <v>9</v>
      </c>
      <c r="D176" s="17" t="str">
        <f t="shared" si="38"/>
        <v>XXXX-WT-fixed_Pur-2021May - Pur-2021May</v>
      </c>
      <c r="AC176" t="str">
        <f t="shared" si="26"/>
        <v/>
      </c>
      <c r="AD176" t="str">
        <f t="shared" si="27"/>
        <v/>
      </c>
      <c r="AE176" t="str">
        <f>IF(AB176&lt;&gt;"",COUNTIFS($B$2:$Y$17,AB176,cell_passage!$B$2:$Y$17,"&lt;&gt;"),"")</f>
        <v/>
      </c>
      <c r="AF176" t="str">
        <f t="shared" si="28"/>
        <v/>
      </c>
      <c r="AG176" t="str">
        <f t="shared" si="29"/>
        <v/>
      </c>
      <c r="AH176" t="str">
        <f t="shared" si="32"/>
        <v/>
      </c>
      <c r="AI176" t="str">
        <f t="shared" si="33"/>
        <v/>
      </c>
      <c r="AJ176" t="str">
        <f t="shared" si="34"/>
        <v/>
      </c>
      <c r="AK176" t="str">
        <f>IF('Plate preparation Calculations'!N183&lt;&gt;"",'Plate preparation Calculations'!N183,"")</f>
        <v/>
      </c>
      <c r="AL176" s="27" t="str">
        <f t="shared" si="35"/>
        <v/>
      </c>
      <c r="AM176" s="21" t="str">
        <f t="shared" si="36"/>
        <v/>
      </c>
      <c r="AN176" t="str">
        <f t="shared" si="30"/>
        <v/>
      </c>
    </row>
    <row r="177" spans="1:40" x14ac:dyDescent="0.3">
      <c r="A177" s="16" t="s">
        <v>183</v>
      </c>
      <c r="B177" t="s">
        <v>23</v>
      </c>
      <c r="C177">
        <v>9</v>
      </c>
      <c r="D177" s="17" t="str">
        <f t="shared" si="38"/>
        <v>XXXX-WT-fixed_Pur-2021May - Pur-2021May</v>
      </c>
      <c r="AC177" t="str">
        <f t="shared" si="26"/>
        <v/>
      </c>
      <c r="AD177" t="str">
        <f t="shared" si="27"/>
        <v/>
      </c>
      <c r="AE177" t="str">
        <f>IF(AB177&lt;&gt;"",COUNTIFS($B$2:$Y$17,AB177,cell_passage!$B$2:$Y$17,"&lt;&gt;"),"")</f>
        <v/>
      </c>
      <c r="AF177" t="str">
        <f t="shared" si="28"/>
        <v/>
      </c>
      <c r="AG177" t="str">
        <f t="shared" si="29"/>
        <v/>
      </c>
      <c r="AH177" t="str">
        <f t="shared" si="32"/>
        <v/>
      </c>
      <c r="AI177" t="str">
        <f t="shared" si="33"/>
        <v/>
      </c>
      <c r="AJ177" t="str">
        <f t="shared" si="34"/>
        <v/>
      </c>
      <c r="AK177" t="str">
        <f>IF('Plate preparation Calculations'!N184&lt;&gt;"",'Plate preparation Calculations'!N184,"")</f>
        <v/>
      </c>
      <c r="AL177" s="27" t="str">
        <f t="shared" si="35"/>
        <v/>
      </c>
      <c r="AM177" s="21" t="str">
        <f t="shared" si="36"/>
        <v/>
      </c>
      <c r="AN177" t="str">
        <f t="shared" si="30"/>
        <v/>
      </c>
    </row>
    <row r="178" spans="1:40" x14ac:dyDescent="0.3">
      <c r="A178" s="16" t="s">
        <v>184</v>
      </c>
      <c r="B178" t="s">
        <v>24</v>
      </c>
      <c r="C178">
        <v>9</v>
      </c>
      <c r="D178" s="17" t="str">
        <f t="shared" si="38"/>
        <v>XXXX-WT-fixed_Pur-2021May - Pur-2021May</v>
      </c>
      <c r="AC178" t="str">
        <f t="shared" si="26"/>
        <v/>
      </c>
      <c r="AD178" t="str">
        <f t="shared" si="27"/>
        <v/>
      </c>
      <c r="AE178" t="str">
        <f>IF(AB178&lt;&gt;"",COUNTIFS($B$2:$Y$17,AB178,cell_passage!$B$2:$Y$17,"&lt;&gt;"),"")</f>
        <v/>
      </c>
      <c r="AF178" t="str">
        <f t="shared" si="28"/>
        <v/>
      </c>
      <c r="AG178" t="str">
        <f t="shared" si="29"/>
        <v/>
      </c>
      <c r="AH178" t="str">
        <f t="shared" si="32"/>
        <v/>
      </c>
      <c r="AI178" t="str">
        <f t="shared" si="33"/>
        <v/>
      </c>
      <c r="AJ178" t="str">
        <f t="shared" si="34"/>
        <v/>
      </c>
      <c r="AK178" t="str">
        <f>IF('Plate preparation Calculations'!N185&lt;&gt;"",'Plate preparation Calculations'!N185,"")</f>
        <v/>
      </c>
      <c r="AL178" s="27" t="str">
        <f t="shared" si="35"/>
        <v/>
      </c>
      <c r="AM178" s="21" t="str">
        <f t="shared" si="36"/>
        <v/>
      </c>
      <c r="AN178" t="str">
        <f t="shared" si="30"/>
        <v/>
      </c>
    </row>
    <row r="179" spans="1:40" x14ac:dyDescent="0.3">
      <c r="A179" s="16" t="s">
        <v>185</v>
      </c>
      <c r="B179" t="s">
        <v>25</v>
      </c>
      <c r="C179">
        <v>9</v>
      </c>
      <c r="D179" s="17" t="str">
        <f t="shared" si="38"/>
        <v>XXXX-WT-fixed_Pur-2021May - Pur-2021May</v>
      </c>
      <c r="AC179" t="str">
        <f t="shared" si="26"/>
        <v/>
      </c>
      <c r="AD179" t="str">
        <f t="shared" si="27"/>
        <v/>
      </c>
      <c r="AE179" t="str">
        <f>IF(AB179&lt;&gt;"",COUNTIFS($B$2:$Y$17,AB179,cell_passage!$B$2:$Y$17,"&lt;&gt;"),"")</f>
        <v/>
      </c>
      <c r="AF179" t="str">
        <f t="shared" si="28"/>
        <v/>
      </c>
      <c r="AG179" t="str">
        <f t="shared" si="29"/>
        <v/>
      </c>
      <c r="AH179" t="str">
        <f t="shared" si="32"/>
        <v/>
      </c>
      <c r="AI179" t="str">
        <f t="shared" si="33"/>
        <v/>
      </c>
      <c r="AJ179" t="str">
        <f t="shared" si="34"/>
        <v/>
      </c>
      <c r="AK179" t="str">
        <f>IF('Plate preparation Calculations'!N186&lt;&gt;"",'Plate preparation Calculations'!N186,"")</f>
        <v/>
      </c>
      <c r="AL179" s="27" t="str">
        <f t="shared" si="35"/>
        <v/>
      </c>
      <c r="AM179" s="21" t="str">
        <f t="shared" si="36"/>
        <v/>
      </c>
      <c r="AN179" t="str">
        <f t="shared" si="30"/>
        <v/>
      </c>
    </row>
    <row r="180" spans="1:40" x14ac:dyDescent="0.3">
      <c r="A180" s="16" t="s">
        <v>186</v>
      </c>
      <c r="B180" t="s">
        <v>26</v>
      </c>
      <c r="C180">
        <v>9</v>
      </c>
      <c r="D180" s="17" t="str">
        <f t="shared" si="38"/>
        <v>XXXX-WT-fixed_Pur-2021May - Pur-2021May</v>
      </c>
      <c r="AC180" t="str">
        <f t="shared" si="26"/>
        <v/>
      </c>
      <c r="AD180" t="str">
        <f t="shared" si="27"/>
        <v/>
      </c>
      <c r="AE180" t="str">
        <f>IF(AB180&lt;&gt;"",COUNTIFS($B$2:$Y$17,AB180,cell_passage!$B$2:$Y$17,"&lt;&gt;"),"")</f>
        <v/>
      </c>
      <c r="AF180" t="str">
        <f t="shared" si="28"/>
        <v/>
      </c>
      <c r="AG180" t="str">
        <f t="shared" si="29"/>
        <v/>
      </c>
      <c r="AH180" t="str">
        <f t="shared" si="32"/>
        <v/>
      </c>
      <c r="AI180" t="str">
        <f t="shared" si="33"/>
        <v/>
      </c>
      <c r="AJ180" t="str">
        <f t="shared" si="34"/>
        <v/>
      </c>
      <c r="AK180" t="str">
        <f>IF('Plate preparation Calculations'!N187&lt;&gt;"",'Plate preparation Calculations'!N187,"")</f>
        <v/>
      </c>
      <c r="AL180" s="27" t="str">
        <f t="shared" si="35"/>
        <v/>
      </c>
      <c r="AM180" s="21" t="str">
        <f t="shared" si="36"/>
        <v/>
      </c>
      <c r="AN180" t="str">
        <f t="shared" si="30"/>
        <v/>
      </c>
    </row>
    <row r="181" spans="1:40" x14ac:dyDescent="0.3">
      <c r="A181" s="16" t="s">
        <v>187</v>
      </c>
      <c r="B181" t="s">
        <v>27</v>
      </c>
      <c r="C181">
        <v>9</v>
      </c>
      <c r="D181" s="17" t="str">
        <f t="shared" si="38"/>
        <v>XXXX-WT-fixed_Pur-2021May - Pur-2021May</v>
      </c>
      <c r="AC181" t="str">
        <f t="shared" si="26"/>
        <v/>
      </c>
      <c r="AD181" t="str">
        <f t="shared" si="27"/>
        <v/>
      </c>
      <c r="AE181" t="str">
        <f>IF(AB181&lt;&gt;"",COUNTIFS($B$2:$Y$17,AB181,cell_passage!$B$2:$Y$17,"&lt;&gt;"),"")</f>
        <v/>
      </c>
      <c r="AF181" t="str">
        <f t="shared" si="28"/>
        <v/>
      </c>
      <c r="AG181" t="str">
        <f t="shared" si="29"/>
        <v/>
      </c>
      <c r="AH181" t="str">
        <f t="shared" si="32"/>
        <v/>
      </c>
      <c r="AI181" t="str">
        <f t="shared" si="33"/>
        <v/>
      </c>
      <c r="AJ181" t="str">
        <f t="shared" si="34"/>
        <v/>
      </c>
      <c r="AK181" t="str">
        <f>IF('Plate preparation Calculations'!N188&lt;&gt;"",'Plate preparation Calculations'!N188,"")</f>
        <v/>
      </c>
      <c r="AL181" s="27" t="str">
        <f t="shared" si="35"/>
        <v/>
      </c>
      <c r="AM181" s="21" t="str">
        <f t="shared" si="36"/>
        <v/>
      </c>
      <c r="AN181" t="str">
        <f t="shared" si="30"/>
        <v/>
      </c>
    </row>
    <row r="182" spans="1:40" x14ac:dyDescent="0.3">
      <c r="A182" s="16" t="s">
        <v>188</v>
      </c>
      <c r="B182" t="s">
        <v>28</v>
      </c>
      <c r="C182">
        <v>9</v>
      </c>
      <c r="D182" s="17" t="str">
        <f t="shared" si="38"/>
        <v>XXXX-WT-fixed_Pur-2021May - Pur-2021May</v>
      </c>
      <c r="AC182" t="str">
        <f t="shared" si="26"/>
        <v/>
      </c>
      <c r="AD182" t="str">
        <f t="shared" si="27"/>
        <v/>
      </c>
      <c r="AE182" t="str">
        <f>IF(AB182&lt;&gt;"",COUNTIFS($B$2:$Y$17,AB182,cell_passage!$B$2:$Y$17,"&lt;&gt;"),"")</f>
        <v/>
      </c>
      <c r="AF182" t="str">
        <f t="shared" si="28"/>
        <v/>
      </c>
      <c r="AG182" t="str">
        <f t="shared" si="29"/>
        <v/>
      </c>
      <c r="AH182" t="str">
        <f t="shared" si="32"/>
        <v/>
      </c>
      <c r="AI182" t="str">
        <f t="shared" si="33"/>
        <v/>
      </c>
      <c r="AJ182" t="str">
        <f t="shared" si="34"/>
        <v/>
      </c>
      <c r="AK182" t="str">
        <f>IF('Plate preparation Calculations'!N189&lt;&gt;"",'Plate preparation Calculations'!N189,"")</f>
        <v/>
      </c>
      <c r="AL182" s="27" t="str">
        <f t="shared" si="35"/>
        <v/>
      </c>
      <c r="AM182" s="21" t="str">
        <f t="shared" si="36"/>
        <v/>
      </c>
      <c r="AN182" t="str">
        <f t="shared" si="30"/>
        <v/>
      </c>
    </row>
    <row r="183" spans="1:40" x14ac:dyDescent="0.3">
      <c r="A183" s="16" t="s">
        <v>189</v>
      </c>
      <c r="B183" t="s">
        <v>29</v>
      </c>
      <c r="C183">
        <v>9</v>
      </c>
      <c r="D183" s="17" t="str">
        <f t="shared" si="38"/>
        <v>XXXX-WT-fixed_Pur-2021May - Pur-2021May</v>
      </c>
      <c r="AC183" t="str">
        <f t="shared" si="26"/>
        <v/>
      </c>
      <c r="AD183" t="str">
        <f t="shared" si="27"/>
        <v/>
      </c>
      <c r="AE183" t="str">
        <f>IF(AB183&lt;&gt;"",COUNTIFS($B$2:$Y$17,AB183,cell_passage!$B$2:$Y$17,"&lt;&gt;"),"")</f>
        <v/>
      </c>
      <c r="AF183" t="str">
        <f t="shared" si="28"/>
        <v/>
      </c>
      <c r="AG183" t="str">
        <f t="shared" si="29"/>
        <v/>
      </c>
      <c r="AH183" t="str">
        <f t="shared" si="32"/>
        <v/>
      </c>
      <c r="AI183" t="str">
        <f t="shared" si="33"/>
        <v/>
      </c>
      <c r="AJ183" t="str">
        <f t="shared" si="34"/>
        <v/>
      </c>
      <c r="AK183" t="str">
        <f>IF('Plate preparation Calculations'!N190&lt;&gt;"",'Plate preparation Calculations'!N190,"")</f>
        <v/>
      </c>
      <c r="AL183" s="27" t="str">
        <f t="shared" si="35"/>
        <v/>
      </c>
      <c r="AM183" s="21" t="str">
        <f t="shared" si="36"/>
        <v/>
      </c>
      <c r="AN183" t="str">
        <f t="shared" si="30"/>
        <v/>
      </c>
    </row>
    <row r="184" spans="1:40" x14ac:dyDescent="0.3">
      <c r="A184" s="16" t="s">
        <v>190</v>
      </c>
      <c r="B184" t="s">
        <v>30</v>
      </c>
      <c r="C184">
        <v>9</v>
      </c>
      <c r="D184" s="17" t="str">
        <f t="shared" si="38"/>
        <v>XXXX-WT-fixed_Pur-2021May - Pur-2021May</v>
      </c>
      <c r="AC184" t="str">
        <f t="shared" si="26"/>
        <v/>
      </c>
      <c r="AD184" t="str">
        <f t="shared" si="27"/>
        <v/>
      </c>
      <c r="AE184" t="str">
        <f>IF(AB184&lt;&gt;"",COUNTIFS($B$2:$Y$17,AB184,cell_passage!$B$2:$Y$17,"&lt;&gt;"),"")</f>
        <v/>
      </c>
      <c r="AF184" t="str">
        <f t="shared" si="28"/>
        <v/>
      </c>
      <c r="AG184" t="str">
        <f t="shared" si="29"/>
        <v/>
      </c>
      <c r="AH184" t="str">
        <f t="shared" si="32"/>
        <v/>
      </c>
      <c r="AI184" t="str">
        <f t="shared" si="33"/>
        <v/>
      </c>
      <c r="AJ184" t="str">
        <f t="shared" si="34"/>
        <v/>
      </c>
      <c r="AK184" t="str">
        <f>IF('Plate preparation Calculations'!N191&lt;&gt;"",'Plate preparation Calculations'!N191,"")</f>
        <v/>
      </c>
      <c r="AL184" s="27" t="str">
        <f t="shared" si="35"/>
        <v/>
      </c>
      <c r="AM184" s="21" t="str">
        <f t="shared" si="36"/>
        <v/>
      </c>
      <c r="AN184" t="str">
        <f t="shared" si="30"/>
        <v/>
      </c>
    </row>
    <row r="185" spans="1:40" x14ac:dyDescent="0.3">
      <c r="A185" s="16" t="s">
        <v>191</v>
      </c>
      <c r="B185" t="s">
        <v>31</v>
      </c>
      <c r="C185">
        <v>9</v>
      </c>
      <c r="D185" s="17" t="str">
        <f t="shared" si="38"/>
        <v>XXXX-WT-fixed_Pur-2021May - Pur-2021May</v>
      </c>
      <c r="AC185" t="str">
        <f t="shared" si="26"/>
        <v/>
      </c>
      <c r="AD185" t="str">
        <f t="shared" si="27"/>
        <v/>
      </c>
      <c r="AE185" t="str">
        <f>IF(AB185&lt;&gt;"",COUNTIFS($B$2:$Y$17,AB185,cell_passage!$B$2:$Y$17,"&lt;&gt;"),"")</f>
        <v/>
      </c>
      <c r="AF185" t="str">
        <f t="shared" si="28"/>
        <v/>
      </c>
      <c r="AG185" t="str">
        <f t="shared" si="29"/>
        <v/>
      </c>
      <c r="AH185" t="str">
        <f t="shared" si="32"/>
        <v/>
      </c>
      <c r="AI185" t="str">
        <f t="shared" si="33"/>
        <v/>
      </c>
      <c r="AJ185" t="str">
        <f t="shared" si="34"/>
        <v/>
      </c>
      <c r="AK185" t="str">
        <f>IF('Plate preparation Calculations'!N192&lt;&gt;"",'Plate preparation Calculations'!N192,"")</f>
        <v/>
      </c>
      <c r="AL185" s="27" t="str">
        <f t="shared" si="35"/>
        <v/>
      </c>
      <c r="AM185" s="21" t="str">
        <f t="shared" si="36"/>
        <v/>
      </c>
      <c r="AN185" t="str">
        <f t="shared" si="30"/>
        <v/>
      </c>
    </row>
    <row r="186" spans="1:40" x14ac:dyDescent="0.3">
      <c r="A186" s="16" t="s">
        <v>192</v>
      </c>
      <c r="B186" t="s">
        <v>32</v>
      </c>
      <c r="C186">
        <v>9</v>
      </c>
      <c r="D186" s="17" t="str">
        <f t="shared" si="38"/>
        <v>XXXX-WT-fixed_Pur-2021May - Pur-2021May</v>
      </c>
      <c r="AC186" t="str">
        <f t="shared" si="26"/>
        <v/>
      </c>
      <c r="AD186" t="str">
        <f t="shared" si="27"/>
        <v/>
      </c>
      <c r="AE186" t="str">
        <f>IF(AB186&lt;&gt;"",COUNTIFS($B$2:$Y$17,AB186,cell_passage!$B$2:$Y$17,"&lt;&gt;"),"")</f>
        <v/>
      </c>
      <c r="AF186" t="str">
        <f t="shared" si="28"/>
        <v/>
      </c>
      <c r="AG186" t="str">
        <f t="shared" si="29"/>
        <v/>
      </c>
      <c r="AH186" t="str">
        <f t="shared" si="32"/>
        <v/>
      </c>
      <c r="AI186" t="str">
        <f t="shared" si="33"/>
        <v/>
      </c>
      <c r="AJ186" t="str">
        <f t="shared" si="34"/>
        <v/>
      </c>
      <c r="AK186" t="str">
        <f>IF('Plate preparation Calculations'!N193&lt;&gt;"",'Plate preparation Calculations'!N193,"")</f>
        <v/>
      </c>
      <c r="AL186" s="27" t="str">
        <f t="shared" si="35"/>
        <v/>
      </c>
      <c r="AM186" s="21" t="str">
        <f t="shared" si="36"/>
        <v/>
      </c>
      <c r="AN186" t="str">
        <f t="shared" si="30"/>
        <v/>
      </c>
    </row>
    <row r="187" spans="1:40" x14ac:dyDescent="0.3">
      <c r="A187" s="16" t="s">
        <v>193</v>
      </c>
      <c r="B187" t="s">
        <v>33</v>
      </c>
      <c r="C187">
        <v>9</v>
      </c>
      <c r="D187" s="17" t="str">
        <f t="shared" si="38"/>
        <v>XXXX-WT-fixed_Pur-2021May - Pur-2021May</v>
      </c>
      <c r="AC187" t="str">
        <f t="shared" si="26"/>
        <v/>
      </c>
      <c r="AD187" t="str">
        <f t="shared" si="27"/>
        <v/>
      </c>
      <c r="AE187" t="str">
        <f>IF(AB187&lt;&gt;"",COUNTIFS($B$2:$Y$17,AB187,cell_passage!$B$2:$Y$17,"&lt;&gt;"),"")</f>
        <v/>
      </c>
      <c r="AF187" t="str">
        <f t="shared" si="28"/>
        <v/>
      </c>
      <c r="AG187" t="str">
        <f t="shared" si="29"/>
        <v/>
      </c>
      <c r="AH187" t="str">
        <f t="shared" si="32"/>
        <v/>
      </c>
      <c r="AI187" t="str">
        <f t="shared" si="33"/>
        <v/>
      </c>
      <c r="AJ187" t="str">
        <f t="shared" si="34"/>
        <v/>
      </c>
      <c r="AK187" t="str">
        <f>IF('Plate preparation Calculations'!N194&lt;&gt;"",'Plate preparation Calculations'!N194,"")</f>
        <v/>
      </c>
      <c r="AL187" s="27" t="str">
        <f t="shared" si="35"/>
        <v/>
      </c>
      <c r="AM187" s="21" t="str">
        <f t="shared" si="36"/>
        <v/>
      </c>
      <c r="AN187" t="str">
        <f t="shared" si="30"/>
        <v/>
      </c>
    </row>
    <row r="188" spans="1:40" x14ac:dyDescent="0.3">
      <c r="A188" s="16" t="s">
        <v>194</v>
      </c>
      <c r="B188" t="s">
        <v>34</v>
      </c>
      <c r="C188">
        <v>9</v>
      </c>
      <c r="D188" s="17" t="str">
        <f t="shared" si="38"/>
        <v>XXXX-WT-fixed_Pur-2021May - Pur-2021May</v>
      </c>
      <c r="AC188" t="str">
        <f t="shared" si="26"/>
        <v/>
      </c>
      <c r="AD188" t="str">
        <f t="shared" si="27"/>
        <v/>
      </c>
      <c r="AE188" t="str">
        <f>IF(AB188&lt;&gt;"",COUNTIFS($B$2:$Y$17,AB188,cell_passage!$B$2:$Y$17,"&lt;&gt;"),"")</f>
        <v/>
      </c>
      <c r="AF188" t="str">
        <f t="shared" si="28"/>
        <v/>
      </c>
      <c r="AG188" t="str">
        <f t="shared" si="29"/>
        <v/>
      </c>
      <c r="AH188" t="str">
        <f t="shared" si="32"/>
        <v/>
      </c>
      <c r="AI188" t="str">
        <f t="shared" si="33"/>
        <v/>
      </c>
      <c r="AJ188" t="str">
        <f t="shared" si="34"/>
        <v/>
      </c>
      <c r="AK188" t="str">
        <f>IF('Plate preparation Calculations'!N195&lt;&gt;"",'Plate preparation Calculations'!N195,"")</f>
        <v/>
      </c>
      <c r="AL188" s="27" t="str">
        <f t="shared" si="35"/>
        <v/>
      </c>
      <c r="AM188" s="21" t="str">
        <f t="shared" si="36"/>
        <v/>
      </c>
      <c r="AN188" t="str">
        <f t="shared" si="30"/>
        <v/>
      </c>
    </row>
    <row r="189" spans="1:40" x14ac:dyDescent="0.3">
      <c r="A189" s="16" t="s">
        <v>195</v>
      </c>
      <c r="B189" t="s">
        <v>35</v>
      </c>
      <c r="C189">
        <v>9</v>
      </c>
      <c r="D189" s="17" t="str">
        <f t="shared" si="38"/>
        <v>XXXX-WT-fixed_Pur-2021May - Pur-2021May</v>
      </c>
      <c r="AC189" t="str">
        <f t="shared" si="26"/>
        <v/>
      </c>
      <c r="AD189" t="str">
        <f t="shared" si="27"/>
        <v/>
      </c>
      <c r="AE189" t="str">
        <f>IF(AB189&lt;&gt;"",COUNTIFS($B$2:$Y$17,AB189,cell_passage!$B$2:$Y$17,"&lt;&gt;"),"")</f>
        <v/>
      </c>
      <c r="AF189" t="str">
        <f t="shared" si="28"/>
        <v/>
      </c>
      <c r="AG189" t="str">
        <f t="shared" si="29"/>
        <v/>
      </c>
      <c r="AH189" t="str">
        <f t="shared" si="32"/>
        <v/>
      </c>
      <c r="AI189" t="str">
        <f t="shared" si="33"/>
        <v/>
      </c>
      <c r="AJ189" t="str">
        <f t="shared" si="34"/>
        <v/>
      </c>
      <c r="AK189" t="str">
        <f>IF('Plate preparation Calculations'!N196&lt;&gt;"",'Plate preparation Calculations'!N196,"")</f>
        <v/>
      </c>
      <c r="AL189" s="27" t="str">
        <f t="shared" si="35"/>
        <v/>
      </c>
      <c r="AM189" s="21" t="str">
        <f t="shared" si="36"/>
        <v/>
      </c>
      <c r="AN189" t="str">
        <f t="shared" si="30"/>
        <v/>
      </c>
    </row>
    <row r="190" spans="1:40" x14ac:dyDescent="0.3">
      <c r="A190" s="16" t="s">
        <v>196</v>
      </c>
      <c r="B190" t="s">
        <v>18</v>
      </c>
      <c r="C190">
        <v>10</v>
      </c>
      <c r="D190" s="17" t="str">
        <f t="shared" ref="D190:D205" si="39">IF(K2&lt;&gt;"",K2,"")</f>
        <v>XXXX-WT-fixed_Pur-2021May - Pur-2021May</v>
      </c>
      <c r="AC190" t="str">
        <f t="shared" si="26"/>
        <v/>
      </c>
      <c r="AD190" t="str">
        <f t="shared" si="27"/>
        <v/>
      </c>
      <c r="AE190" t="str">
        <f>IF(AB190&lt;&gt;"",COUNTIFS($B$2:$Y$17,AB190,cell_passage!$B$2:$Y$17,"&lt;&gt;"),"")</f>
        <v/>
      </c>
      <c r="AF190" t="str">
        <f t="shared" si="28"/>
        <v/>
      </c>
      <c r="AG190" t="str">
        <f t="shared" si="29"/>
        <v/>
      </c>
      <c r="AH190" t="str">
        <f t="shared" si="32"/>
        <v/>
      </c>
      <c r="AI190" t="str">
        <f t="shared" si="33"/>
        <v/>
      </c>
      <c r="AJ190" t="str">
        <f t="shared" si="34"/>
        <v/>
      </c>
      <c r="AK190" t="str">
        <f>IF('Plate preparation Calculations'!N197&lt;&gt;"",'Plate preparation Calculations'!N197,"")</f>
        <v/>
      </c>
      <c r="AL190" s="27" t="str">
        <f t="shared" si="35"/>
        <v/>
      </c>
      <c r="AM190" s="21" t="str">
        <f t="shared" si="36"/>
        <v/>
      </c>
      <c r="AN190" t="str">
        <f t="shared" si="30"/>
        <v/>
      </c>
    </row>
    <row r="191" spans="1:40" x14ac:dyDescent="0.3">
      <c r="A191" s="16" t="s">
        <v>197</v>
      </c>
      <c r="B191" t="s">
        <v>21</v>
      </c>
      <c r="C191">
        <v>10</v>
      </c>
      <c r="D191" s="17" t="str">
        <f t="shared" si="39"/>
        <v>XXXX-WT-fixed_Pur-2021May - Pur-2021May</v>
      </c>
      <c r="AC191" t="str">
        <f t="shared" si="26"/>
        <v/>
      </c>
      <c r="AD191" t="str">
        <f t="shared" si="27"/>
        <v/>
      </c>
      <c r="AE191" t="str">
        <f>IF(AB191&lt;&gt;"",COUNTIFS($B$2:$Y$17,AB191,cell_passage!$B$2:$Y$17,"&lt;&gt;"),"")</f>
        <v/>
      </c>
      <c r="AF191" t="str">
        <f t="shared" si="28"/>
        <v/>
      </c>
      <c r="AG191" t="str">
        <f t="shared" si="29"/>
        <v/>
      </c>
      <c r="AH191" t="str">
        <f t="shared" si="32"/>
        <v/>
      </c>
      <c r="AI191" t="str">
        <f t="shared" si="33"/>
        <v/>
      </c>
      <c r="AJ191" t="str">
        <f t="shared" si="34"/>
        <v/>
      </c>
      <c r="AK191" t="str">
        <f>IF('Plate preparation Calculations'!N198&lt;&gt;"",'Plate preparation Calculations'!N198,"")</f>
        <v/>
      </c>
      <c r="AL191" s="27" t="str">
        <f t="shared" si="35"/>
        <v/>
      </c>
      <c r="AM191" s="21" t="str">
        <f t="shared" si="36"/>
        <v/>
      </c>
      <c r="AN191" t="str">
        <f t="shared" si="30"/>
        <v/>
      </c>
    </row>
    <row r="192" spans="1:40" x14ac:dyDescent="0.3">
      <c r="A192" s="16" t="s">
        <v>198</v>
      </c>
      <c r="B192" t="s">
        <v>22</v>
      </c>
      <c r="C192">
        <v>10</v>
      </c>
      <c r="D192" s="17" t="str">
        <f t="shared" si="39"/>
        <v>XXXX-WT-fixed_Pur-2021May - Pur-2021May</v>
      </c>
      <c r="AC192" t="str">
        <f t="shared" si="26"/>
        <v/>
      </c>
      <c r="AD192" t="str">
        <f t="shared" si="27"/>
        <v/>
      </c>
      <c r="AE192" t="str">
        <f>IF(AB192&lt;&gt;"",COUNTIFS($B$2:$Y$17,AB192,cell_passage!$B$2:$Y$17,"&lt;&gt;"),"")</f>
        <v/>
      </c>
      <c r="AF192" t="str">
        <f t="shared" si="28"/>
        <v/>
      </c>
      <c r="AG192" t="str">
        <f t="shared" si="29"/>
        <v/>
      </c>
      <c r="AH192" t="str">
        <f t="shared" si="32"/>
        <v/>
      </c>
      <c r="AI192" t="str">
        <f t="shared" si="33"/>
        <v/>
      </c>
      <c r="AJ192" t="str">
        <f t="shared" si="34"/>
        <v/>
      </c>
      <c r="AK192" t="str">
        <f>IF('Plate preparation Calculations'!N199&lt;&gt;"",'Plate preparation Calculations'!N199,"")</f>
        <v/>
      </c>
      <c r="AL192" s="27" t="str">
        <f t="shared" si="35"/>
        <v/>
      </c>
      <c r="AM192" s="21" t="str">
        <f t="shared" si="36"/>
        <v/>
      </c>
      <c r="AN192" t="str">
        <f t="shared" si="30"/>
        <v/>
      </c>
    </row>
    <row r="193" spans="1:40" x14ac:dyDescent="0.3">
      <c r="A193" s="16" t="s">
        <v>199</v>
      </c>
      <c r="B193" t="s">
        <v>23</v>
      </c>
      <c r="C193">
        <v>10</v>
      </c>
      <c r="D193" s="17" t="str">
        <f t="shared" si="39"/>
        <v>XXXX-WT-fixed_Pur-2021May - Pur-2021May</v>
      </c>
      <c r="AC193" t="str">
        <f t="shared" si="26"/>
        <v/>
      </c>
      <c r="AD193" t="str">
        <f t="shared" si="27"/>
        <v/>
      </c>
      <c r="AE193" t="str">
        <f>IF(AB193&lt;&gt;"",COUNTIFS($B$2:$Y$17,AB193,cell_passage!$B$2:$Y$17,"&lt;&gt;"),"")</f>
        <v/>
      </c>
      <c r="AF193" t="str">
        <f t="shared" si="28"/>
        <v/>
      </c>
      <c r="AG193" t="str">
        <f t="shared" si="29"/>
        <v/>
      </c>
      <c r="AH193" t="str">
        <f t="shared" si="32"/>
        <v/>
      </c>
      <c r="AI193" t="str">
        <f t="shared" si="33"/>
        <v/>
      </c>
      <c r="AJ193" t="str">
        <f t="shared" si="34"/>
        <v/>
      </c>
      <c r="AK193" t="str">
        <f>IF('Plate preparation Calculations'!N200&lt;&gt;"",'Plate preparation Calculations'!N200,"")</f>
        <v/>
      </c>
      <c r="AL193" s="27" t="str">
        <f t="shared" si="35"/>
        <v/>
      </c>
      <c r="AM193" s="21" t="str">
        <f t="shared" si="36"/>
        <v/>
      </c>
      <c r="AN193" t="str">
        <f t="shared" si="30"/>
        <v/>
      </c>
    </row>
    <row r="194" spans="1:40" x14ac:dyDescent="0.3">
      <c r="A194" s="16" t="s">
        <v>200</v>
      </c>
      <c r="B194" t="s">
        <v>24</v>
      </c>
      <c r="C194">
        <v>10</v>
      </c>
      <c r="D194" s="17" t="str">
        <f t="shared" si="39"/>
        <v>XXXX-WT-fixed_Pur-2021May - Pur-2021May</v>
      </c>
      <c r="AC194" t="str">
        <f t="shared" si="26"/>
        <v/>
      </c>
      <c r="AD194" t="str">
        <f t="shared" si="27"/>
        <v/>
      </c>
      <c r="AE194" t="str">
        <f>IF(AB194&lt;&gt;"",COUNTIFS($B$2:$Y$17,AB194,cell_passage!$B$2:$Y$17,"&lt;&gt;"),"")</f>
        <v/>
      </c>
      <c r="AF194" t="str">
        <f t="shared" si="28"/>
        <v/>
      </c>
      <c r="AG194" t="str">
        <f t="shared" si="29"/>
        <v/>
      </c>
      <c r="AH194" t="str">
        <f t="shared" si="32"/>
        <v/>
      </c>
      <c r="AI194" t="str">
        <f t="shared" si="33"/>
        <v/>
      </c>
      <c r="AJ194" t="str">
        <f t="shared" si="34"/>
        <v/>
      </c>
      <c r="AK194" t="str">
        <f>IF('Plate preparation Calculations'!N201&lt;&gt;"",'Plate preparation Calculations'!N201,"")</f>
        <v/>
      </c>
      <c r="AL194" s="27" t="str">
        <f t="shared" si="35"/>
        <v/>
      </c>
      <c r="AM194" s="21" t="str">
        <f t="shared" si="36"/>
        <v/>
      </c>
      <c r="AN194" t="str">
        <f t="shared" si="30"/>
        <v/>
      </c>
    </row>
    <row r="195" spans="1:40" x14ac:dyDescent="0.3">
      <c r="A195" s="16" t="s">
        <v>201</v>
      </c>
      <c r="B195" t="s">
        <v>25</v>
      </c>
      <c r="C195">
        <v>10</v>
      </c>
      <c r="D195" s="17" t="str">
        <f t="shared" si="39"/>
        <v>XXXX-WT-fixed_Pur-2021May - Pur-2021May</v>
      </c>
      <c r="AC195" t="str">
        <f t="shared" si="26"/>
        <v/>
      </c>
      <c r="AD195" t="str">
        <f t="shared" si="27"/>
        <v/>
      </c>
      <c r="AE195" t="str">
        <f>IF(AB195&lt;&gt;"",COUNTIFS($B$2:$Y$17,AB195,cell_passage!$B$2:$Y$17,"&lt;&gt;"),"")</f>
        <v/>
      </c>
      <c r="AF195" t="str">
        <f t="shared" si="28"/>
        <v/>
      </c>
      <c r="AG195" t="str">
        <f t="shared" si="29"/>
        <v/>
      </c>
      <c r="AH195" t="str">
        <f t="shared" si="32"/>
        <v/>
      </c>
      <c r="AI195" t="str">
        <f t="shared" si="33"/>
        <v/>
      </c>
      <c r="AJ195" t="str">
        <f t="shared" si="34"/>
        <v/>
      </c>
      <c r="AK195" t="str">
        <f>IF('Plate preparation Calculations'!N202&lt;&gt;"",'Plate preparation Calculations'!N202,"")</f>
        <v/>
      </c>
      <c r="AL195" s="27" t="str">
        <f t="shared" si="35"/>
        <v/>
      </c>
      <c r="AM195" s="21" t="str">
        <f t="shared" si="36"/>
        <v/>
      </c>
      <c r="AN195" t="str">
        <f t="shared" si="30"/>
        <v/>
      </c>
    </row>
    <row r="196" spans="1:40" x14ac:dyDescent="0.3">
      <c r="A196" s="16" t="s">
        <v>202</v>
      </c>
      <c r="B196" t="s">
        <v>26</v>
      </c>
      <c r="C196">
        <v>10</v>
      </c>
      <c r="D196" s="17" t="str">
        <f t="shared" si="39"/>
        <v>XXXX-WT-fixed_Pur-2021May - Pur-2021May</v>
      </c>
      <c r="AC196" t="str">
        <f t="shared" si="26"/>
        <v/>
      </c>
      <c r="AD196" t="str">
        <f t="shared" si="27"/>
        <v/>
      </c>
      <c r="AE196" t="str">
        <f>IF(AB196&lt;&gt;"",COUNTIFS($B$2:$Y$17,AB196,cell_passage!$B$2:$Y$17,"&lt;&gt;"),"")</f>
        <v/>
      </c>
      <c r="AF196" t="str">
        <f t="shared" si="28"/>
        <v/>
      </c>
      <c r="AG196" t="str">
        <f t="shared" si="29"/>
        <v/>
      </c>
      <c r="AH196" t="str">
        <f t="shared" si="32"/>
        <v/>
      </c>
      <c r="AI196" t="str">
        <f t="shared" si="33"/>
        <v/>
      </c>
      <c r="AJ196" t="str">
        <f t="shared" si="34"/>
        <v/>
      </c>
      <c r="AK196" t="str">
        <f>IF('Plate preparation Calculations'!N203&lt;&gt;"",'Plate preparation Calculations'!N203,"")</f>
        <v/>
      </c>
      <c r="AL196" s="27" t="str">
        <f t="shared" si="35"/>
        <v/>
      </c>
      <c r="AM196" s="21" t="str">
        <f t="shared" si="36"/>
        <v/>
      </c>
      <c r="AN196" t="str">
        <f t="shared" si="30"/>
        <v/>
      </c>
    </row>
    <row r="197" spans="1:40" x14ac:dyDescent="0.3">
      <c r="A197" s="16" t="s">
        <v>203</v>
      </c>
      <c r="B197" t="s">
        <v>27</v>
      </c>
      <c r="C197">
        <v>10</v>
      </c>
      <c r="D197" s="17" t="str">
        <f t="shared" si="39"/>
        <v>XXXX-WT-fixed_Pur-2021May - Pur-2021May</v>
      </c>
      <c r="AC197" t="str">
        <f t="shared" si="26"/>
        <v/>
      </c>
      <c r="AD197" t="str">
        <f t="shared" si="27"/>
        <v/>
      </c>
      <c r="AE197" t="str">
        <f>IF(AB197&lt;&gt;"",COUNTIFS($B$2:$Y$17,AB197,cell_passage!$B$2:$Y$17,"&lt;&gt;"),"")</f>
        <v/>
      </c>
      <c r="AF197" t="str">
        <f t="shared" si="28"/>
        <v/>
      </c>
      <c r="AG197" t="str">
        <f t="shared" si="29"/>
        <v/>
      </c>
      <c r="AH197" t="str">
        <f t="shared" si="32"/>
        <v/>
      </c>
      <c r="AI197" t="str">
        <f t="shared" si="33"/>
        <v/>
      </c>
      <c r="AJ197" t="str">
        <f t="shared" si="34"/>
        <v/>
      </c>
      <c r="AK197" t="str">
        <f>IF('Plate preparation Calculations'!N204&lt;&gt;"",'Plate preparation Calculations'!N204,"")</f>
        <v/>
      </c>
      <c r="AL197" s="27" t="str">
        <f t="shared" si="35"/>
        <v/>
      </c>
      <c r="AM197" s="21" t="str">
        <f t="shared" si="36"/>
        <v/>
      </c>
      <c r="AN197" t="str">
        <f t="shared" si="30"/>
        <v/>
      </c>
    </row>
    <row r="198" spans="1:40" x14ac:dyDescent="0.3">
      <c r="A198" s="16" t="s">
        <v>204</v>
      </c>
      <c r="B198" t="s">
        <v>28</v>
      </c>
      <c r="C198">
        <v>10</v>
      </c>
      <c r="D198" s="17" t="str">
        <f t="shared" si="39"/>
        <v>XXXX-WT-fixed_Pur-2021May - Pur-2021May</v>
      </c>
      <c r="AC198" t="str">
        <f t="shared" si="26"/>
        <v/>
      </c>
      <c r="AD198" t="str">
        <f t="shared" si="27"/>
        <v/>
      </c>
      <c r="AE198" t="str">
        <f>IF(AB198&lt;&gt;"",COUNTIFS($B$2:$Y$17,AB198,cell_passage!$B$2:$Y$17,"&lt;&gt;"),"")</f>
        <v/>
      </c>
      <c r="AF198" t="str">
        <f t="shared" si="28"/>
        <v/>
      </c>
      <c r="AG198" t="str">
        <f t="shared" si="29"/>
        <v/>
      </c>
      <c r="AH198" t="str">
        <f t="shared" si="32"/>
        <v/>
      </c>
      <c r="AI198" t="str">
        <f t="shared" si="33"/>
        <v/>
      </c>
      <c r="AJ198" t="str">
        <f t="shared" si="34"/>
        <v/>
      </c>
      <c r="AK198" t="str">
        <f>IF('Plate preparation Calculations'!N205&lt;&gt;"",'Plate preparation Calculations'!N205,"")</f>
        <v/>
      </c>
      <c r="AL198" s="27" t="str">
        <f t="shared" si="35"/>
        <v/>
      </c>
      <c r="AM198" s="21" t="str">
        <f t="shared" si="36"/>
        <v/>
      </c>
      <c r="AN198" t="str">
        <f t="shared" si="30"/>
        <v/>
      </c>
    </row>
    <row r="199" spans="1:40" x14ac:dyDescent="0.3">
      <c r="A199" s="16" t="s">
        <v>205</v>
      </c>
      <c r="B199" t="s">
        <v>29</v>
      </c>
      <c r="C199">
        <v>10</v>
      </c>
      <c r="D199" s="17" t="str">
        <f t="shared" si="39"/>
        <v>XXXX-WT-fixed_Pur-2021May - Pur-2021May</v>
      </c>
      <c r="AC199" t="str">
        <f t="shared" ref="AC199:AC262" si="40">IFERROR(IF(AB199&lt;&gt;"error",LEFT(AB199,FIND(" - ",AB199)-1),"error! Please check plate layout"),"")</f>
        <v/>
      </c>
      <c r="AD199" t="str">
        <f t="shared" ref="AD199:AD262" si="41">TRIM(MID(SUBSTITUTE(AB199," - ",REPT(" ",LEN(AB199))),(2-1)*LEN(AB199)+1,LEN(AB199)))</f>
        <v/>
      </c>
      <c r="AE199" t="str">
        <f>IF(AB199&lt;&gt;"",COUNTIFS($B$2:$Y$17,AB199,cell_passage!$B$2:$Y$17,"&lt;&gt;"),"")</f>
        <v/>
      </c>
      <c r="AF199" t="str">
        <f t="shared" si="28"/>
        <v/>
      </c>
      <c r="AG199" t="str">
        <f t="shared" si="29"/>
        <v/>
      </c>
      <c r="AH199" t="str">
        <f t="shared" si="32"/>
        <v/>
      </c>
      <c r="AI199" t="str">
        <f t="shared" si="33"/>
        <v/>
      </c>
      <c r="AJ199" t="str">
        <f t="shared" si="34"/>
        <v/>
      </c>
      <c r="AK199" t="str">
        <f>IF('Plate preparation Calculations'!N206&lt;&gt;"",'Plate preparation Calculations'!N206,"")</f>
        <v/>
      </c>
      <c r="AL199" s="27" t="str">
        <f t="shared" si="35"/>
        <v/>
      </c>
      <c r="AM199" s="21" t="str">
        <f t="shared" si="36"/>
        <v/>
      </c>
      <c r="AN199" t="str">
        <f t="shared" si="30"/>
        <v/>
      </c>
    </row>
    <row r="200" spans="1:40" x14ac:dyDescent="0.3">
      <c r="A200" s="16" t="s">
        <v>206</v>
      </c>
      <c r="B200" t="s">
        <v>30</v>
      </c>
      <c r="C200">
        <v>10</v>
      </c>
      <c r="D200" s="17" t="str">
        <f t="shared" si="39"/>
        <v>XXXX-WT-fixed_Pur-2021May - Pur-2021May</v>
      </c>
      <c r="AC200" t="str">
        <f t="shared" si="40"/>
        <v/>
      </c>
      <c r="AD200" t="str">
        <f t="shared" si="41"/>
        <v/>
      </c>
      <c r="AE200" t="str">
        <f>IF(AB200&lt;&gt;"",COUNTIFS($B$2:$Y$17,AB200,cell_passage!$B$2:$Y$17,"&lt;&gt;"),"")</f>
        <v/>
      </c>
      <c r="AF200" t="str">
        <f t="shared" si="28"/>
        <v/>
      </c>
      <c r="AG200" t="str">
        <f t="shared" si="29"/>
        <v/>
      </c>
      <c r="AH200" t="str">
        <f t="shared" si="32"/>
        <v/>
      </c>
      <c r="AI200" t="str">
        <f t="shared" si="33"/>
        <v/>
      </c>
      <c r="AJ200" t="str">
        <f t="shared" si="34"/>
        <v/>
      </c>
      <c r="AK200" t="str">
        <f>IF('Plate preparation Calculations'!N207&lt;&gt;"",'Plate preparation Calculations'!N207,"")</f>
        <v/>
      </c>
      <c r="AL200" s="27" t="str">
        <f t="shared" si="35"/>
        <v/>
      </c>
      <c r="AM200" s="21" t="str">
        <f t="shared" si="36"/>
        <v/>
      </c>
      <c r="AN200" t="str">
        <f t="shared" si="30"/>
        <v/>
      </c>
    </row>
    <row r="201" spans="1:40" x14ac:dyDescent="0.3">
      <c r="A201" s="16" t="s">
        <v>207</v>
      </c>
      <c r="B201" t="s">
        <v>31</v>
      </c>
      <c r="C201">
        <v>10</v>
      </c>
      <c r="D201" s="17" t="str">
        <f t="shared" si="39"/>
        <v>XXXX-WT-fixed_Pur-2021May - Pur-2021May</v>
      </c>
      <c r="AC201" t="str">
        <f t="shared" si="40"/>
        <v/>
      </c>
      <c r="AD201" t="str">
        <f t="shared" si="41"/>
        <v/>
      </c>
      <c r="AE201" t="str">
        <f>IF(AB201&lt;&gt;"",COUNTIFS($B$2:$Y$17,AB201,cell_passage!$B$2:$Y$17,"&lt;&gt;"),"")</f>
        <v/>
      </c>
      <c r="AF201" t="str">
        <f t="shared" si="28"/>
        <v/>
      </c>
      <c r="AG201" t="str">
        <f t="shared" si="29"/>
        <v/>
      </c>
      <c r="AH201" t="str">
        <f t="shared" si="32"/>
        <v/>
      </c>
      <c r="AI201" t="str">
        <f t="shared" si="33"/>
        <v/>
      </c>
      <c r="AJ201" t="str">
        <f t="shared" si="34"/>
        <v/>
      </c>
      <c r="AK201" t="str">
        <f>IF('Plate preparation Calculations'!N208&lt;&gt;"",'Plate preparation Calculations'!N208,"")</f>
        <v/>
      </c>
      <c r="AL201" s="27" t="str">
        <f t="shared" si="35"/>
        <v/>
      </c>
      <c r="AM201" s="21" t="str">
        <f t="shared" si="36"/>
        <v/>
      </c>
      <c r="AN201" t="str">
        <f t="shared" si="30"/>
        <v/>
      </c>
    </row>
    <row r="202" spans="1:40" x14ac:dyDescent="0.3">
      <c r="A202" s="16" t="s">
        <v>208</v>
      </c>
      <c r="B202" t="s">
        <v>32</v>
      </c>
      <c r="C202">
        <v>10</v>
      </c>
      <c r="D202" s="17" t="str">
        <f t="shared" si="39"/>
        <v>XXXX-WT-fixed_Pur-2021May - Pur-2021May</v>
      </c>
      <c r="AC202" t="str">
        <f t="shared" si="40"/>
        <v/>
      </c>
      <c r="AD202" t="str">
        <f t="shared" si="41"/>
        <v/>
      </c>
      <c r="AE202" t="str">
        <f>IF(AB202&lt;&gt;"",COUNTIFS($B$2:$Y$17,AB202,cell_passage!$B$2:$Y$17,"&lt;&gt;"),"")</f>
        <v/>
      </c>
      <c r="AF202" t="str">
        <f t="shared" si="28"/>
        <v/>
      </c>
      <c r="AG202" t="str">
        <f t="shared" si="29"/>
        <v/>
      </c>
      <c r="AH202" t="str">
        <f t="shared" si="32"/>
        <v/>
      </c>
      <c r="AI202" t="str">
        <f t="shared" si="33"/>
        <v/>
      </c>
      <c r="AJ202" t="str">
        <f t="shared" si="34"/>
        <v/>
      </c>
      <c r="AK202" t="str">
        <f>IF('Plate preparation Calculations'!N209&lt;&gt;"",'Plate preparation Calculations'!N209,"")</f>
        <v/>
      </c>
      <c r="AL202" s="27" t="str">
        <f t="shared" si="35"/>
        <v/>
      </c>
      <c r="AM202" s="21" t="str">
        <f t="shared" si="36"/>
        <v/>
      </c>
      <c r="AN202" t="str">
        <f t="shared" si="30"/>
        <v/>
      </c>
    </row>
    <row r="203" spans="1:40" x14ac:dyDescent="0.3">
      <c r="A203" s="16" t="s">
        <v>209</v>
      </c>
      <c r="B203" t="s">
        <v>33</v>
      </c>
      <c r="C203">
        <v>10</v>
      </c>
      <c r="D203" s="17" t="str">
        <f t="shared" si="39"/>
        <v>XXXX-WT-fixed_Pur-2021May - Pur-2021May</v>
      </c>
      <c r="AC203" t="str">
        <f t="shared" si="40"/>
        <v/>
      </c>
      <c r="AD203" t="str">
        <f t="shared" si="41"/>
        <v/>
      </c>
      <c r="AE203" t="str">
        <f>IF(AB203&lt;&gt;"",COUNTIFS($B$2:$Y$17,AB203,cell_passage!$B$2:$Y$17,"&lt;&gt;"),"")</f>
        <v/>
      </c>
      <c r="AF203" t="str">
        <f t="shared" si="28"/>
        <v/>
      </c>
      <c r="AG203" t="str">
        <f t="shared" si="29"/>
        <v/>
      </c>
      <c r="AH203" t="str">
        <f t="shared" si="32"/>
        <v/>
      </c>
      <c r="AI203" t="str">
        <f t="shared" si="33"/>
        <v/>
      </c>
      <c r="AJ203" t="str">
        <f t="shared" si="34"/>
        <v/>
      </c>
      <c r="AK203" t="str">
        <f>IF('Plate preparation Calculations'!N210&lt;&gt;"",'Plate preparation Calculations'!N210,"")</f>
        <v/>
      </c>
      <c r="AL203" s="27" t="str">
        <f t="shared" si="35"/>
        <v/>
      </c>
      <c r="AM203" s="21" t="str">
        <f t="shared" si="36"/>
        <v/>
      </c>
      <c r="AN203" t="str">
        <f t="shared" si="30"/>
        <v/>
      </c>
    </row>
    <row r="204" spans="1:40" x14ac:dyDescent="0.3">
      <c r="A204" s="16" t="s">
        <v>210</v>
      </c>
      <c r="B204" t="s">
        <v>34</v>
      </c>
      <c r="C204">
        <v>10</v>
      </c>
      <c r="D204" s="17" t="str">
        <f t="shared" si="39"/>
        <v>XXXX-WT-fixed_Pur-2021May - Pur-2021May</v>
      </c>
      <c r="AC204" t="str">
        <f t="shared" si="40"/>
        <v/>
      </c>
      <c r="AD204" t="str">
        <f t="shared" si="41"/>
        <v/>
      </c>
      <c r="AE204" t="str">
        <f>IF(AB204&lt;&gt;"",COUNTIFS($B$2:$Y$17,AB204,cell_passage!$B$2:$Y$17,"&lt;&gt;"),"")</f>
        <v/>
      </c>
      <c r="AF204" t="str">
        <f t="shared" si="28"/>
        <v/>
      </c>
      <c r="AG204" t="str">
        <f t="shared" si="29"/>
        <v/>
      </c>
      <c r="AH204" t="str">
        <f t="shared" si="32"/>
        <v/>
      </c>
      <c r="AI204" t="str">
        <f t="shared" si="33"/>
        <v/>
      </c>
      <c r="AJ204" t="str">
        <f t="shared" si="34"/>
        <v/>
      </c>
      <c r="AK204" t="str">
        <f>IF('Plate preparation Calculations'!N211&lt;&gt;"",'Plate preparation Calculations'!N211,"")</f>
        <v/>
      </c>
      <c r="AL204" s="27" t="str">
        <f t="shared" si="35"/>
        <v/>
      </c>
      <c r="AM204" s="21" t="str">
        <f t="shared" si="36"/>
        <v/>
      </c>
      <c r="AN204" t="str">
        <f t="shared" si="30"/>
        <v/>
      </c>
    </row>
    <row r="205" spans="1:40" x14ac:dyDescent="0.3">
      <c r="A205" s="16" t="s">
        <v>211</v>
      </c>
      <c r="B205" t="s">
        <v>35</v>
      </c>
      <c r="C205">
        <v>10</v>
      </c>
      <c r="D205" s="17" t="str">
        <f t="shared" si="39"/>
        <v>XXXX-WT-fixed_Pur-2021May - Pur-2021May</v>
      </c>
      <c r="AC205" t="str">
        <f t="shared" si="40"/>
        <v/>
      </c>
      <c r="AD205" t="str">
        <f t="shared" si="41"/>
        <v/>
      </c>
      <c r="AE205" t="str">
        <f>IF(AB205&lt;&gt;"",COUNTIFS($B$2:$Y$17,AB205,cell_passage!$B$2:$Y$17,"&lt;&gt;"),"")</f>
        <v/>
      </c>
      <c r="AF205" t="str">
        <f t="shared" ref="AF205:AF268" si="42">IFERROR(AE205*AD205,"")</f>
        <v/>
      </c>
      <c r="AG205" t="str">
        <f t="shared" ref="AG205:AG268" si="43">IFERROR(AE205*$AF$1,"")</f>
        <v/>
      </c>
      <c r="AH205" t="str">
        <f t="shared" si="32"/>
        <v/>
      </c>
      <c r="AI205" t="str">
        <f t="shared" si="33"/>
        <v/>
      </c>
      <c r="AJ205" t="str">
        <f t="shared" si="34"/>
        <v/>
      </c>
      <c r="AK205" t="str">
        <f>IF('Plate preparation Calculations'!N212&lt;&gt;"",'Plate preparation Calculations'!N212,"")</f>
        <v/>
      </c>
      <c r="AL205" s="27" t="str">
        <f t="shared" si="35"/>
        <v/>
      </c>
      <c r="AM205" s="21" t="str">
        <f t="shared" si="36"/>
        <v/>
      </c>
      <c r="AN205" t="str">
        <f t="shared" ref="AN205:AN268" si="44">IFERROR($AF$1*$AC$1*$AC$2*AE205,"")</f>
        <v/>
      </c>
    </row>
    <row r="206" spans="1:40" x14ac:dyDescent="0.3">
      <c r="A206" s="16" t="s">
        <v>212</v>
      </c>
      <c r="B206" t="s">
        <v>18</v>
      </c>
      <c r="C206">
        <v>11</v>
      </c>
      <c r="D206" s="17" t="str">
        <f t="shared" ref="D206:D221" si="45">IF(L2&lt;&gt;"",L2,"")</f>
        <v>Buffer</v>
      </c>
      <c r="AC206" t="str">
        <f t="shared" si="40"/>
        <v/>
      </c>
      <c r="AD206" t="str">
        <f t="shared" si="41"/>
        <v/>
      </c>
      <c r="AE206" t="str">
        <f>IF(AB206&lt;&gt;"",COUNTIFS($B$2:$Y$17,AB206,cell_passage!$B$2:$Y$17,"&lt;&gt;"),"")</f>
        <v/>
      </c>
      <c r="AF206" t="str">
        <f t="shared" si="42"/>
        <v/>
      </c>
      <c r="AG206" t="str">
        <f t="shared" si="43"/>
        <v/>
      </c>
      <c r="AH206" t="str">
        <f t="shared" si="32"/>
        <v/>
      </c>
      <c r="AI206" t="str">
        <f t="shared" si="33"/>
        <v/>
      </c>
      <c r="AJ206" t="str">
        <f t="shared" si="34"/>
        <v/>
      </c>
      <c r="AK206" t="str">
        <f>IF('Plate preparation Calculations'!N213&lt;&gt;"",'Plate preparation Calculations'!N213,"")</f>
        <v/>
      </c>
      <c r="AL206" s="27" t="str">
        <f t="shared" si="35"/>
        <v/>
      </c>
      <c r="AM206" s="21" t="str">
        <f t="shared" si="36"/>
        <v/>
      </c>
      <c r="AN206" t="str">
        <f t="shared" si="44"/>
        <v/>
      </c>
    </row>
    <row r="207" spans="1:40" x14ac:dyDescent="0.3">
      <c r="A207" s="16" t="s">
        <v>213</v>
      </c>
      <c r="B207" t="s">
        <v>21</v>
      </c>
      <c r="C207">
        <v>11</v>
      </c>
      <c r="D207" s="17" t="str">
        <f t="shared" si="45"/>
        <v>XXXX-WT-fixed_Pur-2021May - Pur-2021May</v>
      </c>
      <c r="AC207" t="str">
        <f t="shared" si="40"/>
        <v/>
      </c>
      <c r="AD207" t="str">
        <f t="shared" si="41"/>
        <v/>
      </c>
      <c r="AE207" t="str">
        <f>IF(AB207&lt;&gt;"",COUNTIFS($B$2:$Y$17,AB207,cell_passage!$B$2:$Y$17,"&lt;&gt;"),"")</f>
        <v/>
      </c>
      <c r="AF207" t="str">
        <f t="shared" si="42"/>
        <v/>
      </c>
      <c r="AG207" t="str">
        <f t="shared" si="43"/>
        <v/>
      </c>
      <c r="AH207" t="str">
        <f t="shared" si="32"/>
        <v/>
      </c>
      <c r="AI207" t="str">
        <f t="shared" si="33"/>
        <v/>
      </c>
      <c r="AJ207" t="str">
        <f t="shared" si="34"/>
        <v/>
      </c>
      <c r="AK207" t="str">
        <f>IF('Plate preparation Calculations'!N214&lt;&gt;"",'Plate preparation Calculations'!N214,"")</f>
        <v/>
      </c>
      <c r="AL207" s="27" t="str">
        <f t="shared" si="35"/>
        <v/>
      </c>
      <c r="AM207" s="21" t="str">
        <f t="shared" si="36"/>
        <v/>
      </c>
      <c r="AN207" t="str">
        <f t="shared" si="44"/>
        <v/>
      </c>
    </row>
    <row r="208" spans="1:40" x14ac:dyDescent="0.3">
      <c r="A208" s="16" t="s">
        <v>214</v>
      </c>
      <c r="B208" t="s">
        <v>22</v>
      </c>
      <c r="C208">
        <v>11</v>
      </c>
      <c r="D208" s="17" t="str">
        <f t="shared" si="45"/>
        <v>XXXX-WT-fixed_Pur-2021May - Pur-2021May</v>
      </c>
      <c r="AC208" t="str">
        <f t="shared" si="40"/>
        <v/>
      </c>
      <c r="AD208" t="str">
        <f t="shared" si="41"/>
        <v/>
      </c>
      <c r="AE208" t="str">
        <f>IF(AB208&lt;&gt;"",COUNTIFS($B$2:$Y$17,AB208,cell_passage!$B$2:$Y$17,"&lt;&gt;"),"")</f>
        <v/>
      </c>
      <c r="AF208" t="str">
        <f t="shared" si="42"/>
        <v/>
      </c>
      <c r="AG208" t="str">
        <f t="shared" si="43"/>
        <v/>
      </c>
      <c r="AH208" t="str">
        <f t="shared" si="32"/>
        <v/>
      </c>
      <c r="AI208" t="str">
        <f t="shared" si="33"/>
        <v/>
      </c>
      <c r="AJ208" t="str">
        <f t="shared" si="34"/>
        <v/>
      </c>
      <c r="AK208" t="str">
        <f>IF('Plate preparation Calculations'!N215&lt;&gt;"",'Plate preparation Calculations'!N215,"")</f>
        <v/>
      </c>
      <c r="AL208" s="27" t="str">
        <f t="shared" si="35"/>
        <v/>
      </c>
      <c r="AM208" s="21" t="str">
        <f t="shared" si="36"/>
        <v/>
      </c>
      <c r="AN208" t="str">
        <f t="shared" si="44"/>
        <v/>
      </c>
    </row>
    <row r="209" spans="1:40" x14ac:dyDescent="0.3">
      <c r="A209" s="16" t="s">
        <v>215</v>
      </c>
      <c r="B209" t="s">
        <v>23</v>
      </c>
      <c r="C209">
        <v>11</v>
      </c>
      <c r="D209" s="17" t="str">
        <f t="shared" si="45"/>
        <v>XXXX-WT-fixed_Pur-2021May - Pur-2021May</v>
      </c>
      <c r="AC209" t="str">
        <f t="shared" si="40"/>
        <v/>
      </c>
      <c r="AD209" t="str">
        <f t="shared" si="41"/>
        <v/>
      </c>
      <c r="AE209" t="str">
        <f>IF(AB209&lt;&gt;"",COUNTIFS($B$2:$Y$17,AB209,cell_passage!$B$2:$Y$17,"&lt;&gt;"),"")</f>
        <v/>
      </c>
      <c r="AF209" t="str">
        <f t="shared" si="42"/>
        <v/>
      </c>
      <c r="AG209" t="str">
        <f t="shared" si="43"/>
        <v/>
      </c>
      <c r="AH209" t="str">
        <f t="shared" si="32"/>
        <v/>
      </c>
      <c r="AI209" t="str">
        <f t="shared" si="33"/>
        <v/>
      </c>
      <c r="AJ209" t="str">
        <f t="shared" si="34"/>
        <v/>
      </c>
      <c r="AK209" t="str">
        <f>IF('Plate preparation Calculations'!N216&lt;&gt;"",'Plate preparation Calculations'!N216,"")</f>
        <v/>
      </c>
      <c r="AL209" s="27" t="str">
        <f t="shared" si="35"/>
        <v/>
      </c>
      <c r="AM209" s="21" t="str">
        <f t="shared" si="36"/>
        <v/>
      </c>
      <c r="AN209" t="str">
        <f t="shared" si="44"/>
        <v/>
      </c>
    </row>
    <row r="210" spans="1:40" x14ac:dyDescent="0.3">
      <c r="A210" s="16" t="s">
        <v>216</v>
      </c>
      <c r="B210" t="s">
        <v>24</v>
      </c>
      <c r="C210">
        <v>11</v>
      </c>
      <c r="D210" s="17" t="str">
        <f t="shared" si="45"/>
        <v>XXXX-WT-fixed_Pur-2021May - Pur-2021May</v>
      </c>
      <c r="AC210" t="str">
        <f t="shared" si="40"/>
        <v/>
      </c>
      <c r="AD210" t="str">
        <f t="shared" si="41"/>
        <v/>
      </c>
      <c r="AE210" t="str">
        <f>IF(AB210&lt;&gt;"",COUNTIFS($B$2:$Y$17,AB210,cell_passage!$B$2:$Y$17,"&lt;&gt;"),"")</f>
        <v/>
      </c>
      <c r="AF210" t="str">
        <f t="shared" si="42"/>
        <v/>
      </c>
      <c r="AG210" t="str">
        <f t="shared" si="43"/>
        <v/>
      </c>
      <c r="AH210" t="str">
        <f t="shared" si="32"/>
        <v/>
      </c>
      <c r="AI210" t="str">
        <f t="shared" si="33"/>
        <v/>
      </c>
      <c r="AJ210" t="str">
        <f t="shared" si="34"/>
        <v/>
      </c>
      <c r="AK210" t="str">
        <f>IF('Plate preparation Calculations'!N217&lt;&gt;"",'Plate preparation Calculations'!N217,"")</f>
        <v/>
      </c>
      <c r="AL210" s="27" t="str">
        <f t="shared" si="35"/>
        <v/>
      </c>
      <c r="AM210" s="21" t="str">
        <f t="shared" si="36"/>
        <v/>
      </c>
      <c r="AN210" t="str">
        <f t="shared" si="44"/>
        <v/>
      </c>
    </row>
    <row r="211" spans="1:40" x14ac:dyDescent="0.3">
      <c r="A211" s="16" t="s">
        <v>217</v>
      </c>
      <c r="B211" t="s">
        <v>25</v>
      </c>
      <c r="C211">
        <v>11</v>
      </c>
      <c r="D211" s="17" t="str">
        <f t="shared" si="45"/>
        <v>XXXX-WT-fixed_Pur-2021May - Pur-2021May</v>
      </c>
      <c r="AC211" t="str">
        <f t="shared" si="40"/>
        <v/>
      </c>
      <c r="AD211" t="str">
        <f t="shared" si="41"/>
        <v/>
      </c>
      <c r="AE211" t="str">
        <f>IF(AB211&lt;&gt;"",COUNTIFS($B$2:$Y$17,AB211,cell_passage!$B$2:$Y$17,"&lt;&gt;"),"")</f>
        <v/>
      </c>
      <c r="AF211" t="str">
        <f t="shared" si="42"/>
        <v/>
      </c>
      <c r="AG211" t="str">
        <f t="shared" si="43"/>
        <v/>
      </c>
      <c r="AH211" t="str">
        <f t="shared" si="32"/>
        <v/>
      </c>
      <c r="AI211" t="str">
        <f t="shared" si="33"/>
        <v/>
      </c>
      <c r="AJ211" t="str">
        <f t="shared" si="34"/>
        <v/>
      </c>
      <c r="AK211" t="str">
        <f>IF('Plate preparation Calculations'!N218&lt;&gt;"",'Plate preparation Calculations'!N218,"")</f>
        <v/>
      </c>
      <c r="AL211" s="27" t="str">
        <f t="shared" si="35"/>
        <v/>
      </c>
      <c r="AM211" s="21" t="str">
        <f t="shared" si="36"/>
        <v/>
      </c>
      <c r="AN211" t="str">
        <f t="shared" si="44"/>
        <v/>
      </c>
    </row>
    <row r="212" spans="1:40" x14ac:dyDescent="0.3">
      <c r="A212" s="16" t="s">
        <v>218</v>
      </c>
      <c r="B212" t="s">
        <v>26</v>
      </c>
      <c r="C212">
        <v>11</v>
      </c>
      <c r="D212" s="17" t="str">
        <f t="shared" si="45"/>
        <v>XXXX-WT-fixed_Pur-2021May - Pur-2021May</v>
      </c>
      <c r="AC212" t="str">
        <f t="shared" si="40"/>
        <v/>
      </c>
      <c r="AD212" t="str">
        <f t="shared" si="41"/>
        <v/>
      </c>
      <c r="AE212" t="str">
        <f>IF(AB212&lt;&gt;"",COUNTIFS($B$2:$Y$17,AB212,cell_passage!$B$2:$Y$17,"&lt;&gt;"),"")</f>
        <v/>
      </c>
      <c r="AF212" t="str">
        <f t="shared" si="42"/>
        <v/>
      </c>
      <c r="AG212" t="str">
        <f t="shared" si="43"/>
        <v/>
      </c>
      <c r="AH212" t="str">
        <f t="shared" ref="AH212:AH275" si="46">IFERROR(1000*AF212/AG212,"")</f>
        <v/>
      </c>
      <c r="AI212" t="str">
        <f t="shared" ref="AI212:AI275" si="47">IFERROR(AF212*$AC$1,"")</f>
        <v/>
      </c>
      <c r="AJ212" t="str">
        <f t="shared" ref="AJ212:AJ275" si="48">IFERROR(AG212*$AC$1,"")</f>
        <v/>
      </c>
      <c r="AK212" t="str">
        <f>IF('Plate preparation Calculations'!N219&lt;&gt;"",'Plate preparation Calculations'!N219,"")</f>
        <v/>
      </c>
      <c r="AL212" s="27" t="str">
        <f t="shared" ref="AL212:AL275" si="49">IFERROR(1000*$AC$2*AI212/AK212,"")</f>
        <v/>
      </c>
      <c r="AM212" s="21" t="str">
        <f t="shared" ref="AM212:AM275" si="50">IFERROR(AN212-AL212,"")</f>
        <v/>
      </c>
      <c r="AN212" t="str">
        <f t="shared" si="44"/>
        <v/>
      </c>
    </row>
    <row r="213" spans="1:40" x14ac:dyDescent="0.3">
      <c r="A213" s="16" t="s">
        <v>219</v>
      </c>
      <c r="B213" t="s">
        <v>27</v>
      </c>
      <c r="C213">
        <v>11</v>
      </c>
      <c r="D213" s="17" t="str">
        <f t="shared" si="45"/>
        <v>XXXX-WT-fixed_Pur-2021May - Pur-2021May</v>
      </c>
      <c r="AC213" t="str">
        <f t="shared" si="40"/>
        <v/>
      </c>
      <c r="AD213" t="str">
        <f t="shared" si="41"/>
        <v/>
      </c>
      <c r="AE213" t="str">
        <f>IF(AB213&lt;&gt;"",COUNTIFS($B$2:$Y$17,AB213,cell_passage!$B$2:$Y$17,"&lt;&gt;"),"")</f>
        <v/>
      </c>
      <c r="AF213" t="str">
        <f t="shared" si="42"/>
        <v/>
      </c>
      <c r="AG213" t="str">
        <f t="shared" si="43"/>
        <v/>
      </c>
      <c r="AH213" t="str">
        <f t="shared" si="46"/>
        <v/>
      </c>
      <c r="AI213" t="str">
        <f t="shared" si="47"/>
        <v/>
      </c>
      <c r="AJ213" t="str">
        <f t="shared" si="48"/>
        <v/>
      </c>
      <c r="AK213" t="str">
        <f>IF('Plate preparation Calculations'!N220&lt;&gt;"",'Plate preparation Calculations'!N220,"")</f>
        <v/>
      </c>
      <c r="AL213" s="27" t="str">
        <f t="shared" si="49"/>
        <v/>
      </c>
      <c r="AM213" s="21" t="str">
        <f t="shared" si="50"/>
        <v/>
      </c>
      <c r="AN213" t="str">
        <f t="shared" si="44"/>
        <v/>
      </c>
    </row>
    <row r="214" spans="1:40" x14ac:dyDescent="0.3">
      <c r="A214" s="16" t="s">
        <v>220</v>
      </c>
      <c r="B214" t="s">
        <v>28</v>
      </c>
      <c r="C214">
        <v>11</v>
      </c>
      <c r="D214" s="17" t="str">
        <f t="shared" si="45"/>
        <v>XXXX-WT-fixed_Pur-2021May - Pur-2021May</v>
      </c>
      <c r="AC214" t="str">
        <f t="shared" si="40"/>
        <v/>
      </c>
      <c r="AD214" t="str">
        <f t="shared" si="41"/>
        <v/>
      </c>
      <c r="AE214" t="str">
        <f>IF(AB214&lt;&gt;"",COUNTIFS($B$2:$Y$17,AB214,cell_passage!$B$2:$Y$17,"&lt;&gt;"),"")</f>
        <v/>
      </c>
      <c r="AF214" t="str">
        <f t="shared" si="42"/>
        <v/>
      </c>
      <c r="AG214" t="str">
        <f t="shared" si="43"/>
        <v/>
      </c>
      <c r="AH214" t="str">
        <f t="shared" si="46"/>
        <v/>
      </c>
      <c r="AI214" t="str">
        <f t="shared" si="47"/>
        <v/>
      </c>
      <c r="AJ214" t="str">
        <f t="shared" si="48"/>
        <v/>
      </c>
      <c r="AK214" t="str">
        <f>IF('Plate preparation Calculations'!N221&lt;&gt;"",'Plate preparation Calculations'!N221,"")</f>
        <v/>
      </c>
      <c r="AL214" s="27" t="str">
        <f t="shared" si="49"/>
        <v/>
      </c>
      <c r="AM214" s="21" t="str">
        <f t="shared" si="50"/>
        <v/>
      </c>
      <c r="AN214" t="str">
        <f t="shared" si="44"/>
        <v/>
      </c>
    </row>
    <row r="215" spans="1:40" x14ac:dyDescent="0.3">
      <c r="A215" s="16" t="s">
        <v>221</v>
      </c>
      <c r="B215" t="s">
        <v>29</v>
      </c>
      <c r="C215">
        <v>11</v>
      </c>
      <c r="D215" s="17" t="str">
        <f t="shared" si="45"/>
        <v>XXXX-WT-fixed_Pur-2021May - Pur-2021May</v>
      </c>
      <c r="AC215" t="str">
        <f t="shared" si="40"/>
        <v/>
      </c>
      <c r="AD215" t="str">
        <f t="shared" si="41"/>
        <v/>
      </c>
      <c r="AE215" t="str">
        <f>IF(AB215&lt;&gt;"",COUNTIFS($B$2:$Y$17,AB215,cell_passage!$B$2:$Y$17,"&lt;&gt;"),"")</f>
        <v/>
      </c>
      <c r="AF215" t="str">
        <f t="shared" si="42"/>
        <v/>
      </c>
      <c r="AG215" t="str">
        <f t="shared" si="43"/>
        <v/>
      </c>
      <c r="AH215" t="str">
        <f t="shared" si="46"/>
        <v/>
      </c>
      <c r="AI215" t="str">
        <f t="shared" si="47"/>
        <v/>
      </c>
      <c r="AJ215" t="str">
        <f t="shared" si="48"/>
        <v/>
      </c>
      <c r="AK215" t="str">
        <f>IF('Plate preparation Calculations'!N222&lt;&gt;"",'Plate preparation Calculations'!N222,"")</f>
        <v/>
      </c>
      <c r="AL215" s="27" t="str">
        <f t="shared" si="49"/>
        <v/>
      </c>
      <c r="AM215" s="21" t="str">
        <f t="shared" si="50"/>
        <v/>
      </c>
      <c r="AN215" t="str">
        <f t="shared" si="44"/>
        <v/>
      </c>
    </row>
    <row r="216" spans="1:40" x14ac:dyDescent="0.3">
      <c r="A216" s="16" t="s">
        <v>222</v>
      </c>
      <c r="B216" t="s">
        <v>30</v>
      </c>
      <c r="C216">
        <v>11</v>
      </c>
      <c r="D216" s="17" t="str">
        <f t="shared" si="45"/>
        <v>XXXX-WT-fixed_Pur-2021May - Pur-2021May</v>
      </c>
      <c r="AC216" t="str">
        <f t="shared" si="40"/>
        <v/>
      </c>
      <c r="AD216" t="str">
        <f t="shared" si="41"/>
        <v/>
      </c>
      <c r="AE216" t="str">
        <f>IF(AB216&lt;&gt;"",COUNTIFS($B$2:$Y$17,AB216,cell_passage!$B$2:$Y$17,"&lt;&gt;"),"")</f>
        <v/>
      </c>
      <c r="AF216" t="str">
        <f t="shared" si="42"/>
        <v/>
      </c>
      <c r="AG216" t="str">
        <f t="shared" si="43"/>
        <v/>
      </c>
      <c r="AH216" t="str">
        <f t="shared" si="46"/>
        <v/>
      </c>
      <c r="AI216" t="str">
        <f t="shared" si="47"/>
        <v/>
      </c>
      <c r="AJ216" t="str">
        <f t="shared" si="48"/>
        <v/>
      </c>
      <c r="AK216" t="str">
        <f>IF('Plate preparation Calculations'!N223&lt;&gt;"",'Plate preparation Calculations'!N223,"")</f>
        <v/>
      </c>
      <c r="AL216" s="27" t="str">
        <f t="shared" si="49"/>
        <v/>
      </c>
      <c r="AM216" s="21" t="str">
        <f t="shared" si="50"/>
        <v/>
      </c>
      <c r="AN216" t="str">
        <f t="shared" si="44"/>
        <v/>
      </c>
    </row>
    <row r="217" spans="1:40" x14ac:dyDescent="0.3">
      <c r="A217" s="16" t="s">
        <v>223</v>
      </c>
      <c r="B217" t="s">
        <v>31</v>
      </c>
      <c r="C217">
        <v>11</v>
      </c>
      <c r="D217" s="17" t="str">
        <f t="shared" si="45"/>
        <v>XXXX-WT-fixed_Pur-2021May - Pur-2021May</v>
      </c>
      <c r="AC217" t="str">
        <f t="shared" si="40"/>
        <v/>
      </c>
      <c r="AD217" t="str">
        <f t="shared" si="41"/>
        <v/>
      </c>
      <c r="AE217" t="str">
        <f>IF(AB217&lt;&gt;"",COUNTIFS($B$2:$Y$17,AB217,cell_passage!$B$2:$Y$17,"&lt;&gt;"),"")</f>
        <v/>
      </c>
      <c r="AF217" t="str">
        <f t="shared" si="42"/>
        <v/>
      </c>
      <c r="AG217" t="str">
        <f t="shared" si="43"/>
        <v/>
      </c>
      <c r="AH217" t="str">
        <f t="shared" si="46"/>
        <v/>
      </c>
      <c r="AI217" t="str">
        <f t="shared" si="47"/>
        <v/>
      </c>
      <c r="AJ217" t="str">
        <f t="shared" si="48"/>
        <v/>
      </c>
      <c r="AK217" t="str">
        <f>IF('Plate preparation Calculations'!N224&lt;&gt;"",'Plate preparation Calculations'!N224,"")</f>
        <v/>
      </c>
      <c r="AL217" s="27" t="str">
        <f t="shared" si="49"/>
        <v/>
      </c>
      <c r="AM217" s="21" t="str">
        <f t="shared" si="50"/>
        <v/>
      </c>
      <c r="AN217" t="str">
        <f t="shared" si="44"/>
        <v/>
      </c>
    </row>
    <row r="218" spans="1:40" x14ac:dyDescent="0.3">
      <c r="A218" s="16" t="s">
        <v>224</v>
      </c>
      <c r="B218" t="s">
        <v>32</v>
      </c>
      <c r="C218">
        <v>11</v>
      </c>
      <c r="D218" s="17" t="str">
        <f t="shared" si="45"/>
        <v>XXXX-WT-fixed_Pur-2021May - Pur-2021May</v>
      </c>
      <c r="AC218" t="str">
        <f t="shared" si="40"/>
        <v/>
      </c>
      <c r="AD218" t="str">
        <f t="shared" si="41"/>
        <v/>
      </c>
      <c r="AE218" t="str">
        <f>IF(AB218&lt;&gt;"",COUNTIFS($B$2:$Y$17,AB218,cell_passage!$B$2:$Y$17,"&lt;&gt;"),"")</f>
        <v/>
      </c>
      <c r="AF218" t="str">
        <f t="shared" si="42"/>
        <v/>
      </c>
      <c r="AG218" t="str">
        <f t="shared" si="43"/>
        <v/>
      </c>
      <c r="AH218" t="str">
        <f t="shared" si="46"/>
        <v/>
      </c>
      <c r="AI218" t="str">
        <f t="shared" si="47"/>
        <v/>
      </c>
      <c r="AJ218" t="str">
        <f t="shared" si="48"/>
        <v/>
      </c>
      <c r="AK218" t="str">
        <f>IF('Plate preparation Calculations'!N225&lt;&gt;"",'Plate preparation Calculations'!N225,"")</f>
        <v/>
      </c>
      <c r="AL218" s="27" t="str">
        <f t="shared" si="49"/>
        <v/>
      </c>
      <c r="AM218" s="21" t="str">
        <f t="shared" si="50"/>
        <v/>
      </c>
      <c r="AN218" t="str">
        <f t="shared" si="44"/>
        <v/>
      </c>
    </row>
    <row r="219" spans="1:40" x14ac:dyDescent="0.3">
      <c r="A219" s="16" t="s">
        <v>225</v>
      </c>
      <c r="B219" t="s">
        <v>33</v>
      </c>
      <c r="C219">
        <v>11</v>
      </c>
      <c r="D219" s="17" t="str">
        <f t="shared" si="45"/>
        <v>XXXX-WT-fixed_Pur-2021May - Pur-2021May</v>
      </c>
      <c r="AC219" t="str">
        <f t="shared" si="40"/>
        <v/>
      </c>
      <c r="AD219" t="str">
        <f t="shared" si="41"/>
        <v/>
      </c>
      <c r="AE219" t="str">
        <f>IF(AB219&lt;&gt;"",COUNTIFS($B$2:$Y$17,AB219,cell_passage!$B$2:$Y$17,"&lt;&gt;"),"")</f>
        <v/>
      </c>
      <c r="AF219" t="str">
        <f t="shared" si="42"/>
        <v/>
      </c>
      <c r="AG219" t="str">
        <f t="shared" si="43"/>
        <v/>
      </c>
      <c r="AH219" t="str">
        <f t="shared" si="46"/>
        <v/>
      </c>
      <c r="AI219" t="str">
        <f t="shared" si="47"/>
        <v/>
      </c>
      <c r="AJ219" t="str">
        <f t="shared" si="48"/>
        <v/>
      </c>
      <c r="AK219" t="str">
        <f>IF('Plate preparation Calculations'!N226&lt;&gt;"",'Plate preparation Calculations'!N226,"")</f>
        <v/>
      </c>
      <c r="AL219" s="27" t="str">
        <f t="shared" si="49"/>
        <v/>
      </c>
      <c r="AM219" s="21" t="str">
        <f t="shared" si="50"/>
        <v/>
      </c>
      <c r="AN219" t="str">
        <f t="shared" si="44"/>
        <v/>
      </c>
    </row>
    <row r="220" spans="1:40" x14ac:dyDescent="0.3">
      <c r="A220" s="16" t="s">
        <v>226</v>
      </c>
      <c r="B220" t="s">
        <v>34</v>
      </c>
      <c r="C220">
        <v>11</v>
      </c>
      <c r="D220" s="17" t="str">
        <f t="shared" si="45"/>
        <v>XXXX-WT-fixed_Pur-2021May - Pur-2021May</v>
      </c>
      <c r="AC220" t="str">
        <f t="shared" si="40"/>
        <v/>
      </c>
      <c r="AD220" t="str">
        <f t="shared" si="41"/>
        <v/>
      </c>
      <c r="AE220" t="str">
        <f>IF(AB220&lt;&gt;"",COUNTIFS($B$2:$Y$17,AB220,cell_passage!$B$2:$Y$17,"&lt;&gt;"),"")</f>
        <v/>
      </c>
      <c r="AF220" t="str">
        <f t="shared" si="42"/>
        <v/>
      </c>
      <c r="AG220" t="str">
        <f t="shared" si="43"/>
        <v/>
      </c>
      <c r="AH220" t="str">
        <f t="shared" si="46"/>
        <v/>
      </c>
      <c r="AI220" t="str">
        <f t="shared" si="47"/>
        <v/>
      </c>
      <c r="AJ220" t="str">
        <f t="shared" si="48"/>
        <v/>
      </c>
      <c r="AK220" t="str">
        <f>IF('Plate preparation Calculations'!N227&lt;&gt;"",'Plate preparation Calculations'!N227,"")</f>
        <v/>
      </c>
      <c r="AL220" s="27" t="str">
        <f t="shared" si="49"/>
        <v/>
      </c>
      <c r="AM220" s="21" t="str">
        <f t="shared" si="50"/>
        <v/>
      </c>
      <c r="AN220" t="str">
        <f t="shared" si="44"/>
        <v/>
      </c>
    </row>
    <row r="221" spans="1:40" x14ac:dyDescent="0.3">
      <c r="A221" s="16" t="s">
        <v>227</v>
      </c>
      <c r="B221" t="s">
        <v>35</v>
      </c>
      <c r="C221">
        <v>11</v>
      </c>
      <c r="D221" s="17" t="str">
        <f t="shared" si="45"/>
        <v>XXXX-WT-fixed_Pur-2021May - Pur-2021May</v>
      </c>
      <c r="AC221" t="str">
        <f t="shared" si="40"/>
        <v/>
      </c>
      <c r="AD221" t="str">
        <f t="shared" si="41"/>
        <v/>
      </c>
      <c r="AE221" t="str">
        <f>IF(AB221&lt;&gt;"",COUNTIFS($B$2:$Y$17,AB221,cell_passage!$B$2:$Y$17,"&lt;&gt;"),"")</f>
        <v/>
      </c>
      <c r="AF221" t="str">
        <f t="shared" si="42"/>
        <v/>
      </c>
      <c r="AG221" t="str">
        <f t="shared" si="43"/>
        <v/>
      </c>
      <c r="AH221" t="str">
        <f t="shared" si="46"/>
        <v/>
      </c>
      <c r="AI221" t="str">
        <f t="shared" si="47"/>
        <v/>
      </c>
      <c r="AJ221" t="str">
        <f t="shared" si="48"/>
        <v/>
      </c>
      <c r="AK221" t="str">
        <f>IF('Plate preparation Calculations'!N228&lt;&gt;"",'Plate preparation Calculations'!N228,"")</f>
        <v/>
      </c>
      <c r="AL221" s="27" t="str">
        <f t="shared" si="49"/>
        <v/>
      </c>
      <c r="AM221" s="21" t="str">
        <f t="shared" si="50"/>
        <v/>
      </c>
      <c r="AN221" t="str">
        <f t="shared" si="44"/>
        <v/>
      </c>
    </row>
    <row r="222" spans="1:40" x14ac:dyDescent="0.3">
      <c r="A222" s="16" t="s">
        <v>228</v>
      </c>
      <c r="B222" t="s">
        <v>18</v>
      </c>
      <c r="C222">
        <v>12</v>
      </c>
      <c r="D222" s="17" t="str">
        <f t="shared" ref="D222:D237" si="51">IF(M2&lt;&gt;"",M2,"")</f>
        <v>XXXX-WT-fixed_Pur-2021May - Pur-2021May</v>
      </c>
      <c r="AC222" t="str">
        <f t="shared" si="40"/>
        <v/>
      </c>
      <c r="AD222" t="str">
        <f t="shared" si="41"/>
        <v/>
      </c>
      <c r="AE222" t="str">
        <f>IF(AB222&lt;&gt;"",COUNTIFS($B$2:$Y$17,AB222,cell_passage!$B$2:$Y$17,"&lt;&gt;"),"")</f>
        <v/>
      </c>
      <c r="AF222" t="str">
        <f t="shared" si="42"/>
        <v/>
      </c>
      <c r="AG222" t="str">
        <f t="shared" si="43"/>
        <v/>
      </c>
      <c r="AH222" t="str">
        <f t="shared" si="46"/>
        <v/>
      </c>
      <c r="AI222" t="str">
        <f t="shared" si="47"/>
        <v/>
      </c>
      <c r="AJ222" t="str">
        <f t="shared" si="48"/>
        <v/>
      </c>
      <c r="AK222" t="str">
        <f>IF('Plate preparation Calculations'!N229&lt;&gt;"",'Plate preparation Calculations'!N229,"")</f>
        <v/>
      </c>
      <c r="AL222" s="27" t="str">
        <f t="shared" si="49"/>
        <v/>
      </c>
      <c r="AM222" s="21" t="str">
        <f t="shared" si="50"/>
        <v/>
      </c>
      <c r="AN222" t="str">
        <f t="shared" si="44"/>
        <v/>
      </c>
    </row>
    <row r="223" spans="1:40" x14ac:dyDescent="0.3">
      <c r="A223" s="16" t="s">
        <v>229</v>
      </c>
      <c r="B223" t="s">
        <v>21</v>
      </c>
      <c r="C223">
        <v>12</v>
      </c>
      <c r="D223" s="17" t="str">
        <f t="shared" si="51"/>
        <v>XXXX-WT-fixed_Pur-2021May - Pur-2021May</v>
      </c>
      <c r="AC223" t="str">
        <f t="shared" si="40"/>
        <v/>
      </c>
      <c r="AD223" t="str">
        <f t="shared" si="41"/>
        <v/>
      </c>
      <c r="AE223" t="str">
        <f>IF(AB223&lt;&gt;"",COUNTIFS($B$2:$Y$17,AB223,cell_passage!$B$2:$Y$17,"&lt;&gt;"),"")</f>
        <v/>
      </c>
      <c r="AF223" t="str">
        <f t="shared" si="42"/>
        <v/>
      </c>
      <c r="AG223" t="str">
        <f t="shared" si="43"/>
        <v/>
      </c>
      <c r="AH223" t="str">
        <f t="shared" si="46"/>
        <v/>
      </c>
      <c r="AI223" t="str">
        <f t="shared" si="47"/>
        <v/>
      </c>
      <c r="AJ223" t="str">
        <f t="shared" si="48"/>
        <v/>
      </c>
      <c r="AK223" t="str">
        <f>IF('Plate preparation Calculations'!N230&lt;&gt;"",'Plate preparation Calculations'!N230,"")</f>
        <v/>
      </c>
      <c r="AL223" s="27" t="str">
        <f t="shared" si="49"/>
        <v/>
      </c>
      <c r="AM223" s="21" t="str">
        <f t="shared" si="50"/>
        <v/>
      </c>
      <c r="AN223" t="str">
        <f t="shared" si="44"/>
        <v/>
      </c>
    </row>
    <row r="224" spans="1:40" x14ac:dyDescent="0.3">
      <c r="A224" s="16" t="s">
        <v>230</v>
      </c>
      <c r="B224" t="s">
        <v>22</v>
      </c>
      <c r="C224">
        <v>12</v>
      </c>
      <c r="D224" s="17" t="str">
        <f t="shared" si="51"/>
        <v>XXXX-WT-fixed_Pur-2021May - Pur-2021May</v>
      </c>
      <c r="AC224" t="str">
        <f t="shared" si="40"/>
        <v/>
      </c>
      <c r="AD224" t="str">
        <f t="shared" si="41"/>
        <v/>
      </c>
      <c r="AE224" t="str">
        <f>IF(AB224&lt;&gt;"",COUNTIFS($B$2:$Y$17,AB224,cell_passage!$B$2:$Y$17,"&lt;&gt;"),"")</f>
        <v/>
      </c>
      <c r="AF224" t="str">
        <f t="shared" si="42"/>
        <v/>
      </c>
      <c r="AG224" t="str">
        <f t="shared" si="43"/>
        <v/>
      </c>
      <c r="AH224" t="str">
        <f t="shared" si="46"/>
        <v/>
      </c>
      <c r="AI224" t="str">
        <f t="shared" si="47"/>
        <v/>
      </c>
      <c r="AJ224" t="str">
        <f t="shared" si="48"/>
        <v/>
      </c>
      <c r="AK224" t="str">
        <f>IF('Plate preparation Calculations'!N231&lt;&gt;"",'Plate preparation Calculations'!N231,"")</f>
        <v/>
      </c>
      <c r="AL224" s="27" t="str">
        <f t="shared" si="49"/>
        <v/>
      </c>
      <c r="AM224" s="21" t="str">
        <f t="shared" si="50"/>
        <v/>
      </c>
      <c r="AN224" t="str">
        <f t="shared" si="44"/>
        <v/>
      </c>
    </row>
    <row r="225" spans="1:40" x14ac:dyDescent="0.3">
      <c r="A225" s="16" t="s">
        <v>231</v>
      </c>
      <c r="B225" t="s">
        <v>23</v>
      </c>
      <c r="C225">
        <v>12</v>
      </c>
      <c r="D225" s="17" t="str">
        <f t="shared" si="51"/>
        <v>XXXX-WT-fixed_Pur-2021May - Pur-2021May</v>
      </c>
      <c r="AC225" t="str">
        <f t="shared" si="40"/>
        <v/>
      </c>
      <c r="AD225" t="str">
        <f t="shared" si="41"/>
        <v/>
      </c>
      <c r="AE225" t="str">
        <f>IF(AB225&lt;&gt;"",COUNTIFS($B$2:$Y$17,AB225,cell_passage!$B$2:$Y$17,"&lt;&gt;"),"")</f>
        <v/>
      </c>
      <c r="AF225" t="str">
        <f t="shared" si="42"/>
        <v/>
      </c>
      <c r="AG225" t="str">
        <f t="shared" si="43"/>
        <v/>
      </c>
      <c r="AH225" t="str">
        <f t="shared" si="46"/>
        <v/>
      </c>
      <c r="AI225" t="str">
        <f t="shared" si="47"/>
        <v/>
      </c>
      <c r="AJ225" t="str">
        <f t="shared" si="48"/>
        <v/>
      </c>
      <c r="AK225" t="str">
        <f>IF('Plate preparation Calculations'!N232&lt;&gt;"",'Plate preparation Calculations'!N232,"")</f>
        <v/>
      </c>
      <c r="AL225" s="27" t="str">
        <f t="shared" si="49"/>
        <v/>
      </c>
      <c r="AM225" s="21" t="str">
        <f t="shared" si="50"/>
        <v/>
      </c>
      <c r="AN225" t="str">
        <f t="shared" si="44"/>
        <v/>
      </c>
    </row>
    <row r="226" spans="1:40" x14ac:dyDescent="0.3">
      <c r="A226" s="16" t="s">
        <v>232</v>
      </c>
      <c r="B226" t="s">
        <v>24</v>
      </c>
      <c r="C226">
        <v>12</v>
      </c>
      <c r="D226" s="17" t="str">
        <f t="shared" si="51"/>
        <v>XXXX-WT-fixed_Pur-2021May - Pur-2021May</v>
      </c>
      <c r="AC226" t="str">
        <f t="shared" si="40"/>
        <v/>
      </c>
      <c r="AD226" t="str">
        <f t="shared" si="41"/>
        <v/>
      </c>
      <c r="AE226" t="str">
        <f>IF(AB226&lt;&gt;"",COUNTIFS($B$2:$Y$17,AB226,cell_passage!$B$2:$Y$17,"&lt;&gt;"),"")</f>
        <v/>
      </c>
      <c r="AF226" t="str">
        <f t="shared" si="42"/>
        <v/>
      </c>
      <c r="AG226" t="str">
        <f t="shared" si="43"/>
        <v/>
      </c>
      <c r="AH226" t="str">
        <f t="shared" si="46"/>
        <v/>
      </c>
      <c r="AI226" t="str">
        <f t="shared" si="47"/>
        <v/>
      </c>
      <c r="AJ226" t="str">
        <f t="shared" si="48"/>
        <v/>
      </c>
      <c r="AK226" t="str">
        <f>IF('Plate preparation Calculations'!N233&lt;&gt;"",'Plate preparation Calculations'!N233,"")</f>
        <v/>
      </c>
      <c r="AL226" s="27" t="str">
        <f t="shared" si="49"/>
        <v/>
      </c>
      <c r="AM226" s="21" t="str">
        <f t="shared" si="50"/>
        <v/>
      </c>
      <c r="AN226" t="str">
        <f t="shared" si="44"/>
        <v/>
      </c>
    </row>
    <row r="227" spans="1:40" x14ac:dyDescent="0.3">
      <c r="A227" s="16" t="s">
        <v>233</v>
      </c>
      <c r="B227" t="s">
        <v>25</v>
      </c>
      <c r="C227">
        <v>12</v>
      </c>
      <c r="D227" s="17" t="str">
        <f t="shared" si="51"/>
        <v>XXXX-WT-fixed_Pur-2021May - Pur-2021May</v>
      </c>
      <c r="AC227" t="str">
        <f t="shared" si="40"/>
        <v/>
      </c>
      <c r="AD227" t="str">
        <f t="shared" si="41"/>
        <v/>
      </c>
      <c r="AE227" t="str">
        <f>IF(AB227&lt;&gt;"",COUNTIFS($B$2:$Y$17,AB227,cell_passage!$B$2:$Y$17,"&lt;&gt;"),"")</f>
        <v/>
      </c>
      <c r="AF227" t="str">
        <f t="shared" si="42"/>
        <v/>
      </c>
      <c r="AG227" t="str">
        <f t="shared" si="43"/>
        <v/>
      </c>
      <c r="AH227" t="str">
        <f t="shared" si="46"/>
        <v/>
      </c>
      <c r="AI227" t="str">
        <f t="shared" si="47"/>
        <v/>
      </c>
      <c r="AJ227" t="str">
        <f t="shared" si="48"/>
        <v/>
      </c>
      <c r="AK227" t="str">
        <f>IF('Plate preparation Calculations'!N234&lt;&gt;"",'Plate preparation Calculations'!N234,"")</f>
        <v/>
      </c>
      <c r="AL227" s="27" t="str">
        <f t="shared" si="49"/>
        <v/>
      </c>
      <c r="AM227" s="21" t="str">
        <f t="shared" si="50"/>
        <v/>
      </c>
      <c r="AN227" t="str">
        <f t="shared" si="44"/>
        <v/>
      </c>
    </row>
    <row r="228" spans="1:40" x14ac:dyDescent="0.3">
      <c r="A228" s="16" t="s">
        <v>234</v>
      </c>
      <c r="B228" t="s">
        <v>26</v>
      </c>
      <c r="C228">
        <v>12</v>
      </c>
      <c r="D228" s="17" t="str">
        <f t="shared" si="51"/>
        <v>XXXX-WT-fixed_Pur-2021May - Pur-2021May</v>
      </c>
      <c r="AC228" t="str">
        <f t="shared" si="40"/>
        <v/>
      </c>
      <c r="AD228" t="str">
        <f t="shared" si="41"/>
        <v/>
      </c>
      <c r="AE228" t="str">
        <f>IF(AB228&lt;&gt;"",COUNTIFS($B$2:$Y$17,AB228,cell_passage!$B$2:$Y$17,"&lt;&gt;"),"")</f>
        <v/>
      </c>
      <c r="AF228" t="str">
        <f t="shared" si="42"/>
        <v/>
      </c>
      <c r="AG228" t="str">
        <f t="shared" si="43"/>
        <v/>
      </c>
      <c r="AH228" t="str">
        <f t="shared" si="46"/>
        <v/>
      </c>
      <c r="AI228" t="str">
        <f t="shared" si="47"/>
        <v/>
      </c>
      <c r="AJ228" t="str">
        <f t="shared" si="48"/>
        <v/>
      </c>
      <c r="AK228" t="str">
        <f>IF('Plate preparation Calculations'!N235&lt;&gt;"",'Plate preparation Calculations'!N235,"")</f>
        <v/>
      </c>
      <c r="AL228" s="27" t="str">
        <f t="shared" si="49"/>
        <v/>
      </c>
      <c r="AM228" s="21" t="str">
        <f t="shared" si="50"/>
        <v/>
      </c>
      <c r="AN228" t="str">
        <f t="shared" si="44"/>
        <v/>
      </c>
    </row>
    <row r="229" spans="1:40" x14ac:dyDescent="0.3">
      <c r="A229" s="16" t="s">
        <v>235</v>
      </c>
      <c r="B229" t="s">
        <v>27</v>
      </c>
      <c r="C229">
        <v>12</v>
      </c>
      <c r="D229" s="17" t="str">
        <f t="shared" si="51"/>
        <v>XXXX-WT-fixed_Pur-2021May - Pur-2021May</v>
      </c>
      <c r="AC229" t="str">
        <f t="shared" si="40"/>
        <v/>
      </c>
      <c r="AD229" t="str">
        <f t="shared" si="41"/>
        <v/>
      </c>
      <c r="AE229" t="str">
        <f>IF(AB229&lt;&gt;"",COUNTIFS($B$2:$Y$17,AB229,cell_passage!$B$2:$Y$17,"&lt;&gt;"),"")</f>
        <v/>
      </c>
      <c r="AF229" t="str">
        <f t="shared" si="42"/>
        <v/>
      </c>
      <c r="AG229" t="str">
        <f t="shared" si="43"/>
        <v/>
      </c>
      <c r="AH229" t="str">
        <f t="shared" si="46"/>
        <v/>
      </c>
      <c r="AI229" t="str">
        <f t="shared" si="47"/>
        <v/>
      </c>
      <c r="AJ229" t="str">
        <f t="shared" si="48"/>
        <v/>
      </c>
      <c r="AK229" t="str">
        <f>IF('Plate preparation Calculations'!N236&lt;&gt;"",'Plate preparation Calculations'!N236,"")</f>
        <v/>
      </c>
      <c r="AL229" s="27" t="str">
        <f t="shared" si="49"/>
        <v/>
      </c>
      <c r="AM229" s="21" t="str">
        <f t="shared" si="50"/>
        <v/>
      </c>
      <c r="AN229" t="str">
        <f t="shared" si="44"/>
        <v/>
      </c>
    </row>
    <row r="230" spans="1:40" x14ac:dyDescent="0.3">
      <c r="A230" s="16" t="s">
        <v>236</v>
      </c>
      <c r="B230" t="s">
        <v>28</v>
      </c>
      <c r="C230">
        <v>12</v>
      </c>
      <c r="D230" s="17" t="str">
        <f t="shared" si="51"/>
        <v>XXXX-WT-fixed_Pur-2021May - Pur-2021May</v>
      </c>
      <c r="AC230" t="str">
        <f t="shared" si="40"/>
        <v/>
      </c>
      <c r="AD230" t="str">
        <f t="shared" si="41"/>
        <v/>
      </c>
      <c r="AE230" t="str">
        <f>IF(AB230&lt;&gt;"",COUNTIFS($B$2:$Y$17,AB230,cell_passage!$B$2:$Y$17,"&lt;&gt;"),"")</f>
        <v/>
      </c>
      <c r="AF230" t="str">
        <f t="shared" si="42"/>
        <v/>
      </c>
      <c r="AG230" t="str">
        <f t="shared" si="43"/>
        <v/>
      </c>
      <c r="AH230" t="str">
        <f t="shared" si="46"/>
        <v/>
      </c>
      <c r="AI230" t="str">
        <f t="shared" si="47"/>
        <v/>
      </c>
      <c r="AJ230" t="str">
        <f t="shared" si="48"/>
        <v/>
      </c>
      <c r="AK230" t="str">
        <f>IF('Plate preparation Calculations'!N237&lt;&gt;"",'Plate preparation Calculations'!N237,"")</f>
        <v/>
      </c>
      <c r="AL230" s="27" t="str">
        <f t="shared" si="49"/>
        <v/>
      </c>
      <c r="AM230" s="21" t="str">
        <f t="shared" si="50"/>
        <v/>
      </c>
      <c r="AN230" t="str">
        <f t="shared" si="44"/>
        <v/>
      </c>
    </row>
    <row r="231" spans="1:40" x14ac:dyDescent="0.3">
      <c r="A231" s="16" t="s">
        <v>237</v>
      </c>
      <c r="B231" t="s">
        <v>29</v>
      </c>
      <c r="C231">
        <v>12</v>
      </c>
      <c r="D231" s="17" t="str">
        <f t="shared" si="51"/>
        <v>XXXX-WT-fixed_Pur-2021May - Pur-2021May</v>
      </c>
      <c r="AC231" t="str">
        <f t="shared" si="40"/>
        <v/>
      </c>
      <c r="AD231" t="str">
        <f t="shared" si="41"/>
        <v/>
      </c>
      <c r="AE231" t="str">
        <f>IF(AB231&lt;&gt;"",COUNTIFS($B$2:$Y$17,AB231,cell_passage!$B$2:$Y$17,"&lt;&gt;"),"")</f>
        <v/>
      </c>
      <c r="AF231" t="str">
        <f t="shared" si="42"/>
        <v/>
      </c>
      <c r="AG231" t="str">
        <f t="shared" si="43"/>
        <v/>
      </c>
      <c r="AH231" t="str">
        <f t="shared" si="46"/>
        <v/>
      </c>
      <c r="AI231" t="str">
        <f t="shared" si="47"/>
        <v/>
      </c>
      <c r="AJ231" t="str">
        <f t="shared" si="48"/>
        <v/>
      </c>
      <c r="AK231" t="str">
        <f>IF('Plate preparation Calculations'!N238&lt;&gt;"",'Plate preparation Calculations'!N238,"")</f>
        <v/>
      </c>
      <c r="AL231" s="27" t="str">
        <f t="shared" si="49"/>
        <v/>
      </c>
      <c r="AM231" s="21" t="str">
        <f t="shared" si="50"/>
        <v/>
      </c>
      <c r="AN231" t="str">
        <f t="shared" si="44"/>
        <v/>
      </c>
    </row>
    <row r="232" spans="1:40" x14ac:dyDescent="0.3">
      <c r="A232" s="16" t="s">
        <v>238</v>
      </c>
      <c r="B232" t="s">
        <v>30</v>
      </c>
      <c r="C232">
        <v>12</v>
      </c>
      <c r="D232" s="17" t="str">
        <f t="shared" si="51"/>
        <v>XXXX-WT-fixed_Pur-2021May - Pur-2021May</v>
      </c>
      <c r="AC232" t="str">
        <f t="shared" si="40"/>
        <v/>
      </c>
      <c r="AD232" t="str">
        <f t="shared" si="41"/>
        <v/>
      </c>
      <c r="AE232" t="str">
        <f>IF(AB232&lt;&gt;"",COUNTIFS($B$2:$Y$17,AB232,cell_passage!$B$2:$Y$17,"&lt;&gt;"),"")</f>
        <v/>
      </c>
      <c r="AF232" t="str">
        <f t="shared" si="42"/>
        <v/>
      </c>
      <c r="AG232" t="str">
        <f t="shared" si="43"/>
        <v/>
      </c>
      <c r="AH232" t="str">
        <f t="shared" si="46"/>
        <v/>
      </c>
      <c r="AI232" t="str">
        <f t="shared" si="47"/>
        <v/>
      </c>
      <c r="AJ232" t="str">
        <f t="shared" si="48"/>
        <v/>
      </c>
      <c r="AK232" t="str">
        <f>IF('Plate preparation Calculations'!N239&lt;&gt;"",'Plate preparation Calculations'!N239,"")</f>
        <v/>
      </c>
      <c r="AL232" s="27" t="str">
        <f t="shared" si="49"/>
        <v/>
      </c>
      <c r="AM232" s="21" t="str">
        <f t="shared" si="50"/>
        <v/>
      </c>
      <c r="AN232" t="str">
        <f t="shared" si="44"/>
        <v/>
      </c>
    </row>
    <row r="233" spans="1:40" x14ac:dyDescent="0.3">
      <c r="A233" s="16" t="s">
        <v>239</v>
      </c>
      <c r="B233" t="s">
        <v>31</v>
      </c>
      <c r="C233">
        <v>12</v>
      </c>
      <c r="D233" s="17" t="str">
        <f t="shared" si="51"/>
        <v>XXXX-WT-fixed_Pur-2021May - Pur-2021May</v>
      </c>
      <c r="AC233" t="str">
        <f t="shared" si="40"/>
        <v/>
      </c>
      <c r="AD233" t="str">
        <f t="shared" si="41"/>
        <v/>
      </c>
      <c r="AE233" t="str">
        <f>IF(AB233&lt;&gt;"",COUNTIFS($B$2:$Y$17,AB233,cell_passage!$B$2:$Y$17,"&lt;&gt;"),"")</f>
        <v/>
      </c>
      <c r="AF233" t="str">
        <f t="shared" si="42"/>
        <v/>
      </c>
      <c r="AG233" t="str">
        <f t="shared" si="43"/>
        <v/>
      </c>
      <c r="AH233" t="str">
        <f t="shared" si="46"/>
        <v/>
      </c>
      <c r="AI233" t="str">
        <f t="shared" si="47"/>
        <v/>
      </c>
      <c r="AJ233" t="str">
        <f t="shared" si="48"/>
        <v/>
      </c>
      <c r="AK233" t="str">
        <f>IF('Plate preparation Calculations'!N240&lt;&gt;"",'Plate preparation Calculations'!N240,"")</f>
        <v/>
      </c>
      <c r="AL233" s="27" t="str">
        <f t="shared" si="49"/>
        <v/>
      </c>
      <c r="AM233" s="21" t="str">
        <f t="shared" si="50"/>
        <v/>
      </c>
      <c r="AN233" t="str">
        <f t="shared" si="44"/>
        <v/>
      </c>
    </row>
    <row r="234" spans="1:40" x14ac:dyDescent="0.3">
      <c r="A234" s="16" t="s">
        <v>240</v>
      </c>
      <c r="B234" t="s">
        <v>32</v>
      </c>
      <c r="C234">
        <v>12</v>
      </c>
      <c r="D234" s="17" t="str">
        <f t="shared" si="51"/>
        <v>XXXX-WT-fixed_Pur-2021May - Pur-2021May</v>
      </c>
      <c r="AC234" t="str">
        <f t="shared" si="40"/>
        <v/>
      </c>
      <c r="AD234" t="str">
        <f t="shared" si="41"/>
        <v/>
      </c>
      <c r="AE234" t="str">
        <f>IF(AB234&lt;&gt;"",COUNTIFS($B$2:$Y$17,AB234,cell_passage!$B$2:$Y$17,"&lt;&gt;"),"")</f>
        <v/>
      </c>
      <c r="AF234" t="str">
        <f t="shared" si="42"/>
        <v/>
      </c>
      <c r="AG234" t="str">
        <f t="shared" si="43"/>
        <v/>
      </c>
      <c r="AH234" t="str">
        <f t="shared" si="46"/>
        <v/>
      </c>
      <c r="AI234" t="str">
        <f t="shared" si="47"/>
        <v/>
      </c>
      <c r="AJ234" t="str">
        <f t="shared" si="48"/>
        <v/>
      </c>
      <c r="AK234" t="str">
        <f>IF('Plate preparation Calculations'!N241&lt;&gt;"",'Plate preparation Calculations'!N241,"")</f>
        <v/>
      </c>
      <c r="AL234" s="27" t="str">
        <f t="shared" si="49"/>
        <v/>
      </c>
      <c r="AM234" s="21" t="str">
        <f t="shared" si="50"/>
        <v/>
      </c>
      <c r="AN234" t="str">
        <f t="shared" si="44"/>
        <v/>
      </c>
    </row>
    <row r="235" spans="1:40" x14ac:dyDescent="0.3">
      <c r="A235" s="16" t="s">
        <v>241</v>
      </c>
      <c r="B235" t="s">
        <v>33</v>
      </c>
      <c r="C235">
        <v>12</v>
      </c>
      <c r="D235" s="17" t="str">
        <f t="shared" si="51"/>
        <v>XXXX-WT-fixed_Pur-2021May - Pur-2021May</v>
      </c>
      <c r="AC235" t="str">
        <f t="shared" si="40"/>
        <v/>
      </c>
      <c r="AD235" t="str">
        <f t="shared" si="41"/>
        <v/>
      </c>
      <c r="AE235" t="str">
        <f>IF(AB235&lt;&gt;"",COUNTIFS($B$2:$Y$17,AB235,cell_passage!$B$2:$Y$17,"&lt;&gt;"),"")</f>
        <v/>
      </c>
      <c r="AF235" t="str">
        <f t="shared" si="42"/>
        <v/>
      </c>
      <c r="AG235" t="str">
        <f t="shared" si="43"/>
        <v/>
      </c>
      <c r="AH235" t="str">
        <f t="shared" si="46"/>
        <v/>
      </c>
      <c r="AI235" t="str">
        <f t="shared" si="47"/>
        <v/>
      </c>
      <c r="AJ235" t="str">
        <f t="shared" si="48"/>
        <v/>
      </c>
      <c r="AK235" t="str">
        <f>IF('Plate preparation Calculations'!N242&lt;&gt;"",'Plate preparation Calculations'!N242,"")</f>
        <v/>
      </c>
      <c r="AL235" s="27" t="str">
        <f t="shared" si="49"/>
        <v/>
      </c>
      <c r="AM235" s="21" t="str">
        <f t="shared" si="50"/>
        <v/>
      </c>
      <c r="AN235" t="str">
        <f t="shared" si="44"/>
        <v/>
      </c>
    </row>
    <row r="236" spans="1:40" x14ac:dyDescent="0.3">
      <c r="A236" s="16" t="s">
        <v>242</v>
      </c>
      <c r="B236" t="s">
        <v>34</v>
      </c>
      <c r="C236">
        <v>12</v>
      </c>
      <c r="D236" s="17" t="str">
        <f t="shared" si="51"/>
        <v>XXXX-WT-fixed_Pur-2021May - Pur-2021May</v>
      </c>
      <c r="AC236" t="str">
        <f t="shared" si="40"/>
        <v/>
      </c>
      <c r="AD236" t="str">
        <f t="shared" si="41"/>
        <v/>
      </c>
      <c r="AE236" t="str">
        <f>IF(AB236&lt;&gt;"",COUNTIFS($B$2:$Y$17,AB236,cell_passage!$B$2:$Y$17,"&lt;&gt;"),"")</f>
        <v/>
      </c>
      <c r="AF236" t="str">
        <f t="shared" si="42"/>
        <v/>
      </c>
      <c r="AG236" t="str">
        <f t="shared" si="43"/>
        <v/>
      </c>
      <c r="AH236" t="str">
        <f t="shared" si="46"/>
        <v/>
      </c>
      <c r="AI236" t="str">
        <f t="shared" si="47"/>
        <v/>
      </c>
      <c r="AJ236" t="str">
        <f t="shared" si="48"/>
        <v/>
      </c>
      <c r="AK236" t="str">
        <f>IF('Plate preparation Calculations'!N243&lt;&gt;"",'Plate preparation Calculations'!N243,"")</f>
        <v/>
      </c>
      <c r="AL236" s="27" t="str">
        <f t="shared" si="49"/>
        <v/>
      </c>
      <c r="AM236" s="21" t="str">
        <f t="shared" si="50"/>
        <v/>
      </c>
      <c r="AN236" t="str">
        <f t="shared" si="44"/>
        <v/>
      </c>
    </row>
    <row r="237" spans="1:40" x14ac:dyDescent="0.3">
      <c r="A237" s="16" t="s">
        <v>243</v>
      </c>
      <c r="B237" t="s">
        <v>35</v>
      </c>
      <c r="C237">
        <v>12</v>
      </c>
      <c r="D237" s="17" t="str">
        <f t="shared" si="51"/>
        <v>XXXX-WT-fixed_Pur-2021May - Pur-2021May</v>
      </c>
      <c r="AC237" t="str">
        <f t="shared" si="40"/>
        <v/>
      </c>
      <c r="AD237" t="str">
        <f t="shared" si="41"/>
        <v/>
      </c>
      <c r="AE237" t="str">
        <f>IF(AB237&lt;&gt;"",COUNTIFS($B$2:$Y$17,AB237,cell_passage!$B$2:$Y$17,"&lt;&gt;"),"")</f>
        <v/>
      </c>
      <c r="AF237" t="str">
        <f t="shared" si="42"/>
        <v/>
      </c>
      <c r="AG237" t="str">
        <f t="shared" si="43"/>
        <v/>
      </c>
      <c r="AH237" t="str">
        <f t="shared" si="46"/>
        <v/>
      </c>
      <c r="AI237" t="str">
        <f t="shared" si="47"/>
        <v/>
      </c>
      <c r="AJ237" t="str">
        <f t="shared" si="48"/>
        <v/>
      </c>
      <c r="AK237" t="str">
        <f>IF('Plate preparation Calculations'!N244&lt;&gt;"",'Plate preparation Calculations'!N244,"")</f>
        <v/>
      </c>
      <c r="AL237" s="27" t="str">
        <f t="shared" si="49"/>
        <v/>
      </c>
      <c r="AM237" s="21" t="str">
        <f t="shared" si="50"/>
        <v/>
      </c>
      <c r="AN237" t="str">
        <f t="shared" si="44"/>
        <v/>
      </c>
    </row>
    <row r="238" spans="1:40" x14ac:dyDescent="0.3">
      <c r="A238" s="16" t="s">
        <v>244</v>
      </c>
      <c r="B238" t="s">
        <v>18</v>
      </c>
      <c r="C238">
        <v>13</v>
      </c>
      <c r="D238" s="17" t="str">
        <f t="shared" ref="D238:D253" si="52">IF(N2&lt;&gt;"",N2,"")</f>
        <v>Buffer</v>
      </c>
      <c r="AC238" t="str">
        <f t="shared" si="40"/>
        <v/>
      </c>
      <c r="AD238" t="str">
        <f t="shared" si="41"/>
        <v/>
      </c>
      <c r="AE238" t="str">
        <f>IF(AB238&lt;&gt;"",COUNTIFS($B$2:$Y$17,AB238,cell_passage!$B$2:$Y$17,"&lt;&gt;"),"")</f>
        <v/>
      </c>
      <c r="AF238" t="str">
        <f t="shared" si="42"/>
        <v/>
      </c>
      <c r="AG238" t="str">
        <f t="shared" si="43"/>
        <v/>
      </c>
      <c r="AH238" t="str">
        <f t="shared" si="46"/>
        <v/>
      </c>
      <c r="AI238" t="str">
        <f t="shared" si="47"/>
        <v/>
      </c>
      <c r="AJ238" t="str">
        <f t="shared" si="48"/>
        <v/>
      </c>
      <c r="AK238" t="str">
        <f>IF('Plate preparation Calculations'!N245&lt;&gt;"",'Plate preparation Calculations'!N245,"")</f>
        <v/>
      </c>
      <c r="AL238" s="27" t="str">
        <f t="shared" si="49"/>
        <v/>
      </c>
      <c r="AM238" s="21" t="str">
        <f t="shared" si="50"/>
        <v/>
      </c>
      <c r="AN238" t="str">
        <f t="shared" si="44"/>
        <v/>
      </c>
    </row>
    <row r="239" spans="1:40" x14ac:dyDescent="0.3">
      <c r="A239" s="16" t="s">
        <v>245</v>
      </c>
      <c r="B239" t="s">
        <v>21</v>
      </c>
      <c r="C239">
        <v>13</v>
      </c>
      <c r="D239" s="17" t="str">
        <f t="shared" si="52"/>
        <v>XXXX-WT-fixed_Pur-2021May - Pur-2021May</v>
      </c>
      <c r="AC239" t="str">
        <f t="shared" si="40"/>
        <v/>
      </c>
      <c r="AD239" t="str">
        <f t="shared" si="41"/>
        <v/>
      </c>
      <c r="AE239" t="str">
        <f>IF(AB239&lt;&gt;"",COUNTIFS($B$2:$Y$17,AB239,cell_passage!$B$2:$Y$17,"&lt;&gt;"),"")</f>
        <v/>
      </c>
      <c r="AF239" t="str">
        <f t="shared" si="42"/>
        <v/>
      </c>
      <c r="AG239" t="str">
        <f t="shared" si="43"/>
        <v/>
      </c>
      <c r="AH239" t="str">
        <f t="shared" si="46"/>
        <v/>
      </c>
      <c r="AI239" t="str">
        <f t="shared" si="47"/>
        <v/>
      </c>
      <c r="AJ239" t="str">
        <f t="shared" si="48"/>
        <v/>
      </c>
      <c r="AK239" t="str">
        <f>IF('Plate preparation Calculations'!N246&lt;&gt;"",'Plate preparation Calculations'!N246,"")</f>
        <v/>
      </c>
      <c r="AL239" s="27" t="str">
        <f t="shared" si="49"/>
        <v/>
      </c>
      <c r="AM239" s="21" t="str">
        <f t="shared" si="50"/>
        <v/>
      </c>
      <c r="AN239" t="str">
        <f t="shared" si="44"/>
        <v/>
      </c>
    </row>
    <row r="240" spans="1:40" x14ac:dyDescent="0.3">
      <c r="A240" s="16" t="s">
        <v>246</v>
      </c>
      <c r="B240" t="s">
        <v>22</v>
      </c>
      <c r="C240">
        <v>13</v>
      </c>
      <c r="D240" s="17" t="str">
        <f t="shared" si="52"/>
        <v>XXXX-WT-fixed_Pur-2021May - Pur-2021May</v>
      </c>
      <c r="AC240" t="str">
        <f t="shared" si="40"/>
        <v/>
      </c>
      <c r="AD240" t="str">
        <f t="shared" si="41"/>
        <v/>
      </c>
      <c r="AE240" t="str">
        <f>IF(AB240&lt;&gt;"",COUNTIFS($B$2:$Y$17,AB240,cell_passage!$B$2:$Y$17,"&lt;&gt;"),"")</f>
        <v/>
      </c>
      <c r="AF240" t="str">
        <f t="shared" si="42"/>
        <v/>
      </c>
      <c r="AG240" t="str">
        <f t="shared" si="43"/>
        <v/>
      </c>
      <c r="AH240" t="str">
        <f t="shared" si="46"/>
        <v/>
      </c>
      <c r="AI240" t="str">
        <f t="shared" si="47"/>
        <v/>
      </c>
      <c r="AJ240" t="str">
        <f t="shared" si="48"/>
        <v/>
      </c>
      <c r="AK240" t="str">
        <f>IF('Plate preparation Calculations'!N247&lt;&gt;"",'Plate preparation Calculations'!N247,"")</f>
        <v/>
      </c>
      <c r="AL240" s="27" t="str">
        <f t="shared" si="49"/>
        <v/>
      </c>
      <c r="AM240" s="21" t="str">
        <f t="shared" si="50"/>
        <v/>
      </c>
      <c r="AN240" t="str">
        <f t="shared" si="44"/>
        <v/>
      </c>
    </row>
    <row r="241" spans="1:40" x14ac:dyDescent="0.3">
      <c r="A241" s="16" t="s">
        <v>247</v>
      </c>
      <c r="B241" t="s">
        <v>23</v>
      </c>
      <c r="C241">
        <v>13</v>
      </c>
      <c r="D241" s="17" t="str">
        <f t="shared" si="52"/>
        <v>XXXX-WT-fixed_Pur-2021May - Pur-2021May</v>
      </c>
      <c r="AC241" t="str">
        <f t="shared" si="40"/>
        <v/>
      </c>
      <c r="AD241" t="str">
        <f t="shared" si="41"/>
        <v/>
      </c>
      <c r="AE241" t="str">
        <f>IF(AB241&lt;&gt;"",COUNTIFS($B$2:$Y$17,AB241,cell_passage!$B$2:$Y$17,"&lt;&gt;"),"")</f>
        <v/>
      </c>
      <c r="AF241" t="str">
        <f t="shared" si="42"/>
        <v/>
      </c>
      <c r="AG241" t="str">
        <f t="shared" si="43"/>
        <v/>
      </c>
      <c r="AH241" t="str">
        <f t="shared" si="46"/>
        <v/>
      </c>
      <c r="AI241" t="str">
        <f t="shared" si="47"/>
        <v/>
      </c>
      <c r="AJ241" t="str">
        <f t="shared" si="48"/>
        <v/>
      </c>
      <c r="AK241" t="str">
        <f>IF('Plate preparation Calculations'!N248&lt;&gt;"",'Plate preparation Calculations'!N248,"")</f>
        <v/>
      </c>
      <c r="AL241" s="27" t="str">
        <f t="shared" si="49"/>
        <v/>
      </c>
      <c r="AM241" s="21" t="str">
        <f t="shared" si="50"/>
        <v/>
      </c>
      <c r="AN241" t="str">
        <f t="shared" si="44"/>
        <v/>
      </c>
    </row>
    <row r="242" spans="1:40" x14ac:dyDescent="0.3">
      <c r="A242" s="16" t="s">
        <v>248</v>
      </c>
      <c r="B242" t="s">
        <v>24</v>
      </c>
      <c r="C242">
        <v>13</v>
      </c>
      <c r="D242" s="17" t="str">
        <f t="shared" si="52"/>
        <v>XXXX-WT-fixed_Pur-2021May - Pur-2021May</v>
      </c>
      <c r="AC242" t="str">
        <f t="shared" si="40"/>
        <v/>
      </c>
      <c r="AD242" t="str">
        <f t="shared" si="41"/>
        <v/>
      </c>
      <c r="AE242" t="str">
        <f>IF(AB242&lt;&gt;"",COUNTIFS($B$2:$Y$17,AB242,cell_passage!$B$2:$Y$17,"&lt;&gt;"),"")</f>
        <v/>
      </c>
      <c r="AF242" t="str">
        <f t="shared" si="42"/>
        <v/>
      </c>
      <c r="AG242" t="str">
        <f t="shared" si="43"/>
        <v/>
      </c>
      <c r="AH242" t="str">
        <f t="shared" si="46"/>
        <v/>
      </c>
      <c r="AI242" t="str">
        <f t="shared" si="47"/>
        <v/>
      </c>
      <c r="AJ242" t="str">
        <f t="shared" si="48"/>
        <v/>
      </c>
      <c r="AK242" t="str">
        <f>IF('Plate preparation Calculations'!N249&lt;&gt;"",'Plate preparation Calculations'!N249,"")</f>
        <v/>
      </c>
      <c r="AL242" s="27" t="str">
        <f t="shared" si="49"/>
        <v/>
      </c>
      <c r="AM242" s="21" t="str">
        <f t="shared" si="50"/>
        <v/>
      </c>
      <c r="AN242" t="str">
        <f t="shared" si="44"/>
        <v/>
      </c>
    </row>
    <row r="243" spans="1:40" x14ac:dyDescent="0.3">
      <c r="A243" s="16" t="s">
        <v>249</v>
      </c>
      <c r="B243" t="s">
        <v>25</v>
      </c>
      <c r="C243">
        <v>13</v>
      </c>
      <c r="D243" s="17" t="str">
        <f t="shared" si="52"/>
        <v>XXXX-WT-fixed_Pur-2021May - Pur-2021May</v>
      </c>
      <c r="AC243" t="str">
        <f t="shared" si="40"/>
        <v/>
      </c>
      <c r="AD243" t="str">
        <f t="shared" si="41"/>
        <v/>
      </c>
      <c r="AE243" t="str">
        <f>IF(AB243&lt;&gt;"",COUNTIFS($B$2:$Y$17,AB243,cell_passage!$B$2:$Y$17,"&lt;&gt;"),"")</f>
        <v/>
      </c>
      <c r="AF243" t="str">
        <f t="shared" si="42"/>
        <v/>
      </c>
      <c r="AG243" t="str">
        <f t="shared" si="43"/>
        <v/>
      </c>
      <c r="AH243" t="str">
        <f t="shared" si="46"/>
        <v/>
      </c>
      <c r="AI243" t="str">
        <f t="shared" si="47"/>
        <v/>
      </c>
      <c r="AJ243" t="str">
        <f t="shared" si="48"/>
        <v/>
      </c>
      <c r="AK243" t="str">
        <f>IF('Plate preparation Calculations'!N250&lt;&gt;"",'Plate preparation Calculations'!N250,"")</f>
        <v/>
      </c>
      <c r="AL243" s="27" t="str">
        <f t="shared" si="49"/>
        <v/>
      </c>
      <c r="AM243" s="21" t="str">
        <f t="shared" si="50"/>
        <v/>
      </c>
      <c r="AN243" t="str">
        <f t="shared" si="44"/>
        <v/>
      </c>
    </row>
    <row r="244" spans="1:40" x14ac:dyDescent="0.3">
      <c r="A244" s="16" t="s">
        <v>250</v>
      </c>
      <c r="B244" t="s">
        <v>26</v>
      </c>
      <c r="C244">
        <v>13</v>
      </c>
      <c r="D244" s="17" t="str">
        <f t="shared" si="52"/>
        <v>XXXX-WT-fixed_Pur-2021May - Pur-2021May</v>
      </c>
      <c r="AC244" t="str">
        <f t="shared" si="40"/>
        <v/>
      </c>
      <c r="AD244" t="str">
        <f t="shared" si="41"/>
        <v/>
      </c>
      <c r="AE244" t="str">
        <f>IF(AB244&lt;&gt;"",COUNTIFS($B$2:$Y$17,AB244,cell_passage!$B$2:$Y$17,"&lt;&gt;"),"")</f>
        <v/>
      </c>
      <c r="AF244" t="str">
        <f t="shared" si="42"/>
        <v/>
      </c>
      <c r="AG244" t="str">
        <f t="shared" si="43"/>
        <v/>
      </c>
      <c r="AH244" t="str">
        <f t="shared" si="46"/>
        <v/>
      </c>
      <c r="AI244" t="str">
        <f t="shared" si="47"/>
        <v/>
      </c>
      <c r="AJ244" t="str">
        <f t="shared" si="48"/>
        <v/>
      </c>
      <c r="AK244" t="str">
        <f>IF('Plate preparation Calculations'!N251&lt;&gt;"",'Plate preparation Calculations'!N251,"")</f>
        <v/>
      </c>
      <c r="AL244" s="27" t="str">
        <f t="shared" si="49"/>
        <v/>
      </c>
      <c r="AM244" s="21" t="str">
        <f t="shared" si="50"/>
        <v/>
      </c>
      <c r="AN244" t="str">
        <f t="shared" si="44"/>
        <v/>
      </c>
    </row>
    <row r="245" spans="1:40" x14ac:dyDescent="0.3">
      <c r="A245" s="16" t="s">
        <v>251</v>
      </c>
      <c r="B245" t="s">
        <v>27</v>
      </c>
      <c r="C245">
        <v>13</v>
      </c>
      <c r="D245" s="17" t="str">
        <f t="shared" si="52"/>
        <v>XXXX-WT-fixed_Pur-2021May - Pur-2021May</v>
      </c>
      <c r="AC245" t="str">
        <f t="shared" si="40"/>
        <v/>
      </c>
      <c r="AD245" t="str">
        <f t="shared" si="41"/>
        <v/>
      </c>
      <c r="AE245" t="str">
        <f>IF(AB245&lt;&gt;"",COUNTIFS($B$2:$Y$17,AB245,cell_passage!$B$2:$Y$17,"&lt;&gt;"),"")</f>
        <v/>
      </c>
      <c r="AF245" t="str">
        <f t="shared" si="42"/>
        <v/>
      </c>
      <c r="AG245" t="str">
        <f t="shared" si="43"/>
        <v/>
      </c>
      <c r="AH245" t="str">
        <f t="shared" si="46"/>
        <v/>
      </c>
      <c r="AI245" t="str">
        <f t="shared" si="47"/>
        <v/>
      </c>
      <c r="AJ245" t="str">
        <f t="shared" si="48"/>
        <v/>
      </c>
      <c r="AK245" t="str">
        <f>IF('Plate preparation Calculations'!N252&lt;&gt;"",'Plate preparation Calculations'!N252,"")</f>
        <v/>
      </c>
      <c r="AL245" s="27" t="str">
        <f t="shared" si="49"/>
        <v/>
      </c>
      <c r="AM245" s="21" t="str">
        <f t="shared" si="50"/>
        <v/>
      </c>
      <c r="AN245" t="str">
        <f t="shared" si="44"/>
        <v/>
      </c>
    </row>
    <row r="246" spans="1:40" x14ac:dyDescent="0.3">
      <c r="A246" s="16" t="s">
        <v>252</v>
      </c>
      <c r="B246" t="s">
        <v>28</v>
      </c>
      <c r="C246">
        <v>13</v>
      </c>
      <c r="D246" s="17" t="str">
        <f t="shared" si="52"/>
        <v>XXXX-WT-fixed_Pur-2021May - Pur-2021May</v>
      </c>
      <c r="AC246" t="str">
        <f t="shared" si="40"/>
        <v/>
      </c>
      <c r="AD246" t="str">
        <f t="shared" si="41"/>
        <v/>
      </c>
      <c r="AE246" t="str">
        <f>IF(AB246&lt;&gt;"",COUNTIFS($B$2:$Y$17,AB246,cell_passage!$B$2:$Y$17,"&lt;&gt;"),"")</f>
        <v/>
      </c>
      <c r="AF246" t="str">
        <f t="shared" si="42"/>
        <v/>
      </c>
      <c r="AG246" t="str">
        <f t="shared" si="43"/>
        <v/>
      </c>
      <c r="AH246" t="str">
        <f t="shared" si="46"/>
        <v/>
      </c>
      <c r="AI246" t="str">
        <f t="shared" si="47"/>
        <v/>
      </c>
      <c r="AJ246" t="str">
        <f t="shared" si="48"/>
        <v/>
      </c>
      <c r="AK246" t="str">
        <f>IF('Plate preparation Calculations'!N253&lt;&gt;"",'Plate preparation Calculations'!N253,"")</f>
        <v/>
      </c>
      <c r="AL246" s="27" t="str">
        <f t="shared" si="49"/>
        <v/>
      </c>
      <c r="AM246" s="21" t="str">
        <f t="shared" si="50"/>
        <v/>
      </c>
      <c r="AN246" t="str">
        <f t="shared" si="44"/>
        <v/>
      </c>
    </row>
    <row r="247" spans="1:40" x14ac:dyDescent="0.3">
      <c r="A247" s="16" t="s">
        <v>253</v>
      </c>
      <c r="B247" t="s">
        <v>29</v>
      </c>
      <c r="C247">
        <v>13</v>
      </c>
      <c r="D247" s="17" t="str">
        <f t="shared" si="52"/>
        <v>XXXX-WT-fixed_Pur-2021May - Pur-2021May</v>
      </c>
      <c r="AC247" t="str">
        <f t="shared" si="40"/>
        <v/>
      </c>
      <c r="AD247" t="str">
        <f t="shared" si="41"/>
        <v/>
      </c>
      <c r="AE247" t="str">
        <f>IF(AB247&lt;&gt;"",COUNTIFS($B$2:$Y$17,AB247,cell_passage!$B$2:$Y$17,"&lt;&gt;"),"")</f>
        <v/>
      </c>
      <c r="AF247" t="str">
        <f t="shared" si="42"/>
        <v/>
      </c>
      <c r="AG247" t="str">
        <f t="shared" si="43"/>
        <v/>
      </c>
      <c r="AH247" t="str">
        <f t="shared" si="46"/>
        <v/>
      </c>
      <c r="AI247" t="str">
        <f t="shared" si="47"/>
        <v/>
      </c>
      <c r="AJ247" t="str">
        <f t="shared" si="48"/>
        <v/>
      </c>
      <c r="AK247" t="str">
        <f>IF('Plate preparation Calculations'!N254&lt;&gt;"",'Plate preparation Calculations'!N254,"")</f>
        <v/>
      </c>
      <c r="AL247" s="27" t="str">
        <f t="shared" si="49"/>
        <v/>
      </c>
      <c r="AM247" s="21" t="str">
        <f t="shared" si="50"/>
        <v/>
      </c>
      <c r="AN247" t="str">
        <f t="shared" si="44"/>
        <v/>
      </c>
    </row>
    <row r="248" spans="1:40" x14ac:dyDescent="0.3">
      <c r="A248" s="16" t="s">
        <v>254</v>
      </c>
      <c r="B248" t="s">
        <v>30</v>
      </c>
      <c r="C248">
        <v>13</v>
      </c>
      <c r="D248" s="17" t="str">
        <f t="shared" si="52"/>
        <v>XXXX-WT-fixed_Pur-2021May - Pur-2021May</v>
      </c>
      <c r="AC248" t="str">
        <f t="shared" si="40"/>
        <v/>
      </c>
      <c r="AD248" t="str">
        <f t="shared" si="41"/>
        <v/>
      </c>
      <c r="AE248" t="str">
        <f>IF(AB248&lt;&gt;"",COUNTIFS($B$2:$Y$17,AB248,cell_passage!$B$2:$Y$17,"&lt;&gt;"),"")</f>
        <v/>
      </c>
      <c r="AF248" t="str">
        <f t="shared" si="42"/>
        <v/>
      </c>
      <c r="AG248" t="str">
        <f t="shared" si="43"/>
        <v/>
      </c>
      <c r="AH248" t="str">
        <f t="shared" si="46"/>
        <v/>
      </c>
      <c r="AI248" t="str">
        <f t="shared" si="47"/>
        <v/>
      </c>
      <c r="AJ248" t="str">
        <f t="shared" si="48"/>
        <v/>
      </c>
      <c r="AK248" t="str">
        <f>IF('Plate preparation Calculations'!N255&lt;&gt;"",'Plate preparation Calculations'!N255,"")</f>
        <v/>
      </c>
      <c r="AL248" s="27" t="str">
        <f t="shared" si="49"/>
        <v/>
      </c>
      <c r="AM248" s="21" t="str">
        <f t="shared" si="50"/>
        <v/>
      </c>
      <c r="AN248" t="str">
        <f t="shared" si="44"/>
        <v/>
      </c>
    </row>
    <row r="249" spans="1:40" x14ac:dyDescent="0.3">
      <c r="A249" s="16" t="s">
        <v>255</v>
      </c>
      <c r="B249" t="s">
        <v>31</v>
      </c>
      <c r="C249">
        <v>13</v>
      </c>
      <c r="D249" s="17" t="str">
        <f t="shared" si="52"/>
        <v>XXXX-WT-fixed_Pur-2021May - Pur-2021May</v>
      </c>
      <c r="AC249" t="str">
        <f t="shared" si="40"/>
        <v/>
      </c>
      <c r="AD249" t="str">
        <f t="shared" si="41"/>
        <v/>
      </c>
      <c r="AE249" t="str">
        <f>IF(AB249&lt;&gt;"",COUNTIFS($B$2:$Y$17,AB249,cell_passage!$B$2:$Y$17,"&lt;&gt;"),"")</f>
        <v/>
      </c>
      <c r="AF249" t="str">
        <f t="shared" si="42"/>
        <v/>
      </c>
      <c r="AG249" t="str">
        <f t="shared" si="43"/>
        <v/>
      </c>
      <c r="AH249" t="str">
        <f t="shared" si="46"/>
        <v/>
      </c>
      <c r="AI249" t="str">
        <f t="shared" si="47"/>
        <v/>
      </c>
      <c r="AJ249" t="str">
        <f t="shared" si="48"/>
        <v/>
      </c>
      <c r="AK249" t="str">
        <f>IF('Plate preparation Calculations'!N256&lt;&gt;"",'Plate preparation Calculations'!N256,"")</f>
        <v/>
      </c>
      <c r="AL249" s="27" t="str">
        <f t="shared" si="49"/>
        <v/>
      </c>
      <c r="AM249" s="21" t="str">
        <f t="shared" si="50"/>
        <v/>
      </c>
      <c r="AN249" t="str">
        <f t="shared" si="44"/>
        <v/>
      </c>
    </row>
    <row r="250" spans="1:40" x14ac:dyDescent="0.3">
      <c r="A250" s="16" t="s">
        <v>256</v>
      </c>
      <c r="B250" t="s">
        <v>32</v>
      </c>
      <c r="C250">
        <v>13</v>
      </c>
      <c r="D250" s="17" t="str">
        <f t="shared" si="52"/>
        <v>XXXX-WT-fixed_Pur-2021May - Pur-2021May</v>
      </c>
      <c r="AC250" t="str">
        <f t="shared" si="40"/>
        <v/>
      </c>
      <c r="AD250" t="str">
        <f t="shared" si="41"/>
        <v/>
      </c>
      <c r="AE250" t="str">
        <f>IF(AB250&lt;&gt;"",COUNTIFS($B$2:$Y$17,AB250,cell_passage!$B$2:$Y$17,"&lt;&gt;"),"")</f>
        <v/>
      </c>
      <c r="AF250" t="str">
        <f t="shared" si="42"/>
        <v/>
      </c>
      <c r="AG250" t="str">
        <f t="shared" si="43"/>
        <v/>
      </c>
      <c r="AH250" t="str">
        <f t="shared" si="46"/>
        <v/>
      </c>
      <c r="AI250" t="str">
        <f t="shared" si="47"/>
        <v/>
      </c>
      <c r="AJ250" t="str">
        <f t="shared" si="48"/>
        <v/>
      </c>
      <c r="AK250" t="str">
        <f>IF('Plate preparation Calculations'!N257&lt;&gt;"",'Plate preparation Calculations'!N257,"")</f>
        <v/>
      </c>
      <c r="AL250" s="27" t="str">
        <f t="shared" si="49"/>
        <v/>
      </c>
      <c r="AM250" s="21" t="str">
        <f t="shared" si="50"/>
        <v/>
      </c>
      <c r="AN250" t="str">
        <f t="shared" si="44"/>
        <v/>
      </c>
    </row>
    <row r="251" spans="1:40" x14ac:dyDescent="0.3">
      <c r="A251" s="16" t="s">
        <v>257</v>
      </c>
      <c r="B251" t="s">
        <v>33</v>
      </c>
      <c r="C251">
        <v>13</v>
      </c>
      <c r="D251" s="17" t="str">
        <f t="shared" si="52"/>
        <v>XXXX-WT-fixed_Pur-2021May - Pur-2021May</v>
      </c>
      <c r="AC251" t="str">
        <f t="shared" si="40"/>
        <v/>
      </c>
      <c r="AD251" t="str">
        <f t="shared" si="41"/>
        <v/>
      </c>
      <c r="AE251" t="str">
        <f>IF(AB251&lt;&gt;"",COUNTIFS($B$2:$Y$17,AB251,cell_passage!$B$2:$Y$17,"&lt;&gt;"),"")</f>
        <v/>
      </c>
      <c r="AF251" t="str">
        <f t="shared" si="42"/>
        <v/>
      </c>
      <c r="AG251" t="str">
        <f t="shared" si="43"/>
        <v/>
      </c>
      <c r="AH251" t="str">
        <f t="shared" si="46"/>
        <v/>
      </c>
      <c r="AI251" t="str">
        <f t="shared" si="47"/>
        <v/>
      </c>
      <c r="AJ251" t="str">
        <f t="shared" si="48"/>
        <v/>
      </c>
      <c r="AK251" t="str">
        <f>IF('Plate preparation Calculations'!N258&lt;&gt;"",'Plate preparation Calculations'!N258,"")</f>
        <v/>
      </c>
      <c r="AL251" s="27" t="str">
        <f t="shared" si="49"/>
        <v/>
      </c>
      <c r="AM251" s="21" t="str">
        <f t="shared" si="50"/>
        <v/>
      </c>
      <c r="AN251" t="str">
        <f t="shared" si="44"/>
        <v/>
      </c>
    </row>
    <row r="252" spans="1:40" x14ac:dyDescent="0.3">
      <c r="A252" s="16" t="s">
        <v>258</v>
      </c>
      <c r="B252" t="s">
        <v>34</v>
      </c>
      <c r="C252">
        <v>13</v>
      </c>
      <c r="D252" s="17" t="str">
        <f t="shared" si="52"/>
        <v>XXXX-WT-fixed_Pur-2021May - Pur-2021May</v>
      </c>
      <c r="AC252" t="str">
        <f t="shared" si="40"/>
        <v/>
      </c>
      <c r="AD252" t="str">
        <f t="shared" si="41"/>
        <v/>
      </c>
      <c r="AE252" t="str">
        <f>IF(AB252&lt;&gt;"",COUNTIFS($B$2:$Y$17,AB252,cell_passage!$B$2:$Y$17,"&lt;&gt;"),"")</f>
        <v/>
      </c>
      <c r="AF252" t="str">
        <f t="shared" si="42"/>
        <v/>
      </c>
      <c r="AG252" t="str">
        <f t="shared" si="43"/>
        <v/>
      </c>
      <c r="AH252" t="str">
        <f t="shared" si="46"/>
        <v/>
      </c>
      <c r="AI252" t="str">
        <f t="shared" si="47"/>
        <v/>
      </c>
      <c r="AJ252" t="str">
        <f t="shared" si="48"/>
        <v/>
      </c>
      <c r="AK252" t="str">
        <f>IF('Plate preparation Calculations'!N259&lt;&gt;"",'Plate preparation Calculations'!N259,"")</f>
        <v/>
      </c>
      <c r="AL252" s="27" t="str">
        <f t="shared" si="49"/>
        <v/>
      </c>
      <c r="AM252" s="21" t="str">
        <f t="shared" si="50"/>
        <v/>
      </c>
      <c r="AN252" t="str">
        <f t="shared" si="44"/>
        <v/>
      </c>
    </row>
    <row r="253" spans="1:40" x14ac:dyDescent="0.3">
      <c r="A253" s="16" t="s">
        <v>259</v>
      </c>
      <c r="B253" t="s">
        <v>35</v>
      </c>
      <c r="C253">
        <v>13</v>
      </c>
      <c r="D253" s="17" t="str">
        <f t="shared" si="52"/>
        <v>XXXX-WT-fixed_Pur-2021May - Pur-2021May</v>
      </c>
      <c r="AC253" t="str">
        <f t="shared" si="40"/>
        <v/>
      </c>
      <c r="AD253" t="str">
        <f t="shared" si="41"/>
        <v/>
      </c>
      <c r="AE253" t="str">
        <f>IF(AB253&lt;&gt;"",COUNTIFS($B$2:$Y$17,AB253,cell_passage!$B$2:$Y$17,"&lt;&gt;"),"")</f>
        <v/>
      </c>
      <c r="AF253" t="str">
        <f t="shared" si="42"/>
        <v/>
      </c>
      <c r="AG253" t="str">
        <f t="shared" si="43"/>
        <v/>
      </c>
      <c r="AH253" t="str">
        <f t="shared" si="46"/>
        <v/>
      </c>
      <c r="AI253" t="str">
        <f t="shared" si="47"/>
        <v/>
      </c>
      <c r="AJ253" t="str">
        <f t="shared" si="48"/>
        <v/>
      </c>
      <c r="AK253" t="str">
        <f>IF('Plate preparation Calculations'!N260&lt;&gt;"",'Plate preparation Calculations'!N260,"")</f>
        <v/>
      </c>
      <c r="AL253" s="27" t="str">
        <f t="shared" si="49"/>
        <v/>
      </c>
      <c r="AM253" s="21" t="str">
        <f t="shared" si="50"/>
        <v/>
      </c>
      <c r="AN253" t="str">
        <f t="shared" si="44"/>
        <v/>
      </c>
    </row>
    <row r="254" spans="1:40" x14ac:dyDescent="0.3">
      <c r="A254" s="16" t="s">
        <v>260</v>
      </c>
      <c r="B254" t="s">
        <v>18</v>
      </c>
      <c r="C254">
        <v>14</v>
      </c>
      <c r="D254" s="17" t="str">
        <f t="shared" ref="D254:D269" si="53">IF(O2&lt;&gt;"",O2,"")</f>
        <v>XXXX-WT-fixed_Pur-2021May - Pur-2021May</v>
      </c>
      <c r="AC254" t="str">
        <f t="shared" si="40"/>
        <v/>
      </c>
      <c r="AD254" t="str">
        <f t="shared" si="41"/>
        <v/>
      </c>
      <c r="AE254" t="str">
        <f>IF(AB254&lt;&gt;"",COUNTIFS($B$2:$Y$17,AB254,cell_passage!$B$2:$Y$17,"&lt;&gt;"),"")</f>
        <v/>
      </c>
      <c r="AF254" t="str">
        <f t="shared" si="42"/>
        <v/>
      </c>
      <c r="AG254" t="str">
        <f t="shared" si="43"/>
        <v/>
      </c>
      <c r="AH254" t="str">
        <f t="shared" si="46"/>
        <v/>
      </c>
      <c r="AI254" t="str">
        <f t="shared" si="47"/>
        <v/>
      </c>
      <c r="AJ254" t="str">
        <f t="shared" si="48"/>
        <v/>
      </c>
      <c r="AK254" t="str">
        <f>IF('Plate preparation Calculations'!N261&lt;&gt;"",'Plate preparation Calculations'!N261,"")</f>
        <v/>
      </c>
      <c r="AL254" s="27" t="str">
        <f t="shared" si="49"/>
        <v/>
      </c>
      <c r="AM254" s="21" t="str">
        <f t="shared" si="50"/>
        <v/>
      </c>
      <c r="AN254" t="str">
        <f t="shared" si="44"/>
        <v/>
      </c>
    </row>
    <row r="255" spans="1:40" x14ac:dyDescent="0.3">
      <c r="A255" s="16" t="s">
        <v>261</v>
      </c>
      <c r="B255" t="s">
        <v>21</v>
      </c>
      <c r="C255">
        <v>14</v>
      </c>
      <c r="D255" s="17" t="str">
        <f t="shared" si="53"/>
        <v>XXXX-WT-fixed_Pur-2021May - Pur-2021May</v>
      </c>
      <c r="AC255" t="str">
        <f t="shared" si="40"/>
        <v/>
      </c>
      <c r="AD255" t="str">
        <f t="shared" si="41"/>
        <v/>
      </c>
      <c r="AE255" t="str">
        <f>IF(AB255&lt;&gt;"",COUNTIFS($B$2:$Y$17,AB255,cell_passage!$B$2:$Y$17,"&lt;&gt;"),"")</f>
        <v/>
      </c>
      <c r="AF255" t="str">
        <f t="shared" si="42"/>
        <v/>
      </c>
      <c r="AG255" t="str">
        <f t="shared" si="43"/>
        <v/>
      </c>
      <c r="AH255" t="str">
        <f t="shared" si="46"/>
        <v/>
      </c>
      <c r="AI255" t="str">
        <f t="shared" si="47"/>
        <v/>
      </c>
      <c r="AJ255" t="str">
        <f t="shared" si="48"/>
        <v/>
      </c>
      <c r="AK255" t="str">
        <f>IF('Plate preparation Calculations'!N262&lt;&gt;"",'Plate preparation Calculations'!N262,"")</f>
        <v/>
      </c>
      <c r="AL255" s="27" t="str">
        <f t="shared" si="49"/>
        <v/>
      </c>
      <c r="AM255" s="21" t="str">
        <f t="shared" si="50"/>
        <v/>
      </c>
      <c r="AN255" t="str">
        <f t="shared" si="44"/>
        <v/>
      </c>
    </row>
    <row r="256" spans="1:40" x14ac:dyDescent="0.3">
      <c r="A256" s="16" t="s">
        <v>262</v>
      </c>
      <c r="B256" t="s">
        <v>22</v>
      </c>
      <c r="C256">
        <v>14</v>
      </c>
      <c r="D256" s="17" t="str">
        <f t="shared" si="53"/>
        <v>XXXX-WT-fixed_Pur-2021May - Pur-2021May</v>
      </c>
      <c r="AC256" t="str">
        <f t="shared" si="40"/>
        <v/>
      </c>
      <c r="AD256" t="str">
        <f t="shared" si="41"/>
        <v/>
      </c>
      <c r="AE256" t="str">
        <f>IF(AB256&lt;&gt;"",COUNTIFS($B$2:$Y$17,AB256,cell_passage!$B$2:$Y$17,"&lt;&gt;"),"")</f>
        <v/>
      </c>
      <c r="AF256" t="str">
        <f t="shared" si="42"/>
        <v/>
      </c>
      <c r="AG256" t="str">
        <f t="shared" si="43"/>
        <v/>
      </c>
      <c r="AH256" t="str">
        <f t="shared" si="46"/>
        <v/>
      </c>
      <c r="AI256" t="str">
        <f t="shared" si="47"/>
        <v/>
      </c>
      <c r="AJ256" t="str">
        <f t="shared" si="48"/>
        <v/>
      </c>
      <c r="AK256" t="str">
        <f>IF('Plate preparation Calculations'!N263&lt;&gt;"",'Plate preparation Calculations'!N263,"")</f>
        <v/>
      </c>
      <c r="AL256" s="27" t="str">
        <f t="shared" si="49"/>
        <v/>
      </c>
      <c r="AM256" s="21" t="str">
        <f t="shared" si="50"/>
        <v/>
      </c>
      <c r="AN256" t="str">
        <f t="shared" si="44"/>
        <v/>
      </c>
    </row>
    <row r="257" spans="1:40" x14ac:dyDescent="0.3">
      <c r="A257" s="16" t="s">
        <v>263</v>
      </c>
      <c r="B257" t="s">
        <v>23</v>
      </c>
      <c r="C257">
        <v>14</v>
      </c>
      <c r="D257" s="17" t="str">
        <f t="shared" si="53"/>
        <v>XXXX-WT-fixed_Pur-2021May - Pur-2021May</v>
      </c>
      <c r="AC257" t="str">
        <f t="shared" si="40"/>
        <v/>
      </c>
      <c r="AD257" t="str">
        <f t="shared" si="41"/>
        <v/>
      </c>
      <c r="AE257" t="str">
        <f>IF(AB257&lt;&gt;"",COUNTIFS($B$2:$Y$17,AB257,cell_passage!$B$2:$Y$17,"&lt;&gt;"),"")</f>
        <v/>
      </c>
      <c r="AF257" t="str">
        <f t="shared" si="42"/>
        <v/>
      </c>
      <c r="AG257" t="str">
        <f t="shared" si="43"/>
        <v/>
      </c>
      <c r="AH257" t="str">
        <f t="shared" si="46"/>
        <v/>
      </c>
      <c r="AI257" t="str">
        <f t="shared" si="47"/>
        <v/>
      </c>
      <c r="AJ257" t="str">
        <f t="shared" si="48"/>
        <v/>
      </c>
      <c r="AK257" t="str">
        <f>IF('Plate preparation Calculations'!N264&lt;&gt;"",'Plate preparation Calculations'!N264,"")</f>
        <v/>
      </c>
      <c r="AL257" s="27" t="str">
        <f t="shared" si="49"/>
        <v/>
      </c>
      <c r="AM257" s="21" t="str">
        <f t="shared" si="50"/>
        <v/>
      </c>
      <c r="AN257" t="str">
        <f t="shared" si="44"/>
        <v/>
      </c>
    </row>
    <row r="258" spans="1:40" x14ac:dyDescent="0.3">
      <c r="A258" s="16" t="s">
        <v>264</v>
      </c>
      <c r="B258" t="s">
        <v>24</v>
      </c>
      <c r="C258">
        <v>14</v>
      </c>
      <c r="D258" s="17" t="str">
        <f t="shared" si="53"/>
        <v>XXXX-WT-fixed_Pur-2021May - Pur-2021May</v>
      </c>
      <c r="AC258" t="str">
        <f t="shared" si="40"/>
        <v/>
      </c>
      <c r="AD258" t="str">
        <f t="shared" si="41"/>
        <v/>
      </c>
      <c r="AE258" t="str">
        <f>IF(AB258&lt;&gt;"",COUNTIFS($B$2:$Y$17,AB258,cell_passage!$B$2:$Y$17,"&lt;&gt;"),"")</f>
        <v/>
      </c>
      <c r="AF258" t="str">
        <f t="shared" si="42"/>
        <v/>
      </c>
      <c r="AG258" t="str">
        <f t="shared" si="43"/>
        <v/>
      </c>
      <c r="AH258" t="str">
        <f t="shared" si="46"/>
        <v/>
      </c>
      <c r="AI258" t="str">
        <f t="shared" si="47"/>
        <v/>
      </c>
      <c r="AJ258" t="str">
        <f t="shared" si="48"/>
        <v/>
      </c>
      <c r="AK258" t="str">
        <f>IF('Plate preparation Calculations'!N265&lt;&gt;"",'Plate preparation Calculations'!N265,"")</f>
        <v/>
      </c>
      <c r="AL258" s="27" t="str">
        <f t="shared" si="49"/>
        <v/>
      </c>
      <c r="AM258" s="21" t="str">
        <f t="shared" si="50"/>
        <v/>
      </c>
      <c r="AN258" t="str">
        <f t="shared" si="44"/>
        <v/>
      </c>
    </row>
    <row r="259" spans="1:40" x14ac:dyDescent="0.3">
      <c r="A259" s="16" t="s">
        <v>265</v>
      </c>
      <c r="B259" t="s">
        <v>25</v>
      </c>
      <c r="C259">
        <v>14</v>
      </c>
      <c r="D259" s="17" t="str">
        <f t="shared" si="53"/>
        <v>XXXX-WT-fixed_Pur-2021May - Pur-2021May</v>
      </c>
      <c r="AC259" t="str">
        <f t="shared" si="40"/>
        <v/>
      </c>
      <c r="AD259" t="str">
        <f t="shared" si="41"/>
        <v/>
      </c>
      <c r="AE259" t="str">
        <f>IF(AB259&lt;&gt;"",COUNTIFS($B$2:$Y$17,AB259,cell_passage!$B$2:$Y$17,"&lt;&gt;"),"")</f>
        <v/>
      </c>
      <c r="AF259" t="str">
        <f t="shared" si="42"/>
        <v/>
      </c>
      <c r="AG259" t="str">
        <f t="shared" si="43"/>
        <v/>
      </c>
      <c r="AH259" t="str">
        <f t="shared" si="46"/>
        <v/>
      </c>
      <c r="AI259" t="str">
        <f t="shared" si="47"/>
        <v/>
      </c>
      <c r="AJ259" t="str">
        <f t="shared" si="48"/>
        <v/>
      </c>
      <c r="AK259" t="str">
        <f>IF('Plate preparation Calculations'!N266&lt;&gt;"",'Plate preparation Calculations'!N266,"")</f>
        <v/>
      </c>
      <c r="AL259" s="27" t="str">
        <f t="shared" si="49"/>
        <v/>
      </c>
      <c r="AM259" s="21" t="str">
        <f t="shared" si="50"/>
        <v/>
      </c>
      <c r="AN259" t="str">
        <f t="shared" si="44"/>
        <v/>
      </c>
    </row>
    <row r="260" spans="1:40" x14ac:dyDescent="0.3">
      <c r="A260" s="16" t="s">
        <v>266</v>
      </c>
      <c r="B260" t="s">
        <v>26</v>
      </c>
      <c r="C260">
        <v>14</v>
      </c>
      <c r="D260" s="17" t="str">
        <f t="shared" si="53"/>
        <v>XXXX-WT-fixed_Pur-2021May - Pur-2021May</v>
      </c>
      <c r="AC260" t="str">
        <f t="shared" si="40"/>
        <v/>
      </c>
      <c r="AD260" t="str">
        <f t="shared" si="41"/>
        <v/>
      </c>
      <c r="AE260" t="str">
        <f>IF(AB260&lt;&gt;"",COUNTIFS($B$2:$Y$17,AB260,cell_passage!$B$2:$Y$17,"&lt;&gt;"),"")</f>
        <v/>
      </c>
      <c r="AF260" t="str">
        <f t="shared" si="42"/>
        <v/>
      </c>
      <c r="AG260" t="str">
        <f t="shared" si="43"/>
        <v/>
      </c>
      <c r="AH260" t="str">
        <f t="shared" si="46"/>
        <v/>
      </c>
      <c r="AI260" t="str">
        <f t="shared" si="47"/>
        <v/>
      </c>
      <c r="AJ260" t="str">
        <f t="shared" si="48"/>
        <v/>
      </c>
      <c r="AK260" t="str">
        <f>IF('Plate preparation Calculations'!N267&lt;&gt;"",'Plate preparation Calculations'!N267,"")</f>
        <v/>
      </c>
      <c r="AL260" s="27" t="str">
        <f t="shared" si="49"/>
        <v/>
      </c>
      <c r="AM260" s="21" t="str">
        <f t="shared" si="50"/>
        <v/>
      </c>
      <c r="AN260" t="str">
        <f t="shared" si="44"/>
        <v/>
      </c>
    </row>
    <row r="261" spans="1:40" x14ac:dyDescent="0.3">
      <c r="A261" s="16" t="s">
        <v>267</v>
      </c>
      <c r="B261" t="s">
        <v>27</v>
      </c>
      <c r="C261">
        <v>14</v>
      </c>
      <c r="D261" s="17" t="str">
        <f t="shared" si="53"/>
        <v>XXXX-WT-fixed_Pur-2021May - Pur-2021May</v>
      </c>
      <c r="AC261" t="str">
        <f t="shared" si="40"/>
        <v/>
      </c>
      <c r="AD261" t="str">
        <f t="shared" si="41"/>
        <v/>
      </c>
      <c r="AE261" t="str">
        <f>IF(AB261&lt;&gt;"",COUNTIFS($B$2:$Y$17,AB261,cell_passage!$B$2:$Y$17,"&lt;&gt;"),"")</f>
        <v/>
      </c>
      <c r="AF261" t="str">
        <f t="shared" si="42"/>
        <v/>
      </c>
      <c r="AG261" t="str">
        <f t="shared" si="43"/>
        <v/>
      </c>
      <c r="AH261" t="str">
        <f t="shared" si="46"/>
        <v/>
      </c>
      <c r="AI261" t="str">
        <f t="shared" si="47"/>
        <v/>
      </c>
      <c r="AJ261" t="str">
        <f t="shared" si="48"/>
        <v/>
      </c>
      <c r="AK261" t="str">
        <f>IF('Plate preparation Calculations'!N268&lt;&gt;"",'Plate preparation Calculations'!N268,"")</f>
        <v/>
      </c>
      <c r="AL261" s="27" t="str">
        <f t="shared" si="49"/>
        <v/>
      </c>
      <c r="AM261" s="21" t="str">
        <f t="shared" si="50"/>
        <v/>
      </c>
      <c r="AN261" t="str">
        <f t="shared" si="44"/>
        <v/>
      </c>
    </row>
    <row r="262" spans="1:40" x14ac:dyDescent="0.3">
      <c r="A262" s="16" t="s">
        <v>268</v>
      </c>
      <c r="B262" t="s">
        <v>28</v>
      </c>
      <c r="C262">
        <v>14</v>
      </c>
      <c r="D262" s="17" t="str">
        <f t="shared" si="53"/>
        <v>XXXX-WT-fixed_Pur-2021May - Pur-2021May</v>
      </c>
      <c r="AC262" t="str">
        <f t="shared" si="40"/>
        <v/>
      </c>
      <c r="AD262" t="str">
        <f t="shared" si="41"/>
        <v/>
      </c>
      <c r="AE262" t="str">
        <f>IF(AB262&lt;&gt;"",COUNTIFS($B$2:$Y$17,AB262,cell_passage!$B$2:$Y$17,"&lt;&gt;"),"")</f>
        <v/>
      </c>
      <c r="AF262" t="str">
        <f t="shared" si="42"/>
        <v/>
      </c>
      <c r="AG262" t="str">
        <f t="shared" si="43"/>
        <v/>
      </c>
      <c r="AH262" t="str">
        <f t="shared" si="46"/>
        <v/>
      </c>
      <c r="AI262" t="str">
        <f t="shared" si="47"/>
        <v/>
      </c>
      <c r="AJ262" t="str">
        <f t="shared" si="48"/>
        <v/>
      </c>
      <c r="AK262" t="str">
        <f>IF('Plate preparation Calculations'!N269&lt;&gt;"",'Plate preparation Calculations'!N269,"")</f>
        <v/>
      </c>
      <c r="AL262" s="27" t="str">
        <f t="shared" si="49"/>
        <v/>
      </c>
      <c r="AM262" s="21" t="str">
        <f t="shared" si="50"/>
        <v/>
      </c>
      <c r="AN262" t="str">
        <f t="shared" si="44"/>
        <v/>
      </c>
    </row>
    <row r="263" spans="1:40" x14ac:dyDescent="0.3">
      <c r="A263" s="16" t="s">
        <v>269</v>
      </c>
      <c r="B263" t="s">
        <v>29</v>
      </c>
      <c r="C263">
        <v>14</v>
      </c>
      <c r="D263" s="17" t="str">
        <f t="shared" si="53"/>
        <v>XXXX-WT-fixed_Pur-2021May - Pur-2021May</v>
      </c>
      <c r="AC263" t="str">
        <f t="shared" ref="AC263:AC326" si="54">IFERROR(IF(AB263&lt;&gt;"error",LEFT(AB263,FIND(" - ",AB263)-1),"error! Please check plate layout"),"")</f>
        <v/>
      </c>
      <c r="AD263" t="str">
        <f t="shared" ref="AD263:AD326" si="55">TRIM(MID(SUBSTITUTE(AB263," - ",REPT(" ",LEN(AB263))),(2-1)*LEN(AB263)+1,LEN(AB263)))</f>
        <v/>
      </c>
      <c r="AE263" t="str">
        <f>IF(AB263&lt;&gt;"",COUNTIFS($B$2:$Y$17,AB263,cell_passage!$B$2:$Y$17,"&lt;&gt;"),"")</f>
        <v/>
      </c>
      <c r="AF263" t="str">
        <f t="shared" si="42"/>
        <v/>
      </c>
      <c r="AG263" t="str">
        <f t="shared" si="43"/>
        <v/>
      </c>
      <c r="AH263" t="str">
        <f t="shared" si="46"/>
        <v/>
      </c>
      <c r="AI263" t="str">
        <f t="shared" si="47"/>
        <v/>
      </c>
      <c r="AJ263" t="str">
        <f t="shared" si="48"/>
        <v/>
      </c>
      <c r="AK263" t="str">
        <f>IF('Plate preparation Calculations'!N270&lt;&gt;"",'Plate preparation Calculations'!N270,"")</f>
        <v/>
      </c>
      <c r="AL263" s="27" t="str">
        <f t="shared" si="49"/>
        <v/>
      </c>
      <c r="AM263" s="21" t="str">
        <f t="shared" si="50"/>
        <v/>
      </c>
      <c r="AN263" t="str">
        <f t="shared" si="44"/>
        <v/>
      </c>
    </row>
    <row r="264" spans="1:40" x14ac:dyDescent="0.3">
      <c r="A264" s="16" t="s">
        <v>270</v>
      </c>
      <c r="B264" t="s">
        <v>30</v>
      </c>
      <c r="C264">
        <v>14</v>
      </c>
      <c r="D264" s="17" t="str">
        <f t="shared" si="53"/>
        <v>XXXX-WT-fixed_Pur-2021May - Pur-2021May</v>
      </c>
      <c r="AC264" t="str">
        <f t="shared" si="54"/>
        <v/>
      </c>
      <c r="AD264" t="str">
        <f t="shared" si="55"/>
        <v/>
      </c>
      <c r="AE264" t="str">
        <f>IF(AB264&lt;&gt;"",COUNTIFS($B$2:$Y$17,AB264,cell_passage!$B$2:$Y$17,"&lt;&gt;"),"")</f>
        <v/>
      </c>
      <c r="AF264" t="str">
        <f t="shared" si="42"/>
        <v/>
      </c>
      <c r="AG264" t="str">
        <f t="shared" si="43"/>
        <v/>
      </c>
      <c r="AH264" t="str">
        <f t="shared" si="46"/>
        <v/>
      </c>
      <c r="AI264" t="str">
        <f t="shared" si="47"/>
        <v/>
      </c>
      <c r="AJ264" t="str">
        <f t="shared" si="48"/>
        <v/>
      </c>
      <c r="AK264" t="str">
        <f>IF('Plate preparation Calculations'!N271&lt;&gt;"",'Plate preparation Calculations'!N271,"")</f>
        <v/>
      </c>
      <c r="AL264" s="27" t="str">
        <f t="shared" si="49"/>
        <v/>
      </c>
      <c r="AM264" s="21" t="str">
        <f t="shared" si="50"/>
        <v/>
      </c>
      <c r="AN264" t="str">
        <f t="shared" si="44"/>
        <v/>
      </c>
    </row>
    <row r="265" spans="1:40" x14ac:dyDescent="0.3">
      <c r="A265" s="16" t="s">
        <v>271</v>
      </c>
      <c r="B265" t="s">
        <v>31</v>
      </c>
      <c r="C265">
        <v>14</v>
      </c>
      <c r="D265" s="17" t="str">
        <f t="shared" si="53"/>
        <v>XXXX-WT-fixed_Pur-2021May - Pur-2021May</v>
      </c>
      <c r="AC265" t="str">
        <f t="shared" si="54"/>
        <v/>
      </c>
      <c r="AD265" t="str">
        <f t="shared" si="55"/>
        <v/>
      </c>
      <c r="AE265" t="str">
        <f>IF(AB265&lt;&gt;"",COUNTIFS($B$2:$Y$17,AB265,cell_passage!$B$2:$Y$17,"&lt;&gt;"),"")</f>
        <v/>
      </c>
      <c r="AF265" t="str">
        <f t="shared" si="42"/>
        <v/>
      </c>
      <c r="AG265" t="str">
        <f t="shared" si="43"/>
        <v/>
      </c>
      <c r="AH265" t="str">
        <f t="shared" si="46"/>
        <v/>
      </c>
      <c r="AI265" t="str">
        <f t="shared" si="47"/>
        <v/>
      </c>
      <c r="AJ265" t="str">
        <f t="shared" si="48"/>
        <v/>
      </c>
      <c r="AK265" t="str">
        <f>IF('Plate preparation Calculations'!N272&lt;&gt;"",'Plate preparation Calculations'!N272,"")</f>
        <v/>
      </c>
      <c r="AL265" s="27" t="str">
        <f t="shared" si="49"/>
        <v/>
      </c>
      <c r="AM265" s="21" t="str">
        <f t="shared" si="50"/>
        <v/>
      </c>
      <c r="AN265" t="str">
        <f t="shared" si="44"/>
        <v/>
      </c>
    </row>
    <row r="266" spans="1:40" x14ac:dyDescent="0.3">
      <c r="A266" s="16" t="s">
        <v>272</v>
      </c>
      <c r="B266" t="s">
        <v>32</v>
      </c>
      <c r="C266">
        <v>14</v>
      </c>
      <c r="D266" s="17" t="str">
        <f t="shared" si="53"/>
        <v>XXXX-WT-fixed_Pur-2021May - Pur-2021May</v>
      </c>
      <c r="AC266" t="str">
        <f t="shared" si="54"/>
        <v/>
      </c>
      <c r="AD266" t="str">
        <f t="shared" si="55"/>
        <v/>
      </c>
      <c r="AE266" t="str">
        <f>IF(AB266&lt;&gt;"",COUNTIFS($B$2:$Y$17,AB266,cell_passage!$B$2:$Y$17,"&lt;&gt;"),"")</f>
        <v/>
      </c>
      <c r="AF266" t="str">
        <f t="shared" si="42"/>
        <v/>
      </c>
      <c r="AG266" t="str">
        <f t="shared" si="43"/>
        <v/>
      </c>
      <c r="AH266" t="str">
        <f t="shared" si="46"/>
        <v/>
      </c>
      <c r="AI266" t="str">
        <f t="shared" si="47"/>
        <v/>
      </c>
      <c r="AJ266" t="str">
        <f t="shared" si="48"/>
        <v/>
      </c>
      <c r="AK266" t="str">
        <f>IF('Plate preparation Calculations'!N273&lt;&gt;"",'Plate preparation Calculations'!N273,"")</f>
        <v/>
      </c>
      <c r="AL266" s="27" t="str">
        <f t="shared" si="49"/>
        <v/>
      </c>
      <c r="AM266" s="21" t="str">
        <f t="shared" si="50"/>
        <v/>
      </c>
      <c r="AN266" t="str">
        <f t="shared" si="44"/>
        <v/>
      </c>
    </row>
    <row r="267" spans="1:40" x14ac:dyDescent="0.3">
      <c r="A267" s="16" t="s">
        <v>273</v>
      </c>
      <c r="B267" t="s">
        <v>33</v>
      </c>
      <c r="C267">
        <v>14</v>
      </c>
      <c r="D267" s="17" t="str">
        <f t="shared" si="53"/>
        <v>XXXX-WT-fixed_Pur-2021May - Pur-2021May</v>
      </c>
      <c r="AC267" t="str">
        <f t="shared" si="54"/>
        <v/>
      </c>
      <c r="AD267" t="str">
        <f t="shared" si="55"/>
        <v/>
      </c>
      <c r="AE267" t="str">
        <f>IF(AB267&lt;&gt;"",COUNTIFS($B$2:$Y$17,AB267,cell_passage!$B$2:$Y$17,"&lt;&gt;"),"")</f>
        <v/>
      </c>
      <c r="AF267" t="str">
        <f t="shared" si="42"/>
        <v/>
      </c>
      <c r="AG267" t="str">
        <f t="shared" si="43"/>
        <v/>
      </c>
      <c r="AH267" t="str">
        <f t="shared" si="46"/>
        <v/>
      </c>
      <c r="AI267" t="str">
        <f t="shared" si="47"/>
        <v/>
      </c>
      <c r="AJ267" t="str">
        <f t="shared" si="48"/>
        <v/>
      </c>
      <c r="AK267" t="str">
        <f>IF('Plate preparation Calculations'!N274&lt;&gt;"",'Plate preparation Calculations'!N274,"")</f>
        <v/>
      </c>
      <c r="AL267" s="27" t="str">
        <f t="shared" si="49"/>
        <v/>
      </c>
      <c r="AM267" s="21" t="str">
        <f t="shared" si="50"/>
        <v/>
      </c>
      <c r="AN267" t="str">
        <f t="shared" si="44"/>
        <v/>
      </c>
    </row>
    <row r="268" spans="1:40" x14ac:dyDescent="0.3">
      <c r="A268" s="16" t="s">
        <v>274</v>
      </c>
      <c r="B268" t="s">
        <v>34</v>
      </c>
      <c r="C268">
        <v>14</v>
      </c>
      <c r="D268" s="17" t="str">
        <f t="shared" si="53"/>
        <v>XXXX-WT-fixed_Pur-2021May - Pur-2021May</v>
      </c>
      <c r="AC268" t="str">
        <f t="shared" si="54"/>
        <v/>
      </c>
      <c r="AD268" t="str">
        <f t="shared" si="55"/>
        <v/>
      </c>
      <c r="AE268" t="str">
        <f>IF(AB268&lt;&gt;"",COUNTIFS($B$2:$Y$17,AB268,cell_passage!$B$2:$Y$17,"&lt;&gt;"),"")</f>
        <v/>
      </c>
      <c r="AF268" t="str">
        <f t="shared" si="42"/>
        <v/>
      </c>
      <c r="AG268" t="str">
        <f t="shared" si="43"/>
        <v/>
      </c>
      <c r="AH268" t="str">
        <f t="shared" si="46"/>
        <v/>
      </c>
      <c r="AI268" t="str">
        <f t="shared" si="47"/>
        <v/>
      </c>
      <c r="AJ268" t="str">
        <f t="shared" si="48"/>
        <v/>
      </c>
      <c r="AK268" t="str">
        <f>IF('Plate preparation Calculations'!N275&lt;&gt;"",'Plate preparation Calculations'!N275,"")</f>
        <v/>
      </c>
      <c r="AL268" s="27" t="str">
        <f t="shared" si="49"/>
        <v/>
      </c>
      <c r="AM268" s="21" t="str">
        <f t="shared" si="50"/>
        <v/>
      </c>
      <c r="AN268" t="str">
        <f t="shared" si="44"/>
        <v/>
      </c>
    </row>
    <row r="269" spans="1:40" x14ac:dyDescent="0.3">
      <c r="A269" s="16" t="s">
        <v>275</v>
      </c>
      <c r="B269" t="s">
        <v>35</v>
      </c>
      <c r="C269">
        <v>14</v>
      </c>
      <c r="D269" s="17" t="str">
        <f t="shared" si="53"/>
        <v>XXXX-WT-fixed_Pur-2021May - Pur-2021May</v>
      </c>
      <c r="AC269" t="str">
        <f t="shared" si="54"/>
        <v/>
      </c>
      <c r="AD269" t="str">
        <f t="shared" si="55"/>
        <v/>
      </c>
      <c r="AE269" t="str">
        <f>IF(AB269&lt;&gt;"",COUNTIFS($B$2:$Y$17,AB269,cell_passage!$B$2:$Y$17,"&lt;&gt;"),"")</f>
        <v/>
      </c>
      <c r="AF269" t="str">
        <f t="shared" ref="AF269:AF332" si="56">IFERROR(AE269*AD269,"")</f>
        <v/>
      </c>
      <c r="AG269" t="str">
        <f t="shared" ref="AG269:AG332" si="57">IFERROR(AE269*$AF$1,"")</f>
        <v/>
      </c>
      <c r="AH269" t="str">
        <f t="shared" si="46"/>
        <v/>
      </c>
      <c r="AI269" t="str">
        <f t="shared" si="47"/>
        <v/>
      </c>
      <c r="AJ269" t="str">
        <f t="shared" si="48"/>
        <v/>
      </c>
      <c r="AK269" t="str">
        <f>IF('Plate preparation Calculations'!N276&lt;&gt;"",'Plate preparation Calculations'!N276,"")</f>
        <v/>
      </c>
      <c r="AL269" s="27" t="str">
        <f t="shared" si="49"/>
        <v/>
      </c>
      <c r="AM269" s="21" t="str">
        <f t="shared" si="50"/>
        <v/>
      </c>
      <c r="AN269" t="str">
        <f t="shared" ref="AN269:AN332" si="58">IFERROR($AF$1*$AC$1*$AC$2*AE269,"")</f>
        <v/>
      </c>
    </row>
    <row r="270" spans="1:40" x14ac:dyDescent="0.3">
      <c r="A270" s="16" t="s">
        <v>276</v>
      </c>
      <c r="B270" t="s">
        <v>18</v>
      </c>
      <c r="C270">
        <v>15</v>
      </c>
      <c r="D270" s="17" t="str">
        <f t="shared" ref="D270:D285" si="59">IF(P2&lt;&gt;"",P2,"")</f>
        <v>Buffer</v>
      </c>
      <c r="AC270" t="str">
        <f t="shared" si="54"/>
        <v/>
      </c>
      <c r="AD270" t="str">
        <f t="shared" si="55"/>
        <v/>
      </c>
      <c r="AE270" t="str">
        <f>IF(AB270&lt;&gt;"",COUNTIFS($B$2:$Y$17,AB270,cell_passage!$B$2:$Y$17,"&lt;&gt;"),"")</f>
        <v/>
      </c>
      <c r="AF270" t="str">
        <f t="shared" si="56"/>
        <v/>
      </c>
      <c r="AG270" t="str">
        <f t="shared" si="57"/>
        <v/>
      </c>
      <c r="AH270" t="str">
        <f t="shared" si="46"/>
        <v/>
      </c>
      <c r="AI270" t="str">
        <f t="shared" si="47"/>
        <v/>
      </c>
      <c r="AJ270" t="str">
        <f t="shared" si="48"/>
        <v/>
      </c>
      <c r="AK270" t="str">
        <f>IF('Plate preparation Calculations'!N277&lt;&gt;"",'Plate preparation Calculations'!N277,"")</f>
        <v/>
      </c>
      <c r="AL270" s="27" t="str">
        <f t="shared" si="49"/>
        <v/>
      </c>
      <c r="AM270" s="21" t="str">
        <f t="shared" si="50"/>
        <v/>
      </c>
      <c r="AN270" t="str">
        <f t="shared" si="58"/>
        <v/>
      </c>
    </row>
    <row r="271" spans="1:40" x14ac:dyDescent="0.3">
      <c r="A271" s="16" t="s">
        <v>277</v>
      </c>
      <c r="B271" t="s">
        <v>21</v>
      </c>
      <c r="C271">
        <v>15</v>
      </c>
      <c r="D271" s="17" t="str">
        <f t="shared" si="59"/>
        <v>XXXX-WT-fixed_Pur-2021May - Pur-2021May</v>
      </c>
      <c r="AC271" t="str">
        <f t="shared" si="54"/>
        <v/>
      </c>
      <c r="AD271" t="str">
        <f t="shared" si="55"/>
        <v/>
      </c>
      <c r="AE271" t="str">
        <f>IF(AB271&lt;&gt;"",COUNTIFS($B$2:$Y$17,AB271,cell_passage!$B$2:$Y$17,"&lt;&gt;"),"")</f>
        <v/>
      </c>
      <c r="AF271" t="str">
        <f t="shared" si="56"/>
        <v/>
      </c>
      <c r="AG271" t="str">
        <f t="shared" si="57"/>
        <v/>
      </c>
      <c r="AH271" t="str">
        <f t="shared" si="46"/>
        <v/>
      </c>
      <c r="AI271" t="str">
        <f t="shared" si="47"/>
        <v/>
      </c>
      <c r="AJ271" t="str">
        <f t="shared" si="48"/>
        <v/>
      </c>
      <c r="AK271" t="str">
        <f>IF('Plate preparation Calculations'!N278&lt;&gt;"",'Plate preparation Calculations'!N278,"")</f>
        <v/>
      </c>
      <c r="AL271" s="27" t="str">
        <f t="shared" si="49"/>
        <v/>
      </c>
      <c r="AM271" s="21" t="str">
        <f t="shared" si="50"/>
        <v/>
      </c>
      <c r="AN271" t="str">
        <f t="shared" si="58"/>
        <v/>
      </c>
    </row>
    <row r="272" spans="1:40" x14ac:dyDescent="0.3">
      <c r="A272" s="16" t="s">
        <v>278</v>
      </c>
      <c r="B272" t="s">
        <v>22</v>
      </c>
      <c r="C272">
        <v>15</v>
      </c>
      <c r="D272" s="17" t="str">
        <f t="shared" si="59"/>
        <v>XXXX-WT-fixed_Pur-2021May - Pur-2021May</v>
      </c>
      <c r="AC272" t="str">
        <f t="shared" si="54"/>
        <v/>
      </c>
      <c r="AD272" t="str">
        <f t="shared" si="55"/>
        <v/>
      </c>
      <c r="AE272" t="str">
        <f>IF(AB272&lt;&gt;"",COUNTIFS($B$2:$Y$17,AB272,cell_passage!$B$2:$Y$17,"&lt;&gt;"),"")</f>
        <v/>
      </c>
      <c r="AF272" t="str">
        <f t="shared" si="56"/>
        <v/>
      </c>
      <c r="AG272" t="str">
        <f t="shared" si="57"/>
        <v/>
      </c>
      <c r="AH272" t="str">
        <f t="shared" si="46"/>
        <v/>
      </c>
      <c r="AI272" t="str">
        <f t="shared" si="47"/>
        <v/>
      </c>
      <c r="AJ272" t="str">
        <f t="shared" si="48"/>
        <v/>
      </c>
      <c r="AK272" t="str">
        <f>IF('Plate preparation Calculations'!N279&lt;&gt;"",'Plate preparation Calculations'!N279,"")</f>
        <v/>
      </c>
      <c r="AL272" s="27" t="str">
        <f t="shared" si="49"/>
        <v/>
      </c>
      <c r="AM272" s="21" t="str">
        <f t="shared" si="50"/>
        <v/>
      </c>
      <c r="AN272" t="str">
        <f t="shared" si="58"/>
        <v/>
      </c>
    </row>
    <row r="273" spans="1:40" x14ac:dyDescent="0.3">
      <c r="A273" s="16" t="s">
        <v>279</v>
      </c>
      <c r="B273" t="s">
        <v>23</v>
      </c>
      <c r="C273">
        <v>15</v>
      </c>
      <c r="D273" s="17" t="str">
        <f t="shared" si="59"/>
        <v>XXXX-WT-fixed_Pur-2021May - Pur-2021May</v>
      </c>
      <c r="AC273" t="str">
        <f t="shared" si="54"/>
        <v/>
      </c>
      <c r="AD273" t="str">
        <f t="shared" si="55"/>
        <v/>
      </c>
      <c r="AE273" t="str">
        <f>IF(AB273&lt;&gt;"",COUNTIFS($B$2:$Y$17,AB273,cell_passage!$B$2:$Y$17,"&lt;&gt;"),"")</f>
        <v/>
      </c>
      <c r="AF273" t="str">
        <f t="shared" si="56"/>
        <v/>
      </c>
      <c r="AG273" t="str">
        <f t="shared" si="57"/>
        <v/>
      </c>
      <c r="AH273" t="str">
        <f t="shared" si="46"/>
        <v/>
      </c>
      <c r="AI273" t="str">
        <f t="shared" si="47"/>
        <v/>
      </c>
      <c r="AJ273" t="str">
        <f t="shared" si="48"/>
        <v/>
      </c>
      <c r="AK273" t="str">
        <f>IF('Plate preparation Calculations'!N280&lt;&gt;"",'Plate preparation Calculations'!N280,"")</f>
        <v/>
      </c>
      <c r="AL273" s="27" t="str">
        <f t="shared" si="49"/>
        <v/>
      </c>
      <c r="AM273" s="21" t="str">
        <f t="shared" si="50"/>
        <v/>
      </c>
      <c r="AN273" t="str">
        <f t="shared" si="58"/>
        <v/>
      </c>
    </row>
    <row r="274" spans="1:40" x14ac:dyDescent="0.3">
      <c r="A274" s="16" t="s">
        <v>280</v>
      </c>
      <c r="B274" t="s">
        <v>24</v>
      </c>
      <c r="C274">
        <v>15</v>
      </c>
      <c r="D274" s="17" t="str">
        <f t="shared" si="59"/>
        <v>XXXX-WT-fixed_Pur-2021May - Pur-2021May</v>
      </c>
      <c r="AC274" t="str">
        <f t="shared" si="54"/>
        <v/>
      </c>
      <c r="AD274" t="str">
        <f t="shared" si="55"/>
        <v/>
      </c>
      <c r="AE274" t="str">
        <f>IF(AB274&lt;&gt;"",COUNTIFS($B$2:$Y$17,AB274,cell_passage!$B$2:$Y$17,"&lt;&gt;"),"")</f>
        <v/>
      </c>
      <c r="AF274" t="str">
        <f t="shared" si="56"/>
        <v/>
      </c>
      <c r="AG274" t="str">
        <f t="shared" si="57"/>
        <v/>
      </c>
      <c r="AH274" t="str">
        <f t="shared" si="46"/>
        <v/>
      </c>
      <c r="AI274" t="str">
        <f t="shared" si="47"/>
        <v/>
      </c>
      <c r="AJ274" t="str">
        <f t="shared" si="48"/>
        <v/>
      </c>
      <c r="AK274" t="str">
        <f>IF('Plate preparation Calculations'!N281&lt;&gt;"",'Plate preparation Calculations'!N281,"")</f>
        <v/>
      </c>
      <c r="AL274" s="27" t="str">
        <f t="shared" si="49"/>
        <v/>
      </c>
      <c r="AM274" s="21" t="str">
        <f t="shared" si="50"/>
        <v/>
      </c>
      <c r="AN274" t="str">
        <f t="shared" si="58"/>
        <v/>
      </c>
    </row>
    <row r="275" spans="1:40" x14ac:dyDescent="0.3">
      <c r="A275" s="16" t="s">
        <v>281</v>
      </c>
      <c r="B275" t="s">
        <v>25</v>
      </c>
      <c r="C275">
        <v>15</v>
      </c>
      <c r="D275" s="17" t="str">
        <f t="shared" si="59"/>
        <v>XXXX-WT-fixed_Pur-2021May - Pur-2021May</v>
      </c>
      <c r="AC275" t="str">
        <f t="shared" si="54"/>
        <v/>
      </c>
      <c r="AD275" t="str">
        <f t="shared" si="55"/>
        <v/>
      </c>
      <c r="AE275" t="str">
        <f>IF(AB275&lt;&gt;"",COUNTIFS($B$2:$Y$17,AB275,cell_passage!$B$2:$Y$17,"&lt;&gt;"),"")</f>
        <v/>
      </c>
      <c r="AF275" t="str">
        <f t="shared" si="56"/>
        <v/>
      </c>
      <c r="AG275" t="str">
        <f t="shared" si="57"/>
        <v/>
      </c>
      <c r="AH275" t="str">
        <f t="shared" si="46"/>
        <v/>
      </c>
      <c r="AI275" t="str">
        <f t="shared" si="47"/>
        <v/>
      </c>
      <c r="AJ275" t="str">
        <f t="shared" si="48"/>
        <v/>
      </c>
      <c r="AK275" t="str">
        <f>IF('Plate preparation Calculations'!N282&lt;&gt;"",'Plate preparation Calculations'!N282,"")</f>
        <v/>
      </c>
      <c r="AL275" s="27" t="str">
        <f t="shared" si="49"/>
        <v/>
      </c>
      <c r="AM275" s="21" t="str">
        <f t="shared" si="50"/>
        <v/>
      </c>
      <c r="AN275" t="str">
        <f t="shared" si="58"/>
        <v/>
      </c>
    </row>
    <row r="276" spans="1:40" x14ac:dyDescent="0.3">
      <c r="A276" s="16" t="s">
        <v>282</v>
      </c>
      <c r="B276" t="s">
        <v>26</v>
      </c>
      <c r="C276">
        <v>15</v>
      </c>
      <c r="D276" s="17" t="str">
        <f t="shared" si="59"/>
        <v>XXXX-WT-fixed_Pur-2021May - Pur-2021May</v>
      </c>
      <c r="AC276" t="str">
        <f t="shared" si="54"/>
        <v/>
      </c>
      <c r="AD276" t="str">
        <f t="shared" si="55"/>
        <v/>
      </c>
      <c r="AE276" t="str">
        <f>IF(AB276&lt;&gt;"",COUNTIFS($B$2:$Y$17,AB276,cell_passage!$B$2:$Y$17,"&lt;&gt;"),"")</f>
        <v/>
      </c>
      <c r="AF276" t="str">
        <f t="shared" si="56"/>
        <v/>
      </c>
      <c r="AG276" t="str">
        <f t="shared" si="57"/>
        <v/>
      </c>
      <c r="AH276" t="str">
        <f t="shared" ref="AH276:AH339" si="60">IFERROR(1000*AF276/AG276,"")</f>
        <v/>
      </c>
      <c r="AI276" t="str">
        <f t="shared" ref="AI276:AI339" si="61">IFERROR(AF276*$AC$1,"")</f>
        <v/>
      </c>
      <c r="AJ276" t="str">
        <f t="shared" ref="AJ276:AJ339" si="62">IFERROR(AG276*$AC$1,"")</f>
        <v/>
      </c>
      <c r="AK276" t="str">
        <f>IF('Plate preparation Calculations'!N283&lt;&gt;"",'Plate preparation Calculations'!N283,"")</f>
        <v/>
      </c>
      <c r="AL276" s="27" t="str">
        <f t="shared" ref="AL276:AL339" si="63">IFERROR(1000*$AC$2*AI276/AK276,"")</f>
        <v/>
      </c>
      <c r="AM276" s="21" t="str">
        <f t="shared" ref="AM276:AM339" si="64">IFERROR(AN276-AL276,"")</f>
        <v/>
      </c>
      <c r="AN276" t="str">
        <f t="shared" si="58"/>
        <v/>
      </c>
    </row>
    <row r="277" spans="1:40" x14ac:dyDescent="0.3">
      <c r="A277" s="16" t="s">
        <v>283</v>
      </c>
      <c r="B277" t="s">
        <v>27</v>
      </c>
      <c r="C277">
        <v>15</v>
      </c>
      <c r="D277" s="17" t="str">
        <f t="shared" si="59"/>
        <v>XXXX-WT-fixed_Pur-2021May - Pur-2021May</v>
      </c>
      <c r="AC277" t="str">
        <f t="shared" si="54"/>
        <v/>
      </c>
      <c r="AD277" t="str">
        <f t="shared" si="55"/>
        <v/>
      </c>
      <c r="AE277" t="str">
        <f>IF(AB277&lt;&gt;"",COUNTIFS($B$2:$Y$17,AB277,cell_passage!$B$2:$Y$17,"&lt;&gt;"),"")</f>
        <v/>
      </c>
      <c r="AF277" t="str">
        <f t="shared" si="56"/>
        <v/>
      </c>
      <c r="AG277" t="str">
        <f t="shared" si="57"/>
        <v/>
      </c>
      <c r="AH277" t="str">
        <f t="shared" si="60"/>
        <v/>
      </c>
      <c r="AI277" t="str">
        <f t="shared" si="61"/>
        <v/>
      </c>
      <c r="AJ277" t="str">
        <f t="shared" si="62"/>
        <v/>
      </c>
      <c r="AK277" t="str">
        <f>IF('Plate preparation Calculations'!N284&lt;&gt;"",'Plate preparation Calculations'!N284,"")</f>
        <v/>
      </c>
      <c r="AL277" s="27" t="str">
        <f t="shared" si="63"/>
        <v/>
      </c>
      <c r="AM277" s="21" t="str">
        <f t="shared" si="64"/>
        <v/>
      </c>
      <c r="AN277" t="str">
        <f t="shared" si="58"/>
        <v/>
      </c>
    </row>
    <row r="278" spans="1:40" x14ac:dyDescent="0.3">
      <c r="A278" s="16" t="s">
        <v>284</v>
      </c>
      <c r="B278" t="s">
        <v>28</v>
      </c>
      <c r="C278">
        <v>15</v>
      </c>
      <c r="D278" s="17" t="str">
        <f t="shared" si="59"/>
        <v>XXXX-WT-fixed_Pur-2021May - Pur-2021May</v>
      </c>
      <c r="AC278" t="str">
        <f t="shared" si="54"/>
        <v/>
      </c>
      <c r="AD278" t="str">
        <f t="shared" si="55"/>
        <v/>
      </c>
      <c r="AE278" t="str">
        <f>IF(AB278&lt;&gt;"",COUNTIFS($B$2:$Y$17,AB278,cell_passage!$B$2:$Y$17,"&lt;&gt;"),"")</f>
        <v/>
      </c>
      <c r="AF278" t="str">
        <f t="shared" si="56"/>
        <v/>
      </c>
      <c r="AG278" t="str">
        <f t="shared" si="57"/>
        <v/>
      </c>
      <c r="AH278" t="str">
        <f t="shared" si="60"/>
        <v/>
      </c>
      <c r="AI278" t="str">
        <f t="shared" si="61"/>
        <v/>
      </c>
      <c r="AJ278" t="str">
        <f t="shared" si="62"/>
        <v/>
      </c>
      <c r="AK278" t="str">
        <f>IF('Plate preparation Calculations'!N285&lt;&gt;"",'Plate preparation Calculations'!N285,"")</f>
        <v/>
      </c>
      <c r="AL278" s="27" t="str">
        <f t="shared" si="63"/>
        <v/>
      </c>
      <c r="AM278" s="21" t="str">
        <f t="shared" si="64"/>
        <v/>
      </c>
      <c r="AN278" t="str">
        <f t="shared" si="58"/>
        <v/>
      </c>
    </row>
    <row r="279" spans="1:40" x14ac:dyDescent="0.3">
      <c r="A279" s="16" t="s">
        <v>285</v>
      </c>
      <c r="B279" t="s">
        <v>29</v>
      </c>
      <c r="C279">
        <v>15</v>
      </c>
      <c r="D279" s="17" t="str">
        <f t="shared" si="59"/>
        <v>XXXX-WT-fixed_Pur-2021May - Pur-2021May</v>
      </c>
      <c r="AC279" t="str">
        <f t="shared" si="54"/>
        <v/>
      </c>
      <c r="AD279" t="str">
        <f t="shared" si="55"/>
        <v/>
      </c>
      <c r="AE279" t="str">
        <f>IF(AB279&lt;&gt;"",COUNTIFS($B$2:$Y$17,AB279,cell_passage!$B$2:$Y$17,"&lt;&gt;"),"")</f>
        <v/>
      </c>
      <c r="AF279" t="str">
        <f t="shared" si="56"/>
        <v/>
      </c>
      <c r="AG279" t="str">
        <f t="shared" si="57"/>
        <v/>
      </c>
      <c r="AH279" t="str">
        <f t="shared" si="60"/>
        <v/>
      </c>
      <c r="AI279" t="str">
        <f t="shared" si="61"/>
        <v/>
      </c>
      <c r="AJ279" t="str">
        <f t="shared" si="62"/>
        <v/>
      </c>
      <c r="AK279" t="str">
        <f>IF('Plate preparation Calculations'!N286&lt;&gt;"",'Plate preparation Calculations'!N286,"")</f>
        <v/>
      </c>
      <c r="AL279" s="27" t="str">
        <f t="shared" si="63"/>
        <v/>
      </c>
      <c r="AM279" s="21" t="str">
        <f t="shared" si="64"/>
        <v/>
      </c>
      <c r="AN279" t="str">
        <f t="shared" si="58"/>
        <v/>
      </c>
    </row>
    <row r="280" spans="1:40" x14ac:dyDescent="0.3">
      <c r="A280" s="16" t="s">
        <v>286</v>
      </c>
      <c r="B280" t="s">
        <v>30</v>
      </c>
      <c r="C280">
        <v>15</v>
      </c>
      <c r="D280" s="17" t="str">
        <f t="shared" si="59"/>
        <v>XXXX-WT-fixed_Pur-2021May - Pur-2021May</v>
      </c>
      <c r="AC280" t="str">
        <f t="shared" si="54"/>
        <v/>
      </c>
      <c r="AD280" t="str">
        <f t="shared" si="55"/>
        <v/>
      </c>
      <c r="AE280" t="str">
        <f>IF(AB280&lt;&gt;"",COUNTIFS($B$2:$Y$17,AB280,cell_passage!$B$2:$Y$17,"&lt;&gt;"),"")</f>
        <v/>
      </c>
      <c r="AF280" t="str">
        <f t="shared" si="56"/>
        <v/>
      </c>
      <c r="AG280" t="str">
        <f t="shared" si="57"/>
        <v/>
      </c>
      <c r="AH280" t="str">
        <f t="shared" si="60"/>
        <v/>
      </c>
      <c r="AI280" t="str">
        <f t="shared" si="61"/>
        <v/>
      </c>
      <c r="AJ280" t="str">
        <f t="shared" si="62"/>
        <v/>
      </c>
      <c r="AK280" t="str">
        <f>IF('Plate preparation Calculations'!N287&lt;&gt;"",'Plate preparation Calculations'!N287,"")</f>
        <v/>
      </c>
      <c r="AL280" s="27" t="str">
        <f t="shared" si="63"/>
        <v/>
      </c>
      <c r="AM280" s="21" t="str">
        <f t="shared" si="64"/>
        <v/>
      </c>
      <c r="AN280" t="str">
        <f t="shared" si="58"/>
        <v/>
      </c>
    </row>
    <row r="281" spans="1:40" x14ac:dyDescent="0.3">
      <c r="A281" s="16" t="s">
        <v>287</v>
      </c>
      <c r="B281" t="s">
        <v>31</v>
      </c>
      <c r="C281">
        <v>15</v>
      </c>
      <c r="D281" s="17" t="str">
        <f t="shared" si="59"/>
        <v>XXXX-WT-fixed_Pur-2021May - Pur-2021May</v>
      </c>
      <c r="AC281" t="str">
        <f t="shared" si="54"/>
        <v/>
      </c>
      <c r="AD281" t="str">
        <f t="shared" si="55"/>
        <v/>
      </c>
      <c r="AE281" t="str">
        <f>IF(AB281&lt;&gt;"",COUNTIFS($B$2:$Y$17,AB281,cell_passage!$B$2:$Y$17,"&lt;&gt;"),"")</f>
        <v/>
      </c>
      <c r="AF281" t="str">
        <f t="shared" si="56"/>
        <v/>
      </c>
      <c r="AG281" t="str">
        <f t="shared" si="57"/>
        <v/>
      </c>
      <c r="AH281" t="str">
        <f t="shared" si="60"/>
        <v/>
      </c>
      <c r="AI281" t="str">
        <f t="shared" si="61"/>
        <v/>
      </c>
      <c r="AJ281" t="str">
        <f t="shared" si="62"/>
        <v/>
      </c>
      <c r="AK281" t="str">
        <f>IF('Plate preparation Calculations'!N288&lt;&gt;"",'Plate preparation Calculations'!N288,"")</f>
        <v/>
      </c>
      <c r="AL281" s="27" t="str">
        <f t="shared" si="63"/>
        <v/>
      </c>
      <c r="AM281" s="21" t="str">
        <f t="shared" si="64"/>
        <v/>
      </c>
      <c r="AN281" t="str">
        <f t="shared" si="58"/>
        <v/>
      </c>
    </row>
    <row r="282" spans="1:40" x14ac:dyDescent="0.3">
      <c r="A282" s="16" t="s">
        <v>288</v>
      </c>
      <c r="B282" t="s">
        <v>32</v>
      </c>
      <c r="C282">
        <v>15</v>
      </c>
      <c r="D282" s="17" t="str">
        <f t="shared" si="59"/>
        <v>XXXX-WT-fixed_Pur-2021May - Pur-2021May</v>
      </c>
      <c r="AC282" t="str">
        <f t="shared" si="54"/>
        <v/>
      </c>
      <c r="AD282" t="str">
        <f t="shared" si="55"/>
        <v/>
      </c>
      <c r="AE282" t="str">
        <f>IF(AB282&lt;&gt;"",COUNTIFS($B$2:$Y$17,AB282,cell_passage!$B$2:$Y$17,"&lt;&gt;"),"")</f>
        <v/>
      </c>
      <c r="AF282" t="str">
        <f t="shared" si="56"/>
        <v/>
      </c>
      <c r="AG282" t="str">
        <f t="shared" si="57"/>
        <v/>
      </c>
      <c r="AH282" t="str">
        <f t="shared" si="60"/>
        <v/>
      </c>
      <c r="AI282" t="str">
        <f t="shared" si="61"/>
        <v/>
      </c>
      <c r="AJ282" t="str">
        <f t="shared" si="62"/>
        <v/>
      </c>
      <c r="AK282" t="str">
        <f>IF('Plate preparation Calculations'!N289&lt;&gt;"",'Plate preparation Calculations'!N289,"")</f>
        <v/>
      </c>
      <c r="AL282" s="27" t="str">
        <f t="shared" si="63"/>
        <v/>
      </c>
      <c r="AM282" s="21" t="str">
        <f t="shared" si="64"/>
        <v/>
      </c>
      <c r="AN282" t="str">
        <f t="shared" si="58"/>
        <v/>
      </c>
    </row>
    <row r="283" spans="1:40" x14ac:dyDescent="0.3">
      <c r="A283" s="16" t="s">
        <v>289</v>
      </c>
      <c r="B283" t="s">
        <v>33</v>
      </c>
      <c r="C283">
        <v>15</v>
      </c>
      <c r="D283" s="17" t="str">
        <f t="shared" si="59"/>
        <v>XXXX-WT-fixed_Pur-2021May - Pur-2021May</v>
      </c>
      <c r="AC283" t="str">
        <f t="shared" si="54"/>
        <v/>
      </c>
      <c r="AD283" t="str">
        <f t="shared" si="55"/>
        <v/>
      </c>
      <c r="AE283" t="str">
        <f>IF(AB283&lt;&gt;"",COUNTIFS($B$2:$Y$17,AB283,cell_passage!$B$2:$Y$17,"&lt;&gt;"),"")</f>
        <v/>
      </c>
      <c r="AF283" t="str">
        <f t="shared" si="56"/>
        <v/>
      </c>
      <c r="AG283" t="str">
        <f t="shared" si="57"/>
        <v/>
      </c>
      <c r="AH283" t="str">
        <f t="shared" si="60"/>
        <v/>
      </c>
      <c r="AI283" t="str">
        <f t="shared" si="61"/>
        <v/>
      </c>
      <c r="AJ283" t="str">
        <f t="shared" si="62"/>
        <v/>
      </c>
      <c r="AK283" t="str">
        <f>IF('Plate preparation Calculations'!N290&lt;&gt;"",'Plate preparation Calculations'!N290,"")</f>
        <v/>
      </c>
      <c r="AL283" s="27" t="str">
        <f t="shared" si="63"/>
        <v/>
      </c>
      <c r="AM283" s="21" t="str">
        <f t="shared" si="64"/>
        <v/>
      </c>
      <c r="AN283" t="str">
        <f t="shared" si="58"/>
        <v/>
      </c>
    </row>
    <row r="284" spans="1:40" x14ac:dyDescent="0.3">
      <c r="A284" s="16" t="s">
        <v>290</v>
      </c>
      <c r="B284" t="s">
        <v>34</v>
      </c>
      <c r="C284">
        <v>15</v>
      </c>
      <c r="D284" s="17" t="str">
        <f t="shared" si="59"/>
        <v>XXXX-WT-fixed_Pur-2021May - Pur-2021May</v>
      </c>
      <c r="AC284" t="str">
        <f t="shared" si="54"/>
        <v/>
      </c>
      <c r="AD284" t="str">
        <f t="shared" si="55"/>
        <v/>
      </c>
      <c r="AE284" t="str">
        <f>IF(AB284&lt;&gt;"",COUNTIFS($B$2:$Y$17,AB284,cell_passage!$B$2:$Y$17,"&lt;&gt;"),"")</f>
        <v/>
      </c>
      <c r="AF284" t="str">
        <f t="shared" si="56"/>
        <v/>
      </c>
      <c r="AG284" t="str">
        <f t="shared" si="57"/>
        <v/>
      </c>
      <c r="AH284" t="str">
        <f t="shared" si="60"/>
        <v/>
      </c>
      <c r="AI284" t="str">
        <f t="shared" si="61"/>
        <v/>
      </c>
      <c r="AJ284" t="str">
        <f t="shared" si="62"/>
        <v/>
      </c>
      <c r="AK284" t="str">
        <f>IF('Plate preparation Calculations'!N291&lt;&gt;"",'Plate preparation Calculations'!N291,"")</f>
        <v/>
      </c>
      <c r="AL284" s="27" t="str">
        <f t="shared" si="63"/>
        <v/>
      </c>
      <c r="AM284" s="21" t="str">
        <f t="shared" si="64"/>
        <v/>
      </c>
      <c r="AN284" t="str">
        <f t="shared" si="58"/>
        <v/>
      </c>
    </row>
    <row r="285" spans="1:40" x14ac:dyDescent="0.3">
      <c r="A285" s="16" t="s">
        <v>291</v>
      </c>
      <c r="B285" t="s">
        <v>35</v>
      </c>
      <c r="C285">
        <v>15</v>
      </c>
      <c r="D285" s="17" t="str">
        <f t="shared" si="59"/>
        <v>XXXX-WT-fixed_Pur-2021May - Pur-2021May</v>
      </c>
      <c r="AC285" t="str">
        <f t="shared" si="54"/>
        <v/>
      </c>
      <c r="AD285" t="str">
        <f t="shared" si="55"/>
        <v/>
      </c>
      <c r="AE285" t="str">
        <f>IF(AB285&lt;&gt;"",COUNTIFS($B$2:$Y$17,AB285,cell_passage!$B$2:$Y$17,"&lt;&gt;"),"")</f>
        <v/>
      </c>
      <c r="AF285" t="str">
        <f t="shared" si="56"/>
        <v/>
      </c>
      <c r="AG285" t="str">
        <f t="shared" si="57"/>
        <v/>
      </c>
      <c r="AH285" t="str">
        <f t="shared" si="60"/>
        <v/>
      </c>
      <c r="AI285" t="str">
        <f t="shared" si="61"/>
        <v/>
      </c>
      <c r="AJ285" t="str">
        <f t="shared" si="62"/>
        <v/>
      </c>
      <c r="AK285" t="str">
        <f>IF('Plate preparation Calculations'!N292&lt;&gt;"",'Plate preparation Calculations'!N292,"")</f>
        <v/>
      </c>
      <c r="AL285" s="27" t="str">
        <f t="shared" si="63"/>
        <v/>
      </c>
      <c r="AM285" s="21" t="str">
        <f t="shared" si="64"/>
        <v/>
      </c>
      <c r="AN285" t="str">
        <f t="shared" si="58"/>
        <v/>
      </c>
    </row>
    <row r="286" spans="1:40" x14ac:dyDescent="0.3">
      <c r="A286" s="16" t="s">
        <v>292</v>
      </c>
      <c r="B286" t="s">
        <v>18</v>
      </c>
      <c r="C286">
        <v>16</v>
      </c>
      <c r="D286" s="17" t="str">
        <f t="shared" ref="D286:D301" si="65">IF(Q2&lt;&gt;"",Q2,"")</f>
        <v>XXXX-WT-fixed_Pur-2021May - Pur-2021May</v>
      </c>
      <c r="AC286" t="str">
        <f t="shared" si="54"/>
        <v/>
      </c>
      <c r="AD286" t="str">
        <f t="shared" si="55"/>
        <v/>
      </c>
      <c r="AE286" t="str">
        <f>IF(AB286&lt;&gt;"",COUNTIFS($B$2:$Y$17,AB286,cell_passage!$B$2:$Y$17,"&lt;&gt;"),"")</f>
        <v/>
      </c>
      <c r="AF286" t="str">
        <f t="shared" si="56"/>
        <v/>
      </c>
      <c r="AG286" t="str">
        <f t="shared" si="57"/>
        <v/>
      </c>
      <c r="AH286" t="str">
        <f t="shared" si="60"/>
        <v/>
      </c>
      <c r="AI286" t="str">
        <f t="shared" si="61"/>
        <v/>
      </c>
      <c r="AJ286" t="str">
        <f t="shared" si="62"/>
        <v/>
      </c>
      <c r="AK286" t="str">
        <f>IF('Plate preparation Calculations'!N293&lt;&gt;"",'Plate preparation Calculations'!N293,"")</f>
        <v/>
      </c>
      <c r="AL286" s="27" t="str">
        <f t="shared" si="63"/>
        <v/>
      </c>
      <c r="AM286" s="21" t="str">
        <f t="shared" si="64"/>
        <v/>
      </c>
      <c r="AN286" t="str">
        <f t="shared" si="58"/>
        <v/>
      </c>
    </row>
    <row r="287" spans="1:40" x14ac:dyDescent="0.3">
      <c r="A287" s="16" t="s">
        <v>293</v>
      </c>
      <c r="B287" t="s">
        <v>21</v>
      </c>
      <c r="C287">
        <v>16</v>
      </c>
      <c r="D287" s="17" t="str">
        <f t="shared" si="65"/>
        <v>XXXX-WT-fixed_Pur-2021May - Pur-2021May</v>
      </c>
      <c r="AC287" t="str">
        <f t="shared" si="54"/>
        <v/>
      </c>
      <c r="AD287" t="str">
        <f t="shared" si="55"/>
        <v/>
      </c>
      <c r="AE287" t="str">
        <f>IF(AB287&lt;&gt;"",COUNTIFS($B$2:$Y$17,AB287,cell_passage!$B$2:$Y$17,"&lt;&gt;"),"")</f>
        <v/>
      </c>
      <c r="AF287" t="str">
        <f t="shared" si="56"/>
        <v/>
      </c>
      <c r="AG287" t="str">
        <f t="shared" si="57"/>
        <v/>
      </c>
      <c r="AH287" t="str">
        <f t="shared" si="60"/>
        <v/>
      </c>
      <c r="AI287" t="str">
        <f t="shared" si="61"/>
        <v/>
      </c>
      <c r="AJ287" t="str">
        <f t="shared" si="62"/>
        <v/>
      </c>
      <c r="AK287" t="str">
        <f>IF('Plate preparation Calculations'!N294&lt;&gt;"",'Plate preparation Calculations'!N294,"")</f>
        <v/>
      </c>
      <c r="AL287" s="27" t="str">
        <f t="shared" si="63"/>
        <v/>
      </c>
      <c r="AM287" s="21" t="str">
        <f t="shared" si="64"/>
        <v/>
      </c>
      <c r="AN287" t="str">
        <f t="shared" si="58"/>
        <v/>
      </c>
    </row>
    <row r="288" spans="1:40" x14ac:dyDescent="0.3">
      <c r="A288" s="16" t="s">
        <v>294</v>
      </c>
      <c r="B288" t="s">
        <v>22</v>
      </c>
      <c r="C288">
        <v>16</v>
      </c>
      <c r="D288" s="17" t="str">
        <f t="shared" si="65"/>
        <v>XXXX-WT-fixed_Pur-2021May - Pur-2021May</v>
      </c>
      <c r="AC288" t="str">
        <f t="shared" si="54"/>
        <v/>
      </c>
      <c r="AD288" t="str">
        <f t="shared" si="55"/>
        <v/>
      </c>
      <c r="AE288" t="str">
        <f>IF(AB288&lt;&gt;"",COUNTIFS($B$2:$Y$17,AB288,cell_passage!$B$2:$Y$17,"&lt;&gt;"),"")</f>
        <v/>
      </c>
      <c r="AF288" t="str">
        <f t="shared" si="56"/>
        <v/>
      </c>
      <c r="AG288" t="str">
        <f t="shared" si="57"/>
        <v/>
      </c>
      <c r="AH288" t="str">
        <f t="shared" si="60"/>
        <v/>
      </c>
      <c r="AI288" t="str">
        <f t="shared" si="61"/>
        <v/>
      </c>
      <c r="AJ288" t="str">
        <f t="shared" si="62"/>
        <v/>
      </c>
      <c r="AK288" t="str">
        <f>IF('Plate preparation Calculations'!N295&lt;&gt;"",'Plate preparation Calculations'!N295,"")</f>
        <v/>
      </c>
      <c r="AL288" s="27" t="str">
        <f t="shared" si="63"/>
        <v/>
      </c>
      <c r="AM288" s="21" t="str">
        <f t="shared" si="64"/>
        <v/>
      </c>
      <c r="AN288" t="str">
        <f t="shared" si="58"/>
        <v/>
      </c>
    </row>
    <row r="289" spans="1:40" x14ac:dyDescent="0.3">
      <c r="A289" s="16" t="s">
        <v>295</v>
      </c>
      <c r="B289" t="s">
        <v>23</v>
      </c>
      <c r="C289">
        <v>16</v>
      </c>
      <c r="D289" s="17" t="str">
        <f t="shared" si="65"/>
        <v>XXXX-WT-fixed_Pur-2021May - Pur-2021May</v>
      </c>
      <c r="AC289" t="str">
        <f t="shared" si="54"/>
        <v/>
      </c>
      <c r="AD289" t="str">
        <f t="shared" si="55"/>
        <v/>
      </c>
      <c r="AE289" t="str">
        <f>IF(AB289&lt;&gt;"",COUNTIFS($B$2:$Y$17,AB289,cell_passage!$B$2:$Y$17,"&lt;&gt;"),"")</f>
        <v/>
      </c>
      <c r="AF289" t="str">
        <f t="shared" si="56"/>
        <v/>
      </c>
      <c r="AG289" t="str">
        <f t="shared" si="57"/>
        <v/>
      </c>
      <c r="AH289" t="str">
        <f t="shared" si="60"/>
        <v/>
      </c>
      <c r="AI289" t="str">
        <f t="shared" si="61"/>
        <v/>
      </c>
      <c r="AJ289" t="str">
        <f t="shared" si="62"/>
        <v/>
      </c>
      <c r="AK289" t="str">
        <f>IF('Plate preparation Calculations'!N296&lt;&gt;"",'Plate preparation Calculations'!N296,"")</f>
        <v/>
      </c>
      <c r="AL289" s="27" t="str">
        <f t="shared" si="63"/>
        <v/>
      </c>
      <c r="AM289" s="21" t="str">
        <f t="shared" si="64"/>
        <v/>
      </c>
      <c r="AN289" t="str">
        <f t="shared" si="58"/>
        <v/>
      </c>
    </row>
    <row r="290" spans="1:40" x14ac:dyDescent="0.3">
      <c r="A290" s="16" t="s">
        <v>296</v>
      </c>
      <c r="B290" t="s">
        <v>24</v>
      </c>
      <c r="C290">
        <v>16</v>
      </c>
      <c r="D290" s="17" t="str">
        <f t="shared" si="65"/>
        <v>XXXX-WT-fixed_Pur-2021May - Pur-2021May</v>
      </c>
      <c r="AC290" t="str">
        <f t="shared" si="54"/>
        <v/>
      </c>
      <c r="AD290" t="str">
        <f t="shared" si="55"/>
        <v/>
      </c>
      <c r="AE290" t="str">
        <f>IF(AB290&lt;&gt;"",COUNTIFS($B$2:$Y$17,AB290,cell_passage!$B$2:$Y$17,"&lt;&gt;"),"")</f>
        <v/>
      </c>
      <c r="AF290" t="str">
        <f t="shared" si="56"/>
        <v/>
      </c>
      <c r="AG290" t="str">
        <f t="shared" si="57"/>
        <v/>
      </c>
      <c r="AH290" t="str">
        <f t="shared" si="60"/>
        <v/>
      </c>
      <c r="AI290" t="str">
        <f t="shared" si="61"/>
        <v/>
      </c>
      <c r="AJ290" t="str">
        <f t="shared" si="62"/>
        <v/>
      </c>
      <c r="AK290" t="str">
        <f>IF('Plate preparation Calculations'!N297&lt;&gt;"",'Plate preparation Calculations'!N297,"")</f>
        <v/>
      </c>
      <c r="AL290" s="27" t="str">
        <f t="shared" si="63"/>
        <v/>
      </c>
      <c r="AM290" s="21" t="str">
        <f t="shared" si="64"/>
        <v/>
      </c>
      <c r="AN290" t="str">
        <f t="shared" si="58"/>
        <v/>
      </c>
    </row>
    <row r="291" spans="1:40" x14ac:dyDescent="0.3">
      <c r="A291" s="16" t="s">
        <v>297</v>
      </c>
      <c r="B291" t="s">
        <v>25</v>
      </c>
      <c r="C291">
        <v>16</v>
      </c>
      <c r="D291" s="17" t="str">
        <f t="shared" si="65"/>
        <v>XXXX-WT-fixed_Pur-2021May - Pur-2021May</v>
      </c>
      <c r="AC291" t="str">
        <f t="shared" si="54"/>
        <v/>
      </c>
      <c r="AD291" t="str">
        <f t="shared" si="55"/>
        <v/>
      </c>
      <c r="AE291" t="str">
        <f>IF(AB291&lt;&gt;"",COUNTIFS($B$2:$Y$17,AB291,cell_passage!$B$2:$Y$17,"&lt;&gt;"),"")</f>
        <v/>
      </c>
      <c r="AF291" t="str">
        <f t="shared" si="56"/>
        <v/>
      </c>
      <c r="AG291" t="str">
        <f t="shared" si="57"/>
        <v/>
      </c>
      <c r="AH291" t="str">
        <f t="shared" si="60"/>
        <v/>
      </c>
      <c r="AI291" t="str">
        <f t="shared" si="61"/>
        <v/>
      </c>
      <c r="AJ291" t="str">
        <f t="shared" si="62"/>
        <v/>
      </c>
      <c r="AK291" t="str">
        <f>IF('Plate preparation Calculations'!N298&lt;&gt;"",'Plate preparation Calculations'!N298,"")</f>
        <v/>
      </c>
      <c r="AL291" s="27" t="str">
        <f t="shared" si="63"/>
        <v/>
      </c>
      <c r="AM291" s="21" t="str">
        <f t="shared" si="64"/>
        <v/>
      </c>
      <c r="AN291" t="str">
        <f t="shared" si="58"/>
        <v/>
      </c>
    </row>
    <row r="292" spans="1:40" x14ac:dyDescent="0.3">
      <c r="A292" s="16" t="s">
        <v>298</v>
      </c>
      <c r="B292" t="s">
        <v>26</v>
      </c>
      <c r="C292">
        <v>16</v>
      </c>
      <c r="D292" s="17" t="str">
        <f t="shared" si="65"/>
        <v>XXXX-WT-fixed_Pur-2021May - Pur-2021May</v>
      </c>
      <c r="AC292" t="str">
        <f t="shared" si="54"/>
        <v/>
      </c>
      <c r="AD292" t="str">
        <f t="shared" si="55"/>
        <v/>
      </c>
      <c r="AE292" t="str">
        <f>IF(AB292&lt;&gt;"",COUNTIFS($B$2:$Y$17,AB292,cell_passage!$B$2:$Y$17,"&lt;&gt;"),"")</f>
        <v/>
      </c>
      <c r="AF292" t="str">
        <f t="shared" si="56"/>
        <v/>
      </c>
      <c r="AG292" t="str">
        <f t="shared" si="57"/>
        <v/>
      </c>
      <c r="AH292" t="str">
        <f t="shared" si="60"/>
        <v/>
      </c>
      <c r="AI292" t="str">
        <f t="shared" si="61"/>
        <v/>
      </c>
      <c r="AJ292" t="str">
        <f t="shared" si="62"/>
        <v/>
      </c>
      <c r="AK292" t="str">
        <f>IF('Plate preparation Calculations'!N299&lt;&gt;"",'Plate preparation Calculations'!N299,"")</f>
        <v/>
      </c>
      <c r="AL292" s="27" t="str">
        <f t="shared" si="63"/>
        <v/>
      </c>
      <c r="AM292" s="21" t="str">
        <f t="shared" si="64"/>
        <v/>
      </c>
      <c r="AN292" t="str">
        <f t="shared" si="58"/>
        <v/>
      </c>
    </row>
    <row r="293" spans="1:40" x14ac:dyDescent="0.3">
      <c r="A293" s="16" t="s">
        <v>299</v>
      </c>
      <c r="B293" t="s">
        <v>27</v>
      </c>
      <c r="C293">
        <v>16</v>
      </c>
      <c r="D293" s="17" t="str">
        <f t="shared" si="65"/>
        <v>XXXX-WT-fixed_Pur-2021May - Pur-2021May</v>
      </c>
      <c r="AC293" t="str">
        <f t="shared" si="54"/>
        <v/>
      </c>
      <c r="AD293" t="str">
        <f t="shared" si="55"/>
        <v/>
      </c>
      <c r="AE293" t="str">
        <f>IF(AB293&lt;&gt;"",COUNTIFS($B$2:$Y$17,AB293,cell_passage!$B$2:$Y$17,"&lt;&gt;"),"")</f>
        <v/>
      </c>
      <c r="AF293" t="str">
        <f t="shared" si="56"/>
        <v/>
      </c>
      <c r="AG293" t="str">
        <f t="shared" si="57"/>
        <v/>
      </c>
      <c r="AH293" t="str">
        <f t="shared" si="60"/>
        <v/>
      </c>
      <c r="AI293" t="str">
        <f t="shared" si="61"/>
        <v/>
      </c>
      <c r="AJ293" t="str">
        <f t="shared" si="62"/>
        <v/>
      </c>
      <c r="AK293" t="str">
        <f>IF('Plate preparation Calculations'!N300&lt;&gt;"",'Plate preparation Calculations'!N300,"")</f>
        <v/>
      </c>
      <c r="AL293" s="27" t="str">
        <f t="shared" si="63"/>
        <v/>
      </c>
      <c r="AM293" s="21" t="str">
        <f t="shared" si="64"/>
        <v/>
      </c>
      <c r="AN293" t="str">
        <f t="shared" si="58"/>
        <v/>
      </c>
    </row>
    <row r="294" spans="1:40" x14ac:dyDescent="0.3">
      <c r="A294" s="16" t="s">
        <v>300</v>
      </c>
      <c r="B294" t="s">
        <v>28</v>
      </c>
      <c r="C294">
        <v>16</v>
      </c>
      <c r="D294" s="17" t="str">
        <f t="shared" si="65"/>
        <v>XXXX-WT-fixed_Pur-2021May - Pur-2021May</v>
      </c>
      <c r="AC294" t="str">
        <f t="shared" si="54"/>
        <v/>
      </c>
      <c r="AD294" t="str">
        <f t="shared" si="55"/>
        <v/>
      </c>
      <c r="AE294" t="str">
        <f>IF(AB294&lt;&gt;"",COUNTIFS($B$2:$Y$17,AB294,cell_passage!$B$2:$Y$17,"&lt;&gt;"),"")</f>
        <v/>
      </c>
      <c r="AF294" t="str">
        <f t="shared" si="56"/>
        <v/>
      </c>
      <c r="AG294" t="str">
        <f t="shared" si="57"/>
        <v/>
      </c>
      <c r="AH294" t="str">
        <f t="shared" si="60"/>
        <v/>
      </c>
      <c r="AI294" t="str">
        <f t="shared" si="61"/>
        <v/>
      </c>
      <c r="AJ294" t="str">
        <f t="shared" si="62"/>
        <v/>
      </c>
      <c r="AK294" t="str">
        <f>IF('Plate preparation Calculations'!N301&lt;&gt;"",'Plate preparation Calculations'!N301,"")</f>
        <v/>
      </c>
      <c r="AL294" s="27" t="str">
        <f t="shared" si="63"/>
        <v/>
      </c>
      <c r="AM294" s="21" t="str">
        <f t="shared" si="64"/>
        <v/>
      </c>
      <c r="AN294" t="str">
        <f t="shared" si="58"/>
        <v/>
      </c>
    </row>
    <row r="295" spans="1:40" x14ac:dyDescent="0.3">
      <c r="A295" s="16" t="s">
        <v>301</v>
      </c>
      <c r="B295" t="s">
        <v>29</v>
      </c>
      <c r="C295">
        <v>16</v>
      </c>
      <c r="D295" s="17" t="str">
        <f t="shared" si="65"/>
        <v>XXXX-WT-fixed_Pur-2021May - Pur-2021May</v>
      </c>
      <c r="AC295" t="str">
        <f t="shared" si="54"/>
        <v/>
      </c>
      <c r="AD295" t="str">
        <f t="shared" si="55"/>
        <v/>
      </c>
      <c r="AE295" t="str">
        <f>IF(AB295&lt;&gt;"",COUNTIFS($B$2:$Y$17,AB295,cell_passage!$B$2:$Y$17,"&lt;&gt;"),"")</f>
        <v/>
      </c>
      <c r="AF295" t="str">
        <f t="shared" si="56"/>
        <v/>
      </c>
      <c r="AG295" t="str">
        <f t="shared" si="57"/>
        <v/>
      </c>
      <c r="AH295" t="str">
        <f t="shared" si="60"/>
        <v/>
      </c>
      <c r="AI295" t="str">
        <f t="shared" si="61"/>
        <v/>
      </c>
      <c r="AJ295" t="str">
        <f t="shared" si="62"/>
        <v/>
      </c>
      <c r="AK295" t="str">
        <f>IF('Plate preparation Calculations'!N302&lt;&gt;"",'Plate preparation Calculations'!N302,"")</f>
        <v/>
      </c>
      <c r="AL295" s="27" t="str">
        <f t="shared" si="63"/>
        <v/>
      </c>
      <c r="AM295" s="21" t="str">
        <f t="shared" si="64"/>
        <v/>
      </c>
      <c r="AN295" t="str">
        <f t="shared" si="58"/>
        <v/>
      </c>
    </row>
    <row r="296" spans="1:40" x14ac:dyDescent="0.3">
      <c r="A296" s="16" t="s">
        <v>302</v>
      </c>
      <c r="B296" t="s">
        <v>30</v>
      </c>
      <c r="C296">
        <v>16</v>
      </c>
      <c r="D296" s="17" t="str">
        <f t="shared" si="65"/>
        <v>XXXX-WT-fixed_Pur-2021May - Pur-2021May</v>
      </c>
      <c r="AC296" t="str">
        <f t="shared" si="54"/>
        <v/>
      </c>
      <c r="AD296" t="str">
        <f t="shared" si="55"/>
        <v/>
      </c>
      <c r="AE296" t="str">
        <f>IF(AB296&lt;&gt;"",COUNTIFS($B$2:$Y$17,AB296,cell_passage!$B$2:$Y$17,"&lt;&gt;"),"")</f>
        <v/>
      </c>
      <c r="AF296" t="str">
        <f t="shared" si="56"/>
        <v/>
      </c>
      <c r="AG296" t="str">
        <f t="shared" si="57"/>
        <v/>
      </c>
      <c r="AH296" t="str">
        <f t="shared" si="60"/>
        <v/>
      </c>
      <c r="AI296" t="str">
        <f t="shared" si="61"/>
        <v/>
      </c>
      <c r="AJ296" t="str">
        <f t="shared" si="62"/>
        <v/>
      </c>
      <c r="AK296" t="str">
        <f>IF('Plate preparation Calculations'!N303&lt;&gt;"",'Plate preparation Calculations'!N303,"")</f>
        <v/>
      </c>
      <c r="AL296" s="27" t="str">
        <f t="shared" si="63"/>
        <v/>
      </c>
      <c r="AM296" s="21" t="str">
        <f t="shared" si="64"/>
        <v/>
      </c>
      <c r="AN296" t="str">
        <f t="shared" si="58"/>
        <v/>
      </c>
    </row>
    <row r="297" spans="1:40" x14ac:dyDescent="0.3">
      <c r="A297" s="16" t="s">
        <v>303</v>
      </c>
      <c r="B297" t="s">
        <v>31</v>
      </c>
      <c r="C297">
        <v>16</v>
      </c>
      <c r="D297" s="17" t="str">
        <f t="shared" si="65"/>
        <v>XXXX-WT-fixed_Pur-2021May - Pur-2021May</v>
      </c>
      <c r="AC297" t="str">
        <f t="shared" si="54"/>
        <v/>
      </c>
      <c r="AD297" t="str">
        <f t="shared" si="55"/>
        <v/>
      </c>
      <c r="AE297" t="str">
        <f>IF(AB297&lt;&gt;"",COUNTIFS($B$2:$Y$17,AB297,cell_passage!$B$2:$Y$17,"&lt;&gt;"),"")</f>
        <v/>
      </c>
      <c r="AF297" t="str">
        <f t="shared" si="56"/>
        <v/>
      </c>
      <c r="AG297" t="str">
        <f t="shared" si="57"/>
        <v/>
      </c>
      <c r="AH297" t="str">
        <f t="shared" si="60"/>
        <v/>
      </c>
      <c r="AI297" t="str">
        <f t="shared" si="61"/>
        <v/>
      </c>
      <c r="AJ297" t="str">
        <f t="shared" si="62"/>
        <v/>
      </c>
      <c r="AK297" t="str">
        <f>IF('Plate preparation Calculations'!N304&lt;&gt;"",'Plate preparation Calculations'!N304,"")</f>
        <v/>
      </c>
      <c r="AL297" s="27" t="str">
        <f t="shared" si="63"/>
        <v/>
      </c>
      <c r="AM297" s="21" t="str">
        <f t="shared" si="64"/>
        <v/>
      </c>
      <c r="AN297" t="str">
        <f t="shared" si="58"/>
        <v/>
      </c>
    </row>
    <row r="298" spans="1:40" x14ac:dyDescent="0.3">
      <c r="A298" s="16" t="s">
        <v>304</v>
      </c>
      <c r="B298" t="s">
        <v>32</v>
      </c>
      <c r="C298">
        <v>16</v>
      </c>
      <c r="D298" s="17" t="str">
        <f t="shared" si="65"/>
        <v>XXXX-WT-fixed_Pur-2021May - Pur-2021May</v>
      </c>
      <c r="AC298" t="str">
        <f t="shared" si="54"/>
        <v/>
      </c>
      <c r="AD298" t="str">
        <f t="shared" si="55"/>
        <v/>
      </c>
      <c r="AE298" t="str">
        <f>IF(AB298&lt;&gt;"",COUNTIFS($B$2:$Y$17,AB298,cell_passage!$B$2:$Y$17,"&lt;&gt;"),"")</f>
        <v/>
      </c>
      <c r="AF298" t="str">
        <f t="shared" si="56"/>
        <v/>
      </c>
      <c r="AG298" t="str">
        <f t="shared" si="57"/>
        <v/>
      </c>
      <c r="AH298" t="str">
        <f t="shared" si="60"/>
        <v/>
      </c>
      <c r="AI298" t="str">
        <f t="shared" si="61"/>
        <v/>
      </c>
      <c r="AJ298" t="str">
        <f t="shared" si="62"/>
        <v/>
      </c>
      <c r="AK298" t="str">
        <f>IF('Plate preparation Calculations'!N305&lt;&gt;"",'Plate preparation Calculations'!N305,"")</f>
        <v/>
      </c>
      <c r="AL298" s="27" t="str">
        <f t="shared" si="63"/>
        <v/>
      </c>
      <c r="AM298" s="21" t="str">
        <f t="shared" si="64"/>
        <v/>
      </c>
      <c r="AN298" t="str">
        <f t="shared" si="58"/>
        <v/>
      </c>
    </row>
    <row r="299" spans="1:40" x14ac:dyDescent="0.3">
      <c r="A299" s="16" t="s">
        <v>305</v>
      </c>
      <c r="B299" t="s">
        <v>33</v>
      </c>
      <c r="C299">
        <v>16</v>
      </c>
      <c r="D299" s="17" t="str">
        <f t="shared" si="65"/>
        <v>XXXX-WT-fixed_Pur-2021May - Pur-2021May</v>
      </c>
      <c r="AC299" t="str">
        <f t="shared" si="54"/>
        <v/>
      </c>
      <c r="AD299" t="str">
        <f t="shared" si="55"/>
        <v/>
      </c>
      <c r="AE299" t="str">
        <f>IF(AB299&lt;&gt;"",COUNTIFS($B$2:$Y$17,AB299,cell_passage!$B$2:$Y$17,"&lt;&gt;"),"")</f>
        <v/>
      </c>
      <c r="AF299" t="str">
        <f t="shared" si="56"/>
        <v/>
      </c>
      <c r="AG299" t="str">
        <f t="shared" si="57"/>
        <v/>
      </c>
      <c r="AH299" t="str">
        <f t="shared" si="60"/>
        <v/>
      </c>
      <c r="AI299" t="str">
        <f t="shared" si="61"/>
        <v/>
      </c>
      <c r="AJ299" t="str">
        <f t="shared" si="62"/>
        <v/>
      </c>
      <c r="AK299" t="str">
        <f>IF('Plate preparation Calculations'!N306&lt;&gt;"",'Plate preparation Calculations'!N306,"")</f>
        <v/>
      </c>
      <c r="AL299" s="27" t="str">
        <f t="shared" si="63"/>
        <v/>
      </c>
      <c r="AM299" s="21" t="str">
        <f t="shared" si="64"/>
        <v/>
      </c>
      <c r="AN299" t="str">
        <f t="shared" si="58"/>
        <v/>
      </c>
    </row>
    <row r="300" spans="1:40" x14ac:dyDescent="0.3">
      <c r="A300" s="16" t="s">
        <v>306</v>
      </c>
      <c r="B300" t="s">
        <v>34</v>
      </c>
      <c r="C300">
        <v>16</v>
      </c>
      <c r="D300" s="17" t="str">
        <f t="shared" si="65"/>
        <v>XXXX-WT-fixed_Pur-2021May - Pur-2021May</v>
      </c>
      <c r="AC300" t="str">
        <f t="shared" si="54"/>
        <v/>
      </c>
      <c r="AD300" t="str">
        <f t="shared" si="55"/>
        <v/>
      </c>
      <c r="AE300" t="str">
        <f>IF(AB300&lt;&gt;"",COUNTIFS($B$2:$Y$17,AB300,cell_passage!$B$2:$Y$17,"&lt;&gt;"),"")</f>
        <v/>
      </c>
      <c r="AF300" t="str">
        <f t="shared" si="56"/>
        <v/>
      </c>
      <c r="AG300" t="str">
        <f t="shared" si="57"/>
        <v/>
      </c>
      <c r="AH300" t="str">
        <f t="shared" si="60"/>
        <v/>
      </c>
      <c r="AI300" t="str">
        <f t="shared" si="61"/>
        <v/>
      </c>
      <c r="AJ300" t="str">
        <f t="shared" si="62"/>
        <v/>
      </c>
      <c r="AK300" t="str">
        <f>IF('Plate preparation Calculations'!N307&lt;&gt;"",'Plate preparation Calculations'!N307,"")</f>
        <v/>
      </c>
      <c r="AL300" s="27" t="str">
        <f t="shared" si="63"/>
        <v/>
      </c>
      <c r="AM300" s="21" t="str">
        <f t="shared" si="64"/>
        <v/>
      </c>
      <c r="AN300" t="str">
        <f t="shared" si="58"/>
        <v/>
      </c>
    </row>
    <row r="301" spans="1:40" x14ac:dyDescent="0.3">
      <c r="A301" s="16" t="s">
        <v>307</v>
      </c>
      <c r="B301" t="s">
        <v>35</v>
      </c>
      <c r="C301">
        <v>16</v>
      </c>
      <c r="D301" s="17" t="str">
        <f t="shared" si="65"/>
        <v>XXXX-WT-fixed_Pur-2021May - Pur-2021May</v>
      </c>
      <c r="AC301" t="str">
        <f t="shared" si="54"/>
        <v/>
      </c>
      <c r="AD301" t="str">
        <f t="shared" si="55"/>
        <v/>
      </c>
      <c r="AE301" t="str">
        <f>IF(AB301&lt;&gt;"",COUNTIFS($B$2:$Y$17,AB301,cell_passage!$B$2:$Y$17,"&lt;&gt;"),"")</f>
        <v/>
      </c>
      <c r="AF301" t="str">
        <f t="shared" si="56"/>
        <v/>
      </c>
      <c r="AG301" t="str">
        <f t="shared" si="57"/>
        <v/>
      </c>
      <c r="AH301" t="str">
        <f t="shared" si="60"/>
        <v/>
      </c>
      <c r="AI301" t="str">
        <f t="shared" si="61"/>
        <v/>
      </c>
      <c r="AJ301" t="str">
        <f t="shared" si="62"/>
        <v/>
      </c>
      <c r="AK301" t="str">
        <f>IF('Plate preparation Calculations'!N308&lt;&gt;"",'Plate preparation Calculations'!N308,"")</f>
        <v/>
      </c>
      <c r="AL301" s="27" t="str">
        <f t="shared" si="63"/>
        <v/>
      </c>
      <c r="AM301" s="21" t="str">
        <f t="shared" si="64"/>
        <v/>
      </c>
      <c r="AN301" t="str">
        <f t="shared" si="58"/>
        <v/>
      </c>
    </row>
    <row r="302" spans="1:40" x14ac:dyDescent="0.3">
      <c r="A302" s="16" t="s">
        <v>308</v>
      </c>
      <c r="B302" t="s">
        <v>18</v>
      </c>
      <c r="C302">
        <v>17</v>
      </c>
      <c r="D302" s="17" t="str">
        <f t="shared" ref="D302:D317" si="66">IF(R2&lt;&gt;"",R2,"")</f>
        <v>Buffer</v>
      </c>
      <c r="AC302" t="str">
        <f t="shared" si="54"/>
        <v/>
      </c>
      <c r="AD302" t="str">
        <f t="shared" si="55"/>
        <v/>
      </c>
      <c r="AE302" t="str">
        <f>IF(AB302&lt;&gt;"",COUNTIFS($B$2:$Y$17,AB302,cell_passage!$B$2:$Y$17,"&lt;&gt;"),"")</f>
        <v/>
      </c>
      <c r="AF302" t="str">
        <f t="shared" si="56"/>
        <v/>
      </c>
      <c r="AG302" t="str">
        <f t="shared" si="57"/>
        <v/>
      </c>
      <c r="AH302" t="str">
        <f t="shared" si="60"/>
        <v/>
      </c>
      <c r="AI302" t="str">
        <f t="shared" si="61"/>
        <v/>
      </c>
      <c r="AJ302" t="str">
        <f t="shared" si="62"/>
        <v/>
      </c>
      <c r="AK302" t="str">
        <f>IF('Plate preparation Calculations'!N309&lt;&gt;"",'Plate preparation Calculations'!N309,"")</f>
        <v/>
      </c>
      <c r="AL302" s="27" t="str">
        <f t="shared" si="63"/>
        <v/>
      </c>
      <c r="AM302" s="21" t="str">
        <f t="shared" si="64"/>
        <v/>
      </c>
      <c r="AN302" t="str">
        <f t="shared" si="58"/>
        <v/>
      </c>
    </row>
    <row r="303" spans="1:40" x14ac:dyDescent="0.3">
      <c r="A303" s="16" t="s">
        <v>309</v>
      </c>
      <c r="B303" t="s">
        <v>21</v>
      </c>
      <c r="C303">
        <v>17</v>
      </c>
      <c r="D303" s="17" t="str">
        <f t="shared" si="66"/>
        <v>XXXX-WT-fixed_Pur-2021May - Pur-2021May</v>
      </c>
      <c r="AC303" t="str">
        <f t="shared" si="54"/>
        <v/>
      </c>
      <c r="AD303" t="str">
        <f t="shared" si="55"/>
        <v/>
      </c>
      <c r="AE303" t="str">
        <f>IF(AB303&lt;&gt;"",COUNTIFS($B$2:$Y$17,AB303,cell_passage!$B$2:$Y$17,"&lt;&gt;"),"")</f>
        <v/>
      </c>
      <c r="AF303" t="str">
        <f t="shared" si="56"/>
        <v/>
      </c>
      <c r="AG303" t="str">
        <f t="shared" si="57"/>
        <v/>
      </c>
      <c r="AH303" t="str">
        <f t="shared" si="60"/>
        <v/>
      </c>
      <c r="AI303" t="str">
        <f t="shared" si="61"/>
        <v/>
      </c>
      <c r="AJ303" t="str">
        <f t="shared" si="62"/>
        <v/>
      </c>
      <c r="AK303" t="str">
        <f>IF('Plate preparation Calculations'!N310&lt;&gt;"",'Plate preparation Calculations'!N310,"")</f>
        <v/>
      </c>
      <c r="AL303" s="27" t="str">
        <f t="shared" si="63"/>
        <v/>
      </c>
      <c r="AM303" s="21" t="str">
        <f t="shared" si="64"/>
        <v/>
      </c>
      <c r="AN303" t="str">
        <f t="shared" si="58"/>
        <v/>
      </c>
    </row>
    <row r="304" spans="1:40" x14ac:dyDescent="0.3">
      <c r="A304" s="16" t="s">
        <v>310</v>
      </c>
      <c r="B304" t="s">
        <v>22</v>
      </c>
      <c r="C304">
        <v>17</v>
      </c>
      <c r="D304" s="17" t="str">
        <f t="shared" si="66"/>
        <v>XXXX-WT-fixed_Pur-2021May - Pur-2021May</v>
      </c>
      <c r="AC304" t="str">
        <f t="shared" si="54"/>
        <v/>
      </c>
      <c r="AD304" t="str">
        <f t="shared" si="55"/>
        <v/>
      </c>
      <c r="AE304" t="str">
        <f>IF(AB304&lt;&gt;"",COUNTIFS($B$2:$Y$17,AB304,cell_passage!$B$2:$Y$17,"&lt;&gt;"),"")</f>
        <v/>
      </c>
      <c r="AF304" t="str">
        <f t="shared" si="56"/>
        <v/>
      </c>
      <c r="AG304" t="str">
        <f t="shared" si="57"/>
        <v/>
      </c>
      <c r="AH304" t="str">
        <f t="shared" si="60"/>
        <v/>
      </c>
      <c r="AI304" t="str">
        <f t="shared" si="61"/>
        <v/>
      </c>
      <c r="AJ304" t="str">
        <f t="shared" si="62"/>
        <v/>
      </c>
      <c r="AK304" t="str">
        <f>IF('Plate preparation Calculations'!N311&lt;&gt;"",'Plate preparation Calculations'!N311,"")</f>
        <v/>
      </c>
      <c r="AL304" s="27" t="str">
        <f t="shared" si="63"/>
        <v/>
      </c>
      <c r="AM304" s="21" t="str">
        <f t="shared" si="64"/>
        <v/>
      </c>
      <c r="AN304" t="str">
        <f t="shared" si="58"/>
        <v/>
      </c>
    </row>
    <row r="305" spans="1:40" x14ac:dyDescent="0.3">
      <c r="A305" s="16" t="s">
        <v>311</v>
      </c>
      <c r="B305" t="s">
        <v>23</v>
      </c>
      <c r="C305">
        <v>17</v>
      </c>
      <c r="D305" s="17" t="str">
        <f t="shared" si="66"/>
        <v>XXXX-WT-fixed_Pur-2021May - Pur-2021May</v>
      </c>
      <c r="AC305" t="str">
        <f t="shared" si="54"/>
        <v/>
      </c>
      <c r="AD305" t="str">
        <f t="shared" si="55"/>
        <v/>
      </c>
      <c r="AE305" t="str">
        <f>IF(AB305&lt;&gt;"",COUNTIFS($B$2:$Y$17,AB305,cell_passage!$B$2:$Y$17,"&lt;&gt;"),"")</f>
        <v/>
      </c>
      <c r="AF305" t="str">
        <f t="shared" si="56"/>
        <v/>
      </c>
      <c r="AG305" t="str">
        <f t="shared" si="57"/>
        <v/>
      </c>
      <c r="AH305" t="str">
        <f t="shared" si="60"/>
        <v/>
      </c>
      <c r="AI305" t="str">
        <f t="shared" si="61"/>
        <v/>
      </c>
      <c r="AJ305" t="str">
        <f t="shared" si="62"/>
        <v/>
      </c>
      <c r="AK305" t="str">
        <f>IF('Plate preparation Calculations'!N312&lt;&gt;"",'Plate preparation Calculations'!N312,"")</f>
        <v/>
      </c>
      <c r="AL305" s="27" t="str">
        <f t="shared" si="63"/>
        <v/>
      </c>
      <c r="AM305" s="21" t="str">
        <f t="shared" si="64"/>
        <v/>
      </c>
      <c r="AN305" t="str">
        <f t="shared" si="58"/>
        <v/>
      </c>
    </row>
    <row r="306" spans="1:40" x14ac:dyDescent="0.3">
      <c r="A306" s="16" t="s">
        <v>312</v>
      </c>
      <c r="B306" t="s">
        <v>24</v>
      </c>
      <c r="C306">
        <v>17</v>
      </c>
      <c r="D306" s="17" t="str">
        <f t="shared" si="66"/>
        <v>XXXX-WT-fixed_Pur-2021May - Pur-2021May</v>
      </c>
      <c r="AC306" t="str">
        <f t="shared" si="54"/>
        <v/>
      </c>
      <c r="AD306" t="str">
        <f t="shared" si="55"/>
        <v/>
      </c>
      <c r="AE306" t="str">
        <f>IF(AB306&lt;&gt;"",COUNTIFS($B$2:$Y$17,AB306,cell_passage!$B$2:$Y$17,"&lt;&gt;"),"")</f>
        <v/>
      </c>
      <c r="AF306" t="str">
        <f t="shared" si="56"/>
        <v/>
      </c>
      <c r="AG306" t="str">
        <f t="shared" si="57"/>
        <v/>
      </c>
      <c r="AH306" t="str">
        <f t="shared" si="60"/>
        <v/>
      </c>
      <c r="AI306" t="str">
        <f t="shared" si="61"/>
        <v/>
      </c>
      <c r="AJ306" t="str">
        <f t="shared" si="62"/>
        <v/>
      </c>
      <c r="AK306" t="str">
        <f>IF('Plate preparation Calculations'!N313&lt;&gt;"",'Plate preparation Calculations'!N313,"")</f>
        <v/>
      </c>
      <c r="AL306" s="27" t="str">
        <f t="shared" si="63"/>
        <v/>
      </c>
      <c r="AM306" s="21" t="str">
        <f t="shared" si="64"/>
        <v/>
      </c>
      <c r="AN306" t="str">
        <f t="shared" si="58"/>
        <v/>
      </c>
    </row>
    <row r="307" spans="1:40" x14ac:dyDescent="0.3">
      <c r="A307" s="16" t="s">
        <v>313</v>
      </c>
      <c r="B307" t="s">
        <v>25</v>
      </c>
      <c r="C307">
        <v>17</v>
      </c>
      <c r="D307" s="17" t="str">
        <f t="shared" si="66"/>
        <v>XXXX-WT-fixed_Pur-2021May - Pur-2021May</v>
      </c>
      <c r="AC307" t="str">
        <f t="shared" si="54"/>
        <v/>
      </c>
      <c r="AD307" t="str">
        <f t="shared" si="55"/>
        <v/>
      </c>
      <c r="AE307" t="str">
        <f>IF(AB307&lt;&gt;"",COUNTIFS($B$2:$Y$17,AB307,cell_passage!$B$2:$Y$17,"&lt;&gt;"),"")</f>
        <v/>
      </c>
      <c r="AF307" t="str">
        <f t="shared" si="56"/>
        <v/>
      </c>
      <c r="AG307" t="str">
        <f t="shared" si="57"/>
        <v/>
      </c>
      <c r="AH307" t="str">
        <f t="shared" si="60"/>
        <v/>
      </c>
      <c r="AI307" t="str">
        <f t="shared" si="61"/>
        <v/>
      </c>
      <c r="AJ307" t="str">
        <f t="shared" si="62"/>
        <v/>
      </c>
      <c r="AK307" t="str">
        <f>IF('Plate preparation Calculations'!N314&lt;&gt;"",'Plate preparation Calculations'!N314,"")</f>
        <v/>
      </c>
      <c r="AL307" s="27" t="str">
        <f t="shared" si="63"/>
        <v/>
      </c>
      <c r="AM307" s="21" t="str">
        <f t="shared" si="64"/>
        <v/>
      </c>
      <c r="AN307" t="str">
        <f t="shared" si="58"/>
        <v/>
      </c>
    </row>
    <row r="308" spans="1:40" x14ac:dyDescent="0.3">
      <c r="A308" s="16" t="s">
        <v>314</v>
      </c>
      <c r="B308" t="s">
        <v>26</v>
      </c>
      <c r="C308">
        <v>17</v>
      </c>
      <c r="D308" s="17" t="str">
        <f t="shared" si="66"/>
        <v>XXXX-WT-fixed_Pur-2021May - Pur-2021May</v>
      </c>
      <c r="AC308" t="str">
        <f t="shared" si="54"/>
        <v/>
      </c>
      <c r="AD308" t="str">
        <f t="shared" si="55"/>
        <v/>
      </c>
      <c r="AE308" t="str">
        <f>IF(AB308&lt;&gt;"",COUNTIFS($B$2:$Y$17,AB308,cell_passage!$B$2:$Y$17,"&lt;&gt;"),"")</f>
        <v/>
      </c>
      <c r="AF308" t="str">
        <f t="shared" si="56"/>
        <v/>
      </c>
      <c r="AG308" t="str">
        <f t="shared" si="57"/>
        <v/>
      </c>
      <c r="AH308" t="str">
        <f t="shared" si="60"/>
        <v/>
      </c>
      <c r="AI308" t="str">
        <f t="shared" si="61"/>
        <v/>
      </c>
      <c r="AJ308" t="str">
        <f t="shared" si="62"/>
        <v/>
      </c>
      <c r="AK308" t="str">
        <f>IF('Plate preparation Calculations'!N315&lt;&gt;"",'Plate preparation Calculations'!N315,"")</f>
        <v/>
      </c>
      <c r="AL308" s="27" t="str">
        <f t="shared" si="63"/>
        <v/>
      </c>
      <c r="AM308" s="21" t="str">
        <f t="shared" si="64"/>
        <v/>
      </c>
      <c r="AN308" t="str">
        <f t="shared" si="58"/>
        <v/>
      </c>
    </row>
    <row r="309" spans="1:40" x14ac:dyDescent="0.3">
      <c r="A309" s="16" t="s">
        <v>315</v>
      </c>
      <c r="B309" t="s">
        <v>27</v>
      </c>
      <c r="C309">
        <v>17</v>
      </c>
      <c r="D309" s="17" t="str">
        <f t="shared" si="66"/>
        <v>XXXX-WT-fixed_Pur-2021May - Pur-2021May</v>
      </c>
      <c r="AC309" t="str">
        <f t="shared" si="54"/>
        <v/>
      </c>
      <c r="AD309" t="str">
        <f t="shared" si="55"/>
        <v/>
      </c>
      <c r="AE309" t="str">
        <f>IF(AB309&lt;&gt;"",COUNTIFS($B$2:$Y$17,AB309,cell_passage!$B$2:$Y$17,"&lt;&gt;"),"")</f>
        <v/>
      </c>
      <c r="AF309" t="str">
        <f t="shared" si="56"/>
        <v/>
      </c>
      <c r="AG309" t="str">
        <f t="shared" si="57"/>
        <v/>
      </c>
      <c r="AH309" t="str">
        <f t="shared" si="60"/>
        <v/>
      </c>
      <c r="AI309" t="str">
        <f t="shared" si="61"/>
        <v/>
      </c>
      <c r="AJ309" t="str">
        <f t="shared" si="62"/>
        <v/>
      </c>
      <c r="AK309" t="str">
        <f>IF('Plate preparation Calculations'!N316&lt;&gt;"",'Plate preparation Calculations'!N316,"")</f>
        <v/>
      </c>
      <c r="AL309" s="27" t="str">
        <f t="shared" si="63"/>
        <v/>
      </c>
      <c r="AM309" s="21" t="str">
        <f t="shared" si="64"/>
        <v/>
      </c>
      <c r="AN309" t="str">
        <f t="shared" si="58"/>
        <v/>
      </c>
    </row>
    <row r="310" spans="1:40" x14ac:dyDescent="0.3">
      <c r="A310" s="16" t="s">
        <v>316</v>
      </c>
      <c r="B310" t="s">
        <v>28</v>
      </c>
      <c r="C310">
        <v>17</v>
      </c>
      <c r="D310" s="17" t="str">
        <f t="shared" si="66"/>
        <v>XXXX-WT-fixed_Pur-2021May - Pur-2021May</v>
      </c>
      <c r="AC310" t="str">
        <f t="shared" si="54"/>
        <v/>
      </c>
      <c r="AD310" t="str">
        <f t="shared" si="55"/>
        <v/>
      </c>
      <c r="AE310" t="str">
        <f>IF(AB310&lt;&gt;"",COUNTIFS($B$2:$Y$17,AB310,cell_passage!$B$2:$Y$17,"&lt;&gt;"),"")</f>
        <v/>
      </c>
      <c r="AF310" t="str">
        <f t="shared" si="56"/>
        <v/>
      </c>
      <c r="AG310" t="str">
        <f t="shared" si="57"/>
        <v/>
      </c>
      <c r="AH310" t="str">
        <f t="shared" si="60"/>
        <v/>
      </c>
      <c r="AI310" t="str">
        <f t="shared" si="61"/>
        <v/>
      </c>
      <c r="AJ310" t="str">
        <f t="shared" si="62"/>
        <v/>
      </c>
      <c r="AK310" t="str">
        <f>IF('Plate preparation Calculations'!N317&lt;&gt;"",'Plate preparation Calculations'!N317,"")</f>
        <v/>
      </c>
      <c r="AL310" s="27" t="str">
        <f t="shared" si="63"/>
        <v/>
      </c>
      <c r="AM310" s="21" t="str">
        <f t="shared" si="64"/>
        <v/>
      </c>
      <c r="AN310" t="str">
        <f t="shared" si="58"/>
        <v/>
      </c>
    </row>
    <row r="311" spans="1:40" x14ac:dyDescent="0.3">
      <c r="A311" s="16" t="s">
        <v>317</v>
      </c>
      <c r="B311" t="s">
        <v>29</v>
      </c>
      <c r="C311">
        <v>17</v>
      </c>
      <c r="D311" s="17" t="str">
        <f t="shared" si="66"/>
        <v>XXXX-WT-fixed_Pur-2021May - Pur-2021May</v>
      </c>
      <c r="AC311" t="str">
        <f t="shared" si="54"/>
        <v/>
      </c>
      <c r="AD311" t="str">
        <f t="shared" si="55"/>
        <v/>
      </c>
      <c r="AE311" t="str">
        <f>IF(AB311&lt;&gt;"",COUNTIFS($B$2:$Y$17,AB311,cell_passage!$B$2:$Y$17,"&lt;&gt;"),"")</f>
        <v/>
      </c>
      <c r="AF311" t="str">
        <f t="shared" si="56"/>
        <v/>
      </c>
      <c r="AG311" t="str">
        <f t="shared" si="57"/>
        <v/>
      </c>
      <c r="AH311" t="str">
        <f t="shared" si="60"/>
        <v/>
      </c>
      <c r="AI311" t="str">
        <f t="shared" si="61"/>
        <v/>
      </c>
      <c r="AJ311" t="str">
        <f t="shared" si="62"/>
        <v/>
      </c>
      <c r="AK311" t="str">
        <f>IF('Plate preparation Calculations'!N318&lt;&gt;"",'Plate preparation Calculations'!N318,"")</f>
        <v/>
      </c>
      <c r="AL311" s="27" t="str">
        <f t="shared" si="63"/>
        <v/>
      </c>
      <c r="AM311" s="21" t="str">
        <f t="shared" si="64"/>
        <v/>
      </c>
      <c r="AN311" t="str">
        <f t="shared" si="58"/>
        <v/>
      </c>
    </row>
    <row r="312" spans="1:40" x14ac:dyDescent="0.3">
      <c r="A312" s="16" t="s">
        <v>318</v>
      </c>
      <c r="B312" t="s">
        <v>30</v>
      </c>
      <c r="C312">
        <v>17</v>
      </c>
      <c r="D312" s="17" t="str">
        <f t="shared" si="66"/>
        <v>XXXX-WT-fixed_Pur-2021May - Pur-2021May</v>
      </c>
      <c r="AC312" t="str">
        <f t="shared" si="54"/>
        <v/>
      </c>
      <c r="AD312" t="str">
        <f t="shared" si="55"/>
        <v/>
      </c>
      <c r="AE312" t="str">
        <f>IF(AB312&lt;&gt;"",COUNTIFS($B$2:$Y$17,AB312,cell_passage!$B$2:$Y$17,"&lt;&gt;"),"")</f>
        <v/>
      </c>
      <c r="AF312" t="str">
        <f t="shared" si="56"/>
        <v/>
      </c>
      <c r="AG312" t="str">
        <f t="shared" si="57"/>
        <v/>
      </c>
      <c r="AH312" t="str">
        <f t="shared" si="60"/>
        <v/>
      </c>
      <c r="AI312" t="str">
        <f t="shared" si="61"/>
        <v/>
      </c>
      <c r="AJ312" t="str">
        <f t="shared" si="62"/>
        <v/>
      </c>
      <c r="AK312" t="str">
        <f>IF('Plate preparation Calculations'!N319&lt;&gt;"",'Plate preparation Calculations'!N319,"")</f>
        <v/>
      </c>
      <c r="AL312" s="27" t="str">
        <f t="shared" si="63"/>
        <v/>
      </c>
      <c r="AM312" s="21" t="str">
        <f t="shared" si="64"/>
        <v/>
      </c>
      <c r="AN312" t="str">
        <f t="shared" si="58"/>
        <v/>
      </c>
    </row>
    <row r="313" spans="1:40" x14ac:dyDescent="0.3">
      <c r="A313" s="16" t="s">
        <v>319</v>
      </c>
      <c r="B313" t="s">
        <v>31</v>
      </c>
      <c r="C313">
        <v>17</v>
      </c>
      <c r="D313" s="17" t="str">
        <f t="shared" si="66"/>
        <v>XXXX-WT-fixed_Pur-2021May - Pur-2021May</v>
      </c>
      <c r="AC313" t="str">
        <f t="shared" si="54"/>
        <v/>
      </c>
      <c r="AD313" t="str">
        <f t="shared" si="55"/>
        <v/>
      </c>
      <c r="AE313" t="str">
        <f>IF(AB313&lt;&gt;"",COUNTIFS($B$2:$Y$17,AB313,cell_passage!$B$2:$Y$17,"&lt;&gt;"),"")</f>
        <v/>
      </c>
      <c r="AF313" t="str">
        <f t="shared" si="56"/>
        <v/>
      </c>
      <c r="AG313" t="str">
        <f t="shared" si="57"/>
        <v/>
      </c>
      <c r="AH313" t="str">
        <f t="shared" si="60"/>
        <v/>
      </c>
      <c r="AI313" t="str">
        <f t="shared" si="61"/>
        <v/>
      </c>
      <c r="AJ313" t="str">
        <f t="shared" si="62"/>
        <v/>
      </c>
      <c r="AK313" t="str">
        <f>IF('Plate preparation Calculations'!N320&lt;&gt;"",'Plate preparation Calculations'!N320,"")</f>
        <v/>
      </c>
      <c r="AL313" s="27" t="str">
        <f t="shared" si="63"/>
        <v/>
      </c>
      <c r="AM313" s="21" t="str">
        <f t="shared" si="64"/>
        <v/>
      </c>
      <c r="AN313" t="str">
        <f t="shared" si="58"/>
        <v/>
      </c>
    </row>
    <row r="314" spans="1:40" x14ac:dyDescent="0.3">
      <c r="A314" s="16" t="s">
        <v>320</v>
      </c>
      <c r="B314" t="s">
        <v>32</v>
      </c>
      <c r="C314">
        <v>17</v>
      </c>
      <c r="D314" s="17" t="str">
        <f t="shared" si="66"/>
        <v>XXXX-WT-fixed_Pur-2021May - Pur-2021May</v>
      </c>
      <c r="AC314" t="str">
        <f t="shared" si="54"/>
        <v/>
      </c>
      <c r="AD314" t="str">
        <f t="shared" si="55"/>
        <v/>
      </c>
      <c r="AE314" t="str">
        <f>IF(AB314&lt;&gt;"",COUNTIFS($B$2:$Y$17,AB314,cell_passage!$B$2:$Y$17,"&lt;&gt;"),"")</f>
        <v/>
      </c>
      <c r="AF314" t="str">
        <f t="shared" si="56"/>
        <v/>
      </c>
      <c r="AG314" t="str">
        <f t="shared" si="57"/>
        <v/>
      </c>
      <c r="AH314" t="str">
        <f t="shared" si="60"/>
        <v/>
      </c>
      <c r="AI314" t="str">
        <f t="shared" si="61"/>
        <v/>
      </c>
      <c r="AJ314" t="str">
        <f t="shared" si="62"/>
        <v/>
      </c>
      <c r="AK314" t="str">
        <f>IF('Plate preparation Calculations'!N321&lt;&gt;"",'Plate preparation Calculations'!N321,"")</f>
        <v/>
      </c>
      <c r="AL314" s="27" t="str">
        <f t="shared" si="63"/>
        <v/>
      </c>
      <c r="AM314" s="21" t="str">
        <f t="shared" si="64"/>
        <v/>
      </c>
      <c r="AN314" t="str">
        <f t="shared" si="58"/>
        <v/>
      </c>
    </row>
    <row r="315" spans="1:40" x14ac:dyDescent="0.3">
      <c r="A315" s="16" t="s">
        <v>321</v>
      </c>
      <c r="B315" t="s">
        <v>33</v>
      </c>
      <c r="C315">
        <v>17</v>
      </c>
      <c r="D315" s="17" t="str">
        <f t="shared" si="66"/>
        <v>XXXX-WT-fixed_Pur-2021May - Pur-2021May</v>
      </c>
      <c r="AC315" t="str">
        <f t="shared" si="54"/>
        <v/>
      </c>
      <c r="AD315" t="str">
        <f t="shared" si="55"/>
        <v/>
      </c>
      <c r="AE315" t="str">
        <f>IF(AB315&lt;&gt;"",COUNTIFS($B$2:$Y$17,AB315,cell_passage!$B$2:$Y$17,"&lt;&gt;"),"")</f>
        <v/>
      </c>
      <c r="AF315" t="str">
        <f t="shared" si="56"/>
        <v/>
      </c>
      <c r="AG315" t="str">
        <f t="shared" si="57"/>
        <v/>
      </c>
      <c r="AH315" t="str">
        <f t="shared" si="60"/>
        <v/>
      </c>
      <c r="AI315" t="str">
        <f t="shared" si="61"/>
        <v/>
      </c>
      <c r="AJ315" t="str">
        <f t="shared" si="62"/>
        <v/>
      </c>
      <c r="AK315" t="str">
        <f>IF('Plate preparation Calculations'!N322&lt;&gt;"",'Plate preparation Calculations'!N322,"")</f>
        <v/>
      </c>
      <c r="AL315" s="27" t="str">
        <f t="shared" si="63"/>
        <v/>
      </c>
      <c r="AM315" s="21" t="str">
        <f t="shared" si="64"/>
        <v/>
      </c>
      <c r="AN315" t="str">
        <f t="shared" si="58"/>
        <v/>
      </c>
    </row>
    <row r="316" spans="1:40" x14ac:dyDescent="0.3">
      <c r="A316" s="16" t="s">
        <v>322</v>
      </c>
      <c r="B316" t="s">
        <v>34</v>
      </c>
      <c r="C316">
        <v>17</v>
      </c>
      <c r="D316" s="17" t="str">
        <f t="shared" si="66"/>
        <v>XXXX-WT-fixed_Pur-2021May - Pur-2021May</v>
      </c>
      <c r="AC316" t="str">
        <f t="shared" si="54"/>
        <v/>
      </c>
      <c r="AD316" t="str">
        <f t="shared" si="55"/>
        <v/>
      </c>
      <c r="AE316" t="str">
        <f>IF(AB316&lt;&gt;"",COUNTIFS($B$2:$Y$17,AB316,cell_passage!$B$2:$Y$17,"&lt;&gt;"),"")</f>
        <v/>
      </c>
      <c r="AF316" t="str">
        <f t="shared" si="56"/>
        <v/>
      </c>
      <c r="AG316" t="str">
        <f t="shared" si="57"/>
        <v/>
      </c>
      <c r="AH316" t="str">
        <f t="shared" si="60"/>
        <v/>
      </c>
      <c r="AI316" t="str">
        <f t="shared" si="61"/>
        <v/>
      </c>
      <c r="AJ316" t="str">
        <f t="shared" si="62"/>
        <v/>
      </c>
      <c r="AK316" t="str">
        <f>IF('Plate preparation Calculations'!N323&lt;&gt;"",'Plate preparation Calculations'!N323,"")</f>
        <v/>
      </c>
      <c r="AL316" s="27" t="str">
        <f t="shared" si="63"/>
        <v/>
      </c>
      <c r="AM316" s="21" t="str">
        <f t="shared" si="64"/>
        <v/>
      </c>
      <c r="AN316" t="str">
        <f t="shared" si="58"/>
        <v/>
      </c>
    </row>
    <row r="317" spans="1:40" x14ac:dyDescent="0.3">
      <c r="A317" s="16" t="s">
        <v>323</v>
      </c>
      <c r="B317" t="s">
        <v>35</v>
      </c>
      <c r="C317">
        <v>17</v>
      </c>
      <c r="D317" s="17" t="str">
        <f t="shared" si="66"/>
        <v>XXXX-WT-fixed_Pur-2021May - Pur-2021May</v>
      </c>
      <c r="AC317" t="str">
        <f t="shared" si="54"/>
        <v/>
      </c>
      <c r="AD317" t="str">
        <f t="shared" si="55"/>
        <v/>
      </c>
      <c r="AE317" t="str">
        <f>IF(AB317&lt;&gt;"",COUNTIFS($B$2:$Y$17,AB317,cell_passage!$B$2:$Y$17,"&lt;&gt;"),"")</f>
        <v/>
      </c>
      <c r="AF317" t="str">
        <f t="shared" si="56"/>
        <v/>
      </c>
      <c r="AG317" t="str">
        <f t="shared" si="57"/>
        <v/>
      </c>
      <c r="AH317" t="str">
        <f t="shared" si="60"/>
        <v/>
      </c>
      <c r="AI317" t="str">
        <f t="shared" si="61"/>
        <v/>
      </c>
      <c r="AJ317" t="str">
        <f t="shared" si="62"/>
        <v/>
      </c>
      <c r="AK317" t="str">
        <f>IF('Plate preparation Calculations'!N324&lt;&gt;"",'Plate preparation Calculations'!N324,"")</f>
        <v/>
      </c>
      <c r="AL317" s="27" t="str">
        <f t="shared" si="63"/>
        <v/>
      </c>
      <c r="AM317" s="21" t="str">
        <f t="shared" si="64"/>
        <v/>
      </c>
      <c r="AN317" t="str">
        <f t="shared" si="58"/>
        <v/>
      </c>
    </row>
    <row r="318" spans="1:40" x14ac:dyDescent="0.3">
      <c r="A318" s="16" t="s">
        <v>324</v>
      </c>
      <c r="B318" t="s">
        <v>18</v>
      </c>
      <c r="C318">
        <v>18</v>
      </c>
      <c r="D318" s="17" t="str">
        <f t="shared" ref="D318:D333" si="67">IF(S2&lt;&gt;"",S2,"")</f>
        <v>XXXX-WT-fixed_Pur-2021May - Pur-2021May</v>
      </c>
      <c r="AC318" t="str">
        <f t="shared" si="54"/>
        <v/>
      </c>
      <c r="AD318" t="str">
        <f t="shared" si="55"/>
        <v/>
      </c>
      <c r="AE318" t="str">
        <f>IF(AB318&lt;&gt;"",COUNTIFS($B$2:$Y$17,AB318,cell_passage!$B$2:$Y$17,"&lt;&gt;"),"")</f>
        <v/>
      </c>
      <c r="AF318" t="str">
        <f t="shared" si="56"/>
        <v/>
      </c>
      <c r="AG318" t="str">
        <f t="shared" si="57"/>
        <v/>
      </c>
      <c r="AH318" t="str">
        <f t="shared" si="60"/>
        <v/>
      </c>
      <c r="AI318" t="str">
        <f t="shared" si="61"/>
        <v/>
      </c>
      <c r="AJ318" t="str">
        <f t="shared" si="62"/>
        <v/>
      </c>
      <c r="AK318" t="str">
        <f>IF('Plate preparation Calculations'!N325&lt;&gt;"",'Plate preparation Calculations'!N325,"")</f>
        <v/>
      </c>
      <c r="AL318" s="27" t="str">
        <f t="shared" si="63"/>
        <v/>
      </c>
      <c r="AM318" s="21" t="str">
        <f t="shared" si="64"/>
        <v/>
      </c>
      <c r="AN318" t="str">
        <f t="shared" si="58"/>
        <v/>
      </c>
    </row>
    <row r="319" spans="1:40" x14ac:dyDescent="0.3">
      <c r="A319" s="16" t="s">
        <v>325</v>
      </c>
      <c r="B319" t="s">
        <v>21</v>
      </c>
      <c r="C319">
        <v>18</v>
      </c>
      <c r="D319" s="17" t="str">
        <f t="shared" si="67"/>
        <v>XXXX-WT-fixed_Pur-2021May - Pur-2021May</v>
      </c>
      <c r="AC319" t="str">
        <f t="shared" si="54"/>
        <v/>
      </c>
      <c r="AD319" t="str">
        <f t="shared" si="55"/>
        <v/>
      </c>
      <c r="AE319" t="str">
        <f>IF(AB319&lt;&gt;"",COUNTIFS($B$2:$Y$17,AB319,cell_passage!$B$2:$Y$17,"&lt;&gt;"),"")</f>
        <v/>
      </c>
      <c r="AF319" t="str">
        <f t="shared" si="56"/>
        <v/>
      </c>
      <c r="AG319" t="str">
        <f t="shared" si="57"/>
        <v/>
      </c>
      <c r="AH319" t="str">
        <f t="shared" si="60"/>
        <v/>
      </c>
      <c r="AI319" t="str">
        <f t="shared" si="61"/>
        <v/>
      </c>
      <c r="AJ319" t="str">
        <f t="shared" si="62"/>
        <v/>
      </c>
      <c r="AK319" t="str">
        <f>IF('Plate preparation Calculations'!N326&lt;&gt;"",'Plate preparation Calculations'!N326,"")</f>
        <v/>
      </c>
      <c r="AL319" s="27" t="str">
        <f t="shared" si="63"/>
        <v/>
      </c>
      <c r="AM319" s="21" t="str">
        <f t="shared" si="64"/>
        <v/>
      </c>
      <c r="AN319" t="str">
        <f t="shared" si="58"/>
        <v/>
      </c>
    </row>
    <row r="320" spans="1:40" x14ac:dyDescent="0.3">
      <c r="A320" s="16" t="s">
        <v>326</v>
      </c>
      <c r="B320" t="s">
        <v>22</v>
      </c>
      <c r="C320">
        <v>18</v>
      </c>
      <c r="D320" s="17" t="str">
        <f t="shared" si="67"/>
        <v>XXXX-WT-fixed_Pur-2021May - Pur-2021May</v>
      </c>
      <c r="AC320" t="str">
        <f t="shared" si="54"/>
        <v/>
      </c>
      <c r="AD320" t="str">
        <f t="shared" si="55"/>
        <v/>
      </c>
      <c r="AE320" t="str">
        <f>IF(AB320&lt;&gt;"",COUNTIFS($B$2:$Y$17,AB320,cell_passage!$B$2:$Y$17,"&lt;&gt;"),"")</f>
        <v/>
      </c>
      <c r="AF320" t="str">
        <f t="shared" si="56"/>
        <v/>
      </c>
      <c r="AG320" t="str">
        <f t="shared" si="57"/>
        <v/>
      </c>
      <c r="AH320" t="str">
        <f t="shared" si="60"/>
        <v/>
      </c>
      <c r="AI320" t="str">
        <f t="shared" si="61"/>
        <v/>
      </c>
      <c r="AJ320" t="str">
        <f t="shared" si="62"/>
        <v/>
      </c>
      <c r="AK320" t="str">
        <f>IF('Plate preparation Calculations'!N327&lt;&gt;"",'Plate preparation Calculations'!N327,"")</f>
        <v/>
      </c>
      <c r="AL320" s="27" t="str">
        <f t="shared" si="63"/>
        <v/>
      </c>
      <c r="AM320" s="21" t="str">
        <f t="shared" si="64"/>
        <v/>
      </c>
      <c r="AN320" t="str">
        <f t="shared" si="58"/>
        <v/>
      </c>
    </row>
    <row r="321" spans="1:40" x14ac:dyDescent="0.3">
      <c r="A321" s="16" t="s">
        <v>327</v>
      </c>
      <c r="B321" t="s">
        <v>23</v>
      </c>
      <c r="C321">
        <v>18</v>
      </c>
      <c r="D321" s="17" t="str">
        <f t="shared" si="67"/>
        <v>XXXX-WT-fixed_Pur-2021May - Pur-2021May</v>
      </c>
      <c r="AC321" t="str">
        <f t="shared" si="54"/>
        <v/>
      </c>
      <c r="AD321" t="str">
        <f t="shared" si="55"/>
        <v/>
      </c>
      <c r="AE321" t="str">
        <f>IF(AB321&lt;&gt;"",COUNTIFS($B$2:$Y$17,AB321,cell_passage!$B$2:$Y$17,"&lt;&gt;"),"")</f>
        <v/>
      </c>
      <c r="AF321" t="str">
        <f t="shared" si="56"/>
        <v/>
      </c>
      <c r="AG321" t="str">
        <f t="shared" si="57"/>
        <v/>
      </c>
      <c r="AH321" t="str">
        <f t="shared" si="60"/>
        <v/>
      </c>
      <c r="AI321" t="str">
        <f t="shared" si="61"/>
        <v/>
      </c>
      <c r="AJ321" t="str">
        <f t="shared" si="62"/>
        <v/>
      </c>
      <c r="AK321" t="str">
        <f>IF('Plate preparation Calculations'!N328&lt;&gt;"",'Plate preparation Calculations'!N328,"")</f>
        <v/>
      </c>
      <c r="AL321" s="27" t="str">
        <f t="shared" si="63"/>
        <v/>
      </c>
      <c r="AM321" s="21" t="str">
        <f t="shared" si="64"/>
        <v/>
      </c>
      <c r="AN321" t="str">
        <f t="shared" si="58"/>
        <v/>
      </c>
    </row>
    <row r="322" spans="1:40" x14ac:dyDescent="0.3">
      <c r="A322" s="16" t="s">
        <v>328</v>
      </c>
      <c r="B322" t="s">
        <v>24</v>
      </c>
      <c r="C322">
        <v>18</v>
      </c>
      <c r="D322" s="17" t="str">
        <f t="shared" si="67"/>
        <v>XXXX-WT-fixed_Pur-2021May - Pur-2021May</v>
      </c>
      <c r="AC322" t="str">
        <f t="shared" si="54"/>
        <v/>
      </c>
      <c r="AD322" t="str">
        <f t="shared" si="55"/>
        <v/>
      </c>
      <c r="AE322" t="str">
        <f>IF(AB322&lt;&gt;"",COUNTIFS($B$2:$Y$17,AB322,cell_passage!$B$2:$Y$17,"&lt;&gt;"),"")</f>
        <v/>
      </c>
      <c r="AF322" t="str">
        <f t="shared" si="56"/>
        <v/>
      </c>
      <c r="AG322" t="str">
        <f t="shared" si="57"/>
        <v/>
      </c>
      <c r="AH322" t="str">
        <f t="shared" si="60"/>
        <v/>
      </c>
      <c r="AI322" t="str">
        <f t="shared" si="61"/>
        <v/>
      </c>
      <c r="AJ322" t="str">
        <f t="shared" si="62"/>
        <v/>
      </c>
      <c r="AK322" t="str">
        <f>IF('Plate preparation Calculations'!N329&lt;&gt;"",'Plate preparation Calculations'!N329,"")</f>
        <v/>
      </c>
      <c r="AL322" s="27" t="str">
        <f t="shared" si="63"/>
        <v/>
      </c>
      <c r="AM322" s="21" t="str">
        <f t="shared" si="64"/>
        <v/>
      </c>
      <c r="AN322" t="str">
        <f t="shared" si="58"/>
        <v/>
      </c>
    </row>
    <row r="323" spans="1:40" x14ac:dyDescent="0.3">
      <c r="A323" s="16" t="s">
        <v>329</v>
      </c>
      <c r="B323" t="s">
        <v>25</v>
      </c>
      <c r="C323">
        <v>18</v>
      </c>
      <c r="D323" s="17" t="str">
        <f t="shared" si="67"/>
        <v>XXXX-WT-fixed_Pur-2021May - Pur-2021May</v>
      </c>
      <c r="AC323" t="str">
        <f t="shared" si="54"/>
        <v/>
      </c>
      <c r="AD323" t="str">
        <f t="shared" si="55"/>
        <v/>
      </c>
      <c r="AE323" t="str">
        <f>IF(AB323&lt;&gt;"",COUNTIFS($B$2:$Y$17,AB323,cell_passage!$B$2:$Y$17,"&lt;&gt;"),"")</f>
        <v/>
      </c>
      <c r="AF323" t="str">
        <f t="shared" si="56"/>
        <v/>
      </c>
      <c r="AG323" t="str">
        <f t="shared" si="57"/>
        <v/>
      </c>
      <c r="AH323" t="str">
        <f t="shared" si="60"/>
        <v/>
      </c>
      <c r="AI323" t="str">
        <f t="shared" si="61"/>
        <v/>
      </c>
      <c r="AJ323" t="str">
        <f t="shared" si="62"/>
        <v/>
      </c>
      <c r="AK323" t="str">
        <f>IF('Plate preparation Calculations'!N330&lt;&gt;"",'Plate preparation Calculations'!N330,"")</f>
        <v/>
      </c>
      <c r="AL323" s="27" t="str">
        <f t="shared" si="63"/>
        <v/>
      </c>
      <c r="AM323" s="21" t="str">
        <f t="shared" si="64"/>
        <v/>
      </c>
      <c r="AN323" t="str">
        <f t="shared" si="58"/>
        <v/>
      </c>
    </row>
    <row r="324" spans="1:40" x14ac:dyDescent="0.3">
      <c r="A324" s="16" t="s">
        <v>330</v>
      </c>
      <c r="B324" t="s">
        <v>26</v>
      </c>
      <c r="C324">
        <v>18</v>
      </c>
      <c r="D324" s="17" t="str">
        <f t="shared" si="67"/>
        <v>XXXX-WT-fixed_Pur-2021May - Pur-2021May</v>
      </c>
      <c r="AC324" t="str">
        <f t="shared" si="54"/>
        <v/>
      </c>
      <c r="AD324" t="str">
        <f t="shared" si="55"/>
        <v/>
      </c>
      <c r="AE324" t="str">
        <f>IF(AB324&lt;&gt;"",COUNTIFS($B$2:$Y$17,AB324,cell_passage!$B$2:$Y$17,"&lt;&gt;"),"")</f>
        <v/>
      </c>
      <c r="AF324" t="str">
        <f t="shared" si="56"/>
        <v/>
      </c>
      <c r="AG324" t="str">
        <f t="shared" si="57"/>
        <v/>
      </c>
      <c r="AH324" t="str">
        <f t="shared" si="60"/>
        <v/>
      </c>
      <c r="AI324" t="str">
        <f t="shared" si="61"/>
        <v/>
      </c>
      <c r="AJ324" t="str">
        <f t="shared" si="62"/>
        <v/>
      </c>
      <c r="AK324" t="str">
        <f>IF('Plate preparation Calculations'!N331&lt;&gt;"",'Plate preparation Calculations'!N331,"")</f>
        <v/>
      </c>
      <c r="AL324" s="27" t="str">
        <f t="shared" si="63"/>
        <v/>
      </c>
      <c r="AM324" s="21" t="str">
        <f t="shared" si="64"/>
        <v/>
      </c>
      <c r="AN324" t="str">
        <f t="shared" si="58"/>
        <v/>
      </c>
    </row>
    <row r="325" spans="1:40" x14ac:dyDescent="0.3">
      <c r="A325" s="16" t="s">
        <v>331</v>
      </c>
      <c r="B325" t="s">
        <v>27</v>
      </c>
      <c r="C325">
        <v>18</v>
      </c>
      <c r="D325" s="17" t="str">
        <f t="shared" si="67"/>
        <v>XXXX-WT-fixed_Pur-2021May - Pur-2021May</v>
      </c>
      <c r="AC325" t="str">
        <f t="shared" si="54"/>
        <v/>
      </c>
      <c r="AD325" t="str">
        <f t="shared" si="55"/>
        <v/>
      </c>
      <c r="AE325" t="str">
        <f>IF(AB325&lt;&gt;"",COUNTIFS($B$2:$Y$17,AB325,cell_passage!$B$2:$Y$17,"&lt;&gt;"),"")</f>
        <v/>
      </c>
      <c r="AF325" t="str">
        <f t="shared" si="56"/>
        <v/>
      </c>
      <c r="AG325" t="str">
        <f t="shared" si="57"/>
        <v/>
      </c>
      <c r="AH325" t="str">
        <f t="shared" si="60"/>
        <v/>
      </c>
      <c r="AI325" t="str">
        <f t="shared" si="61"/>
        <v/>
      </c>
      <c r="AJ325" t="str">
        <f t="shared" si="62"/>
        <v/>
      </c>
      <c r="AK325" t="str">
        <f>IF('Plate preparation Calculations'!N332&lt;&gt;"",'Plate preparation Calculations'!N332,"")</f>
        <v/>
      </c>
      <c r="AL325" s="27" t="str">
        <f t="shared" si="63"/>
        <v/>
      </c>
      <c r="AM325" s="21" t="str">
        <f t="shared" si="64"/>
        <v/>
      </c>
      <c r="AN325" t="str">
        <f t="shared" si="58"/>
        <v/>
      </c>
    </row>
    <row r="326" spans="1:40" x14ac:dyDescent="0.3">
      <c r="A326" s="16" t="s">
        <v>332</v>
      </c>
      <c r="B326" t="s">
        <v>28</v>
      </c>
      <c r="C326">
        <v>18</v>
      </c>
      <c r="D326" s="17" t="str">
        <f t="shared" si="67"/>
        <v>XXXX-WT-fixed_Pur-2021May - Pur-2021May</v>
      </c>
      <c r="AC326" t="str">
        <f t="shared" si="54"/>
        <v/>
      </c>
      <c r="AD326" t="str">
        <f t="shared" si="55"/>
        <v/>
      </c>
      <c r="AE326" t="str">
        <f>IF(AB326&lt;&gt;"",COUNTIFS($B$2:$Y$17,AB326,cell_passage!$B$2:$Y$17,"&lt;&gt;"),"")</f>
        <v/>
      </c>
      <c r="AF326" t="str">
        <f t="shared" si="56"/>
        <v/>
      </c>
      <c r="AG326" t="str">
        <f t="shared" si="57"/>
        <v/>
      </c>
      <c r="AH326" t="str">
        <f t="shared" si="60"/>
        <v/>
      </c>
      <c r="AI326" t="str">
        <f t="shared" si="61"/>
        <v/>
      </c>
      <c r="AJ326" t="str">
        <f t="shared" si="62"/>
        <v/>
      </c>
      <c r="AK326" t="str">
        <f>IF('Plate preparation Calculations'!N333&lt;&gt;"",'Plate preparation Calculations'!N333,"")</f>
        <v/>
      </c>
      <c r="AL326" s="27" t="str">
        <f t="shared" si="63"/>
        <v/>
      </c>
      <c r="AM326" s="21" t="str">
        <f t="shared" si="64"/>
        <v/>
      </c>
      <c r="AN326" t="str">
        <f t="shared" si="58"/>
        <v/>
      </c>
    </row>
    <row r="327" spans="1:40" x14ac:dyDescent="0.3">
      <c r="A327" s="16" t="s">
        <v>333</v>
      </c>
      <c r="B327" t="s">
        <v>29</v>
      </c>
      <c r="C327">
        <v>18</v>
      </c>
      <c r="D327" s="17" t="str">
        <f t="shared" si="67"/>
        <v>XXXX-WT-fixed_Pur-2021May - Pur-2021May</v>
      </c>
      <c r="AC327" t="str">
        <f t="shared" ref="AC327:AC390" si="68">IFERROR(IF(AB327&lt;&gt;"error",LEFT(AB327,FIND(" - ",AB327)-1),"error! Please check plate layout"),"")</f>
        <v/>
      </c>
      <c r="AD327" t="str">
        <f t="shared" ref="AD327:AD390" si="69">TRIM(MID(SUBSTITUTE(AB327," - ",REPT(" ",LEN(AB327))),(2-1)*LEN(AB327)+1,LEN(AB327)))</f>
        <v/>
      </c>
      <c r="AE327" t="str">
        <f>IF(AB327&lt;&gt;"",COUNTIFS($B$2:$Y$17,AB327,cell_passage!$B$2:$Y$17,"&lt;&gt;"),"")</f>
        <v/>
      </c>
      <c r="AF327" t="str">
        <f t="shared" si="56"/>
        <v/>
      </c>
      <c r="AG327" t="str">
        <f t="shared" si="57"/>
        <v/>
      </c>
      <c r="AH327" t="str">
        <f t="shared" si="60"/>
        <v/>
      </c>
      <c r="AI327" t="str">
        <f t="shared" si="61"/>
        <v/>
      </c>
      <c r="AJ327" t="str">
        <f t="shared" si="62"/>
        <v/>
      </c>
      <c r="AK327" t="str">
        <f>IF('Plate preparation Calculations'!N334&lt;&gt;"",'Plate preparation Calculations'!N334,"")</f>
        <v/>
      </c>
      <c r="AL327" s="27" t="str">
        <f t="shared" si="63"/>
        <v/>
      </c>
      <c r="AM327" s="21" t="str">
        <f t="shared" si="64"/>
        <v/>
      </c>
      <c r="AN327" t="str">
        <f t="shared" si="58"/>
        <v/>
      </c>
    </row>
    <row r="328" spans="1:40" x14ac:dyDescent="0.3">
      <c r="A328" s="16" t="s">
        <v>334</v>
      </c>
      <c r="B328" t="s">
        <v>30</v>
      </c>
      <c r="C328">
        <v>18</v>
      </c>
      <c r="D328" s="17" t="str">
        <f t="shared" si="67"/>
        <v>XXXX-WT-fixed_Pur-2021May - Pur-2021May</v>
      </c>
      <c r="AC328" t="str">
        <f t="shared" si="68"/>
        <v/>
      </c>
      <c r="AD328" t="str">
        <f t="shared" si="69"/>
        <v/>
      </c>
      <c r="AE328" t="str">
        <f>IF(AB328&lt;&gt;"",COUNTIFS($B$2:$Y$17,AB328,cell_passage!$B$2:$Y$17,"&lt;&gt;"),"")</f>
        <v/>
      </c>
      <c r="AF328" t="str">
        <f t="shared" si="56"/>
        <v/>
      </c>
      <c r="AG328" t="str">
        <f t="shared" si="57"/>
        <v/>
      </c>
      <c r="AH328" t="str">
        <f t="shared" si="60"/>
        <v/>
      </c>
      <c r="AI328" t="str">
        <f t="shared" si="61"/>
        <v/>
      </c>
      <c r="AJ328" t="str">
        <f t="shared" si="62"/>
        <v/>
      </c>
      <c r="AK328" t="str">
        <f>IF('Plate preparation Calculations'!N335&lt;&gt;"",'Plate preparation Calculations'!N335,"")</f>
        <v/>
      </c>
      <c r="AL328" s="27" t="str">
        <f t="shared" si="63"/>
        <v/>
      </c>
      <c r="AM328" s="21" t="str">
        <f t="shared" si="64"/>
        <v/>
      </c>
      <c r="AN328" t="str">
        <f t="shared" si="58"/>
        <v/>
      </c>
    </row>
    <row r="329" spans="1:40" x14ac:dyDescent="0.3">
      <c r="A329" s="16" t="s">
        <v>335</v>
      </c>
      <c r="B329" t="s">
        <v>31</v>
      </c>
      <c r="C329">
        <v>18</v>
      </c>
      <c r="D329" s="17" t="str">
        <f t="shared" si="67"/>
        <v>XXXX-WT-fixed_Pur-2021May - Pur-2021May</v>
      </c>
      <c r="AC329" t="str">
        <f t="shared" si="68"/>
        <v/>
      </c>
      <c r="AD329" t="str">
        <f t="shared" si="69"/>
        <v/>
      </c>
      <c r="AE329" t="str">
        <f>IF(AB329&lt;&gt;"",COUNTIFS($B$2:$Y$17,AB329,cell_passage!$B$2:$Y$17,"&lt;&gt;"),"")</f>
        <v/>
      </c>
      <c r="AF329" t="str">
        <f t="shared" si="56"/>
        <v/>
      </c>
      <c r="AG329" t="str">
        <f t="shared" si="57"/>
        <v/>
      </c>
      <c r="AH329" t="str">
        <f t="shared" si="60"/>
        <v/>
      </c>
      <c r="AI329" t="str">
        <f t="shared" si="61"/>
        <v/>
      </c>
      <c r="AJ329" t="str">
        <f t="shared" si="62"/>
        <v/>
      </c>
      <c r="AK329" t="str">
        <f>IF('Plate preparation Calculations'!N336&lt;&gt;"",'Plate preparation Calculations'!N336,"")</f>
        <v/>
      </c>
      <c r="AL329" s="27" t="str">
        <f t="shared" si="63"/>
        <v/>
      </c>
      <c r="AM329" s="21" t="str">
        <f t="shared" si="64"/>
        <v/>
      </c>
      <c r="AN329" t="str">
        <f t="shared" si="58"/>
        <v/>
      </c>
    </row>
    <row r="330" spans="1:40" x14ac:dyDescent="0.3">
      <c r="A330" s="16" t="s">
        <v>336</v>
      </c>
      <c r="B330" t="s">
        <v>32</v>
      </c>
      <c r="C330">
        <v>18</v>
      </c>
      <c r="D330" s="17" t="str">
        <f t="shared" si="67"/>
        <v>XXXX-WT-fixed_Pur-2021May - Pur-2021May</v>
      </c>
      <c r="AC330" t="str">
        <f t="shared" si="68"/>
        <v/>
      </c>
      <c r="AD330" t="str">
        <f t="shared" si="69"/>
        <v/>
      </c>
      <c r="AE330" t="str">
        <f>IF(AB330&lt;&gt;"",COUNTIFS($B$2:$Y$17,AB330,cell_passage!$B$2:$Y$17,"&lt;&gt;"),"")</f>
        <v/>
      </c>
      <c r="AF330" t="str">
        <f t="shared" si="56"/>
        <v/>
      </c>
      <c r="AG330" t="str">
        <f t="shared" si="57"/>
        <v/>
      </c>
      <c r="AH330" t="str">
        <f t="shared" si="60"/>
        <v/>
      </c>
      <c r="AI330" t="str">
        <f t="shared" si="61"/>
        <v/>
      </c>
      <c r="AJ330" t="str">
        <f t="shared" si="62"/>
        <v/>
      </c>
      <c r="AK330" t="str">
        <f>IF('Plate preparation Calculations'!N337&lt;&gt;"",'Plate preparation Calculations'!N337,"")</f>
        <v/>
      </c>
      <c r="AL330" s="27" t="str">
        <f t="shared" si="63"/>
        <v/>
      </c>
      <c r="AM330" s="21" t="str">
        <f t="shared" si="64"/>
        <v/>
      </c>
      <c r="AN330" t="str">
        <f t="shared" si="58"/>
        <v/>
      </c>
    </row>
    <row r="331" spans="1:40" x14ac:dyDescent="0.3">
      <c r="A331" s="16" t="s">
        <v>337</v>
      </c>
      <c r="B331" t="s">
        <v>33</v>
      </c>
      <c r="C331">
        <v>18</v>
      </c>
      <c r="D331" s="17" t="str">
        <f t="shared" si="67"/>
        <v>XXXX-WT-fixed_Pur-2021May - Pur-2021May</v>
      </c>
      <c r="AC331" t="str">
        <f t="shared" si="68"/>
        <v/>
      </c>
      <c r="AD331" t="str">
        <f t="shared" si="69"/>
        <v/>
      </c>
      <c r="AE331" t="str">
        <f>IF(AB331&lt;&gt;"",COUNTIFS($B$2:$Y$17,AB331,cell_passage!$B$2:$Y$17,"&lt;&gt;"),"")</f>
        <v/>
      </c>
      <c r="AF331" t="str">
        <f t="shared" si="56"/>
        <v/>
      </c>
      <c r="AG331" t="str">
        <f t="shared" si="57"/>
        <v/>
      </c>
      <c r="AH331" t="str">
        <f t="shared" si="60"/>
        <v/>
      </c>
      <c r="AI331" t="str">
        <f t="shared" si="61"/>
        <v/>
      </c>
      <c r="AJ331" t="str">
        <f t="shared" si="62"/>
        <v/>
      </c>
      <c r="AK331" t="str">
        <f>IF('Plate preparation Calculations'!N338&lt;&gt;"",'Plate preparation Calculations'!N338,"")</f>
        <v/>
      </c>
      <c r="AL331" s="27" t="str">
        <f t="shared" si="63"/>
        <v/>
      </c>
      <c r="AM331" s="21" t="str">
        <f t="shared" si="64"/>
        <v/>
      </c>
      <c r="AN331" t="str">
        <f t="shared" si="58"/>
        <v/>
      </c>
    </row>
    <row r="332" spans="1:40" x14ac:dyDescent="0.3">
      <c r="A332" s="16" t="s">
        <v>338</v>
      </c>
      <c r="B332" t="s">
        <v>34</v>
      </c>
      <c r="C332">
        <v>18</v>
      </c>
      <c r="D332" s="17" t="str">
        <f t="shared" si="67"/>
        <v>XXXX-WT-fixed_Pur-2021May - Pur-2021May</v>
      </c>
      <c r="AC332" t="str">
        <f t="shared" si="68"/>
        <v/>
      </c>
      <c r="AD332" t="str">
        <f t="shared" si="69"/>
        <v/>
      </c>
      <c r="AE332" t="str">
        <f>IF(AB332&lt;&gt;"",COUNTIFS($B$2:$Y$17,AB332,cell_passage!$B$2:$Y$17,"&lt;&gt;"),"")</f>
        <v/>
      </c>
      <c r="AF332" t="str">
        <f t="shared" si="56"/>
        <v/>
      </c>
      <c r="AG332" t="str">
        <f t="shared" si="57"/>
        <v/>
      </c>
      <c r="AH332" t="str">
        <f t="shared" si="60"/>
        <v/>
      </c>
      <c r="AI332" t="str">
        <f t="shared" si="61"/>
        <v/>
      </c>
      <c r="AJ332" t="str">
        <f t="shared" si="62"/>
        <v/>
      </c>
      <c r="AK332" t="str">
        <f>IF('Plate preparation Calculations'!N339&lt;&gt;"",'Plate preparation Calculations'!N339,"")</f>
        <v/>
      </c>
      <c r="AL332" s="27" t="str">
        <f t="shared" si="63"/>
        <v/>
      </c>
      <c r="AM332" s="21" t="str">
        <f t="shared" si="64"/>
        <v/>
      </c>
      <c r="AN332" t="str">
        <f t="shared" si="58"/>
        <v/>
      </c>
    </row>
    <row r="333" spans="1:40" x14ac:dyDescent="0.3">
      <c r="A333" s="16" t="s">
        <v>339</v>
      </c>
      <c r="B333" t="s">
        <v>35</v>
      </c>
      <c r="C333">
        <v>18</v>
      </c>
      <c r="D333" s="17" t="str">
        <f t="shared" si="67"/>
        <v>XXXX-WT-fixed_Pur-2021May - Pur-2021May</v>
      </c>
      <c r="AC333" t="str">
        <f t="shared" si="68"/>
        <v/>
      </c>
      <c r="AD333" t="str">
        <f t="shared" si="69"/>
        <v/>
      </c>
      <c r="AE333" t="str">
        <f>IF(AB333&lt;&gt;"",COUNTIFS($B$2:$Y$17,AB333,cell_passage!$B$2:$Y$17,"&lt;&gt;"),"")</f>
        <v/>
      </c>
      <c r="AF333" t="str">
        <f t="shared" ref="AF333:AF396" si="70">IFERROR(AE333*AD333,"")</f>
        <v/>
      </c>
      <c r="AG333" t="str">
        <f t="shared" ref="AG333:AG396" si="71">IFERROR(AE333*$AF$1,"")</f>
        <v/>
      </c>
      <c r="AH333" t="str">
        <f t="shared" si="60"/>
        <v/>
      </c>
      <c r="AI333" t="str">
        <f t="shared" si="61"/>
        <v/>
      </c>
      <c r="AJ333" t="str">
        <f t="shared" si="62"/>
        <v/>
      </c>
      <c r="AK333" t="str">
        <f>IF('Plate preparation Calculations'!N340&lt;&gt;"",'Plate preparation Calculations'!N340,"")</f>
        <v/>
      </c>
      <c r="AL333" s="27" t="str">
        <f t="shared" si="63"/>
        <v/>
      </c>
      <c r="AM333" s="21" t="str">
        <f t="shared" si="64"/>
        <v/>
      </c>
      <c r="AN333" t="str">
        <f t="shared" ref="AN333:AN396" si="72">IFERROR($AF$1*$AC$1*$AC$2*AE333,"")</f>
        <v/>
      </c>
    </row>
    <row r="334" spans="1:40" x14ac:dyDescent="0.3">
      <c r="A334" s="16" t="s">
        <v>340</v>
      </c>
      <c r="B334" t="s">
        <v>18</v>
      </c>
      <c r="C334">
        <v>19</v>
      </c>
      <c r="D334" s="17" t="str">
        <f t="shared" ref="D334:D349" si="73">IF(T2&lt;&gt;"",T2,"")</f>
        <v>Buffer</v>
      </c>
      <c r="AC334" t="str">
        <f t="shared" si="68"/>
        <v/>
      </c>
      <c r="AD334" t="str">
        <f t="shared" si="69"/>
        <v/>
      </c>
      <c r="AE334" t="str">
        <f>IF(AB334&lt;&gt;"",COUNTIFS($B$2:$Y$17,AB334,cell_passage!$B$2:$Y$17,"&lt;&gt;"),"")</f>
        <v/>
      </c>
      <c r="AF334" t="str">
        <f t="shared" si="70"/>
        <v/>
      </c>
      <c r="AG334" t="str">
        <f t="shared" si="71"/>
        <v/>
      </c>
      <c r="AH334" t="str">
        <f t="shared" si="60"/>
        <v/>
      </c>
      <c r="AI334" t="str">
        <f t="shared" si="61"/>
        <v/>
      </c>
      <c r="AJ334" t="str">
        <f t="shared" si="62"/>
        <v/>
      </c>
      <c r="AK334" t="str">
        <f>IF('Plate preparation Calculations'!N341&lt;&gt;"",'Plate preparation Calculations'!N341,"")</f>
        <v/>
      </c>
      <c r="AL334" s="27" t="str">
        <f t="shared" si="63"/>
        <v/>
      </c>
      <c r="AM334" s="21" t="str">
        <f t="shared" si="64"/>
        <v/>
      </c>
      <c r="AN334" t="str">
        <f t="shared" si="72"/>
        <v/>
      </c>
    </row>
    <row r="335" spans="1:40" x14ac:dyDescent="0.3">
      <c r="A335" s="16" t="s">
        <v>341</v>
      </c>
      <c r="B335" t="s">
        <v>21</v>
      </c>
      <c r="C335">
        <v>19</v>
      </c>
      <c r="D335" s="17" t="str">
        <f t="shared" si="73"/>
        <v>XXXX-WT-fixed_Pur-2021May - Pur-2021May</v>
      </c>
      <c r="AC335" t="str">
        <f t="shared" si="68"/>
        <v/>
      </c>
      <c r="AD335" t="str">
        <f t="shared" si="69"/>
        <v/>
      </c>
      <c r="AE335" t="str">
        <f>IF(AB335&lt;&gt;"",COUNTIFS($B$2:$Y$17,AB335,cell_passage!$B$2:$Y$17,"&lt;&gt;"),"")</f>
        <v/>
      </c>
      <c r="AF335" t="str">
        <f t="shared" si="70"/>
        <v/>
      </c>
      <c r="AG335" t="str">
        <f t="shared" si="71"/>
        <v/>
      </c>
      <c r="AH335" t="str">
        <f t="shared" si="60"/>
        <v/>
      </c>
      <c r="AI335" t="str">
        <f t="shared" si="61"/>
        <v/>
      </c>
      <c r="AJ335" t="str">
        <f t="shared" si="62"/>
        <v/>
      </c>
      <c r="AK335" t="str">
        <f>IF('Plate preparation Calculations'!N342&lt;&gt;"",'Plate preparation Calculations'!N342,"")</f>
        <v/>
      </c>
      <c r="AL335" s="27" t="str">
        <f t="shared" si="63"/>
        <v/>
      </c>
      <c r="AM335" s="21" t="str">
        <f t="shared" si="64"/>
        <v/>
      </c>
      <c r="AN335" t="str">
        <f t="shared" si="72"/>
        <v/>
      </c>
    </row>
    <row r="336" spans="1:40" x14ac:dyDescent="0.3">
      <c r="A336" s="16" t="s">
        <v>342</v>
      </c>
      <c r="B336" t="s">
        <v>22</v>
      </c>
      <c r="C336">
        <v>19</v>
      </c>
      <c r="D336" s="17" t="str">
        <f t="shared" si="73"/>
        <v>XXXX-WT-fixed_Pur-2021May - Pur-2021May</v>
      </c>
      <c r="AC336" t="str">
        <f t="shared" si="68"/>
        <v/>
      </c>
      <c r="AD336" t="str">
        <f t="shared" si="69"/>
        <v/>
      </c>
      <c r="AE336" t="str">
        <f>IF(AB336&lt;&gt;"",COUNTIFS($B$2:$Y$17,AB336,cell_passage!$B$2:$Y$17,"&lt;&gt;"),"")</f>
        <v/>
      </c>
      <c r="AF336" t="str">
        <f t="shared" si="70"/>
        <v/>
      </c>
      <c r="AG336" t="str">
        <f t="shared" si="71"/>
        <v/>
      </c>
      <c r="AH336" t="str">
        <f t="shared" si="60"/>
        <v/>
      </c>
      <c r="AI336" t="str">
        <f t="shared" si="61"/>
        <v/>
      </c>
      <c r="AJ336" t="str">
        <f t="shared" si="62"/>
        <v/>
      </c>
      <c r="AK336" t="str">
        <f>IF('Plate preparation Calculations'!N343&lt;&gt;"",'Plate preparation Calculations'!N343,"")</f>
        <v/>
      </c>
      <c r="AL336" s="27" t="str">
        <f t="shared" si="63"/>
        <v/>
      </c>
      <c r="AM336" s="21" t="str">
        <f t="shared" si="64"/>
        <v/>
      </c>
      <c r="AN336" t="str">
        <f t="shared" si="72"/>
        <v/>
      </c>
    </row>
    <row r="337" spans="1:40" x14ac:dyDescent="0.3">
      <c r="A337" s="16" t="s">
        <v>343</v>
      </c>
      <c r="B337" t="s">
        <v>23</v>
      </c>
      <c r="C337">
        <v>19</v>
      </c>
      <c r="D337" s="17" t="str">
        <f t="shared" si="73"/>
        <v>XXXX-WT-fixed_Pur-2021May - Pur-2021May</v>
      </c>
      <c r="AC337" t="str">
        <f t="shared" si="68"/>
        <v/>
      </c>
      <c r="AD337" t="str">
        <f t="shared" si="69"/>
        <v/>
      </c>
      <c r="AE337" t="str">
        <f>IF(AB337&lt;&gt;"",COUNTIFS($B$2:$Y$17,AB337,cell_passage!$B$2:$Y$17,"&lt;&gt;"),"")</f>
        <v/>
      </c>
      <c r="AF337" t="str">
        <f t="shared" si="70"/>
        <v/>
      </c>
      <c r="AG337" t="str">
        <f t="shared" si="71"/>
        <v/>
      </c>
      <c r="AH337" t="str">
        <f t="shared" si="60"/>
        <v/>
      </c>
      <c r="AI337" t="str">
        <f t="shared" si="61"/>
        <v/>
      </c>
      <c r="AJ337" t="str">
        <f t="shared" si="62"/>
        <v/>
      </c>
      <c r="AK337" t="str">
        <f>IF('Plate preparation Calculations'!N344&lt;&gt;"",'Plate preparation Calculations'!N344,"")</f>
        <v/>
      </c>
      <c r="AL337" s="27" t="str">
        <f t="shared" si="63"/>
        <v/>
      </c>
      <c r="AM337" s="21" t="str">
        <f t="shared" si="64"/>
        <v/>
      </c>
      <c r="AN337" t="str">
        <f t="shared" si="72"/>
        <v/>
      </c>
    </row>
    <row r="338" spans="1:40" x14ac:dyDescent="0.3">
      <c r="A338" s="16" t="s">
        <v>344</v>
      </c>
      <c r="B338" t="s">
        <v>24</v>
      </c>
      <c r="C338">
        <v>19</v>
      </c>
      <c r="D338" s="17" t="str">
        <f t="shared" si="73"/>
        <v>XXXX-WT-fixed_Pur-2021May - Pur-2021May</v>
      </c>
      <c r="AC338" t="str">
        <f t="shared" si="68"/>
        <v/>
      </c>
      <c r="AD338" t="str">
        <f t="shared" si="69"/>
        <v/>
      </c>
      <c r="AE338" t="str">
        <f>IF(AB338&lt;&gt;"",COUNTIFS($B$2:$Y$17,AB338,cell_passage!$B$2:$Y$17,"&lt;&gt;"),"")</f>
        <v/>
      </c>
      <c r="AF338" t="str">
        <f t="shared" si="70"/>
        <v/>
      </c>
      <c r="AG338" t="str">
        <f t="shared" si="71"/>
        <v/>
      </c>
      <c r="AH338" t="str">
        <f t="shared" si="60"/>
        <v/>
      </c>
      <c r="AI338" t="str">
        <f t="shared" si="61"/>
        <v/>
      </c>
      <c r="AJ338" t="str">
        <f t="shared" si="62"/>
        <v/>
      </c>
      <c r="AK338" t="str">
        <f>IF('Plate preparation Calculations'!N345&lt;&gt;"",'Plate preparation Calculations'!N345,"")</f>
        <v/>
      </c>
      <c r="AL338" s="27" t="str">
        <f t="shared" si="63"/>
        <v/>
      </c>
      <c r="AM338" s="21" t="str">
        <f t="shared" si="64"/>
        <v/>
      </c>
      <c r="AN338" t="str">
        <f t="shared" si="72"/>
        <v/>
      </c>
    </row>
    <row r="339" spans="1:40" x14ac:dyDescent="0.3">
      <c r="A339" s="16" t="s">
        <v>345</v>
      </c>
      <c r="B339" t="s">
        <v>25</v>
      </c>
      <c r="C339">
        <v>19</v>
      </c>
      <c r="D339" s="17" t="str">
        <f t="shared" si="73"/>
        <v>XXXX-WT-fixed_Pur-2021May - Pur-2021May</v>
      </c>
      <c r="AC339" t="str">
        <f t="shared" si="68"/>
        <v/>
      </c>
      <c r="AD339" t="str">
        <f t="shared" si="69"/>
        <v/>
      </c>
      <c r="AE339" t="str">
        <f>IF(AB339&lt;&gt;"",COUNTIFS($B$2:$Y$17,AB339,cell_passage!$B$2:$Y$17,"&lt;&gt;"),"")</f>
        <v/>
      </c>
      <c r="AF339" t="str">
        <f t="shared" si="70"/>
        <v/>
      </c>
      <c r="AG339" t="str">
        <f t="shared" si="71"/>
        <v/>
      </c>
      <c r="AH339" t="str">
        <f t="shared" si="60"/>
        <v/>
      </c>
      <c r="AI339" t="str">
        <f t="shared" si="61"/>
        <v/>
      </c>
      <c r="AJ339" t="str">
        <f t="shared" si="62"/>
        <v/>
      </c>
      <c r="AK339" t="str">
        <f>IF('Plate preparation Calculations'!N346&lt;&gt;"",'Plate preparation Calculations'!N346,"")</f>
        <v/>
      </c>
      <c r="AL339" s="27" t="str">
        <f t="shared" si="63"/>
        <v/>
      </c>
      <c r="AM339" s="21" t="str">
        <f t="shared" si="64"/>
        <v/>
      </c>
      <c r="AN339" t="str">
        <f t="shared" si="72"/>
        <v/>
      </c>
    </row>
    <row r="340" spans="1:40" x14ac:dyDescent="0.3">
      <c r="A340" s="16" t="s">
        <v>346</v>
      </c>
      <c r="B340" t="s">
        <v>26</v>
      </c>
      <c r="C340">
        <v>19</v>
      </c>
      <c r="D340" s="17" t="str">
        <f t="shared" si="73"/>
        <v>XXXX-WT-fixed_Pur-2021May - Pur-2021May</v>
      </c>
      <c r="AC340" t="str">
        <f t="shared" si="68"/>
        <v/>
      </c>
      <c r="AD340" t="str">
        <f t="shared" si="69"/>
        <v/>
      </c>
      <c r="AE340" t="str">
        <f>IF(AB340&lt;&gt;"",COUNTIFS($B$2:$Y$17,AB340,cell_passage!$B$2:$Y$17,"&lt;&gt;"),"")</f>
        <v/>
      </c>
      <c r="AF340" t="str">
        <f t="shared" si="70"/>
        <v/>
      </c>
      <c r="AG340" t="str">
        <f t="shared" si="71"/>
        <v/>
      </c>
      <c r="AH340" t="str">
        <f t="shared" ref="AH340:AH403" si="74">IFERROR(1000*AF340/AG340,"")</f>
        <v/>
      </c>
      <c r="AI340" t="str">
        <f t="shared" ref="AI340:AI403" si="75">IFERROR(AF340*$AC$1,"")</f>
        <v/>
      </c>
      <c r="AJ340" t="str">
        <f t="shared" ref="AJ340:AJ403" si="76">IFERROR(AG340*$AC$1,"")</f>
        <v/>
      </c>
      <c r="AK340" t="str">
        <f>IF('Plate preparation Calculations'!N347&lt;&gt;"",'Plate preparation Calculations'!N347,"")</f>
        <v/>
      </c>
      <c r="AL340" s="27" t="str">
        <f t="shared" ref="AL340:AL403" si="77">IFERROR(1000*$AC$2*AI340/AK340,"")</f>
        <v/>
      </c>
      <c r="AM340" s="21" t="str">
        <f t="shared" ref="AM340:AM403" si="78">IFERROR(AN340-AL340,"")</f>
        <v/>
      </c>
      <c r="AN340" t="str">
        <f t="shared" si="72"/>
        <v/>
      </c>
    </row>
    <row r="341" spans="1:40" x14ac:dyDescent="0.3">
      <c r="A341" s="16" t="s">
        <v>347</v>
      </c>
      <c r="B341" t="s">
        <v>27</v>
      </c>
      <c r="C341">
        <v>19</v>
      </c>
      <c r="D341" s="17" t="str">
        <f t="shared" si="73"/>
        <v>XXXX-WT-fixed_Pur-2021May - Pur-2021May</v>
      </c>
      <c r="AC341" t="str">
        <f t="shared" si="68"/>
        <v/>
      </c>
      <c r="AD341" t="str">
        <f t="shared" si="69"/>
        <v/>
      </c>
      <c r="AE341" t="str">
        <f>IF(AB341&lt;&gt;"",COUNTIFS($B$2:$Y$17,AB341,cell_passage!$B$2:$Y$17,"&lt;&gt;"),"")</f>
        <v/>
      </c>
      <c r="AF341" t="str">
        <f t="shared" si="70"/>
        <v/>
      </c>
      <c r="AG341" t="str">
        <f t="shared" si="71"/>
        <v/>
      </c>
      <c r="AH341" t="str">
        <f t="shared" si="74"/>
        <v/>
      </c>
      <c r="AI341" t="str">
        <f t="shared" si="75"/>
        <v/>
      </c>
      <c r="AJ341" t="str">
        <f t="shared" si="76"/>
        <v/>
      </c>
      <c r="AK341" t="str">
        <f>IF('Plate preparation Calculations'!N348&lt;&gt;"",'Plate preparation Calculations'!N348,"")</f>
        <v/>
      </c>
      <c r="AL341" s="27" t="str">
        <f t="shared" si="77"/>
        <v/>
      </c>
      <c r="AM341" s="21" t="str">
        <f t="shared" si="78"/>
        <v/>
      </c>
      <c r="AN341" t="str">
        <f t="shared" si="72"/>
        <v/>
      </c>
    </row>
    <row r="342" spans="1:40" x14ac:dyDescent="0.3">
      <c r="A342" s="16" t="s">
        <v>348</v>
      </c>
      <c r="B342" t="s">
        <v>28</v>
      </c>
      <c r="C342">
        <v>19</v>
      </c>
      <c r="D342" s="17" t="str">
        <f t="shared" si="73"/>
        <v>XXXX-WT-fixed_Pur-2021May - Pur-2021May</v>
      </c>
      <c r="AC342" t="str">
        <f t="shared" si="68"/>
        <v/>
      </c>
      <c r="AD342" t="str">
        <f t="shared" si="69"/>
        <v/>
      </c>
      <c r="AE342" t="str">
        <f>IF(AB342&lt;&gt;"",COUNTIFS($B$2:$Y$17,AB342,cell_passage!$B$2:$Y$17,"&lt;&gt;"),"")</f>
        <v/>
      </c>
      <c r="AF342" t="str">
        <f t="shared" si="70"/>
        <v/>
      </c>
      <c r="AG342" t="str">
        <f t="shared" si="71"/>
        <v/>
      </c>
      <c r="AH342" t="str">
        <f t="shared" si="74"/>
        <v/>
      </c>
      <c r="AI342" t="str">
        <f t="shared" si="75"/>
        <v/>
      </c>
      <c r="AJ342" t="str">
        <f t="shared" si="76"/>
        <v/>
      </c>
      <c r="AK342" t="str">
        <f>IF('Plate preparation Calculations'!N349&lt;&gt;"",'Plate preparation Calculations'!N349,"")</f>
        <v/>
      </c>
      <c r="AL342" s="27" t="str">
        <f t="shared" si="77"/>
        <v/>
      </c>
      <c r="AM342" s="21" t="str">
        <f t="shared" si="78"/>
        <v/>
      </c>
      <c r="AN342" t="str">
        <f t="shared" si="72"/>
        <v/>
      </c>
    </row>
    <row r="343" spans="1:40" x14ac:dyDescent="0.3">
      <c r="A343" s="16" t="s">
        <v>349</v>
      </c>
      <c r="B343" t="s">
        <v>29</v>
      </c>
      <c r="C343">
        <v>19</v>
      </c>
      <c r="D343" s="17" t="str">
        <f t="shared" si="73"/>
        <v>XXXX-WT-fixed_Pur-2021May - Pur-2021May</v>
      </c>
      <c r="AC343" t="str">
        <f t="shared" si="68"/>
        <v/>
      </c>
      <c r="AD343" t="str">
        <f t="shared" si="69"/>
        <v/>
      </c>
      <c r="AE343" t="str">
        <f>IF(AB343&lt;&gt;"",COUNTIFS($B$2:$Y$17,AB343,cell_passage!$B$2:$Y$17,"&lt;&gt;"),"")</f>
        <v/>
      </c>
      <c r="AF343" t="str">
        <f t="shared" si="70"/>
        <v/>
      </c>
      <c r="AG343" t="str">
        <f t="shared" si="71"/>
        <v/>
      </c>
      <c r="AH343" t="str">
        <f t="shared" si="74"/>
        <v/>
      </c>
      <c r="AI343" t="str">
        <f t="shared" si="75"/>
        <v/>
      </c>
      <c r="AJ343" t="str">
        <f t="shared" si="76"/>
        <v/>
      </c>
      <c r="AK343" t="str">
        <f>IF('Plate preparation Calculations'!N350&lt;&gt;"",'Plate preparation Calculations'!N350,"")</f>
        <v/>
      </c>
      <c r="AL343" s="27" t="str">
        <f t="shared" si="77"/>
        <v/>
      </c>
      <c r="AM343" s="21" t="str">
        <f t="shared" si="78"/>
        <v/>
      </c>
      <c r="AN343" t="str">
        <f t="shared" si="72"/>
        <v/>
      </c>
    </row>
    <row r="344" spans="1:40" x14ac:dyDescent="0.3">
      <c r="A344" s="16" t="s">
        <v>350</v>
      </c>
      <c r="B344" t="s">
        <v>30</v>
      </c>
      <c r="C344">
        <v>19</v>
      </c>
      <c r="D344" s="17" t="str">
        <f t="shared" si="73"/>
        <v>XXXX-WT-fixed_Pur-2021May - Pur-2021May</v>
      </c>
      <c r="AC344" t="str">
        <f t="shared" si="68"/>
        <v/>
      </c>
      <c r="AD344" t="str">
        <f t="shared" si="69"/>
        <v/>
      </c>
      <c r="AE344" t="str">
        <f>IF(AB344&lt;&gt;"",COUNTIFS($B$2:$Y$17,AB344,cell_passage!$B$2:$Y$17,"&lt;&gt;"),"")</f>
        <v/>
      </c>
      <c r="AF344" t="str">
        <f t="shared" si="70"/>
        <v/>
      </c>
      <c r="AG344" t="str">
        <f t="shared" si="71"/>
        <v/>
      </c>
      <c r="AH344" t="str">
        <f t="shared" si="74"/>
        <v/>
      </c>
      <c r="AI344" t="str">
        <f t="shared" si="75"/>
        <v/>
      </c>
      <c r="AJ344" t="str">
        <f t="shared" si="76"/>
        <v/>
      </c>
      <c r="AK344" t="str">
        <f>IF('Plate preparation Calculations'!N351&lt;&gt;"",'Plate preparation Calculations'!N351,"")</f>
        <v/>
      </c>
      <c r="AL344" s="27" t="str">
        <f t="shared" si="77"/>
        <v/>
      </c>
      <c r="AM344" s="21" t="str">
        <f t="shared" si="78"/>
        <v/>
      </c>
      <c r="AN344" t="str">
        <f t="shared" si="72"/>
        <v/>
      </c>
    </row>
    <row r="345" spans="1:40" x14ac:dyDescent="0.3">
      <c r="A345" s="16" t="s">
        <v>351</v>
      </c>
      <c r="B345" t="s">
        <v>31</v>
      </c>
      <c r="C345">
        <v>19</v>
      </c>
      <c r="D345" s="17" t="str">
        <f t="shared" si="73"/>
        <v>XXXX-WT-fixed_Pur-2021May - Pur-2021May</v>
      </c>
      <c r="AC345" t="str">
        <f t="shared" si="68"/>
        <v/>
      </c>
      <c r="AD345" t="str">
        <f t="shared" si="69"/>
        <v/>
      </c>
      <c r="AE345" t="str">
        <f>IF(AB345&lt;&gt;"",COUNTIFS($B$2:$Y$17,AB345,cell_passage!$B$2:$Y$17,"&lt;&gt;"),"")</f>
        <v/>
      </c>
      <c r="AF345" t="str">
        <f t="shared" si="70"/>
        <v/>
      </c>
      <c r="AG345" t="str">
        <f t="shared" si="71"/>
        <v/>
      </c>
      <c r="AH345" t="str">
        <f t="shared" si="74"/>
        <v/>
      </c>
      <c r="AI345" t="str">
        <f t="shared" si="75"/>
        <v/>
      </c>
      <c r="AJ345" t="str">
        <f t="shared" si="76"/>
        <v/>
      </c>
      <c r="AK345" t="str">
        <f>IF('Plate preparation Calculations'!N352&lt;&gt;"",'Plate preparation Calculations'!N352,"")</f>
        <v/>
      </c>
      <c r="AL345" s="27" t="str">
        <f t="shared" si="77"/>
        <v/>
      </c>
      <c r="AM345" s="21" t="str">
        <f t="shared" si="78"/>
        <v/>
      </c>
      <c r="AN345" t="str">
        <f t="shared" si="72"/>
        <v/>
      </c>
    </row>
    <row r="346" spans="1:40" x14ac:dyDescent="0.3">
      <c r="A346" s="16" t="s">
        <v>352</v>
      </c>
      <c r="B346" t="s">
        <v>32</v>
      </c>
      <c r="C346">
        <v>19</v>
      </c>
      <c r="D346" s="17" t="str">
        <f t="shared" si="73"/>
        <v>XXXX-WT-fixed_Pur-2021May - Pur-2021May</v>
      </c>
      <c r="AC346" t="str">
        <f t="shared" si="68"/>
        <v/>
      </c>
      <c r="AD346" t="str">
        <f t="shared" si="69"/>
        <v/>
      </c>
      <c r="AE346" t="str">
        <f>IF(AB346&lt;&gt;"",COUNTIFS($B$2:$Y$17,AB346,cell_passage!$B$2:$Y$17,"&lt;&gt;"),"")</f>
        <v/>
      </c>
      <c r="AF346" t="str">
        <f t="shared" si="70"/>
        <v/>
      </c>
      <c r="AG346" t="str">
        <f t="shared" si="71"/>
        <v/>
      </c>
      <c r="AH346" t="str">
        <f t="shared" si="74"/>
        <v/>
      </c>
      <c r="AI346" t="str">
        <f t="shared" si="75"/>
        <v/>
      </c>
      <c r="AJ346" t="str">
        <f t="shared" si="76"/>
        <v/>
      </c>
      <c r="AK346" t="str">
        <f>IF('Plate preparation Calculations'!N353&lt;&gt;"",'Plate preparation Calculations'!N353,"")</f>
        <v/>
      </c>
      <c r="AL346" s="27" t="str">
        <f t="shared" si="77"/>
        <v/>
      </c>
      <c r="AM346" s="21" t="str">
        <f t="shared" si="78"/>
        <v/>
      </c>
      <c r="AN346" t="str">
        <f t="shared" si="72"/>
        <v/>
      </c>
    </row>
    <row r="347" spans="1:40" x14ac:dyDescent="0.3">
      <c r="A347" s="16" t="s">
        <v>353</v>
      </c>
      <c r="B347" t="s">
        <v>33</v>
      </c>
      <c r="C347">
        <v>19</v>
      </c>
      <c r="D347" s="17" t="str">
        <f t="shared" si="73"/>
        <v>XXXX-WT-fixed_Pur-2021May - Pur-2021May</v>
      </c>
      <c r="AC347" t="str">
        <f t="shared" si="68"/>
        <v/>
      </c>
      <c r="AD347" t="str">
        <f t="shared" si="69"/>
        <v/>
      </c>
      <c r="AE347" t="str">
        <f>IF(AB347&lt;&gt;"",COUNTIFS($B$2:$Y$17,AB347,cell_passage!$B$2:$Y$17,"&lt;&gt;"),"")</f>
        <v/>
      </c>
      <c r="AF347" t="str">
        <f t="shared" si="70"/>
        <v/>
      </c>
      <c r="AG347" t="str">
        <f t="shared" si="71"/>
        <v/>
      </c>
      <c r="AH347" t="str">
        <f t="shared" si="74"/>
        <v/>
      </c>
      <c r="AI347" t="str">
        <f t="shared" si="75"/>
        <v/>
      </c>
      <c r="AJ347" t="str">
        <f t="shared" si="76"/>
        <v/>
      </c>
      <c r="AK347" t="str">
        <f>IF('Plate preparation Calculations'!N354&lt;&gt;"",'Plate preparation Calculations'!N354,"")</f>
        <v/>
      </c>
      <c r="AL347" s="27" t="str">
        <f t="shared" si="77"/>
        <v/>
      </c>
      <c r="AM347" s="21" t="str">
        <f t="shared" si="78"/>
        <v/>
      </c>
      <c r="AN347" t="str">
        <f t="shared" si="72"/>
        <v/>
      </c>
    </row>
    <row r="348" spans="1:40" x14ac:dyDescent="0.3">
      <c r="A348" s="16" t="s">
        <v>354</v>
      </c>
      <c r="B348" t="s">
        <v>34</v>
      </c>
      <c r="C348">
        <v>19</v>
      </c>
      <c r="D348" s="17" t="str">
        <f t="shared" si="73"/>
        <v>XXXX-WT-fixed_Pur-2021May - Pur-2021May</v>
      </c>
      <c r="AC348" t="str">
        <f t="shared" si="68"/>
        <v/>
      </c>
      <c r="AD348" t="str">
        <f t="shared" si="69"/>
        <v/>
      </c>
      <c r="AE348" t="str">
        <f>IF(AB348&lt;&gt;"",COUNTIFS($B$2:$Y$17,AB348,cell_passage!$B$2:$Y$17,"&lt;&gt;"),"")</f>
        <v/>
      </c>
      <c r="AF348" t="str">
        <f t="shared" si="70"/>
        <v/>
      </c>
      <c r="AG348" t="str">
        <f t="shared" si="71"/>
        <v/>
      </c>
      <c r="AH348" t="str">
        <f t="shared" si="74"/>
        <v/>
      </c>
      <c r="AI348" t="str">
        <f t="shared" si="75"/>
        <v/>
      </c>
      <c r="AJ348" t="str">
        <f t="shared" si="76"/>
        <v/>
      </c>
      <c r="AK348" t="str">
        <f>IF('Plate preparation Calculations'!N355&lt;&gt;"",'Plate preparation Calculations'!N355,"")</f>
        <v/>
      </c>
      <c r="AL348" s="27" t="str">
        <f t="shared" si="77"/>
        <v/>
      </c>
      <c r="AM348" s="21" t="str">
        <f t="shared" si="78"/>
        <v/>
      </c>
      <c r="AN348" t="str">
        <f t="shared" si="72"/>
        <v/>
      </c>
    </row>
    <row r="349" spans="1:40" x14ac:dyDescent="0.3">
      <c r="A349" s="16" t="s">
        <v>355</v>
      </c>
      <c r="B349" t="s">
        <v>35</v>
      </c>
      <c r="C349">
        <v>19</v>
      </c>
      <c r="D349" s="17" t="str">
        <f t="shared" si="73"/>
        <v>XXXX-WT-fixed_Pur-2021May - Pur-2021May</v>
      </c>
      <c r="AC349" t="str">
        <f t="shared" si="68"/>
        <v/>
      </c>
      <c r="AD349" t="str">
        <f t="shared" si="69"/>
        <v/>
      </c>
      <c r="AE349" t="str">
        <f>IF(AB349&lt;&gt;"",COUNTIFS($B$2:$Y$17,AB349,cell_passage!$B$2:$Y$17,"&lt;&gt;"),"")</f>
        <v/>
      </c>
      <c r="AF349" t="str">
        <f t="shared" si="70"/>
        <v/>
      </c>
      <c r="AG349" t="str">
        <f t="shared" si="71"/>
        <v/>
      </c>
      <c r="AH349" t="str">
        <f t="shared" si="74"/>
        <v/>
      </c>
      <c r="AI349" t="str">
        <f t="shared" si="75"/>
        <v/>
      </c>
      <c r="AJ349" t="str">
        <f t="shared" si="76"/>
        <v/>
      </c>
      <c r="AK349" t="str">
        <f>IF('Plate preparation Calculations'!N356&lt;&gt;"",'Plate preparation Calculations'!N356,"")</f>
        <v/>
      </c>
      <c r="AL349" s="27" t="str">
        <f t="shared" si="77"/>
        <v/>
      </c>
      <c r="AM349" s="21" t="str">
        <f t="shared" si="78"/>
        <v/>
      </c>
      <c r="AN349" t="str">
        <f t="shared" si="72"/>
        <v/>
      </c>
    </row>
    <row r="350" spans="1:40" x14ac:dyDescent="0.3">
      <c r="A350" s="16" t="s">
        <v>356</v>
      </c>
      <c r="B350" t="s">
        <v>18</v>
      </c>
      <c r="C350">
        <v>20</v>
      </c>
      <c r="D350" s="17" t="str">
        <f>IF(U2&lt;&gt;"",U2,"")</f>
        <v>XXXX-WT-fixed_Pur-2021May - Pur-2021May</v>
      </c>
      <c r="AC350" t="str">
        <f t="shared" si="68"/>
        <v/>
      </c>
      <c r="AD350" t="str">
        <f t="shared" si="69"/>
        <v/>
      </c>
      <c r="AE350" t="str">
        <f>IF(AB350&lt;&gt;"",COUNTIFS($B$2:$Y$17,AB350,cell_passage!$B$2:$Y$17,"&lt;&gt;"),"")</f>
        <v/>
      </c>
      <c r="AF350" t="str">
        <f t="shared" si="70"/>
        <v/>
      </c>
      <c r="AG350" t="str">
        <f t="shared" si="71"/>
        <v/>
      </c>
      <c r="AH350" t="str">
        <f t="shared" si="74"/>
        <v/>
      </c>
      <c r="AI350" t="str">
        <f t="shared" si="75"/>
        <v/>
      </c>
      <c r="AJ350" t="str">
        <f t="shared" si="76"/>
        <v/>
      </c>
      <c r="AK350" t="str">
        <f>IF('Plate preparation Calculations'!N357&lt;&gt;"",'Plate preparation Calculations'!N357,"")</f>
        <v/>
      </c>
      <c r="AL350" s="27" t="str">
        <f t="shared" si="77"/>
        <v/>
      </c>
      <c r="AM350" s="21" t="str">
        <f t="shared" si="78"/>
        <v/>
      </c>
      <c r="AN350" t="str">
        <f t="shared" si="72"/>
        <v/>
      </c>
    </row>
    <row r="351" spans="1:40" x14ac:dyDescent="0.3">
      <c r="A351" s="16" t="s">
        <v>357</v>
      </c>
      <c r="B351" t="s">
        <v>21</v>
      </c>
      <c r="C351">
        <v>20</v>
      </c>
      <c r="D351" s="17" t="str">
        <f t="shared" ref="D351:D365" si="79">IF(T19&lt;&gt;"",T19,"")</f>
        <v/>
      </c>
      <c r="AC351" t="str">
        <f t="shared" si="68"/>
        <v/>
      </c>
      <c r="AD351" t="str">
        <f t="shared" si="69"/>
        <v/>
      </c>
      <c r="AE351" t="str">
        <f>IF(AB351&lt;&gt;"",COUNTIFS($B$2:$Y$17,AB351,cell_passage!$B$2:$Y$17,"&lt;&gt;"),"")</f>
        <v/>
      </c>
      <c r="AF351" t="str">
        <f t="shared" si="70"/>
        <v/>
      </c>
      <c r="AG351" t="str">
        <f t="shared" si="71"/>
        <v/>
      </c>
      <c r="AH351" t="str">
        <f t="shared" si="74"/>
        <v/>
      </c>
      <c r="AI351" t="str">
        <f t="shared" si="75"/>
        <v/>
      </c>
      <c r="AJ351" t="str">
        <f t="shared" si="76"/>
        <v/>
      </c>
      <c r="AK351" t="str">
        <f>IF('Plate preparation Calculations'!N358&lt;&gt;"",'Plate preparation Calculations'!N358,"")</f>
        <v/>
      </c>
      <c r="AL351" s="27" t="str">
        <f t="shared" si="77"/>
        <v/>
      </c>
      <c r="AM351" s="21" t="str">
        <f t="shared" si="78"/>
        <v/>
      </c>
      <c r="AN351" t="str">
        <f t="shared" si="72"/>
        <v/>
      </c>
    </row>
    <row r="352" spans="1:40" x14ac:dyDescent="0.3">
      <c r="A352" s="16" t="s">
        <v>358</v>
      </c>
      <c r="B352" t="s">
        <v>22</v>
      </c>
      <c r="C352">
        <v>20</v>
      </c>
      <c r="D352" s="17" t="str">
        <f t="shared" si="79"/>
        <v/>
      </c>
      <c r="AC352" t="str">
        <f t="shared" si="68"/>
        <v/>
      </c>
      <c r="AD352" t="str">
        <f t="shared" si="69"/>
        <v/>
      </c>
      <c r="AE352" t="str">
        <f>IF(AB352&lt;&gt;"",COUNTIFS($B$2:$Y$17,AB352,cell_passage!$B$2:$Y$17,"&lt;&gt;"),"")</f>
        <v/>
      </c>
      <c r="AF352" t="str">
        <f t="shared" si="70"/>
        <v/>
      </c>
      <c r="AG352" t="str">
        <f t="shared" si="71"/>
        <v/>
      </c>
      <c r="AH352" t="str">
        <f t="shared" si="74"/>
        <v/>
      </c>
      <c r="AI352" t="str">
        <f t="shared" si="75"/>
        <v/>
      </c>
      <c r="AJ352" t="str">
        <f t="shared" si="76"/>
        <v/>
      </c>
      <c r="AK352" t="str">
        <f>IF('Plate preparation Calculations'!N359&lt;&gt;"",'Plate preparation Calculations'!N359,"")</f>
        <v/>
      </c>
      <c r="AL352" s="27" t="str">
        <f t="shared" si="77"/>
        <v/>
      </c>
      <c r="AM352" s="21" t="str">
        <f t="shared" si="78"/>
        <v/>
      </c>
      <c r="AN352" t="str">
        <f t="shared" si="72"/>
        <v/>
      </c>
    </row>
    <row r="353" spans="1:40" x14ac:dyDescent="0.3">
      <c r="A353" s="16" t="s">
        <v>359</v>
      </c>
      <c r="B353" t="s">
        <v>23</v>
      </c>
      <c r="C353">
        <v>20</v>
      </c>
      <c r="D353" s="17" t="str">
        <f t="shared" si="79"/>
        <v/>
      </c>
      <c r="AC353" t="str">
        <f t="shared" si="68"/>
        <v/>
      </c>
      <c r="AD353" t="str">
        <f t="shared" si="69"/>
        <v/>
      </c>
      <c r="AE353" t="str">
        <f>IF(AB353&lt;&gt;"",COUNTIFS($B$2:$Y$17,AB353,cell_passage!$B$2:$Y$17,"&lt;&gt;"),"")</f>
        <v/>
      </c>
      <c r="AF353" t="str">
        <f t="shared" si="70"/>
        <v/>
      </c>
      <c r="AG353" t="str">
        <f t="shared" si="71"/>
        <v/>
      </c>
      <c r="AH353" t="str">
        <f t="shared" si="74"/>
        <v/>
      </c>
      <c r="AI353" t="str">
        <f t="shared" si="75"/>
        <v/>
      </c>
      <c r="AJ353" t="str">
        <f t="shared" si="76"/>
        <v/>
      </c>
      <c r="AK353" t="str">
        <f>IF('Plate preparation Calculations'!N360&lt;&gt;"",'Plate preparation Calculations'!N360,"")</f>
        <v/>
      </c>
      <c r="AL353" s="27" t="str">
        <f t="shared" si="77"/>
        <v/>
      </c>
      <c r="AM353" s="21" t="str">
        <f t="shared" si="78"/>
        <v/>
      </c>
      <c r="AN353" t="str">
        <f t="shared" si="72"/>
        <v/>
      </c>
    </row>
    <row r="354" spans="1:40" x14ac:dyDescent="0.3">
      <c r="A354" s="16" t="s">
        <v>360</v>
      </c>
      <c r="B354" t="s">
        <v>24</v>
      </c>
      <c r="C354">
        <v>20</v>
      </c>
      <c r="D354" s="17" t="str">
        <f t="shared" si="79"/>
        <v/>
      </c>
      <c r="AC354" t="str">
        <f t="shared" si="68"/>
        <v/>
      </c>
      <c r="AD354" t="str">
        <f t="shared" si="69"/>
        <v/>
      </c>
      <c r="AE354" t="str">
        <f>IF(AB354&lt;&gt;"",COUNTIFS($B$2:$Y$17,AB354,cell_passage!$B$2:$Y$17,"&lt;&gt;"),"")</f>
        <v/>
      </c>
      <c r="AF354" t="str">
        <f t="shared" si="70"/>
        <v/>
      </c>
      <c r="AG354" t="str">
        <f t="shared" si="71"/>
        <v/>
      </c>
      <c r="AH354" t="str">
        <f t="shared" si="74"/>
        <v/>
      </c>
      <c r="AI354" t="str">
        <f t="shared" si="75"/>
        <v/>
      </c>
      <c r="AJ354" t="str">
        <f t="shared" si="76"/>
        <v/>
      </c>
      <c r="AK354" t="str">
        <f>IF('Plate preparation Calculations'!N361&lt;&gt;"",'Plate preparation Calculations'!N361,"")</f>
        <v/>
      </c>
      <c r="AL354" s="27" t="str">
        <f t="shared" si="77"/>
        <v/>
      </c>
      <c r="AM354" s="21" t="str">
        <f t="shared" si="78"/>
        <v/>
      </c>
      <c r="AN354" t="str">
        <f t="shared" si="72"/>
        <v/>
      </c>
    </row>
    <row r="355" spans="1:40" x14ac:dyDescent="0.3">
      <c r="A355" s="16" t="s">
        <v>361</v>
      </c>
      <c r="B355" t="s">
        <v>25</v>
      </c>
      <c r="C355">
        <v>20</v>
      </c>
      <c r="D355" s="17" t="str">
        <f t="shared" si="79"/>
        <v/>
      </c>
      <c r="AC355" t="str">
        <f t="shared" si="68"/>
        <v/>
      </c>
      <c r="AD355" t="str">
        <f t="shared" si="69"/>
        <v/>
      </c>
      <c r="AE355" t="str">
        <f>IF(AB355&lt;&gt;"",COUNTIFS($B$2:$Y$17,AB355,cell_passage!$B$2:$Y$17,"&lt;&gt;"),"")</f>
        <v/>
      </c>
      <c r="AF355" t="str">
        <f t="shared" si="70"/>
        <v/>
      </c>
      <c r="AG355" t="str">
        <f t="shared" si="71"/>
        <v/>
      </c>
      <c r="AH355" t="str">
        <f t="shared" si="74"/>
        <v/>
      </c>
      <c r="AI355" t="str">
        <f t="shared" si="75"/>
        <v/>
      </c>
      <c r="AJ355" t="str">
        <f t="shared" si="76"/>
        <v/>
      </c>
      <c r="AK355" t="str">
        <f>IF('Plate preparation Calculations'!N362&lt;&gt;"",'Plate preparation Calculations'!N362,"")</f>
        <v/>
      </c>
      <c r="AL355" s="27" t="str">
        <f t="shared" si="77"/>
        <v/>
      </c>
      <c r="AM355" s="21" t="str">
        <f t="shared" si="78"/>
        <v/>
      </c>
      <c r="AN355" t="str">
        <f t="shared" si="72"/>
        <v/>
      </c>
    </row>
    <row r="356" spans="1:40" x14ac:dyDescent="0.3">
      <c r="A356" s="16" t="s">
        <v>362</v>
      </c>
      <c r="B356" t="s">
        <v>26</v>
      </c>
      <c r="C356">
        <v>20</v>
      </c>
      <c r="D356" s="17" t="str">
        <f t="shared" si="79"/>
        <v/>
      </c>
      <c r="AC356" t="str">
        <f t="shared" si="68"/>
        <v/>
      </c>
      <c r="AD356" t="str">
        <f t="shared" si="69"/>
        <v/>
      </c>
      <c r="AE356" t="str">
        <f>IF(AB356&lt;&gt;"",COUNTIFS($B$2:$Y$17,AB356,cell_passage!$B$2:$Y$17,"&lt;&gt;"),"")</f>
        <v/>
      </c>
      <c r="AF356" t="str">
        <f t="shared" si="70"/>
        <v/>
      </c>
      <c r="AG356" t="str">
        <f t="shared" si="71"/>
        <v/>
      </c>
      <c r="AH356" t="str">
        <f t="shared" si="74"/>
        <v/>
      </c>
      <c r="AI356" t="str">
        <f t="shared" si="75"/>
        <v/>
      </c>
      <c r="AJ356" t="str">
        <f t="shared" si="76"/>
        <v/>
      </c>
      <c r="AK356" t="str">
        <f>IF('Plate preparation Calculations'!N363&lt;&gt;"",'Plate preparation Calculations'!N363,"")</f>
        <v/>
      </c>
      <c r="AL356" s="27" t="str">
        <f t="shared" si="77"/>
        <v/>
      </c>
      <c r="AM356" s="21" t="str">
        <f t="shared" si="78"/>
        <v/>
      </c>
      <c r="AN356" t="str">
        <f t="shared" si="72"/>
        <v/>
      </c>
    </row>
    <row r="357" spans="1:40" x14ac:dyDescent="0.3">
      <c r="A357" s="16" t="s">
        <v>363</v>
      </c>
      <c r="B357" t="s">
        <v>27</v>
      </c>
      <c r="C357">
        <v>20</v>
      </c>
      <c r="D357" s="17" t="str">
        <f t="shared" si="79"/>
        <v/>
      </c>
      <c r="AC357" t="str">
        <f t="shared" si="68"/>
        <v/>
      </c>
      <c r="AD357" t="str">
        <f t="shared" si="69"/>
        <v/>
      </c>
      <c r="AE357" t="str">
        <f>IF(AB357&lt;&gt;"",COUNTIFS($B$2:$Y$17,AB357,cell_passage!$B$2:$Y$17,"&lt;&gt;"),"")</f>
        <v/>
      </c>
      <c r="AF357" t="str">
        <f t="shared" si="70"/>
        <v/>
      </c>
      <c r="AG357" t="str">
        <f t="shared" si="71"/>
        <v/>
      </c>
      <c r="AH357" t="str">
        <f t="shared" si="74"/>
        <v/>
      </c>
      <c r="AI357" t="str">
        <f t="shared" si="75"/>
        <v/>
      </c>
      <c r="AJ357" t="str">
        <f t="shared" si="76"/>
        <v/>
      </c>
      <c r="AK357" t="str">
        <f>IF('Plate preparation Calculations'!N364&lt;&gt;"",'Plate preparation Calculations'!N364,"")</f>
        <v/>
      </c>
      <c r="AL357" s="27" t="str">
        <f t="shared" si="77"/>
        <v/>
      </c>
      <c r="AM357" s="21" t="str">
        <f t="shared" si="78"/>
        <v/>
      </c>
      <c r="AN357" t="str">
        <f t="shared" si="72"/>
        <v/>
      </c>
    </row>
    <row r="358" spans="1:40" x14ac:dyDescent="0.3">
      <c r="A358" s="16" t="s">
        <v>364</v>
      </c>
      <c r="B358" t="s">
        <v>28</v>
      </c>
      <c r="C358">
        <v>20</v>
      </c>
      <c r="D358" s="17" t="str">
        <f t="shared" si="79"/>
        <v/>
      </c>
      <c r="AC358" t="str">
        <f t="shared" si="68"/>
        <v/>
      </c>
      <c r="AD358" t="str">
        <f t="shared" si="69"/>
        <v/>
      </c>
      <c r="AE358" t="str">
        <f>IF(AB358&lt;&gt;"",COUNTIFS($B$2:$Y$17,AB358,cell_passage!$B$2:$Y$17,"&lt;&gt;"),"")</f>
        <v/>
      </c>
      <c r="AF358" t="str">
        <f t="shared" si="70"/>
        <v/>
      </c>
      <c r="AG358" t="str">
        <f t="shared" si="71"/>
        <v/>
      </c>
      <c r="AH358" t="str">
        <f t="shared" si="74"/>
        <v/>
      </c>
      <c r="AI358" t="str">
        <f t="shared" si="75"/>
        <v/>
      </c>
      <c r="AJ358" t="str">
        <f t="shared" si="76"/>
        <v/>
      </c>
      <c r="AK358" t="str">
        <f>IF('Plate preparation Calculations'!N365&lt;&gt;"",'Plate preparation Calculations'!N365,"")</f>
        <v/>
      </c>
      <c r="AL358" s="27" t="str">
        <f t="shared" si="77"/>
        <v/>
      </c>
      <c r="AM358" s="21" t="str">
        <f t="shared" si="78"/>
        <v/>
      </c>
      <c r="AN358" t="str">
        <f t="shared" si="72"/>
        <v/>
      </c>
    </row>
    <row r="359" spans="1:40" x14ac:dyDescent="0.3">
      <c r="A359" s="16" t="s">
        <v>365</v>
      </c>
      <c r="B359" t="s">
        <v>29</v>
      </c>
      <c r="C359">
        <v>20</v>
      </c>
      <c r="D359" s="17" t="str">
        <f t="shared" si="79"/>
        <v/>
      </c>
      <c r="AC359" t="str">
        <f t="shared" si="68"/>
        <v/>
      </c>
      <c r="AD359" t="str">
        <f t="shared" si="69"/>
        <v/>
      </c>
      <c r="AE359" t="str">
        <f>IF(AB359&lt;&gt;"",COUNTIFS($B$2:$Y$17,AB359,cell_passage!$B$2:$Y$17,"&lt;&gt;"),"")</f>
        <v/>
      </c>
      <c r="AF359" t="str">
        <f t="shared" si="70"/>
        <v/>
      </c>
      <c r="AG359" t="str">
        <f t="shared" si="71"/>
        <v/>
      </c>
      <c r="AH359" t="str">
        <f t="shared" si="74"/>
        <v/>
      </c>
      <c r="AI359" t="str">
        <f t="shared" si="75"/>
        <v/>
      </c>
      <c r="AJ359" t="str">
        <f t="shared" si="76"/>
        <v/>
      </c>
      <c r="AK359" t="str">
        <f>IF('Plate preparation Calculations'!N366&lt;&gt;"",'Plate preparation Calculations'!N366,"")</f>
        <v/>
      </c>
      <c r="AL359" s="27" t="str">
        <f t="shared" si="77"/>
        <v/>
      </c>
      <c r="AM359" s="21" t="str">
        <f t="shared" si="78"/>
        <v/>
      </c>
      <c r="AN359" t="str">
        <f t="shared" si="72"/>
        <v/>
      </c>
    </row>
    <row r="360" spans="1:40" x14ac:dyDescent="0.3">
      <c r="A360" s="16" t="s">
        <v>366</v>
      </c>
      <c r="B360" t="s">
        <v>30</v>
      </c>
      <c r="C360">
        <v>20</v>
      </c>
      <c r="D360" s="17" t="str">
        <f t="shared" si="79"/>
        <v/>
      </c>
      <c r="AC360" t="str">
        <f t="shared" si="68"/>
        <v/>
      </c>
      <c r="AD360" t="str">
        <f t="shared" si="69"/>
        <v/>
      </c>
      <c r="AE360" t="str">
        <f>IF(AB360&lt;&gt;"",COUNTIFS($B$2:$Y$17,AB360,cell_passage!$B$2:$Y$17,"&lt;&gt;"),"")</f>
        <v/>
      </c>
      <c r="AF360" t="str">
        <f t="shared" si="70"/>
        <v/>
      </c>
      <c r="AG360" t="str">
        <f t="shared" si="71"/>
        <v/>
      </c>
      <c r="AH360" t="str">
        <f t="shared" si="74"/>
        <v/>
      </c>
      <c r="AI360" t="str">
        <f t="shared" si="75"/>
        <v/>
      </c>
      <c r="AJ360" t="str">
        <f t="shared" si="76"/>
        <v/>
      </c>
      <c r="AK360" t="str">
        <f>IF('Plate preparation Calculations'!N367&lt;&gt;"",'Plate preparation Calculations'!N367,"")</f>
        <v/>
      </c>
      <c r="AL360" s="27" t="str">
        <f t="shared" si="77"/>
        <v/>
      </c>
      <c r="AM360" s="21" t="str">
        <f t="shared" si="78"/>
        <v/>
      </c>
      <c r="AN360" t="str">
        <f t="shared" si="72"/>
        <v/>
      </c>
    </row>
    <row r="361" spans="1:40" x14ac:dyDescent="0.3">
      <c r="A361" s="16" t="s">
        <v>367</v>
      </c>
      <c r="B361" t="s">
        <v>31</v>
      </c>
      <c r="C361">
        <v>20</v>
      </c>
      <c r="D361" s="17" t="str">
        <f t="shared" si="79"/>
        <v/>
      </c>
      <c r="AC361" t="str">
        <f t="shared" si="68"/>
        <v/>
      </c>
      <c r="AD361" t="str">
        <f t="shared" si="69"/>
        <v/>
      </c>
      <c r="AE361" t="str">
        <f>IF(AB361&lt;&gt;"",COUNTIFS($B$2:$Y$17,AB361,cell_passage!$B$2:$Y$17,"&lt;&gt;"),"")</f>
        <v/>
      </c>
      <c r="AF361" t="str">
        <f t="shared" si="70"/>
        <v/>
      </c>
      <c r="AG361" t="str">
        <f t="shared" si="71"/>
        <v/>
      </c>
      <c r="AH361" t="str">
        <f t="shared" si="74"/>
        <v/>
      </c>
      <c r="AI361" t="str">
        <f t="shared" si="75"/>
        <v/>
      </c>
      <c r="AJ361" t="str">
        <f t="shared" si="76"/>
        <v/>
      </c>
      <c r="AK361" t="str">
        <f>IF('Plate preparation Calculations'!N368&lt;&gt;"",'Plate preparation Calculations'!N368,"")</f>
        <v/>
      </c>
      <c r="AL361" s="27" t="str">
        <f t="shared" si="77"/>
        <v/>
      </c>
      <c r="AM361" s="21" t="str">
        <f t="shared" si="78"/>
        <v/>
      </c>
      <c r="AN361" t="str">
        <f t="shared" si="72"/>
        <v/>
      </c>
    </row>
    <row r="362" spans="1:40" x14ac:dyDescent="0.3">
      <c r="A362" s="16" t="s">
        <v>368</v>
      </c>
      <c r="B362" t="s">
        <v>32</v>
      </c>
      <c r="C362">
        <v>20</v>
      </c>
      <c r="D362" s="17" t="str">
        <f t="shared" si="79"/>
        <v/>
      </c>
      <c r="AC362" t="str">
        <f t="shared" si="68"/>
        <v/>
      </c>
      <c r="AD362" t="str">
        <f t="shared" si="69"/>
        <v/>
      </c>
      <c r="AE362" t="str">
        <f>IF(AB362&lt;&gt;"",COUNTIFS($B$2:$Y$17,AB362,cell_passage!$B$2:$Y$17,"&lt;&gt;"),"")</f>
        <v/>
      </c>
      <c r="AF362" t="str">
        <f t="shared" si="70"/>
        <v/>
      </c>
      <c r="AG362" t="str">
        <f t="shared" si="71"/>
        <v/>
      </c>
      <c r="AH362" t="str">
        <f t="shared" si="74"/>
        <v/>
      </c>
      <c r="AI362" t="str">
        <f t="shared" si="75"/>
        <v/>
      </c>
      <c r="AJ362" t="str">
        <f t="shared" si="76"/>
        <v/>
      </c>
      <c r="AK362" t="str">
        <f>IF('Plate preparation Calculations'!N369&lt;&gt;"",'Plate preparation Calculations'!N369,"")</f>
        <v/>
      </c>
      <c r="AL362" s="27" t="str">
        <f t="shared" si="77"/>
        <v/>
      </c>
      <c r="AM362" s="21" t="str">
        <f t="shared" si="78"/>
        <v/>
      </c>
      <c r="AN362" t="str">
        <f t="shared" si="72"/>
        <v/>
      </c>
    </row>
    <row r="363" spans="1:40" x14ac:dyDescent="0.3">
      <c r="A363" s="16" t="s">
        <v>369</v>
      </c>
      <c r="B363" t="s">
        <v>33</v>
      </c>
      <c r="C363">
        <v>20</v>
      </c>
      <c r="D363" s="17" t="str">
        <f t="shared" si="79"/>
        <v/>
      </c>
      <c r="AC363" t="str">
        <f t="shared" si="68"/>
        <v/>
      </c>
      <c r="AD363" t="str">
        <f t="shared" si="69"/>
        <v/>
      </c>
      <c r="AE363" t="str">
        <f>IF(AB363&lt;&gt;"",COUNTIFS($B$2:$Y$17,AB363,cell_passage!$B$2:$Y$17,"&lt;&gt;"),"")</f>
        <v/>
      </c>
      <c r="AF363" t="str">
        <f t="shared" si="70"/>
        <v/>
      </c>
      <c r="AG363" t="str">
        <f t="shared" si="71"/>
        <v/>
      </c>
      <c r="AH363" t="str">
        <f t="shared" si="74"/>
        <v/>
      </c>
      <c r="AI363" t="str">
        <f t="shared" si="75"/>
        <v/>
      </c>
      <c r="AJ363" t="str">
        <f t="shared" si="76"/>
        <v/>
      </c>
      <c r="AK363" t="str">
        <f>IF('Plate preparation Calculations'!N370&lt;&gt;"",'Plate preparation Calculations'!N370,"")</f>
        <v/>
      </c>
      <c r="AL363" s="27" t="str">
        <f t="shared" si="77"/>
        <v/>
      </c>
      <c r="AM363" s="21" t="str">
        <f t="shared" si="78"/>
        <v/>
      </c>
      <c r="AN363" t="str">
        <f t="shared" si="72"/>
        <v/>
      </c>
    </row>
    <row r="364" spans="1:40" x14ac:dyDescent="0.3">
      <c r="A364" s="16" t="s">
        <v>370</v>
      </c>
      <c r="B364" t="s">
        <v>34</v>
      </c>
      <c r="C364">
        <v>20</v>
      </c>
      <c r="D364" s="17" t="str">
        <f t="shared" si="79"/>
        <v/>
      </c>
      <c r="AC364" t="str">
        <f t="shared" si="68"/>
        <v/>
      </c>
      <c r="AD364" t="str">
        <f t="shared" si="69"/>
        <v/>
      </c>
      <c r="AE364" t="str">
        <f>IF(AB364&lt;&gt;"",COUNTIFS($B$2:$Y$17,AB364,cell_passage!$B$2:$Y$17,"&lt;&gt;"),"")</f>
        <v/>
      </c>
      <c r="AF364" t="str">
        <f t="shared" si="70"/>
        <v/>
      </c>
      <c r="AG364" t="str">
        <f t="shared" si="71"/>
        <v/>
      </c>
      <c r="AH364" t="str">
        <f t="shared" si="74"/>
        <v/>
      </c>
      <c r="AI364" t="str">
        <f t="shared" si="75"/>
        <v/>
      </c>
      <c r="AJ364" t="str">
        <f t="shared" si="76"/>
        <v/>
      </c>
      <c r="AK364" t="str">
        <f>IF('Plate preparation Calculations'!N371&lt;&gt;"",'Plate preparation Calculations'!N371,"")</f>
        <v/>
      </c>
      <c r="AL364" s="27" t="str">
        <f t="shared" si="77"/>
        <v/>
      </c>
      <c r="AM364" s="21" t="str">
        <f t="shared" si="78"/>
        <v/>
      </c>
      <c r="AN364" t="str">
        <f t="shared" si="72"/>
        <v/>
      </c>
    </row>
    <row r="365" spans="1:40" x14ac:dyDescent="0.3">
      <c r="A365" s="16" t="s">
        <v>371</v>
      </c>
      <c r="B365" t="s">
        <v>35</v>
      </c>
      <c r="C365">
        <v>20</v>
      </c>
      <c r="D365" s="17" t="str">
        <f t="shared" si="79"/>
        <v/>
      </c>
      <c r="AC365" t="str">
        <f t="shared" si="68"/>
        <v/>
      </c>
      <c r="AD365" t="str">
        <f t="shared" si="69"/>
        <v/>
      </c>
      <c r="AE365" t="str">
        <f>IF(AB365&lt;&gt;"",COUNTIFS($B$2:$Y$17,AB365,cell_passage!$B$2:$Y$17,"&lt;&gt;"),"")</f>
        <v/>
      </c>
      <c r="AF365" t="str">
        <f t="shared" si="70"/>
        <v/>
      </c>
      <c r="AG365" t="str">
        <f t="shared" si="71"/>
        <v/>
      </c>
      <c r="AH365" t="str">
        <f t="shared" si="74"/>
        <v/>
      </c>
      <c r="AI365" t="str">
        <f t="shared" si="75"/>
        <v/>
      </c>
      <c r="AJ365" t="str">
        <f t="shared" si="76"/>
        <v/>
      </c>
      <c r="AK365" t="str">
        <f>IF('Plate preparation Calculations'!N372&lt;&gt;"",'Plate preparation Calculations'!N372,"")</f>
        <v/>
      </c>
      <c r="AL365" s="27" t="str">
        <f t="shared" si="77"/>
        <v/>
      </c>
      <c r="AM365" s="21" t="str">
        <f t="shared" si="78"/>
        <v/>
      </c>
      <c r="AN365" t="str">
        <f t="shared" si="72"/>
        <v/>
      </c>
    </row>
    <row r="366" spans="1:40" x14ac:dyDescent="0.3">
      <c r="A366" s="16" t="s">
        <v>372</v>
      </c>
      <c r="B366" t="s">
        <v>18</v>
      </c>
      <c r="C366">
        <v>21</v>
      </c>
      <c r="D366" s="17" t="str">
        <f>IF(V2&lt;&gt;"",V2,"")</f>
        <v>Buffer</v>
      </c>
      <c r="AC366" t="str">
        <f t="shared" si="68"/>
        <v/>
      </c>
      <c r="AD366" t="str">
        <f t="shared" si="69"/>
        <v/>
      </c>
      <c r="AE366" t="str">
        <f>IF(AB366&lt;&gt;"",COUNTIFS($B$2:$Y$17,AB366,cell_passage!$B$2:$Y$17,"&lt;&gt;"),"")</f>
        <v/>
      </c>
      <c r="AF366" t="str">
        <f t="shared" si="70"/>
        <v/>
      </c>
      <c r="AG366" t="str">
        <f t="shared" si="71"/>
        <v/>
      </c>
      <c r="AH366" t="str">
        <f t="shared" si="74"/>
        <v/>
      </c>
      <c r="AI366" t="str">
        <f t="shared" si="75"/>
        <v/>
      </c>
      <c r="AJ366" t="str">
        <f t="shared" si="76"/>
        <v/>
      </c>
      <c r="AK366" t="str">
        <f>IF('Plate preparation Calculations'!N373&lt;&gt;"",'Plate preparation Calculations'!N373,"")</f>
        <v/>
      </c>
      <c r="AL366" s="27" t="str">
        <f t="shared" si="77"/>
        <v/>
      </c>
      <c r="AM366" s="21" t="str">
        <f t="shared" si="78"/>
        <v/>
      </c>
      <c r="AN366" t="str">
        <f t="shared" si="72"/>
        <v/>
      </c>
    </row>
    <row r="367" spans="1:40" x14ac:dyDescent="0.3">
      <c r="A367" s="16" t="s">
        <v>373</v>
      </c>
      <c r="B367" t="s">
        <v>21</v>
      </c>
      <c r="C367">
        <v>21</v>
      </c>
      <c r="D367" s="17" t="str">
        <f t="shared" ref="D367:D381" si="80">IF(T42&lt;&gt;"",T42,"")</f>
        <v/>
      </c>
      <c r="AC367" t="str">
        <f t="shared" si="68"/>
        <v/>
      </c>
      <c r="AD367" t="str">
        <f t="shared" si="69"/>
        <v/>
      </c>
      <c r="AE367" t="str">
        <f>IF(AB367&lt;&gt;"",COUNTIFS($B$2:$Y$17,AB367,cell_passage!$B$2:$Y$17,"&lt;&gt;"),"")</f>
        <v/>
      </c>
      <c r="AF367" t="str">
        <f t="shared" si="70"/>
        <v/>
      </c>
      <c r="AG367" t="str">
        <f t="shared" si="71"/>
        <v/>
      </c>
      <c r="AH367" t="str">
        <f t="shared" si="74"/>
        <v/>
      </c>
      <c r="AI367" t="str">
        <f t="shared" si="75"/>
        <v/>
      </c>
      <c r="AJ367" t="str">
        <f t="shared" si="76"/>
        <v/>
      </c>
      <c r="AK367" t="str">
        <f>IF('Plate preparation Calculations'!N374&lt;&gt;"",'Plate preparation Calculations'!N374,"")</f>
        <v/>
      </c>
      <c r="AL367" s="27" t="str">
        <f t="shared" si="77"/>
        <v/>
      </c>
      <c r="AM367" s="21" t="str">
        <f t="shared" si="78"/>
        <v/>
      </c>
      <c r="AN367" t="str">
        <f t="shared" si="72"/>
        <v/>
      </c>
    </row>
    <row r="368" spans="1:40" x14ac:dyDescent="0.3">
      <c r="A368" s="16" t="s">
        <v>374</v>
      </c>
      <c r="B368" t="s">
        <v>22</v>
      </c>
      <c r="C368">
        <v>21</v>
      </c>
      <c r="D368" s="17" t="str">
        <f t="shared" si="80"/>
        <v/>
      </c>
      <c r="AC368" t="str">
        <f t="shared" si="68"/>
        <v/>
      </c>
      <c r="AD368" t="str">
        <f t="shared" si="69"/>
        <v/>
      </c>
      <c r="AE368" t="str">
        <f>IF(AB368&lt;&gt;"",COUNTIFS($B$2:$Y$17,AB368,cell_passage!$B$2:$Y$17,"&lt;&gt;"),"")</f>
        <v/>
      </c>
      <c r="AF368" t="str">
        <f t="shared" si="70"/>
        <v/>
      </c>
      <c r="AG368" t="str">
        <f t="shared" si="71"/>
        <v/>
      </c>
      <c r="AH368" t="str">
        <f t="shared" si="74"/>
        <v/>
      </c>
      <c r="AI368" t="str">
        <f t="shared" si="75"/>
        <v/>
      </c>
      <c r="AJ368" t="str">
        <f t="shared" si="76"/>
        <v/>
      </c>
      <c r="AK368" t="str">
        <f>IF('Plate preparation Calculations'!N375&lt;&gt;"",'Plate preparation Calculations'!N375,"")</f>
        <v/>
      </c>
      <c r="AL368" s="27" t="str">
        <f t="shared" si="77"/>
        <v/>
      </c>
      <c r="AM368" s="21" t="str">
        <f t="shared" si="78"/>
        <v/>
      </c>
      <c r="AN368" t="str">
        <f t="shared" si="72"/>
        <v/>
      </c>
    </row>
    <row r="369" spans="1:40" x14ac:dyDescent="0.3">
      <c r="A369" s="16" t="s">
        <v>375</v>
      </c>
      <c r="B369" t="s">
        <v>23</v>
      </c>
      <c r="C369">
        <v>21</v>
      </c>
      <c r="D369" s="17" t="str">
        <f t="shared" si="80"/>
        <v/>
      </c>
      <c r="AC369" t="str">
        <f t="shared" si="68"/>
        <v/>
      </c>
      <c r="AD369" t="str">
        <f t="shared" si="69"/>
        <v/>
      </c>
      <c r="AE369" t="str">
        <f>IF(AB369&lt;&gt;"",COUNTIFS($B$2:$Y$17,AB369,cell_passage!$B$2:$Y$17,"&lt;&gt;"),"")</f>
        <v/>
      </c>
      <c r="AF369" t="str">
        <f t="shared" si="70"/>
        <v/>
      </c>
      <c r="AG369" t="str">
        <f t="shared" si="71"/>
        <v/>
      </c>
      <c r="AH369" t="str">
        <f t="shared" si="74"/>
        <v/>
      </c>
      <c r="AI369" t="str">
        <f t="shared" si="75"/>
        <v/>
      </c>
      <c r="AJ369" t="str">
        <f t="shared" si="76"/>
        <v/>
      </c>
      <c r="AK369" t="str">
        <f>IF('Plate preparation Calculations'!N376&lt;&gt;"",'Plate preparation Calculations'!N376,"")</f>
        <v/>
      </c>
      <c r="AL369" s="27" t="str">
        <f t="shared" si="77"/>
        <v/>
      </c>
      <c r="AM369" s="21" t="str">
        <f t="shared" si="78"/>
        <v/>
      </c>
      <c r="AN369" t="str">
        <f t="shared" si="72"/>
        <v/>
      </c>
    </row>
    <row r="370" spans="1:40" x14ac:dyDescent="0.3">
      <c r="A370" s="16" t="s">
        <v>376</v>
      </c>
      <c r="B370" t="s">
        <v>24</v>
      </c>
      <c r="C370">
        <v>21</v>
      </c>
      <c r="D370" s="17" t="str">
        <f t="shared" si="80"/>
        <v/>
      </c>
      <c r="AC370" t="str">
        <f t="shared" si="68"/>
        <v/>
      </c>
      <c r="AD370" t="str">
        <f t="shared" si="69"/>
        <v/>
      </c>
      <c r="AE370" t="str">
        <f>IF(AB370&lt;&gt;"",COUNTIFS($B$2:$Y$17,AB370,cell_passage!$B$2:$Y$17,"&lt;&gt;"),"")</f>
        <v/>
      </c>
      <c r="AF370" t="str">
        <f t="shared" si="70"/>
        <v/>
      </c>
      <c r="AG370" t="str">
        <f t="shared" si="71"/>
        <v/>
      </c>
      <c r="AH370" t="str">
        <f t="shared" si="74"/>
        <v/>
      </c>
      <c r="AI370" t="str">
        <f t="shared" si="75"/>
        <v/>
      </c>
      <c r="AJ370" t="str">
        <f t="shared" si="76"/>
        <v/>
      </c>
      <c r="AK370" t="str">
        <f>IF('Plate preparation Calculations'!N377&lt;&gt;"",'Plate preparation Calculations'!N377,"")</f>
        <v/>
      </c>
      <c r="AL370" s="27" t="str">
        <f t="shared" si="77"/>
        <v/>
      </c>
      <c r="AM370" s="21" t="str">
        <f t="shared" si="78"/>
        <v/>
      </c>
      <c r="AN370" t="str">
        <f t="shared" si="72"/>
        <v/>
      </c>
    </row>
    <row r="371" spans="1:40" x14ac:dyDescent="0.3">
      <c r="A371" s="16" t="s">
        <v>377</v>
      </c>
      <c r="B371" t="s">
        <v>25</v>
      </c>
      <c r="C371">
        <v>21</v>
      </c>
      <c r="D371" s="17" t="str">
        <f t="shared" si="80"/>
        <v/>
      </c>
      <c r="AC371" t="str">
        <f t="shared" si="68"/>
        <v/>
      </c>
      <c r="AD371" t="str">
        <f t="shared" si="69"/>
        <v/>
      </c>
      <c r="AE371" t="str">
        <f>IF(AB371&lt;&gt;"",COUNTIFS($B$2:$Y$17,AB371,cell_passage!$B$2:$Y$17,"&lt;&gt;"),"")</f>
        <v/>
      </c>
      <c r="AF371" t="str">
        <f t="shared" si="70"/>
        <v/>
      </c>
      <c r="AG371" t="str">
        <f t="shared" si="71"/>
        <v/>
      </c>
      <c r="AH371" t="str">
        <f t="shared" si="74"/>
        <v/>
      </c>
      <c r="AI371" t="str">
        <f t="shared" si="75"/>
        <v/>
      </c>
      <c r="AJ371" t="str">
        <f t="shared" si="76"/>
        <v/>
      </c>
      <c r="AK371" t="str">
        <f>IF('Plate preparation Calculations'!N378&lt;&gt;"",'Plate preparation Calculations'!N378,"")</f>
        <v/>
      </c>
      <c r="AL371" s="27" t="str">
        <f t="shared" si="77"/>
        <v/>
      </c>
      <c r="AM371" s="21" t="str">
        <f t="shared" si="78"/>
        <v/>
      </c>
      <c r="AN371" t="str">
        <f t="shared" si="72"/>
        <v/>
      </c>
    </row>
    <row r="372" spans="1:40" x14ac:dyDescent="0.3">
      <c r="A372" s="16" t="s">
        <v>378</v>
      </c>
      <c r="B372" t="s">
        <v>26</v>
      </c>
      <c r="C372">
        <v>21</v>
      </c>
      <c r="D372" s="17" t="str">
        <f t="shared" si="80"/>
        <v/>
      </c>
      <c r="AC372" t="str">
        <f t="shared" si="68"/>
        <v/>
      </c>
      <c r="AD372" t="str">
        <f t="shared" si="69"/>
        <v/>
      </c>
      <c r="AE372" t="str">
        <f>IF(AB372&lt;&gt;"",COUNTIFS($B$2:$Y$17,AB372,cell_passage!$B$2:$Y$17,"&lt;&gt;"),"")</f>
        <v/>
      </c>
      <c r="AF372" t="str">
        <f t="shared" si="70"/>
        <v/>
      </c>
      <c r="AG372" t="str">
        <f t="shared" si="71"/>
        <v/>
      </c>
      <c r="AH372" t="str">
        <f t="shared" si="74"/>
        <v/>
      </c>
      <c r="AI372" t="str">
        <f t="shared" si="75"/>
        <v/>
      </c>
      <c r="AJ372" t="str">
        <f t="shared" si="76"/>
        <v/>
      </c>
      <c r="AK372" t="str">
        <f>IF('Plate preparation Calculations'!N379&lt;&gt;"",'Plate preparation Calculations'!N379,"")</f>
        <v/>
      </c>
      <c r="AL372" s="27" t="str">
        <f t="shared" si="77"/>
        <v/>
      </c>
      <c r="AM372" s="21" t="str">
        <f t="shared" si="78"/>
        <v/>
      </c>
      <c r="AN372" t="str">
        <f t="shared" si="72"/>
        <v/>
      </c>
    </row>
    <row r="373" spans="1:40" x14ac:dyDescent="0.3">
      <c r="A373" s="16" t="s">
        <v>379</v>
      </c>
      <c r="B373" t="s">
        <v>27</v>
      </c>
      <c r="C373">
        <v>21</v>
      </c>
      <c r="D373" s="17" t="str">
        <f t="shared" si="80"/>
        <v/>
      </c>
      <c r="AC373" t="str">
        <f t="shared" si="68"/>
        <v/>
      </c>
      <c r="AD373" t="str">
        <f t="shared" si="69"/>
        <v/>
      </c>
      <c r="AE373" t="str">
        <f>IF(AB373&lt;&gt;"",COUNTIFS($B$2:$Y$17,AB373,cell_passage!$B$2:$Y$17,"&lt;&gt;"),"")</f>
        <v/>
      </c>
      <c r="AF373" t="str">
        <f t="shared" si="70"/>
        <v/>
      </c>
      <c r="AG373" t="str">
        <f t="shared" si="71"/>
        <v/>
      </c>
      <c r="AH373" t="str">
        <f t="shared" si="74"/>
        <v/>
      </c>
      <c r="AI373" t="str">
        <f t="shared" si="75"/>
        <v/>
      </c>
      <c r="AJ373" t="str">
        <f t="shared" si="76"/>
        <v/>
      </c>
      <c r="AK373" t="str">
        <f>IF('Plate preparation Calculations'!N380&lt;&gt;"",'Plate preparation Calculations'!N380,"")</f>
        <v/>
      </c>
      <c r="AL373" s="27" t="str">
        <f t="shared" si="77"/>
        <v/>
      </c>
      <c r="AM373" s="21" t="str">
        <f t="shared" si="78"/>
        <v/>
      </c>
      <c r="AN373" t="str">
        <f t="shared" si="72"/>
        <v/>
      </c>
    </row>
    <row r="374" spans="1:40" x14ac:dyDescent="0.3">
      <c r="A374" s="16" t="s">
        <v>380</v>
      </c>
      <c r="B374" t="s">
        <v>28</v>
      </c>
      <c r="C374">
        <v>21</v>
      </c>
      <c r="D374" s="17" t="str">
        <f t="shared" si="80"/>
        <v/>
      </c>
      <c r="AC374" t="str">
        <f t="shared" si="68"/>
        <v/>
      </c>
      <c r="AD374" t="str">
        <f t="shared" si="69"/>
        <v/>
      </c>
      <c r="AE374" t="str">
        <f>IF(AB374&lt;&gt;"",COUNTIFS($B$2:$Y$17,AB374,cell_passage!$B$2:$Y$17,"&lt;&gt;"),"")</f>
        <v/>
      </c>
      <c r="AF374" t="str">
        <f t="shared" si="70"/>
        <v/>
      </c>
      <c r="AG374" t="str">
        <f t="shared" si="71"/>
        <v/>
      </c>
      <c r="AH374" t="str">
        <f t="shared" si="74"/>
        <v/>
      </c>
      <c r="AI374" t="str">
        <f t="shared" si="75"/>
        <v/>
      </c>
      <c r="AJ374" t="str">
        <f t="shared" si="76"/>
        <v/>
      </c>
      <c r="AK374" t="str">
        <f>IF('Plate preparation Calculations'!N381&lt;&gt;"",'Plate preparation Calculations'!N381,"")</f>
        <v/>
      </c>
      <c r="AL374" s="27" t="str">
        <f t="shared" si="77"/>
        <v/>
      </c>
      <c r="AM374" s="21" t="str">
        <f t="shared" si="78"/>
        <v/>
      </c>
      <c r="AN374" t="str">
        <f t="shared" si="72"/>
        <v/>
      </c>
    </row>
    <row r="375" spans="1:40" x14ac:dyDescent="0.3">
      <c r="A375" s="16" t="s">
        <v>381</v>
      </c>
      <c r="B375" t="s">
        <v>29</v>
      </c>
      <c r="C375">
        <v>21</v>
      </c>
      <c r="D375" s="17" t="str">
        <f t="shared" si="80"/>
        <v/>
      </c>
      <c r="AC375" t="str">
        <f t="shared" si="68"/>
        <v/>
      </c>
      <c r="AD375" t="str">
        <f t="shared" si="69"/>
        <v/>
      </c>
      <c r="AE375" t="str">
        <f>IF(AB375&lt;&gt;"",COUNTIFS($B$2:$Y$17,AB375,cell_passage!$B$2:$Y$17,"&lt;&gt;"),"")</f>
        <v/>
      </c>
      <c r="AF375" t="str">
        <f t="shared" si="70"/>
        <v/>
      </c>
      <c r="AG375" t="str">
        <f t="shared" si="71"/>
        <v/>
      </c>
      <c r="AH375" t="str">
        <f t="shared" si="74"/>
        <v/>
      </c>
      <c r="AI375" t="str">
        <f t="shared" si="75"/>
        <v/>
      </c>
      <c r="AJ375" t="str">
        <f t="shared" si="76"/>
        <v/>
      </c>
      <c r="AK375" t="str">
        <f>IF('Plate preparation Calculations'!N382&lt;&gt;"",'Plate preparation Calculations'!N382,"")</f>
        <v/>
      </c>
      <c r="AL375" s="27" t="str">
        <f t="shared" si="77"/>
        <v/>
      </c>
      <c r="AM375" s="21" t="str">
        <f t="shared" si="78"/>
        <v/>
      </c>
      <c r="AN375" t="str">
        <f t="shared" si="72"/>
        <v/>
      </c>
    </row>
    <row r="376" spans="1:40" x14ac:dyDescent="0.3">
      <c r="A376" s="16" t="s">
        <v>382</v>
      </c>
      <c r="B376" t="s">
        <v>30</v>
      </c>
      <c r="C376">
        <v>21</v>
      </c>
      <c r="D376" s="17" t="str">
        <f t="shared" si="80"/>
        <v/>
      </c>
      <c r="AC376" t="str">
        <f t="shared" si="68"/>
        <v/>
      </c>
      <c r="AD376" t="str">
        <f t="shared" si="69"/>
        <v/>
      </c>
      <c r="AE376" t="str">
        <f>IF(AB376&lt;&gt;"",COUNTIFS($B$2:$Y$17,AB376,cell_passage!$B$2:$Y$17,"&lt;&gt;"),"")</f>
        <v/>
      </c>
      <c r="AF376" t="str">
        <f t="shared" si="70"/>
        <v/>
      </c>
      <c r="AG376" t="str">
        <f t="shared" si="71"/>
        <v/>
      </c>
      <c r="AH376" t="str">
        <f t="shared" si="74"/>
        <v/>
      </c>
      <c r="AI376" t="str">
        <f t="shared" si="75"/>
        <v/>
      </c>
      <c r="AJ376" t="str">
        <f t="shared" si="76"/>
        <v/>
      </c>
      <c r="AK376" t="str">
        <f>IF('Plate preparation Calculations'!N383&lt;&gt;"",'Plate preparation Calculations'!N383,"")</f>
        <v/>
      </c>
      <c r="AL376" s="27" t="str">
        <f t="shared" si="77"/>
        <v/>
      </c>
      <c r="AM376" s="21" t="str">
        <f t="shared" si="78"/>
        <v/>
      </c>
      <c r="AN376" t="str">
        <f t="shared" si="72"/>
        <v/>
      </c>
    </row>
    <row r="377" spans="1:40" x14ac:dyDescent="0.3">
      <c r="A377" s="16" t="s">
        <v>383</v>
      </c>
      <c r="B377" t="s">
        <v>31</v>
      </c>
      <c r="C377">
        <v>21</v>
      </c>
      <c r="D377" s="17" t="str">
        <f t="shared" si="80"/>
        <v/>
      </c>
      <c r="AC377" t="str">
        <f t="shared" si="68"/>
        <v/>
      </c>
      <c r="AD377" t="str">
        <f t="shared" si="69"/>
        <v/>
      </c>
      <c r="AE377" t="str">
        <f>IF(AB377&lt;&gt;"",COUNTIFS($B$2:$Y$17,AB377,cell_passage!$B$2:$Y$17,"&lt;&gt;"),"")</f>
        <v/>
      </c>
      <c r="AF377" t="str">
        <f t="shared" si="70"/>
        <v/>
      </c>
      <c r="AG377" t="str">
        <f t="shared" si="71"/>
        <v/>
      </c>
      <c r="AH377" t="str">
        <f t="shared" si="74"/>
        <v/>
      </c>
      <c r="AI377" t="str">
        <f t="shared" si="75"/>
        <v/>
      </c>
      <c r="AJ377" t="str">
        <f t="shared" si="76"/>
        <v/>
      </c>
      <c r="AK377" t="str">
        <f>IF('Plate preparation Calculations'!N384&lt;&gt;"",'Plate preparation Calculations'!N384,"")</f>
        <v/>
      </c>
      <c r="AL377" s="27" t="str">
        <f t="shared" si="77"/>
        <v/>
      </c>
      <c r="AM377" s="21" t="str">
        <f t="shared" si="78"/>
        <v/>
      </c>
      <c r="AN377" t="str">
        <f t="shared" si="72"/>
        <v/>
      </c>
    </row>
    <row r="378" spans="1:40" x14ac:dyDescent="0.3">
      <c r="A378" s="16" t="s">
        <v>384</v>
      </c>
      <c r="B378" t="s">
        <v>32</v>
      </c>
      <c r="C378">
        <v>21</v>
      </c>
      <c r="D378" s="17" t="str">
        <f t="shared" si="80"/>
        <v/>
      </c>
      <c r="AC378" t="str">
        <f t="shared" si="68"/>
        <v/>
      </c>
      <c r="AD378" t="str">
        <f t="shared" si="69"/>
        <v/>
      </c>
      <c r="AE378" t="str">
        <f>IF(AB378&lt;&gt;"",COUNTIFS($B$2:$Y$17,AB378,cell_passage!$B$2:$Y$17,"&lt;&gt;"),"")</f>
        <v/>
      </c>
      <c r="AF378" t="str">
        <f t="shared" si="70"/>
        <v/>
      </c>
      <c r="AG378" t="str">
        <f t="shared" si="71"/>
        <v/>
      </c>
      <c r="AH378" t="str">
        <f t="shared" si="74"/>
        <v/>
      </c>
      <c r="AI378" t="str">
        <f t="shared" si="75"/>
        <v/>
      </c>
      <c r="AJ378" t="str">
        <f t="shared" si="76"/>
        <v/>
      </c>
      <c r="AK378" t="str">
        <f>IF('Plate preparation Calculations'!N385&lt;&gt;"",'Plate preparation Calculations'!N385,"")</f>
        <v/>
      </c>
      <c r="AL378" s="27" t="str">
        <f t="shared" si="77"/>
        <v/>
      </c>
      <c r="AM378" s="21" t="str">
        <f t="shared" si="78"/>
        <v/>
      </c>
      <c r="AN378" t="str">
        <f t="shared" si="72"/>
        <v/>
      </c>
    </row>
    <row r="379" spans="1:40" x14ac:dyDescent="0.3">
      <c r="A379" s="16" t="s">
        <v>385</v>
      </c>
      <c r="B379" t="s">
        <v>33</v>
      </c>
      <c r="C379">
        <v>21</v>
      </c>
      <c r="D379" s="17" t="str">
        <f t="shared" si="80"/>
        <v/>
      </c>
      <c r="AC379" t="str">
        <f t="shared" si="68"/>
        <v/>
      </c>
      <c r="AD379" t="str">
        <f t="shared" si="69"/>
        <v/>
      </c>
      <c r="AE379" t="str">
        <f>IF(AB379&lt;&gt;"",COUNTIFS($B$2:$Y$17,AB379,cell_passage!$B$2:$Y$17,"&lt;&gt;"),"")</f>
        <v/>
      </c>
      <c r="AF379" t="str">
        <f t="shared" si="70"/>
        <v/>
      </c>
      <c r="AG379" t="str">
        <f t="shared" si="71"/>
        <v/>
      </c>
      <c r="AH379" t="str">
        <f t="shared" si="74"/>
        <v/>
      </c>
      <c r="AI379" t="str">
        <f t="shared" si="75"/>
        <v/>
      </c>
      <c r="AJ379" t="str">
        <f t="shared" si="76"/>
        <v/>
      </c>
      <c r="AK379" t="str">
        <f>IF('Plate preparation Calculations'!N386&lt;&gt;"",'Plate preparation Calculations'!N386,"")</f>
        <v/>
      </c>
      <c r="AL379" s="27" t="str">
        <f t="shared" si="77"/>
        <v/>
      </c>
      <c r="AM379" s="21" t="str">
        <f t="shared" si="78"/>
        <v/>
      </c>
      <c r="AN379" t="str">
        <f t="shared" si="72"/>
        <v/>
      </c>
    </row>
    <row r="380" spans="1:40" x14ac:dyDescent="0.3">
      <c r="A380" s="16" t="s">
        <v>386</v>
      </c>
      <c r="B380" t="s">
        <v>34</v>
      </c>
      <c r="C380">
        <v>21</v>
      </c>
      <c r="D380" s="17" t="str">
        <f t="shared" si="80"/>
        <v/>
      </c>
      <c r="AC380" t="str">
        <f t="shared" si="68"/>
        <v/>
      </c>
      <c r="AD380" t="str">
        <f t="shared" si="69"/>
        <v/>
      </c>
      <c r="AE380" t="str">
        <f>IF(AB380&lt;&gt;"",COUNTIFS($B$2:$Y$17,AB380,cell_passage!$B$2:$Y$17,"&lt;&gt;"),"")</f>
        <v/>
      </c>
      <c r="AF380" t="str">
        <f t="shared" si="70"/>
        <v/>
      </c>
      <c r="AG380" t="str">
        <f t="shared" si="71"/>
        <v/>
      </c>
      <c r="AH380" t="str">
        <f t="shared" si="74"/>
        <v/>
      </c>
      <c r="AI380" t="str">
        <f t="shared" si="75"/>
        <v/>
      </c>
      <c r="AJ380" t="str">
        <f t="shared" si="76"/>
        <v/>
      </c>
      <c r="AK380" t="str">
        <f>IF('Plate preparation Calculations'!N387&lt;&gt;"",'Plate preparation Calculations'!N387,"")</f>
        <v/>
      </c>
      <c r="AL380" s="27" t="str">
        <f t="shared" si="77"/>
        <v/>
      </c>
      <c r="AM380" s="21" t="str">
        <f t="shared" si="78"/>
        <v/>
      </c>
      <c r="AN380" t="str">
        <f t="shared" si="72"/>
        <v/>
      </c>
    </row>
    <row r="381" spans="1:40" x14ac:dyDescent="0.3">
      <c r="A381" s="16" t="s">
        <v>387</v>
      </c>
      <c r="B381" t="s">
        <v>35</v>
      </c>
      <c r="C381">
        <v>21</v>
      </c>
      <c r="D381" s="17" t="str">
        <f t="shared" si="80"/>
        <v/>
      </c>
      <c r="AC381" t="str">
        <f t="shared" si="68"/>
        <v/>
      </c>
      <c r="AD381" t="str">
        <f t="shared" si="69"/>
        <v/>
      </c>
      <c r="AE381" t="str">
        <f>IF(AB381&lt;&gt;"",COUNTIFS($B$2:$Y$17,AB381,cell_passage!$B$2:$Y$17,"&lt;&gt;"),"")</f>
        <v/>
      </c>
      <c r="AF381" t="str">
        <f t="shared" si="70"/>
        <v/>
      </c>
      <c r="AG381" t="str">
        <f t="shared" si="71"/>
        <v/>
      </c>
      <c r="AH381" t="str">
        <f t="shared" si="74"/>
        <v/>
      </c>
      <c r="AI381" t="str">
        <f t="shared" si="75"/>
        <v/>
      </c>
      <c r="AJ381" t="str">
        <f t="shared" si="76"/>
        <v/>
      </c>
      <c r="AK381" t="str">
        <f>IF('Plate preparation Calculations'!N388&lt;&gt;"",'Plate preparation Calculations'!N388,"")</f>
        <v/>
      </c>
      <c r="AL381" s="27" t="str">
        <f t="shared" si="77"/>
        <v/>
      </c>
      <c r="AM381" s="21" t="str">
        <f t="shared" si="78"/>
        <v/>
      </c>
      <c r="AN381" t="str">
        <f t="shared" si="72"/>
        <v/>
      </c>
    </row>
    <row r="382" spans="1:40" x14ac:dyDescent="0.3">
      <c r="A382" s="16" t="s">
        <v>388</v>
      </c>
      <c r="B382" t="s">
        <v>18</v>
      </c>
      <c r="C382">
        <v>22</v>
      </c>
      <c r="D382" s="17" t="str">
        <f>IF(W2&lt;&gt;"",W2,"")</f>
        <v>XXXX-WT-fixed_Pur-2021May - Pur-2021May</v>
      </c>
      <c r="AC382" t="str">
        <f t="shared" si="68"/>
        <v/>
      </c>
      <c r="AD382" t="str">
        <f t="shared" si="69"/>
        <v/>
      </c>
      <c r="AE382" t="str">
        <f>IF(AB382&lt;&gt;"",COUNTIFS($B$2:$Y$17,AB382,cell_passage!$B$2:$Y$17,"&lt;&gt;"),"")</f>
        <v/>
      </c>
      <c r="AF382" t="str">
        <f t="shared" si="70"/>
        <v/>
      </c>
      <c r="AG382" t="str">
        <f t="shared" si="71"/>
        <v/>
      </c>
      <c r="AH382" t="str">
        <f t="shared" si="74"/>
        <v/>
      </c>
      <c r="AI382" t="str">
        <f t="shared" si="75"/>
        <v/>
      </c>
      <c r="AJ382" t="str">
        <f t="shared" si="76"/>
        <v/>
      </c>
      <c r="AK382" t="str">
        <f>IF('Plate preparation Calculations'!N389&lt;&gt;"",'Plate preparation Calculations'!N389,"")</f>
        <v/>
      </c>
      <c r="AL382" s="27" t="str">
        <f t="shared" si="77"/>
        <v/>
      </c>
      <c r="AM382" s="21" t="str">
        <f t="shared" si="78"/>
        <v/>
      </c>
      <c r="AN382" t="str">
        <f t="shared" si="72"/>
        <v/>
      </c>
    </row>
    <row r="383" spans="1:40" x14ac:dyDescent="0.3">
      <c r="A383" s="16" t="s">
        <v>389</v>
      </c>
      <c r="B383" t="s">
        <v>21</v>
      </c>
      <c r="C383">
        <v>22</v>
      </c>
      <c r="D383" s="17" t="str">
        <f t="shared" ref="D383:D397" si="81">IF(T58&lt;&gt;"",T58,"")</f>
        <v/>
      </c>
      <c r="AC383" t="str">
        <f t="shared" si="68"/>
        <v/>
      </c>
      <c r="AD383" t="str">
        <f t="shared" si="69"/>
        <v/>
      </c>
      <c r="AE383" t="str">
        <f>IF(AB383&lt;&gt;"",COUNTIFS($B$2:$Y$17,AB383,cell_passage!$B$2:$Y$17,"&lt;&gt;"),"")</f>
        <v/>
      </c>
      <c r="AF383" t="str">
        <f t="shared" si="70"/>
        <v/>
      </c>
      <c r="AG383" t="str">
        <f t="shared" si="71"/>
        <v/>
      </c>
      <c r="AH383" t="str">
        <f t="shared" si="74"/>
        <v/>
      </c>
      <c r="AI383" t="str">
        <f t="shared" si="75"/>
        <v/>
      </c>
      <c r="AJ383" t="str">
        <f t="shared" si="76"/>
        <v/>
      </c>
      <c r="AK383" t="str">
        <f>IF('Plate preparation Calculations'!N390&lt;&gt;"",'Plate preparation Calculations'!N390,"")</f>
        <v/>
      </c>
      <c r="AL383" s="27" t="str">
        <f t="shared" si="77"/>
        <v/>
      </c>
      <c r="AM383" s="21" t="str">
        <f t="shared" si="78"/>
        <v/>
      </c>
      <c r="AN383" t="str">
        <f t="shared" si="72"/>
        <v/>
      </c>
    </row>
    <row r="384" spans="1:40" x14ac:dyDescent="0.3">
      <c r="A384" s="16" t="s">
        <v>390</v>
      </c>
      <c r="B384" t="s">
        <v>22</v>
      </c>
      <c r="C384">
        <v>22</v>
      </c>
      <c r="D384" s="17" t="str">
        <f t="shared" si="81"/>
        <v/>
      </c>
      <c r="AC384" t="str">
        <f t="shared" si="68"/>
        <v/>
      </c>
      <c r="AD384" t="str">
        <f t="shared" si="69"/>
        <v/>
      </c>
      <c r="AE384" t="str">
        <f>IF(AB384&lt;&gt;"",COUNTIFS($B$2:$Y$17,AB384,cell_passage!$B$2:$Y$17,"&lt;&gt;"),"")</f>
        <v/>
      </c>
      <c r="AF384" t="str">
        <f t="shared" si="70"/>
        <v/>
      </c>
      <c r="AG384" t="str">
        <f t="shared" si="71"/>
        <v/>
      </c>
      <c r="AH384" t="str">
        <f t="shared" si="74"/>
        <v/>
      </c>
      <c r="AI384" t="str">
        <f t="shared" si="75"/>
        <v/>
      </c>
      <c r="AJ384" t="str">
        <f t="shared" si="76"/>
        <v/>
      </c>
      <c r="AK384" t="str">
        <f>IF('Plate preparation Calculations'!N391&lt;&gt;"",'Plate preparation Calculations'!N391,"")</f>
        <v/>
      </c>
      <c r="AL384" s="27" t="str">
        <f t="shared" si="77"/>
        <v/>
      </c>
      <c r="AM384" s="21" t="str">
        <f t="shared" si="78"/>
        <v/>
      </c>
      <c r="AN384" t="str">
        <f t="shared" si="72"/>
        <v/>
      </c>
    </row>
    <row r="385" spans="1:40" x14ac:dyDescent="0.3">
      <c r="A385" s="16" t="s">
        <v>391</v>
      </c>
      <c r="B385" t="s">
        <v>23</v>
      </c>
      <c r="C385">
        <v>22</v>
      </c>
      <c r="D385" s="17" t="str">
        <f t="shared" si="81"/>
        <v/>
      </c>
      <c r="AC385" t="str">
        <f t="shared" si="68"/>
        <v/>
      </c>
      <c r="AD385" t="str">
        <f t="shared" si="69"/>
        <v/>
      </c>
      <c r="AE385" t="str">
        <f>IF(AB385&lt;&gt;"",COUNTIFS($B$2:$Y$17,AB385,cell_passage!$B$2:$Y$17,"&lt;&gt;"),"")</f>
        <v/>
      </c>
      <c r="AF385" t="str">
        <f t="shared" si="70"/>
        <v/>
      </c>
      <c r="AG385" t="str">
        <f t="shared" si="71"/>
        <v/>
      </c>
      <c r="AH385" t="str">
        <f t="shared" si="74"/>
        <v/>
      </c>
      <c r="AI385" t="str">
        <f t="shared" si="75"/>
        <v/>
      </c>
      <c r="AJ385" t="str">
        <f t="shared" si="76"/>
        <v/>
      </c>
      <c r="AK385" t="str">
        <f>IF('Plate preparation Calculations'!N392&lt;&gt;"",'Plate preparation Calculations'!N392,"")</f>
        <v/>
      </c>
      <c r="AL385" s="27" t="str">
        <f t="shared" si="77"/>
        <v/>
      </c>
      <c r="AM385" s="21" t="str">
        <f t="shared" si="78"/>
        <v/>
      </c>
      <c r="AN385" t="str">
        <f t="shared" si="72"/>
        <v/>
      </c>
    </row>
    <row r="386" spans="1:40" x14ac:dyDescent="0.3">
      <c r="A386" s="16" t="s">
        <v>392</v>
      </c>
      <c r="B386" t="s">
        <v>24</v>
      </c>
      <c r="C386">
        <v>22</v>
      </c>
      <c r="D386" s="17" t="str">
        <f t="shared" si="81"/>
        <v/>
      </c>
      <c r="AC386" t="str">
        <f t="shared" si="68"/>
        <v/>
      </c>
      <c r="AD386" t="str">
        <f t="shared" si="69"/>
        <v/>
      </c>
      <c r="AE386" t="str">
        <f>IF(AB386&lt;&gt;"",COUNTIFS($B$2:$Y$17,AB386,cell_passage!$B$2:$Y$17,"&lt;&gt;"),"")</f>
        <v/>
      </c>
      <c r="AF386" t="str">
        <f t="shared" si="70"/>
        <v/>
      </c>
      <c r="AG386" t="str">
        <f t="shared" si="71"/>
        <v/>
      </c>
      <c r="AH386" t="str">
        <f t="shared" si="74"/>
        <v/>
      </c>
      <c r="AI386" t="str">
        <f t="shared" si="75"/>
        <v/>
      </c>
      <c r="AJ386" t="str">
        <f t="shared" si="76"/>
        <v/>
      </c>
      <c r="AK386" t="str">
        <f>IF('Plate preparation Calculations'!N393&lt;&gt;"",'Plate preparation Calculations'!N393,"")</f>
        <v/>
      </c>
      <c r="AL386" s="27" t="str">
        <f t="shared" si="77"/>
        <v/>
      </c>
      <c r="AM386" s="21" t="str">
        <f t="shared" si="78"/>
        <v/>
      </c>
      <c r="AN386" t="str">
        <f t="shared" si="72"/>
        <v/>
      </c>
    </row>
    <row r="387" spans="1:40" x14ac:dyDescent="0.3">
      <c r="A387" s="16" t="s">
        <v>393</v>
      </c>
      <c r="B387" t="s">
        <v>25</v>
      </c>
      <c r="C387">
        <v>22</v>
      </c>
      <c r="D387" s="17" t="str">
        <f t="shared" si="81"/>
        <v/>
      </c>
      <c r="AC387" t="str">
        <f t="shared" si="68"/>
        <v/>
      </c>
      <c r="AD387" t="str">
        <f t="shared" si="69"/>
        <v/>
      </c>
      <c r="AE387" t="str">
        <f>IF(AB387&lt;&gt;"",COUNTIFS($B$2:$Y$17,AB387,cell_passage!$B$2:$Y$17,"&lt;&gt;"),"")</f>
        <v/>
      </c>
      <c r="AF387" t="str">
        <f t="shared" si="70"/>
        <v/>
      </c>
      <c r="AG387" t="str">
        <f t="shared" si="71"/>
        <v/>
      </c>
      <c r="AH387" t="str">
        <f t="shared" si="74"/>
        <v/>
      </c>
      <c r="AI387" t="str">
        <f t="shared" si="75"/>
        <v/>
      </c>
      <c r="AJ387" t="str">
        <f t="shared" si="76"/>
        <v/>
      </c>
      <c r="AK387" t="str">
        <f>IF('Plate preparation Calculations'!N394&lt;&gt;"",'Plate preparation Calculations'!N394,"")</f>
        <v/>
      </c>
      <c r="AL387" s="27" t="str">
        <f t="shared" si="77"/>
        <v/>
      </c>
      <c r="AM387" s="21" t="str">
        <f t="shared" si="78"/>
        <v/>
      </c>
      <c r="AN387" t="str">
        <f t="shared" si="72"/>
        <v/>
      </c>
    </row>
    <row r="388" spans="1:40" x14ac:dyDescent="0.3">
      <c r="A388" s="16" t="s">
        <v>394</v>
      </c>
      <c r="B388" t="s">
        <v>26</v>
      </c>
      <c r="C388">
        <v>22</v>
      </c>
      <c r="D388" s="17" t="str">
        <f t="shared" si="81"/>
        <v/>
      </c>
      <c r="AC388" t="str">
        <f t="shared" si="68"/>
        <v/>
      </c>
      <c r="AD388" t="str">
        <f t="shared" si="69"/>
        <v/>
      </c>
      <c r="AE388" t="str">
        <f>IF(AB388&lt;&gt;"",COUNTIFS($B$2:$Y$17,AB388,cell_passage!$B$2:$Y$17,"&lt;&gt;"),"")</f>
        <v/>
      </c>
      <c r="AF388" t="str">
        <f t="shared" si="70"/>
        <v/>
      </c>
      <c r="AG388" t="str">
        <f t="shared" si="71"/>
        <v/>
      </c>
      <c r="AH388" t="str">
        <f t="shared" si="74"/>
        <v/>
      </c>
      <c r="AI388" t="str">
        <f t="shared" si="75"/>
        <v/>
      </c>
      <c r="AJ388" t="str">
        <f t="shared" si="76"/>
        <v/>
      </c>
      <c r="AK388" t="str">
        <f>IF('Plate preparation Calculations'!N395&lt;&gt;"",'Plate preparation Calculations'!N395,"")</f>
        <v/>
      </c>
      <c r="AL388" s="27" t="str">
        <f t="shared" si="77"/>
        <v/>
      </c>
      <c r="AM388" s="21" t="str">
        <f t="shared" si="78"/>
        <v/>
      </c>
      <c r="AN388" t="str">
        <f t="shared" si="72"/>
        <v/>
      </c>
    </row>
    <row r="389" spans="1:40" x14ac:dyDescent="0.3">
      <c r="A389" s="16" t="s">
        <v>395</v>
      </c>
      <c r="B389" t="s">
        <v>27</v>
      </c>
      <c r="C389">
        <v>22</v>
      </c>
      <c r="D389" s="17" t="str">
        <f t="shared" si="81"/>
        <v/>
      </c>
      <c r="AC389" t="str">
        <f t="shared" si="68"/>
        <v/>
      </c>
      <c r="AD389" t="str">
        <f t="shared" si="69"/>
        <v/>
      </c>
      <c r="AE389" t="str">
        <f>IF(AB389&lt;&gt;"",COUNTIFS($B$2:$Y$17,AB389,cell_passage!$B$2:$Y$17,"&lt;&gt;"),"")</f>
        <v/>
      </c>
      <c r="AF389" t="str">
        <f t="shared" si="70"/>
        <v/>
      </c>
      <c r="AG389" t="str">
        <f t="shared" si="71"/>
        <v/>
      </c>
      <c r="AH389" t="str">
        <f t="shared" si="74"/>
        <v/>
      </c>
      <c r="AI389" t="str">
        <f t="shared" si="75"/>
        <v/>
      </c>
      <c r="AJ389" t="str">
        <f t="shared" si="76"/>
        <v/>
      </c>
      <c r="AK389" t="str">
        <f>IF('Plate preparation Calculations'!N396&lt;&gt;"",'Plate preparation Calculations'!N396,"")</f>
        <v/>
      </c>
      <c r="AL389" s="27" t="str">
        <f t="shared" si="77"/>
        <v/>
      </c>
      <c r="AM389" s="21" t="str">
        <f t="shared" si="78"/>
        <v/>
      </c>
      <c r="AN389" t="str">
        <f t="shared" si="72"/>
        <v/>
      </c>
    </row>
    <row r="390" spans="1:40" x14ac:dyDescent="0.3">
      <c r="A390" s="16" t="s">
        <v>396</v>
      </c>
      <c r="B390" t="s">
        <v>28</v>
      </c>
      <c r="C390">
        <v>22</v>
      </c>
      <c r="D390" s="17" t="str">
        <f t="shared" si="81"/>
        <v/>
      </c>
      <c r="AC390" t="str">
        <f t="shared" si="68"/>
        <v/>
      </c>
      <c r="AD390" t="str">
        <f t="shared" si="69"/>
        <v/>
      </c>
      <c r="AE390" t="str">
        <f>IF(AB390&lt;&gt;"",COUNTIFS($B$2:$Y$17,AB390,cell_passage!$B$2:$Y$17,"&lt;&gt;"),"")</f>
        <v/>
      </c>
      <c r="AF390" t="str">
        <f t="shared" si="70"/>
        <v/>
      </c>
      <c r="AG390" t="str">
        <f t="shared" si="71"/>
        <v/>
      </c>
      <c r="AH390" t="str">
        <f t="shared" si="74"/>
        <v/>
      </c>
      <c r="AI390" t="str">
        <f t="shared" si="75"/>
        <v/>
      </c>
      <c r="AJ390" t="str">
        <f t="shared" si="76"/>
        <v/>
      </c>
      <c r="AK390" t="str">
        <f>IF('Plate preparation Calculations'!N397&lt;&gt;"",'Plate preparation Calculations'!N397,"")</f>
        <v/>
      </c>
      <c r="AL390" s="27" t="str">
        <f t="shared" si="77"/>
        <v/>
      </c>
      <c r="AM390" s="21" t="str">
        <f t="shared" si="78"/>
        <v/>
      </c>
      <c r="AN390" t="str">
        <f t="shared" si="72"/>
        <v/>
      </c>
    </row>
    <row r="391" spans="1:40" x14ac:dyDescent="0.3">
      <c r="A391" s="16" t="s">
        <v>397</v>
      </c>
      <c r="B391" t="s">
        <v>29</v>
      </c>
      <c r="C391">
        <v>22</v>
      </c>
      <c r="D391" s="17" t="str">
        <f t="shared" si="81"/>
        <v/>
      </c>
      <c r="AC391" t="str">
        <f t="shared" ref="AC391:AC454" si="82">IFERROR(IF(AB391&lt;&gt;"error",LEFT(AB391,FIND(" - ",AB391)-1),"error! Please check plate layout"),"")</f>
        <v/>
      </c>
      <c r="AD391" t="str">
        <f t="shared" ref="AD391:AD454" si="83">TRIM(MID(SUBSTITUTE(AB391," - ",REPT(" ",LEN(AB391))),(2-1)*LEN(AB391)+1,LEN(AB391)))</f>
        <v/>
      </c>
      <c r="AE391" t="str">
        <f>IF(AB391&lt;&gt;"",COUNTIFS($B$2:$Y$17,AB391,cell_passage!$B$2:$Y$17,"&lt;&gt;"),"")</f>
        <v/>
      </c>
      <c r="AF391" t="str">
        <f t="shared" si="70"/>
        <v/>
      </c>
      <c r="AG391" t="str">
        <f t="shared" si="71"/>
        <v/>
      </c>
      <c r="AH391" t="str">
        <f t="shared" si="74"/>
        <v/>
      </c>
      <c r="AI391" t="str">
        <f t="shared" si="75"/>
        <v/>
      </c>
      <c r="AJ391" t="str">
        <f t="shared" si="76"/>
        <v/>
      </c>
      <c r="AK391" t="str">
        <f>IF('Plate preparation Calculations'!N398&lt;&gt;"",'Plate preparation Calculations'!N398,"")</f>
        <v/>
      </c>
      <c r="AL391" s="27" t="str">
        <f t="shared" si="77"/>
        <v/>
      </c>
      <c r="AM391" s="21" t="str">
        <f t="shared" si="78"/>
        <v/>
      </c>
      <c r="AN391" t="str">
        <f t="shared" si="72"/>
        <v/>
      </c>
    </row>
    <row r="392" spans="1:40" x14ac:dyDescent="0.3">
      <c r="A392" s="16" t="s">
        <v>398</v>
      </c>
      <c r="B392" t="s">
        <v>30</v>
      </c>
      <c r="C392">
        <v>22</v>
      </c>
      <c r="D392" s="17" t="str">
        <f t="shared" si="81"/>
        <v/>
      </c>
      <c r="AC392" t="str">
        <f t="shared" si="82"/>
        <v/>
      </c>
      <c r="AD392" t="str">
        <f t="shared" si="83"/>
        <v/>
      </c>
      <c r="AE392" t="str">
        <f>IF(AB392&lt;&gt;"",COUNTIFS($B$2:$Y$17,AB392,cell_passage!$B$2:$Y$17,"&lt;&gt;"),"")</f>
        <v/>
      </c>
      <c r="AF392" t="str">
        <f t="shared" si="70"/>
        <v/>
      </c>
      <c r="AG392" t="str">
        <f t="shared" si="71"/>
        <v/>
      </c>
      <c r="AH392" t="str">
        <f t="shared" si="74"/>
        <v/>
      </c>
      <c r="AI392" t="str">
        <f t="shared" si="75"/>
        <v/>
      </c>
      <c r="AJ392" t="str">
        <f t="shared" si="76"/>
        <v/>
      </c>
      <c r="AK392" t="str">
        <f>IF('Plate preparation Calculations'!N399&lt;&gt;"",'Plate preparation Calculations'!N399,"")</f>
        <v/>
      </c>
      <c r="AL392" s="27" t="str">
        <f t="shared" si="77"/>
        <v/>
      </c>
      <c r="AM392" s="21" t="str">
        <f t="shared" si="78"/>
        <v/>
      </c>
      <c r="AN392" t="str">
        <f t="shared" si="72"/>
        <v/>
      </c>
    </row>
    <row r="393" spans="1:40" x14ac:dyDescent="0.3">
      <c r="A393" s="16" t="s">
        <v>399</v>
      </c>
      <c r="B393" t="s">
        <v>31</v>
      </c>
      <c r="C393">
        <v>22</v>
      </c>
      <c r="D393" s="17" t="str">
        <f t="shared" si="81"/>
        <v/>
      </c>
      <c r="AC393" t="str">
        <f t="shared" si="82"/>
        <v/>
      </c>
      <c r="AD393" t="str">
        <f t="shared" si="83"/>
        <v/>
      </c>
      <c r="AE393" t="str">
        <f>IF(AB393&lt;&gt;"",COUNTIFS($B$2:$Y$17,AB393,cell_passage!$B$2:$Y$17,"&lt;&gt;"),"")</f>
        <v/>
      </c>
      <c r="AF393" t="str">
        <f t="shared" si="70"/>
        <v/>
      </c>
      <c r="AG393" t="str">
        <f t="shared" si="71"/>
        <v/>
      </c>
      <c r="AH393" t="str">
        <f t="shared" si="74"/>
        <v/>
      </c>
      <c r="AI393" t="str">
        <f t="shared" si="75"/>
        <v/>
      </c>
      <c r="AJ393" t="str">
        <f t="shared" si="76"/>
        <v/>
      </c>
      <c r="AK393" t="str">
        <f>IF('Plate preparation Calculations'!N400&lt;&gt;"",'Plate preparation Calculations'!N400,"")</f>
        <v/>
      </c>
      <c r="AL393" s="27" t="str">
        <f t="shared" si="77"/>
        <v/>
      </c>
      <c r="AM393" s="21" t="str">
        <f t="shared" si="78"/>
        <v/>
      </c>
      <c r="AN393" t="str">
        <f t="shared" si="72"/>
        <v/>
      </c>
    </row>
    <row r="394" spans="1:40" x14ac:dyDescent="0.3">
      <c r="A394" s="16" t="s">
        <v>400</v>
      </c>
      <c r="B394" t="s">
        <v>32</v>
      </c>
      <c r="C394">
        <v>22</v>
      </c>
      <c r="D394" s="17" t="str">
        <f t="shared" si="81"/>
        <v/>
      </c>
      <c r="AC394" t="str">
        <f t="shared" si="82"/>
        <v/>
      </c>
      <c r="AD394" t="str">
        <f t="shared" si="83"/>
        <v/>
      </c>
      <c r="AE394" t="str">
        <f>IF(AB394&lt;&gt;"",COUNTIFS($B$2:$Y$17,AB394,cell_passage!$B$2:$Y$17,"&lt;&gt;"),"")</f>
        <v/>
      </c>
      <c r="AF394" t="str">
        <f t="shared" si="70"/>
        <v/>
      </c>
      <c r="AG394" t="str">
        <f t="shared" si="71"/>
        <v/>
      </c>
      <c r="AH394" t="str">
        <f t="shared" si="74"/>
        <v/>
      </c>
      <c r="AI394" t="str">
        <f t="shared" si="75"/>
        <v/>
      </c>
      <c r="AJ394" t="str">
        <f t="shared" si="76"/>
        <v/>
      </c>
      <c r="AK394" t="str">
        <f>IF('Plate preparation Calculations'!N401&lt;&gt;"",'Plate preparation Calculations'!N401,"")</f>
        <v/>
      </c>
      <c r="AL394" s="27" t="str">
        <f t="shared" si="77"/>
        <v/>
      </c>
      <c r="AM394" s="21" t="str">
        <f t="shared" si="78"/>
        <v/>
      </c>
      <c r="AN394" t="str">
        <f t="shared" si="72"/>
        <v/>
      </c>
    </row>
    <row r="395" spans="1:40" x14ac:dyDescent="0.3">
      <c r="A395" s="16" t="s">
        <v>401</v>
      </c>
      <c r="B395" t="s">
        <v>33</v>
      </c>
      <c r="C395">
        <v>22</v>
      </c>
      <c r="D395" s="17" t="str">
        <f t="shared" si="81"/>
        <v/>
      </c>
      <c r="AC395" t="str">
        <f t="shared" si="82"/>
        <v/>
      </c>
      <c r="AD395" t="str">
        <f t="shared" si="83"/>
        <v/>
      </c>
      <c r="AE395" t="str">
        <f>IF(AB395&lt;&gt;"",COUNTIFS($B$2:$Y$17,AB395,cell_passage!$B$2:$Y$17,"&lt;&gt;"),"")</f>
        <v/>
      </c>
      <c r="AF395" t="str">
        <f t="shared" si="70"/>
        <v/>
      </c>
      <c r="AG395" t="str">
        <f t="shared" si="71"/>
        <v/>
      </c>
      <c r="AH395" t="str">
        <f t="shared" si="74"/>
        <v/>
      </c>
      <c r="AI395" t="str">
        <f t="shared" si="75"/>
        <v/>
      </c>
      <c r="AJ395" t="str">
        <f t="shared" si="76"/>
        <v/>
      </c>
      <c r="AK395" t="str">
        <f>IF('Plate preparation Calculations'!N402&lt;&gt;"",'Plate preparation Calculations'!N402,"")</f>
        <v/>
      </c>
      <c r="AL395" s="27" t="str">
        <f t="shared" si="77"/>
        <v/>
      </c>
      <c r="AM395" s="21" t="str">
        <f t="shared" si="78"/>
        <v/>
      </c>
      <c r="AN395" t="str">
        <f t="shared" si="72"/>
        <v/>
      </c>
    </row>
    <row r="396" spans="1:40" x14ac:dyDescent="0.3">
      <c r="A396" s="16" t="s">
        <v>402</v>
      </c>
      <c r="B396" t="s">
        <v>34</v>
      </c>
      <c r="C396">
        <v>22</v>
      </c>
      <c r="D396" s="17" t="str">
        <f t="shared" si="81"/>
        <v/>
      </c>
      <c r="AC396" t="str">
        <f t="shared" si="82"/>
        <v/>
      </c>
      <c r="AD396" t="str">
        <f t="shared" si="83"/>
        <v/>
      </c>
      <c r="AE396" t="str">
        <f>IF(AB396&lt;&gt;"",COUNTIFS($B$2:$Y$17,AB396,cell_passage!$B$2:$Y$17,"&lt;&gt;"),"")</f>
        <v/>
      </c>
      <c r="AF396" t="str">
        <f t="shared" si="70"/>
        <v/>
      </c>
      <c r="AG396" t="str">
        <f t="shared" si="71"/>
        <v/>
      </c>
      <c r="AH396" t="str">
        <f t="shared" si="74"/>
        <v/>
      </c>
      <c r="AI396" t="str">
        <f t="shared" si="75"/>
        <v/>
      </c>
      <c r="AJ396" t="str">
        <f t="shared" si="76"/>
        <v/>
      </c>
      <c r="AK396" t="str">
        <f>IF('Plate preparation Calculations'!N403&lt;&gt;"",'Plate preparation Calculations'!N403,"")</f>
        <v/>
      </c>
      <c r="AL396" s="27" t="str">
        <f t="shared" si="77"/>
        <v/>
      </c>
      <c r="AM396" s="21" t="str">
        <f t="shared" si="78"/>
        <v/>
      </c>
      <c r="AN396" t="str">
        <f t="shared" si="72"/>
        <v/>
      </c>
    </row>
    <row r="397" spans="1:40" x14ac:dyDescent="0.3">
      <c r="A397" s="16" t="s">
        <v>403</v>
      </c>
      <c r="B397" t="s">
        <v>35</v>
      </c>
      <c r="C397">
        <v>22</v>
      </c>
      <c r="D397" s="17" t="str">
        <f t="shared" si="81"/>
        <v/>
      </c>
      <c r="AC397" t="str">
        <f t="shared" si="82"/>
        <v/>
      </c>
      <c r="AD397" t="str">
        <f t="shared" si="83"/>
        <v/>
      </c>
      <c r="AE397" t="str">
        <f>IF(AB397&lt;&gt;"",COUNTIFS($B$2:$Y$17,AB397,cell_passage!$B$2:$Y$17,"&lt;&gt;"),"")</f>
        <v/>
      </c>
      <c r="AF397" t="str">
        <f t="shared" ref="AF397:AF460" si="84">IFERROR(AE397*AD397,"")</f>
        <v/>
      </c>
      <c r="AG397" t="str">
        <f t="shared" ref="AG397:AG460" si="85">IFERROR(AE397*$AF$1,"")</f>
        <v/>
      </c>
      <c r="AH397" t="str">
        <f t="shared" si="74"/>
        <v/>
      </c>
      <c r="AI397" t="str">
        <f t="shared" si="75"/>
        <v/>
      </c>
      <c r="AJ397" t="str">
        <f t="shared" si="76"/>
        <v/>
      </c>
      <c r="AK397" t="str">
        <f>IF('Plate preparation Calculations'!N404&lt;&gt;"",'Plate preparation Calculations'!N404,"")</f>
        <v/>
      </c>
      <c r="AL397" s="27" t="str">
        <f t="shared" si="77"/>
        <v/>
      </c>
      <c r="AM397" s="21" t="str">
        <f t="shared" si="78"/>
        <v/>
      </c>
      <c r="AN397" t="str">
        <f t="shared" ref="AN397:AN460" si="86">IFERROR($AF$1*$AC$1*$AC$2*AE397,"")</f>
        <v/>
      </c>
    </row>
    <row r="398" spans="1:40" x14ac:dyDescent="0.3">
      <c r="A398" s="16" t="s">
        <v>404</v>
      </c>
      <c r="B398" t="s">
        <v>18</v>
      </c>
      <c r="C398">
        <v>23</v>
      </c>
      <c r="D398" s="17" t="str">
        <f>IF(X2&lt;&gt;"",X2,"")</f>
        <v>Buffer</v>
      </c>
      <c r="AC398" t="str">
        <f t="shared" si="82"/>
        <v/>
      </c>
      <c r="AD398" t="str">
        <f t="shared" si="83"/>
        <v/>
      </c>
      <c r="AE398" t="str">
        <f>IF(AB398&lt;&gt;"",COUNTIFS($B$2:$Y$17,AB398,cell_passage!$B$2:$Y$17,"&lt;&gt;"),"")</f>
        <v/>
      </c>
      <c r="AF398" t="str">
        <f t="shared" si="84"/>
        <v/>
      </c>
      <c r="AG398" t="str">
        <f t="shared" si="85"/>
        <v/>
      </c>
      <c r="AH398" t="str">
        <f t="shared" si="74"/>
        <v/>
      </c>
      <c r="AI398" t="str">
        <f t="shared" si="75"/>
        <v/>
      </c>
      <c r="AJ398" t="str">
        <f t="shared" si="76"/>
        <v/>
      </c>
      <c r="AK398" t="str">
        <f>IF('Plate preparation Calculations'!N405&lt;&gt;"",'Plate preparation Calculations'!N405,"")</f>
        <v/>
      </c>
      <c r="AL398" s="27" t="str">
        <f t="shared" si="77"/>
        <v/>
      </c>
      <c r="AM398" s="21" t="str">
        <f t="shared" si="78"/>
        <v/>
      </c>
      <c r="AN398" t="str">
        <f t="shared" si="86"/>
        <v/>
      </c>
    </row>
    <row r="399" spans="1:40" x14ac:dyDescent="0.3">
      <c r="A399" s="16" t="s">
        <v>405</v>
      </c>
      <c r="B399" t="s">
        <v>21</v>
      </c>
      <c r="C399">
        <v>23</v>
      </c>
      <c r="D399" s="17" t="str">
        <f t="shared" ref="D399:D413" si="87">IF(T74&lt;&gt;"",T74,"")</f>
        <v/>
      </c>
      <c r="AC399" t="str">
        <f t="shared" si="82"/>
        <v/>
      </c>
      <c r="AD399" t="str">
        <f t="shared" si="83"/>
        <v/>
      </c>
      <c r="AE399" t="str">
        <f>IF(AB399&lt;&gt;"",COUNTIFS($B$2:$Y$17,AB399,cell_passage!$B$2:$Y$17,"&lt;&gt;"),"")</f>
        <v/>
      </c>
      <c r="AF399" t="str">
        <f t="shared" si="84"/>
        <v/>
      </c>
      <c r="AG399" t="str">
        <f t="shared" si="85"/>
        <v/>
      </c>
      <c r="AH399" t="str">
        <f t="shared" si="74"/>
        <v/>
      </c>
      <c r="AI399" t="str">
        <f t="shared" si="75"/>
        <v/>
      </c>
      <c r="AJ399" t="str">
        <f t="shared" si="76"/>
        <v/>
      </c>
      <c r="AK399" t="str">
        <f>IF('Plate preparation Calculations'!N406&lt;&gt;"",'Plate preparation Calculations'!N406,"")</f>
        <v/>
      </c>
      <c r="AL399" s="27" t="str">
        <f t="shared" si="77"/>
        <v/>
      </c>
      <c r="AM399" s="21" t="str">
        <f t="shared" si="78"/>
        <v/>
      </c>
      <c r="AN399" t="str">
        <f t="shared" si="86"/>
        <v/>
      </c>
    </row>
    <row r="400" spans="1:40" x14ac:dyDescent="0.3">
      <c r="A400" s="16" t="s">
        <v>406</v>
      </c>
      <c r="B400" t="s">
        <v>22</v>
      </c>
      <c r="C400">
        <v>23</v>
      </c>
      <c r="D400" s="17" t="str">
        <f t="shared" si="87"/>
        <v/>
      </c>
      <c r="AC400" t="str">
        <f t="shared" si="82"/>
        <v/>
      </c>
      <c r="AD400" t="str">
        <f t="shared" si="83"/>
        <v/>
      </c>
      <c r="AE400" t="str">
        <f>IF(AB400&lt;&gt;"",COUNTIFS($B$2:$Y$17,AB400,cell_passage!$B$2:$Y$17,"&lt;&gt;"),"")</f>
        <v/>
      </c>
      <c r="AF400" t="str">
        <f t="shared" si="84"/>
        <v/>
      </c>
      <c r="AG400" t="str">
        <f t="shared" si="85"/>
        <v/>
      </c>
      <c r="AH400" t="str">
        <f t="shared" si="74"/>
        <v/>
      </c>
      <c r="AI400" t="str">
        <f t="shared" si="75"/>
        <v/>
      </c>
      <c r="AJ400" t="str">
        <f t="shared" si="76"/>
        <v/>
      </c>
      <c r="AK400" t="str">
        <f>IF('Plate preparation Calculations'!N407&lt;&gt;"",'Plate preparation Calculations'!N407,"")</f>
        <v/>
      </c>
      <c r="AL400" s="27" t="str">
        <f t="shared" si="77"/>
        <v/>
      </c>
      <c r="AM400" s="21" t="str">
        <f t="shared" si="78"/>
        <v/>
      </c>
      <c r="AN400" t="str">
        <f t="shared" si="86"/>
        <v/>
      </c>
    </row>
    <row r="401" spans="1:40" x14ac:dyDescent="0.3">
      <c r="A401" s="16" t="s">
        <v>407</v>
      </c>
      <c r="B401" t="s">
        <v>23</v>
      </c>
      <c r="C401">
        <v>23</v>
      </c>
      <c r="D401" s="17" t="str">
        <f t="shared" si="87"/>
        <v/>
      </c>
      <c r="AC401" t="str">
        <f t="shared" si="82"/>
        <v/>
      </c>
      <c r="AD401" t="str">
        <f t="shared" si="83"/>
        <v/>
      </c>
      <c r="AE401" t="str">
        <f>IF(AB401&lt;&gt;"",COUNTIFS($B$2:$Y$17,AB401,cell_passage!$B$2:$Y$17,"&lt;&gt;"),"")</f>
        <v/>
      </c>
      <c r="AF401" t="str">
        <f t="shared" si="84"/>
        <v/>
      </c>
      <c r="AG401" t="str">
        <f t="shared" si="85"/>
        <v/>
      </c>
      <c r="AH401" t="str">
        <f t="shared" si="74"/>
        <v/>
      </c>
      <c r="AI401" t="str">
        <f t="shared" si="75"/>
        <v/>
      </c>
      <c r="AJ401" t="str">
        <f t="shared" si="76"/>
        <v/>
      </c>
      <c r="AK401" t="str">
        <f>IF('Plate preparation Calculations'!N408&lt;&gt;"",'Plate preparation Calculations'!N408,"")</f>
        <v/>
      </c>
      <c r="AL401" s="27" t="str">
        <f t="shared" si="77"/>
        <v/>
      </c>
      <c r="AM401" s="21" t="str">
        <f t="shared" si="78"/>
        <v/>
      </c>
      <c r="AN401" t="str">
        <f t="shared" si="86"/>
        <v/>
      </c>
    </row>
    <row r="402" spans="1:40" x14ac:dyDescent="0.3">
      <c r="A402" s="16" t="s">
        <v>408</v>
      </c>
      <c r="B402" t="s">
        <v>24</v>
      </c>
      <c r="C402">
        <v>23</v>
      </c>
      <c r="D402" s="17" t="str">
        <f t="shared" si="87"/>
        <v/>
      </c>
      <c r="AC402" t="str">
        <f t="shared" si="82"/>
        <v/>
      </c>
      <c r="AD402" t="str">
        <f t="shared" si="83"/>
        <v/>
      </c>
      <c r="AE402" t="str">
        <f>IF(AB402&lt;&gt;"",COUNTIFS($B$2:$Y$17,AB402,cell_passage!$B$2:$Y$17,"&lt;&gt;"),"")</f>
        <v/>
      </c>
      <c r="AF402" t="str">
        <f t="shared" si="84"/>
        <v/>
      </c>
      <c r="AG402" t="str">
        <f t="shared" si="85"/>
        <v/>
      </c>
      <c r="AH402" t="str">
        <f t="shared" si="74"/>
        <v/>
      </c>
      <c r="AI402" t="str">
        <f t="shared" si="75"/>
        <v/>
      </c>
      <c r="AJ402" t="str">
        <f t="shared" si="76"/>
        <v/>
      </c>
      <c r="AK402" t="str">
        <f>IF('Plate preparation Calculations'!N409&lt;&gt;"",'Plate preparation Calculations'!N409,"")</f>
        <v/>
      </c>
      <c r="AL402" s="27" t="str">
        <f t="shared" si="77"/>
        <v/>
      </c>
      <c r="AM402" s="21" t="str">
        <f t="shared" si="78"/>
        <v/>
      </c>
      <c r="AN402" t="str">
        <f t="shared" si="86"/>
        <v/>
      </c>
    </row>
    <row r="403" spans="1:40" x14ac:dyDescent="0.3">
      <c r="A403" s="16" t="s">
        <v>409</v>
      </c>
      <c r="B403" t="s">
        <v>25</v>
      </c>
      <c r="C403">
        <v>23</v>
      </c>
      <c r="D403" s="17" t="str">
        <f t="shared" si="87"/>
        <v/>
      </c>
      <c r="AC403" t="str">
        <f t="shared" si="82"/>
        <v/>
      </c>
      <c r="AD403" t="str">
        <f t="shared" si="83"/>
        <v/>
      </c>
      <c r="AE403" t="str">
        <f>IF(AB403&lt;&gt;"",COUNTIFS($B$2:$Y$17,AB403,cell_passage!$B$2:$Y$17,"&lt;&gt;"),"")</f>
        <v/>
      </c>
      <c r="AF403" t="str">
        <f t="shared" si="84"/>
        <v/>
      </c>
      <c r="AG403" t="str">
        <f t="shared" si="85"/>
        <v/>
      </c>
      <c r="AH403" t="str">
        <f t="shared" si="74"/>
        <v/>
      </c>
      <c r="AI403" t="str">
        <f t="shared" si="75"/>
        <v/>
      </c>
      <c r="AJ403" t="str">
        <f t="shared" si="76"/>
        <v/>
      </c>
      <c r="AK403" t="str">
        <f>IF('Plate preparation Calculations'!N410&lt;&gt;"",'Plate preparation Calculations'!N410,"")</f>
        <v/>
      </c>
      <c r="AL403" s="27" t="str">
        <f t="shared" si="77"/>
        <v/>
      </c>
      <c r="AM403" s="21" t="str">
        <f t="shared" si="78"/>
        <v/>
      </c>
      <c r="AN403" t="str">
        <f t="shared" si="86"/>
        <v/>
      </c>
    </row>
    <row r="404" spans="1:40" x14ac:dyDescent="0.3">
      <c r="A404" s="16" t="s">
        <v>410</v>
      </c>
      <c r="B404" t="s">
        <v>26</v>
      </c>
      <c r="C404">
        <v>23</v>
      </c>
      <c r="D404" s="17" t="str">
        <f t="shared" si="87"/>
        <v/>
      </c>
      <c r="AC404" t="str">
        <f t="shared" si="82"/>
        <v/>
      </c>
      <c r="AD404" t="str">
        <f t="shared" si="83"/>
        <v/>
      </c>
      <c r="AE404" t="str">
        <f>IF(AB404&lt;&gt;"",COUNTIFS($B$2:$Y$17,AB404,cell_passage!$B$2:$Y$17,"&lt;&gt;"),"")</f>
        <v/>
      </c>
      <c r="AF404" t="str">
        <f t="shared" si="84"/>
        <v/>
      </c>
      <c r="AG404" t="str">
        <f t="shared" si="85"/>
        <v/>
      </c>
      <c r="AH404" t="str">
        <f t="shared" ref="AH404:AH467" si="88">IFERROR(1000*AF404/AG404,"")</f>
        <v/>
      </c>
      <c r="AI404" t="str">
        <f t="shared" ref="AI404:AI467" si="89">IFERROR(AF404*$AC$1,"")</f>
        <v/>
      </c>
      <c r="AJ404" t="str">
        <f t="shared" ref="AJ404:AJ467" si="90">IFERROR(AG404*$AC$1,"")</f>
        <v/>
      </c>
      <c r="AK404" t="str">
        <f>IF('Plate preparation Calculations'!N411&lt;&gt;"",'Plate preparation Calculations'!N411,"")</f>
        <v/>
      </c>
      <c r="AL404" s="27" t="str">
        <f t="shared" ref="AL404:AL467" si="91">IFERROR(1000*$AC$2*AI404/AK404,"")</f>
        <v/>
      </c>
      <c r="AM404" s="21" t="str">
        <f t="shared" ref="AM404:AM467" si="92">IFERROR(AN404-AL404,"")</f>
        <v/>
      </c>
      <c r="AN404" t="str">
        <f t="shared" si="86"/>
        <v/>
      </c>
    </row>
    <row r="405" spans="1:40" x14ac:dyDescent="0.3">
      <c r="A405" s="16" t="s">
        <v>411</v>
      </c>
      <c r="B405" t="s">
        <v>27</v>
      </c>
      <c r="C405">
        <v>23</v>
      </c>
      <c r="D405" s="17" t="str">
        <f t="shared" si="87"/>
        <v/>
      </c>
      <c r="AC405" t="str">
        <f t="shared" si="82"/>
        <v/>
      </c>
      <c r="AD405" t="str">
        <f t="shared" si="83"/>
        <v/>
      </c>
      <c r="AE405" t="str">
        <f>IF(AB405&lt;&gt;"",COUNTIFS($B$2:$Y$17,AB405,cell_passage!$B$2:$Y$17,"&lt;&gt;"),"")</f>
        <v/>
      </c>
      <c r="AF405" t="str">
        <f t="shared" si="84"/>
        <v/>
      </c>
      <c r="AG405" t="str">
        <f t="shared" si="85"/>
        <v/>
      </c>
      <c r="AH405" t="str">
        <f t="shared" si="88"/>
        <v/>
      </c>
      <c r="AI405" t="str">
        <f t="shared" si="89"/>
        <v/>
      </c>
      <c r="AJ405" t="str">
        <f t="shared" si="90"/>
        <v/>
      </c>
      <c r="AK405" t="str">
        <f>IF('Plate preparation Calculations'!N412&lt;&gt;"",'Plate preparation Calculations'!N412,"")</f>
        <v/>
      </c>
      <c r="AL405" s="27" t="str">
        <f t="shared" si="91"/>
        <v/>
      </c>
      <c r="AM405" s="21" t="str">
        <f t="shared" si="92"/>
        <v/>
      </c>
      <c r="AN405" t="str">
        <f t="shared" si="86"/>
        <v/>
      </c>
    </row>
    <row r="406" spans="1:40" x14ac:dyDescent="0.3">
      <c r="A406" s="16" t="s">
        <v>412</v>
      </c>
      <c r="B406" t="s">
        <v>28</v>
      </c>
      <c r="C406">
        <v>23</v>
      </c>
      <c r="D406" s="17" t="str">
        <f t="shared" si="87"/>
        <v/>
      </c>
      <c r="AC406" t="str">
        <f t="shared" si="82"/>
        <v/>
      </c>
      <c r="AD406" t="str">
        <f t="shared" si="83"/>
        <v/>
      </c>
      <c r="AE406" t="str">
        <f>IF(AB406&lt;&gt;"",COUNTIFS($B$2:$Y$17,AB406,cell_passage!$B$2:$Y$17,"&lt;&gt;"),"")</f>
        <v/>
      </c>
      <c r="AF406" t="str">
        <f t="shared" si="84"/>
        <v/>
      </c>
      <c r="AG406" t="str">
        <f t="shared" si="85"/>
        <v/>
      </c>
      <c r="AH406" t="str">
        <f t="shared" si="88"/>
        <v/>
      </c>
      <c r="AI406" t="str">
        <f t="shared" si="89"/>
        <v/>
      </c>
      <c r="AJ406" t="str">
        <f t="shared" si="90"/>
        <v/>
      </c>
      <c r="AK406" t="str">
        <f>IF('Plate preparation Calculations'!N413&lt;&gt;"",'Plate preparation Calculations'!N413,"")</f>
        <v/>
      </c>
      <c r="AL406" s="27" t="str">
        <f t="shared" si="91"/>
        <v/>
      </c>
      <c r="AM406" s="21" t="str">
        <f t="shared" si="92"/>
        <v/>
      </c>
      <c r="AN406" t="str">
        <f t="shared" si="86"/>
        <v/>
      </c>
    </row>
    <row r="407" spans="1:40" x14ac:dyDescent="0.3">
      <c r="A407" s="16" t="s">
        <v>413</v>
      </c>
      <c r="B407" t="s">
        <v>29</v>
      </c>
      <c r="C407">
        <v>23</v>
      </c>
      <c r="D407" s="17" t="str">
        <f t="shared" si="87"/>
        <v/>
      </c>
      <c r="AC407" t="str">
        <f t="shared" si="82"/>
        <v/>
      </c>
      <c r="AD407" t="str">
        <f t="shared" si="83"/>
        <v/>
      </c>
      <c r="AE407" t="str">
        <f>IF(AB407&lt;&gt;"",COUNTIFS($B$2:$Y$17,AB407,cell_passage!$B$2:$Y$17,"&lt;&gt;"),"")</f>
        <v/>
      </c>
      <c r="AF407" t="str">
        <f t="shared" si="84"/>
        <v/>
      </c>
      <c r="AG407" t="str">
        <f t="shared" si="85"/>
        <v/>
      </c>
      <c r="AH407" t="str">
        <f t="shared" si="88"/>
        <v/>
      </c>
      <c r="AI407" t="str">
        <f t="shared" si="89"/>
        <v/>
      </c>
      <c r="AJ407" t="str">
        <f t="shared" si="90"/>
        <v/>
      </c>
      <c r="AK407" t="str">
        <f>IF('Plate preparation Calculations'!N414&lt;&gt;"",'Plate preparation Calculations'!N414,"")</f>
        <v/>
      </c>
      <c r="AL407" s="27" t="str">
        <f t="shared" si="91"/>
        <v/>
      </c>
      <c r="AM407" s="21" t="str">
        <f t="shared" si="92"/>
        <v/>
      </c>
      <c r="AN407" t="str">
        <f t="shared" si="86"/>
        <v/>
      </c>
    </row>
    <row r="408" spans="1:40" x14ac:dyDescent="0.3">
      <c r="A408" s="16" t="s">
        <v>414</v>
      </c>
      <c r="B408" t="s">
        <v>30</v>
      </c>
      <c r="C408">
        <v>23</v>
      </c>
      <c r="D408" s="17" t="str">
        <f t="shared" si="87"/>
        <v/>
      </c>
      <c r="AC408" t="str">
        <f t="shared" si="82"/>
        <v/>
      </c>
      <c r="AD408" t="str">
        <f t="shared" si="83"/>
        <v/>
      </c>
      <c r="AE408" t="str">
        <f>IF(AB408&lt;&gt;"",COUNTIFS($B$2:$Y$17,AB408,cell_passage!$B$2:$Y$17,"&lt;&gt;"),"")</f>
        <v/>
      </c>
      <c r="AF408" t="str">
        <f t="shared" si="84"/>
        <v/>
      </c>
      <c r="AG408" t="str">
        <f t="shared" si="85"/>
        <v/>
      </c>
      <c r="AH408" t="str">
        <f t="shared" si="88"/>
        <v/>
      </c>
      <c r="AI408" t="str">
        <f t="shared" si="89"/>
        <v/>
      </c>
      <c r="AJ408" t="str">
        <f t="shared" si="90"/>
        <v/>
      </c>
      <c r="AK408" t="str">
        <f>IF('Plate preparation Calculations'!N415&lt;&gt;"",'Plate preparation Calculations'!N415,"")</f>
        <v/>
      </c>
      <c r="AL408" s="27" t="str">
        <f t="shared" si="91"/>
        <v/>
      </c>
      <c r="AM408" s="21" t="str">
        <f t="shared" si="92"/>
        <v/>
      </c>
      <c r="AN408" t="str">
        <f t="shared" si="86"/>
        <v/>
      </c>
    </row>
    <row r="409" spans="1:40" x14ac:dyDescent="0.3">
      <c r="A409" s="16" t="s">
        <v>415</v>
      </c>
      <c r="B409" t="s">
        <v>31</v>
      </c>
      <c r="C409">
        <v>23</v>
      </c>
      <c r="D409" s="17" t="str">
        <f t="shared" si="87"/>
        <v/>
      </c>
      <c r="AC409" t="str">
        <f t="shared" si="82"/>
        <v/>
      </c>
      <c r="AD409" t="str">
        <f t="shared" si="83"/>
        <v/>
      </c>
      <c r="AE409" t="str">
        <f>IF(AB409&lt;&gt;"",COUNTIFS($B$2:$Y$17,AB409,cell_passage!$B$2:$Y$17,"&lt;&gt;"),"")</f>
        <v/>
      </c>
      <c r="AF409" t="str">
        <f t="shared" si="84"/>
        <v/>
      </c>
      <c r="AG409" t="str">
        <f t="shared" si="85"/>
        <v/>
      </c>
      <c r="AH409" t="str">
        <f t="shared" si="88"/>
        <v/>
      </c>
      <c r="AI409" t="str">
        <f t="shared" si="89"/>
        <v/>
      </c>
      <c r="AJ409" t="str">
        <f t="shared" si="90"/>
        <v/>
      </c>
      <c r="AK409" t="str">
        <f>IF('Plate preparation Calculations'!N416&lt;&gt;"",'Plate preparation Calculations'!N416,"")</f>
        <v/>
      </c>
      <c r="AL409" s="27" t="str">
        <f t="shared" si="91"/>
        <v/>
      </c>
      <c r="AM409" s="21" t="str">
        <f t="shared" si="92"/>
        <v/>
      </c>
      <c r="AN409" t="str">
        <f t="shared" si="86"/>
        <v/>
      </c>
    </row>
    <row r="410" spans="1:40" x14ac:dyDescent="0.3">
      <c r="A410" s="16" t="s">
        <v>416</v>
      </c>
      <c r="B410" t="s">
        <v>32</v>
      </c>
      <c r="C410">
        <v>23</v>
      </c>
      <c r="D410" s="17" t="str">
        <f t="shared" si="87"/>
        <v/>
      </c>
      <c r="AC410" t="str">
        <f t="shared" si="82"/>
        <v/>
      </c>
      <c r="AD410" t="str">
        <f t="shared" si="83"/>
        <v/>
      </c>
      <c r="AE410" t="str">
        <f>IF(AB410&lt;&gt;"",COUNTIFS($B$2:$Y$17,AB410,cell_passage!$B$2:$Y$17,"&lt;&gt;"),"")</f>
        <v/>
      </c>
      <c r="AF410" t="str">
        <f t="shared" si="84"/>
        <v/>
      </c>
      <c r="AG410" t="str">
        <f t="shared" si="85"/>
        <v/>
      </c>
      <c r="AH410" t="str">
        <f t="shared" si="88"/>
        <v/>
      </c>
      <c r="AI410" t="str">
        <f t="shared" si="89"/>
        <v/>
      </c>
      <c r="AJ410" t="str">
        <f t="shared" si="90"/>
        <v/>
      </c>
      <c r="AK410" t="str">
        <f>IF('Plate preparation Calculations'!N417&lt;&gt;"",'Plate preparation Calculations'!N417,"")</f>
        <v/>
      </c>
      <c r="AL410" s="27" t="str">
        <f t="shared" si="91"/>
        <v/>
      </c>
      <c r="AM410" s="21" t="str">
        <f t="shared" si="92"/>
        <v/>
      </c>
      <c r="AN410" t="str">
        <f t="shared" si="86"/>
        <v/>
      </c>
    </row>
    <row r="411" spans="1:40" x14ac:dyDescent="0.3">
      <c r="A411" s="16" t="s">
        <v>417</v>
      </c>
      <c r="B411" t="s">
        <v>33</v>
      </c>
      <c r="C411">
        <v>23</v>
      </c>
      <c r="D411" s="17" t="str">
        <f t="shared" si="87"/>
        <v/>
      </c>
      <c r="AC411" t="str">
        <f t="shared" si="82"/>
        <v/>
      </c>
      <c r="AD411" t="str">
        <f t="shared" si="83"/>
        <v/>
      </c>
      <c r="AE411" t="str">
        <f>IF(AB411&lt;&gt;"",COUNTIFS($B$2:$Y$17,AB411,cell_passage!$B$2:$Y$17,"&lt;&gt;"),"")</f>
        <v/>
      </c>
      <c r="AF411" t="str">
        <f t="shared" si="84"/>
        <v/>
      </c>
      <c r="AG411" t="str">
        <f t="shared" si="85"/>
        <v/>
      </c>
      <c r="AH411" t="str">
        <f t="shared" si="88"/>
        <v/>
      </c>
      <c r="AI411" t="str">
        <f t="shared" si="89"/>
        <v/>
      </c>
      <c r="AJ411" t="str">
        <f t="shared" si="90"/>
        <v/>
      </c>
      <c r="AK411" t="str">
        <f>IF('Plate preparation Calculations'!N418&lt;&gt;"",'Plate preparation Calculations'!N418,"")</f>
        <v/>
      </c>
      <c r="AL411" s="27" t="str">
        <f t="shared" si="91"/>
        <v/>
      </c>
      <c r="AM411" s="21" t="str">
        <f t="shared" si="92"/>
        <v/>
      </c>
      <c r="AN411" t="str">
        <f t="shared" si="86"/>
        <v/>
      </c>
    </row>
    <row r="412" spans="1:40" x14ac:dyDescent="0.3">
      <c r="A412" s="16" t="s">
        <v>418</v>
      </c>
      <c r="B412" t="s">
        <v>34</v>
      </c>
      <c r="C412">
        <v>23</v>
      </c>
      <c r="D412" s="17" t="str">
        <f t="shared" si="87"/>
        <v/>
      </c>
      <c r="AC412" t="str">
        <f t="shared" si="82"/>
        <v/>
      </c>
      <c r="AD412" t="str">
        <f t="shared" si="83"/>
        <v/>
      </c>
      <c r="AE412" t="str">
        <f>IF(AB412&lt;&gt;"",COUNTIFS($B$2:$Y$17,AB412,cell_passage!$B$2:$Y$17,"&lt;&gt;"),"")</f>
        <v/>
      </c>
      <c r="AF412" t="str">
        <f t="shared" si="84"/>
        <v/>
      </c>
      <c r="AG412" t="str">
        <f t="shared" si="85"/>
        <v/>
      </c>
      <c r="AH412" t="str">
        <f t="shared" si="88"/>
        <v/>
      </c>
      <c r="AI412" t="str">
        <f t="shared" si="89"/>
        <v/>
      </c>
      <c r="AJ412" t="str">
        <f t="shared" si="90"/>
        <v/>
      </c>
      <c r="AK412" t="str">
        <f>IF('Plate preparation Calculations'!N419&lt;&gt;"",'Plate preparation Calculations'!N419,"")</f>
        <v/>
      </c>
      <c r="AL412" s="27" t="str">
        <f t="shared" si="91"/>
        <v/>
      </c>
      <c r="AM412" s="21" t="str">
        <f t="shared" si="92"/>
        <v/>
      </c>
      <c r="AN412" t="str">
        <f t="shared" si="86"/>
        <v/>
      </c>
    </row>
    <row r="413" spans="1:40" x14ac:dyDescent="0.3">
      <c r="A413" s="16" t="s">
        <v>419</v>
      </c>
      <c r="B413" t="s">
        <v>35</v>
      </c>
      <c r="C413">
        <v>23</v>
      </c>
      <c r="D413" s="17" t="str">
        <f t="shared" si="87"/>
        <v/>
      </c>
      <c r="AC413" t="str">
        <f t="shared" si="82"/>
        <v/>
      </c>
      <c r="AD413" t="str">
        <f t="shared" si="83"/>
        <v/>
      </c>
      <c r="AE413" t="str">
        <f>IF(AB413&lt;&gt;"",COUNTIFS($B$2:$Y$17,AB413,cell_passage!$B$2:$Y$17,"&lt;&gt;"),"")</f>
        <v/>
      </c>
      <c r="AF413" t="str">
        <f t="shared" si="84"/>
        <v/>
      </c>
      <c r="AG413" t="str">
        <f t="shared" si="85"/>
        <v/>
      </c>
      <c r="AH413" t="str">
        <f t="shared" si="88"/>
        <v/>
      </c>
      <c r="AI413" t="str">
        <f t="shared" si="89"/>
        <v/>
      </c>
      <c r="AJ413" t="str">
        <f t="shared" si="90"/>
        <v/>
      </c>
      <c r="AK413" t="str">
        <f>IF('Plate preparation Calculations'!N420&lt;&gt;"",'Plate preparation Calculations'!N420,"")</f>
        <v/>
      </c>
      <c r="AL413" s="27" t="str">
        <f t="shared" si="91"/>
        <v/>
      </c>
      <c r="AM413" s="21" t="str">
        <f t="shared" si="92"/>
        <v/>
      </c>
      <c r="AN413" t="str">
        <f t="shared" si="86"/>
        <v/>
      </c>
    </row>
    <row r="414" spans="1:40" x14ac:dyDescent="0.3">
      <c r="A414" s="16" t="s">
        <v>420</v>
      </c>
      <c r="B414" t="s">
        <v>18</v>
      </c>
      <c r="C414">
        <v>24</v>
      </c>
      <c r="D414" s="17" t="str">
        <f>IF(Y2&lt;&gt;"",Y2,"")</f>
        <v>XXXX-WT-fixed_Pur-2021May - Pur-2021May</v>
      </c>
      <c r="E414" s="17"/>
      <c r="AC414" t="str">
        <f t="shared" si="82"/>
        <v/>
      </c>
      <c r="AD414" t="str">
        <f t="shared" si="83"/>
        <v/>
      </c>
      <c r="AE414" t="str">
        <f>IF(AB414&lt;&gt;"",COUNTIFS($B$2:$Y$17,AB414,cell_passage!$B$2:$Y$17,"&lt;&gt;"),"")</f>
        <v/>
      </c>
      <c r="AF414" t="str">
        <f t="shared" si="84"/>
        <v/>
      </c>
      <c r="AG414" t="str">
        <f t="shared" si="85"/>
        <v/>
      </c>
      <c r="AH414" t="str">
        <f t="shared" si="88"/>
        <v/>
      </c>
      <c r="AI414" t="str">
        <f t="shared" si="89"/>
        <v/>
      </c>
      <c r="AJ414" t="str">
        <f t="shared" si="90"/>
        <v/>
      </c>
      <c r="AK414" t="str">
        <f>IF('Plate preparation Calculations'!N421&lt;&gt;"",'Plate preparation Calculations'!N421,"")</f>
        <v/>
      </c>
      <c r="AL414" s="27" t="str">
        <f t="shared" si="91"/>
        <v/>
      </c>
      <c r="AM414" s="21" t="str">
        <f t="shared" si="92"/>
        <v/>
      </c>
      <c r="AN414" t="str">
        <f t="shared" si="86"/>
        <v/>
      </c>
    </row>
    <row r="415" spans="1:40" x14ac:dyDescent="0.3">
      <c r="A415" s="16" t="s">
        <v>421</v>
      </c>
      <c r="B415" t="s">
        <v>21</v>
      </c>
      <c r="C415">
        <v>24</v>
      </c>
      <c r="D415" s="17" t="str">
        <f t="shared" ref="D415:D429" si="93">IF(T90&lt;&gt;"",T90,"")</f>
        <v/>
      </c>
      <c r="AC415" t="str">
        <f t="shared" si="82"/>
        <v/>
      </c>
      <c r="AD415" t="str">
        <f t="shared" si="83"/>
        <v/>
      </c>
      <c r="AE415" t="str">
        <f>IF(AB415&lt;&gt;"",COUNTIFS($B$2:$Y$17,AB415,cell_passage!$B$2:$Y$17,"&lt;&gt;"),"")</f>
        <v/>
      </c>
      <c r="AF415" t="str">
        <f t="shared" si="84"/>
        <v/>
      </c>
      <c r="AG415" t="str">
        <f t="shared" si="85"/>
        <v/>
      </c>
      <c r="AH415" t="str">
        <f t="shared" si="88"/>
        <v/>
      </c>
      <c r="AI415" t="str">
        <f t="shared" si="89"/>
        <v/>
      </c>
      <c r="AJ415" t="str">
        <f t="shared" si="90"/>
        <v/>
      </c>
      <c r="AK415" t="str">
        <f>IF('Plate preparation Calculations'!N422&lt;&gt;"",'Plate preparation Calculations'!N422,"")</f>
        <v/>
      </c>
      <c r="AL415" s="27" t="str">
        <f t="shared" si="91"/>
        <v/>
      </c>
      <c r="AM415" s="21" t="str">
        <f t="shared" si="92"/>
        <v/>
      </c>
      <c r="AN415" t="str">
        <f t="shared" si="86"/>
        <v/>
      </c>
    </row>
    <row r="416" spans="1:40" x14ac:dyDescent="0.3">
      <c r="A416" s="16" t="s">
        <v>422</v>
      </c>
      <c r="B416" t="s">
        <v>22</v>
      </c>
      <c r="C416">
        <v>24</v>
      </c>
      <c r="D416" s="17" t="str">
        <f t="shared" si="93"/>
        <v/>
      </c>
      <c r="AC416" t="str">
        <f t="shared" si="82"/>
        <v/>
      </c>
      <c r="AD416" t="str">
        <f t="shared" si="83"/>
        <v/>
      </c>
      <c r="AE416" t="str">
        <f>IF(AB416&lt;&gt;"",COUNTIFS($B$2:$Y$17,AB416,cell_passage!$B$2:$Y$17,"&lt;&gt;"),"")</f>
        <v/>
      </c>
      <c r="AF416" t="str">
        <f t="shared" si="84"/>
        <v/>
      </c>
      <c r="AG416" t="str">
        <f t="shared" si="85"/>
        <v/>
      </c>
      <c r="AH416" t="str">
        <f t="shared" si="88"/>
        <v/>
      </c>
      <c r="AI416" t="str">
        <f t="shared" si="89"/>
        <v/>
      </c>
      <c r="AJ416" t="str">
        <f t="shared" si="90"/>
        <v/>
      </c>
      <c r="AK416" t="str">
        <f>IF('Plate preparation Calculations'!N423&lt;&gt;"",'Plate preparation Calculations'!N423,"")</f>
        <v/>
      </c>
      <c r="AL416" s="27" t="str">
        <f t="shared" si="91"/>
        <v/>
      </c>
      <c r="AM416" s="21" t="str">
        <f t="shared" si="92"/>
        <v/>
      </c>
      <c r="AN416" t="str">
        <f t="shared" si="86"/>
        <v/>
      </c>
    </row>
    <row r="417" spans="1:40" x14ac:dyDescent="0.3">
      <c r="A417" s="16" t="s">
        <v>423</v>
      </c>
      <c r="B417" t="s">
        <v>23</v>
      </c>
      <c r="C417">
        <v>24</v>
      </c>
      <c r="D417" s="17" t="str">
        <f t="shared" si="93"/>
        <v/>
      </c>
      <c r="AC417" t="str">
        <f t="shared" si="82"/>
        <v/>
      </c>
      <c r="AD417" t="str">
        <f t="shared" si="83"/>
        <v/>
      </c>
      <c r="AE417" t="str">
        <f>IF(AB417&lt;&gt;"",COUNTIFS($B$2:$Y$17,AB417,cell_passage!$B$2:$Y$17,"&lt;&gt;"),"")</f>
        <v/>
      </c>
      <c r="AF417" t="str">
        <f t="shared" si="84"/>
        <v/>
      </c>
      <c r="AG417" t="str">
        <f t="shared" si="85"/>
        <v/>
      </c>
      <c r="AH417" t="str">
        <f t="shared" si="88"/>
        <v/>
      </c>
      <c r="AI417" t="str">
        <f t="shared" si="89"/>
        <v/>
      </c>
      <c r="AJ417" t="str">
        <f t="shared" si="90"/>
        <v/>
      </c>
      <c r="AK417" t="str">
        <f>IF('Plate preparation Calculations'!N424&lt;&gt;"",'Plate preparation Calculations'!N424,"")</f>
        <v/>
      </c>
      <c r="AL417" s="27" t="str">
        <f t="shared" si="91"/>
        <v/>
      </c>
      <c r="AM417" s="21" t="str">
        <f t="shared" si="92"/>
        <v/>
      </c>
      <c r="AN417" t="str">
        <f t="shared" si="86"/>
        <v/>
      </c>
    </row>
    <row r="418" spans="1:40" x14ac:dyDescent="0.3">
      <c r="A418" s="16" t="s">
        <v>424</v>
      </c>
      <c r="B418" t="s">
        <v>24</v>
      </c>
      <c r="C418">
        <v>24</v>
      </c>
      <c r="D418" s="17" t="str">
        <f t="shared" si="93"/>
        <v/>
      </c>
      <c r="AC418" t="str">
        <f t="shared" si="82"/>
        <v/>
      </c>
      <c r="AD418" t="str">
        <f t="shared" si="83"/>
        <v/>
      </c>
      <c r="AE418" t="str">
        <f>IF(AB418&lt;&gt;"",COUNTIFS($B$2:$Y$17,AB418,cell_passage!$B$2:$Y$17,"&lt;&gt;"),"")</f>
        <v/>
      </c>
      <c r="AF418" t="str">
        <f t="shared" si="84"/>
        <v/>
      </c>
      <c r="AG418" t="str">
        <f t="shared" si="85"/>
        <v/>
      </c>
      <c r="AH418" t="str">
        <f t="shared" si="88"/>
        <v/>
      </c>
      <c r="AI418" t="str">
        <f t="shared" si="89"/>
        <v/>
      </c>
      <c r="AJ418" t="str">
        <f t="shared" si="90"/>
        <v/>
      </c>
      <c r="AK418" t="str">
        <f>IF('Plate preparation Calculations'!N425&lt;&gt;"",'Plate preparation Calculations'!N425,"")</f>
        <v/>
      </c>
      <c r="AL418" s="27" t="str">
        <f t="shared" si="91"/>
        <v/>
      </c>
      <c r="AM418" s="21" t="str">
        <f t="shared" si="92"/>
        <v/>
      </c>
      <c r="AN418" t="str">
        <f t="shared" si="86"/>
        <v/>
      </c>
    </row>
    <row r="419" spans="1:40" x14ac:dyDescent="0.3">
      <c r="A419" s="16" t="s">
        <v>425</v>
      </c>
      <c r="B419" t="s">
        <v>25</v>
      </c>
      <c r="C419">
        <v>24</v>
      </c>
      <c r="D419" s="17" t="str">
        <f t="shared" si="93"/>
        <v/>
      </c>
      <c r="AC419" t="str">
        <f t="shared" si="82"/>
        <v/>
      </c>
      <c r="AD419" t="str">
        <f t="shared" si="83"/>
        <v/>
      </c>
      <c r="AE419" t="str">
        <f>IF(AB419&lt;&gt;"",COUNTIFS($B$2:$Y$17,AB419,cell_passage!$B$2:$Y$17,"&lt;&gt;"),"")</f>
        <v/>
      </c>
      <c r="AF419" t="str">
        <f t="shared" si="84"/>
        <v/>
      </c>
      <c r="AG419" t="str">
        <f t="shared" si="85"/>
        <v/>
      </c>
      <c r="AH419" t="str">
        <f t="shared" si="88"/>
        <v/>
      </c>
      <c r="AI419" t="str">
        <f t="shared" si="89"/>
        <v/>
      </c>
      <c r="AJ419" t="str">
        <f t="shared" si="90"/>
        <v/>
      </c>
      <c r="AK419" t="str">
        <f>IF('Plate preparation Calculations'!N426&lt;&gt;"",'Plate preparation Calculations'!N426,"")</f>
        <v/>
      </c>
      <c r="AL419" s="27" t="str">
        <f t="shared" si="91"/>
        <v/>
      </c>
      <c r="AM419" s="21" t="str">
        <f t="shared" si="92"/>
        <v/>
      </c>
      <c r="AN419" t="str">
        <f t="shared" si="86"/>
        <v/>
      </c>
    </row>
    <row r="420" spans="1:40" x14ac:dyDescent="0.3">
      <c r="A420" s="16" t="s">
        <v>426</v>
      </c>
      <c r="B420" t="s">
        <v>26</v>
      </c>
      <c r="C420">
        <v>24</v>
      </c>
      <c r="D420" s="17" t="str">
        <f t="shared" si="93"/>
        <v/>
      </c>
      <c r="AC420" t="str">
        <f t="shared" si="82"/>
        <v/>
      </c>
      <c r="AD420" t="str">
        <f t="shared" si="83"/>
        <v/>
      </c>
      <c r="AE420" t="str">
        <f>IF(AB420&lt;&gt;"",COUNTIFS($B$2:$Y$17,AB420,cell_passage!$B$2:$Y$17,"&lt;&gt;"),"")</f>
        <v/>
      </c>
      <c r="AF420" t="str">
        <f t="shared" si="84"/>
        <v/>
      </c>
      <c r="AG420" t="str">
        <f t="shared" si="85"/>
        <v/>
      </c>
      <c r="AH420" t="str">
        <f t="shared" si="88"/>
        <v/>
      </c>
      <c r="AI420" t="str">
        <f t="shared" si="89"/>
        <v/>
      </c>
      <c r="AJ420" t="str">
        <f t="shared" si="90"/>
        <v/>
      </c>
      <c r="AK420" t="str">
        <f>IF('Plate preparation Calculations'!N427&lt;&gt;"",'Plate preparation Calculations'!N427,"")</f>
        <v/>
      </c>
      <c r="AL420" s="27" t="str">
        <f t="shared" si="91"/>
        <v/>
      </c>
      <c r="AM420" s="21" t="str">
        <f t="shared" si="92"/>
        <v/>
      </c>
      <c r="AN420" t="str">
        <f t="shared" si="86"/>
        <v/>
      </c>
    </row>
    <row r="421" spans="1:40" x14ac:dyDescent="0.3">
      <c r="A421" s="16" t="s">
        <v>427</v>
      </c>
      <c r="B421" t="s">
        <v>27</v>
      </c>
      <c r="C421">
        <v>24</v>
      </c>
      <c r="D421" s="17" t="str">
        <f t="shared" si="93"/>
        <v/>
      </c>
      <c r="AC421" t="str">
        <f t="shared" si="82"/>
        <v/>
      </c>
      <c r="AD421" t="str">
        <f t="shared" si="83"/>
        <v/>
      </c>
      <c r="AE421" t="str">
        <f>IF(AB421&lt;&gt;"",COUNTIFS($B$2:$Y$17,AB421,cell_passage!$B$2:$Y$17,"&lt;&gt;"),"")</f>
        <v/>
      </c>
      <c r="AF421" t="str">
        <f t="shared" si="84"/>
        <v/>
      </c>
      <c r="AG421" t="str">
        <f t="shared" si="85"/>
        <v/>
      </c>
      <c r="AH421" t="str">
        <f t="shared" si="88"/>
        <v/>
      </c>
      <c r="AI421" t="str">
        <f t="shared" si="89"/>
        <v/>
      </c>
      <c r="AJ421" t="str">
        <f t="shared" si="90"/>
        <v/>
      </c>
      <c r="AK421" t="str">
        <f>IF('Plate preparation Calculations'!N428&lt;&gt;"",'Plate preparation Calculations'!N428,"")</f>
        <v/>
      </c>
      <c r="AL421" s="27" t="str">
        <f t="shared" si="91"/>
        <v/>
      </c>
      <c r="AM421" s="21" t="str">
        <f t="shared" si="92"/>
        <v/>
      </c>
      <c r="AN421" t="str">
        <f t="shared" si="86"/>
        <v/>
      </c>
    </row>
    <row r="422" spans="1:40" x14ac:dyDescent="0.3">
      <c r="A422" s="16" t="s">
        <v>428</v>
      </c>
      <c r="B422" t="s">
        <v>28</v>
      </c>
      <c r="C422">
        <v>24</v>
      </c>
      <c r="D422" s="17" t="str">
        <f t="shared" si="93"/>
        <v/>
      </c>
      <c r="AC422" t="str">
        <f t="shared" si="82"/>
        <v/>
      </c>
      <c r="AD422" t="str">
        <f t="shared" si="83"/>
        <v/>
      </c>
      <c r="AE422" t="str">
        <f>IF(AB422&lt;&gt;"",COUNTIFS($B$2:$Y$17,AB422,cell_passage!$B$2:$Y$17,"&lt;&gt;"),"")</f>
        <v/>
      </c>
      <c r="AF422" t="str">
        <f t="shared" si="84"/>
        <v/>
      </c>
      <c r="AG422" t="str">
        <f t="shared" si="85"/>
        <v/>
      </c>
      <c r="AH422" t="str">
        <f t="shared" si="88"/>
        <v/>
      </c>
      <c r="AI422" t="str">
        <f t="shared" si="89"/>
        <v/>
      </c>
      <c r="AJ422" t="str">
        <f t="shared" si="90"/>
        <v/>
      </c>
      <c r="AK422" t="str">
        <f>IF('Plate preparation Calculations'!N429&lt;&gt;"",'Plate preparation Calculations'!N429,"")</f>
        <v/>
      </c>
      <c r="AL422" s="27" t="str">
        <f t="shared" si="91"/>
        <v/>
      </c>
      <c r="AM422" s="21" t="str">
        <f t="shared" si="92"/>
        <v/>
      </c>
      <c r="AN422" t="str">
        <f t="shared" si="86"/>
        <v/>
      </c>
    </row>
    <row r="423" spans="1:40" x14ac:dyDescent="0.3">
      <c r="A423" s="16" t="s">
        <v>429</v>
      </c>
      <c r="B423" t="s">
        <v>29</v>
      </c>
      <c r="C423">
        <v>24</v>
      </c>
      <c r="D423" s="17" t="str">
        <f t="shared" si="93"/>
        <v/>
      </c>
      <c r="AC423" t="str">
        <f t="shared" si="82"/>
        <v/>
      </c>
      <c r="AD423" t="str">
        <f t="shared" si="83"/>
        <v/>
      </c>
      <c r="AE423" t="str">
        <f>IF(AB423&lt;&gt;"",COUNTIFS($B$2:$Y$17,AB423,cell_passage!$B$2:$Y$17,"&lt;&gt;"),"")</f>
        <v/>
      </c>
      <c r="AF423" t="str">
        <f t="shared" si="84"/>
        <v/>
      </c>
      <c r="AG423" t="str">
        <f t="shared" si="85"/>
        <v/>
      </c>
      <c r="AH423" t="str">
        <f t="shared" si="88"/>
        <v/>
      </c>
      <c r="AI423" t="str">
        <f t="shared" si="89"/>
        <v/>
      </c>
      <c r="AJ423" t="str">
        <f t="shared" si="90"/>
        <v/>
      </c>
      <c r="AK423" t="str">
        <f>IF('Plate preparation Calculations'!N430&lt;&gt;"",'Plate preparation Calculations'!N430,"")</f>
        <v/>
      </c>
      <c r="AL423" s="27" t="str">
        <f t="shared" si="91"/>
        <v/>
      </c>
      <c r="AM423" s="21" t="str">
        <f t="shared" si="92"/>
        <v/>
      </c>
      <c r="AN423" t="str">
        <f t="shared" si="86"/>
        <v/>
      </c>
    </row>
    <row r="424" spans="1:40" x14ac:dyDescent="0.3">
      <c r="A424" s="16" t="s">
        <v>430</v>
      </c>
      <c r="B424" t="s">
        <v>30</v>
      </c>
      <c r="C424">
        <v>24</v>
      </c>
      <c r="D424" s="17" t="str">
        <f t="shared" si="93"/>
        <v/>
      </c>
      <c r="AC424" t="str">
        <f t="shared" si="82"/>
        <v/>
      </c>
      <c r="AD424" t="str">
        <f t="shared" si="83"/>
        <v/>
      </c>
      <c r="AE424" t="str">
        <f>IF(AB424&lt;&gt;"",COUNTIFS($B$2:$Y$17,AB424,cell_passage!$B$2:$Y$17,"&lt;&gt;"),"")</f>
        <v/>
      </c>
      <c r="AF424" t="str">
        <f t="shared" si="84"/>
        <v/>
      </c>
      <c r="AG424" t="str">
        <f t="shared" si="85"/>
        <v/>
      </c>
      <c r="AH424" t="str">
        <f t="shared" si="88"/>
        <v/>
      </c>
      <c r="AI424" t="str">
        <f t="shared" si="89"/>
        <v/>
      </c>
      <c r="AJ424" t="str">
        <f t="shared" si="90"/>
        <v/>
      </c>
      <c r="AK424" t="str">
        <f>IF('Plate preparation Calculations'!N431&lt;&gt;"",'Plate preparation Calculations'!N431,"")</f>
        <v/>
      </c>
      <c r="AL424" s="27" t="str">
        <f t="shared" si="91"/>
        <v/>
      </c>
      <c r="AM424" s="21" t="str">
        <f t="shared" si="92"/>
        <v/>
      </c>
      <c r="AN424" t="str">
        <f t="shared" si="86"/>
        <v/>
      </c>
    </row>
    <row r="425" spans="1:40" x14ac:dyDescent="0.3">
      <c r="A425" s="16" t="s">
        <v>431</v>
      </c>
      <c r="B425" t="s">
        <v>31</v>
      </c>
      <c r="C425">
        <v>24</v>
      </c>
      <c r="D425" s="17" t="str">
        <f t="shared" si="93"/>
        <v/>
      </c>
      <c r="AC425" t="str">
        <f t="shared" si="82"/>
        <v/>
      </c>
      <c r="AD425" t="str">
        <f t="shared" si="83"/>
        <v/>
      </c>
      <c r="AE425" t="str">
        <f>IF(AB425&lt;&gt;"",COUNTIFS($B$2:$Y$17,AB425,cell_passage!$B$2:$Y$17,"&lt;&gt;"),"")</f>
        <v/>
      </c>
      <c r="AF425" t="str">
        <f t="shared" si="84"/>
        <v/>
      </c>
      <c r="AG425" t="str">
        <f t="shared" si="85"/>
        <v/>
      </c>
      <c r="AH425" t="str">
        <f t="shared" si="88"/>
        <v/>
      </c>
      <c r="AI425" t="str">
        <f t="shared" si="89"/>
        <v/>
      </c>
      <c r="AJ425" t="str">
        <f t="shared" si="90"/>
        <v/>
      </c>
      <c r="AK425" t="str">
        <f>IF('Plate preparation Calculations'!N432&lt;&gt;"",'Plate preparation Calculations'!N432,"")</f>
        <v/>
      </c>
      <c r="AL425" s="27" t="str">
        <f t="shared" si="91"/>
        <v/>
      </c>
      <c r="AM425" s="21" t="str">
        <f t="shared" si="92"/>
        <v/>
      </c>
      <c r="AN425" t="str">
        <f t="shared" si="86"/>
        <v/>
      </c>
    </row>
    <row r="426" spans="1:40" x14ac:dyDescent="0.3">
      <c r="A426" s="16" t="s">
        <v>432</v>
      </c>
      <c r="B426" t="s">
        <v>32</v>
      </c>
      <c r="C426">
        <v>24</v>
      </c>
      <c r="D426" s="17" t="str">
        <f t="shared" si="93"/>
        <v/>
      </c>
      <c r="AC426" t="str">
        <f t="shared" si="82"/>
        <v/>
      </c>
      <c r="AD426" t="str">
        <f t="shared" si="83"/>
        <v/>
      </c>
      <c r="AE426" t="str">
        <f>IF(AB426&lt;&gt;"",COUNTIFS($B$2:$Y$17,AB426,cell_passage!$B$2:$Y$17,"&lt;&gt;"),"")</f>
        <v/>
      </c>
      <c r="AF426" t="str">
        <f t="shared" si="84"/>
        <v/>
      </c>
      <c r="AG426" t="str">
        <f t="shared" si="85"/>
        <v/>
      </c>
      <c r="AH426" t="str">
        <f t="shared" si="88"/>
        <v/>
      </c>
      <c r="AI426" t="str">
        <f t="shared" si="89"/>
        <v/>
      </c>
      <c r="AJ426" t="str">
        <f t="shared" si="90"/>
        <v/>
      </c>
      <c r="AK426" t="str">
        <f>IF('Plate preparation Calculations'!N433&lt;&gt;"",'Plate preparation Calculations'!N433,"")</f>
        <v/>
      </c>
      <c r="AL426" s="27" t="str">
        <f t="shared" si="91"/>
        <v/>
      </c>
      <c r="AM426" s="21" t="str">
        <f t="shared" si="92"/>
        <v/>
      </c>
      <c r="AN426" t="str">
        <f t="shared" si="86"/>
        <v/>
      </c>
    </row>
    <row r="427" spans="1:40" x14ac:dyDescent="0.3">
      <c r="A427" s="16" t="s">
        <v>433</v>
      </c>
      <c r="B427" t="s">
        <v>33</v>
      </c>
      <c r="C427">
        <v>24</v>
      </c>
      <c r="D427" s="17" t="str">
        <f t="shared" si="93"/>
        <v/>
      </c>
      <c r="AC427" t="str">
        <f t="shared" si="82"/>
        <v/>
      </c>
      <c r="AD427" t="str">
        <f t="shared" si="83"/>
        <v/>
      </c>
      <c r="AE427" t="str">
        <f>IF(AB427&lt;&gt;"",COUNTIFS($B$2:$Y$17,AB427,cell_passage!$B$2:$Y$17,"&lt;&gt;"),"")</f>
        <v/>
      </c>
      <c r="AF427" t="str">
        <f t="shared" si="84"/>
        <v/>
      </c>
      <c r="AG427" t="str">
        <f t="shared" si="85"/>
        <v/>
      </c>
      <c r="AH427" t="str">
        <f t="shared" si="88"/>
        <v/>
      </c>
      <c r="AI427" t="str">
        <f t="shared" si="89"/>
        <v/>
      </c>
      <c r="AJ427" t="str">
        <f t="shared" si="90"/>
        <v/>
      </c>
      <c r="AK427" t="str">
        <f>IF('Plate preparation Calculations'!N434&lt;&gt;"",'Plate preparation Calculations'!N434,"")</f>
        <v/>
      </c>
      <c r="AL427" s="27" t="str">
        <f t="shared" si="91"/>
        <v/>
      </c>
      <c r="AM427" s="21" t="str">
        <f t="shared" si="92"/>
        <v/>
      </c>
      <c r="AN427" t="str">
        <f t="shared" si="86"/>
        <v/>
      </c>
    </row>
    <row r="428" spans="1:40" x14ac:dyDescent="0.3">
      <c r="A428" s="16" t="s">
        <v>434</v>
      </c>
      <c r="B428" t="s">
        <v>34</v>
      </c>
      <c r="C428">
        <v>24</v>
      </c>
      <c r="D428" s="17" t="str">
        <f t="shared" si="93"/>
        <v/>
      </c>
      <c r="AC428" t="str">
        <f t="shared" si="82"/>
        <v/>
      </c>
      <c r="AD428" t="str">
        <f t="shared" si="83"/>
        <v/>
      </c>
      <c r="AE428" t="str">
        <f>IF(AB428&lt;&gt;"",COUNTIFS($B$2:$Y$17,AB428,cell_passage!$B$2:$Y$17,"&lt;&gt;"),"")</f>
        <v/>
      </c>
      <c r="AF428" t="str">
        <f t="shared" si="84"/>
        <v/>
      </c>
      <c r="AG428" t="str">
        <f t="shared" si="85"/>
        <v/>
      </c>
      <c r="AH428" t="str">
        <f t="shared" si="88"/>
        <v/>
      </c>
      <c r="AI428" t="str">
        <f t="shared" si="89"/>
        <v/>
      </c>
      <c r="AJ428" t="str">
        <f t="shared" si="90"/>
        <v/>
      </c>
      <c r="AK428" t="str">
        <f>IF('Plate preparation Calculations'!N435&lt;&gt;"",'Plate preparation Calculations'!N435,"")</f>
        <v/>
      </c>
      <c r="AL428" s="27" t="str">
        <f t="shared" si="91"/>
        <v/>
      </c>
      <c r="AM428" s="21" t="str">
        <f t="shared" si="92"/>
        <v/>
      </c>
      <c r="AN428" t="str">
        <f t="shared" si="86"/>
        <v/>
      </c>
    </row>
    <row r="429" spans="1:40" x14ac:dyDescent="0.3">
      <c r="A429" s="18" t="s">
        <v>435</v>
      </c>
      <c r="B429" t="s">
        <v>35</v>
      </c>
      <c r="C429">
        <v>24</v>
      </c>
      <c r="D429" s="17" t="str">
        <f t="shared" si="93"/>
        <v/>
      </c>
      <c r="AC429" t="str">
        <f t="shared" si="82"/>
        <v/>
      </c>
      <c r="AD429" t="str">
        <f t="shared" si="83"/>
        <v/>
      </c>
      <c r="AE429" t="str">
        <f>IF(AB429&lt;&gt;"",COUNTIFS($B$2:$Y$17,AB429,cell_passage!$B$2:$Y$17,"&lt;&gt;"),"")</f>
        <v/>
      </c>
      <c r="AF429" t="str">
        <f t="shared" si="84"/>
        <v/>
      </c>
      <c r="AG429" t="str">
        <f t="shared" si="85"/>
        <v/>
      </c>
      <c r="AH429" t="str">
        <f t="shared" si="88"/>
        <v/>
      </c>
      <c r="AI429" t="str">
        <f t="shared" si="89"/>
        <v/>
      </c>
      <c r="AJ429" t="str">
        <f t="shared" si="90"/>
        <v/>
      </c>
      <c r="AK429" t="str">
        <f>IF('Plate preparation Calculations'!N436&lt;&gt;"",'Plate preparation Calculations'!N436,"")</f>
        <v/>
      </c>
      <c r="AL429" s="27" t="str">
        <f t="shared" si="91"/>
        <v/>
      </c>
      <c r="AM429" s="21" t="str">
        <f t="shared" si="92"/>
        <v/>
      </c>
      <c r="AN429" t="str">
        <f t="shared" si="86"/>
        <v/>
      </c>
    </row>
    <row r="430" spans="1:40" x14ac:dyDescent="0.3">
      <c r="AC430" t="str">
        <f t="shared" si="82"/>
        <v/>
      </c>
      <c r="AD430" t="str">
        <f t="shared" si="83"/>
        <v/>
      </c>
      <c r="AE430" t="str">
        <f>IF(AB430&lt;&gt;"",COUNTIFS($B$2:$Y$17,AB430,cell_passage!$B$2:$Y$17,"&lt;&gt;"),"")</f>
        <v/>
      </c>
      <c r="AF430" t="str">
        <f t="shared" si="84"/>
        <v/>
      </c>
      <c r="AG430" t="str">
        <f t="shared" si="85"/>
        <v/>
      </c>
      <c r="AH430" t="str">
        <f t="shared" si="88"/>
        <v/>
      </c>
      <c r="AI430" t="str">
        <f t="shared" si="89"/>
        <v/>
      </c>
      <c r="AJ430" t="str">
        <f t="shared" si="90"/>
        <v/>
      </c>
      <c r="AK430" t="str">
        <f>IF('Plate preparation Calculations'!N437&lt;&gt;"",'Plate preparation Calculations'!N437,"")</f>
        <v/>
      </c>
      <c r="AL430" s="27" t="str">
        <f t="shared" si="91"/>
        <v/>
      </c>
      <c r="AM430" s="21" t="str">
        <f t="shared" si="92"/>
        <v/>
      </c>
      <c r="AN430" t="str">
        <f t="shared" si="86"/>
        <v/>
      </c>
    </row>
    <row r="431" spans="1:40" x14ac:dyDescent="0.3">
      <c r="AC431" t="str">
        <f t="shared" si="82"/>
        <v/>
      </c>
      <c r="AD431" t="str">
        <f t="shared" si="83"/>
        <v/>
      </c>
      <c r="AE431" t="str">
        <f>IF(AB431&lt;&gt;"",COUNTIFS($B$2:$Y$17,AB431,cell_passage!$B$2:$Y$17,"&lt;&gt;"),"")</f>
        <v/>
      </c>
      <c r="AF431" t="str">
        <f t="shared" si="84"/>
        <v/>
      </c>
      <c r="AG431" t="str">
        <f t="shared" si="85"/>
        <v/>
      </c>
      <c r="AH431" t="str">
        <f t="shared" si="88"/>
        <v/>
      </c>
      <c r="AI431" t="str">
        <f t="shared" si="89"/>
        <v/>
      </c>
      <c r="AJ431" t="str">
        <f t="shared" si="90"/>
        <v/>
      </c>
      <c r="AK431" t="str">
        <f>IF('Plate preparation Calculations'!N438&lt;&gt;"",'Plate preparation Calculations'!N438,"")</f>
        <v/>
      </c>
      <c r="AL431" s="27" t="str">
        <f t="shared" si="91"/>
        <v/>
      </c>
      <c r="AM431" s="21" t="str">
        <f t="shared" si="92"/>
        <v/>
      </c>
      <c r="AN431" t="str">
        <f t="shared" si="86"/>
        <v/>
      </c>
    </row>
    <row r="432" spans="1:40" x14ac:dyDescent="0.3">
      <c r="AC432" t="str">
        <f t="shared" si="82"/>
        <v/>
      </c>
      <c r="AD432" t="str">
        <f t="shared" si="83"/>
        <v/>
      </c>
      <c r="AE432" t="str">
        <f>IF(AB432&lt;&gt;"",COUNTIFS($B$2:$Y$17,AB432,cell_passage!$B$2:$Y$17,"&lt;&gt;"),"")</f>
        <v/>
      </c>
      <c r="AF432" t="str">
        <f t="shared" si="84"/>
        <v/>
      </c>
      <c r="AG432" t="str">
        <f t="shared" si="85"/>
        <v/>
      </c>
      <c r="AH432" t="str">
        <f t="shared" si="88"/>
        <v/>
      </c>
      <c r="AI432" t="str">
        <f t="shared" si="89"/>
        <v/>
      </c>
      <c r="AJ432" t="str">
        <f t="shared" si="90"/>
        <v/>
      </c>
      <c r="AK432" t="str">
        <f>IF('Plate preparation Calculations'!N439&lt;&gt;"",'Plate preparation Calculations'!N439,"")</f>
        <v/>
      </c>
      <c r="AL432" s="27" t="str">
        <f t="shared" si="91"/>
        <v/>
      </c>
      <c r="AM432" s="21" t="str">
        <f t="shared" si="92"/>
        <v/>
      </c>
      <c r="AN432" t="str">
        <f t="shared" si="86"/>
        <v/>
      </c>
    </row>
    <row r="433" spans="29:40" x14ac:dyDescent="0.3">
      <c r="AC433" t="str">
        <f t="shared" si="82"/>
        <v/>
      </c>
      <c r="AD433" t="str">
        <f t="shared" si="83"/>
        <v/>
      </c>
      <c r="AE433" t="str">
        <f>IF(AB433&lt;&gt;"",COUNTIFS($B$2:$Y$17,AB433,cell_passage!$B$2:$Y$17,"&lt;&gt;"),"")</f>
        <v/>
      </c>
      <c r="AF433" t="str">
        <f t="shared" si="84"/>
        <v/>
      </c>
      <c r="AG433" t="str">
        <f t="shared" si="85"/>
        <v/>
      </c>
      <c r="AH433" t="str">
        <f t="shared" si="88"/>
        <v/>
      </c>
      <c r="AI433" t="str">
        <f t="shared" si="89"/>
        <v/>
      </c>
      <c r="AJ433" t="str">
        <f t="shared" si="90"/>
        <v/>
      </c>
      <c r="AK433" t="str">
        <f>IF('Plate preparation Calculations'!N440&lt;&gt;"",'Plate preparation Calculations'!N440,"")</f>
        <v/>
      </c>
      <c r="AL433" s="27" t="str">
        <f t="shared" si="91"/>
        <v/>
      </c>
      <c r="AM433" s="21" t="str">
        <f t="shared" si="92"/>
        <v/>
      </c>
      <c r="AN433" t="str">
        <f t="shared" si="86"/>
        <v/>
      </c>
    </row>
    <row r="434" spans="29:40" x14ac:dyDescent="0.3">
      <c r="AC434" t="str">
        <f t="shared" si="82"/>
        <v/>
      </c>
      <c r="AD434" t="str">
        <f t="shared" si="83"/>
        <v/>
      </c>
      <c r="AE434" t="str">
        <f>IF(AB434&lt;&gt;"",COUNTIFS($B$2:$Y$17,AB434,cell_passage!$B$2:$Y$17,"&lt;&gt;"),"")</f>
        <v/>
      </c>
      <c r="AF434" t="str">
        <f t="shared" si="84"/>
        <v/>
      </c>
      <c r="AG434" t="str">
        <f t="shared" si="85"/>
        <v/>
      </c>
      <c r="AH434" t="str">
        <f t="shared" si="88"/>
        <v/>
      </c>
      <c r="AI434" t="str">
        <f t="shared" si="89"/>
        <v/>
      </c>
      <c r="AJ434" t="str">
        <f t="shared" si="90"/>
        <v/>
      </c>
      <c r="AK434" t="str">
        <f>IF('Plate preparation Calculations'!N441&lt;&gt;"",'Plate preparation Calculations'!N441,"")</f>
        <v/>
      </c>
      <c r="AL434" s="27" t="str">
        <f t="shared" si="91"/>
        <v/>
      </c>
      <c r="AM434" s="21" t="str">
        <f t="shared" si="92"/>
        <v/>
      </c>
      <c r="AN434" t="str">
        <f t="shared" si="86"/>
        <v/>
      </c>
    </row>
    <row r="435" spans="29:40" x14ac:dyDescent="0.3">
      <c r="AC435" t="str">
        <f t="shared" si="82"/>
        <v/>
      </c>
      <c r="AD435" t="str">
        <f t="shared" si="83"/>
        <v/>
      </c>
      <c r="AE435" t="str">
        <f>IF(AB435&lt;&gt;"",COUNTIFS($B$2:$Y$17,AB435,cell_passage!$B$2:$Y$17,"&lt;&gt;"),"")</f>
        <v/>
      </c>
      <c r="AF435" t="str">
        <f t="shared" si="84"/>
        <v/>
      </c>
      <c r="AG435" t="str">
        <f t="shared" si="85"/>
        <v/>
      </c>
      <c r="AH435" t="str">
        <f t="shared" si="88"/>
        <v/>
      </c>
      <c r="AI435" t="str">
        <f t="shared" si="89"/>
        <v/>
      </c>
      <c r="AJ435" t="str">
        <f t="shared" si="90"/>
        <v/>
      </c>
      <c r="AK435" t="str">
        <f>IF('Plate preparation Calculations'!N442&lt;&gt;"",'Plate preparation Calculations'!N442,"")</f>
        <v/>
      </c>
      <c r="AL435" s="27" t="str">
        <f t="shared" si="91"/>
        <v/>
      </c>
      <c r="AM435" s="21" t="str">
        <f t="shared" si="92"/>
        <v/>
      </c>
      <c r="AN435" t="str">
        <f t="shared" si="86"/>
        <v/>
      </c>
    </row>
    <row r="436" spans="29:40" x14ac:dyDescent="0.3">
      <c r="AC436" t="str">
        <f t="shared" si="82"/>
        <v/>
      </c>
      <c r="AD436" t="str">
        <f t="shared" si="83"/>
        <v/>
      </c>
      <c r="AE436" t="str">
        <f>IF(AB436&lt;&gt;"",COUNTIFS($B$2:$Y$17,AB436,cell_passage!$B$2:$Y$17,"&lt;&gt;"),"")</f>
        <v/>
      </c>
      <c r="AF436" t="str">
        <f t="shared" si="84"/>
        <v/>
      </c>
      <c r="AG436" t="str">
        <f t="shared" si="85"/>
        <v/>
      </c>
      <c r="AH436" t="str">
        <f t="shared" si="88"/>
        <v/>
      </c>
      <c r="AI436" t="str">
        <f t="shared" si="89"/>
        <v/>
      </c>
      <c r="AJ436" t="str">
        <f t="shared" si="90"/>
        <v/>
      </c>
      <c r="AK436" t="str">
        <f>IF('Plate preparation Calculations'!N443&lt;&gt;"",'Plate preparation Calculations'!N443,"")</f>
        <v/>
      </c>
      <c r="AL436" s="27" t="str">
        <f t="shared" si="91"/>
        <v/>
      </c>
      <c r="AM436" s="21" t="str">
        <f t="shared" si="92"/>
        <v/>
      </c>
      <c r="AN436" t="str">
        <f t="shared" si="86"/>
        <v/>
      </c>
    </row>
    <row r="437" spans="29:40" x14ac:dyDescent="0.3">
      <c r="AC437" t="str">
        <f t="shared" si="82"/>
        <v/>
      </c>
      <c r="AD437" t="str">
        <f t="shared" si="83"/>
        <v/>
      </c>
      <c r="AE437" t="str">
        <f>IF(AB437&lt;&gt;"",COUNTIFS($B$2:$Y$17,AB437,cell_passage!$B$2:$Y$17,"&lt;&gt;"),"")</f>
        <v/>
      </c>
      <c r="AF437" t="str">
        <f t="shared" si="84"/>
        <v/>
      </c>
      <c r="AG437" t="str">
        <f t="shared" si="85"/>
        <v/>
      </c>
      <c r="AH437" t="str">
        <f t="shared" si="88"/>
        <v/>
      </c>
      <c r="AI437" t="str">
        <f t="shared" si="89"/>
        <v/>
      </c>
      <c r="AJ437" t="str">
        <f t="shared" si="90"/>
        <v/>
      </c>
      <c r="AK437" t="str">
        <f>IF('Plate preparation Calculations'!N444&lt;&gt;"",'Plate preparation Calculations'!N444,"")</f>
        <v/>
      </c>
      <c r="AL437" s="27" t="str">
        <f t="shared" si="91"/>
        <v/>
      </c>
      <c r="AM437" s="21" t="str">
        <f t="shared" si="92"/>
        <v/>
      </c>
      <c r="AN437" t="str">
        <f t="shared" si="86"/>
        <v/>
      </c>
    </row>
    <row r="438" spans="29:40" x14ac:dyDescent="0.3">
      <c r="AC438" t="str">
        <f t="shared" si="82"/>
        <v/>
      </c>
      <c r="AD438" t="str">
        <f t="shared" si="83"/>
        <v/>
      </c>
      <c r="AE438" t="str">
        <f>IF(AB438&lt;&gt;"",COUNTIFS($B$2:$Y$17,AB438,cell_passage!$B$2:$Y$17,"&lt;&gt;"),"")</f>
        <v/>
      </c>
      <c r="AF438" t="str">
        <f t="shared" si="84"/>
        <v/>
      </c>
      <c r="AG438" t="str">
        <f t="shared" si="85"/>
        <v/>
      </c>
      <c r="AH438" t="str">
        <f t="shared" si="88"/>
        <v/>
      </c>
      <c r="AI438" t="str">
        <f t="shared" si="89"/>
        <v/>
      </c>
      <c r="AJ438" t="str">
        <f t="shared" si="90"/>
        <v/>
      </c>
      <c r="AK438" t="str">
        <f>IF('Plate preparation Calculations'!N445&lt;&gt;"",'Plate preparation Calculations'!N445,"")</f>
        <v/>
      </c>
      <c r="AL438" s="27" t="str">
        <f t="shared" si="91"/>
        <v/>
      </c>
      <c r="AM438" s="21" t="str">
        <f t="shared" si="92"/>
        <v/>
      </c>
      <c r="AN438" t="str">
        <f t="shared" si="86"/>
        <v/>
      </c>
    </row>
    <row r="439" spans="29:40" x14ac:dyDescent="0.3">
      <c r="AC439" t="str">
        <f t="shared" si="82"/>
        <v/>
      </c>
      <c r="AD439" t="str">
        <f t="shared" si="83"/>
        <v/>
      </c>
      <c r="AE439" t="str">
        <f>IF(AB439&lt;&gt;"",COUNTIFS($B$2:$Y$17,AB439,cell_passage!$B$2:$Y$17,"&lt;&gt;"),"")</f>
        <v/>
      </c>
      <c r="AF439" t="str">
        <f t="shared" si="84"/>
        <v/>
      </c>
      <c r="AG439" t="str">
        <f t="shared" si="85"/>
        <v/>
      </c>
      <c r="AH439" t="str">
        <f t="shared" si="88"/>
        <v/>
      </c>
      <c r="AI439" t="str">
        <f t="shared" si="89"/>
        <v/>
      </c>
      <c r="AJ439" t="str">
        <f t="shared" si="90"/>
        <v/>
      </c>
      <c r="AK439" t="str">
        <f>IF('Plate preparation Calculations'!N446&lt;&gt;"",'Plate preparation Calculations'!N446,"")</f>
        <v/>
      </c>
      <c r="AL439" s="27" t="str">
        <f t="shared" si="91"/>
        <v/>
      </c>
      <c r="AM439" s="21" t="str">
        <f t="shared" si="92"/>
        <v/>
      </c>
      <c r="AN439" t="str">
        <f t="shared" si="86"/>
        <v/>
      </c>
    </row>
    <row r="440" spans="29:40" x14ac:dyDescent="0.3">
      <c r="AC440" t="str">
        <f t="shared" si="82"/>
        <v/>
      </c>
      <c r="AD440" t="str">
        <f t="shared" si="83"/>
        <v/>
      </c>
      <c r="AE440" t="str">
        <f>IF(AB440&lt;&gt;"",COUNTIFS($B$2:$Y$17,AB440,cell_passage!$B$2:$Y$17,"&lt;&gt;"),"")</f>
        <v/>
      </c>
      <c r="AF440" t="str">
        <f t="shared" si="84"/>
        <v/>
      </c>
      <c r="AG440" t="str">
        <f t="shared" si="85"/>
        <v/>
      </c>
      <c r="AH440" t="str">
        <f t="shared" si="88"/>
        <v/>
      </c>
      <c r="AI440" t="str">
        <f t="shared" si="89"/>
        <v/>
      </c>
      <c r="AJ440" t="str">
        <f t="shared" si="90"/>
        <v/>
      </c>
      <c r="AK440" t="str">
        <f>IF('Plate preparation Calculations'!N447&lt;&gt;"",'Plate preparation Calculations'!N447,"")</f>
        <v/>
      </c>
      <c r="AL440" s="27" t="str">
        <f t="shared" si="91"/>
        <v/>
      </c>
      <c r="AM440" s="21" t="str">
        <f t="shared" si="92"/>
        <v/>
      </c>
      <c r="AN440" t="str">
        <f t="shared" si="86"/>
        <v/>
      </c>
    </row>
    <row r="441" spans="29:40" x14ac:dyDescent="0.3">
      <c r="AC441" t="str">
        <f t="shared" si="82"/>
        <v/>
      </c>
      <c r="AD441" t="str">
        <f t="shared" si="83"/>
        <v/>
      </c>
      <c r="AE441" t="str">
        <f>IF(AB441&lt;&gt;"",COUNTIFS($B$2:$Y$17,AB441,cell_passage!$B$2:$Y$17,"&lt;&gt;"),"")</f>
        <v/>
      </c>
      <c r="AF441" t="str">
        <f t="shared" si="84"/>
        <v/>
      </c>
      <c r="AG441" t="str">
        <f t="shared" si="85"/>
        <v/>
      </c>
      <c r="AH441" t="str">
        <f t="shared" si="88"/>
        <v/>
      </c>
      <c r="AI441" t="str">
        <f t="shared" si="89"/>
        <v/>
      </c>
      <c r="AJ441" t="str">
        <f t="shared" si="90"/>
        <v/>
      </c>
      <c r="AK441" t="str">
        <f>IF('Plate preparation Calculations'!N448&lt;&gt;"",'Plate preparation Calculations'!N448,"")</f>
        <v/>
      </c>
      <c r="AL441" s="27" t="str">
        <f t="shared" si="91"/>
        <v/>
      </c>
      <c r="AM441" s="21" t="str">
        <f t="shared" si="92"/>
        <v/>
      </c>
      <c r="AN441" t="str">
        <f t="shared" si="86"/>
        <v/>
      </c>
    </row>
    <row r="442" spans="29:40" x14ac:dyDescent="0.3">
      <c r="AC442" t="str">
        <f t="shared" si="82"/>
        <v/>
      </c>
      <c r="AD442" t="str">
        <f t="shared" si="83"/>
        <v/>
      </c>
      <c r="AE442" t="str">
        <f>IF(AB442&lt;&gt;"",COUNTIFS($B$2:$Y$17,AB442,cell_passage!$B$2:$Y$17,"&lt;&gt;"),"")</f>
        <v/>
      </c>
      <c r="AF442" t="str">
        <f t="shared" si="84"/>
        <v/>
      </c>
      <c r="AG442" t="str">
        <f t="shared" si="85"/>
        <v/>
      </c>
      <c r="AH442" t="str">
        <f t="shared" si="88"/>
        <v/>
      </c>
      <c r="AI442" t="str">
        <f t="shared" si="89"/>
        <v/>
      </c>
      <c r="AJ442" t="str">
        <f t="shared" si="90"/>
        <v/>
      </c>
      <c r="AK442" t="str">
        <f>IF('Plate preparation Calculations'!N449&lt;&gt;"",'Plate preparation Calculations'!N449,"")</f>
        <v/>
      </c>
      <c r="AL442" s="27" t="str">
        <f t="shared" si="91"/>
        <v/>
      </c>
      <c r="AM442" s="21" t="str">
        <f t="shared" si="92"/>
        <v/>
      </c>
      <c r="AN442" t="str">
        <f t="shared" si="86"/>
        <v/>
      </c>
    </row>
    <row r="443" spans="29:40" x14ac:dyDescent="0.3">
      <c r="AC443" t="str">
        <f t="shared" si="82"/>
        <v/>
      </c>
      <c r="AD443" t="str">
        <f t="shared" si="83"/>
        <v/>
      </c>
      <c r="AE443" t="str">
        <f>IF(AB443&lt;&gt;"",COUNTIFS($B$2:$Y$17,AB443,cell_passage!$B$2:$Y$17,"&lt;&gt;"),"")</f>
        <v/>
      </c>
      <c r="AF443" t="str">
        <f t="shared" si="84"/>
        <v/>
      </c>
      <c r="AG443" t="str">
        <f t="shared" si="85"/>
        <v/>
      </c>
      <c r="AH443" t="str">
        <f t="shared" si="88"/>
        <v/>
      </c>
      <c r="AI443" t="str">
        <f t="shared" si="89"/>
        <v/>
      </c>
      <c r="AJ443" t="str">
        <f t="shared" si="90"/>
        <v/>
      </c>
      <c r="AK443" t="str">
        <f>IF('Plate preparation Calculations'!N450&lt;&gt;"",'Plate preparation Calculations'!N450,"")</f>
        <v/>
      </c>
      <c r="AL443" s="27" t="str">
        <f t="shared" si="91"/>
        <v/>
      </c>
      <c r="AM443" s="21" t="str">
        <f t="shared" si="92"/>
        <v/>
      </c>
      <c r="AN443" t="str">
        <f t="shared" si="86"/>
        <v/>
      </c>
    </row>
    <row r="444" spans="29:40" x14ac:dyDescent="0.3">
      <c r="AC444" t="str">
        <f t="shared" si="82"/>
        <v/>
      </c>
      <c r="AD444" t="str">
        <f t="shared" si="83"/>
        <v/>
      </c>
      <c r="AE444" t="str">
        <f>IF(AB444&lt;&gt;"",COUNTIFS($B$2:$Y$17,AB444,cell_passage!$B$2:$Y$17,"&lt;&gt;"),"")</f>
        <v/>
      </c>
      <c r="AF444" t="str">
        <f t="shared" si="84"/>
        <v/>
      </c>
      <c r="AG444" t="str">
        <f t="shared" si="85"/>
        <v/>
      </c>
      <c r="AH444" t="str">
        <f t="shared" si="88"/>
        <v/>
      </c>
      <c r="AI444" t="str">
        <f t="shared" si="89"/>
        <v/>
      </c>
      <c r="AJ444" t="str">
        <f t="shared" si="90"/>
        <v/>
      </c>
      <c r="AK444" t="str">
        <f>IF('Plate preparation Calculations'!N451&lt;&gt;"",'Plate preparation Calculations'!N451,"")</f>
        <v/>
      </c>
      <c r="AL444" s="27" t="str">
        <f t="shared" si="91"/>
        <v/>
      </c>
      <c r="AM444" s="21" t="str">
        <f t="shared" si="92"/>
        <v/>
      </c>
      <c r="AN444" t="str">
        <f t="shared" si="86"/>
        <v/>
      </c>
    </row>
    <row r="445" spans="29:40" x14ac:dyDescent="0.3">
      <c r="AC445" t="str">
        <f t="shared" si="82"/>
        <v/>
      </c>
      <c r="AD445" t="str">
        <f t="shared" si="83"/>
        <v/>
      </c>
      <c r="AE445" t="str">
        <f>IF(AB445&lt;&gt;"",COUNTIFS($B$2:$Y$17,AB445,cell_passage!$B$2:$Y$17,"&lt;&gt;"),"")</f>
        <v/>
      </c>
      <c r="AF445" t="str">
        <f t="shared" si="84"/>
        <v/>
      </c>
      <c r="AG445" t="str">
        <f t="shared" si="85"/>
        <v/>
      </c>
      <c r="AH445" t="str">
        <f t="shared" si="88"/>
        <v/>
      </c>
      <c r="AI445" t="str">
        <f t="shared" si="89"/>
        <v/>
      </c>
      <c r="AJ445" t="str">
        <f t="shared" si="90"/>
        <v/>
      </c>
      <c r="AK445" t="str">
        <f>IF('Plate preparation Calculations'!N452&lt;&gt;"",'Plate preparation Calculations'!N452,"")</f>
        <v/>
      </c>
      <c r="AL445" s="27" t="str">
        <f t="shared" si="91"/>
        <v/>
      </c>
      <c r="AM445" s="21" t="str">
        <f t="shared" si="92"/>
        <v/>
      </c>
      <c r="AN445" t="str">
        <f t="shared" si="86"/>
        <v/>
      </c>
    </row>
    <row r="446" spans="29:40" x14ac:dyDescent="0.3">
      <c r="AC446" t="str">
        <f t="shared" si="82"/>
        <v/>
      </c>
      <c r="AD446" t="str">
        <f t="shared" si="83"/>
        <v/>
      </c>
      <c r="AE446" t="str">
        <f>IF(AB446&lt;&gt;"",COUNTIFS($B$2:$Y$17,AB446,cell_passage!$B$2:$Y$17,"&lt;&gt;"),"")</f>
        <v/>
      </c>
      <c r="AF446" t="str">
        <f t="shared" si="84"/>
        <v/>
      </c>
      <c r="AG446" t="str">
        <f t="shared" si="85"/>
        <v/>
      </c>
      <c r="AH446" t="str">
        <f t="shared" si="88"/>
        <v/>
      </c>
      <c r="AI446" t="str">
        <f t="shared" si="89"/>
        <v/>
      </c>
      <c r="AJ446" t="str">
        <f t="shared" si="90"/>
        <v/>
      </c>
      <c r="AK446" t="str">
        <f>IF('Plate preparation Calculations'!N453&lt;&gt;"",'Plate preparation Calculations'!N453,"")</f>
        <v/>
      </c>
      <c r="AL446" s="27" t="str">
        <f t="shared" si="91"/>
        <v/>
      </c>
      <c r="AM446" s="21" t="str">
        <f t="shared" si="92"/>
        <v/>
      </c>
      <c r="AN446" t="str">
        <f t="shared" si="86"/>
        <v/>
      </c>
    </row>
    <row r="447" spans="29:40" x14ac:dyDescent="0.3">
      <c r="AC447" t="str">
        <f t="shared" si="82"/>
        <v/>
      </c>
      <c r="AD447" t="str">
        <f t="shared" si="83"/>
        <v/>
      </c>
      <c r="AE447" t="str">
        <f>IF(AB447&lt;&gt;"",COUNTIFS($B$2:$Y$17,AB447,cell_passage!$B$2:$Y$17,"&lt;&gt;"),"")</f>
        <v/>
      </c>
      <c r="AF447" t="str">
        <f t="shared" si="84"/>
        <v/>
      </c>
      <c r="AG447" t="str">
        <f t="shared" si="85"/>
        <v/>
      </c>
      <c r="AH447" t="str">
        <f t="shared" si="88"/>
        <v/>
      </c>
      <c r="AI447" t="str">
        <f t="shared" si="89"/>
        <v/>
      </c>
      <c r="AJ447" t="str">
        <f t="shared" si="90"/>
        <v/>
      </c>
      <c r="AK447" t="str">
        <f>IF('Plate preparation Calculations'!N454&lt;&gt;"",'Plate preparation Calculations'!N454,"")</f>
        <v/>
      </c>
      <c r="AL447" s="27" t="str">
        <f t="shared" si="91"/>
        <v/>
      </c>
      <c r="AM447" s="21" t="str">
        <f t="shared" si="92"/>
        <v/>
      </c>
      <c r="AN447" t="str">
        <f t="shared" si="86"/>
        <v/>
      </c>
    </row>
    <row r="448" spans="29:40" x14ac:dyDescent="0.3">
      <c r="AC448" t="str">
        <f t="shared" si="82"/>
        <v/>
      </c>
      <c r="AD448" t="str">
        <f t="shared" si="83"/>
        <v/>
      </c>
      <c r="AE448" t="str">
        <f>IF(AB448&lt;&gt;"",COUNTIFS($B$2:$Y$17,AB448,cell_passage!$B$2:$Y$17,"&lt;&gt;"),"")</f>
        <v/>
      </c>
      <c r="AF448" t="str">
        <f t="shared" si="84"/>
        <v/>
      </c>
      <c r="AG448" t="str">
        <f t="shared" si="85"/>
        <v/>
      </c>
      <c r="AH448" t="str">
        <f t="shared" si="88"/>
        <v/>
      </c>
      <c r="AI448" t="str">
        <f t="shared" si="89"/>
        <v/>
      </c>
      <c r="AJ448" t="str">
        <f t="shared" si="90"/>
        <v/>
      </c>
      <c r="AK448" t="str">
        <f>IF('Plate preparation Calculations'!N455&lt;&gt;"",'Plate preparation Calculations'!N455,"")</f>
        <v/>
      </c>
      <c r="AL448" s="27" t="str">
        <f t="shared" si="91"/>
        <v/>
      </c>
      <c r="AM448" s="21" t="str">
        <f t="shared" si="92"/>
        <v/>
      </c>
      <c r="AN448" t="str">
        <f t="shared" si="86"/>
        <v/>
      </c>
    </row>
    <row r="449" spans="29:40" x14ac:dyDescent="0.3">
      <c r="AC449" t="str">
        <f t="shared" si="82"/>
        <v/>
      </c>
      <c r="AD449" t="str">
        <f t="shared" si="83"/>
        <v/>
      </c>
      <c r="AE449" t="str">
        <f>IF(AB449&lt;&gt;"",COUNTIFS($B$2:$Y$17,AB449,cell_passage!$B$2:$Y$17,"&lt;&gt;"),"")</f>
        <v/>
      </c>
      <c r="AF449" t="str">
        <f t="shared" si="84"/>
        <v/>
      </c>
      <c r="AG449" t="str">
        <f t="shared" si="85"/>
        <v/>
      </c>
      <c r="AH449" t="str">
        <f t="shared" si="88"/>
        <v/>
      </c>
      <c r="AI449" t="str">
        <f t="shared" si="89"/>
        <v/>
      </c>
      <c r="AJ449" t="str">
        <f t="shared" si="90"/>
        <v/>
      </c>
      <c r="AK449" t="str">
        <f>IF('Plate preparation Calculations'!N456&lt;&gt;"",'Plate preparation Calculations'!N456,"")</f>
        <v/>
      </c>
      <c r="AL449" s="27" t="str">
        <f t="shared" si="91"/>
        <v/>
      </c>
      <c r="AM449" s="21" t="str">
        <f t="shared" si="92"/>
        <v/>
      </c>
      <c r="AN449" t="str">
        <f t="shared" si="86"/>
        <v/>
      </c>
    </row>
    <row r="450" spans="29:40" x14ac:dyDescent="0.3">
      <c r="AC450" t="str">
        <f t="shared" si="82"/>
        <v/>
      </c>
      <c r="AD450" t="str">
        <f t="shared" si="83"/>
        <v/>
      </c>
      <c r="AE450" t="str">
        <f>IF(AB450&lt;&gt;"",COUNTIFS($B$2:$Y$17,AB450,cell_passage!$B$2:$Y$17,"&lt;&gt;"),"")</f>
        <v/>
      </c>
      <c r="AF450" t="str">
        <f t="shared" si="84"/>
        <v/>
      </c>
      <c r="AG450" t="str">
        <f t="shared" si="85"/>
        <v/>
      </c>
      <c r="AH450" t="str">
        <f t="shared" si="88"/>
        <v/>
      </c>
      <c r="AI450" t="str">
        <f t="shared" si="89"/>
        <v/>
      </c>
      <c r="AJ450" t="str">
        <f t="shared" si="90"/>
        <v/>
      </c>
      <c r="AK450" t="str">
        <f>IF('Plate preparation Calculations'!N457&lt;&gt;"",'Plate preparation Calculations'!N457,"")</f>
        <v/>
      </c>
      <c r="AL450" s="27" t="str">
        <f t="shared" si="91"/>
        <v/>
      </c>
      <c r="AM450" s="21" t="str">
        <f t="shared" si="92"/>
        <v/>
      </c>
      <c r="AN450" t="str">
        <f t="shared" si="86"/>
        <v/>
      </c>
    </row>
    <row r="451" spans="29:40" x14ac:dyDescent="0.3">
      <c r="AC451" t="str">
        <f t="shared" si="82"/>
        <v/>
      </c>
      <c r="AD451" t="str">
        <f t="shared" si="83"/>
        <v/>
      </c>
      <c r="AE451" t="str">
        <f>IF(AB451&lt;&gt;"",COUNTIFS($B$2:$Y$17,AB451,cell_passage!$B$2:$Y$17,"&lt;&gt;"),"")</f>
        <v/>
      </c>
      <c r="AF451" t="str">
        <f t="shared" si="84"/>
        <v/>
      </c>
      <c r="AG451" t="str">
        <f t="shared" si="85"/>
        <v/>
      </c>
      <c r="AH451" t="str">
        <f t="shared" si="88"/>
        <v/>
      </c>
      <c r="AI451" t="str">
        <f t="shared" si="89"/>
        <v/>
      </c>
      <c r="AJ451" t="str">
        <f t="shared" si="90"/>
        <v/>
      </c>
      <c r="AK451" t="str">
        <f>IF('Plate preparation Calculations'!N458&lt;&gt;"",'Plate preparation Calculations'!N458,"")</f>
        <v/>
      </c>
      <c r="AL451" s="27" t="str">
        <f t="shared" si="91"/>
        <v/>
      </c>
      <c r="AM451" s="21" t="str">
        <f t="shared" si="92"/>
        <v/>
      </c>
      <c r="AN451" t="str">
        <f t="shared" si="86"/>
        <v/>
      </c>
    </row>
    <row r="452" spans="29:40" x14ac:dyDescent="0.3">
      <c r="AC452" t="str">
        <f t="shared" si="82"/>
        <v/>
      </c>
      <c r="AD452" t="str">
        <f t="shared" si="83"/>
        <v/>
      </c>
      <c r="AE452" t="str">
        <f>IF(AB452&lt;&gt;"",COUNTIFS($B$2:$Y$17,AB452,cell_passage!$B$2:$Y$17,"&lt;&gt;"),"")</f>
        <v/>
      </c>
      <c r="AF452" t="str">
        <f t="shared" si="84"/>
        <v/>
      </c>
      <c r="AG452" t="str">
        <f t="shared" si="85"/>
        <v/>
      </c>
      <c r="AH452" t="str">
        <f t="shared" si="88"/>
        <v/>
      </c>
      <c r="AI452" t="str">
        <f t="shared" si="89"/>
        <v/>
      </c>
      <c r="AJ452" t="str">
        <f t="shared" si="90"/>
        <v/>
      </c>
      <c r="AK452" t="str">
        <f>IF('Plate preparation Calculations'!N459&lt;&gt;"",'Plate preparation Calculations'!N459,"")</f>
        <v/>
      </c>
      <c r="AL452" s="27" t="str">
        <f t="shared" si="91"/>
        <v/>
      </c>
      <c r="AM452" s="21" t="str">
        <f t="shared" si="92"/>
        <v/>
      </c>
      <c r="AN452" t="str">
        <f t="shared" si="86"/>
        <v/>
      </c>
    </row>
    <row r="453" spans="29:40" x14ac:dyDescent="0.3">
      <c r="AC453" t="str">
        <f t="shared" si="82"/>
        <v/>
      </c>
      <c r="AD453" t="str">
        <f t="shared" si="83"/>
        <v/>
      </c>
      <c r="AE453" t="str">
        <f>IF(AB453&lt;&gt;"",COUNTIFS($B$2:$Y$17,AB453,cell_passage!$B$2:$Y$17,"&lt;&gt;"),"")</f>
        <v/>
      </c>
      <c r="AF453" t="str">
        <f t="shared" si="84"/>
        <v/>
      </c>
      <c r="AG453" t="str">
        <f t="shared" si="85"/>
        <v/>
      </c>
      <c r="AH453" t="str">
        <f t="shared" si="88"/>
        <v/>
      </c>
      <c r="AI453" t="str">
        <f t="shared" si="89"/>
        <v/>
      </c>
      <c r="AJ453" t="str">
        <f t="shared" si="90"/>
        <v/>
      </c>
      <c r="AK453" t="str">
        <f>IF('Plate preparation Calculations'!N460&lt;&gt;"",'Plate preparation Calculations'!N460,"")</f>
        <v/>
      </c>
      <c r="AL453" s="27" t="str">
        <f t="shared" si="91"/>
        <v/>
      </c>
      <c r="AM453" s="21" t="str">
        <f t="shared" si="92"/>
        <v/>
      </c>
      <c r="AN453" t="str">
        <f t="shared" si="86"/>
        <v/>
      </c>
    </row>
    <row r="454" spans="29:40" x14ac:dyDescent="0.3">
      <c r="AC454" t="str">
        <f t="shared" si="82"/>
        <v/>
      </c>
      <c r="AD454" t="str">
        <f t="shared" si="83"/>
        <v/>
      </c>
      <c r="AE454" t="str">
        <f>IF(AB454&lt;&gt;"",COUNTIFS($B$2:$Y$17,AB454,cell_passage!$B$2:$Y$17,"&lt;&gt;"),"")</f>
        <v/>
      </c>
      <c r="AF454" t="str">
        <f t="shared" si="84"/>
        <v/>
      </c>
      <c r="AG454" t="str">
        <f t="shared" si="85"/>
        <v/>
      </c>
      <c r="AH454" t="str">
        <f t="shared" si="88"/>
        <v/>
      </c>
      <c r="AI454" t="str">
        <f t="shared" si="89"/>
        <v/>
      </c>
      <c r="AJ454" t="str">
        <f t="shared" si="90"/>
        <v/>
      </c>
      <c r="AK454" t="str">
        <f>IF('Plate preparation Calculations'!N461&lt;&gt;"",'Plate preparation Calculations'!N461,"")</f>
        <v/>
      </c>
      <c r="AL454" s="27" t="str">
        <f t="shared" si="91"/>
        <v/>
      </c>
      <c r="AM454" s="21" t="str">
        <f t="shared" si="92"/>
        <v/>
      </c>
      <c r="AN454" t="str">
        <f t="shared" si="86"/>
        <v/>
      </c>
    </row>
    <row r="455" spans="29:40" x14ac:dyDescent="0.3">
      <c r="AC455" t="str">
        <f t="shared" ref="AC455:AC496" si="94">IFERROR(IF(AB455&lt;&gt;"error",LEFT(AB455,FIND(" - ",AB455)-1),"error! Please check plate layout"),"")</f>
        <v/>
      </c>
      <c r="AD455" t="str">
        <f t="shared" ref="AD455:AD496" si="95">TRIM(MID(SUBSTITUTE(AB455," - ",REPT(" ",LEN(AB455))),(2-1)*LEN(AB455)+1,LEN(AB455)))</f>
        <v/>
      </c>
      <c r="AE455" t="str">
        <f>IF(AB455&lt;&gt;"",COUNTIFS($B$2:$Y$17,AB455,cell_passage!$B$2:$Y$17,"&lt;&gt;"),"")</f>
        <v/>
      </c>
      <c r="AF455" t="str">
        <f t="shared" si="84"/>
        <v/>
      </c>
      <c r="AG455" t="str">
        <f t="shared" si="85"/>
        <v/>
      </c>
      <c r="AH455" t="str">
        <f t="shared" si="88"/>
        <v/>
      </c>
      <c r="AI455" t="str">
        <f t="shared" si="89"/>
        <v/>
      </c>
      <c r="AJ455" t="str">
        <f t="shared" si="90"/>
        <v/>
      </c>
      <c r="AK455" t="str">
        <f>IF('Plate preparation Calculations'!N462&lt;&gt;"",'Plate preparation Calculations'!N462,"")</f>
        <v/>
      </c>
      <c r="AL455" s="27" t="str">
        <f t="shared" si="91"/>
        <v/>
      </c>
      <c r="AM455" s="21" t="str">
        <f t="shared" si="92"/>
        <v/>
      </c>
      <c r="AN455" t="str">
        <f t="shared" si="86"/>
        <v/>
      </c>
    </row>
    <row r="456" spans="29:40" x14ac:dyDescent="0.3">
      <c r="AC456" t="str">
        <f t="shared" si="94"/>
        <v/>
      </c>
      <c r="AD456" t="str">
        <f t="shared" si="95"/>
        <v/>
      </c>
      <c r="AE456" t="str">
        <f>IF(AB456&lt;&gt;"",COUNTIFS($B$2:$Y$17,AB456,cell_passage!$B$2:$Y$17,"&lt;&gt;"),"")</f>
        <v/>
      </c>
      <c r="AF456" t="str">
        <f t="shared" si="84"/>
        <v/>
      </c>
      <c r="AG456" t="str">
        <f t="shared" si="85"/>
        <v/>
      </c>
      <c r="AH456" t="str">
        <f t="shared" si="88"/>
        <v/>
      </c>
      <c r="AI456" t="str">
        <f t="shared" si="89"/>
        <v/>
      </c>
      <c r="AJ456" t="str">
        <f t="shared" si="90"/>
        <v/>
      </c>
      <c r="AK456" t="str">
        <f>IF('Plate preparation Calculations'!N463&lt;&gt;"",'Plate preparation Calculations'!N463,"")</f>
        <v/>
      </c>
      <c r="AL456" s="27" t="str">
        <f t="shared" si="91"/>
        <v/>
      </c>
      <c r="AM456" s="21" t="str">
        <f t="shared" si="92"/>
        <v/>
      </c>
      <c r="AN456" t="str">
        <f t="shared" si="86"/>
        <v/>
      </c>
    </row>
    <row r="457" spans="29:40" x14ac:dyDescent="0.3">
      <c r="AC457" t="str">
        <f t="shared" si="94"/>
        <v/>
      </c>
      <c r="AD457" t="str">
        <f t="shared" si="95"/>
        <v/>
      </c>
      <c r="AE457" t="str">
        <f>IF(AB457&lt;&gt;"",COUNTIFS($B$2:$Y$17,AB457,cell_passage!$B$2:$Y$17,"&lt;&gt;"),"")</f>
        <v/>
      </c>
      <c r="AF457" t="str">
        <f t="shared" si="84"/>
        <v/>
      </c>
      <c r="AG457" t="str">
        <f t="shared" si="85"/>
        <v/>
      </c>
      <c r="AH457" t="str">
        <f t="shared" si="88"/>
        <v/>
      </c>
      <c r="AI457" t="str">
        <f t="shared" si="89"/>
        <v/>
      </c>
      <c r="AJ457" t="str">
        <f t="shared" si="90"/>
        <v/>
      </c>
      <c r="AK457" t="str">
        <f>IF('Plate preparation Calculations'!N464&lt;&gt;"",'Plate preparation Calculations'!N464,"")</f>
        <v/>
      </c>
      <c r="AL457" s="27" t="str">
        <f t="shared" si="91"/>
        <v/>
      </c>
      <c r="AM457" s="21" t="str">
        <f t="shared" si="92"/>
        <v/>
      </c>
      <c r="AN457" t="str">
        <f t="shared" si="86"/>
        <v/>
      </c>
    </row>
    <row r="458" spans="29:40" x14ac:dyDescent="0.3">
      <c r="AC458" t="str">
        <f t="shared" si="94"/>
        <v/>
      </c>
      <c r="AD458" t="str">
        <f t="shared" si="95"/>
        <v/>
      </c>
      <c r="AE458" t="str">
        <f>IF(AB458&lt;&gt;"",COUNTIFS($B$2:$Y$17,AB458,cell_passage!$B$2:$Y$17,"&lt;&gt;"),"")</f>
        <v/>
      </c>
      <c r="AF458" t="str">
        <f t="shared" si="84"/>
        <v/>
      </c>
      <c r="AG458" t="str">
        <f t="shared" si="85"/>
        <v/>
      </c>
      <c r="AH458" t="str">
        <f t="shared" si="88"/>
        <v/>
      </c>
      <c r="AI458" t="str">
        <f t="shared" si="89"/>
        <v/>
      </c>
      <c r="AJ458" t="str">
        <f t="shared" si="90"/>
        <v/>
      </c>
      <c r="AK458" t="str">
        <f>IF('Plate preparation Calculations'!N465&lt;&gt;"",'Plate preparation Calculations'!N465,"")</f>
        <v/>
      </c>
      <c r="AL458" s="27" t="str">
        <f t="shared" si="91"/>
        <v/>
      </c>
      <c r="AM458" s="21" t="str">
        <f t="shared" si="92"/>
        <v/>
      </c>
      <c r="AN458" t="str">
        <f t="shared" si="86"/>
        <v/>
      </c>
    </row>
    <row r="459" spans="29:40" x14ac:dyDescent="0.3">
      <c r="AC459" t="str">
        <f t="shared" si="94"/>
        <v/>
      </c>
      <c r="AD459" t="str">
        <f t="shared" si="95"/>
        <v/>
      </c>
      <c r="AE459" t="str">
        <f>IF(AB459&lt;&gt;"",COUNTIFS($B$2:$Y$17,AB459,cell_passage!$B$2:$Y$17,"&lt;&gt;"),"")</f>
        <v/>
      </c>
      <c r="AF459" t="str">
        <f t="shared" si="84"/>
        <v/>
      </c>
      <c r="AG459" t="str">
        <f t="shared" si="85"/>
        <v/>
      </c>
      <c r="AH459" t="str">
        <f t="shared" si="88"/>
        <v/>
      </c>
      <c r="AI459" t="str">
        <f t="shared" si="89"/>
        <v/>
      </c>
      <c r="AJ459" t="str">
        <f t="shared" si="90"/>
        <v/>
      </c>
      <c r="AK459" t="str">
        <f>IF('Plate preparation Calculations'!N466&lt;&gt;"",'Plate preparation Calculations'!N466,"")</f>
        <v/>
      </c>
      <c r="AL459" s="27" t="str">
        <f t="shared" si="91"/>
        <v/>
      </c>
      <c r="AM459" s="21" t="str">
        <f t="shared" si="92"/>
        <v/>
      </c>
      <c r="AN459" t="str">
        <f t="shared" si="86"/>
        <v/>
      </c>
    </row>
    <row r="460" spans="29:40" x14ac:dyDescent="0.3">
      <c r="AC460" t="str">
        <f t="shared" si="94"/>
        <v/>
      </c>
      <c r="AD460" t="str">
        <f t="shared" si="95"/>
        <v/>
      </c>
      <c r="AE460" t="str">
        <f>IF(AB460&lt;&gt;"",COUNTIFS($B$2:$Y$17,AB460,cell_passage!$B$2:$Y$17,"&lt;&gt;"),"")</f>
        <v/>
      </c>
      <c r="AF460" t="str">
        <f t="shared" si="84"/>
        <v/>
      </c>
      <c r="AG460" t="str">
        <f t="shared" si="85"/>
        <v/>
      </c>
      <c r="AH460" t="str">
        <f t="shared" si="88"/>
        <v/>
      </c>
      <c r="AI460" t="str">
        <f t="shared" si="89"/>
        <v/>
      </c>
      <c r="AJ460" t="str">
        <f t="shared" si="90"/>
        <v/>
      </c>
      <c r="AK460" t="str">
        <f>IF('Plate preparation Calculations'!N467&lt;&gt;"",'Plate preparation Calculations'!N467,"")</f>
        <v/>
      </c>
      <c r="AL460" s="27" t="str">
        <f t="shared" si="91"/>
        <v/>
      </c>
      <c r="AM460" s="21" t="str">
        <f t="shared" si="92"/>
        <v/>
      </c>
      <c r="AN460" t="str">
        <f t="shared" si="86"/>
        <v/>
      </c>
    </row>
    <row r="461" spans="29:40" x14ac:dyDescent="0.3">
      <c r="AC461" t="str">
        <f t="shared" si="94"/>
        <v/>
      </c>
      <c r="AD461" t="str">
        <f t="shared" si="95"/>
        <v/>
      </c>
      <c r="AE461" t="str">
        <f>IF(AB461&lt;&gt;"",COUNTIFS($B$2:$Y$17,AB461,cell_passage!$B$2:$Y$17,"&lt;&gt;"),"")</f>
        <v/>
      </c>
      <c r="AF461" t="str">
        <f t="shared" ref="AF461:AF496" si="96">IFERROR(AE461*AD461,"")</f>
        <v/>
      </c>
      <c r="AG461" t="str">
        <f t="shared" ref="AG461:AG496" si="97">IFERROR(AE461*$AF$1,"")</f>
        <v/>
      </c>
      <c r="AH461" t="str">
        <f t="shared" si="88"/>
        <v/>
      </c>
      <c r="AI461" t="str">
        <f t="shared" si="89"/>
        <v/>
      </c>
      <c r="AJ461" t="str">
        <f t="shared" si="90"/>
        <v/>
      </c>
      <c r="AK461" t="str">
        <f>IF('Plate preparation Calculations'!N468&lt;&gt;"",'Plate preparation Calculations'!N468,"")</f>
        <v/>
      </c>
      <c r="AL461" s="27" t="str">
        <f t="shared" si="91"/>
        <v/>
      </c>
      <c r="AM461" s="21" t="str">
        <f t="shared" si="92"/>
        <v/>
      </c>
      <c r="AN461" t="str">
        <f t="shared" ref="AN461:AN496" si="98">IFERROR($AF$1*$AC$1*$AC$2*AE461,"")</f>
        <v/>
      </c>
    </row>
    <row r="462" spans="29:40" x14ac:dyDescent="0.3">
      <c r="AC462" t="str">
        <f t="shared" si="94"/>
        <v/>
      </c>
      <c r="AD462" t="str">
        <f t="shared" si="95"/>
        <v/>
      </c>
      <c r="AE462" t="str">
        <f>IF(AB462&lt;&gt;"",COUNTIFS($B$2:$Y$17,AB462,cell_passage!$B$2:$Y$17,"&lt;&gt;"),"")</f>
        <v/>
      </c>
      <c r="AF462" t="str">
        <f t="shared" si="96"/>
        <v/>
      </c>
      <c r="AG462" t="str">
        <f t="shared" si="97"/>
        <v/>
      </c>
      <c r="AH462" t="str">
        <f t="shared" si="88"/>
        <v/>
      </c>
      <c r="AI462" t="str">
        <f t="shared" si="89"/>
        <v/>
      </c>
      <c r="AJ462" t="str">
        <f t="shared" si="90"/>
        <v/>
      </c>
      <c r="AK462" t="str">
        <f>IF('Plate preparation Calculations'!N469&lt;&gt;"",'Plate preparation Calculations'!N469,"")</f>
        <v/>
      </c>
      <c r="AL462" s="27" t="str">
        <f t="shared" si="91"/>
        <v/>
      </c>
      <c r="AM462" s="21" t="str">
        <f t="shared" si="92"/>
        <v/>
      </c>
      <c r="AN462" t="str">
        <f t="shared" si="98"/>
        <v/>
      </c>
    </row>
    <row r="463" spans="29:40" x14ac:dyDescent="0.3">
      <c r="AC463" t="str">
        <f t="shared" si="94"/>
        <v/>
      </c>
      <c r="AD463" t="str">
        <f t="shared" si="95"/>
        <v/>
      </c>
      <c r="AE463" t="str">
        <f>IF(AB463&lt;&gt;"",COUNTIFS($B$2:$Y$17,AB463,cell_passage!$B$2:$Y$17,"&lt;&gt;"),"")</f>
        <v/>
      </c>
      <c r="AF463" t="str">
        <f t="shared" si="96"/>
        <v/>
      </c>
      <c r="AG463" t="str">
        <f t="shared" si="97"/>
        <v/>
      </c>
      <c r="AH463" t="str">
        <f t="shared" si="88"/>
        <v/>
      </c>
      <c r="AI463" t="str">
        <f t="shared" si="89"/>
        <v/>
      </c>
      <c r="AJ463" t="str">
        <f t="shared" si="90"/>
        <v/>
      </c>
      <c r="AK463" t="str">
        <f>IF('Plate preparation Calculations'!N470&lt;&gt;"",'Plate preparation Calculations'!N470,"")</f>
        <v/>
      </c>
      <c r="AL463" s="27" t="str">
        <f t="shared" si="91"/>
        <v/>
      </c>
      <c r="AM463" s="21" t="str">
        <f t="shared" si="92"/>
        <v/>
      </c>
      <c r="AN463" t="str">
        <f t="shared" si="98"/>
        <v/>
      </c>
    </row>
    <row r="464" spans="29:40" x14ac:dyDescent="0.3">
      <c r="AC464" t="str">
        <f t="shared" si="94"/>
        <v/>
      </c>
      <c r="AD464" t="str">
        <f t="shared" si="95"/>
        <v/>
      </c>
      <c r="AE464" t="str">
        <f>IF(AB464&lt;&gt;"",COUNTIFS($B$2:$Y$17,AB464,cell_passage!$B$2:$Y$17,"&lt;&gt;"),"")</f>
        <v/>
      </c>
      <c r="AF464" t="str">
        <f t="shared" si="96"/>
        <v/>
      </c>
      <c r="AG464" t="str">
        <f t="shared" si="97"/>
        <v/>
      </c>
      <c r="AH464" t="str">
        <f t="shared" si="88"/>
        <v/>
      </c>
      <c r="AI464" t="str">
        <f t="shared" si="89"/>
        <v/>
      </c>
      <c r="AJ464" t="str">
        <f t="shared" si="90"/>
        <v/>
      </c>
      <c r="AK464" t="str">
        <f>IF('Plate preparation Calculations'!N471&lt;&gt;"",'Plate preparation Calculations'!N471,"")</f>
        <v/>
      </c>
      <c r="AL464" s="27" t="str">
        <f t="shared" si="91"/>
        <v/>
      </c>
      <c r="AM464" s="21" t="str">
        <f t="shared" si="92"/>
        <v/>
      </c>
      <c r="AN464" t="str">
        <f t="shared" si="98"/>
        <v/>
      </c>
    </row>
    <row r="465" spans="29:40" x14ac:dyDescent="0.3">
      <c r="AC465" t="str">
        <f t="shared" si="94"/>
        <v/>
      </c>
      <c r="AD465" t="str">
        <f t="shared" si="95"/>
        <v/>
      </c>
      <c r="AE465" t="str">
        <f>IF(AB465&lt;&gt;"",COUNTIFS($B$2:$Y$17,AB465,cell_passage!$B$2:$Y$17,"&lt;&gt;"),"")</f>
        <v/>
      </c>
      <c r="AF465" t="str">
        <f t="shared" si="96"/>
        <v/>
      </c>
      <c r="AG465" t="str">
        <f t="shared" si="97"/>
        <v/>
      </c>
      <c r="AH465" t="str">
        <f t="shared" si="88"/>
        <v/>
      </c>
      <c r="AI465" t="str">
        <f t="shared" si="89"/>
        <v/>
      </c>
      <c r="AJ465" t="str">
        <f t="shared" si="90"/>
        <v/>
      </c>
      <c r="AK465" t="str">
        <f>IF('Plate preparation Calculations'!N472&lt;&gt;"",'Plate preparation Calculations'!N472,"")</f>
        <v/>
      </c>
      <c r="AL465" s="27" t="str">
        <f t="shared" si="91"/>
        <v/>
      </c>
      <c r="AM465" s="21" t="str">
        <f t="shared" si="92"/>
        <v/>
      </c>
      <c r="AN465" t="str">
        <f t="shared" si="98"/>
        <v/>
      </c>
    </row>
    <row r="466" spans="29:40" x14ac:dyDescent="0.3">
      <c r="AC466" t="str">
        <f t="shared" si="94"/>
        <v/>
      </c>
      <c r="AD466" t="str">
        <f t="shared" si="95"/>
        <v/>
      </c>
      <c r="AE466" t="str">
        <f>IF(AB466&lt;&gt;"",COUNTIFS($B$2:$Y$17,AB466,cell_passage!$B$2:$Y$17,"&lt;&gt;"),"")</f>
        <v/>
      </c>
      <c r="AF466" t="str">
        <f t="shared" si="96"/>
        <v/>
      </c>
      <c r="AG466" t="str">
        <f t="shared" si="97"/>
        <v/>
      </c>
      <c r="AH466" t="str">
        <f t="shared" si="88"/>
        <v/>
      </c>
      <c r="AI466" t="str">
        <f t="shared" si="89"/>
        <v/>
      </c>
      <c r="AJ466" t="str">
        <f t="shared" si="90"/>
        <v/>
      </c>
      <c r="AK466" t="str">
        <f>IF('Plate preparation Calculations'!N473&lt;&gt;"",'Plate preparation Calculations'!N473,"")</f>
        <v/>
      </c>
      <c r="AL466" s="27" t="str">
        <f t="shared" si="91"/>
        <v/>
      </c>
      <c r="AM466" s="21" t="str">
        <f t="shared" si="92"/>
        <v/>
      </c>
      <c r="AN466" t="str">
        <f t="shared" si="98"/>
        <v/>
      </c>
    </row>
    <row r="467" spans="29:40" x14ac:dyDescent="0.3">
      <c r="AC467" t="str">
        <f t="shared" si="94"/>
        <v/>
      </c>
      <c r="AD467" t="str">
        <f t="shared" si="95"/>
        <v/>
      </c>
      <c r="AE467" t="str">
        <f>IF(AB467&lt;&gt;"",COUNTIFS($B$2:$Y$17,AB467,cell_passage!$B$2:$Y$17,"&lt;&gt;"),"")</f>
        <v/>
      </c>
      <c r="AF467" t="str">
        <f t="shared" si="96"/>
        <v/>
      </c>
      <c r="AG467" t="str">
        <f t="shared" si="97"/>
        <v/>
      </c>
      <c r="AH467" t="str">
        <f t="shared" si="88"/>
        <v/>
      </c>
      <c r="AI467" t="str">
        <f t="shared" si="89"/>
        <v/>
      </c>
      <c r="AJ467" t="str">
        <f t="shared" si="90"/>
        <v/>
      </c>
      <c r="AK467" t="str">
        <f>IF('Plate preparation Calculations'!N474&lt;&gt;"",'Plate preparation Calculations'!N474,"")</f>
        <v/>
      </c>
      <c r="AL467" s="27" t="str">
        <f t="shared" si="91"/>
        <v/>
      </c>
      <c r="AM467" s="21" t="str">
        <f t="shared" si="92"/>
        <v/>
      </c>
      <c r="AN467" t="str">
        <f t="shared" si="98"/>
        <v/>
      </c>
    </row>
    <row r="468" spans="29:40" x14ac:dyDescent="0.3">
      <c r="AC468" t="str">
        <f t="shared" si="94"/>
        <v/>
      </c>
      <c r="AD468" t="str">
        <f t="shared" si="95"/>
        <v/>
      </c>
      <c r="AE468" t="str">
        <f>IF(AB468&lt;&gt;"",COUNTIFS($B$2:$Y$17,AB468,cell_passage!$B$2:$Y$17,"&lt;&gt;"),"")</f>
        <v/>
      </c>
      <c r="AF468" t="str">
        <f t="shared" si="96"/>
        <v/>
      </c>
      <c r="AG468" t="str">
        <f t="shared" si="97"/>
        <v/>
      </c>
      <c r="AH468" t="str">
        <f t="shared" ref="AH468:AH496" si="99">IFERROR(1000*AF468/AG468,"")</f>
        <v/>
      </c>
      <c r="AI468" t="str">
        <f t="shared" ref="AI468:AI496" si="100">IFERROR(AF468*$AC$1,"")</f>
        <v/>
      </c>
      <c r="AJ468" t="str">
        <f t="shared" ref="AJ468:AJ496" si="101">IFERROR(AG468*$AC$1,"")</f>
        <v/>
      </c>
      <c r="AK468" t="str">
        <f>IF('Plate preparation Calculations'!N475&lt;&gt;"",'Plate preparation Calculations'!N475,"")</f>
        <v/>
      </c>
      <c r="AL468" s="27" t="str">
        <f t="shared" ref="AL468:AL496" si="102">IFERROR(1000*$AC$2*AI468/AK468,"")</f>
        <v/>
      </c>
      <c r="AM468" s="21" t="str">
        <f t="shared" ref="AM468:AM496" si="103">IFERROR(AN468-AL468,"")</f>
        <v/>
      </c>
      <c r="AN468" t="str">
        <f t="shared" si="98"/>
        <v/>
      </c>
    </row>
    <row r="469" spans="29:40" x14ac:dyDescent="0.3">
      <c r="AC469" t="str">
        <f t="shared" si="94"/>
        <v/>
      </c>
      <c r="AD469" t="str">
        <f t="shared" si="95"/>
        <v/>
      </c>
      <c r="AE469" t="str">
        <f>IF(AB469&lt;&gt;"",COUNTIFS($B$2:$Y$17,AB469,cell_passage!$B$2:$Y$17,"&lt;&gt;"),"")</f>
        <v/>
      </c>
      <c r="AF469" t="str">
        <f t="shared" si="96"/>
        <v/>
      </c>
      <c r="AG469" t="str">
        <f t="shared" si="97"/>
        <v/>
      </c>
      <c r="AH469" t="str">
        <f t="shared" si="99"/>
        <v/>
      </c>
      <c r="AI469" t="str">
        <f t="shared" si="100"/>
        <v/>
      </c>
      <c r="AJ469" t="str">
        <f t="shared" si="101"/>
        <v/>
      </c>
      <c r="AK469" t="str">
        <f>IF('Plate preparation Calculations'!N476&lt;&gt;"",'Plate preparation Calculations'!N476,"")</f>
        <v/>
      </c>
      <c r="AL469" s="27" t="str">
        <f t="shared" si="102"/>
        <v/>
      </c>
      <c r="AM469" s="21" t="str">
        <f t="shared" si="103"/>
        <v/>
      </c>
      <c r="AN469" t="str">
        <f t="shared" si="98"/>
        <v/>
      </c>
    </row>
    <row r="470" spans="29:40" x14ac:dyDescent="0.3">
      <c r="AC470" t="str">
        <f t="shared" si="94"/>
        <v/>
      </c>
      <c r="AD470" t="str">
        <f t="shared" si="95"/>
        <v/>
      </c>
      <c r="AE470" t="str">
        <f>IF(AB470&lt;&gt;"",COUNTIFS($B$2:$Y$17,AB470,cell_passage!$B$2:$Y$17,"&lt;&gt;"),"")</f>
        <v/>
      </c>
      <c r="AF470" t="str">
        <f t="shared" si="96"/>
        <v/>
      </c>
      <c r="AG470" t="str">
        <f t="shared" si="97"/>
        <v/>
      </c>
      <c r="AH470" t="str">
        <f t="shared" si="99"/>
        <v/>
      </c>
      <c r="AI470" t="str">
        <f t="shared" si="100"/>
        <v/>
      </c>
      <c r="AJ470" t="str">
        <f t="shared" si="101"/>
        <v/>
      </c>
      <c r="AK470" t="str">
        <f>IF('Plate preparation Calculations'!N477&lt;&gt;"",'Plate preparation Calculations'!N477,"")</f>
        <v/>
      </c>
      <c r="AL470" s="27" t="str">
        <f t="shared" si="102"/>
        <v/>
      </c>
      <c r="AM470" s="21" t="str">
        <f t="shared" si="103"/>
        <v/>
      </c>
      <c r="AN470" t="str">
        <f t="shared" si="98"/>
        <v/>
      </c>
    </row>
    <row r="471" spans="29:40" x14ac:dyDescent="0.3">
      <c r="AC471" t="str">
        <f t="shared" si="94"/>
        <v/>
      </c>
      <c r="AD471" t="str">
        <f t="shared" si="95"/>
        <v/>
      </c>
      <c r="AE471" t="str">
        <f>IF(AB471&lt;&gt;"",COUNTIFS($B$2:$Y$17,AB471,cell_passage!$B$2:$Y$17,"&lt;&gt;"),"")</f>
        <v/>
      </c>
      <c r="AF471" t="str">
        <f t="shared" si="96"/>
        <v/>
      </c>
      <c r="AG471" t="str">
        <f t="shared" si="97"/>
        <v/>
      </c>
      <c r="AH471" t="str">
        <f t="shared" si="99"/>
        <v/>
      </c>
      <c r="AI471" t="str">
        <f t="shared" si="100"/>
        <v/>
      </c>
      <c r="AJ471" t="str">
        <f t="shared" si="101"/>
        <v/>
      </c>
      <c r="AK471" t="str">
        <f>IF('Plate preparation Calculations'!N478&lt;&gt;"",'Plate preparation Calculations'!N478,"")</f>
        <v/>
      </c>
      <c r="AL471" s="27" t="str">
        <f t="shared" si="102"/>
        <v/>
      </c>
      <c r="AM471" s="21" t="str">
        <f t="shared" si="103"/>
        <v/>
      </c>
      <c r="AN471" t="str">
        <f t="shared" si="98"/>
        <v/>
      </c>
    </row>
    <row r="472" spans="29:40" x14ac:dyDescent="0.3">
      <c r="AC472" t="str">
        <f t="shared" si="94"/>
        <v/>
      </c>
      <c r="AD472" t="str">
        <f t="shared" si="95"/>
        <v/>
      </c>
      <c r="AE472" t="str">
        <f>IF(AB472&lt;&gt;"",COUNTIFS($B$2:$Y$17,AB472,cell_passage!$B$2:$Y$17,"&lt;&gt;"),"")</f>
        <v/>
      </c>
      <c r="AF472" t="str">
        <f t="shared" si="96"/>
        <v/>
      </c>
      <c r="AG472" t="str">
        <f t="shared" si="97"/>
        <v/>
      </c>
      <c r="AH472" t="str">
        <f t="shared" si="99"/>
        <v/>
      </c>
      <c r="AI472" t="str">
        <f t="shared" si="100"/>
        <v/>
      </c>
      <c r="AJ472" t="str">
        <f t="shared" si="101"/>
        <v/>
      </c>
      <c r="AK472" t="str">
        <f>IF('Plate preparation Calculations'!N479&lt;&gt;"",'Plate preparation Calculations'!N479,"")</f>
        <v/>
      </c>
      <c r="AL472" s="27" t="str">
        <f t="shared" si="102"/>
        <v/>
      </c>
      <c r="AM472" s="21" t="str">
        <f t="shared" si="103"/>
        <v/>
      </c>
      <c r="AN472" t="str">
        <f t="shared" si="98"/>
        <v/>
      </c>
    </row>
    <row r="473" spans="29:40" x14ac:dyDescent="0.3">
      <c r="AC473" t="str">
        <f t="shared" si="94"/>
        <v/>
      </c>
      <c r="AD473" t="str">
        <f t="shared" si="95"/>
        <v/>
      </c>
      <c r="AE473" t="str">
        <f>IF(AB473&lt;&gt;"",COUNTIFS($B$2:$Y$17,AB473,cell_passage!$B$2:$Y$17,"&lt;&gt;"),"")</f>
        <v/>
      </c>
      <c r="AF473" t="str">
        <f t="shared" si="96"/>
        <v/>
      </c>
      <c r="AG473" t="str">
        <f t="shared" si="97"/>
        <v/>
      </c>
      <c r="AH473" t="str">
        <f t="shared" si="99"/>
        <v/>
      </c>
      <c r="AI473" t="str">
        <f t="shared" si="100"/>
        <v/>
      </c>
      <c r="AJ473" t="str">
        <f t="shared" si="101"/>
        <v/>
      </c>
      <c r="AK473" t="str">
        <f>IF('Plate preparation Calculations'!N480&lt;&gt;"",'Plate preparation Calculations'!N480,"")</f>
        <v/>
      </c>
      <c r="AL473" s="27" t="str">
        <f t="shared" si="102"/>
        <v/>
      </c>
      <c r="AM473" s="21" t="str">
        <f t="shared" si="103"/>
        <v/>
      </c>
      <c r="AN473" t="str">
        <f t="shared" si="98"/>
        <v/>
      </c>
    </row>
    <row r="474" spans="29:40" x14ac:dyDescent="0.3">
      <c r="AC474" t="str">
        <f t="shared" si="94"/>
        <v/>
      </c>
      <c r="AD474" t="str">
        <f t="shared" si="95"/>
        <v/>
      </c>
      <c r="AE474" t="str">
        <f>IF(AB474&lt;&gt;"",COUNTIFS($B$2:$Y$17,AB474,cell_passage!$B$2:$Y$17,"&lt;&gt;"),"")</f>
        <v/>
      </c>
      <c r="AF474" t="str">
        <f t="shared" si="96"/>
        <v/>
      </c>
      <c r="AG474" t="str">
        <f t="shared" si="97"/>
        <v/>
      </c>
      <c r="AH474" t="str">
        <f t="shared" si="99"/>
        <v/>
      </c>
      <c r="AI474" t="str">
        <f t="shared" si="100"/>
        <v/>
      </c>
      <c r="AJ474" t="str">
        <f t="shared" si="101"/>
        <v/>
      </c>
      <c r="AK474" t="str">
        <f>IF('Plate preparation Calculations'!N481&lt;&gt;"",'Plate preparation Calculations'!N481,"")</f>
        <v/>
      </c>
      <c r="AL474" s="27" t="str">
        <f t="shared" si="102"/>
        <v/>
      </c>
      <c r="AM474" s="21" t="str">
        <f t="shared" si="103"/>
        <v/>
      </c>
      <c r="AN474" t="str">
        <f t="shared" si="98"/>
        <v/>
      </c>
    </row>
    <row r="475" spans="29:40" x14ac:dyDescent="0.3">
      <c r="AC475" t="str">
        <f t="shared" si="94"/>
        <v/>
      </c>
      <c r="AD475" t="str">
        <f t="shared" si="95"/>
        <v/>
      </c>
      <c r="AE475" t="str">
        <f>IF(AB475&lt;&gt;"",COUNTIFS($B$2:$Y$17,AB475,cell_passage!$B$2:$Y$17,"&lt;&gt;"),"")</f>
        <v/>
      </c>
      <c r="AF475" t="str">
        <f t="shared" si="96"/>
        <v/>
      </c>
      <c r="AG475" t="str">
        <f t="shared" si="97"/>
        <v/>
      </c>
      <c r="AH475" t="str">
        <f t="shared" si="99"/>
        <v/>
      </c>
      <c r="AI475" t="str">
        <f t="shared" si="100"/>
        <v/>
      </c>
      <c r="AJ475" t="str">
        <f t="shared" si="101"/>
        <v/>
      </c>
      <c r="AK475" t="str">
        <f>IF('Plate preparation Calculations'!N482&lt;&gt;"",'Plate preparation Calculations'!N482,"")</f>
        <v/>
      </c>
      <c r="AL475" s="27" t="str">
        <f t="shared" si="102"/>
        <v/>
      </c>
      <c r="AM475" s="21" t="str">
        <f t="shared" si="103"/>
        <v/>
      </c>
      <c r="AN475" t="str">
        <f t="shared" si="98"/>
        <v/>
      </c>
    </row>
    <row r="476" spans="29:40" x14ac:dyDescent="0.3">
      <c r="AC476" t="str">
        <f t="shared" si="94"/>
        <v/>
      </c>
      <c r="AD476" t="str">
        <f t="shared" si="95"/>
        <v/>
      </c>
      <c r="AE476" t="str">
        <f>IF(AB476&lt;&gt;"",COUNTIFS($B$2:$Y$17,AB476,cell_passage!$B$2:$Y$17,"&lt;&gt;"),"")</f>
        <v/>
      </c>
      <c r="AF476" t="str">
        <f t="shared" si="96"/>
        <v/>
      </c>
      <c r="AG476" t="str">
        <f t="shared" si="97"/>
        <v/>
      </c>
      <c r="AH476" t="str">
        <f t="shared" si="99"/>
        <v/>
      </c>
      <c r="AI476" t="str">
        <f t="shared" si="100"/>
        <v/>
      </c>
      <c r="AJ476" t="str">
        <f t="shared" si="101"/>
        <v/>
      </c>
      <c r="AK476" t="str">
        <f>IF('Plate preparation Calculations'!N483&lt;&gt;"",'Plate preparation Calculations'!N483,"")</f>
        <v/>
      </c>
      <c r="AL476" s="27" t="str">
        <f t="shared" si="102"/>
        <v/>
      </c>
      <c r="AM476" s="21" t="str">
        <f t="shared" si="103"/>
        <v/>
      </c>
      <c r="AN476" t="str">
        <f t="shared" si="98"/>
        <v/>
      </c>
    </row>
    <row r="477" spans="29:40" x14ac:dyDescent="0.3">
      <c r="AC477" t="str">
        <f t="shared" si="94"/>
        <v/>
      </c>
      <c r="AD477" t="str">
        <f t="shared" si="95"/>
        <v/>
      </c>
      <c r="AE477" t="str">
        <f>IF(AB477&lt;&gt;"",COUNTIFS($B$2:$Y$17,AB477,cell_passage!$B$2:$Y$17,"&lt;&gt;"),"")</f>
        <v/>
      </c>
      <c r="AF477" t="str">
        <f t="shared" si="96"/>
        <v/>
      </c>
      <c r="AG477" t="str">
        <f t="shared" si="97"/>
        <v/>
      </c>
      <c r="AH477" t="str">
        <f t="shared" si="99"/>
        <v/>
      </c>
      <c r="AI477" t="str">
        <f t="shared" si="100"/>
        <v/>
      </c>
      <c r="AJ477" t="str">
        <f t="shared" si="101"/>
        <v/>
      </c>
      <c r="AK477" t="str">
        <f>IF('Plate preparation Calculations'!N484&lt;&gt;"",'Plate preparation Calculations'!N484,"")</f>
        <v/>
      </c>
      <c r="AL477" s="27" t="str">
        <f t="shared" si="102"/>
        <v/>
      </c>
      <c r="AM477" s="21" t="str">
        <f t="shared" si="103"/>
        <v/>
      </c>
      <c r="AN477" t="str">
        <f t="shared" si="98"/>
        <v/>
      </c>
    </row>
    <row r="478" spans="29:40" x14ac:dyDescent="0.3">
      <c r="AC478" t="str">
        <f t="shared" si="94"/>
        <v/>
      </c>
      <c r="AD478" t="str">
        <f t="shared" si="95"/>
        <v/>
      </c>
      <c r="AE478" t="str">
        <f>IF(AB478&lt;&gt;"",COUNTIFS($B$2:$Y$17,AB478,cell_passage!$B$2:$Y$17,"&lt;&gt;"),"")</f>
        <v/>
      </c>
      <c r="AF478" t="str">
        <f t="shared" si="96"/>
        <v/>
      </c>
      <c r="AG478" t="str">
        <f t="shared" si="97"/>
        <v/>
      </c>
      <c r="AH478" t="str">
        <f t="shared" si="99"/>
        <v/>
      </c>
      <c r="AI478" t="str">
        <f t="shared" si="100"/>
        <v/>
      </c>
      <c r="AJ478" t="str">
        <f t="shared" si="101"/>
        <v/>
      </c>
      <c r="AK478" t="str">
        <f>IF('Plate preparation Calculations'!N485&lt;&gt;"",'Plate preparation Calculations'!N485,"")</f>
        <v/>
      </c>
      <c r="AL478" s="27" t="str">
        <f t="shared" si="102"/>
        <v/>
      </c>
      <c r="AM478" s="21" t="str">
        <f t="shared" si="103"/>
        <v/>
      </c>
      <c r="AN478" t="str">
        <f t="shared" si="98"/>
        <v/>
      </c>
    </row>
    <row r="479" spans="29:40" x14ac:dyDescent="0.3">
      <c r="AC479" t="str">
        <f t="shared" si="94"/>
        <v/>
      </c>
      <c r="AD479" t="str">
        <f t="shared" si="95"/>
        <v/>
      </c>
      <c r="AE479" t="str">
        <f>IF(AB479&lt;&gt;"",COUNTIFS($B$2:$Y$17,AB479,cell_passage!$B$2:$Y$17,"&lt;&gt;"),"")</f>
        <v/>
      </c>
      <c r="AF479" t="str">
        <f t="shared" si="96"/>
        <v/>
      </c>
      <c r="AG479" t="str">
        <f t="shared" si="97"/>
        <v/>
      </c>
      <c r="AH479" t="str">
        <f t="shared" si="99"/>
        <v/>
      </c>
      <c r="AI479" t="str">
        <f t="shared" si="100"/>
        <v/>
      </c>
      <c r="AJ479" t="str">
        <f t="shared" si="101"/>
        <v/>
      </c>
      <c r="AK479" t="str">
        <f>IF('Plate preparation Calculations'!N486&lt;&gt;"",'Plate preparation Calculations'!N486,"")</f>
        <v/>
      </c>
      <c r="AL479" s="27" t="str">
        <f t="shared" si="102"/>
        <v/>
      </c>
      <c r="AM479" s="21" t="str">
        <f t="shared" si="103"/>
        <v/>
      </c>
      <c r="AN479" t="str">
        <f t="shared" si="98"/>
        <v/>
      </c>
    </row>
    <row r="480" spans="29:40" x14ac:dyDescent="0.3">
      <c r="AC480" t="str">
        <f t="shared" si="94"/>
        <v/>
      </c>
      <c r="AD480" t="str">
        <f t="shared" si="95"/>
        <v/>
      </c>
      <c r="AE480" t="str">
        <f>IF(AB480&lt;&gt;"",COUNTIFS($B$2:$Y$17,AB480,cell_passage!$B$2:$Y$17,"&lt;&gt;"),"")</f>
        <v/>
      </c>
      <c r="AF480" t="str">
        <f t="shared" si="96"/>
        <v/>
      </c>
      <c r="AG480" t="str">
        <f t="shared" si="97"/>
        <v/>
      </c>
      <c r="AH480" t="str">
        <f t="shared" si="99"/>
        <v/>
      </c>
      <c r="AI480" t="str">
        <f t="shared" si="100"/>
        <v/>
      </c>
      <c r="AJ480" t="str">
        <f t="shared" si="101"/>
        <v/>
      </c>
      <c r="AK480" t="str">
        <f>IF('Plate preparation Calculations'!N487&lt;&gt;"",'Plate preparation Calculations'!N487,"")</f>
        <v/>
      </c>
      <c r="AL480" s="27" t="str">
        <f t="shared" si="102"/>
        <v/>
      </c>
      <c r="AM480" s="21" t="str">
        <f t="shared" si="103"/>
        <v/>
      </c>
      <c r="AN480" t="str">
        <f t="shared" si="98"/>
        <v/>
      </c>
    </row>
    <row r="481" spans="29:40" x14ac:dyDescent="0.3">
      <c r="AC481" t="str">
        <f t="shared" si="94"/>
        <v/>
      </c>
      <c r="AD481" t="str">
        <f t="shared" si="95"/>
        <v/>
      </c>
      <c r="AE481" t="str">
        <f>IF(AB481&lt;&gt;"",COUNTIFS($B$2:$Y$17,AB481,cell_passage!$B$2:$Y$17,"&lt;&gt;"),"")</f>
        <v/>
      </c>
      <c r="AF481" t="str">
        <f t="shared" si="96"/>
        <v/>
      </c>
      <c r="AG481" t="str">
        <f t="shared" si="97"/>
        <v/>
      </c>
      <c r="AH481" t="str">
        <f t="shared" si="99"/>
        <v/>
      </c>
      <c r="AI481" t="str">
        <f t="shared" si="100"/>
        <v/>
      </c>
      <c r="AJ481" t="str">
        <f t="shared" si="101"/>
        <v/>
      </c>
      <c r="AK481" t="str">
        <f>IF('Plate preparation Calculations'!N488&lt;&gt;"",'Plate preparation Calculations'!N488,"")</f>
        <v/>
      </c>
      <c r="AL481" s="27" t="str">
        <f t="shared" si="102"/>
        <v/>
      </c>
      <c r="AM481" s="21" t="str">
        <f t="shared" si="103"/>
        <v/>
      </c>
      <c r="AN481" t="str">
        <f t="shared" si="98"/>
        <v/>
      </c>
    </row>
    <row r="482" spans="29:40" x14ac:dyDescent="0.3">
      <c r="AC482" t="str">
        <f t="shared" si="94"/>
        <v/>
      </c>
      <c r="AD482" t="str">
        <f t="shared" si="95"/>
        <v/>
      </c>
      <c r="AE482" t="str">
        <f>IF(AB482&lt;&gt;"",COUNTIFS($B$2:$Y$17,AB482,cell_passage!$B$2:$Y$17,"&lt;&gt;"),"")</f>
        <v/>
      </c>
      <c r="AF482" t="str">
        <f t="shared" si="96"/>
        <v/>
      </c>
      <c r="AG482" t="str">
        <f t="shared" si="97"/>
        <v/>
      </c>
      <c r="AH482" t="str">
        <f t="shared" si="99"/>
        <v/>
      </c>
      <c r="AI482" t="str">
        <f t="shared" si="100"/>
        <v/>
      </c>
      <c r="AJ482" t="str">
        <f t="shared" si="101"/>
        <v/>
      </c>
      <c r="AK482" t="str">
        <f>IF('Plate preparation Calculations'!N489&lt;&gt;"",'Plate preparation Calculations'!N489,"")</f>
        <v/>
      </c>
      <c r="AL482" s="27" t="str">
        <f t="shared" si="102"/>
        <v/>
      </c>
      <c r="AM482" s="21" t="str">
        <f t="shared" si="103"/>
        <v/>
      </c>
      <c r="AN482" t="str">
        <f t="shared" si="98"/>
        <v/>
      </c>
    </row>
    <row r="483" spans="29:40" x14ac:dyDescent="0.3">
      <c r="AC483" t="str">
        <f t="shared" si="94"/>
        <v/>
      </c>
      <c r="AD483" t="str">
        <f t="shared" si="95"/>
        <v/>
      </c>
      <c r="AE483" t="str">
        <f>IF(AB483&lt;&gt;"",COUNTIFS($B$2:$Y$17,AB483,cell_passage!$B$2:$Y$17,"&lt;&gt;"),"")</f>
        <v/>
      </c>
      <c r="AF483" t="str">
        <f t="shared" si="96"/>
        <v/>
      </c>
      <c r="AG483" t="str">
        <f t="shared" si="97"/>
        <v/>
      </c>
      <c r="AH483" t="str">
        <f t="shared" si="99"/>
        <v/>
      </c>
      <c r="AI483" t="str">
        <f t="shared" si="100"/>
        <v/>
      </c>
      <c r="AJ483" t="str">
        <f t="shared" si="101"/>
        <v/>
      </c>
      <c r="AK483" t="str">
        <f>IF('Plate preparation Calculations'!N490&lt;&gt;"",'Plate preparation Calculations'!N490,"")</f>
        <v/>
      </c>
      <c r="AL483" s="27" t="str">
        <f t="shared" si="102"/>
        <v/>
      </c>
      <c r="AM483" s="21" t="str">
        <f t="shared" si="103"/>
        <v/>
      </c>
      <c r="AN483" t="str">
        <f t="shared" si="98"/>
        <v/>
      </c>
    </row>
    <row r="484" spans="29:40" x14ac:dyDescent="0.3">
      <c r="AC484" t="str">
        <f t="shared" si="94"/>
        <v/>
      </c>
      <c r="AD484" t="str">
        <f t="shared" si="95"/>
        <v/>
      </c>
      <c r="AE484" t="str">
        <f>IF(AB484&lt;&gt;"",COUNTIFS($B$2:$Y$17,AB484,cell_passage!$B$2:$Y$17,"&lt;&gt;"),"")</f>
        <v/>
      </c>
      <c r="AF484" t="str">
        <f t="shared" si="96"/>
        <v/>
      </c>
      <c r="AG484" t="str">
        <f t="shared" si="97"/>
        <v/>
      </c>
      <c r="AH484" t="str">
        <f t="shared" si="99"/>
        <v/>
      </c>
      <c r="AI484" t="str">
        <f t="shared" si="100"/>
        <v/>
      </c>
      <c r="AJ484" t="str">
        <f t="shared" si="101"/>
        <v/>
      </c>
      <c r="AK484" t="str">
        <f>IF('Plate preparation Calculations'!N491&lt;&gt;"",'Plate preparation Calculations'!N491,"")</f>
        <v/>
      </c>
      <c r="AL484" s="27" t="str">
        <f t="shared" si="102"/>
        <v/>
      </c>
      <c r="AM484" s="21" t="str">
        <f t="shared" si="103"/>
        <v/>
      </c>
      <c r="AN484" t="str">
        <f t="shared" si="98"/>
        <v/>
      </c>
    </row>
    <row r="485" spans="29:40" x14ac:dyDescent="0.3">
      <c r="AC485" t="str">
        <f t="shared" si="94"/>
        <v/>
      </c>
      <c r="AD485" t="str">
        <f t="shared" si="95"/>
        <v/>
      </c>
      <c r="AE485" t="str">
        <f>IF(AB485&lt;&gt;"",COUNTIFS($B$2:$Y$17,AB485,cell_passage!$B$2:$Y$17,"&lt;&gt;"),"")</f>
        <v/>
      </c>
      <c r="AF485" t="str">
        <f t="shared" si="96"/>
        <v/>
      </c>
      <c r="AG485" t="str">
        <f t="shared" si="97"/>
        <v/>
      </c>
      <c r="AH485" t="str">
        <f t="shared" si="99"/>
        <v/>
      </c>
      <c r="AI485" t="str">
        <f t="shared" si="100"/>
        <v/>
      </c>
      <c r="AJ485" t="str">
        <f t="shared" si="101"/>
        <v/>
      </c>
      <c r="AK485" t="str">
        <f>IF('Plate preparation Calculations'!N492&lt;&gt;"",'Plate preparation Calculations'!N492,"")</f>
        <v/>
      </c>
      <c r="AL485" s="27" t="str">
        <f t="shared" si="102"/>
        <v/>
      </c>
      <c r="AM485" s="21" t="str">
        <f t="shared" si="103"/>
        <v/>
      </c>
      <c r="AN485" t="str">
        <f t="shared" si="98"/>
        <v/>
      </c>
    </row>
    <row r="486" spans="29:40" x14ac:dyDescent="0.3">
      <c r="AC486" t="str">
        <f t="shared" si="94"/>
        <v/>
      </c>
      <c r="AD486" t="str">
        <f t="shared" si="95"/>
        <v/>
      </c>
      <c r="AE486" t="str">
        <f>IF(AB486&lt;&gt;"",COUNTIFS($B$2:$Y$17,AB486,cell_passage!$B$2:$Y$17,"&lt;&gt;"),"")</f>
        <v/>
      </c>
      <c r="AF486" t="str">
        <f t="shared" si="96"/>
        <v/>
      </c>
      <c r="AG486" t="str">
        <f t="shared" si="97"/>
        <v/>
      </c>
      <c r="AH486" t="str">
        <f t="shared" si="99"/>
        <v/>
      </c>
      <c r="AI486" t="str">
        <f t="shared" si="100"/>
        <v/>
      </c>
      <c r="AJ486" t="str">
        <f t="shared" si="101"/>
        <v/>
      </c>
      <c r="AK486" t="str">
        <f>IF('Plate preparation Calculations'!N493&lt;&gt;"",'Plate preparation Calculations'!N493,"")</f>
        <v/>
      </c>
      <c r="AL486" s="27" t="str">
        <f t="shared" si="102"/>
        <v/>
      </c>
      <c r="AM486" s="21" t="str">
        <f t="shared" si="103"/>
        <v/>
      </c>
      <c r="AN486" t="str">
        <f t="shared" si="98"/>
        <v/>
      </c>
    </row>
    <row r="487" spans="29:40" x14ac:dyDescent="0.3">
      <c r="AC487" t="str">
        <f t="shared" si="94"/>
        <v/>
      </c>
      <c r="AD487" t="str">
        <f t="shared" si="95"/>
        <v/>
      </c>
      <c r="AE487" t="str">
        <f>IF(AB487&lt;&gt;"",COUNTIFS($B$2:$Y$17,AB487,cell_passage!$B$2:$Y$17,"&lt;&gt;"),"")</f>
        <v/>
      </c>
      <c r="AF487" t="str">
        <f t="shared" si="96"/>
        <v/>
      </c>
      <c r="AG487" t="str">
        <f t="shared" si="97"/>
        <v/>
      </c>
      <c r="AH487" t="str">
        <f t="shared" si="99"/>
        <v/>
      </c>
      <c r="AI487" t="str">
        <f t="shared" si="100"/>
        <v/>
      </c>
      <c r="AJ487" t="str">
        <f t="shared" si="101"/>
        <v/>
      </c>
      <c r="AK487" t="str">
        <f>IF('Plate preparation Calculations'!N494&lt;&gt;"",'Plate preparation Calculations'!N494,"")</f>
        <v/>
      </c>
      <c r="AL487" s="27" t="str">
        <f t="shared" si="102"/>
        <v/>
      </c>
      <c r="AM487" s="21" t="str">
        <f t="shared" si="103"/>
        <v/>
      </c>
      <c r="AN487" t="str">
        <f t="shared" si="98"/>
        <v/>
      </c>
    </row>
    <row r="488" spans="29:40" x14ac:dyDescent="0.3">
      <c r="AC488" t="str">
        <f t="shared" si="94"/>
        <v/>
      </c>
      <c r="AD488" t="str">
        <f t="shared" si="95"/>
        <v/>
      </c>
      <c r="AE488" t="str">
        <f>IF(AB488&lt;&gt;"",COUNTIFS($B$2:$Y$17,AB488,cell_passage!$B$2:$Y$17,"&lt;&gt;"),"")</f>
        <v/>
      </c>
      <c r="AF488" t="str">
        <f t="shared" si="96"/>
        <v/>
      </c>
      <c r="AG488" t="str">
        <f t="shared" si="97"/>
        <v/>
      </c>
      <c r="AH488" t="str">
        <f t="shared" si="99"/>
        <v/>
      </c>
      <c r="AI488" t="str">
        <f t="shared" si="100"/>
        <v/>
      </c>
      <c r="AJ488" t="str">
        <f t="shared" si="101"/>
        <v/>
      </c>
      <c r="AK488" t="str">
        <f>IF('Plate preparation Calculations'!N495&lt;&gt;"",'Plate preparation Calculations'!N495,"")</f>
        <v/>
      </c>
      <c r="AL488" s="27" t="str">
        <f t="shared" si="102"/>
        <v/>
      </c>
      <c r="AM488" s="21" t="str">
        <f t="shared" si="103"/>
        <v/>
      </c>
      <c r="AN488" t="str">
        <f t="shared" si="98"/>
        <v/>
      </c>
    </row>
    <row r="489" spans="29:40" x14ac:dyDescent="0.3">
      <c r="AC489" t="str">
        <f t="shared" si="94"/>
        <v/>
      </c>
      <c r="AD489" t="str">
        <f t="shared" si="95"/>
        <v/>
      </c>
      <c r="AE489" t="str">
        <f>IF(AB489&lt;&gt;"",COUNTIFS($B$2:$Y$17,AB489,cell_passage!$B$2:$Y$17,"&lt;&gt;"),"")</f>
        <v/>
      </c>
      <c r="AF489" t="str">
        <f t="shared" si="96"/>
        <v/>
      </c>
      <c r="AG489" t="str">
        <f t="shared" si="97"/>
        <v/>
      </c>
      <c r="AH489" t="str">
        <f t="shared" si="99"/>
        <v/>
      </c>
      <c r="AI489" t="str">
        <f t="shared" si="100"/>
        <v/>
      </c>
      <c r="AJ489" t="str">
        <f t="shared" si="101"/>
        <v/>
      </c>
      <c r="AK489" t="str">
        <f>IF('Plate preparation Calculations'!N496&lt;&gt;"",'Plate preparation Calculations'!N496,"")</f>
        <v/>
      </c>
      <c r="AL489" s="27" t="str">
        <f t="shared" si="102"/>
        <v/>
      </c>
      <c r="AM489" s="21" t="str">
        <f t="shared" si="103"/>
        <v/>
      </c>
      <c r="AN489" t="str">
        <f t="shared" si="98"/>
        <v/>
      </c>
    </row>
    <row r="490" spans="29:40" x14ac:dyDescent="0.3">
      <c r="AC490" t="str">
        <f t="shared" si="94"/>
        <v/>
      </c>
      <c r="AD490" t="str">
        <f t="shared" si="95"/>
        <v/>
      </c>
      <c r="AE490" t="str">
        <f>IF(AB490&lt;&gt;"",COUNTIFS($B$2:$Y$17,AB490,cell_passage!$B$2:$Y$17,"&lt;&gt;"),"")</f>
        <v/>
      </c>
      <c r="AF490" t="str">
        <f t="shared" si="96"/>
        <v/>
      </c>
      <c r="AG490" t="str">
        <f t="shared" si="97"/>
        <v/>
      </c>
      <c r="AH490" t="str">
        <f t="shared" si="99"/>
        <v/>
      </c>
      <c r="AI490" t="str">
        <f t="shared" si="100"/>
        <v/>
      </c>
      <c r="AJ490" t="str">
        <f t="shared" si="101"/>
        <v/>
      </c>
      <c r="AK490" t="str">
        <f>IF('Plate preparation Calculations'!N497&lt;&gt;"",'Plate preparation Calculations'!N497,"")</f>
        <v/>
      </c>
      <c r="AL490" s="27" t="str">
        <f t="shared" si="102"/>
        <v/>
      </c>
      <c r="AM490" s="21" t="str">
        <f t="shared" si="103"/>
        <v/>
      </c>
      <c r="AN490" t="str">
        <f t="shared" si="98"/>
        <v/>
      </c>
    </row>
    <row r="491" spans="29:40" x14ac:dyDescent="0.3">
      <c r="AC491" t="str">
        <f t="shared" si="94"/>
        <v/>
      </c>
      <c r="AD491" t="str">
        <f t="shared" si="95"/>
        <v/>
      </c>
      <c r="AE491" t="str">
        <f>IF(AB491&lt;&gt;"",COUNTIFS($B$2:$Y$17,AB491,cell_passage!$B$2:$Y$17,"&lt;&gt;"),"")</f>
        <v/>
      </c>
      <c r="AF491" t="str">
        <f t="shared" si="96"/>
        <v/>
      </c>
      <c r="AG491" t="str">
        <f t="shared" si="97"/>
        <v/>
      </c>
      <c r="AH491" t="str">
        <f t="shared" si="99"/>
        <v/>
      </c>
      <c r="AI491" t="str">
        <f t="shared" si="100"/>
        <v/>
      </c>
      <c r="AJ491" t="str">
        <f t="shared" si="101"/>
        <v/>
      </c>
      <c r="AK491" t="str">
        <f>IF('Plate preparation Calculations'!N498&lt;&gt;"",'Plate preparation Calculations'!N498,"")</f>
        <v/>
      </c>
      <c r="AL491" s="27" t="str">
        <f t="shared" si="102"/>
        <v/>
      </c>
      <c r="AM491" s="21" t="str">
        <f t="shared" si="103"/>
        <v/>
      </c>
      <c r="AN491" t="str">
        <f t="shared" si="98"/>
        <v/>
      </c>
    </row>
    <row r="492" spans="29:40" x14ac:dyDescent="0.3">
      <c r="AC492" t="str">
        <f t="shared" si="94"/>
        <v/>
      </c>
      <c r="AD492" t="str">
        <f t="shared" si="95"/>
        <v/>
      </c>
      <c r="AE492" t="str">
        <f>IF(AB492&lt;&gt;"",COUNTIFS($B$2:$Y$17,AB492,cell_passage!$B$2:$Y$17,"&lt;&gt;"),"")</f>
        <v/>
      </c>
      <c r="AF492" t="str">
        <f t="shared" si="96"/>
        <v/>
      </c>
      <c r="AG492" t="str">
        <f t="shared" si="97"/>
        <v/>
      </c>
      <c r="AH492" t="str">
        <f t="shared" si="99"/>
        <v/>
      </c>
      <c r="AI492" t="str">
        <f t="shared" si="100"/>
        <v/>
      </c>
      <c r="AJ492" t="str">
        <f t="shared" si="101"/>
        <v/>
      </c>
      <c r="AK492" t="str">
        <f>IF('Plate preparation Calculations'!N499&lt;&gt;"",'Plate preparation Calculations'!N499,"")</f>
        <v/>
      </c>
      <c r="AL492" s="27" t="str">
        <f t="shared" si="102"/>
        <v/>
      </c>
      <c r="AM492" s="21" t="str">
        <f t="shared" si="103"/>
        <v/>
      </c>
      <c r="AN492" t="str">
        <f t="shared" si="98"/>
        <v/>
      </c>
    </row>
    <row r="493" spans="29:40" x14ac:dyDescent="0.3">
      <c r="AC493" t="str">
        <f t="shared" si="94"/>
        <v/>
      </c>
      <c r="AD493" t="str">
        <f t="shared" si="95"/>
        <v/>
      </c>
      <c r="AE493" t="str">
        <f>IF(AB493&lt;&gt;"",COUNTIFS($B$2:$Y$17,AB493,cell_passage!$B$2:$Y$17,"&lt;&gt;"),"")</f>
        <v/>
      </c>
      <c r="AF493" t="str">
        <f t="shared" si="96"/>
        <v/>
      </c>
      <c r="AG493" t="str">
        <f t="shared" si="97"/>
        <v/>
      </c>
      <c r="AH493" t="str">
        <f t="shared" si="99"/>
        <v/>
      </c>
      <c r="AI493" t="str">
        <f t="shared" si="100"/>
        <v/>
      </c>
      <c r="AJ493" t="str">
        <f t="shared" si="101"/>
        <v/>
      </c>
      <c r="AK493" t="str">
        <f>IF('Plate preparation Calculations'!N500&lt;&gt;"",'Plate preparation Calculations'!N500,"")</f>
        <v/>
      </c>
      <c r="AL493" s="27" t="str">
        <f t="shared" si="102"/>
        <v/>
      </c>
      <c r="AM493" s="21" t="str">
        <f t="shared" si="103"/>
        <v/>
      </c>
      <c r="AN493" t="str">
        <f t="shared" si="98"/>
        <v/>
      </c>
    </row>
    <row r="494" spans="29:40" x14ac:dyDescent="0.3">
      <c r="AC494" t="str">
        <f t="shared" si="94"/>
        <v/>
      </c>
      <c r="AD494" t="str">
        <f t="shared" si="95"/>
        <v/>
      </c>
      <c r="AE494" t="str">
        <f>IF(AB494&lt;&gt;"",COUNTIFS($B$2:$Y$17,AB494,cell_passage!$B$2:$Y$17,"&lt;&gt;"),"")</f>
        <v/>
      </c>
      <c r="AF494" t="str">
        <f t="shared" si="96"/>
        <v/>
      </c>
      <c r="AG494" t="str">
        <f t="shared" si="97"/>
        <v/>
      </c>
      <c r="AH494" t="str">
        <f t="shared" si="99"/>
        <v/>
      </c>
      <c r="AI494" t="str">
        <f t="shared" si="100"/>
        <v/>
      </c>
      <c r="AJ494" t="str">
        <f t="shared" si="101"/>
        <v/>
      </c>
      <c r="AK494" t="str">
        <f>IF('Plate preparation Calculations'!N501&lt;&gt;"",'Plate preparation Calculations'!N501,"")</f>
        <v/>
      </c>
      <c r="AL494" s="27" t="str">
        <f t="shared" si="102"/>
        <v/>
      </c>
      <c r="AM494" s="21" t="str">
        <f t="shared" si="103"/>
        <v/>
      </c>
      <c r="AN494" t="str">
        <f t="shared" si="98"/>
        <v/>
      </c>
    </row>
    <row r="495" spans="29:40" x14ac:dyDescent="0.3">
      <c r="AC495" t="str">
        <f t="shared" si="94"/>
        <v/>
      </c>
      <c r="AD495" t="str">
        <f t="shared" si="95"/>
        <v/>
      </c>
      <c r="AE495" t="str">
        <f>IF(AB495&lt;&gt;"",COUNTIFS($B$2:$Y$17,AB495,cell_passage!$B$2:$Y$17,"&lt;&gt;"),"")</f>
        <v/>
      </c>
      <c r="AF495" t="str">
        <f t="shared" si="96"/>
        <v/>
      </c>
      <c r="AG495" t="str">
        <f t="shared" si="97"/>
        <v/>
      </c>
      <c r="AH495" t="str">
        <f t="shared" si="99"/>
        <v/>
      </c>
      <c r="AI495" t="str">
        <f t="shared" si="100"/>
        <v/>
      </c>
      <c r="AJ495" t="str">
        <f t="shared" si="101"/>
        <v/>
      </c>
      <c r="AK495" t="str">
        <f>IF('Plate preparation Calculations'!N502&lt;&gt;"",'Plate preparation Calculations'!N502,"")</f>
        <v/>
      </c>
      <c r="AL495" s="27" t="str">
        <f t="shared" si="102"/>
        <v/>
      </c>
      <c r="AM495" s="21" t="str">
        <f t="shared" si="103"/>
        <v/>
      </c>
      <c r="AN495" t="str">
        <f t="shared" si="98"/>
        <v/>
      </c>
    </row>
    <row r="496" spans="29:40" x14ac:dyDescent="0.3">
      <c r="AC496" t="str">
        <f t="shared" si="94"/>
        <v/>
      </c>
      <c r="AD496" t="str">
        <f t="shared" si="95"/>
        <v/>
      </c>
      <c r="AE496" t="str">
        <f>IF(AB496&lt;&gt;"",COUNTIFS($B$2:$Y$17,AB496,cell_passage!$B$2:$Y$17,"&lt;&gt;"),"")</f>
        <v/>
      </c>
      <c r="AF496" t="str">
        <f t="shared" si="96"/>
        <v/>
      </c>
      <c r="AG496" t="str">
        <f t="shared" si="97"/>
        <v/>
      </c>
      <c r="AH496" t="str">
        <f t="shared" si="99"/>
        <v/>
      </c>
      <c r="AI496" t="str">
        <f t="shared" si="100"/>
        <v/>
      </c>
      <c r="AJ496" t="str">
        <f t="shared" si="101"/>
        <v/>
      </c>
      <c r="AK496" t="str">
        <f>IF('Plate preparation Calculations'!N503&lt;&gt;"",'Plate preparation Calculations'!N503,"")</f>
        <v/>
      </c>
      <c r="AL496" s="27" t="str">
        <f t="shared" si="102"/>
        <v/>
      </c>
      <c r="AM496" s="21" t="str">
        <f t="shared" si="103"/>
        <v/>
      </c>
      <c r="AN496" t="str">
        <f t="shared" si="98"/>
        <v/>
      </c>
    </row>
  </sheetData>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C429"/>
  <sheetViews>
    <sheetView zoomScale="70" zoomScaleNormal="70" workbookViewId="0">
      <selection activeCell="B17" sqref="B17"/>
    </sheetView>
  </sheetViews>
  <sheetFormatPr defaultColWidth="8.88671875" defaultRowHeight="14.4" x14ac:dyDescent="0.3"/>
  <cols>
    <col min="2" max="2" width="56.109375" customWidth="1"/>
    <col min="3" max="3" width="30.44140625" customWidth="1"/>
    <col min="9" max="9" width="32.88671875" bestFit="1" customWidth="1"/>
    <col min="25" max="25" width="19.109375" customWidth="1"/>
    <col min="28" max="28" width="48" bestFit="1" customWidth="1"/>
  </cols>
  <sheetData>
    <row r="1" spans="1:29" x14ac:dyDescent="0.3">
      <c r="A1" t="str">
        <f>IF('Layout full names (mandatory)'!BH60&lt;&gt;"",'Layout full names (mandatory)'!BH60,"")</f>
        <v/>
      </c>
      <c r="B1">
        <f>IF('Layout full names (mandatory)'!BI60&lt;&gt;"",'Layout full names (mandatory)'!BI60,"")</f>
        <v>1</v>
      </c>
      <c r="C1">
        <f>IF('Layout full names (mandatory)'!BJ60&lt;&gt;"",'Layout full names (mandatory)'!BJ60,"")</f>
        <v>2</v>
      </c>
      <c r="D1">
        <f>IF('Layout full names (mandatory)'!BK60&lt;&gt;"",'Layout full names (mandatory)'!BK60,"")</f>
        <v>3</v>
      </c>
      <c r="E1">
        <f>IF('Layout full names (mandatory)'!BL60&lt;&gt;"",'Layout full names (mandatory)'!BL60,"")</f>
        <v>4</v>
      </c>
      <c r="F1">
        <f>IF('Layout full names (mandatory)'!BM60&lt;&gt;"",'Layout full names (mandatory)'!BM60,"")</f>
        <v>5</v>
      </c>
      <c r="G1">
        <f>IF('Layout full names (mandatory)'!BN60&lt;&gt;"",'Layout full names (mandatory)'!BN60,"")</f>
        <v>6</v>
      </c>
      <c r="H1">
        <f>IF('Layout full names (mandatory)'!BO60&lt;&gt;"",'Layout full names (mandatory)'!BO60,"")</f>
        <v>7</v>
      </c>
      <c r="I1">
        <f>IF('Layout full names (mandatory)'!BP60&lt;&gt;"",'Layout full names (mandatory)'!BP60,"")</f>
        <v>8</v>
      </c>
      <c r="J1">
        <f>IF('Layout full names (mandatory)'!BQ60&lt;&gt;"",'Layout full names (mandatory)'!BQ60,"")</f>
        <v>9</v>
      </c>
      <c r="K1">
        <f>IF('Layout full names (mandatory)'!BR60&lt;&gt;"",'Layout full names (mandatory)'!BR60,"")</f>
        <v>10</v>
      </c>
      <c r="L1">
        <f>IF('Layout full names (mandatory)'!BS60&lt;&gt;"",'Layout full names (mandatory)'!BS60,"")</f>
        <v>11</v>
      </c>
      <c r="M1">
        <f>IF('Layout full names (mandatory)'!BT60&lt;&gt;"",'Layout full names (mandatory)'!BT60,"")</f>
        <v>12</v>
      </c>
      <c r="N1">
        <f>IF('Layout full names (mandatory)'!BU60&lt;&gt;"",'Layout full names (mandatory)'!BU60,"")</f>
        <v>13</v>
      </c>
      <c r="O1">
        <f>IF('Layout full names (mandatory)'!BV60&lt;&gt;"",'Layout full names (mandatory)'!BV60,"")</f>
        <v>14</v>
      </c>
      <c r="P1">
        <f>IF('Layout full names (mandatory)'!BW60&lt;&gt;"",'Layout full names (mandatory)'!BW60,"")</f>
        <v>15</v>
      </c>
      <c r="Q1">
        <f>IF('Layout full names (mandatory)'!BX60&lt;&gt;"",'Layout full names (mandatory)'!BX60,"")</f>
        <v>16</v>
      </c>
      <c r="R1">
        <f>IF('Layout full names (mandatory)'!BY60&lt;&gt;"",'Layout full names (mandatory)'!BY60,"")</f>
        <v>17</v>
      </c>
      <c r="S1">
        <f>IF('Layout full names (mandatory)'!BZ60&lt;&gt;"",'Layout full names (mandatory)'!BZ60,"")</f>
        <v>18</v>
      </c>
      <c r="T1">
        <f>IF('Layout full names (mandatory)'!CA60&lt;&gt;"",'Layout full names (mandatory)'!CA60,"")</f>
        <v>19</v>
      </c>
      <c r="U1">
        <f>IF('Layout full names (mandatory)'!CB60&lt;&gt;"",'Layout full names (mandatory)'!CB60,"")</f>
        <v>20</v>
      </c>
      <c r="V1">
        <f>IF('Layout full names (mandatory)'!CC60&lt;&gt;"",'Layout full names (mandatory)'!CC60,"")</f>
        <v>21</v>
      </c>
      <c r="W1">
        <f>IF('Layout full names (mandatory)'!CD60&lt;&gt;"",'Layout full names (mandatory)'!CD60,"")</f>
        <v>22</v>
      </c>
      <c r="X1">
        <f>IF('Layout full names (mandatory)'!CE60&lt;&gt;"",'Layout full names (mandatory)'!CE60,"")</f>
        <v>23</v>
      </c>
      <c r="Y1">
        <f>IF('Layout full names (mandatory)'!CF60&lt;&gt;"",'Layout full names (mandatory)'!CF60,"")</f>
        <v>24</v>
      </c>
    </row>
    <row r="2" spans="1:29" x14ac:dyDescent="0.3">
      <c r="A2" t="str">
        <f>IF('Layout full names (mandatory)'!BH61&lt;&gt;"",'Layout full names (mandatory)'!BH61,"")</f>
        <v>A</v>
      </c>
      <c r="B2" t="str">
        <f>IF('Layout full names (mandatory)'!BI61&lt;&gt;"",'Layout full names (mandatory)'!BI61,"")</f>
        <v>Buffer</v>
      </c>
      <c r="C2" t="str">
        <f>IF('Layout full names (mandatory)'!BJ61&lt;&gt;"",'Layout full names (mandatory)'!BJ61,"")</f>
        <v>Pur-2021May</v>
      </c>
      <c r="D2" t="str">
        <f>IF('Layout full names (mandatory)'!BK61&lt;&gt;"",'Layout full names (mandatory)'!BK61,"")</f>
        <v>Buffer</v>
      </c>
      <c r="E2" t="str">
        <f>IF('Layout full names (mandatory)'!BL61&lt;&gt;"",'Layout full names (mandatory)'!BL61,"")</f>
        <v>Pur-2021May</v>
      </c>
      <c r="F2" t="str">
        <f>IF('Layout full names (mandatory)'!BM61&lt;&gt;"",'Layout full names (mandatory)'!BM61,"")</f>
        <v>Buffer</v>
      </c>
      <c r="G2" t="str">
        <f>IF('Layout full names (mandatory)'!BN61&lt;&gt;"",'Layout full names (mandatory)'!BN61,"")</f>
        <v>Pur-2021May</v>
      </c>
      <c r="H2" t="str">
        <f>IF('Layout full names (mandatory)'!BO61&lt;&gt;"",'Layout full names (mandatory)'!BO61,"")</f>
        <v>Buffer</v>
      </c>
      <c r="I2" t="str">
        <f>IF('Layout full names (mandatory)'!BP61&lt;&gt;"",'Layout full names (mandatory)'!BP61,"")</f>
        <v>Pur-2021May</v>
      </c>
      <c r="J2" t="str">
        <f>IF('Layout full names (mandatory)'!BQ61&lt;&gt;"",'Layout full names (mandatory)'!BQ61,"")</f>
        <v>Buffer</v>
      </c>
      <c r="K2" t="str">
        <f>IF('Layout full names (mandatory)'!BR61&lt;&gt;"",'Layout full names (mandatory)'!BR61,"")</f>
        <v>Pur-2021May</v>
      </c>
      <c r="L2" t="str">
        <f>IF('Layout full names (mandatory)'!BS61&lt;&gt;"",'Layout full names (mandatory)'!BS61,"")</f>
        <v>Buffer</v>
      </c>
      <c r="M2" t="str">
        <f>IF('Layout full names (mandatory)'!BT61&lt;&gt;"",'Layout full names (mandatory)'!BT61,"")</f>
        <v>Pur-2021May</v>
      </c>
      <c r="N2" t="str">
        <f>IF('Layout full names (mandatory)'!BU61&lt;&gt;"",'Layout full names (mandatory)'!BU61,"")</f>
        <v>Buffer</v>
      </c>
      <c r="O2" t="str">
        <f>IF('Layout full names (mandatory)'!BV61&lt;&gt;"",'Layout full names (mandatory)'!BV61,"")</f>
        <v>Pur-2021May</v>
      </c>
      <c r="P2" t="str">
        <f>IF('Layout full names (mandatory)'!BW61&lt;&gt;"",'Layout full names (mandatory)'!BW61,"")</f>
        <v>Buffer</v>
      </c>
      <c r="Q2" t="str">
        <f>IF('Layout full names (mandatory)'!BX61&lt;&gt;"",'Layout full names (mandatory)'!BX61,"")</f>
        <v>Pur-2021May</v>
      </c>
      <c r="R2" t="str">
        <f>IF('Layout full names (mandatory)'!BY61&lt;&gt;"",'Layout full names (mandatory)'!BY61,"")</f>
        <v>Buffer</v>
      </c>
      <c r="S2" t="str">
        <f>IF('Layout full names (mandatory)'!BZ61&lt;&gt;"",'Layout full names (mandatory)'!BZ61,"")</f>
        <v>Pur-2021May</v>
      </c>
      <c r="T2" t="str">
        <f>IF('Layout full names (mandatory)'!CA61&lt;&gt;"",'Layout full names (mandatory)'!CA61,"")</f>
        <v>Buffer</v>
      </c>
      <c r="U2" t="str">
        <f>IF('Layout full names (mandatory)'!CB61&lt;&gt;"",'Layout full names (mandatory)'!CB61,"")</f>
        <v>Pur-2021May</v>
      </c>
      <c r="V2" t="str">
        <f>IF('Layout full names (mandatory)'!CC61&lt;&gt;"",'Layout full names (mandatory)'!CC61,"")</f>
        <v>Buffer</v>
      </c>
      <c r="W2" t="str">
        <f>IF('Layout full names (mandatory)'!CD61&lt;&gt;"",'Layout full names (mandatory)'!CD61,"")</f>
        <v>Pur-2021May</v>
      </c>
      <c r="X2" t="str">
        <f>IF('Layout full names (mandatory)'!CE61&lt;&gt;"",'Layout full names (mandatory)'!CE61,"")</f>
        <v>Buffer</v>
      </c>
      <c r="Y2" t="str">
        <f>IF('Layout full names (mandatory)'!CF61&lt;&gt;"",'Layout full names (mandatory)'!CF61,"")</f>
        <v>Pur-2021May</v>
      </c>
      <c r="AB2" s="19" t="s">
        <v>19</v>
      </c>
      <c r="AC2" s="19" t="s">
        <v>20</v>
      </c>
    </row>
    <row r="3" spans="1:29" x14ac:dyDescent="0.3">
      <c r="A3" t="str">
        <f>IF('Layout full names (mandatory)'!BH62&lt;&gt;"",'Layout full names (mandatory)'!BH62,"")</f>
        <v>B</v>
      </c>
      <c r="B3" t="str">
        <f>IF('Layout full names (mandatory)'!BI62&lt;&gt;"",'Layout full names (mandatory)'!BI62,"")</f>
        <v>Pur-2021May</v>
      </c>
      <c r="C3" t="str">
        <f>IF('Layout full names (mandatory)'!BJ62&lt;&gt;"",'Layout full names (mandatory)'!BJ62,"")</f>
        <v>Pur-2021May</v>
      </c>
      <c r="D3" t="str">
        <f>IF('Layout full names (mandatory)'!BK62&lt;&gt;"",'Layout full names (mandatory)'!BK62,"")</f>
        <v>Pur-2021May</v>
      </c>
      <c r="E3" t="str">
        <f>IF('Layout full names (mandatory)'!BL62&lt;&gt;"",'Layout full names (mandatory)'!BL62,"")</f>
        <v>Pur-2021May</v>
      </c>
      <c r="F3" t="str">
        <f>IF('Layout full names (mandatory)'!BM62&lt;&gt;"",'Layout full names (mandatory)'!BM62,"")</f>
        <v>Pur-2021May</v>
      </c>
      <c r="G3" t="str">
        <f>IF('Layout full names (mandatory)'!BN62&lt;&gt;"",'Layout full names (mandatory)'!BN62,"")</f>
        <v>Pur-2021May</v>
      </c>
      <c r="H3" t="str">
        <f>IF('Layout full names (mandatory)'!BO62&lt;&gt;"",'Layout full names (mandatory)'!BO62,"")</f>
        <v>Pur-2021May</v>
      </c>
      <c r="I3" t="str">
        <f>IF('Layout full names (mandatory)'!BP62&lt;&gt;"",'Layout full names (mandatory)'!BP62,"")</f>
        <v>Pur-2021May</v>
      </c>
      <c r="J3" t="str">
        <f>IF('Layout full names (mandatory)'!BQ62&lt;&gt;"",'Layout full names (mandatory)'!BQ62,"")</f>
        <v>Pur-2021May</v>
      </c>
      <c r="K3" t="str">
        <f>IF('Layout full names (mandatory)'!BR62&lt;&gt;"",'Layout full names (mandatory)'!BR62,"")</f>
        <v>Pur-2021May</v>
      </c>
      <c r="L3" t="str">
        <f>IF('Layout full names (mandatory)'!BS62&lt;&gt;"",'Layout full names (mandatory)'!BS62,"")</f>
        <v>Pur-2021May</v>
      </c>
      <c r="M3" t="str">
        <f>IF('Layout full names (mandatory)'!BT62&lt;&gt;"",'Layout full names (mandatory)'!BT62,"")</f>
        <v>Pur-2021May</v>
      </c>
      <c r="N3" t="str">
        <f>IF('Layout full names (mandatory)'!BU62&lt;&gt;"",'Layout full names (mandatory)'!BU62,"")</f>
        <v>Pur-2021May</v>
      </c>
      <c r="O3" t="str">
        <f>IF('Layout full names (mandatory)'!BV62&lt;&gt;"",'Layout full names (mandatory)'!BV62,"")</f>
        <v>Pur-2021May</v>
      </c>
      <c r="P3" t="str">
        <f>IF('Layout full names (mandatory)'!BW62&lt;&gt;"",'Layout full names (mandatory)'!BW62,"")</f>
        <v>Pur-2021May</v>
      </c>
      <c r="Q3" t="str">
        <f>IF('Layout full names (mandatory)'!BX62&lt;&gt;"",'Layout full names (mandatory)'!BX62,"")</f>
        <v>Pur-2021May</v>
      </c>
      <c r="R3" t="str">
        <f>IF('Layout full names (mandatory)'!BY62&lt;&gt;"",'Layout full names (mandatory)'!BY62,"")</f>
        <v>Pur-2021May</v>
      </c>
      <c r="S3" t="str">
        <f>IF('Layout full names (mandatory)'!BZ62&lt;&gt;"",'Layout full names (mandatory)'!BZ62,"")</f>
        <v>Pur-2021May</v>
      </c>
      <c r="T3" t="str">
        <f>IF('Layout full names (mandatory)'!CA62&lt;&gt;"",'Layout full names (mandatory)'!CA62,"")</f>
        <v>Pur-2021May</v>
      </c>
      <c r="U3" t="str">
        <f>IF('Layout full names (mandatory)'!CB62&lt;&gt;"",'Layout full names (mandatory)'!CB62,"")</f>
        <v>Pur-2021May</v>
      </c>
      <c r="V3" t="str">
        <f>IF('Layout full names (mandatory)'!CC62&lt;&gt;"",'Layout full names (mandatory)'!CC62,"")</f>
        <v>Pur-2021May</v>
      </c>
      <c r="W3" t="str">
        <f>IF('Layout full names (mandatory)'!CD62&lt;&gt;"",'Layout full names (mandatory)'!CD62,"")</f>
        <v>Pur-2021May</v>
      </c>
      <c r="X3" t="str">
        <f>IF('Layout full names (mandatory)'!CE62&lt;&gt;"",'Layout full names (mandatory)'!CE62,"")</f>
        <v>Pur-2021May</v>
      </c>
      <c r="Y3" t="str">
        <f>IF('Layout full names (mandatory)'!CF62&lt;&gt;"",'Layout full names (mandatory)'!CF62,"")</f>
        <v>Pur-2021May</v>
      </c>
      <c r="AB3" t="str">
        <f t="array" ref="AB3:AB4">_xlfn.UNIQUE(_xlfn._xlws.FILTER(D47:D429,D47:D429&lt;&gt;"",""))</f>
        <v>Pur-2021May</v>
      </c>
      <c r="AC3">
        <f t="shared" ref="AC3:AC34" si="0">IF(AB3&lt;&gt;"",COUNTIF($B$2:$Y$17,AB3),"")</f>
        <v>372</v>
      </c>
    </row>
    <row r="4" spans="1:29" ht="21" customHeight="1" x14ac:dyDescent="0.4">
      <c r="A4" t="str">
        <f>IF('Layout full names (mandatory)'!BH63&lt;&gt;"",'Layout full names (mandatory)'!BH63,"")</f>
        <v>C</v>
      </c>
      <c r="B4" t="str">
        <f>IF('Layout full names (mandatory)'!BI63&lt;&gt;"",'Layout full names (mandatory)'!BI63,"")</f>
        <v>Pur-2021May</v>
      </c>
      <c r="C4" t="str">
        <f>IF('Layout full names (mandatory)'!BJ63&lt;&gt;"",'Layout full names (mandatory)'!BJ63,"")</f>
        <v>Pur-2021May</v>
      </c>
      <c r="D4" t="str">
        <f>IF('Layout full names (mandatory)'!BK63&lt;&gt;"",'Layout full names (mandatory)'!BK63,"")</f>
        <v>Pur-2021May</v>
      </c>
      <c r="E4" t="str">
        <f>IF('Layout full names (mandatory)'!BL63&lt;&gt;"",'Layout full names (mandatory)'!BL63,"")</f>
        <v>Pur-2021May</v>
      </c>
      <c r="F4" t="str">
        <f>IF('Layout full names (mandatory)'!BM63&lt;&gt;"",'Layout full names (mandatory)'!BM63,"")</f>
        <v>Pur-2021May</v>
      </c>
      <c r="G4" t="str">
        <f>IF('Layout full names (mandatory)'!BN63&lt;&gt;"",'Layout full names (mandatory)'!BN63,"")</f>
        <v>Pur-2021May</v>
      </c>
      <c r="H4" t="str">
        <f>IF('Layout full names (mandatory)'!BO63&lt;&gt;"",'Layout full names (mandatory)'!BO63,"")</f>
        <v>Pur-2021May</v>
      </c>
      <c r="I4" t="str">
        <f>IF('Layout full names (mandatory)'!BP63&lt;&gt;"",'Layout full names (mandatory)'!BP63,"")</f>
        <v>Pur-2021May</v>
      </c>
      <c r="J4" t="str">
        <f>IF('Layout full names (mandatory)'!BQ63&lt;&gt;"",'Layout full names (mandatory)'!BQ63,"")</f>
        <v>Pur-2021May</v>
      </c>
      <c r="K4" t="str">
        <f>IF('Layout full names (mandatory)'!BR63&lt;&gt;"",'Layout full names (mandatory)'!BR63,"")</f>
        <v>Pur-2021May</v>
      </c>
      <c r="L4" t="str">
        <f>IF('Layout full names (mandatory)'!BS63&lt;&gt;"",'Layout full names (mandatory)'!BS63,"")</f>
        <v>Pur-2021May</v>
      </c>
      <c r="M4" t="str">
        <f>IF('Layout full names (mandatory)'!BT63&lt;&gt;"",'Layout full names (mandatory)'!BT63,"")</f>
        <v>Pur-2021May</v>
      </c>
      <c r="N4" t="str">
        <f>IF('Layout full names (mandatory)'!BU63&lt;&gt;"",'Layout full names (mandatory)'!BU63,"")</f>
        <v>Pur-2021May</v>
      </c>
      <c r="O4" t="str">
        <f>IF('Layout full names (mandatory)'!BV63&lt;&gt;"",'Layout full names (mandatory)'!BV63,"")</f>
        <v>Pur-2021May</v>
      </c>
      <c r="P4" t="str">
        <f>IF('Layout full names (mandatory)'!BW63&lt;&gt;"",'Layout full names (mandatory)'!BW63,"")</f>
        <v>Pur-2021May</v>
      </c>
      <c r="Q4" t="str">
        <f>IF('Layout full names (mandatory)'!BX63&lt;&gt;"",'Layout full names (mandatory)'!BX63,"")</f>
        <v>Pur-2021May</v>
      </c>
      <c r="R4" t="str">
        <f>IF('Layout full names (mandatory)'!BY63&lt;&gt;"",'Layout full names (mandatory)'!BY63,"")</f>
        <v>Pur-2021May</v>
      </c>
      <c r="S4" t="str">
        <f>IF('Layout full names (mandatory)'!BZ63&lt;&gt;"",'Layout full names (mandatory)'!BZ63,"")</f>
        <v>Pur-2021May</v>
      </c>
      <c r="T4" t="str">
        <f>IF('Layout full names (mandatory)'!CA63&lt;&gt;"",'Layout full names (mandatory)'!CA63,"")</f>
        <v>Pur-2021May</v>
      </c>
      <c r="U4" t="str">
        <f>IF('Layout full names (mandatory)'!CB63&lt;&gt;"",'Layout full names (mandatory)'!CB63,"")</f>
        <v>Pur-2021May</v>
      </c>
      <c r="V4" t="str">
        <f>IF('Layout full names (mandatory)'!CC63&lt;&gt;"",'Layout full names (mandatory)'!CC63,"")</f>
        <v>Pur-2021May</v>
      </c>
      <c r="W4" t="str">
        <f>IF('Layout full names (mandatory)'!CD63&lt;&gt;"",'Layout full names (mandatory)'!CD63,"")</f>
        <v>Pur-2021May</v>
      </c>
      <c r="X4" t="str">
        <f>IF('Layout full names (mandatory)'!CE63&lt;&gt;"",'Layout full names (mandatory)'!CE63,"")</f>
        <v>Pur-2021May</v>
      </c>
      <c r="Y4" t="str">
        <f>IF('Layout full names (mandatory)'!CF63&lt;&gt;"",'Layout full names (mandatory)'!CF63,"")</f>
        <v>Pur-2021May</v>
      </c>
      <c r="Z4" s="3"/>
      <c r="AB4" t="str">
        <v>Buffer</v>
      </c>
      <c r="AC4">
        <f t="shared" si="0"/>
        <v>12</v>
      </c>
    </row>
    <row r="5" spans="1:29" ht="21" customHeight="1" x14ac:dyDescent="0.4">
      <c r="A5" t="str">
        <f>IF('Layout full names (mandatory)'!BH64&lt;&gt;"",'Layout full names (mandatory)'!BH64,"")</f>
        <v>D</v>
      </c>
      <c r="B5" t="str">
        <f>IF('Layout full names (mandatory)'!BI64&lt;&gt;"",'Layout full names (mandatory)'!BI64,"")</f>
        <v>Pur-2021May</v>
      </c>
      <c r="C5" t="str">
        <f>IF('Layout full names (mandatory)'!BJ64&lt;&gt;"",'Layout full names (mandatory)'!BJ64,"")</f>
        <v>Pur-2021May</v>
      </c>
      <c r="D5" t="str">
        <f>IF('Layout full names (mandatory)'!BK64&lt;&gt;"",'Layout full names (mandatory)'!BK64,"")</f>
        <v>Pur-2021May</v>
      </c>
      <c r="E5" t="str">
        <f>IF('Layout full names (mandatory)'!BL64&lt;&gt;"",'Layout full names (mandatory)'!BL64,"")</f>
        <v>Pur-2021May</v>
      </c>
      <c r="F5" t="str">
        <f>IF('Layout full names (mandatory)'!BM64&lt;&gt;"",'Layout full names (mandatory)'!BM64,"")</f>
        <v>Pur-2021May</v>
      </c>
      <c r="G5" t="str">
        <f>IF('Layout full names (mandatory)'!BN64&lt;&gt;"",'Layout full names (mandatory)'!BN64,"")</f>
        <v>Pur-2021May</v>
      </c>
      <c r="H5" t="str">
        <f>IF('Layout full names (mandatory)'!BO64&lt;&gt;"",'Layout full names (mandatory)'!BO64,"")</f>
        <v>Pur-2021May</v>
      </c>
      <c r="I5" t="str">
        <f>IF('Layout full names (mandatory)'!BP64&lt;&gt;"",'Layout full names (mandatory)'!BP64,"")</f>
        <v>Pur-2021May</v>
      </c>
      <c r="J5" t="str">
        <f>IF('Layout full names (mandatory)'!BQ64&lt;&gt;"",'Layout full names (mandatory)'!BQ64,"")</f>
        <v>Pur-2021May</v>
      </c>
      <c r="K5" t="str">
        <f>IF('Layout full names (mandatory)'!BR64&lt;&gt;"",'Layout full names (mandatory)'!BR64,"")</f>
        <v>Pur-2021May</v>
      </c>
      <c r="L5" t="str">
        <f>IF('Layout full names (mandatory)'!BS64&lt;&gt;"",'Layout full names (mandatory)'!BS64,"")</f>
        <v>Pur-2021May</v>
      </c>
      <c r="M5" t="str">
        <f>IF('Layout full names (mandatory)'!BT64&lt;&gt;"",'Layout full names (mandatory)'!BT64,"")</f>
        <v>Pur-2021May</v>
      </c>
      <c r="N5" t="str">
        <f>IF('Layout full names (mandatory)'!BU64&lt;&gt;"",'Layout full names (mandatory)'!BU64,"")</f>
        <v>Pur-2021May</v>
      </c>
      <c r="O5" t="str">
        <f>IF('Layout full names (mandatory)'!BV64&lt;&gt;"",'Layout full names (mandatory)'!BV64,"")</f>
        <v>Pur-2021May</v>
      </c>
      <c r="P5" t="str">
        <f>IF('Layout full names (mandatory)'!BW64&lt;&gt;"",'Layout full names (mandatory)'!BW64,"")</f>
        <v>Pur-2021May</v>
      </c>
      <c r="Q5" t="str">
        <f>IF('Layout full names (mandatory)'!BX64&lt;&gt;"",'Layout full names (mandatory)'!BX64,"")</f>
        <v>Pur-2021May</v>
      </c>
      <c r="R5" t="str">
        <f>IF('Layout full names (mandatory)'!BY64&lt;&gt;"",'Layout full names (mandatory)'!BY64,"")</f>
        <v>Pur-2021May</v>
      </c>
      <c r="S5" t="str">
        <f>IF('Layout full names (mandatory)'!BZ64&lt;&gt;"",'Layout full names (mandatory)'!BZ64,"")</f>
        <v>Pur-2021May</v>
      </c>
      <c r="T5" t="str">
        <f>IF('Layout full names (mandatory)'!CA64&lt;&gt;"",'Layout full names (mandatory)'!CA64,"")</f>
        <v>Pur-2021May</v>
      </c>
      <c r="U5" t="str">
        <f>IF('Layout full names (mandatory)'!CB64&lt;&gt;"",'Layout full names (mandatory)'!CB64,"")</f>
        <v>Pur-2021May</v>
      </c>
      <c r="V5" t="str">
        <f>IF('Layout full names (mandatory)'!CC64&lt;&gt;"",'Layout full names (mandatory)'!CC64,"")</f>
        <v>Pur-2021May</v>
      </c>
      <c r="W5" t="str">
        <f>IF('Layout full names (mandatory)'!CD64&lt;&gt;"",'Layout full names (mandatory)'!CD64,"")</f>
        <v>Pur-2021May</v>
      </c>
      <c r="X5" t="str">
        <f>IF('Layout full names (mandatory)'!CE64&lt;&gt;"",'Layout full names (mandatory)'!CE64,"")</f>
        <v>Pur-2021May</v>
      </c>
      <c r="Y5" t="str">
        <f>IF('Layout full names (mandatory)'!CF64&lt;&gt;"",'Layout full names (mandatory)'!CF64,"")</f>
        <v>Pur-2021May</v>
      </c>
      <c r="Z5" s="3"/>
      <c r="AC5" t="str">
        <f t="shared" si="0"/>
        <v/>
      </c>
    </row>
    <row r="6" spans="1:29" ht="21" customHeight="1" x14ac:dyDescent="0.4">
      <c r="A6" t="str">
        <f>IF('Layout full names (mandatory)'!BH65&lt;&gt;"",'Layout full names (mandatory)'!BH65,"")</f>
        <v>E</v>
      </c>
      <c r="B6" t="str">
        <f>IF('Layout full names (mandatory)'!BI65&lt;&gt;"",'Layout full names (mandatory)'!BI65,"")</f>
        <v>Pur-2021May</v>
      </c>
      <c r="C6" t="str">
        <f>IF('Layout full names (mandatory)'!BJ65&lt;&gt;"",'Layout full names (mandatory)'!BJ65,"")</f>
        <v>Pur-2021May</v>
      </c>
      <c r="D6" t="str">
        <f>IF('Layout full names (mandatory)'!BK65&lt;&gt;"",'Layout full names (mandatory)'!BK65,"")</f>
        <v>Pur-2021May</v>
      </c>
      <c r="E6" t="str">
        <f>IF('Layout full names (mandatory)'!BL65&lt;&gt;"",'Layout full names (mandatory)'!BL65,"")</f>
        <v>Pur-2021May</v>
      </c>
      <c r="F6" t="str">
        <f>IF('Layout full names (mandatory)'!BM65&lt;&gt;"",'Layout full names (mandatory)'!BM65,"")</f>
        <v>Pur-2021May</v>
      </c>
      <c r="G6" t="str">
        <f>IF('Layout full names (mandatory)'!BN65&lt;&gt;"",'Layout full names (mandatory)'!BN65,"")</f>
        <v>Pur-2021May</v>
      </c>
      <c r="H6" t="str">
        <f>IF('Layout full names (mandatory)'!BO65&lt;&gt;"",'Layout full names (mandatory)'!BO65,"")</f>
        <v>Pur-2021May</v>
      </c>
      <c r="I6" t="str">
        <f>IF('Layout full names (mandatory)'!BP65&lt;&gt;"",'Layout full names (mandatory)'!BP65,"")</f>
        <v>Pur-2021May</v>
      </c>
      <c r="J6" t="str">
        <f>IF('Layout full names (mandatory)'!BQ65&lt;&gt;"",'Layout full names (mandatory)'!BQ65,"")</f>
        <v>Pur-2021May</v>
      </c>
      <c r="K6" t="str">
        <f>IF('Layout full names (mandatory)'!BR65&lt;&gt;"",'Layout full names (mandatory)'!BR65,"")</f>
        <v>Pur-2021May</v>
      </c>
      <c r="L6" t="str">
        <f>IF('Layout full names (mandatory)'!BS65&lt;&gt;"",'Layout full names (mandatory)'!BS65,"")</f>
        <v>Pur-2021May</v>
      </c>
      <c r="M6" t="str">
        <f>IF('Layout full names (mandatory)'!BT65&lt;&gt;"",'Layout full names (mandatory)'!BT65,"")</f>
        <v>Pur-2021May</v>
      </c>
      <c r="N6" t="str">
        <f>IF('Layout full names (mandatory)'!BU65&lt;&gt;"",'Layout full names (mandatory)'!BU65,"")</f>
        <v>Pur-2021May</v>
      </c>
      <c r="O6" t="str">
        <f>IF('Layout full names (mandatory)'!BV65&lt;&gt;"",'Layout full names (mandatory)'!BV65,"")</f>
        <v>Pur-2021May</v>
      </c>
      <c r="P6" t="str">
        <f>IF('Layout full names (mandatory)'!BW65&lt;&gt;"",'Layout full names (mandatory)'!BW65,"")</f>
        <v>Pur-2021May</v>
      </c>
      <c r="Q6" t="str">
        <f>IF('Layout full names (mandatory)'!BX65&lt;&gt;"",'Layout full names (mandatory)'!BX65,"")</f>
        <v>Pur-2021May</v>
      </c>
      <c r="R6" t="str">
        <f>IF('Layout full names (mandatory)'!BY65&lt;&gt;"",'Layout full names (mandatory)'!BY65,"")</f>
        <v>Pur-2021May</v>
      </c>
      <c r="S6" t="str">
        <f>IF('Layout full names (mandatory)'!BZ65&lt;&gt;"",'Layout full names (mandatory)'!BZ65,"")</f>
        <v>Pur-2021May</v>
      </c>
      <c r="T6" t="str">
        <f>IF('Layout full names (mandatory)'!CA65&lt;&gt;"",'Layout full names (mandatory)'!CA65,"")</f>
        <v>Pur-2021May</v>
      </c>
      <c r="U6" t="str">
        <f>IF('Layout full names (mandatory)'!CB65&lt;&gt;"",'Layout full names (mandatory)'!CB65,"")</f>
        <v>Pur-2021May</v>
      </c>
      <c r="V6" t="str">
        <f>IF('Layout full names (mandatory)'!CC65&lt;&gt;"",'Layout full names (mandatory)'!CC65,"")</f>
        <v>Pur-2021May</v>
      </c>
      <c r="W6" t="str">
        <f>IF('Layout full names (mandatory)'!CD65&lt;&gt;"",'Layout full names (mandatory)'!CD65,"")</f>
        <v>Pur-2021May</v>
      </c>
      <c r="X6" t="str">
        <f>IF('Layout full names (mandatory)'!CE65&lt;&gt;"",'Layout full names (mandatory)'!CE65,"")</f>
        <v>Pur-2021May</v>
      </c>
      <c r="Y6" t="str">
        <f>IF('Layout full names (mandatory)'!CF65&lt;&gt;"",'Layout full names (mandatory)'!CF65,"")</f>
        <v>Pur-2021May</v>
      </c>
      <c r="Z6" s="3"/>
      <c r="AC6" t="str">
        <f t="shared" si="0"/>
        <v/>
      </c>
    </row>
    <row r="7" spans="1:29" ht="21" customHeight="1" x14ac:dyDescent="0.4">
      <c r="A7" t="str">
        <f>IF('Layout full names (mandatory)'!BH66&lt;&gt;"",'Layout full names (mandatory)'!BH66,"")</f>
        <v>F</v>
      </c>
      <c r="B7" t="str">
        <f>IF('Layout full names (mandatory)'!BI66&lt;&gt;"",'Layout full names (mandatory)'!BI66,"")</f>
        <v>Pur-2021May</v>
      </c>
      <c r="C7" t="str">
        <f>IF('Layout full names (mandatory)'!BJ66&lt;&gt;"",'Layout full names (mandatory)'!BJ66,"")</f>
        <v>Pur-2021May</v>
      </c>
      <c r="D7" t="str">
        <f>IF('Layout full names (mandatory)'!BK66&lt;&gt;"",'Layout full names (mandatory)'!BK66,"")</f>
        <v>Pur-2021May</v>
      </c>
      <c r="E7" t="str">
        <f>IF('Layout full names (mandatory)'!BL66&lt;&gt;"",'Layout full names (mandatory)'!BL66,"")</f>
        <v>Pur-2021May</v>
      </c>
      <c r="F7" t="str">
        <f>IF('Layout full names (mandatory)'!BM66&lt;&gt;"",'Layout full names (mandatory)'!BM66,"")</f>
        <v>Pur-2021May</v>
      </c>
      <c r="G7" t="str">
        <f>IF('Layout full names (mandatory)'!BN66&lt;&gt;"",'Layout full names (mandatory)'!BN66,"")</f>
        <v>Pur-2021May</v>
      </c>
      <c r="H7" t="str">
        <f>IF('Layout full names (mandatory)'!BO66&lt;&gt;"",'Layout full names (mandatory)'!BO66,"")</f>
        <v>Pur-2021May</v>
      </c>
      <c r="I7" t="str">
        <f>IF('Layout full names (mandatory)'!BP66&lt;&gt;"",'Layout full names (mandatory)'!BP66,"")</f>
        <v>Pur-2021May</v>
      </c>
      <c r="J7" t="str">
        <f>IF('Layout full names (mandatory)'!BQ66&lt;&gt;"",'Layout full names (mandatory)'!BQ66,"")</f>
        <v>Pur-2021May</v>
      </c>
      <c r="K7" t="str">
        <f>IF('Layout full names (mandatory)'!BR66&lt;&gt;"",'Layout full names (mandatory)'!BR66,"")</f>
        <v>Pur-2021May</v>
      </c>
      <c r="L7" t="str">
        <f>IF('Layout full names (mandatory)'!BS66&lt;&gt;"",'Layout full names (mandatory)'!BS66,"")</f>
        <v>Pur-2021May</v>
      </c>
      <c r="M7" t="str">
        <f>IF('Layout full names (mandatory)'!BT66&lt;&gt;"",'Layout full names (mandatory)'!BT66,"")</f>
        <v>Pur-2021May</v>
      </c>
      <c r="N7" t="str">
        <f>IF('Layout full names (mandatory)'!BU66&lt;&gt;"",'Layout full names (mandatory)'!BU66,"")</f>
        <v>Pur-2021May</v>
      </c>
      <c r="O7" t="str">
        <f>IF('Layout full names (mandatory)'!BV66&lt;&gt;"",'Layout full names (mandatory)'!BV66,"")</f>
        <v>Pur-2021May</v>
      </c>
      <c r="P7" t="str">
        <f>IF('Layout full names (mandatory)'!BW66&lt;&gt;"",'Layout full names (mandatory)'!BW66,"")</f>
        <v>Pur-2021May</v>
      </c>
      <c r="Q7" t="str">
        <f>IF('Layout full names (mandatory)'!BX66&lt;&gt;"",'Layout full names (mandatory)'!BX66,"")</f>
        <v>Pur-2021May</v>
      </c>
      <c r="R7" t="str">
        <f>IF('Layout full names (mandatory)'!BY66&lt;&gt;"",'Layout full names (mandatory)'!BY66,"")</f>
        <v>Pur-2021May</v>
      </c>
      <c r="S7" t="str">
        <f>IF('Layout full names (mandatory)'!BZ66&lt;&gt;"",'Layout full names (mandatory)'!BZ66,"")</f>
        <v>Pur-2021May</v>
      </c>
      <c r="T7" t="str">
        <f>IF('Layout full names (mandatory)'!CA66&lt;&gt;"",'Layout full names (mandatory)'!CA66,"")</f>
        <v>Pur-2021May</v>
      </c>
      <c r="U7" t="str">
        <f>IF('Layout full names (mandatory)'!CB66&lt;&gt;"",'Layout full names (mandatory)'!CB66,"")</f>
        <v>Pur-2021May</v>
      </c>
      <c r="V7" t="str">
        <f>IF('Layout full names (mandatory)'!CC66&lt;&gt;"",'Layout full names (mandatory)'!CC66,"")</f>
        <v>Pur-2021May</v>
      </c>
      <c r="W7" t="str">
        <f>IF('Layout full names (mandatory)'!CD66&lt;&gt;"",'Layout full names (mandatory)'!CD66,"")</f>
        <v>Pur-2021May</v>
      </c>
      <c r="X7" t="str">
        <f>IF('Layout full names (mandatory)'!CE66&lt;&gt;"",'Layout full names (mandatory)'!CE66,"")</f>
        <v>Pur-2021May</v>
      </c>
      <c r="Y7" t="str">
        <f>IF('Layout full names (mandatory)'!CF66&lt;&gt;"",'Layout full names (mandatory)'!CF66,"")</f>
        <v>Pur-2021May</v>
      </c>
      <c r="Z7" s="3"/>
      <c r="AB7" s="20"/>
      <c r="AC7" t="str">
        <f t="shared" si="0"/>
        <v/>
      </c>
    </row>
    <row r="8" spans="1:29" ht="21" customHeight="1" x14ac:dyDescent="0.4">
      <c r="A8" t="str">
        <f>IF('Layout full names (mandatory)'!BH67&lt;&gt;"",'Layout full names (mandatory)'!BH67,"")</f>
        <v>G</v>
      </c>
      <c r="B8" t="str">
        <f>IF('Layout full names (mandatory)'!BI67&lt;&gt;"",'Layout full names (mandatory)'!BI67,"")</f>
        <v>Pur-2021May</v>
      </c>
      <c r="C8" t="str">
        <f>IF('Layout full names (mandatory)'!BJ67&lt;&gt;"",'Layout full names (mandatory)'!BJ67,"")</f>
        <v>Pur-2021May</v>
      </c>
      <c r="D8" t="str">
        <f>IF('Layout full names (mandatory)'!BK67&lt;&gt;"",'Layout full names (mandatory)'!BK67,"")</f>
        <v>Pur-2021May</v>
      </c>
      <c r="E8" t="str">
        <f>IF('Layout full names (mandatory)'!BL67&lt;&gt;"",'Layout full names (mandatory)'!BL67,"")</f>
        <v>Pur-2021May</v>
      </c>
      <c r="F8" t="str">
        <f>IF('Layout full names (mandatory)'!BM67&lt;&gt;"",'Layout full names (mandatory)'!BM67,"")</f>
        <v>Pur-2021May</v>
      </c>
      <c r="G8" t="str">
        <f>IF('Layout full names (mandatory)'!BN67&lt;&gt;"",'Layout full names (mandatory)'!BN67,"")</f>
        <v>Pur-2021May</v>
      </c>
      <c r="H8" t="str">
        <f>IF('Layout full names (mandatory)'!BO67&lt;&gt;"",'Layout full names (mandatory)'!BO67,"")</f>
        <v>Pur-2021May</v>
      </c>
      <c r="I8" t="str">
        <f>IF('Layout full names (mandatory)'!BP67&lt;&gt;"",'Layout full names (mandatory)'!BP67,"")</f>
        <v>Pur-2021May</v>
      </c>
      <c r="J8" t="str">
        <f>IF('Layout full names (mandatory)'!BQ67&lt;&gt;"",'Layout full names (mandatory)'!BQ67,"")</f>
        <v>Pur-2021May</v>
      </c>
      <c r="K8" t="str">
        <f>IF('Layout full names (mandatory)'!BR67&lt;&gt;"",'Layout full names (mandatory)'!BR67,"")</f>
        <v>Pur-2021May</v>
      </c>
      <c r="L8" t="str">
        <f>IF('Layout full names (mandatory)'!BS67&lt;&gt;"",'Layout full names (mandatory)'!BS67,"")</f>
        <v>Pur-2021May</v>
      </c>
      <c r="M8" t="str">
        <f>IF('Layout full names (mandatory)'!BT67&lt;&gt;"",'Layout full names (mandatory)'!BT67,"")</f>
        <v>Pur-2021May</v>
      </c>
      <c r="N8" t="str">
        <f>IF('Layout full names (mandatory)'!BU67&lt;&gt;"",'Layout full names (mandatory)'!BU67,"")</f>
        <v>Pur-2021May</v>
      </c>
      <c r="O8" t="str">
        <f>IF('Layout full names (mandatory)'!BV67&lt;&gt;"",'Layout full names (mandatory)'!BV67,"")</f>
        <v>Pur-2021May</v>
      </c>
      <c r="P8" t="str">
        <f>IF('Layout full names (mandatory)'!BW67&lt;&gt;"",'Layout full names (mandatory)'!BW67,"")</f>
        <v>Pur-2021May</v>
      </c>
      <c r="Q8" t="str">
        <f>IF('Layout full names (mandatory)'!BX67&lt;&gt;"",'Layout full names (mandatory)'!BX67,"")</f>
        <v>Pur-2021May</v>
      </c>
      <c r="R8" t="str">
        <f>IF('Layout full names (mandatory)'!BY67&lt;&gt;"",'Layout full names (mandatory)'!BY67,"")</f>
        <v>Pur-2021May</v>
      </c>
      <c r="S8" t="str">
        <f>IF('Layout full names (mandatory)'!BZ67&lt;&gt;"",'Layout full names (mandatory)'!BZ67,"")</f>
        <v>Pur-2021May</v>
      </c>
      <c r="T8" t="str">
        <f>IF('Layout full names (mandatory)'!CA67&lt;&gt;"",'Layout full names (mandatory)'!CA67,"")</f>
        <v>Pur-2021May</v>
      </c>
      <c r="U8" t="str">
        <f>IF('Layout full names (mandatory)'!CB67&lt;&gt;"",'Layout full names (mandatory)'!CB67,"")</f>
        <v>Pur-2021May</v>
      </c>
      <c r="V8" t="str">
        <f>IF('Layout full names (mandatory)'!CC67&lt;&gt;"",'Layout full names (mandatory)'!CC67,"")</f>
        <v>Pur-2021May</v>
      </c>
      <c r="W8" t="str">
        <f>IF('Layout full names (mandatory)'!CD67&lt;&gt;"",'Layout full names (mandatory)'!CD67,"")</f>
        <v>Pur-2021May</v>
      </c>
      <c r="X8" t="str">
        <f>IF('Layout full names (mandatory)'!CE67&lt;&gt;"",'Layout full names (mandatory)'!CE67,"")</f>
        <v>Pur-2021May</v>
      </c>
      <c r="Y8" t="str">
        <f>IF('Layout full names (mandatory)'!CF67&lt;&gt;"",'Layout full names (mandatory)'!CF67,"")</f>
        <v>Pur-2021May</v>
      </c>
      <c r="Z8" s="3"/>
      <c r="AB8" s="20"/>
      <c r="AC8" t="str">
        <f t="shared" si="0"/>
        <v/>
      </c>
    </row>
    <row r="9" spans="1:29" ht="21" customHeight="1" x14ac:dyDescent="0.4">
      <c r="A9" t="str">
        <f>IF('Layout full names (mandatory)'!BH68&lt;&gt;"",'Layout full names (mandatory)'!BH68,"")</f>
        <v>H</v>
      </c>
      <c r="B9" t="str">
        <f>IF('Layout full names (mandatory)'!BI68&lt;&gt;"",'Layout full names (mandatory)'!BI68,"")</f>
        <v>Pur-2021May</v>
      </c>
      <c r="C9" t="str">
        <f>IF('Layout full names (mandatory)'!BJ68&lt;&gt;"",'Layout full names (mandatory)'!BJ68,"")</f>
        <v>Pur-2021May</v>
      </c>
      <c r="D9" t="str">
        <f>IF('Layout full names (mandatory)'!BK68&lt;&gt;"",'Layout full names (mandatory)'!BK68,"")</f>
        <v>Pur-2021May</v>
      </c>
      <c r="E9" t="str">
        <f>IF('Layout full names (mandatory)'!BL68&lt;&gt;"",'Layout full names (mandatory)'!BL68,"")</f>
        <v>Pur-2021May</v>
      </c>
      <c r="F9" t="str">
        <f>IF('Layout full names (mandatory)'!BM68&lt;&gt;"",'Layout full names (mandatory)'!BM68,"")</f>
        <v>Pur-2021May</v>
      </c>
      <c r="G9" t="str">
        <f>IF('Layout full names (mandatory)'!BN68&lt;&gt;"",'Layout full names (mandatory)'!BN68,"")</f>
        <v>Pur-2021May</v>
      </c>
      <c r="H9" t="str">
        <f>IF('Layout full names (mandatory)'!BO68&lt;&gt;"",'Layout full names (mandatory)'!BO68,"")</f>
        <v>Pur-2021May</v>
      </c>
      <c r="I9" t="str">
        <f>IF('Layout full names (mandatory)'!BP68&lt;&gt;"",'Layout full names (mandatory)'!BP68,"")</f>
        <v>Pur-2021May</v>
      </c>
      <c r="J9" t="str">
        <f>IF('Layout full names (mandatory)'!BQ68&lt;&gt;"",'Layout full names (mandatory)'!BQ68,"")</f>
        <v>Pur-2021May</v>
      </c>
      <c r="K9" t="str">
        <f>IF('Layout full names (mandatory)'!BR68&lt;&gt;"",'Layout full names (mandatory)'!BR68,"")</f>
        <v>Pur-2021May</v>
      </c>
      <c r="L9" t="str">
        <f>IF('Layout full names (mandatory)'!BS68&lt;&gt;"",'Layout full names (mandatory)'!BS68,"")</f>
        <v>Pur-2021May</v>
      </c>
      <c r="M9" t="str">
        <f>IF('Layout full names (mandatory)'!BT68&lt;&gt;"",'Layout full names (mandatory)'!BT68,"")</f>
        <v>Pur-2021May</v>
      </c>
      <c r="N9" t="str">
        <f>IF('Layout full names (mandatory)'!BU68&lt;&gt;"",'Layout full names (mandatory)'!BU68,"")</f>
        <v>Pur-2021May</v>
      </c>
      <c r="O9" t="str">
        <f>IF('Layout full names (mandatory)'!BV68&lt;&gt;"",'Layout full names (mandatory)'!BV68,"")</f>
        <v>Pur-2021May</v>
      </c>
      <c r="P9" t="str">
        <f>IF('Layout full names (mandatory)'!BW68&lt;&gt;"",'Layout full names (mandatory)'!BW68,"")</f>
        <v>Pur-2021May</v>
      </c>
      <c r="Q9" t="str">
        <f>IF('Layout full names (mandatory)'!BX68&lt;&gt;"",'Layout full names (mandatory)'!BX68,"")</f>
        <v>Pur-2021May</v>
      </c>
      <c r="R9" t="str">
        <f>IF('Layout full names (mandatory)'!BY68&lt;&gt;"",'Layout full names (mandatory)'!BY68,"")</f>
        <v>Pur-2021May</v>
      </c>
      <c r="S9" t="str">
        <f>IF('Layout full names (mandatory)'!BZ68&lt;&gt;"",'Layout full names (mandatory)'!BZ68,"")</f>
        <v>Pur-2021May</v>
      </c>
      <c r="T9" t="str">
        <f>IF('Layout full names (mandatory)'!CA68&lt;&gt;"",'Layout full names (mandatory)'!CA68,"")</f>
        <v>Pur-2021May</v>
      </c>
      <c r="U9" t="str">
        <f>IF('Layout full names (mandatory)'!CB68&lt;&gt;"",'Layout full names (mandatory)'!CB68,"")</f>
        <v>Pur-2021May</v>
      </c>
      <c r="V9" t="str">
        <f>IF('Layout full names (mandatory)'!CC68&lt;&gt;"",'Layout full names (mandatory)'!CC68,"")</f>
        <v>Pur-2021May</v>
      </c>
      <c r="W9" t="str">
        <f>IF('Layout full names (mandatory)'!CD68&lt;&gt;"",'Layout full names (mandatory)'!CD68,"")</f>
        <v>Pur-2021May</v>
      </c>
      <c r="X9" t="str">
        <f>IF('Layout full names (mandatory)'!CE68&lt;&gt;"",'Layout full names (mandatory)'!CE68,"")</f>
        <v>Pur-2021May</v>
      </c>
      <c r="Y9" t="str">
        <f>IF('Layout full names (mandatory)'!CF68&lt;&gt;"",'Layout full names (mandatory)'!CF68,"")</f>
        <v>Pur-2021May</v>
      </c>
      <c r="Z9" s="3"/>
      <c r="AB9" s="20"/>
      <c r="AC9" t="str">
        <f t="shared" si="0"/>
        <v/>
      </c>
    </row>
    <row r="10" spans="1:29" ht="21" customHeight="1" x14ac:dyDescent="0.4">
      <c r="A10" t="str">
        <f>IF('Layout full names (mandatory)'!BH69&lt;&gt;"",'Layout full names (mandatory)'!BH69,"")</f>
        <v>I</v>
      </c>
      <c r="B10" t="str">
        <f>IF('Layout full names (mandatory)'!BI69&lt;&gt;"",'Layout full names (mandatory)'!BI69,"")</f>
        <v>Pur-2021May</v>
      </c>
      <c r="C10" t="str">
        <f>IF('Layout full names (mandatory)'!BJ69&lt;&gt;"",'Layout full names (mandatory)'!BJ69,"")</f>
        <v>Pur-2021May</v>
      </c>
      <c r="D10" t="str">
        <f>IF('Layout full names (mandatory)'!BK69&lt;&gt;"",'Layout full names (mandatory)'!BK69,"")</f>
        <v>Pur-2021May</v>
      </c>
      <c r="E10" t="str">
        <f>IF('Layout full names (mandatory)'!BL69&lt;&gt;"",'Layout full names (mandatory)'!BL69,"")</f>
        <v>Pur-2021May</v>
      </c>
      <c r="F10" t="str">
        <f>IF('Layout full names (mandatory)'!BM69&lt;&gt;"",'Layout full names (mandatory)'!BM69,"")</f>
        <v>Pur-2021May</v>
      </c>
      <c r="G10" t="str">
        <f>IF('Layout full names (mandatory)'!BN69&lt;&gt;"",'Layout full names (mandatory)'!BN69,"")</f>
        <v>Pur-2021May</v>
      </c>
      <c r="H10" t="str">
        <f>IF('Layout full names (mandatory)'!BO69&lt;&gt;"",'Layout full names (mandatory)'!BO69,"")</f>
        <v>Pur-2021May</v>
      </c>
      <c r="I10" t="str">
        <f>IF('Layout full names (mandatory)'!BP69&lt;&gt;"",'Layout full names (mandatory)'!BP69,"")</f>
        <v>Pur-2021May</v>
      </c>
      <c r="J10" t="str">
        <f>IF('Layout full names (mandatory)'!BQ69&lt;&gt;"",'Layout full names (mandatory)'!BQ69,"")</f>
        <v>Pur-2021May</v>
      </c>
      <c r="K10" t="str">
        <f>IF('Layout full names (mandatory)'!BR69&lt;&gt;"",'Layout full names (mandatory)'!BR69,"")</f>
        <v>Pur-2021May</v>
      </c>
      <c r="L10" t="str">
        <f>IF('Layout full names (mandatory)'!BS69&lt;&gt;"",'Layout full names (mandatory)'!BS69,"")</f>
        <v>Pur-2021May</v>
      </c>
      <c r="M10" t="str">
        <f>IF('Layout full names (mandatory)'!BT69&lt;&gt;"",'Layout full names (mandatory)'!BT69,"")</f>
        <v>Pur-2021May</v>
      </c>
      <c r="N10" t="str">
        <f>IF('Layout full names (mandatory)'!BU69&lt;&gt;"",'Layout full names (mandatory)'!BU69,"")</f>
        <v>Pur-2021May</v>
      </c>
      <c r="O10" t="str">
        <f>IF('Layout full names (mandatory)'!BV69&lt;&gt;"",'Layout full names (mandatory)'!BV69,"")</f>
        <v>Pur-2021May</v>
      </c>
      <c r="P10" t="str">
        <f>IF('Layout full names (mandatory)'!BW69&lt;&gt;"",'Layout full names (mandatory)'!BW69,"")</f>
        <v>Pur-2021May</v>
      </c>
      <c r="Q10" t="str">
        <f>IF('Layout full names (mandatory)'!BX69&lt;&gt;"",'Layout full names (mandatory)'!BX69,"")</f>
        <v>Pur-2021May</v>
      </c>
      <c r="R10" t="str">
        <f>IF('Layout full names (mandatory)'!BY69&lt;&gt;"",'Layout full names (mandatory)'!BY69,"")</f>
        <v>Pur-2021May</v>
      </c>
      <c r="S10" t="str">
        <f>IF('Layout full names (mandatory)'!BZ69&lt;&gt;"",'Layout full names (mandatory)'!BZ69,"")</f>
        <v>Pur-2021May</v>
      </c>
      <c r="T10" t="str">
        <f>IF('Layout full names (mandatory)'!CA69&lt;&gt;"",'Layout full names (mandatory)'!CA69,"")</f>
        <v>Pur-2021May</v>
      </c>
      <c r="U10" t="str">
        <f>IF('Layout full names (mandatory)'!CB69&lt;&gt;"",'Layout full names (mandatory)'!CB69,"")</f>
        <v>Pur-2021May</v>
      </c>
      <c r="V10" t="str">
        <f>IF('Layout full names (mandatory)'!CC69&lt;&gt;"",'Layout full names (mandatory)'!CC69,"")</f>
        <v>Pur-2021May</v>
      </c>
      <c r="W10" t="str">
        <f>IF('Layout full names (mandatory)'!CD69&lt;&gt;"",'Layout full names (mandatory)'!CD69,"")</f>
        <v>Pur-2021May</v>
      </c>
      <c r="X10" t="str">
        <f>IF('Layout full names (mandatory)'!CE69&lt;&gt;"",'Layout full names (mandatory)'!CE69,"")</f>
        <v>Pur-2021May</v>
      </c>
      <c r="Y10" t="str">
        <f>IF('Layout full names (mandatory)'!CF69&lt;&gt;"",'Layout full names (mandatory)'!CF69,"")</f>
        <v>Pur-2021May</v>
      </c>
      <c r="Z10" s="3"/>
      <c r="AB10" s="20"/>
      <c r="AC10" t="str">
        <f t="shared" si="0"/>
        <v/>
      </c>
    </row>
    <row r="11" spans="1:29" ht="21" customHeight="1" x14ac:dyDescent="0.4">
      <c r="A11" t="str">
        <f>IF('Layout full names (mandatory)'!BH70&lt;&gt;"",'Layout full names (mandatory)'!BH70,"")</f>
        <v>J</v>
      </c>
      <c r="B11" t="str">
        <f>IF('Layout full names (mandatory)'!BI70&lt;&gt;"",'Layout full names (mandatory)'!BI70,"")</f>
        <v>Pur-2021May</v>
      </c>
      <c r="C11" t="str">
        <f>IF('Layout full names (mandatory)'!BJ70&lt;&gt;"",'Layout full names (mandatory)'!BJ70,"")</f>
        <v>Pur-2021May</v>
      </c>
      <c r="D11" t="str">
        <f>IF('Layout full names (mandatory)'!BK70&lt;&gt;"",'Layout full names (mandatory)'!BK70,"")</f>
        <v>Pur-2021May</v>
      </c>
      <c r="E11" t="str">
        <f>IF('Layout full names (mandatory)'!BL70&lt;&gt;"",'Layout full names (mandatory)'!BL70,"")</f>
        <v>Pur-2021May</v>
      </c>
      <c r="F11" t="str">
        <f>IF('Layout full names (mandatory)'!BM70&lt;&gt;"",'Layout full names (mandatory)'!BM70,"")</f>
        <v>Pur-2021May</v>
      </c>
      <c r="G11" t="str">
        <f>IF('Layout full names (mandatory)'!BN70&lt;&gt;"",'Layout full names (mandatory)'!BN70,"")</f>
        <v>Pur-2021May</v>
      </c>
      <c r="H11" t="str">
        <f>IF('Layout full names (mandatory)'!BO70&lt;&gt;"",'Layout full names (mandatory)'!BO70,"")</f>
        <v>Pur-2021May</v>
      </c>
      <c r="I11" t="str">
        <f>IF('Layout full names (mandatory)'!BP70&lt;&gt;"",'Layout full names (mandatory)'!BP70,"")</f>
        <v>Pur-2021May</v>
      </c>
      <c r="J11" t="str">
        <f>IF('Layout full names (mandatory)'!BQ70&lt;&gt;"",'Layout full names (mandatory)'!BQ70,"")</f>
        <v>Pur-2021May</v>
      </c>
      <c r="K11" t="str">
        <f>IF('Layout full names (mandatory)'!BR70&lt;&gt;"",'Layout full names (mandatory)'!BR70,"")</f>
        <v>Pur-2021May</v>
      </c>
      <c r="L11" t="str">
        <f>IF('Layout full names (mandatory)'!BS70&lt;&gt;"",'Layout full names (mandatory)'!BS70,"")</f>
        <v>Pur-2021May</v>
      </c>
      <c r="M11" t="str">
        <f>IF('Layout full names (mandatory)'!BT70&lt;&gt;"",'Layout full names (mandatory)'!BT70,"")</f>
        <v>Pur-2021May</v>
      </c>
      <c r="N11" t="str">
        <f>IF('Layout full names (mandatory)'!BU70&lt;&gt;"",'Layout full names (mandatory)'!BU70,"")</f>
        <v>Pur-2021May</v>
      </c>
      <c r="O11" t="str">
        <f>IF('Layout full names (mandatory)'!BV70&lt;&gt;"",'Layout full names (mandatory)'!BV70,"")</f>
        <v>Pur-2021May</v>
      </c>
      <c r="P11" t="str">
        <f>IF('Layout full names (mandatory)'!BW70&lt;&gt;"",'Layout full names (mandatory)'!BW70,"")</f>
        <v>Pur-2021May</v>
      </c>
      <c r="Q11" t="str">
        <f>IF('Layout full names (mandatory)'!BX70&lt;&gt;"",'Layout full names (mandatory)'!BX70,"")</f>
        <v>Pur-2021May</v>
      </c>
      <c r="R11" t="str">
        <f>IF('Layout full names (mandatory)'!BY70&lt;&gt;"",'Layout full names (mandatory)'!BY70,"")</f>
        <v>Pur-2021May</v>
      </c>
      <c r="S11" t="str">
        <f>IF('Layout full names (mandatory)'!BZ70&lt;&gt;"",'Layout full names (mandatory)'!BZ70,"")</f>
        <v>Pur-2021May</v>
      </c>
      <c r="T11" t="str">
        <f>IF('Layout full names (mandatory)'!CA70&lt;&gt;"",'Layout full names (mandatory)'!CA70,"")</f>
        <v>Pur-2021May</v>
      </c>
      <c r="U11" t="str">
        <f>IF('Layout full names (mandatory)'!CB70&lt;&gt;"",'Layout full names (mandatory)'!CB70,"")</f>
        <v>Pur-2021May</v>
      </c>
      <c r="V11" t="str">
        <f>IF('Layout full names (mandatory)'!CC70&lt;&gt;"",'Layout full names (mandatory)'!CC70,"")</f>
        <v>Pur-2021May</v>
      </c>
      <c r="W11" t="str">
        <f>IF('Layout full names (mandatory)'!CD70&lt;&gt;"",'Layout full names (mandatory)'!CD70,"")</f>
        <v>Pur-2021May</v>
      </c>
      <c r="X11" t="str">
        <f>IF('Layout full names (mandatory)'!CE70&lt;&gt;"",'Layout full names (mandatory)'!CE70,"")</f>
        <v>Pur-2021May</v>
      </c>
      <c r="Y11" t="str">
        <f>IF('Layout full names (mandatory)'!CF70&lt;&gt;"",'Layout full names (mandatory)'!CF70,"")</f>
        <v>Pur-2021May</v>
      </c>
      <c r="Z11" s="3"/>
      <c r="AB11" s="20"/>
      <c r="AC11" t="str">
        <f t="shared" si="0"/>
        <v/>
      </c>
    </row>
    <row r="12" spans="1:29" ht="21" customHeight="1" x14ac:dyDescent="0.4">
      <c r="A12" t="str">
        <f>IF('Layout full names (mandatory)'!BH71&lt;&gt;"",'Layout full names (mandatory)'!BH71,"")</f>
        <v>K</v>
      </c>
      <c r="B12" t="str">
        <f>IF('Layout full names (mandatory)'!BI71&lt;&gt;"",'Layout full names (mandatory)'!BI71,"")</f>
        <v>Pur-2021May</v>
      </c>
      <c r="C12" t="str">
        <f>IF('Layout full names (mandatory)'!BJ71&lt;&gt;"",'Layout full names (mandatory)'!BJ71,"")</f>
        <v>Pur-2021May</v>
      </c>
      <c r="D12" t="str">
        <f>IF('Layout full names (mandatory)'!BK71&lt;&gt;"",'Layout full names (mandatory)'!BK71,"")</f>
        <v>Pur-2021May</v>
      </c>
      <c r="E12" t="str">
        <f>IF('Layout full names (mandatory)'!BL71&lt;&gt;"",'Layout full names (mandatory)'!BL71,"")</f>
        <v>Pur-2021May</v>
      </c>
      <c r="F12" t="str">
        <f>IF('Layout full names (mandatory)'!BM71&lt;&gt;"",'Layout full names (mandatory)'!BM71,"")</f>
        <v>Pur-2021May</v>
      </c>
      <c r="G12" t="str">
        <f>IF('Layout full names (mandatory)'!BN71&lt;&gt;"",'Layout full names (mandatory)'!BN71,"")</f>
        <v>Pur-2021May</v>
      </c>
      <c r="H12" t="str">
        <f>IF('Layout full names (mandatory)'!BO71&lt;&gt;"",'Layout full names (mandatory)'!BO71,"")</f>
        <v>Pur-2021May</v>
      </c>
      <c r="I12" t="str">
        <f>IF('Layout full names (mandatory)'!BP71&lt;&gt;"",'Layout full names (mandatory)'!BP71,"")</f>
        <v>Pur-2021May</v>
      </c>
      <c r="J12" t="str">
        <f>IF('Layout full names (mandatory)'!BQ71&lt;&gt;"",'Layout full names (mandatory)'!BQ71,"")</f>
        <v>Pur-2021May</v>
      </c>
      <c r="K12" t="str">
        <f>IF('Layout full names (mandatory)'!BR71&lt;&gt;"",'Layout full names (mandatory)'!BR71,"")</f>
        <v>Pur-2021May</v>
      </c>
      <c r="L12" t="str">
        <f>IF('Layout full names (mandatory)'!BS71&lt;&gt;"",'Layout full names (mandatory)'!BS71,"")</f>
        <v>Pur-2021May</v>
      </c>
      <c r="M12" t="str">
        <f>IF('Layout full names (mandatory)'!BT71&lt;&gt;"",'Layout full names (mandatory)'!BT71,"")</f>
        <v>Pur-2021May</v>
      </c>
      <c r="N12" t="str">
        <f>IF('Layout full names (mandatory)'!BU71&lt;&gt;"",'Layout full names (mandatory)'!BU71,"")</f>
        <v>Pur-2021May</v>
      </c>
      <c r="O12" t="str">
        <f>IF('Layout full names (mandatory)'!BV71&lt;&gt;"",'Layout full names (mandatory)'!BV71,"")</f>
        <v>Pur-2021May</v>
      </c>
      <c r="P12" t="str">
        <f>IF('Layout full names (mandatory)'!BW71&lt;&gt;"",'Layout full names (mandatory)'!BW71,"")</f>
        <v>Pur-2021May</v>
      </c>
      <c r="Q12" t="str">
        <f>IF('Layout full names (mandatory)'!BX71&lt;&gt;"",'Layout full names (mandatory)'!BX71,"")</f>
        <v>Pur-2021May</v>
      </c>
      <c r="R12" t="str">
        <f>IF('Layout full names (mandatory)'!BY71&lt;&gt;"",'Layout full names (mandatory)'!BY71,"")</f>
        <v>Pur-2021May</v>
      </c>
      <c r="S12" t="str">
        <f>IF('Layout full names (mandatory)'!BZ71&lt;&gt;"",'Layout full names (mandatory)'!BZ71,"")</f>
        <v>Pur-2021May</v>
      </c>
      <c r="T12" t="str">
        <f>IF('Layout full names (mandatory)'!CA71&lt;&gt;"",'Layout full names (mandatory)'!CA71,"")</f>
        <v>Pur-2021May</v>
      </c>
      <c r="U12" t="str">
        <f>IF('Layout full names (mandatory)'!CB71&lt;&gt;"",'Layout full names (mandatory)'!CB71,"")</f>
        <v>Pur-2021May</v>
      </c>
      <c r="V12" t="str">
        <f>IF('Layout full names (mandatory)'!CC71&lt;&gt;"",'Layout full names (mandatory)'!CC71,"")</f>
        <v>Pur-2021May</v>
      </c>
      <c r="W12" t="str">
        <f>IF('Layout full names (mandatory)'!CD71&lt;&gt;"",'Layout full names (mandatory)'!CD71,"")</f>
        <v>Pur-2021May</v>
      </c>
      <c r="X12" t="str">
        <f>IF('Layout full names (mandatory)'!CE71&lt;&gt;"",'Layout full names (mandatory)'!CE71,"")</f>
        <v>Pur-2021May</v>
      </c>
      <c r="Y12" t="str">
        <f>IF('Layout full names (mandatory)'!CF71&lt;&gt;"",'Layout full names (mandatory)'!CF71,"")</f>
        <v>Pur-2021May</v>
      </c>
      <c r="Z12" s="3"/>
      <c r="AC12" t="str">
        <f t="shared" si="0"/>
        <v/>
      </c>
    </row>
    <row r="13" spans="1:29" ht="21" customHeight="1" x14ac:dyDescent="0.4">
      <c r="A13" t="str">
        <f>IF('Layout full names (mandatory)'!BH72&lt;&gt;"",'Layout full names (mandatory)'!BH72,"")</f>
        <v>L</v>
      </c>
      <c r="B13" t="str">
        <f>IF('Layout full names (mandatory)'!BI72&lt;&gt;"",'Layout full names (mandatory)'!BI72,"")</f>
        <v>Pur-2021May</v>
      </c>
      <c r="C13" t="str">
        <f>IF('Layout full names (mandatory)'!BJ72&lt;&gt;"",'Layout full names (mandatory)'!BJ72,"")</f>
        <v>Pur-2021May</v>
      </c>
      <c r="D13" t="str">
        <f>IF('Layout full names (mandatory)'!BK72&lt;&gt;"",'Layout full names (mandatory)'!BK72,"")</f>
        <v>Pur-2021May</v>
      </c>
      <c r="E13" t="str">
        <f>IF('Layout full names (mandatory)'!BL72&lt;&gt;"",'Layout full names (mandatory)'!BL72,"")</f>
        <v>Pur-2021May</v>
      </c>
      <c r="F13" t="str">
        <f>IF('Layout full names (mandatory)'!BM72&lt;&gt;"",'Layout full names (mandatory)'!BM72,"")</f>
        <v>Pur-2021May</v>
      </c>
      <c r="G13" t="str">
        <f>IF('Layout full names (mandatory)'!BN72&lt;&gt;"",'Layout full names (mandatory)'!BN72,"")</f>
        <v>Pur-2021May</v>
      </c>
      <c r="H13" t="str">
        <f>IF('Layout full names (mandatory)'!BO72&lt;&gt;"",'Layout full names (mandatory)'!BO72,"")</f>
        <v>Pur-2021May</v>
      </c>
      <c r="I13" t="str">
        <f>IF('Layout full names (mandatory)'!BP72&lt;&gt;"",'Layout full names (mandatory)'!BP72,"")</f>
        <v>Pur-2021May</v>
      </c>
      <c r="J13" t="str">
        <f>IF('Layout full names (mandatory)'!BQ72&lt;&gt;"",'Layout full names (mandatory)'!BQ72,"")</f>
        <v>Pur-2021May</v>
      </c>
      <c r="K13" t="str">
        <f>IF('Layout full names (mandatory)'!BR72&lt;&gt;"",'Layout full names (mandatory)'!BR72,"")</f>
        <v>Pur-2021May</v>
      </c>
      <c r="L13" t="str">
        <f>IF('Layout full names (mandatory)'!BS72&lt;&gt;"",'Layout full names (mandatory)'!BS72,"")</f>
        <v>Pur-2021May</v>
      </c>
      <c r="M13" t="str">
        <f>IF('Layout full names (mandatory)'!BT72&lt;&gt;"",'Layout full names (mandatory)'!BT72,"")</f>
        <v>Pur-2021May</v>
      </c>
      <c r="N13" t="str">
        <f>IF('Layout full names (mandatory)'!BU72&lt;&gt;"",'Layout full names (mandatory)'!BU72,"")</f>
        <v>Pur-2021May</v>
      </c>
      <c r="O13" t="str">
        <f>IF('Layout full names (mandatory)'!BV72&lt;&gt;"",'Layout full names (mandatory)'!BV72,"")</f>
        <v>Pur-2021May</v>
      </c>
      <c r="P13" t="str">
        <f>IF('Layout full names (mandatory)'!BW72&lt;&gt;"",'Layout full names (mandatory)'!BW72,"")</f>
        <v>Pur-2021May</v>
      </c>
      <c r="Q13" t="str">
        <f>IF('Layout full names (mandatory)'!BX72&lt;&gt;"",'Layout full names (mandatory)'!BX72,"")</f>
        <v>Pur-2021May</v>
      </c>
      <c r="R13" t="str">
        <f>IF('Layout full names (mandatory)'!BY72&lt;&gt;"",'Layout full names (mandatory)'!BY72,"")</f>
        <v>Pur-2021May</v>
      </c>
      <c r="S13" t="str">
        <f>IF('Layout full names (mandatory)'!BZ72&lt;&gt;"",'Layout full names (mandatory)'!BZ72,"")</f>
        <v>Pur-2021May</v>
      </c>
      <c r="T13" t="str">
        <f>IF('Layout full names (mandatory)'!CA72&lt;&gt;"",'Layout full names (mandatory)'!CA72,"")</f>
        <v>Pur-2021May</v>
      </c>
      <c r="U13" t="str">
        <f>IF('Layout full names (mandatory)'!CB72&lt;&gt;"",'Layout full names (mandatory)'!CB72,"")</f>
        <v>Pur-2021May</v>
      </c>
      <c r="V13" t="str">
        <f>IF('Layout full names (mandatory)'!CC72&lt;&gt;"",'Layout full names (mandatory)'!CC72,"")</f>
        <v>Pur-2021May</v>
      </c>
      <c r="W13" t="str">
        <f>IF('Layout full names (mandatory)'!CD72&lt;&gt;"",'Layout full names (mandatory)'!CD72,"")</f>
        <v>Pur-2021May</v>
      </c>
      <c r="X13" t="str">
        <f>IF('Layout full names (mandatory)'!CE72&lt;&gt;"",'Layout full names (mandatory)'!CE72,"")</f>
        <v>Pur-2021May</v>
      </c>
      <c r="Y13" t="str">
        <f>IF('Layout full names (mandatory)'!CF72&lt;&gt;"",'Layout full names (mandatory)'!CF72,"")</f>
        <v>Pur-2021May</v>
      </c>
      <c r="Z13" s="3"/>
      <c r="AC13" t="str">
        <f t="shared" si="0"/>
        <v/>
      </c>
    </row>
    <row r="14" spans="1:29" ht="21" customHeight="1" x14ac:dyDescent="0.4">
      <c r="A14" t="str">
        <f>IF('Layout full names (mandatory)'!BH73&lt;&gt;"",'Layout full names (mandatory)'!BH73,"")</f>
        <v>M</v>
      </c>
      <c r="B14" t="str">
        <f>IF('Layout full names (mandatory)'!BI73&lt;&gt;"",'Layout full names (mandatory)'!BI73,"")</f>
        <v>Pur-2021May</v>
      </c>
      <c r="C14" t="str">
        <f>IF('Layout full names (mandatory)'!BJ73&lt;&gt;"",'Layout full names (mandatory)'!BJ73,"")</f>
        <v>Pur-2021May</v>
      </c>
      <c r="D14" t="str">
        <f>IF('Layout full names (mandatory)'!BK73&lt;&gt;"",'Layout full names (mandatory)'!BK73,"")</f>
        <v>Pur-2021May</v>
      </c>
      <c r="E14" t="str">
        <f>IF('Layout full names (mandatory)'!BL73&lt;&gt;"",'Layout full names (mandatory)'!BL73,"")</f>
        <v>Pur-2021May</v>
      </c>
      <c r="F14" t="str">
        <f>IF('Layout full names (mandatory)'!BM73&lt;&gt;"",'Layout full names (mandatory)'!BM73,"")</f>
        <v>Pur-2021May</v>
      </c>
      <c r="G14" t="str">
        <f>IF('Layout full names (mandatory)'!BN73&lt;&gt;"",'Layout full names (mandatory)'!BN73,"")</f>
        <v>Pur-2021May</v>
      </c>
      <c r="H14" t="str">
        <f>IF('Layout full names (mandatory)'!BO73&lt;&gt;"",'Layout full names (mandatory)'!BO73,"")</f>
        <v>Pur-2021May</v>
      </c>
      <c r="I14" t="str">
        <f>IF('Layout full names (mandatory)'!BP73&lt;&gt;"",'Layout full names (mandatory)'!BP73,"")</f>
        <v>Pur-2021May</v>
      </c>
      <c r="J14" t="str">
        <f>IF('Layout full names (mandatory)'!BQ73&lt;&gt;"",'Layout full names (mandatory)'!BQ73,"")</f>
        <v>Pur-2021May</v>
      </c>
      <c r="K14" t="str">
        <f>IF('Layout full names (mandatory)'!BR73&lt;&gt;"",'Layout full names (mandatory)'!BR73,"")</f>
        <v>Pur-2021May</v>
      </c>
      <c r="L14" t="str">
        <f>IF('Layout full names (mandatory)'!BS73&lt;&gt;"",'Layout full names (mandatory)'!BS73,"")</f>
        <v>Pur-2021May</v>
      </c>
      <c r="M14" t="str">
        <f>IF('Layout full names (mandatory)'!BT73&lt;&gt;"",'Layout full names (mandatory)'!BT73,"")</f>
        <v>Pur-2021May</v>
      </c>
      <c r="N14" t="str">
        <f>IF('Layout full names (mandatory)'!BU73&lt;&gt;"",'Layout full names (mandatory)'!BU73,"")</f>
        <v>Pur-2021May</v>
      </c>
      <c r="O14" t="str">
        <f>IF('Layout full names (mandatory)'!BV73&lt;&gt;"",'Layout full names (mandatory)'!BV73,"")</f>
        <v>Pur-2021May</v>
      </c>
      <c r="P14" t="str">
        <f>IF('Layout full names (mandatory)'!BW73&lt;&gt;"",'Layout full names (mandatory)'!BW73,"")</f>
        <v>Pur-2021May</v>
      </c>
      <c r="Q14" t="str">
        <f>IF('Layout full names (mandatory)'!BX73&lt;&gt;"",'Layout full names (mandatory)'!BX73,"")</f>
        <v>Pur-2021May</v>
      </c>
      <c r="R14" t="str">
        <f>IF('Layout full names (mandatory)'!BY73&lt;&gt;"",'Layout full names (mandatory)'!BY73,"")</f>
        <v>Pur-2021May</v>
      </c>
      <c r="S14" t="str">
        <f>IF('Layout full names (mandatory)'!BZ73&lt;&gt;"",'Layout full names (mandatory)'!BZ73,"")</f>
        <v>Pur-2021May</v>
      </c>
      <c r="T14" t="str">
        <f>IF('Layout full names (mandatory)'!CA73&lt;&gt;"",'Layout full names (mandatory)'!CA73,"")</f>
        <v>Pur-2021May</v>
      </c>
      <c r="U14" t="str">
        <f>IF('Layout full names (mandatory)'!CB73&lt;&gt;"",'Layout full names (mandatory)'!CB73,"")</f>
        <v>Pur-2021May</v>
      </c>
      <c r="V14" t="str">
        <f>IF('Layout full names (mandatory)'!CC73&lt;&gt;"",'Layout full names (mandatory)'!CC73,"")</f>
        <v>Pur-2021May</v>
      </c>
      <c r="W14" t="str">
        <f>IF('Layout full names (mandatory)'!CD73&lt;&gt;"",'Layout full names (mandatory)'!CD73,"")</f>
        <v>Pur-2021May</v>
      </c>
      <c r="X14" t="str">
        <f>IF('Layout full names (mandatory)'!CE73&lt;&gt;"",'Layout full names (mandatory)'!CE73,"")</f>
        <v>Pur-2021May</v>
      </c>
      <c r="Y14" t="str">
        <f>IF('Layout full names (mandatory)'!CF73&lt;&gt;"",'Layout full names (mandatory)'!CF73,"")</f>
        <v>Pur-2021May</v>
      </c>
      <c r="Z14" s="3"/>
      <c r="AC14" t="str">
        <f t="shared" si="0"/>
        <v/>
      </c>
    </row>
    <row r="15" spans="1:29" ht="21" customHeight="1" x14ac:dyDescent="0.4">
      <c r="A15" t="str">
        <f>IF('Layout full names (mandatory)'!BH74&lt;&gt;"",'Layout full names (mandatory)'!BH74,"")</f>
        <v>N</v>
      </c>
      <c r="B15" t="str">
        <f>IF('Layout full names (mandatory)'!BI74&lt;&gt;"",'Layout full names (mandatory)'!BI74,"")</f>
        <v>Pur-2021May</v>
      </c>
      <c r="C15" t="str">
        <f>IF('Layout full names (mandatory)'!BJ74&lt;&gt;"",'Layout full names (mandatory)'!BJ74,"")</f>
        <v>Pur-2021May</v>
      </c>
      <c r="D15" t="str">
        <f>IF('Layout full names (mandatory)'!BK74&lt;&gt;"",'Layout full names (mandatory)'!BK74,"")</f>
        <v>Pur-2021May</v>
      </c>
      <c r="E15" t="str">
        <f>IF('Layout full names (mandatory)'!BL74&lt;&gt;"",'Layout full names (mandatory)'!BL74,"")</f>
        <v>Pur-2021May</v>
      </c>
      <c r="F15" t="str">
        <f>IF('Layout full names (mandatory)'!BM74&lt;&gt;"",'Layout full names (mandatory)'!BM74,"")</f>
        <v>Pur-2021May</v>
      </c>
      <c r="G15" t="str">
        <f>IF('Layout full names (mandatory)'!BN74&lt;&gt;"",'Layout full names (mandatory)'!BN74,"")</f>
        <v>Pur-2021May</v>
      </c>
      <c r="H15" t="str">
        <f>IF('Layout full names (mandatory)'!BO74&lt;&gt;"",'Layout full names (mandatory)'!BO74,"")</f>
        <v>Pur-2021May</v>
      </c>
      <c r="I15" t="str">
        <f>IF('Layout full names (mandatory)'!BP74&lt;&gt;"",'Layout full names (mandatory)'!BP74,"")</f>
        <v>Pur-2021May</v>
      </c>
      <c r="J15" t="str">
        <f>IF('Layout full names (mandatory)'!BQ74&lt;&gt;"",'Layout full names (mandatory)'!BQ74,"")</f>
        <v>Pur-2021May</v>
      </c>
      <c r="K15" t="str">
        <f>IF('Layout full names (mandatory)'!BR74&lt;&gt;"",'Layout full names (mandatory)'!BR74,"")</f>
        <v>Pur-2021May</v>
      </c>
      <c r="L15" t="str">
        <f>IF('Layout full names (mandatory)'!BS74&lt;&gt;"",'Layout full names (mandatory)'!BS74,"")</f>
        <v>Pur-2021May</v>
      </c>
      <c r="M15" t="str">
        <f>IF('Layout full names (mandatory)'!BT74&lt;&gt;"",'Layout full names (mandatory)'!BT74,"")</f>
        <v>Pur-2021May</v>
      </c>
      <c r="N15" t="str">
        <f>IF('Layout full names (mandatory)'!BU74&lt;&gt;"",'Layout full names (mandatory)'!BU74,"")</f>
        <v>Pur-2021May</v>
      </c>
      <c r="O15" t="str">
        <f>IF('Layout full names (mandatory)'!BV74&lt;&gt;"",'Layout full names (mandatory)'!BV74,"")</f>
        <v>Pur-2021May</v>
      </c>
      <c r="P15" t="str">
        <f>IF('Layout full names (mandatory)'!BW74&lt;&gt;"",'Layout full names (mandatory)'!BW74,"")</f>
        <v>Pur-2021May</v>
      </c>
      <c r="Q15" t="str">
        <f>IF('Layout full names (mandatory)'!BX74&lt;&gt;"",'Layout full names (mandatory)'!BX74,"")</f>
        <v>Pur-2021May</v>
      </c>
      <c r="R15" t="str">
        <f>IF('Layout full names (mandatory)'!BY74&lt;&gt;"",'Layout full names (mandatory)'!BY74,"")</f>
        <v>Pur-2021May</v>
      </c>
      <c r="S15" t="str">
        <f>IF('Layout full names (mandatory)'!BZ74&lt;&gt;"",'Layout full names (mandatory)'!BZ74,"")</f>
        <v>Pur-2021May</v>
      </c>
      <c r="T15" t="str">
        <f>IF('Layout full names (mandatory)'!CA74&lt;&gt;"",'Layout full names (mandatory)'!CA74,"")</f>
        <v>Pur-2021May</v>
      </c>
      <c r="U15" t="str">
        <f>IF('Layout full names (mandatory)'!CB74&lt;&gt;"",'Layout full names (mandatory)'!CB74,"")</f>
        <v>Pur-2021May</v>
      </c>
      <c r="V15" t="str">
        <f>IF('Layout full names (mandatory)'!CC74&lt;&gt;"",'Layout full names (mandatory)'!CC74,"")</f>
        <v>Pur-2021May</v>
      </c>
      <c r="W15" t="str">
        <f>IF('Layout full names (mandatory)'!CD74&lt;&gt;"",'Layout full names (mandatory)'!CD74,"")</f>
        <v>Pur-2021May</v>
      </c>
      <c r="X15" t="str">
        <f>IF('Layout full names (mandatory)'!CE74&lt;&gt;"",'Layout full names (mandatory)'!CE74,"")</f>
        <v>Pur-2021May</v>
      </c>
      <c r="Y15" t="str">
        <f>IF('Layout full names (mandatory)'!CF74&lt;&gt;"",'Layout full names (mandatory)'!CF74,"")</f>
        <v>Pur-2021May</v>
      </c>
      <c r="Z15" s="3"/>
      <c r="AC15" t="str">
        <f t="shared" si="0"/>
        <v/>
      </c>
    </row>
    <row r="16" spans="1:29" x14ac:dyDescent="0.3">
      <c r="A16" t="str">
        <f>IF('Layout full names (mandatory)'!BH75&lt;&gt;"",'Layout full names (mandatory)'!BH75,"")</f>
        <v>O</v>
      </c>
      <c r="B16" t="str">
        <f>IF('Layout full names (mandatory)'!BI75&lt;&gt;"",'Layout full names (mandatory)'!BI75,"")</f>
        <v>Pur-2021May</v>
      </c>
      <c r="C16" t="str">
        <f>IF('Layout full names (mandatory)'!BJ75&lt;&gt;"",'Layout full names (mandatory)'!BJ75,"")</f>
        <v>Pur-2021May</v>
      </c>
      <c r="D16" t="str">
        <f>IF('Layout full names (mandatory)'!BK75&lt;&gt;"",'Layout full names (mandatory)'!BK75,"")</f>
        <v>Pur-2021May</v>
      </c>
      <c r="E16" t="str">
        <f>IF('Layout full names (mandatory)'!BL75&lt;&gt;"",'Layout full names (mandatory)'!BL75,"")</f>
        <v>Pur-2021May</v>
      </c>
      <c r="F16" t="str">
        <f>IF('Layout full names (mandatory)'!BM75&lt;&gt;"",'Layout full names (mandatory)'!BM75,"")</f>
        <v>Pur-2021May</v>
      </c>
      <c r="G16" t="str">
        <f>IF('Layout full names (mandatory)'!BN75&lt;&gt;"",'Layout full names (mandatory)'!BN75,"")</f>
        <v>Pur-2021May</v>
      </c>
      <c r="H16" t="str">
        <f>IF('Layout full names (mandatory)'!BO75&lt;&gt;"",'Layout full names (mandatory)'!BO75,"")</f>
        <v>Pur-2021May</v>
      </c>
      <c r="I16" t="str">
        <f>IF('Layout full names (mandatory)'!BP75&lt;&gt;"",'Layout full names (mandatory)'!BP75,"")</f>
        <v>Pur-2021May</v>
      </c>
      <c r="J16" t="str">
        <f>IF('Layout full names (mandatory)'!BQ75&lt;&gt;"",'Layout full names (mandatory)'!BQ75,"")</f>
        <v>Pur-2021May</v>
      </c>
      <c r="K16" t="str">
        <f>IF('Layout full names (mandatory)'!BR75&lt;&gt;"",'Layout full names (mandatory)'!BR75,"")</f>
        <v>Pur-2021May</v>
      </c>
      <c r="L16" t="str">
        <f>IF('Layout full names (mandatory)'!BS75&lt;&gt;"",'Layout full names (mandatory)'!BS75,"")</f>
        <v>Pur-2021May</v>
      </c>
      <c r="M16" t="str">
        <f>IF('Layout full names (mandatory)'!BT75&lt;&gt;"",'Layout full names (mandatory)'!BT75,"")</f>
        <v>Pur-2021May</v>
      </c>
      <c r="N16" t="str">
        <f>IF('Layout full names (mandatory)'!BU75&lt;&gt;"",'Layout full names (mandatory)'!BU75,"")</f>
        <v>Pur-2021May</v>
      </c>
      <c r="O16" t="str">
        <f>IF('Layout full names (mandatory)'!BV75&lt;&gt;"",'Layout full names (mandatory)'!BV75,"")</f>
        <v>Pur-2021May</v>
      </c>
      <c r="P16" t="str">
        <f>IF('Layout full names (mandatory)'!BW75&lt;&gt;"",'Layout full names (mandatory)'!BW75,"")</f>
        <v>Pur-2021May</v>
      </c>
      <c r="Q16" t="str">
        <f>IF('Layout full names (mandatory)'!BX75&lt;&gt;"",'Layout full names (mandatory)'!BX75,"")</f>
        <v>Pur-2021May</v>
      </c>
      <c r="R16" t="str">
        <f>IF('Layout full names (mandatory)'!BY75&lt;&gt;"",'Layout full names (mandatory)'!BY75,"")</f>
        <v>Pur-2021May</v>
      </c>
      <c r="S16" t="str">
        <f>IF('Layout full names (mandatory)'!BZ75&lt;&gt;"",'Layout full names (mandatory)'!BZ75,"")</f>
        <v>Pur-2021May</v>
      </c>
      <c r="T16" t="str">
        <f>IF('Layout full names (mandatory)'!CA75&lt;&gt;"",'Layout full names (mandatory)'!CA75,"")</f>
        <v>Pur-2021May</v>
      </c>
      <c r="U16" t="str">
        <f>IF('Layout full names (mandatory)'!CB75&lt;&gt;"",'Layout full names (mandatory)'!CB75,"")</f>
        <v>Pur-2021May</v>
      </c>
      <c r="V16" t="str">
        <f>IF('Layout full names (mandatory)'!CC75&lt;&gt;"",'Layout full names (mandatory)'!CC75,"")</f>
        <v>Pur-2021May</v>
      </c>
      <c r="W16" t="str">
        <f>IF('Layout full names (mandatory)'!CD75&lt;&gt;"",'Layout full names (mandatory)'!CD75,"")</f>
        <v>Pur-2021May</v>
      </c>
      <c r="X16" t="str">
        <f>IF('Layout full names (mandatory)'!CE75&lt;&gt;"",'Layout full names (mandatory)'!CE75,"")</f>
        <v>Pur-2021May</v>
      </c>
      <c r="Y16" t="str">
        <f>IF('Layout full names (mandatory)'!CF75&lt;&gt;"",'Layout full names (mandatory)'!CF75,"")</f>
        <v>Pur-2021May</v>
      </c>
      <c r="AC16" t="str">
        <f t="shared" si="0"/>
        <v/>
      </c>
    </row>
    <row r="17" spans="1:29" x14ac:dyDescent="0.3">
      <c r="A17" t="str">
        <f>IF('Layout full names (mandatory)'!BH76&lt;&gt;"",'Layout full names (mandatory)'!BH76,"")</f>
        <v>P</v>
      </c>
      <c r="B17" t="str">
        <f>IF('Layout full names (mandatory)'!BI76&lt;&gt;"",'Layout full names (mandatory)'!BI76,"")</f>
        <v>Pur-2021May</v>
      </c>
      <c r="C17" t="str">
        <f>IF('Layout full names (mandatory)'!BJ76&lt;&gt;"",'Layout full names (mandatory)'!BJ76,"")</f>
        <v>Pur-2021May</v>
      </c>
      <c r="D17" t="str">
        <f>IF('Layout full names (mandatory)'!BK76&lt;&gt;"",'Layout full names (mandatory)'!BK76,"")</f>
        <v>Pur-2021May</v>
      </c>
      <c r="E17" t="str">
        <f>IF('Layout full names (mandatory)'!BL76&lt;&gt;"",'Layout full names (mandatory)'!BL76,"")</f>
        <v>Pur-2021May</v>
      </c>
      <c r="F17" t="str">
        <f>IF('Layout full names (mandatory)'!BM76&lt;&gt;"",'Layout full names (mandatory)'!BM76,"")</f>
        <v>Pur-2021May</v>
      </c>
      <c r="G17" t="str">
        <f>IF('Layout full names (mandatory)'!BN76&lt;&gt;"",'Layout full names (mandatory)'!BN76,"")</f>
        <v>Pur-2021May</v>
      </c>
      <c r="H17" t="str">
        <f>IF('Layout full names (mandatory)'!BO76&lt;&gt;"",'Layout full names (mandatory)'!BO76,"")</f>
        <v>Pur-2021May</v>
      </c>
      <c r="I17" t="str">
        <f>IF('Layout full names (mandatory)'!BP76&lt;&gt;"",'Layout full names (mandatory)'!BP76,"")</f>
        <v>Pur-2021May</v>
      </c>
      <c r="J17" t="str">
        <f>IF('Layout full names (mandatory)'!BQ76&lt;&gt;"",'Layout full names (mandatory)'!BQ76,"")</f>
        <v>Pur-2021May</v>
      </c>
      <c r="K17" t="str">
        <f>IF('Layout full names (mandatory)'!BR76&lt;&gt;"",'Layout full names (mandatory)'!BR76,"")</f>
        <v>Pur-2021May</v>
      </c>
      <c r="L17" t="str">
        <f>IF('Layout full names (mandatory)'!BS76&lt;&gt;"",'Layout full names (mandatory)'!BS76,"")</f>
        <v>Pur-2021May</v>
      </c>
      <c r="M17" t="str">
        <f>IF('Layout full names (mandatory)'!BT76&lt;&gt;"",'Layout full names (mandatory)'!BT76,"")</f>
        <v>Pur-2021May</v>
      </c>
      <c r="N17" t="str">
        <f>IF('Layout full names (mandatory)'!BU76&lt;&gt;"",'Layout full names (mandatory)'!BU76,"")</f>
        <v>Pur-2021May</v>
      </c>
      <c r="O17" t="str">
        <f>IF('Layout full names (mandatory)'!BV76&lt;&gt;"",'Layout full names (mandatory)'!BV76,"")</f>
        <v>Pur-2021May</v>
      </c>
      <c r="P17" t="str">
        <f>IF('Layout full names (mandatory)'!BW76&lt;&gt;"",'Layout full names (mandatory)'!BW76,"")</f>
        <v>Pur-2021May</v>
      </c>
      <c r="Q17" t="str">
        <f>IF('Layout full names (mandatory)'!BX76&lt;&gt;"",'Layout full names (mandatory)'!BX76,"")</f>
        <v>Pur-2021May</v>
      </c>
      <c r="R17" t="str">
        <f>IF('Layout full names (mandatory)'!BY76&lt;&gt;"",'Layout full names (mandatory)'!BY76,"")</f>
        <v>Pur-2021May</v>
      </c>
      <c r="S17" t="str">
        <f>IF('Layout full names (mandatory)'!BZ76&lt;&gt;"",'Layout full names (mandatory)'!BZ76,"")</f>
        <v>Pur-2021May</v>
      </c>
      <c r="T17" t="str">
        <f>IF('Layout full names (mandatory)'!CA76&lt;&gt;"",'Layout full names (mandatory)'!CA76,"")</f>
        <v>Pur-2021May</v>
      </c>
      <c r="U17" t="str">
        <f>IF('Layout full names (mandatory)'!CB76&lt;&gt;"",'Layout full names (mandatory)'!CB76,"")</f>
        <v>Pur-2021May</v>
      </c>
      <c r="V17" t="str">
        <f>IF('Layout full names (mandatory)'!CC76&lt;&gt;"",'Layout full names (mandatory)'!CC76,"")</f>
        <v>Pur-2021May</v>
      </c>
      <c r="W17" t="str">
        <f>IF('Layout full names (mandatory)'!CD76&lt;&gt;"",'Layout full names (mandatory)'!CD76,"")</f>
        <v>Pur-2021May</v>
      </c>
      <c r="X17" t="str">
        <f>IF('Layout full names (mandatory)'!CE76&lt;&gt;"",'Layout full names (mandatory)'!CE76,"")</f>
        <v>Pur-2021May</v>
      </c>
      <c r="Y17" t="str">
        <f>IF('Layout full names (mandatory)'!CF76&lt;&gt;"",'Layout full names (mandatory)'!CF76,"")</f>
        <v>Pur-2021May</v>
      </c>
      <c r="AC17" t="str">
        <f t="shared" si="0"/>
        <v/>
      </c>
    </row>
    <row r="18" spans="1:29" ht="18.75" customHeight="1" x14ac:dyDescent="0.35">
      <c r="B18" s="5"/>
      <c r="C18" s="5"/>
      <c r="D18" s="5"/>
      <c r="E18" s="5"/>
      <c r="F18" s="5"/>
      <c r="G18" s="5"/>
      <c r="H18" s="5"/>
      <c r="I18" s="5"/>
      <c r="J18" s="5"/>
      <c r="K18" s="5"/>
      <c r="L18" s="5"/>
      <c r="M18" s="5"/>
      <c r="N18" s="5"/>
      <c r="O18" s="5"/>
      <c r="P18" s="5"/>
      <c r="Q18" s="5"/>
      <c r="R18" s="5"/>
      <c r="S18" s="5"/>
      <c r="T18" s="5"/>
      <c r="U18" s="5"/>
      <c r="V18" s="5"/>
      <c r="W18" s="5"/>
      <c r="X18" s="5"/>
      <c r="Y18" s="5"/>
      <c r="AC18" t="str">
        <f t="shared" si="0"/>
        <v/>
      </c>
    </row>
    <row r="19" spans="1:29" ht="18.75" customHeight="1" x14ac:dyDescent="0.35">
      <c r="B19" s="5"/>
      <c r="C19" s="5"/>
      <c r="D19" s="5"/>
      <c r="E19" s="5"/>
      <c r="F19" s="5"/>
      <c r="G19" s="5"/>
      <c r="H19" s="5"/>
      <c r="I19" s="5"/>
      <c r="J19" s="5"/>
      <c r="K19" s="5"/>
      <c r="L19" s="5"/>
      <c r="M19" s="5"/>
      <c r="N19" s="5"/>
      <c r="O19" s="5"/>
      <c r="P19" s="5"/>
      <c r="Q19" s="5"/>
      <c r="R19" s="5"/>
      <c r="S19" s="5"/>
      <c r="T19" s="5"/>
      <c r="U19" s="5"/>
      <c r="V19" s="5"/>
      <c r="W19" s="5"/>
      <c r="X19" s="5"/>
      <c r="Y19" s="5"/>
      <c r="AC19" t="str">
        <f t="shared" si="0"/>
        <v/>
      </c>
    </row>
    <row r="20" spans="1:29" ht="18.75" customHeight="1" x14ac:dyDescent="0.35">
      <c r="B20" s="5"/>
      <c r="C20" s="5"/>
      <c r="D20" s="5"/>
      <c r="E20" s="5"/>
      <c r="F20" s="5"/>
      <c r="G20" s="5"/>
      <c r="H20" s="5"/>
      <c r="I20" s="5"/>
      <c r="J20" s="5"/>
      <c r="K20" s="5"/>
      <c r="L20" s="5"/>
      <c r="M20" s="5"/>
      <c r="N20" s="5"/>
      <c r="O20" s="5"/>
      <c r="P20" s="5"/>
      <c r="Q20" s="5"/>
      <c r="R20" s="5"/>
      <c r="S20" s="5"/>
      <c r="T20" s="5"/>
      <c r="U20" s="5"/>
      <c r="V20" s="5"/>
      <c r="W20" s="5"/>
      <c r="X20" s="5"/>
      <c r="Y20" s="5"/>
      <c r="AC20" t="str">
        <f t="shared" si="0"/>
        <v/>
      </c>
    </row>
    <row r="21" spans="1:29" ht="18.75" customHeight="1" x14ac:dyDescent="0.35">
      <c r="B21" s="5"/>
      <c r="C21" s="5"/>
      <c r="D21" s="5"/>
      <c r="E21" s="5"/>
      <c r="F21" s="5"/>
      <c r="G21" s="5"/>
      <c r="H21" s="5"/>
      <c r="I21" s="5"/>
      <c r="J21" s="5"/>
      <c r="K21" s="5"/>
      <c r="L21" s="5"/>
      <c r="M21" s="5"/>
      <c r="N21" s="5"/>
      <c r="O21" s="5"/>
      <c r="P21" s="5"/>
      <c r="Q21" s="5"/>
      <c r="R21" s="5"/>
      <c r="S21" s="5"/>
      <c r="T21" s="5"/>
      <c r="U21" s="5"/>
      <c r="V21" s="5"/>
      <c r="W21" s="5"/>
      <c r="X21" s="5"/>
      <c r="Y21" s="5"/>
      <c r="AC21" t="str">
        <f t="shared" si="0"/>
        <v/>
      </c>
    </row>
    <row r="22" spans="1:29" ht="18.75" customHeight="1" x14ac:dyDescent="0.35">
      <c r="B22" s="5"/>
      <c r="C22" s="5"/>
      <c r="D22" s="5"/>
      <c r="E22" s="5"/>
      <c r="F22" s="5"/>
      <c r="G22" s="5"/>
      <c r="H22" s="5"/>
      <c r="I22" s="5"/>
      <c r="J22" s="5"/>
      <c r="K22" s="5"/>
      <c r="L22" s="5"/>
      <c r="M22" s="5"/>
      <c r="N22" s="5"/>
      <c r="O22" s="5"/>
      <c r="P22" s="5"/>
      <c r="Q22" s="5"/>
      <c r="R22" s="5"/>
      <c r="S22" s="5"/>
      <c r="T22" s="5"/>
      <c r="U22" s="5"/>
      <c r="V22" s="5"/>
      <c r="W22" s="5"/>
      <c r="X22" s="5"/>
      <c r="Y22" s="5"/>
      <c r="AC22" t="str">
        <f t="shared" si="0"/>
        <v/>
      </c>
    </row>
    <row r="23" spans="1:29" ht="18.75" customHeight="1" x14ac:dyDescent="0.35">
      <c r="B23" s="6"/>
      <c r="C23" s="5"/>
      <c r="D23" s="5"/>
      <c r="E23" s="5"/>
      <c r="F23" s="5"/>
      <c r="G23" s="5"/>
      <c r="H23" s="5"/>
      <c r="I23" s="5"/>
      <c r="J23" s="5"/>
      <c r="K23" s="5"/>
      <c r="L23" s="5"/>
      <c r="M23" s="5"/>
      <c r="N23" s="5"/>
      <c r="O23" s="5"/>
      <c r="P23" s="5"/>
      <c r="Q23" s="5"/>
      <c r="R23" s="5"/>
      <c r="S23" s="5"/>
      <c r="T23" s="5"/>
      <c r="U23" s="5"/>
      <c r="V23" s="5"/>
      <c r="W23" s="5"/>
      <c r="X23" s="5"/>
      <c r="Y23" s="5"/>
      <c r="AC23" t="str">
        <f t="shared" si="0"/>
        <v/>
      </c>
    </row>
    <row r="24" spans="1:29" ht="18.75" customHeight="1" x14ac:dyDescent="0.35">
      <c r="B24" s="5"/>
      <c r="C24" s="5"/>
      <c r="D24" s="5"/>
      <c r="E24" s="5"/>
      <c r="F24" s="5"/>
      <c r="G24" s="5"/>
      <c r="H24" s="5"/>
      <c r="I24" s="5"/>
      <c r="J24" s="5"/>
      <c r="K24" s="5"/>
      <c r="L24" s="5"/>
      <c r="M24" s="5"/>
      <c r="N24" s="5"/>
      <c r="O24" s="5"/>
      <c r="P24" s="5"/>
      <c r="Q24" s="5"/>
      <c r="R24" s="5"/>
      <c r="S24" s="5"/>
      <c r="T24" s="5"/>
      <c r="U24" s="5"/>
      <c r="V24" s="5"/>
      <c r="W24" s="5"/>
      <c r="X24" s="5"/>
      <c r="Y24" s="5"/>
      <c r="AC24" t="str">
        <f t="shared" si="0"/>
        <v/>
      </c>
    </row>
    <row r="25" spans="1:29" ht="18.75" customHeight="1" x14ac:dyDescent="0.35">
      <c r="B25" s="5"/>
      <c r="C25" s="5"/>
      <c r="D25" s="5"/>
      <c r="E25" s="5"/>
      <c r="F25" s="5"/>
      <c r="G25" s="5"/>
      <c r="H25" s="5"/>
      <c r="I25" s="5"/>
      <c r="J25" s="5"/>
      <c r="K25" s="5"/>
      <c r="L25" s="5"/>
      <c r="M25" s="5"/>
      <c r="N25" s="5"/>
      <c r="O25" s="5"/>
      <c r="P25" s="5"/>
      <c r="Q25" s="5"/>
      <c r="R25" s="5"/>
      <c r="S25" s="5"/>
      <c r="T25" s="5"/>
      <c r="U25" s="5"/>
      <c r="V25" s="5"/>
      <c r="W25" s="5"/>
      <c r="X25" s="5"/>
      <c r="Y25" s="5"/>
      <c r="AC25" t="str">
        <f t="shared" si="0"/>
        <v/>
      </c>
    </row>
    <row r="26" spans="1:29" ht="18.75" customHeight="1" x14ac:dyDescent="0.35">
      <c r="B26" s="6"/>
      <c r="C26" s="5"/>
      <c r="D26" s="5"/>
      <c r="E26" s="5"/>
      <c r="F26" s="5"/>
      <c r="G26" s="5"/>
      <c r="H26" s="5"/>
      <c r="I26" s="5"/>
      <c r="J26" s="5"/>
      <c r="K26" s="5"/>
      <c r="L26" s="5"/>
      <c r="M26" s="5"/>
      <c r="N26" s="5"/>
      <c r="O26" s="5"/>
      <c r="P26" s="5"/>
      <c r="Q26" s="5"/>
      <c r="R26" s="5"/>
      <c r="S26" s="5"/>
      <c r="T26" s="5"/>
      <c r="U26" s="5"/>
      <c r="V26" s="5"/>
      <c r="W26" s="5"/>
      <c r="X26" s="5"/>
      <c r="Y26" s="5"/>
      <c r="AC26" t="str">
        <f t="shared" si="0"/>
        <v/>
      </c>
    </row>
    <row r="27" spans="1:29" ht="18.75" customHeight="1" x14ac:dyDescent="0.35">
      <c r="B27" s="5"/>
      <c r="C27" s="5"/>
      <c r="D27" s="5"/>
      <c r="E27" s="5"/>
      <c r="F27" s="5"/>
      <c r="G27" s="5"/>
      <c r="H27" s="5"/>
      <c r="I27" s="5"/>
      <c r="J27" s="5"/>
      <c r="K27" s="5"/>
      <c r="L27" s="5"/>
      <c r="M27" s="5"/>
      <c r="N27" s="5"/>
      <c r="O27" s="5"/>
      <c r="P27" s="5"/>
      <c r="Q27" s="5"/>
      <c r="R27" s="5"/>
      <c r="S27" s="5"/>
      <c r="T27" s="5"/>
      <c r="U27" s="5"/>
      <c r="V27" s="5"/>
      <c r="W27" s="5"/>
      <c r="X27" s="5"/>
      <c r="Y27" s="5"/>
      <c r="AC27" t="str">
        <f t="shared" si="0"/>
        <v/>
      </c>
    </row>
    <row r="28" spans="1:29" ht="18.75" customHeight="1" x14ac:dyDescent="0.35">
      <c r="B28" s="5"/>
      <c r="C28" s="5"/>
      <c r="D28" s="5"/>
      <c r="E28" s="5"/>
      <c r="F28" s="5"/>
      <c r="G28" s="5"/>
      <c r="H28" s="5"/>
      <c r="I28" s="5"/>
      <c r="J28" s="5"/>
      <c r="K28" s="5"/>
      <c r="L28" s="5"/>
      <c r="M28" s="5"/>
      <c r="N28" s="5"/>
      <c r="O28" s="5"/>
      <c r="P28" s="5"/>
      <c r="Q28" s="5"/>
      <c r="R28" s="5"/>
      <c r="S28" s="5"/>
      <c r="T28" s="5"/>
      <c r="U28" s="5"/>
      <c r="V28" s="5"/>
      <c r="W28" s="5"/>
      <c r="X28" s="5"/>
      <c r="Y28" s="5"/>
      <c r="AC28" t="str">
        <f t="shared" si="0"/>
        <v/>
      </c>
    </row>
    <row r="29" spans="1:29" ht="18.75" customHeight="1" x14ac:dyDescent="0.35">
      <c r="B29" s="5"/>
      <c r="C29" s="5"/>
      <c r="D29" s="5"/>
      <c r="E29" s="5"/>
      <c r="F29" s="5"/>
      <c r="G29" s="5"/>
      <c r="H29" s="5"/>
      <c r="I29" s="5"/>
      <c r="J29" s="5"/>
      <c r="K29" s="5"/>
      <c r="L29" s="5"/>
      <c r="M29" s="5"/>
      <c r="N29" s="5"/>
      <c r="O29" s="5"/>
      <c r="P29" s="5"/>
      <c r="Q29" s="5"/>
      <c r="R29" s="5"/>
      <c r="S29" s="5"/>
      <c r="T29" s="5"/>
      <c r="U29" s="5"/>
      <c r="V29" s="5"/>
      <c r="W29" s="5"/>
      <c r="X29" s="5"/>
      <c r="Y29" s="5"/>
      <c r="AC29" t="str">
        <f t="shared" si="0"/>
        <v/>
      </c>
    </row>
    <row r="30" spans="1:29" ht="18.75" customHeight="1" x14ac:dyDescent="0.35">
      <c r="B30" s="6"/>
      <c r="C30" s="5"/>
      <c r="D30" s="5"/>
      <c r="E30" s="5"/>
      <c r="F30" s="5"/>
      <c r="G30" s="5"/>
      <c r="H30" s="5"/>
      <c r="I30" s="5"/>
      <c r="J30" s="5"/>
      <c r="K30" s="5"/>
      <c r="L30" s="5"/>
      <c r="M30" s="5"/>
      <c r="N30" s="5"/>
      <c r="O30" s="5"/>
      <c r="P30" s="5"/>
      <c r="Q30" s="5"/>
      <c r="R30" s="5"/>
      <c r="S30" s="5"/>
      <c r="T30" s="5"/>
      <c r="U30" s="5"/>
      <c r="V30" s="5"/>
      <c r="W30" s="5"/>
      <c r="X30" s="5"/>
      <c r="Y30" s="5"/>
      <c r="AC30" t="str">
        <f t="shared" si="0"/>
        <v/>
      </c>
    </row>
    <row r="31" spans="1:29" ht="18.75" customHeight="1" x14ac:dyDescent="0.35">
      <c r="B31" s="5"/>
      <c r="C31" s="5"/>
      <c r="D31" s="5"/>
      <c r="E31" s="5"/>
      <c r="F31" s="5"/>
      <c r="G31" s="5"/>
      <c r="H31" s="5"/>
      <c r="I31" s="5"/>
      <c r="J31" s="5"/>
      <c r="K31" s="5"/>
      <c r="L31" s="5"/>
      <c r="M31" s="5"/>
      <c r="N31" s="5"/>
      <c r="O31" s="5"/>
      <c r="P31" s="5"/>
      <c r="Q31" s="5"/>
      <c r="R31" s="5"/>
      <c r="S31" s="5"/>
      <c r="T31" s="5"/>
      <c r="U31" s="5"/>
      <c r="V31" s="5"/>
      <c r="W31" s="5"/>
      <c r="X31" s="5"/>
      <c r="Y31" s="5"/>
      <c r="AC31" t="str">
        <f t="shared" si="0"/>
        <v/>
      </c>
    </row>
    <row r="32" spans="1:29" ht="18.75" customHeight="1" x14ac:dyDescent="0.35">
      <c r="B32" s="5"/>
      <c r="C32" s="5"/>
      <c r="D32" s="5"/>
      <c r="E32" s="5"/>
      <c r="F32" s="5"/>
      <c r="G32" s="5"/>
      <c r="H32" s="5"/>
      <c r="I32" s="5"/>
      <c r="J32" s="5"/>
      <c r="K32" s="5"/>
      <c r="L32" s="5"/>
      <c r="M32" s="5"/>
      <c r="N32" s="5"/>
      <c r="O32" s="5"/>
      <c r="P32" s="5"/>
      <c r="Q32" s="5"/>
      <c r="R32" s="5"/>
      <c r="S32" s="5"/>
      <c r="T32" s="5"/>
      <c r="U32" s="5"/>
      <c r="V32" s="5"/>
      <c r="W32" s="5"/>
      <c r="X32" s="5"/>
      <c r="Y32" s="5"/>
      <c r="AC32" t="str">
        <f t="shared" si="0"/>
        <v/>
      </c>
    </row>
    <row r="33" spans="1:29" ht="18.75" customHeight="1" x14ac:dyDescent="0.35">
      <c r="B33" s="6"/>
      <c r="C33" s="5"/>
      <c r="D33" s="5"/>
      <c r="E33" s="5"/>
      <c r="F33" s="5"/>
      <c r="G33" s="5"/>
      <c r="H33" s="5"/>
      <c r="I33" s="5"/>
      <c r="J33" s="5"/>
      <c r="K33" s="5"/>
      <c r="L33" s="5"/>
      <c r="M33" s="5"/>
      <c r="N33" s="5"/>
      <c r="O33" s="5"/>
      <c r="P33" s="5"/>
      <c r="Q33" s="5"/>
      <c r="R33" s="5"/>
      <c r="S33" s="5"/>
      <c r="T33" s="5"/>
      <c r="U33" s="5"/>
      <c r="V33" s="5"/>
      <c r="W33" s="5"/>
      <c r="X33" s="5"/>
      <c r="Y33" s="5"/>
      <c r="AC33" t="str">
        <f t="shared" si="0"/>
        <v/>
      </c>
    </row>
    <row r="34" spans="1:29" ht="18.75" customHeight="1" x14ac:dyDescent="0.35">
      <c r="B34" s="5"/>
      <c r="C34" s="5"/>
      <c r="D34" s="5"/>
      <c r="E34" s="5"/>
      <c r="F34" s="5"/>
      <c r="G34" s="5"/>
      <c r="H34" s="5"/>
      <c r="I34" s="5"/>
      <c r="J34" s="5"/>
      <c r="K34" s="5"/>
      <c r="L34" s="5"/>
      <c r="M34" s="5"/>
      <c r="N34" s="5"/>
      <c r="O34" s="5"/>
      <c r="P34" s="5"/>
      <c r="Q34" s="5"/>
      <c r="R34" s="5"/>
      <c r="S34" s="5"/>
      <c r="T34" s="5"/>
      <c r="U34" s="5"/>
      <c r="V34" s="5"/>
      <c r="W34" s="5"/>
      <c r="X34" s="5"/>
      <c r="Y34" s="5"/>
      <c r="AC34" t="str">
        <f t="shared" si="0"/>
        <v/>
      </c>
    </row>
    <row r="35" spans="1:29" ht="18.75" customHeight="1" x14ac:dyDescent="0.35">
      <c r="B35" s="5"/>
      <c r="C35" s="5"/>
      <c r="D35" s="5"/>
      <c r="E35" s="5"/>
      <c r="F35" s="5"/>
      <c r="G35" s="5"/>
      <c r="H35" s="5"/>
      <c r="I35" s="5"/>
      <c r="J35" s="5"/>
      <c r="K35" s="5"/>
      <c r="L35" s="5"/>
      <c r="M35" s="5"/>
      <c r="N35" s="5"/>
      <c r="O35" s="5"/>
      <c r="P35" s="5"/>
      <c r="Q35" s="5"/>
      <c r="R35" s="5"/>
      <c r="S35" s="5"/>
      <c r="T35" s="5"/>
      <c r="U35" s="5"/>
      <c r="V35" s="5"/>
      <c r="W35" s="5"/>
      <c r="X35" s="5"/>
      <c r="Y35" s="5"/>
      <c r="AC35" t="str">
        <f t="shared" ref="AC35:AC66" si="1">IF(AB35&lt;&gt;"",COUNTIF($B$2:$Y$17,AB35),"")</f>
        <v/>
      </c>
    </row>
    <row r="36" spans="1:29" x14ac:dyDescent="0.3">
      <c r="AC36" t="str">
        <f t="shared" si="1"/>
        <v/>
      </c>
    </row>
    <row r="37" spans="1:29" x14ac:dyDescent="0.3">
      <c r="AC37" t="str">
        <f t="shared" si="1"/>
        <v/>
      </c>
    </row>
    <row r="38" spans="1:29" x14ac:dyDescent="0.3">
      <c r="AC38" t="str">
        <f t="shared" si="1"/>
        <v/>
      </c>
    </row>
    <row r="39" spans="1:29" ht="83.1" customHeight="1" x14ac:dyDescent="0.3">
      <c r="AC39" t="str">
        <f t="shared" si="1"/>
        <v/>
      </c>
    </row>
    <row r="40" spans="1:29" ht="21" customHeight="1" x14ac:dyDescent="0.4">
      <c r="A40" s="14"/>
      <c r="B40" s="19"/>
      <c r="C40" s="19"/>
      <c r="D40" s="15"/>
      <c r="P40" s="3"/>
      <c r="Q40" s="3"/>
      <c r="R40" s="3"/>
      <c r="AC40" t="str">
        <f t="shared" si="1"/>
        <v/>
      </c>
    </row>
    <row r="41" spans="1:29" ht="21" customHeight="1" x14ac:dyDescent="0.4">
      <c r="A41" s="16"/>
      <c r="D41" s="17"/>
      <c r="P41" s="3"/>
      <c r="Q41" s="3"/>
      <c r="R41" s="3"/>
      <c r="AC41" t="str">
        <f t="shared" si="1"/>
        <v/>
      </c>
    </row>
    <row r="42" spans="1:29" ht="21" customHeight="1" x14ac:dyDescent="0.4">
      <c r="A42" s="16"/>
      <c r="D42" s="17"/>
      <c r="P42" s="3"/>
      <c r="Q42" s="3"/>
      <c r="R42" s="3"/>
      <c r="AC42" t="str">
        <f t="shared" si="1"/>
        <v/>
      </c>
    </row>
    <row r="43" spans="1:29" ht="21" customHeight="1" x14ac:dyDescent="0.4">
      <c r="A43" s="16"/>
      <c r="D43" s="17"/>
      <c r="P43" s="3"/>
      <c r="Q43" s="3"/>
      <c r="R43" s="3"/>
      <c r="AC43" t="str">
        <f t="shared" si="1"/>
        <v/>
      </c>
    </row>
    <row r="44" spans="1:29" ht="21" customHeight="1" x14ac:dyDescent="0.4">
      <c r="A44" s="16"/>
      <c r="D44" s="17"/>
      <c r="P44" s="3"/>
      <c r="Q44" s="3"/>
      <c r="R44" s="3"/>
      <c r="AC44" t="str">
        <f t="shared" si="1"/>
        <v/>
      </c>
    </row>
    <row r="45" spans="1:29" ht="21" hidden="1" customHeight="1" x14ac:dyDescent="0.4">
      <c r="A45" s="14" t="s">
        <v>48</v>
      </c>
      <c r="B45" s="19" t="s">
        <v>49</v>
      </c>
      <c r="C45" s="19" t="s">
        <v>50</v>
      </c>
      <c r="D45" s="15" t="s">
        <v>51</v>
      </c>
      <c r="P45" s="3"/>
      <c r="Q45" s="3"/>
      <c r="R45" s="3"/>
      <c r="AC45" t="str">
        <f t="shared" si="1"/>
        <v/>
      </c>
    </row>
    <row r="46" spans="1:29" ht="21" hidden="1" customHeight="1" x14ac:dyDescent="0.4">
      <c r="A46" s="16" t="s">
        <v>52</v>
      </c>
      <c r="B46" t="s">
        <v>18</v>
      </c>
      <c r="C46">
        <v>1</v>
      </c>
      <c r="D46" s="17" t="str">
        <f t="shared" ref="D46:D61" si="2">IF(B2&lt;&gt;"",B2,"")</f>
        <v>Buffer</v>
      </c>
      <c r="P46" s="3"/>
      <c r="Q46" s="3"/>
      <c r="R46" s="3"/>
      <c r="AC46" t="str">
        <f t="shared" si="1"/>
        <v/>
      </c>
    </row>
    <row r="47" spans="1:29" ht="21" hidden="1" customHeight="1" x14ac:dyDescent="0.4">
      <c r="A47" s="16" t="s">
        <v>53</v>
      </c>
      <c r="B47" t="s">
        <v>21</v>
      </c>
      <c r="C47">
        <v>1</v>
      </c>
      <c r="D47" s="17" t="str">
        <f t="shared" si="2"/>
        <v>Pur-2021May</v>
      </c>
      <c r="P47" s="3"/>
      <c r="Q47" s="3"/>
      <c r="R47" s="3"/>
      <c r="AC47" t="str">
        <f t="shared" si="1"/>
        <v/>
      </c>
    </row>
    <row r="48" spans="1:29" ht="21" hidden="1" customHeight="1" x14ac:dyDescent="0.4">
      <c r="A48" s="16" t="s">
        <v>54</v>
      </c>
      <c r="B48" t="s">
        <v>22</v>
      </c>
      <c r="C48">
        <v>1</v>
      </c>
      <c r="D48" s="17" t="str">
        <f t="shared" si="2"/>
        <v>Pur-2021May</v>
      </c>
      <c r="P48" s="3"/>
      <c r="Q48" s="3"/>
      <c r="R48" s="3"/>
      <c r="AC48" t="str">
        <f t="shared" si="1"/>
        <v/>
      </c>
    </row>
    <row r="49" spans="1:29" ht="21" hidden="1" customHeight="1" x14ac:dyDescent="0.4">
      <c r="A49" s="16" t="s">
        <v>55</v>
      </c>
      <c r="B49" t="s">
        <v>23</v>
      </c>
      <c r="C49">
        <v>1</v>
      </c>
      <c r="D49" s="17" t="str">
        <f t="shared" si="2"/>
        <v>Pur-2021May</v>
      </c>
      <c r="P49" s="3"/>
      <c r="Q49" s="3"/>
      <c r="R49" s="3"/>
      <c r="AC49" t="str">
        <f t="shared" si="1"/>
        <v/>
      </c>
    </row>
    <row r="50" spans="1:29" ht="21" hidden="1" customHeight="1" x14ac:dyDescent="0.4">
      <c r="A50" s="16" t="s">
        <v>56</v>
      </c>
      <c r="B50" t="s">
        <v>24</v>
      </c>
      <c r="C50">
        <v>1</v>
      </c>
      <c r="D50" s="17" t="str">
        <f t="shared" si="2"/>
        <v>Pur-2021May</v>
      </c>
      <c r="P50" s="3"/>
      <c r="Q50" s="3"/>
      <c r="R50" s="3"/>
      <c r="AC50" t="str">
        <f t="shared" si="1"/>
        <v/>
      </c>
    </row>
    <row r="51" spans="1:29" ht="21" hidden="1" customHeight="1" x14ac:dyDescent="0.4">
      <c r="A51" s="16" t="s">
        <v>57</v>
      </c>
      <c r="B51" t="s">
        <v>25</v>
      </c>
      <c r="C51">
        <v>1</v>
      </c>
      <c r="D51" s="17" t="str">
        <f t="shared" si="2"/>
        <v>Pur-2021May</v>
      </c>
      <c r="P51" s="3"/>
      <c r="Q51" s="3"/>
      <c r="R51" s="3"/>
      <c r="AC51" t="str">
        <f t="shared" si="1"/>
        <v/>
      </c>
    </row>
    <row r="52" spans="1:29" ht="21" hidden="1" customHeight="1" x14ac:dyDescent="0.4">
      <c r="A52" s="16" t="s">
        <v>58</v>
      </c>
      <c r="B52" t="s">
        <v>26</v>
      </c>
      <c r="C52">
        <v>1</v>
      </c>
      <c r="D52" s="17" t="str">
        <f t="shared" si="2"/>
        <v>Pur-2021May</v>
      </c>
      <c r="P52" s="3"/>
      <c r="Q52" s="3"/>
      <c r="R52" s="3"/>
      <c r="AC52" t="str">
        <f t="shared" si="1"/>
        <v/>
      </c>
    </row>
    <row r="53" spans="1:29" ht="21" hidden="1" customHeight="1" x14ac:dyDescent="0.4">
      <c r="A53" s="16" t="s">
        <v>59</v>
      </c>
      <c r="B53" t="s">
        <v>27</v>
      </c>
      <c r="C53">
        <v>1</v>
      </c>
      <c r="D53" s="17" t="str">
        <f t="shared" si="2"/>
        <v>Pur-2021May</v>
      </c>
      <c r="P53" s="3"/>
      <c r="Q53" s="3"/>
      <c r="R53" s="3"/>
      <c r="AC53" t="str">
        <f t="shared" si="1"/>
        <v/>
      </c>
    </row>
    <row r="54" spans="1:29" ht="21" hidden="1" customHeight="1" x14ac:dyDescent="0.4">
      <c r="A54" s="16" t="s">
        <v>60</v>
      </c>
      <c r="B54" t="s">
        <v>28</v>
      </c>
      <c r="C54">
        <v>1</v>
      </c>
      <c r="D54" s="17" t="str">
        <f t="shared" si="2"/>
        <v>Pur-2021May</v>
      </c>
      <c r="P54" s="3"/>
      <c r="Q54" s="3"/>
      <c r="R54" s="3"/>
      <c r="AC54" t="str">
        <f t="shared" si="1"/>
        <v/>
      </c>
    </row>
    <row r="55" spans="1:29" ht="21" hidden="1" customHeight="1" x14ac:dyDescent="0.4">
      <c r="A55" s="16" t="s">
        <v>61</v>
      </c>
      <c r="B55" t="s">
        <v>29</v>
      </c>
      <c r="C55">
        <v>1</v>
      </c>
      <c r="D55" s="17" t="str">
        <f t="shared" si="2"/>
        <v>Pur-2021May</v>
      </c>
      <c r="P55" s="3"/>
      <c r="Q55" s="3"/>
      <c r="R55" s="3"/>
      <c r="AC55" t="str">
        <f t="shared" si="1"/>
        <v/>
      </c>
    </row>
    <row r="56" spans="1:29" ht="21" hidden="1" customHeight="1" x14ac:dyDescent="0.4">
      <c r="A56" s="16" t="s">
        <v>62</v>
      </c>
      <c r="B56" t="s">
        <v>30</v>
      </c>
      <c r="C56">
        <v>1</v>
      </c>
      <c r="D56" s="17" t="str">
        <f t="shared" si="2"/>
        <v>Pur-2021May</v>
      </c>
      <c r="P56" s="3"/>
      <c r="Q56" s="3"/>
      <c r="R56" s="3"/>
      <c r="AC56" t="str">
        <f t="shared" si="1"/>
        <v/>
      </c>
    </row>
    <row r="57" spans="1:29" ht="21" hidden="1" customHeight="1" x14ac:dyDescent="0.4">
      <c r="A57" s="16" t="s">
        <v>63</v>
      </c>
      <c r="B57" t="s">
        <v>31</v>
      </c>
      <c r="C57">
        <v>1</v>
      </c>
      <c r="D57" s="17" t="str">
        <f t="shared" si="2"/>
        <v>Pur-2021May</v>
      </c>
      <c r="P57" s="3"/>
      <c r="Q57" s="3"/>
      <c r="R57" s="3"/>
      <c r="AC57" t="str">
        <f t="shared" si="1"/>
        <v/>
      </c>
    </row>
    <row r="58" spans="1:29" ht="21" hidden="1" customHeight="1" x14ac:dyDescent="0.4">
      <c r="A58" s="16" t="s">
        <v>64</v>
      </c>
      <c r="B58" t="s">
        <v>32</v>
      </c>
      <c r="C58">
        <v>1</v>
      </c>
      <c r="D58" s="17" t="str">
        <f t="shared" si="2"/>
        <v>Pur-2021May</v>
      </c>
      <c r="P58" s="3"/>
      <c r="Q58" s="3"/>
      <c r="R58" s="3"/>
      <c r="AC58" t="str">
        <f t="shared" si="1"/>
        <v/>
      </c>
    </row>
    <row r="59" spans="1:29" ht="21" hidden="1" customHeight="1" x14ac:dyDescent="0.4">
      <c r="A59" s="16" t="s">
        <v>65</v>
      </c>
      <c r="B59" t="s">
        <v>33</v>
      </c>
      <c r="C59">
        <v>1</v>
      </c>
      <c r="D59" s="17" t="str">
        <f t="shared" si="2"/>
        <v>Pur-2021May</v>
      </c>
      <c r="P59" s="3"/>
      <c r="Q59" s="3"/>
      <c r="R59" s="3"/>
      <c r="AC59" t="str">
        <f t="shared" si="1"/>
        <v/>
      </c>
    </row>
    <row r="60" spans="1:29" ht="21" hidden="1" customHeight="1" x14ac:dyDescent="0.4">
      <c r="A60" s="16" t="s">
        <v>66</v>
      </c>
      <c r="B60" t="s">
        <v>34</v>
      </c>
      <c r="C60">
        <v>1</v>
      </c>
      <c r="D60" s="17" t="str">
        <f t="shared" si="2"/>
        <v>Pur-2021May</v>
      </c>
      <c r="P60" s="3"/>
      <c r="Q60" s="3"/>
      <c r="R60" s="3"/>
      <c r="AC60" t="str">
        <f t="shared" si="1"/>
        <v/>
      </c>
    </row>
    <row r="61" spans="1:29" ht="21" hidden="1" customHeight="1" x14ac:dyDescent="0.4">
      <c r="A61" s="16" t="s">
        <v>67</v>
      </c>
      <c r="B61" t="s">
        <v>35</v>
      </c>
      <c r="C61">
        <v>1</v>
      </c>
      <c r="D61" s="17" t="str">
        <f t="shared" si="2"/>
        <v>Pur-2021May</v>
      </c>
      <c r="P61" s="3"/>
      <c r="Q61" s="3"/>
      <c r="R61" s="3"/>
      <c r="AC61" t="str">
        <f t="shared" si="1"/>
        <v/>
      </c>
    </row>
    <row r="62" spans="1:29" ht="21" hidden="1" customHeight="1" x14ac:dyDescent="0.4">
      <c r="A62" s="16" t="s">
        <v>68</v>
      </c>
      <c r="B62" t="s">
        <v>18</v>
      </c>
      <c r="C62">
        <v>2</v>
      </c>
      <c r="D62" s="17" t="str">
        <f t="shared" ref="D62:D77" si="3">IF(C2&lt;&gt;"",C2,"")</f>
        <v>Pur-2021May</v>
      </c>
      <c r="P62" s="3"/>
      <c r="Q62" s="3"/>
      <c r="R62" s="3"/>
      <c r="AC62" t="str">
        <f t="shared" si="1"/>
        <v/>
      </c>
    </row>
    <row r="63" spans="1:29" ht="21" hidden="1" customHeight="1" x14ac:dyDescent="0.4">
      <c r="A63" s="16" t="s">
        <v>69</v>
      </c>
      <c r="B63" t="s">
        <v>21</v>
      </c>
      <c r="C63">
        <v>2</v>
      </c>
      <c r="D63" s="17" t="str">
        <f t="shared" si="3"/>
        <v>Pur-2021May</v>
      </c>
      <c r="P63" s="3"/>
      <c r="Q63" s="3"/>
      <c r="R63" s="3"/>
      <c r="AC63" t="str">
        <f t="shared" si="1"/>
        <v/>
      </c>
    </row>
    <row r="64" spans="1:29" ht="21" hidden="1" customHeight="1" x14ac:dyDescent="0.4">
      <c r="A64" s="16" t="s">
        <v>70</v>
      </c>
      <c r="B64" t="s">
        <v>22</v>
      </c>
      <c r="C64">
        <v>2</v>
      </c>
      <c r="D64" s="17" t="str">
        <f t="shared" si="3"/>
        <v>Pur-2021May</v>
      </c>
      <c r="P64" s="3"/>
      <c r="Q64" s="3"/>
      <c r="R64" s="3"/>
      <c r="AC64" t="str">
        <f t="shared" si="1"/>
        <v/>
      </c>
    </row>
    <row r="65" spans="1:29" hidden="1" x14ac:dyDescent="0.3">
      <c r="A65" s="16" t="s">
        <v>71</v>
      </c>
      <c r="B65" t="s">
        <v>23</v>
      </c>
      <c r="C65">
        <v>2</v>
      </c>
      <c r="D65" s="17" t="str">
        <f t="shared" si="3"/>
        <v>Pur-2021May</v>
      </c>
      <c r="AC65" t="str">
        <f t="shared" si="1"/>
        <v/>
      </c>
    </row>
    <row r="66" spans="1:29" hidden="1" x14ac:dyDescent="0.3">
      <c r="A66" s="16" t="s">
        <v>72</v>
      </c>
      <c r="B66" t="s">
        <v>24</v>
      </c>
      <c r="C66">
        <v>2</v>
      </c>
      <c r="D66" s="17" t="str">
        <f t="shared" si="3"/>
        <v>Pur-2021May</v>
      </c>
      <c r="AC66" t="str">
        <f t="shared" si="1"/>
        <v/>
      </c>
    </row>
    <row r="67" spans="1:29" hidden="1" x14ac:dyDescent="0.3">
      <c r="A67" s="16" t="s">
        <v>73</v>
      </c>
      <c r="B67" t="s">
        <v>25</v>
      </c>
      <c r="C67">
        <v>2</v>
      </c>
      <c r="D67" s="17" t="str">
        <f t="shared" si="3"/>
        <v>Pur-2021May</v>
      </c>
      <c r="AC67" t="str">
        <f t="shared" ref="AC67:AC83" si="4">IF(AB67&lt;&gt;"",COUNTIF($B$2:$Y$17,AB67),"")</f>
        <v/>
      </c>
    </row>
    <row r="68" spans="1:29" hidden="1" x14ac:dyDescent="0.3">
      <c r="A68" s="16" t="s">
        <v>74</v>
      </c>
      <c r="B68" t="s">
        <v>26</v>
      </c>
      <c r="C68">
        <v>2</v>
      </c>
      <c r="D68" s="17" t="str">
        <f t="shared" si="3"/>
        <v>Pur-2021May</v>
      </c>
      <c r="AC68" t="str">
        <f t="shared" si="4"/>
        <v/>
      </c>
    </row>
    <row r="69" spans="1:29" hidden="1" x14ac:dyDescent="0.3">
      <c r="A69" s="16" t="s">
        <v>75</v>
      </c>
      <c r="B69" t="s">
        <v>27</v>
      </c>
      <c r="C69">
        <v>2</v>
      </c>
      <c r="D69" s="17" t="str">
        <f t="shared" si="3"/>
        <v>Pur-2021May</v>
      </c>
      <c r="AC69" t="str">
        <f t="shared" si="4"/>
        <v/>
      </c>
    </row>
    <row r="70" spans="1:29" hidden="1" x14ac:dyDescent="0.3">
      <c r="A70" s="16" t="s">
        <v>76</v>
      </c>
      <c r="B70" t="s">
        <v>28</v>
      </c>
      <c r="C70">
        <v>2</v>
      </c>
      <c r="D70" s="17" t="str">
        <f t="shared" si="3"/>
        <v>Pur-2021May</v>
      </c>
      <c r="AC70" t="str">
        <f t="shared" si="4"/>
        <v/>
      </c>
    </row>
    <row r="71" spans="1:29" hidden="1" x14ac:dyDescent="0.3">
      <c r="A71" s="16" t="s">
        <v>77</v>
      </c>
      <c r="B71" t="s">
        <v>29</v>
      </c>
      <c r="C71">
        <v>2</v>
      </c>
      <c r="D71" s="17" t="str">
        <f t="shared" si="3"/>
        <v>Pur-2021May</v>
      </c>
      <c r="AC71" t="str">
        <f t="shared" si="4"/>
        <v/>
      </c>
    </row>
    <row r="72" spans="1:29" hidden="1" x14ac:dyDescent="0.3">
      <c r="A72" s="16" t="s">
        <v>78</v>
      </c>
      <c r="B72" t="s">
        <v>30</v>
      </c>
      <c r="C72">
        <v>2</v>
      </c>
      <c r="D72" s="17" t="str">
        <f t="shared" si="3"/>
        <v>Pur-2021May</v>
      </c>
      <c r="AC72" t="str">
        <f t="shared" si="4"/>
        <v/>
      </c>
    </row>
    <row r="73" spans="1:29" hidden="1" x14ac:dyDescent="0.3">
      <c r="A73" s="16" t="s">
        <v>79</v>
      </c>
      <c r="B73" t="s">
        <v>31</v>
      </c>
      <c r="C73">
        <v>2</v>
      </c>
      <c r="D73" s="17" t="str">
        <f t="shared" si="3"/>
        <v>Pur-2021May</v>
      </c>
      <c r="AC73" t="str">
        <f t="shared" si="4"/>
        <v/>
      </c>
    </row>
    <row r="74" spans="1:29" hidden="1" x14ac:dyDescent="0.3">
      <c r="A74" s="16" t="s">
        <v>80</v>
      </c>
      <c r="B74" t="s">
        <v>32</v>
      </c>
      <c r="C74">
        <v>2</v>
      </c>
      <c r="D74" s="17" t="str">
        <f t="shared" si="3"/>
        <v>Pur-2021May</v>
      </c>
      <c r="AC74" t="str">
        <f t="shared" si="4"/>
        <v/>
      </c>
    </row>
    <row r="75" spans="1:29" hidden="1" x14ac:dyDescent="0.3">
      <c r="A75" s="16" t="s">
        <v>81</v>
      </c>
      <c r="B75" t="s">
        <v>33</v>
      </c>
      <c r="C75">
        <v>2</v>
      </c>
      <c r="D75" s="17" t="str">
        <f t="shared" si="3"/>
        <v>Pur-2021May</v>
      </c>
      <c r="AC75" t="str">
        <f t="shared" si="4"/>
        <v/>
      </c>
    </row>
    <row r="76" spans="1:29" hidden="1" x14ac:dyDescent="0.3">
      <c r="A76" s="16" t="s">
        <v>82</v>
      </c>
      <c r="B76" t="s">
        <v>34</v>
      </c>
      <c r="C76">
        <v>2</v>
      </c>
      <c r="D76" s="17" t="str">
        <f t="shared" si="3"/>
        <v>Pur-2021May</v>
      </c>
      <c r="AC76" t="str">
        <f t="shared" si="4"/>
        <v/>
      </c>
    </row>
    <row r="77" spans="1:29" hidden="1" x14ac:dyDescent="0.3">
      <c r="A77" s="16" t="s">
        <v>83</v>
      </c>
      <c r="B77" t="s">
        <v>35</v>
      </c>
      <c r="C77">
        <v>2</v>
      </c>
      <c r="D77" s="17" t="str">
        <f t="shared" si="3"/>
        <v>Pur-2021May</v>
      </c>
      <c r="AC77" t="str">
        <f t="shared" si="4"/>
        <v/>
      </c>
    </row>
    <row r="78" spans="1:29" hidden="1" x14ac:dyDescent="0.3">
      <c r="A78" s="16" t="s">
        <v>84</v>
      </c>
      <c r="B78" t="s">
        <v>18</v>
      </c>
      <c r="C78">
        <v>3</v>
      </c>
      <c r="D78" s="17" t="str">
        <f t="shared" ref="D78:D93" si="5">IF(D2&lt;&gt;"",D2,"")</f>
        <v>Buffer</v>
      </c>
      <c r="AC78" t="str">
        <f t="shared" si="4"/>
        <v/>
      </c>
    </row>
    <row r="79" spans="1:29" hidden="1" x14ac:dyDescent="0.3">
      <c r="A79" s="16" t="s">
        <v>85</v>
      </c>
      <c r="B79" t="s">
        <v>21</v>
      </c>
      <c r="C79">
        <v>3</v>
      </c>
      <c r="D79" s="17" t="str">
        <f t="shared" si="5"/>
        <v>Pur-2021May</v>
      </c>
      <c r="AC79" t="str">
        <f t="shared" si="4"/>
        <v/>
      </c>
    </row>
    <row r="80" spans="1:29" hidden="1" x14ac:dyDescent="0.3">
      <c r="A80" s="16" t="s">
        <v>86</v>
      </c>
      <c r="B80" t="s">
        <v>22</v>
      </c>
      <c r="C80">
        <v>3</v>
      </c>
      <c r="D80" s="17" t="str">
        <f t="shared" si="5"/>
        <v>Pur-2021May</v>
      </c>
      <c r="AC80" t="str">
        <f t="shared" si="4"/>
        <v/>
      </c>
    </row>
    <row r="81" spans="1:29" hidden="1" x14ac:dyDescent="0.3">
      <c r="A81" s="16" t="s">
        <v>87</v>
      </c>
      <c r="B81" t="s">
        <v>23</v>
      </c>
      <c r="C81">
        <v>3</v>
      </c>
      <c r="D81" s="17" t="str">
        <f t="shared" si="5"/>
        <v>Pur-2021May</v>
      </c>
      <c r="AC81" t="str">
        <f t="shared" si="4"/>
        <v/>
      </c>
    </row>
    <row r="82" spans="1:29" hidden="1" x14ac:dyDescent="0.3">
      <c r="A82" s="16" t="s">
        <v>88</v>
      </c>
      <c r="B82" t="s">
        <v>24</v>
      </c>
      <c r="C82">
        <v>3</v>
      </c>
      <c r="D82" s="17" t="str">
        <f t="shared" si="5"/>
        <v>Pur-2021May</v>
      </c>
      <c r="AC82" t="str">
        <f t="shared" si="4"/>
        <v/>
      </c>
    </row>
    <row r="83" spans="1:29" hidden="1" x14ac:dyDescent="0.3">
      <c r="A83" s="16" t="s">
        <v>89</v>
      </c>
      <c r="B83" t="s">
        <v>25</v>
      </c>
      <c r="C83">
        <v>3</v>
      </c>
      <c r="D83" s="17" t="str">
        <f t="shared" si="5"/>
        <v>Pur-2021May</v>
      </c>
      <c r="AC83" t="str">
        <f t="shared" si="4"/>
        <v/>
      </c>
    </row>
    <row r="84" spans="1:29" hidden="1" x14ac:dyDescent="0.3">
      <c r="A84" s="16" t="s">
        <v>90</v>
      </c>
      <c r="B84" t="s">
        <v>26</v>
      </c>
      <c r="C84">
        <v>3</v>
      </c>
      <c r="D84" s="17" t="str">
        <f t="shared" si="5"/>
        <v>Pur-2021May</v>
      </c>
    </row>
    <row r="85" spans="1:29" hidden="1" x14ac:dyDescent="0.3">
      <c r="A85" s="16" t="s">
        <v>91</v>
      </c>
      <c r="B85" t="s">
        <v>27</v>
      </c>
      <c r="C85">
        <v>3</v>
      </c>
      <c r="D85" s="17" t="str">
        <f t="shared" si="5"/>
        <v>Pur-2021May</v>
      </c>
    </row>
    <row r="86" spans="1:29" hidden="1" x14ac:dyDescent="0.3">
      <c r="A86" s="16" t="s">
        <v>92</v>
      </c>
      <c r="B86" t="s">
        <v>28</v>
      </c>
      <c r="C86">
        <v>3</v>
      </c>
      <c r="D86" s="17" t="str">
        <f t="shared" si="5"/>
        <v>Pur-2021May</v>
      </c>
    </row>
    <row r="87" spans="1:29" hidden="1" x14ac:dyDescent="0.3">
      <c r="A87" s="16" t="s">
        <v>93</v>
      </c>
      <c r="B87" t="s">
        <v>29</v>
      </c>
      <c r="C87">
        <v>3</v>
      </c>
      <c r="D87" s="17" t="str">
        <f t="shared" si="5"/>
        <v>Pur-2021May</v>
      </c>
    </row>
    <row r="88" spans="1:29" hidden="1" x14ac:dyDescent="0.3">
      <c r="A88" s="16" t="s">
        <v>94</v>
      </c>
      <c r="B88" t="s">
        <v>30</v>
      </c>
      <c r="C88">
        <v>3</v>
      </c>
      <c r="D88" s="17" t="str">
        <f t="shared" si="5"/>
        <v>Pur-2021May</v>
      </c>
    </row>
    <row r="89" spans="1:29" hidden="1" x14ac:dyDescent="0.3">
      <c r="A89" s="16" t="s">
        <v>95</v>
      </c>
      <c r="B89" t="s">
        <v>31</v>
      </c>
      <c r="C89">
        <v>3</v>
      </c>
      <c r="D89" s="17" t="str">
        <f t="shared" si="5"/>
        <v>Pur-2021May</v>
      </c>
    </row>
    <row r="90" spans="1:29" hidden="1" x14ac:dyDescent="0.3">
      <c r="A90" s="16" t="s">
        <v>96</v>
      </c>
      <c r="B90" t="s">
        <v>32</v>
      </c>
      <c r="C90">
        <v>3</v>
      </c>
      <c r="D90" s="17" t="str">
        <f t="shared" si="5"/>
        <v>Pur-2021May</v>
      </c>
    </row>
    <row r="91" spans="1:29" hidden="1" x14ac:dyDescent="0.3">
      <c r="A91" s="16" t="s">
        <v>97</v>
      </c>
      <c r="B91" t="s">
        <v>33</v>
      </c>
      <c r="C91">
        <v>3</v>
      </c>
      <c r="D91" s="17" t="str">
        <f t="shared" si="5"/>
        <v>Pur-2021May</v>
      </c>
    </row>
    <row r="92" spans="1:29" hidden="1" x14ac:dyDescent="0.3">
      <c r="A92" s="16" t="s">
        <v>98</v>
      </c>
      <c r="B92" t="s">
        <v>34</v>
      </c>
      <c r="C92">
        <v>3</v>
      </c>
      <c r="D92" s="17" t="str">
        <f t="shared" si="5"/>
        <v>Pur-2021May</v>
      </c>
    </row>
    <row r="93" spans="1:29" hidden="1" x14ac:dyDescent="0.3">
      <c r="A93" s="16" t="s">
        <v>99</v>
      </c>
      <c r="B93" t="s">
        <v>35</v>
      </c>
      <c r="C93">
        <v>3</v>
      </c>
      <c r="D93" s="17" t="str">
        <f t="shared" si="5"/>
        <v>Pur-2021May</v>
      </c>
    </row>
    <row r="94" spans="1:29" hidden="1" x14ac:dyDescent="0.3">
      <c r="A94" s="16" t="s">
        <v>100</v>
      </c>
      <c r="B94" t="s">
        <v>18</v>
      </c>
      <c r="C94">
        <v>4</v>
      </c>
      <c r="D94" s="17" t="str">
        <f t="shared" ref="D94:D109" si="6">IF(E2&lt;&gt;"",E2,"")</f>
        <v>Pur-2021May</v>
      </c>
    </row>
    <row r="95" spans="1:29" hidden="1" x14ac:dyDescent="0.3">
      <c r="A95" s="16" t="s">
        <v>101</v>
      </c>
      <c r="B95" t="s">
        <v>21</v>
      </c>
      <c r="C95">
        <v>4</v>
      </c>
      <c r="D95" s="17" t="str">
        <f t="shared" si="6"/>
        <v>Pur-2021May</v>
      </c>
    </row>
    <row r="96" spans="1:29" hidden="1" x14ac:dyDescent="0.3">
      <c r="A96" s="16" t="s">
        <v>102</v>
      </c>
      <c r="B96" t="s">
        <v>22</v>
      </c>
      <c r="C96">
        <v>4</v>
      </c>
      <c r="D96" s="17" t="str">
        <f t="shared" si="6"/>
        <v>Pur-2021May</v>
      </c>
    </row>
    <row r="97" spans="1:4" hidden="1" x14ac:dyDescent="0.3">
      <c r="A97" s="16" t="s">
        <v>103</v>
      </c>
      <c r="B97" t="s">
        <v>23</v>
      </c>
      <c r="C97">
        <v>4</v>
      </c>
      <c r="D97" s="17" t="str">
        <f t="shared" si="6"/>
        <v>Pur-2021May</v>
      </c>
    </row>
    <row r="98" spans="1:4" hidden="1" x14ac:dyDescent="0.3">
      <c r="A98" s="16" t="s">
        <v>104</v>
      </c>
      <c r="B98" t="s">
        <v>24</v>
      </c>
      <c r="C98">
        <v>4</v>
      </c>
      <c r="D98" s="17" t="str">
        <f t="shared" si="6"/>
        <v>Pur-2021May</v>
      </c>
    </row>
    <row r="99" spans="1:4" hidden="1" x14ac:dyDescent="0.3">
      <c r="A99" s="16" t="s">
        <v>105</v>
      </c>
      <c r="B99" t="s">
        <v>25</v>
      </c>
      <c r="C99">
        <v>4</v>
      </c>
      <c r="D99" s="17" t="str">
        <f t="shared" si="6"/>
        <v>Pur-2021May</v>
      </c>
    </row>
    <row r="100" spans="1:4" hidden="1" x14ac:dyDescent="0.3">
      <c r="A100" s="16" t="s">
        <v>106</v>
      </c>
      <c r="B100" t="s">
        <v>26</v>
      </c>
      <c r="C100">
        <v>4</v>
      </c>
      <c r="D100" s="17" t="str">
        <f t="shared" si="6"/>
        <v>Pur-2021May</v>
      </c>
    </row>
    <row r="101" spans="1:4" hidden="1" x14ac:dyDescent="0.3">
      <c r="A101" s="16" t="s">
        <v>107</v>
      </c>
      <c r="B101" t="s">
        <v>27</v>
      </c>
      <c r="C101">
        <v>4</v>
      </c>
      <c r="D101" s="17" t="str">
        <f t="shared" si="6"/>
        <v>Pur-2021May</v>
      </c>
    </row>
    <row r="102" spans="1:4" hidden="1" x14ac:dyDescent="0.3">
      <c r="A102" s="16" t="s">
        <v>108</v>
      </c>
      <c r="B102" t="s">
        <v>28</v>
      </c>
      <c r="C102">
        <v>4</v>
      </c>
      <c r="D102" s="17" t="str">
        <f t="shared" si="6"/>
        <v>Pur-2021May</v>
      </c>
    </row>
    <row r="103" spans="1:4" hidden="1" x14ac:dyDescent="0.3">
      <c r="A103" s="16" t="s">
        <v>109</v>
      </c>
      <c r="B103" t="s">
        <v>29</v>
      </c>
      <c r="C103">
        <v>4</v>
      </c>
      <c r="D103" s="17" t="str">
        <f t="shared" si="6"/>
        <v>Pur-2021May</v>
      </c>
    </row>
    <row r="104" spans="1:4" hidden="1" x14ac:dyDescent="0.3">
      <c r="A104" s="16" t="s">
        <v>110</v>
      </c>
      <c r="B104" t="s">
        <v>30</v>
      </c>
      <c r="C104">
        <v>4</v>
      </c>
      <c r="D104" s="17" t="str">
        <f t="shared" si="6"/>
        <v>Pur-2021May</v>
      </c>
    </row>
    <row r="105" spans="1:4" hidden="1" x14ac:dyDescent="0.3">
      <c r="A105" s="16" t="s">
        <v>111</v>
      </c>
      <c r="B105" t="s">
        <v>31</v>
      </c>
      <c r="C105">
        <v>4</v>
      </c>
      <c r="D105" s="17" t="str">
        <f t="shared" si="6"/>
        <v>Pur-2021May</v>
      </c>
    </row>
    <row r="106" spans="1:4" hidden="1" x14ac:dyDescent="0.3">
      <c r="A106" s="16" t="s">
        <v>112</v>
      </c>
      <c r="B106" t="s">
        <v>32</v>
      </c>
      <c r="C106">
        <v>4</v>
      </c>
      <c r="D106" s="17" t="str">
        <f t="shared" si="6"/>
        <v>Pur-2021May</v>
      </c>
    </row>
    <row r="107" spans="1:4" hidden="1" x14ac:dyDescent="0.3">
      <c r="A107" s="16" t="s">
        <v>113</v>
      </c>
      <c r="B107" t="s">
        <v>33</v>
      </c>
      <c r="C107">
        <v>4</v>
      </c>
      <c r="D107" s="17" t="str">
        <f t="shared" si="6"/>
        <v>Pur-2021May</v>
      </c>
    </row>
    <row r="108" spans="1:4" hidden="1" x14ac:dyDescent="0.3">
      <c r="A108" s="16" t="s">
        <v>114</v>
      </c>
      <c r="B108" t="s">
        <v>34</v>
      </c>
      <c r="C108">
        <v>4</v>
      </c>
      <c r="D108" s="17" t="str">
        <f t="shared" si="6"/>
        <v>Pur-2021May</v>
      </c>
    </row>
    <row r="109" spans="1:4" hidden="1" x14ac:dyDescent="0.3">
      <c r="A109" s="16" t="s">
        <v>115</v>
      </c>
      <c r="B109" t="s">
        <v>35</v>
      </c>
      <c r="C109">
        <v>4</v>
      </c>
      <c r="D109" s="17" t="str">
        <f t="shared" si="6"/>
        <v>Pur-2021May</v>
      </c>
    </row>
    <row r="110" spans="1:4" hidden="1" x14ac:dyDescent="0.3">
      <c r="A110" s="16" t="s">
        <v>116</v>
      </c>
      <c r="B110" t="s">
        <v>18</v>
      </c>
      <c r="C110">
        <v>5</v>
      </c>
      <c r="D110" s="17" t="str">
        <f t="shared" ref="D110:D125" si="7">IF(F2&lt;&gt;"",F2,"")</f>
        <v>Buffer</v>
      </c>
    </row>
    <row r="111" spans="1:4" hidden="1" x14ac:dyDescent="0.3">
      <c r="A111" s="16" t="s">
        <v>117</v>
      </c>
      <c r="B111" t="s">
        <v>21</v>
      </c>
      <c r="C111">
        <v>5</v>
      </c>
      <c r="D111" s="17" t="str">
        <f t="shared" si="7"/>
        <v>Pur-2021May</v>
      </c>
    </row>
    <row r="112" spans="1:4" hidden="1" x14ac:dyDescent="0.3">
      <c r="A112" s="16" t="s">
        <v>118</v>
      </c>
      <c r="B112" t="s">
        <v>22</v>
      </c>
      <c r="C112">
        <v>5</v>
      </c>
      <c r="D112" s="17" t="str">
        <f t="shared" si="7"/>
        <v>Pur-2021May</v>
      </c>
    </row>
    <row r="113" spans="1:4" hidden="1" x14ac:dyDescent="0.3">
      <c r="A113" s="16" t="s">
        <v>119</v>
      </c>
      <c r="B113" t="s">
        <v>23</v>
      </c>
      <c r="C113">
        <v>5</v>
      </c>
      <c r="D113" s="17" t="str">
        <f t="shared" si="7"/>
        <v>Pur-2021May</v>
      </c>
    </row>
    <row r="114" spans="1:4" hidden="1" x14ac:dyDescent="0.3">
      <c r="A114" s="16" t="s">
        <v>120</v>
      </c>
      <c r="B114" t="s">
        <v>24</v>
      </c>
      <c r="C114">
        <v>5</v>
      </c>
      <c r="D114" s="17" t="str">
        <f t="shared" si="7"/>
        <v>Pur-2021May</v>
      </c>
    </row>
    <row r="115" spans="1:4" hidden="1" x14ac:dyDescent="0.3">
      <c r="A115" s="16" t="s">
        <v>121</v>
      </c>
      <c r="B115" t="s">
        <v>25</v>
      </c>
      <c r="C115">
        <v>5</v>
      </c>
      <c r="D115" s="17" t="str">
        <f t="shared" si="7"/>
        <v>Pur-2021May</v>
      </c>
    </row>
    <row r="116" spans="1:4" hidden="1" x14ac:dyDescent="0.3">
      <c r="A116" s="16" t="s">
        <v>122</v>
      </c>
      <c r="B116" t="s">
        <v>26</v>
      </c>
      <c r="C116">
        <v>5</v>
      </c>
      <c r="D116" s="17" t="str">
        <f t="shared" si="7"/>
        <v>Pur-2021May</v>
      </c>
    </row>
    <row r="117" spans="1:4" hidden="1" x14ac:dyDescent="0.3">
      <c r="A117" s="16" t="s">
        <v>123</v>
      </c>
      <c r="B117" t="s">
        <v>27</v>
      </c>
      <c r="C117">
        <v>5</v>
      </c>
      <c r="D117" s="17" t="str">
        <f t="shared" si="7"/>
        <v>Pur-2021May</v>
      </c>
    </row>
    <row r="118" spans="1:4" hidden="1" x14ac:dyDescent="0.3">
      <c r="A118" s="16" t="s">
        <v>124</v>
      </c>
      <c r="B118" t="s">
        <v>28</v>
      </c>
      <c r="C118">
        <v>5</v>
      </c>
      <c r="D118" s="17" t="str">
        <f t="shared" si="7"/>
        <v>Pur-2021May</v>
      </c>
    </row>
    <row r="119" spans="1:4" hidden="1" x14ac:dyDescent="0.3">
      <c r="A119" s="16" t="s">
        <v>125</v>
      </c>
      <c r="B119" t="s">
        <v>29</v>
      </c>
      <c r="C119">
        <v>5</v>
      </c>
      <c r="D119" s="17" t="str">
        <f t="shared" si="7"/>
        <v>Pur-2021May</v>
      </c>
    </row>
    <row r="120" spans="1:4" hidden="1" x14ac:dyDescent="0.3">
      <c r="A120" s="16" t="s">
        <v>126</v>
      </c>
      <c r="B120" t="s">
        <v>30</v>
      </c>
      <c r="C120">
        <v>5</v>
      </c>
      <c r="D120" s="17" t="str">
        <f t="shared" si="7"/>
        <v>Pur-2021May</v>
      </c>
    </row>
    <row r="121" spans="1:4" hidden="1" x14ac:dyDescent="0.3">
      <c r="A121" s="16" t="s">
        <v>127</v>
      </c>
      <c r="B121" t="s">
        <v>31</v>
      </c>
      <c r="C121">
        <v>5</v>
      </c>
      <c r="D121" s="17" t="str">
        <f t="shared" si="7"/>
        <v>Pur-2021May</v>
      </c>
    </row>
    <row r="122" spans="1:4" hidden="1" x14ac:dyDescent="0.3">
      <c r="A122" s="16" t="s">
        <v>128</v>
      </c>
      <c r="B122" t="s">
        <v>32</v>
      </c>
      <c r="C122">
        <v>5</v>
      </c>
      <c r="D122" s="17" t="str">
        <f t="shared" si="7"/>
        <v>Pur-2021May</v>
      </c>
    </row>
    <row r="123" spans="1:4" hidden="1" x14ac:dyDescent="0.3">
      <c r="A123" s="16" t="s">
        <v>129</v>
      </c>
      <c r="B123" t="s">
        <v>33</v>
      </c>
      <c r="C123">
        <v>5</v>
      </c>
      <c r="D123" s="17" t="str">
        <f t="shared" si="7"/>
        <v>Pur-2021May</v>
      </c>
    </row>
    <row r="124" spans="1:4" hidden="1" x14ac:dyDescent="0.3">
      <c r="A124" s="16" t="s">
        <v>130</v>
      </c>
      <c r="B124" t="s">
        <v>34</v>
      </c>
      <c r="C124">
        <v>5</v>
      </c>
      <c r="D124" s="17" t="str">
        <f t="shared" si="7"/>
        <v>Pur-2021May</v>
      </c>
    </row>
    <row r="125" spans="1:4" hidden="1" x14ac:dyDescent="0.3">
      <c r="A125" s="16" t="s">
        <v>131</v>
      </c>
      <c r="B125" t="s">
        <v>35</v>
      </c>
      <c r="C125">
        <v>5</v>
      </c>
      <c r="D125" s="17" t="str">
        <f t="shared" si="7"/>
        <v>Pur-2021May</v>
      </c>
    </row>
    <row r="126" spans="1:4" hidden="1" x14ac:dyDescent="0.3">
      <c r="A126" s="16" t="s">
        <v>132</v>
      </c>
      <c r="B126" t="s">
        <v>18</v>
      </c>
      <c r="C126">
        <v>6</v>
      </c>
      <c r="D126" s="17" t="str">
        <f t="shared" ref="D126:D141" si="8">IF(G2&lt;&gt;"",G2,"")</f>
        <v>Pur-2021May</v>
      </c>
    </row>
    <row r="127" spans="1:4" hidden="1" x14ac:dyDescent="0.3">
      <c r="A127" s="16" t="s">
        <v>133</v>
      </c>
      <c r="B127" t="s">
        <v>21</v>
      </c>
      <c r="C127">
        <v>6</v>
      </c>
      <c r="D127" s="17" t="str">
        <f t="shared" si="8"/>
        <v>Pur-2021May</v>
      </c>
    </row>
    <row r="128" spans="1:4" hidden="1" x14ac:dyDescent="0.3">
      <c r="A128" s="16" t="s">
        <v>134</v>
      </c>
      <c r="B128" t="s">
        <v>22</v>
      </c>
      <c r="C128">
        <v>6</v>
      </c>
      <c r="D128" s="17" t="str">
        <f t="shared" si="8"/>
        <v>Pur-2021May</v>
      </c>
    </row>
    <row r="129" spans="1:4" hidden="1" x14ac:dyDescent="0.3">
      <c r="A129" s="16" t="s">
        <v>135</v>
      </c>
      <c r="B129" t="s">
        <v>23</v>
      </c>
      <c r="C129">
        <v>6</v>
      </c>
      <c r="D129" s="17" t="str">
        <f t="shared" si="8"/>
        <v>Pur-2021May</v>
      </c>
    </row>
    <row r="130" spans="1:4" hidden="1" x14ac:dyDescent="0.3">
      <c r="A130" s="16" t="s">
        <v>136</v>
      </c>
      <c r="B130" t="s">
        <v>24</v>
      </c>
      <c r="C130">
        <v>6</v>
      </c>
      <c r="D130" s="17" t="str">
        <f t="shared" si="8"/>
        <v>Pur-2021May</v>
      </c>
    </row>
    <row r="131" spans="1:4" hidden="1" x14ac:dyDescent="0.3">
      <c r="A131" s="16" t="s">
        <v>137</v>
      </c>
      <c r="B131" t="s">
        <v>25</v>
      </c>
      <c r="C131">
        <v>6</v>
      </c>
      <c r="D131" s="17" t="str">
        <f t="shared" si="8"/>
        <v>Pur-2021May</v>
      </c>
    </row>
    <row r="132" spans="1:4" hidden="1" x14ac:dyDescent="0.3">
      <c r="A132" s="16" t="s">
        <v>138</v>
      </c>
      <c r="B132" t="s">
        <v>26</v>
      </c>
      <c r="C132">
        <v>6</v>
      </c>
      <c r="D132" s="17" t="str">
        <f t="shared" si="8"/>
        <v>Pur-2021May</v>
      </c>
    </row>
    <row r="133" spans="1:4" hidden="1" x14ac:dyDescent="0.3">
      <c r="A133" s="16" t="s">
        <v>139</v>
      </c>
      <c r="B133" t="s">
        <v>27</v>
      </c>
      <c r="C133">
        <v>6</v>
      </c>
      <c r="D133" s="17" t="str">
        <f t="shared" si="8"/>
        <v>Pur-2021May</v>
      </c>
    </row>
    <row r="134" spans="1:4" hidden="1" x14ac:dyDescent="0.3">
      <c r="A134" s="16" t="s">
        <v>140</v>
      </c>
      <c r="B134" t="s">
        <v>28</v>
      </c>
      <c r="C134">
        <v>6</v>
      </c>
      <c r="D134" s="17" t="str">
        <f t="shared" si="8"/>
        <v>Pur-2021May</v>
      </c>
    </row>
    <row r="135" spans="1:4" hidden="1" x14ac:dyDescent="0.3">
      <c r="A135" s="16" t="s">
        <v>141</v>
      </c>
      <c r="B135" t="s">
        <v>29</v>
      </c>
      <c r="C135">
        <v>6</v>
      </c>
      <c r="D135" s="17" t="str">
        <f t="shared" si="8"/>
        <v>Pur-2021May</v>
      </c>
    </row>
    <row r="136" spans="1:4" hidden="1" x14ac:dyDescent="0.3">
      <c r="A136" s="16" t="s">
        <v>142</v>
      </c>
      <c r="B136" t="s">
        <v>30</v>
      </c>
      <c r="C136">
        <v>6</v>
      </c>
      <c r="D136" s="17" t="str">
        <f t="shared" si="8"/>
        <v>Pur-2021May</v>
      </c>
    </row>
    <row r="137" spans="1:4" hidden="1" x14ac:dyDescent="0.3">
      <c r="A137" s="16" t="s">
        <v>143</v>
      </c>
      <c r="B137" t="s">
        <v>31</v>
      </c>
      <c r="C137">
        <v>6</v>
      </c>
      <c r="D137" s="17" t="str">
        <f t="shared" si="8"/>
        <v>Pur-2021May</v>
      </c>
    </row>
    <row r="138" spans="1:4" hidden="1" x14ac:dyDescent="0.3">
      <c r="A138" s="16" t="s">
        <v>144</v>
      </c>
      <c r="B138" t="s">
        <v>32</v>
      </c>
      <c r="C138">
        <v>6</v>
      </c>
      <c r="D138" s="17" t="str">
        <f t="shared" si="8"/>
        <v>Pur-2021May</v>
      </c>
    </row>
    <row r="139" spans="1:4" hidden="1" x14ac:dyDescent="0.3">
      <c r="A139" s="16" t="s">
        <v>145</v>
      </c>
      <c r="B139" t="s">
        <v>33</v>
      </c>
      <c r="C139">
        <v>6</v>
      </c>
      <c r="D139" s="17" t="str">
        <f t="shared" si="8"/>
        <v>Pur-2021May</v>
      </c>
    </row>
    <row r="140" spans="1:4" hidden="1" x14ac:dyDescent="0.3">
      <c r="A140" s="16" t="s">
        <v>146</v>
      </c>
      <c r="B140" t="s">
        <v>34</v>
      </c>
      <c r="C140">
        <v>6</v>
      </c>
      <c r="D140" s="17" t="str">
        <f t="shared" si="8"/>
        <v>Pur-2021May</v>
      </c>
    </row>
    <row r="141" spans="1:4" hidden="1" x14ac:dyDescent="0.3">
      <c r="A141" s="16" t="s">
        <v>147</v>
      </c>
      <c r="B141" t="s">
        <v>35</v>
      </c>
      <c r="C141">
        <v>6</v>
      </c>
      <c r="D141" s="17" t="str">
        <f t="shared" si="8"/>
        <v>Pur-2021May</v>
      </c>
    </row>
    <row r="142" spans="1:4" hidden="1" x14ac:dyDescent="0.3">
      <c r="A142" s="16" t="s">
        <v>148</v>
      </c>
      <c r="B142" t="s">
        <v>18</v>
      </c>
      <c r="C142">
        <v>7</v>
      </c>
      <c r="D142" s="17" t="str">
        <f t="shared" ref="D142:D157" si="9">IF(H2&lt;&gt;"",H2,"")</f>
        <v>Buffer</v>
      </c>
    </row>
    <row r="143" spans="1:4" hidden="1" x14ac:dyDescent="0.3">
      <c r="A143" s="16" t="s">
        <v>149</v>
      </c>
      <c r="B143" t="s">
        <v>21</v>
      </c>
      <c r="C143">
        <v>7</v>
      </c>
      <c r="D143" s="17" t="str">
        <f t="shared" si="9"/>
        <v>Pur-2021May</v>
      </c>
    </row>
    <row r="144" spans="1:4" hidden="1" x14ac:dyDescent="0.3">
      <c r="A144" s="16" t="s">
        <v>150</v>
      </c>
      <c r="B144" t="s">
        <v>22</v>
      </c>
      <c r="C144">
        <v>7</v>
      </c>
      <c r="D144" s="17" t="str">
        <f t="shared" si="9"/>
        <v>Pur-2021May</v>
      </c>
    </row>
    <row r="145" spans="1:4" hidden="1" x14ac:dyDescent="0.3">
      <c r="A145" s="16" t="s">
        <v>151</v>
      </c>
      <c r="B145" t="s">
        <v>23</v>
      </c>
      <c r="C145">
        <v>7</v>
      </c>
      <c r="D145" s="17" t="str">
        <f t="shared" si="9"/>
        <v>Pur-2021May</v>
      </c>
    </row>
    <row r="146" spans="1:4" hidden="1" x14ac:dyDescent="0.3">
      <c r="A146" s="16" t="s">
        <v>152</v>
      </c>
      <c r="B146" t="s">
        <v>24</v>
      </c>
      <c r="C146">
        <v>7</v>
      </c>
      <c r="D146" s="17" t="str">
        <f t="shared" si="9"/>
        <v>Pur-2021May</v>
      </c>
    </row>
    <row r="147" spans="1:4" hidden="1" x14ac:dyDescent="0.3">
      <c r="A147" s="16" t="s">
        <v>153</v>
      </c>
      <c r="B147" t="s">
        <v>25</v>
      </c>
      <c r="C147">
        <v>7</v>
      </c>
      <c r="D147" s="17" t="str">
        <f t="shared" si="9"/>
        <v>Pur-2021May</v>
      </c>
    </row>
    <row r="148" spans="1:4" hidden="1" x14ac:dyDescent="0.3">
      <c r="A148" s="16" t="s">
        <v>154</v>
      </c>
      <c r="B148" t="s">
        <v>26</v>
      </c>
      <c r="C148">
        <v>7</v>
      </c>
      <c r="D148" s="17" t="str">
        <f t="shared" si="9"/>
        <v>Pur-2021May</v>
      </c>
    </row>
    <row r="149" spans="1:4" hidden="1" x14ac:dyDescent="0.3">
      <c r="A149" s="16" t="s">
        <v>155</v>
      </c>
      <c r="B149" t="s">
        <v>27</v>
      </c>
      <c r="C149">
        <v>7</v>
      </c>
      <c r="D149" s="17" t="str">
        <f t="shared" si="9"/>
        <v>Pur-2021May</v>
      </c>
    </row>
    <row r="150" spans="1:4" hidden="1" x14ac:dyDescent="0.3">
      <c r="A150" s="16" t="s">
        <v>156</v>
      </c>
      <c r="B150" t="s">
        <v>28</v>
      </c>
      <c r="C150">
        <v>7</v>
      </c>
      <c r="D150" s="17" t="str">
        <f t="shared" si="9"/>
        <v>Pur-2021May</v>
      </c>
    </row>
    <row r="151" spans="1:4" hidden="1" x14ac:dyDescent="0.3">
      <c r="A151" s="16" t="s">
        <v>157</v>
      </c>
      <c r="B151" t="s">
        <v>29</v>
      </c>
      <c r="C151">
        <v>7</v>
      </c>
      <c r="D151" s="17" t="str">
        <f t="shared" si="9"/>
        <v>Pur-2021May</v>
      </c>
    </row>
    <row r="152" spans="1:4" hidden="1" x14ac:dyDescent="0.3">
      <c r="A152" s="16" t="s">
        <v>158</v>
      </c>
      <c r="B152" t="s">
        <v>30</v>
      </c>
      <c r="C152">
        <v>7</v>
      </c>
      <c r="D152" s="17" t="str">
        <f t="shared" si="9"/>
        <v>Pur-2021May</v>
      </c>
    </row>
    <row r="153" spans="1:4" hidden="1" x14ac:dyDescent="0.3">
      <c r="A153" s="16" t="s">
        <v>159</v>
      </c>
      <c r="B153" t="s">
        <v>31</v>
      </c>
      <c r="C153">
        <v>7</v>
      </c>
      <c r="D153" s="17" t="str">
        <f t="shared" si="9"/>
        <v>Pur-2021May</v>
      </c>
    </row>
    <row r="154" spans="1:4" hidden="1" x14ac:dyDescent="0.3">
      <c r="A154" s="16" t="s">
        <v>160</v>
      </c>
      <c r="B154" t="s">
        <v>32</v>
      </c>
      <c r="C154">
        <v>7</v>
      </c>
      <c r="D154" s="17" t="str">
        <f t="shared" si="9"/>
        <v>Pur-2021May</v>
      </c>
    </row>
    <row r="155" spans="1:4" hidden="1" x14ac:dyDescent="0.3">
      <c r="A155" s="16" t="s">
        <v>161</v>
      </c>
      <c r="B155" t="s">
        <v>33</v>
      </c>
      <c r="C155">
        <v>7</v>
      </c>
      <c r="D155" s="17" t="str">
        <f t="shared" si="9"/>
        <v>Pur-2021May</v>
      </c>
    </row>
    <row r="156" spans="1:4" hidden="1" x14ac:dyDescent="0.3">
      <c r="A156" s="16" t="s">
        <v>162</v>
      </c>
      <c r="B156" t="s">
        <v>34</v>
      </c>
      <c r="C156">
        <v>7</v>
      </c>
      <c r="D156" s="17" t="str">
        <f t="shared" si="9"/>
        <v>Pur-2021May</v>
      </c>
    </row>
    <row r="157" spans="1:4" hidden="1" x14ac:dyDescent="0.3">
      <c r="A157" s="16" t="s">
        <v>163</v>
      </c>
      <c r="B157" t="s">
        <v>35</v>
      </c>
      <c r="C157">
        <v>7</v>
      </c>
      <c r="D157" s="17" t="str">
        <f t="shared" si="9"/>
        <v>Pur-2021May</v>
      </c>
    </row>
    <row r="158" spans="1:4" hidden="1" x14ac:dyDescent="0.3">
      <c r="A158" s="16" t="s">
        <v>164</v>
      </c>
      <c r="B158" t="s">
        <v>18</v>
      </c>
      <c r="C158">
        <v>8</v>
      </c>
      <c r="D158" s="17" t="str">
        <f t="shared" ref="D158:D173" si="10">IF(I2&lt;&gt;"",I2,"")</f>
        <v>Pur-2021May</v>
      </c>
    </row>
    <row r="159" spans="1:4" hidden="1" x14ac:dyDescent="0.3">
      <c r="A159" s="16" t="s">
        <v>165</v>
      </c>
      <c r="B159" t="s">
        <v>21</v>
      </c>
      <c r="C159">
        <v>8</v>
      </c>
      <c r="D159" s="17" t="str">
        <f t="shared" si="10"/>
        <v>Pur-2021May</v>
      </c>
    </row>
    <row r="160" spans="1:4" hidden="1" x14ac:dyDescent="0.3">
      <c r="A160" s="16" t="s">
        <v>166</v>
      </c>
      <c r="B160" t="s">
        <v>22</v>
      </c>
      <c r="C160">
        <v>8</v>
      </c>
      <c r="D160" s="17" t="str">
        <f t="shared" si="10"/>
        <v>Pur-2021May</v>
      </c>
    </row>
    <row r="161" spans="1:4" hidden="1" x14ac:dyDescent="0.3">
      <c r="A161" s="16" t="s">
        <v>167</v>
      </c>
      <c r="B161" t="s">
        <v>23</v>
      </c>
      <c r="C161">
        <v>8</v>
      </c>
      <c r="D161" s="17" t="str">
        <f t="shared" si="10"/>
        <v>Pur-2021May</v>
      </c>
    </row>
    <row r="162" spans="1:4" hidden="1" x14ac:dyDescent="0.3">
      <c r="A162" s="16" t="s">
        <v>168</v>
      </c>
      <c r="B162" t="s">
        <v>24</v>
      </c>
      <c r="C162">
        <v>8</v>
      </c>
      <c r="D162" s="17" t="str">
        <f t="shared" si="10"/>
        <v>Pur-2021May</v>
      </c>
    </row>
    <row r="163" spans="1:4" hidden="1" x14ac:dyDescent="0.3">
      <c r="A163" s="16" t="s">
        <v>169</v>
      </c>
      <c r="B163" t="s">
        <v>25</v>
      </c>
      <c r="C163">
        <v>8</v>
      </c>
      <c r="D163" s="17" t="str">
        <f t="shared" si="10"/>
        <v>Pur-2021May</v>
      </c>
    </row>
    <row r="164" spans="1:4" hidden="1" x14ac:dyDescent="0.3">
      <c r="A164" s="16" t="s">
        <v>170</v>
      </c>
      <c r="B164" t="s">
        <v>26</v>
      </c>
      <c r="C164">
        <v>8</v>
      </c>
      <c r="D164" s="17" t="str">
        <f t="shared" si="10"/>
        <v>Pur-2021May</v>
      </c>
    </row>
    <row r="165" spans="1:4" hidden="1" x14ac:dyDescent="0.3">
      <c r="A165" s="16" t="s">
        <v>171</v>
      </c>
      <c r="B165" t="s">
        <v>27</v>
      </c>
      <c r="C165">
        <v>8</v>
      </c>
      <c r="D165" s="17" t="str">
        <f t="shared" si="10"/>
        <v>Pur-2021May</v>
      </c>
    </row>
    <row r="166" spans="1:4" hidden="1" x14ac:dyDescent="0.3">
      <c r="A166" s="16" t="s">
        <v>172</v>
      </c>
      <c r="B166" t="s">
        <v>28</v>
      </c>
      <c r="C166">
        <v>8</v>
      </c>
      <c r="D166" s="17" t="str">
        <f t="shared" si="10"/>
        <v>Pur-2021May</v>
      </c>
    </row>
    <row r="167" spans="1:4" hidden="1" x14ac:dyDescent="0.3">
      <c r="A167" s="16" t="s">
        <v>173</v>
      </c>
      <c r="B167" t="s">
        <v>29</v>
      </c>
      <c r="C167">
        <v>8</v>
      </c>
      <c r="D167" s="17" t="str">
        <f t="shared" si="10"/>
        <v>Pur-2021May</v>
      </c>
    </row>
    <row r="168" spans="1:4" hidden="1" x14ac:dyDescent="0.3">
      <c r="A168" s="16" t="s">
        <v>174</v>
      </c>
      <c r="B168" t="s">
        <v>30</v>
      </c>
      <c r="C168">
        <v>8</v>
      </c>
      <c r="D168" s="17" t="str">
        <f t="shared" si="10"/>
        <v>Pur-2021May</v>
      </c>
    </row>
    <row r="169" spans="1:4" hidden="1" x14ac:dyDescent="0.3">
      <c r="A169" s="16" t="s">
        <v>175</v>
      </c>
      <c r="B169" t="s">
        <v>31</v>
      </c>
      <c r="C169">
        <v>8</v>
      </c>
      <c r="D169" s="17" t="str">
        <f t="shared" si="10"/>
        <v>Pur-2021May</v>
      </c>
    </row>
    <row r="170" spans="1:4" hidden="1" x14ac:dyDescent="0.3">
      <c r="A170" s="16" t="s">
        <v>176</v>
      </c>
      <c r="B170" t="s">
        <v>32</v>
      </c>
      <c r="C170">
        <v>8</v>
      </c>
      <c r="D170" s="17" t="str">
        <f t="shared" si="10"/>
        <v>Pur-2021May</v>
      </c>
    </row>
    <row r="171" spans="1:4" hidden="1" x14ac:dyDescent="0.3">
      <c r="A171" s="16" t="s">
        <v>177</v>
      </c>
      <c r="B171" t="s">
        <v>33</v>
      </c>
      <c r="C171">
        <v>8</v>
      </c>
      <c r="D171" s="17" t="str">
        <f t="shared" si="10"/>
        <v>Pur-2021May</v>
      </c>
    </row>
    <row r="172" spans="1:4" hidden="1" x14ac:dyDescent="0.3">
      <c r="A172" s="16" t="s">
        <v>178</v>
      </c>
      <c r="B172" t="s">
        <v>34</v>
      </c>
      <c r="C172">
        <v>8</v>
      </c>
      <c r="D172" s="17" t="str">
        <f t="shared" si="10"/>
        <v>Pur-2021May</v>
      </c>
    </row>
    <row r="173" spans="1:4" hidden="1" x14ac:dyDescent="0.3">
      <c r="A173" s="16" t="s">
        <v>179</v>
      </c>
      <c r="B173" t="s">
        <v>35</v>
      </c>
      <c r="C173">
        <v>8</v>
      </c>
      <c r="D173" s="17" t="str">
        <f t="shared" si="10"/>
        <v>Pur-2021May</v>
      </c>
    </row>
    <row r="174" spans="1:4" hidden="1" x14ac:dyDescent="0.3">
      <c r="A174" s="16" t="s">
        <v>180</v>
      </c>
      <c r="B174" t="s">
        <v>18</v>
      </c>
      <c r="C174">
        <v>9</v>
      </c>
      <c r="D174" s="17" t="str">
        <f t="shared" ref="D174:D189" si="11">IF(J2&lt;&gt;"",J2,"")</f>
        <v>Buffer</v>
      </c>
    </row>
    <row r="175" spans="1:4" hidden="1" x14ac:dyDescent="0.3">
      <c r="A175" s="16" t="s">
        <v>181</v>
      </c>
      <c r="B175" t="s">
        <v>21</v>
      </c>
      <c r="C175">
        <v>9</v>
      </c>
      <c r="D175" s="17" t="str">
        <f t="shared" si="11"/>
        <v>Pur-2021May</v>
      </c>
    </row>
    <row r="176" spans="1:4" hidden="1" x14ac:dyDescent="0.3">
      <c r="A176" s="16" t="s">
        <v>182</v>
      </c>
      <c r="B176" t="s">
        <v>22</v>
      </c>
      <c r="C176">
        <v>9</v>
      </c>
      <c r="D176" s="17" t="str">
        <f t="shared" si="11"/>
        <v>Pur-2021May</v>
      </c>
    </row>
    <row r="177" spans="1:4" hidden="1" x14ac:dyDescent="0.3">
      <c r="A177" s="16" t="s">
        <v>183</v>
      </c>
      <c r="B177" t="s">
        <v>23</v>
      </c>
      <c r="C177">
        <v>9</v>
      </c>
      <c r="D177" s="17" t="str">
        <f t="shared" si="11"/>
        <v>Pur-2021May</v>
      </c>
    </row>
    <row r="178" spans="1:4" hidden="1" x14ac:dyDescent="0.3">
      <c r="A178" s="16" t="s">
        <v>184</v>
      </c>
      <c r="B178" t="s">
        <v>24</v>
      </c>
      <c r="C178">
        <v>9</v>
      </c>
      <c r="D178" s="17" t="str">
        <f t="shared" si="11"/>
        <v>Pur-2021May</v>
      </c>
    </row>
    <row r="179" spans="1:4" hidden="1" x14ac:dyDescent="0.3">
      <c r="A179" s="16" t="s">
        <v>185</v>
      </c>
      <c r="B179" t="s">
        <v>25</v>
      </c>
      <c r="C179">
        <v>9</v>
      </c>
      <c r="D179" s="17" t="str">
        <f t="shared" si="11"/>
        <v>Pur-2021May</v>
      </c>
    </row>
    <row r="180" spans="1:4" hidden="1" x14ac:dyDescent="0.3">
      <c r="A180" s="16" t="s">
        <v>186</v>
      </c>
      <c r="B180" t="s">
        <v>26</v>
      </c>
      <c r="C180">
        <v>9</v>
      </c>
      <c r="D180" s="17" t="str">
        <f t="shared" si="11"/>
        <v>Pur-2021May</v>
      </c>
    </row>
    <row r="181" spans="1:4" hidden="1" x14ac:dyDescent="0.3">
      <c r="A181" s="16" t="s">
        <v>187</v>
      </c>
      <c r="B181" t="s">
        <v>27</v>
      </c>
      <c r="C181">
        <v>9</v>
      </c>
      <c r="D181" s="17" t="str">
        <f t="shared" si="11"/>
        <v>Pur-2021May</v>
      </c>
    </row>
    <row r="182" spans="1:4" hidden="1" x14ac:dyDescent="0.3">
      <c r="A182" s="16" t="s">
        <v>188</v>
      </c>
      <c r="B182" t="s">
        <v>28</v>
      </c>
      <c r="C182">
        <v>9</v>
      </c>
      <c r="D182" s="17" t="str">
        <f t="shared" si="11"/>
        <v>Pur-2021May</v>
      </c>
    </row>
    <row r="183" spans="1:4" hidden="1" x14ac:dyDescent="0.3">
      <c r="A183" s="16" t="s">
        <v>189</v>
      </c>
      <c r="B183" t="s">
        <v>29</v>
      </c>
      <c r="C183">
        <v>9</v>
      </c>
      <c r="D183" s="17" t="str">
        <f t="shared" si="11"/>
        <v>Pur-2021May</v>
      </c>
    </row>
    <row r="184" spans="1:4" hidden="1" x14ac:dyDescent="0.3">
      <c r="A184" s="16" t="s">
        <v>190</v>
      </c>
      <c r="B184" t="s">
        <v>30</v>
      </c>
      <c r="C184">
        <v>9</v>
      </c>
      <c r="D184" s="17" t="str">
        <f t="shared" si="11"/>
        <v>Pur-2021May</v>
      </c>
    </row>
    <row r="185" spans="1:4" hidden="1" x14ac:dyDescent="0.3">
      <c r="A185" s="16" t="s">
        <v>191</v>
      </c>
      <c r="B185" t="s">
        <v>31</v>
      </c>
      <c r="C185">
        <v>9</v>
      </c>
      <c r="D185" s="17" t="str">
        <f t="shared" si="11"/>
        <v>Pur-2021May</v>
      </c>
    </row>
    <row r="186" spans="1:4" hidden="1" x14ac:dyDescent="0.3">
      <c r="A186" s="16" t="s">
        <v>192</v>
      </c>
      <c r="B186" t="s">
        <v>32</v>
      </c>
      <c r="C186">
        <v>9</v>
      </c>
      <c r="D186" s="17" t="str">
        <f t="shared" si="11"/>
        <v>Pur-2021May</v>
      </c>
    </row>
    <row r="187" spans="1:4" hidden="1" x14ac:dyDescent="0.3">
      <c r="A187" s="16" t="s">
        <v>193</v>
      </c>
      <c r="B187" t="s">
        <v>33</v>
      </c>
      <c r="C187">
        <v>9</v>
      </c>
      <c r="D187" s="17" t="str">
        <f t="shared" si="11"/>
        <v>Pur-2021May</v>
      </c>
    </row>
    <row r="188" spans="1:4" hidden="1" x14ac:dyDescent="0.3">
      <c r="A188" s="16" t="s">
        <v>194</v>
      </c>
      <c r="B188" t="s">
        <v>34</v>
      </c>
      <c r="C188">
        <v>9</v>
      </c>
      <c r="D188" s="17" t="str">
        <f t="shared" si="11"/>
        <v>Pur-2021May</v>
      </c>
    </row>
    <row r="189" spans="1:4" hidden="1" x14ac:dyDescent="0.3">
      <c r="A189" s="16" t="s">
        <v>195</v>
      </c>
      <c r="B189" t="s">
        <v>35</v>
      </c>
      <c r="C189">
        <v>9</v>
      </c>
      <c r="D189" s="17" t="str">
        <f t="shared" si="11"/>
        <v>Pur-2021May</v>
      </c>
    </row>
    <row r="190" spans="1:4" hidden="1" x14ac:dyDescent="0.3">
      <c r="A190" s="16" t="s">
        <v>196</v>
      </c>
      <c r="B190" t="s">
        <v>18</v>
      </c>
      <c r="C190">
        <v>10</v>
      </c>
      <c r="D190" s="17" t="str">
        <f t="shared" ref="D190:D205" si="12">IF(K2&lt;&gt;"",K2,"")</f>
        <v>Pur-2021May</v>
      </c>
    </row>
    <row r="191" spans="1:4" hidden="1" x14ac:dyDescent="0.3">
      <c r="A191" s="16" t="s">
        <v>197</v>
      </c>
      <c r="B191" t="s">
        <v>21</v>
      </c>
      <c r="C191">
        <v>10</v>
      </c>
      <c r="D191" s="17" t="str">
        <f t="shared" si="12"/>
        <v>Pur-2021May</v>
      </c>
    </row>
    <row r="192" spans="1:4" hidden="1" x14ac:dyDescent="0.3">
      <c r="A192" s="16" t="s">
        <v>198</v>
      </c>
      <c r="B192" t="s">
        <v>22</v>
      </c>
      <c r="C192">
        <v>10</v>
      </c>
      <c r="D192" s="17" t="str">
        <f t="shared" si="12"/>
        <v>Pur-2021May</v>
      </c>
    </row>
    <row r="193" spans="1:4" hidden="1" x14ac:dyDescent="0.3">
      <c r="A193" s="16" t="s">
        <v>199</v>
      </c>
      <c r="B193" t="s">
        <v>23</v>
      </c>
      <c r="C193">
        <v>10</v>
      </c>
      <c r="D193" s="17" t="str">
        <f t="shared" si="12"/>
        <v>Pur-2021May</v>
      </c>
    </row>
    <row r="194" spans="1:4" hidden="1" x14ac:dyDescent="0.3">
      <c r="A194" s="16" t="s">
        <v>200</v>
      </c>
      <c r="B194" t="s">
        <v>24</v>
      </c>
      <c r="C194">
        <v>10</v>
      </c>
      <c r="D194" s="17" t="str">
        <f t="shared" si="12"/>
        <v>Pur-2021May</v>
      </c>
    </row>
    <row r="195" spans="1:4" hidden="1" x14ac:dyDescent="0.3">
      <c r="A195" s="16" t="s">
        <v>201</v>
      </c>
      <c r="B195" t="s">
        <v>25</v>
      </c>
      <c r="C195">
        <v>10</v>
      </c>
      <c r="D195" s="17" t="str">
        <f t="shared" si="12"/>
        <v>Pur-2021May</v>
      </c>
    </row>
    <row r="196" spans="1:4" hidden="1" x14ac:dyDescent="0.3">
      <c r="A196" s="16" t="s">
        <v>202</v>
      </c>
      <c r="B196" t="s">
        <v>26</v>
      </c>
      <c r="C196">
        <v>10</v>
      </c>
      <c r="D196" s="17" t="str">
        <f t="shared" si="12"/>
        <v>Pur-2021May</v>
      </c>
    </row>
    <row r="197" spans="1:4" hidden="1" x14ac:dyDescent="0.3">
      <c r="A197" s="16" t="s">
        <v>203</v>
      </c>
      <c r="B197" t="s">
        <v>27</v>
      </c>
      <c r="C197">
        <v>10</v>
      </c>
      <c r="D197" s="17" t="str">
        <f t="shared" si="12"/>
        <v>Pur-2021May</v>
      </c>
    </row>
    <row r="198" spans="1:4" hidden="1" x14ac:dyDescent="0.3">
      <c r="A198" s="16" t="s">
        <v>204</v>
      </c>
      <c r="B198" t="s">
        <v>28</v>
      </c>
      <c r="C198">
        <v>10</v>
      </c>
      <c r="D198" s="17" t="str">
        <f t="shared" si="12"/>
        <v>Pur-2021May</v>
      </c>
    </row>
    <row r="199" spans="1:4" hidden="1" x14ac:dyDescent="0.3">
      <c r="A199" s="16" t="s">
        <v>205</v>
      </c>
      <c r="B199" t="s">
        <v>29</v>
      </c>
      <c r="C199">
        <v>10</v>
      </c>
      <c r="D199" s="17" t="str">
        <f t="shared" si="12"/>
        <v>Pur-2021May</v>
      </c>
    </row>
    <row r="200" spans="1:4" hidden="1" x14ac:dyDescent="0.3">
      <c r="A200" s="16" t="s">
        <v>206</v>
      </c>
      <c r="B200" t="s">
        <v>30</v>
      </c>
      <c r="C200">
        <v>10</v>
      </c>
      <c r="D200" s="17" t="str">
        <f t="shared" si="12"/>
        <v>Pur-2021May</v>
      </c>
    </row>
    <row r="201" spans="1:4" hidden="1" x14ac:dyDescent="0.3">
      <c r="A201" s="16" t="s">
        <v>207</v>
      </c>
      <c r="B201" t="s">
        <v>31</v>
      </c>
      <c r="C201">
        <v>10</v>
      </c>
      <c r="D201" s="17" t="str">
        <f t="shared" si="12"/>
        <v>Pur-2021May</v>
      </c>
    </row>
    <row r="202" spans="1:4" hidden="1" x14ac:dyDescent="0.3">
      <c r="A202" s="16" t="s">
        <v>208</v>
      </c>
      <c r="B202" t="s">
        <v>32</v>
      </c>
      <c r="C202">
        <v>10</v>
      </c>
      <c r="D202" s="17" t="str">
        <f t="shared" si="12"/>
        <v>Pur-2021May</v>
      </c>
    </row>
    <row r="203" spans="1:4" hidden="1" x14ac:dyDescent="0.3">
      <c r="A203" s="16" t="s">
        <v>209</v>
      </c>
      <c r="B203" t="s">
        <v>33</v>
      </c>
      <c r="C203">
        <v>10</v>
      </c>
      <c r="D203" s="17" t="str">
        <f t="shared" si="12"/>
        <v>Pur-2021May</v>
      </c>
    </row>
    <row r="204" spans="1:4" hidden="1" x14ac:dyDescent="0.3">
      <c r="A204" s="16" t="s">
        <v>210</v>
      </c>
      <c r="B204" t="s">
        <v>34</v>
      </c>
      <c r="C204">
        <v>10</v>
      </c>
      <c r="D204" s="17" t="str">
        <f t="shared" si="12"/>
        <v>Pur-2021May</v>
      </c>
    </row>
    <row r="205" spans="1:4" hidden="1" x14ac:dyDescent="0.3">
      <c r="A205" s="16" t="s">
        <v>211</v>
      </c>
      <c r="B205" t="s">
        <v>35</v>
      </c>
      <c r="C205">
        <v>10</v>
      </c>
      <c r="D205" s="17" t="str">
        <f t="shared" si="12"/>
        <v>Pur-2021May</v>
      </c>
    </row>
    <row r="206" spans="1:4" hidden="1" x14ac:dyDescent="0.3">
      <c r="A206" s="16" t="s">
        <v>212</v>
      </c>
      <c r="B206" t="s">
        <v>18</v>
      </c>
      <c r="C206">
        <v>11</v>
      </c>
      <c r="D206" s="17" t="str">
        <f t="shared" ref="D206:D221" si="13">IF(L2&lt;&gt;"",L2,"")</f>
        <v>Buffer</v>
      </c>
    </row>
    <row r="207" spans="1:4" hidden="1" x14ac:dyDescent="0.3">
      <c r="A207" s="16" t="s">
        <v>213</v>
      </c>
      <c r="B207" t="s">
        <v>21</v>
      </c>
      <c r="C207">
        <v>11</v>
      </c>
      <c r="D207" s="17" t="str">
        <f t="shared" si="13"/>
        <v>Pur-2021May</v>
      </c>
    </row>
    <row r="208" spans="1:4" hidden="1" x14ac:dyDescent="0.3">
      <c r="A208" s="16" t="s">
        <v>214</v>
      </c>
      <c r="B208" t="s">
        <v>22</v>
      </c>
      <c r="C208">
        <v>11</v>
      </c>
      <c r="D208" s="17" t="str">
        <f t="shared" si="13"/>
        <v>Pur-2021May</v>
      </c>
    </row>
    <row r="209" spans="1:4" hidden="1" x14ac:dyDescent="0.3">
      <c r="A209" s="16" t="s">
        <v>215</v>
      </c>
      <c r="B209" t="s">
        <v>23</v>
      </c>
      <c r="C209">
        <v>11</v>
      </c>
      <c r="D209" s="17" t="str">
        <f t="shared" si="13"/>
        <v>Pur-2021May</v>
      </c>
    </row>
    <row r="210" spans="1:4" hidden="1" x14ac:dyDescent="0.3">
      <c r="A210" s="16" t="s">
        <v>216</v>
      </c>
      <c r="B210" t="s">
        <v>24</v>
      </c>
      <c r="C210">
        <v>11</v>
      </c>
      <c r="D210" s="17" t="str">
        <f t="shared" si="13"/>
        <v>Pur-2021May</v>
      </c>
    </row>
    <row r="211" spans="1:4" hidden="1" x14ac:dyDescent="0.3">
      <c r="A211" s="16" t="s">
        <v>217</v>
      </c>
      <c r="B211" t="s">
        <v>25</v>
      </c>
      <c r="C211">
        <v>11</v>
      </c>
      <c r="D211" s="17" t="str">
        <f t="shared" si="13"/>
        <v>Pur-2021May</v>
      </c>
    </row>
    <row r="212" spans="1:4" hidden="1" x14ac:dyDescent="0.3">
      <c r="A212" s="16" t="s">
        <v>218</v>
      </c>
      <c r="B212" t="s">
        <v>26</v>
      </c>
      <c r="C212">
        <v>11</v>
      </c>
      <c r="D212" s="17" t="str">
        <f t="shared" si="13"/>
        <v>Pur-2021May</v>
      </c>
    </row>
    <row r="213" spans="1:4" hidden="1" x14ac:dyDescent="0.3">
      <c r="A213" s="16" t="s">
        <v>219</v>
      </c>
      <c r="B213" t="s">
        <v>27</v>
      </c>
      <c r="C213">
        <v>11</v>
      </c>
      <c r="D213" s="17" t="str">
        <f t="shared" si="13"/>
        <v>Pur-2021May</v>
      </c>
    </row>
    <row r="214" spans="1:4" hidden="1" x14ac:dyDescent="0.3">
      <c r="A214" s="16" t="s">
        <v>220</v>
      </c>
      <c r="B214" t="s">
        <v>28</v>
      </c>
      <c r="C214">
        <v>11</v>
      </c>
      <c r="D214" s="17" t="str">
        <f t="shared" si="13"/>
        <v>Pur-2021May</v>
      </c>
    </row>
    <row r="215" spans="1:4" hidden="1" x14ac:dyDescent="0.3">
      <c r="A215" s="16" t="s">
        <v>221</v>
      </c>
      <c r="B215" t="s">
        <v>29</v>
      </c>
      <c r="C215">
        <v>11</v>
      </c>
      <c r="D215" s="17" t="str">
        <f t="shared" si="13"/>
        <v>Pur-2021May</v>
      </c>
    </row>
    <row r="216" spans="1:4" hidden="1" x14ac:dyDescent="0.3">
      <c r="A216" s="16" t="s">
        <v>222</v>
      </c>
      <c r="B216" t="s">
        <v>30</v>
      </c>
      <c r="C216">
        <v>11</v>
      </c>
      <c r="D216" s="17" t="str">
        <f t="shared" si="13"/>
        <v>Pur-2021May</v>
      </c>
    </row>
    <row r="217" spans="1:4" hidden="1" x14ac:dyDescent="0.3">
      <c r="A217" s="16" t="s">
        <v>223</v>
      </c>
      <c r="B217" t="s">
        <v>31</v>
      </c>
      <c r="C217">
        <v>11</v>
      </c>
      <c r="D217" s="17" t="str">
        <f t="shared" si="13"/>
        <v>Pur-2021May</v>
      </c>
    </row>
    <row r="218" spans="1:4" hidden="1" x14ac:dyDescent="0.3">
      <c r="A218" s="16" t="s">
        <v>224</v>
      </c>
      <c r="B218" t="s">
        <v>32</v>
      </c>
      <c r="C218">
        <v>11</v>
      </c>
      <c r="D218" s="17" t="str">
        <f t="shared" si="13"/>
        <v>Pur-2021May</v>
      </c>
    </row>
    <row r="219" spans="1:4" hidden="1" x14ac:dyDescent="0.3">
      <c r="A219" s="16" t="s">
        <v>225</v>
      </c>
      <c r="B219" t="s">
        <v>33</v>
      </c>
      <c r="C219">
        <v>11</v>
      </c>
      <c r="D219" s="17" t="str">
        <f t="shared" si="13"/>
        <v>Pur-2021May</v>
      </c>
    </row>
    <row r="220" spans="1:4" hidden="1" x14ac:dyDescent="0.3">
      <c r="A220" s="16" t="s">
        <v>226</v>
      </c>
      <c r="B220" t="s">
        <v>34</v>
      </c>
      <c r="C220">
        <v>11</v>
      </c>
      <c r="D220" s="17" t="str">
        <f t="shared" si="13"/>
        <v>Pur-2021May</v>
      </c>
    </row>
    <row r="221" spans="1:4" hidden="1" x14ac:dyDescent="0.3">
      <c r="A221" s="16" t="s">
        <v>227</v>
      </c>
      <c r="B221" t="s">
        <v>35</v>
      </c>
      <c r="C221">
        <v>11</v>
      </c>
      <c r="D221" s="17" t="str">
        <f t="shared" si="13"/>
        <v>Pur-2021May</v>
      </c>
    </row>
    <row r="222" spans="1:4" hidden="1" x14ac:dyDescent="0.3">
      <c r="A222" s="16" t="s">
        <v>228</v>
      </c>
      <c r="B222" t="s">
        <v>18</v>
      </c>
      <c r="C222">
        <v>12</v>
      </c>
      <c r="D222" s="17" t="str">
        <f t="shared" ref="D222:D237" si="14">IF(M2&lt;&gt;"",M2,"")</f>
        <v>Pur-2021May</v>
      </c>
    </row>
    <row r="223" spans="1:4" hidden="1" x14ac:dyDescent="0.3">
      <c r="A223" s="16" t="s">
        <v>229</v>
      </c>
      <c r="B223" t="s">
        <v>21</v>
      </c>
      <c r="C223">
        <v>12</v>
      </c>
      <c r="D223" s="17" t="str">
        <f t="shared" si="14"/>
        <v>Pur-2021May</v>
      </c>
    </row>
    <row r="224" spans="1:4" hidden="1" x14ac:dyDescent="0.3">
      <c r="A224" s="16" t="s">
        <v>230</v>
      </c>
      <c r="B224" t="s">
        <v>22</v>
      </c>
      <c r="C224">
        <v>12</v>
      </c>
      <c r="D224" s="17" t="str">
        <f t="shared" si="14"/>
        <v>Pur-2021May</v>
      </c>
    </row>
    <row r="225" spans="1:4" hidden="1" x14ac:dyDescent="0.3">
      <c r="A225" s="16" t="s">
        <v>231</v>
      </c>
      <c r="B225" t="s">
        <v>23</v>
      </c>
      <c r="C225">
        <v>12</v>
      </c>
      <c r="D225" s="17" t="str">
        <f t="shared" si="14"/>
        <v>Pur-2021May</v>
      </c>
    </row>
    <row r="226" spans="1:4" hidden="1" x14ac:dyDescent="0.3">
      <c r="A226" s="16" t="s">
        <v>232</v>
      </c>
      <c r="B226" t="s">
        <v>24</v>
      </c>
      <c r="C226">
        <v>12</v>
      </c>
      <c r="D226" s="17" t="str">
        <f t="shared" si="14"/>
        <v>Pur-2021May</v>
      </c>
    </row>
    <row r="227" spans="1:4" hidden="1" x14ac:dyDescent="0.3">
      <c r="A227" s="16" t="s">
        <v>233</v>
      </c>
      <c r="B227" t="s">
        <v>25</v>
      </c>
      <c r="C227">
        <v>12</v>
      </c>
      <c r="D227" s="17" t="str">
        <f t="shared" si="14"/>
        <v>Pur-2021May</v>
      </c>
    </row>
    <row r="228" spans="1:4" hidden="1" x14ac:dyDescent="0.3">
      <c r="A228" s="16" t="s">
        <v>234</v>
      </c>
      <c r="B228" t="s">
        <v>26</v>
      </c>
      <c r="C228">
        <v>12</v>
      </c>
      <c r="D228" s="17" t="str">
        <f t="shared" si="14"/>
        <v>Pur-2021May</v>
      </c>
    </row>
    <row r="229" spans="1:4" hidden="1" x14ac:dyDescent="0.3">
      <c r="A229" s="16" t="s">
        <v>235</v>
      </c>
      <c r="B229" t="s">
        <v>27</v>
      </c>
      <c r="C229">
        <v>12</v>
      </c>
      <c r="D229" s="17" t="str">
        <f t="shared" si="14"/>
        <v>Pur-2021May</v>
      </c>
    </row>
    <row r="230" spans="1:4" hidden="1" x14ac:dyDescent="0.3">
      <c r="A230" s="16" t="s">
        <v>236</v>
      </c>
      <c r="B230" t="s">
        <v>28</v>
      </c>
      <c r="C230">
        <v>12</v>
      </c>
      <c r="D230" s="17" t="str">
        <f t="shared" si="14"/>
        <v>Pur-2021May</v>
      </c>
    </row>
    <row r="231" spans="1:4" hidden="1" x14ac:dyDescent="0.3">
      <c r="A231" s="16" t="s">
        <v>237</v>
      </c>
      <c r="B231" t="s">
        <v>29</v>
      </c>
      <c r="C231">
        <v>12</v>
      </c>
      <c r="D231" s="17" t="str">
        <f t="shared" si="14"/>
        <v>Pur-2021May</v>
      </c>
    </row>
    <row r="232" spans="1:4" hidden="1" x14ac:dyDescent="0.3">
      <c r="A232" s="16" t="s">
        <v>238</v>
      </c>
      <c r="B232" t="s">
        <v>30</v>
      </c>
      <c r="C232">
        <v>12</v>
      </c>
      <c r="D232" s="17" t="str">
        <f t="shared" si="14"/>
        <v>Pur-2021May</v>
      </c>
    </row>
    <row r="233" spans="1:4" hidden="1" x14ac:dyDescent="0.3">
      <c r="A233" s="16" t="s">
        <v>239</v>
      </c>
      <c r="B233" t="s">
        <v>31</v>
      </c>
      <c r="C233">
        <v>12</v>
      </c>
      <c r="D233" s="17" t="str">
        <f t="shared" si="14"/>
        <v>Pur-2021May</v>
      </c>
    </row>
    <row r="234" spans="1:4" hidden="1" x14ac:dyDescent="0.3">
      <c r="A234" s="16" t="s">
        <v>240</v>
      </c>
      <c r="B234" t="s">
        <v>32</v>
      </c>
      <c r="C234">
        <v>12</v>
      </c>
      <c r="D234" s="17" t="str">
        <f t="shared" si="14"/>
        <v>Pur-2021May</v>
      </c>
    </row>
    <row r="235" spans="1:4" hidden="1" x14ac:dyDescent="0.3">
      <c r="A235" s="16" t="s">
        <v>241</v>
      </c>
      <c r="B235" t="s">
        <v>33</v>
      </c>
      <c r="C235">
        <v>12</v>
      </c>
      <c r="D235" s="17" t="str">
        <f t="shared" si="14"/>
        <v>Pur-2021May</v>
      </c>
    </row>
    <row r="236" spans="1:4" hidden="1" x14ac:dyDescent="0.3">
      <c r="A236" s="16" t="s">
        <v>242</v>
      </c>
      <c r="B236" t="s">
        <v>34</v>
      </c>
      <c r="C236">
        <v>12</v>
      </c>
      <c r="D236" s="17" t="str">
        <f t="shared" si="14"/>
        <v>Pur-2021May</v>
      </c>
    </row>
    <row r="237" spans="1:4" hidden="1" x14ac:dyDescent="0.3">
      <c r="A237" s="16" t="s">
        <v>243</v>
      </c>
      <c r="B237" t="s">
        <v>35</v>
      </c>
      <c r="C237">
        <v>12</v>
      </c>
      <c r="D237" s="17" t="str">
        <f t="shared" si="14"/>
        <v>Pur-2021May</v>
      </c>
    </row>
    <row r="238" spans="1:4" hidden="1" x14ac:dyDescent="0.3">
      <c r="A238" s="16" t="s">
        <v>244</v>
      </c>
      <c r="B238" t="s">
        <v>18</v>
      </c>
      <c r="C238">
        <v>13</v>
      </c>
      <c r="D238" s="17" t="str">
        <f t="shared" ref="D238:D253" si="15">IF(N2&lt;&gt;"",N2,"")</f>
        <v>Buffer</v>
      </c>
    </row>
    <row r="239" spans="1:4" hidden="1" x14ac:dyDescent="0.3">
      <c r="A239" s="16" t="s">
        <v>245</v>
      </c>
      <c r="B239" t="s">
        <v>21</v>
      </c>
      <c r="C239">
        <v>13</v>
      </c>
      <c r="D239" s="17" t="str">
        <f t="shared" si="15"/>
        <v>Pur-2021May</v>
      </c>
    </row>
    <row r="240" spans="1:4" hidden="1" x14ac:dyDescent="0.3">
      <c r="A240" s="16" t="s">
        <v>246</v>
      </c>
      <c r="B240" t="s">
        <v>22</v>
      </c>
      <c r="C240">
        <v>13</v>
      </c>
      <c r="D240" s="17" t="str">
        <f t="shared" si="15"/>
        <v>Pur-2021May</v>
      </c>
    </row>
    <row r="241" spans="1:4" hidden="1" x14ac:dyDescent="0.3">
      <c r="A241" s="16" t="s">
        <v>247</v>
      </c>
      <c r="B241" t="s">
        <v>23</v>
      </c>
      <c r="C241">
        <v>13</v>
      </c>
      <c r="D241" s="17" t="str">
        <f t="shared" si="15"/>
        <v>Pur-2021May</v>
      </c>
    </row>
    <row r="242" spans="1:4" hidden="1" x14ac:dyDescent="0.3">
      <c r="A242" s="16" t="s">
        <v>248</v>
      </c>
      <c r="B242" t="s">
        <v>24</v>
      </c>
      <c r="C242">
        <v>13</v>
      </c>
      <c r="D242" s="17" t="str">
        <f t="shared" si="15"/>
        <v>Pur-2021May</v>
      </c>
    </row>
    <row r="243" spans="1:4" hidden="1" x14ac:dyDescent="0.3">
      <c r="A243" s="16" t="s">
        <v>249</v>
      </c>
      <c r="B243" t="s">
        <v>25</v>
      </c>
      <c r="C243">
        <v>13</v>
      </c>
      <c r="D243" s="17" t="str">
        <f t="shared" si="15"/>
        <v>Pur-2021May</v>
      </c>
    </row>
    <row r="244" spans="1:4" hidden="1" x14ac:dyDescent="0.3">
      <c r="A244" s="16" t="s">
        <v>250</v>
      </c>
      <c r="B244" t="s">
        <v>26</v>
      </c>
      <c r="C244">
        <v>13</v>
      </c>
      <c r="D244" s="17" t="str">
        <f t="shared" si="15"/>
        <v>Pur-2021May</v>
      </c>
    </row>
    <row r="245" spans="1:4" hidden="1" x14ac:dyDescent="0.3">
      <c r="A245" s="16" t="s">
        <v>251</v>
      </c>
      <c r="B245" t="s">
        <v>27</v>
      </c>
      <c r="C245">
        <v>13</v>
      </c>
      <c r="D245" s="17" t="str">
        <f t="shared" si="15"/>
        <v>Pur-2021May</v>
      </c>
    </row>
    <row r="246" spans="1:4" hidden="1" x14ac:dyDescent="0.3">
      <c r="A246" s="16" t="s">
        <v>252</v>
      </c>
      <c r="B246" t="s">
        <v>28</v>
      </c>
      <c r="C246">
        <v>13</v>
      </c>
      <c r="D246" s="17" t="str">
        <f t="shared" si="15"/>
        <v>Pur-2021May</v>
      </c>
    </row>
    <row r="247" spans="1:4" hidden="1" x14ac:dyDescent="0.3">
      <c r="A247" s="16" t="s">
        <v>253</v>
      </c>
      <c r="B247" t="s">
        <v>29</v>
      </c>
      <c r="C247">
        <v>13</v>
      </c>
      <c r="D247" s="17" t="str">
        <f t="shared" si="15"/>
        <v>Pur-2021May</v>
      </c>
    </row>
    <row r="248" spans="1:4" hidden="1" x14ac:dyDescent="0.3">
      <c r="A248" s="16" t="s">
        <v>254</v>
      </c>
      <c r="B248" t="s">
        <v>30</v>
      </c>
      <c r="C248">
        <v>13</v>
      </c>
      <c r="D248" s="17" t="str">
        <f t="shared" si="15"/>
        <v>Pur-2021May</v>
      </c>
    </row>
    <row r="249" spans="1:4" hidden="1" x14ac:dyDescent="0.3">
      <c r="A249" s="16" t="s">
        <v>255</v>
      </c>
      <c r="B249" t="s">
        <v>31</v>
      </c>
      <c r="C249">
        <v>13</v>
      </c>
      <c r="D249" s="17" t="str">
        <f t="shared" si="15"/>
        <v>Pur-2021May</v>
      </c>
    </row>
    <row r="250" spans="1:4" hidden="1" x14ac:dyDescent="0.3">
      <c r="A250" s="16" t="s">
        <v>256</v>
      </c>
      <c r="B250" t="s">
        <v>32</v>
      </c>
      <c r="C250">
        <v>13</v>
      </c>
      <c r="D250" s="17" t="str">
        <f t="shared" si="15"/>
        <v>Pur-2021May</v>
      </c>
    </row>
    <row r="251" spans="1:4" hidden="1" x14ac:dyDescent="0.3">
      <c r="A251" s="16" t="s">
        <v>257</v>
      </c>
      <c r="B251" t="s">
        <v>33</v>
      </c>
      <c r="C251">
        <v>13</v>
      </c>
      <c r="D251" s="17" t="str">
        <f t="shared" si="15"/>
        <v>Pur-2021May</v>
      </c>
    </row>
    <row r="252" spans="1:4" hidden="1" x14ac:dyDescent="0.3">
      <c r="A252" s="16" t="s">
        <v>258</v>
      </c>
      <c r="B252" t="s">
        <v>34</v>
      </c>
      <c r="C252">
        <v>13</v>
      </c>
      <c r="D252" s="17" t="str">
        <f t="shared" si="15"/>
        <v>Pur-2021May</v>
      </c>
    </row>
    <row r="253" spans="1:4" hidden="1" x14ac:dyDescent="0.3">
      <c r="A253" s="16" t="s">
        <v>259</v>
      </c>
      <c r="B253" t="s">
        <v>35</v>
      </c>
      <c r="C253">
        <v>13</v>
      </c>
      <c r="D253" s="17" t="str">
        <f t="shared" si="15"/>
        <v>Pur-2021May</v>
      </c>
    </row>
    <row r="254" spans="1:4" hidden="1" x14ac:dyDescent="0.3">
      <c r="A254" s="16" t="s">
        <v>260</v>
      </c>
      <c r="B254" t="s">
        <v>18</v>
      </c>
      <c r="C254">
        <v>14</v>
      </c>
      <c r="D254" s="17" t="str">
        <f t="shared" ref="D254:D269" si="16">IF(O2&lt;&gt;"",O2,"")</f>
        <v>Pur-2021May</v>
      </c>
    </row>
    <row r="255" spans="1:4" hidden="1" x14ac:dyDescent="0.3">
      <c r="A255" s="16" t="s">
        <v>261</v>
      </c>
      <c r="B255" t="s">
        <v>21</v>
      </c>
      <c r="C255">
        <v>14</v>
      </c>
      <c r="D255" s="17" t="str">
        <f t="shared" si="16"/>
        <v>Pur-2021May</v>
      </c>
    </row>
    <row r="256" spans="1:4" hidden="1" x14ac:dyDescent="0.3">
      <c r="A256" s="16" t="s">
        <v>262</v>
      </c>
      <c r="B256" t="s">
        <v>22</v>
      </c>
      <c r="C256">
        <v>14</v>
      </c>
      <c r="D256" s="17" t="str">
        <f t="shared" si="16"/>
        <v>Pur-2021May</v>
      </c>
    </row>
    <row r="257" spans="1:4" hidden="1" x14ac:dyDescent="0.3">
      <c r="A257" s="16" t="s">
        <v>263</v>
      </c>
      <c r="B257" t="s">
        <v>23</v>
      </c>
      <c r="C257">
        <v>14</v>
      </c>
      <c r="D257" s="17" t="str">
        <f t="shared" si="16"/>
        <v>Pur-2021May</v>
      </c>
    </row>
    <row r="258" spans="1:4" hidden="1" x14ac:dyDescent="0.3">
      <c r="A258" s="16" t="s">
        <v>264</v>
      </c>
      <c r="B258" t="s">
        <v>24</v>
      </c>
      <c r="C258">
        <v>14</v>
      </c>
      <c r="D258" s="17" t="str">
        <f t="shared" si="16"/>
        <v>Pur-2021May</v>
      </c>
    </row>
    <row r="259" spans="1:4" hidden="1" x14ac:dyDescent="0.3">
      <c r="A259" s="16" t="s">
        <v>265</v>
      </c>
      <c r="B259" t="s">
        <v>25</v>
      </c>
      <c r="C259">
        <v>14</v>
      </c>
      <c r="D259" s="17" t="str">
        <f t="shared" si="16"/>
        <v>Pur-2021May</v>
      </c>
    </row>
    <row r="260" spans="1:4" hidden="1" x14ac:dyDescent="0.3">
      <c r="A260" s="16" t="s">
        <v>266</v>
      </c>
      <c r="B260" t="s">
        <v>26</v>
      </c>
      <c r="C260">
        <v>14</v>
      </c>
      <c r="D260" s="17" t="str">
        <f t="shared" si="16"/>
        <v>Pur-2021May</v>
      </c>
    </row>
    <row r="261" spans="1:4" hidden="1" x14ac:dyDescent="0.3">
      <c r="A261" s="16" t="s">
        <v>267</v>
      </c>
      <c r="B261" t="s">
        <v>27</v>
      </c>
      <c r="C261">
        <v>14</v>
      </c>
      <c r="D261" s="17" t="str">
        <f t="shared" si="16"/>
        <v>Pur-2021May</v>
      </c>
    </row>
    <row r="262" spans="1:4" hidden="1" x14ac:dyDescent="0.3">
      <c r="A262" s="16" t="s">
        <v>268</v>
      </c>
      <c r="B262" t="s">
        <v>28</v>
      </c>
      <c r="C262">
        <v>14</v>
      </c>
      <c r="D262" s="17" t="str">
        <f t="shared" si="16"/>
        <v>Pur-2021May</v>
      </c>
    </row>
    <row r="263" spans="1:4" hidden="1" x14ac:dyDescent="0.3">
      <c r="A263" s="16" t="s">
        <v>269</v>
      </c>
      <c r="B263" t="s">
        <v>29</v>
      </c>
      <c r="C263">
        <v>14</v>
      </c>
      <c r="D263" s="17" t="str">
        <f t="shared" si="16"/>
        <v>Pur-2021May</v>
      </c>
    </row>
    <row r="264" spans="1:4" hidden="1" x14ac:dyDescent="0.3">
      <c r="A264" s="16" t="s">
        <v>270</v>
      </c>
      <c r="B264" t="s">
        <v>30</v>
      </c>
      <c r="C264">
        <v>14</v>
      </c>
      <c r="D264" s="17" t="str">
        <f t="shared" si="16"/>
        <v>Pur-2021May</v>
      </c>
    </row>
    <row r="265" spans="1:4" hidden="1" x14ac:dyDescent="0.3">
      <c r="A265" s="16" t="s">
        <v>271</v>
      </c>
      <c r="B265" t="s">
        <v>31</v>
      </c>
      <c r="C265">
        <v>14</v>
      </c>
      <c r="D265" s="17" t="str">
        <f t="shared" si="16"/>
        <v>Pur-2021May</v>
      </c>
    </row>
    <row r="266" spans="1:4" hidden="1" x14ac:dyDescent="0.3">
      <c r="A266" s="16" t="s">
        <v>272</v>
      </c>
      <c r="B266" t="s">
        <v>32</v>
      </c>
      <c r="C266">
        <v>14</v>
      </c>
      <c r="D266" s="17" t="str">
        <f t="shared" si="16"/>
        <v>Pur-2021May</v>
      </c>
    </row>
    <row r="267" spans="1:4" hidden="1" x14ac:dyDescent="0.3">
      <c r="A267" s="16" t="s">
        <v>273</v>
      </c>
      <c r="B267" t="s">
        <v>33</v>
      </c>
      <c r="C267">
        <v>14</v>
      </c>
      <c r="D267" s="17" t="str">
        <f t="shared" si="16"/>
        <v>Pur-2021May</v>
      </c>
    </row>
    <row r="268" spans="1:4" hidden="1" x14ac:dyDescent="0.3">
      <c r="A268" s="16" t="s">
        <v>274</v>
      </c>
      <c r="B268" t="s">
        <v>34</v>
      </c>
      <c r="C268">
        <v>14</v>
      </c>
      <c r="D268" s="17" t="str">
        <f t="shared" si="16"/>
        <v>Pur-2021May</v>
      </c>
    </row>
    <row r="269" spans="1:4" hidden="1" x14ac:dyDescent="0.3">
      <c r="A269" s="16" t="s">
        <v>275</v>
      </c>
      <c r="B269" t="s">
        <v>35</v>
      </c>
      <c r="C269">
        <v>14</v>
      </c>
      <c r="D269" s="17" t="str">
        <f t="shared" si="16"/>
        <v>Pur-2021May</v>
      </c>
    </row>
    <row r="270" spans="1:4" hidden="1" x14ac:dyDescent="0.3">
      <c r="A270" s="16" t="s">
        <v>276</v>
      </c>
      <c r="B270" t="s">
        <v>18</v>
      </c>
      <c r="C270">
        <v>15</v>
      </c>
      <c r="D270" s="17" t="str">
        <f t="shared" ref="D270:D285" si="17">IF(P2&lt;&gt;"",P2,"")</f>
        <v>Buffer</v>
      </c>
    </row>
    <row r="271" spans="1:4" hidden="1" x14ac:dyDescent="0.3">
      <c r="A271" s="16" t="s">
        <v>277</v>
      </c>
      <c r="B271" t="s">
        <v>21</v>
      </c>
      <c r="C271">
        <v>15</v>
      </c>
      <c r="D271" s="17" t="str">
        <f t="shared" si="17"/>
        <v>Pur-2021May</v>
      </c>
    </row>
    <row r="272" spans="1:4" hidden="1" x14ac:dyDescent="0.3">
      <c r="A272" s="16" t="s">
        <v>278</v>
      </c>
      <c r="B272" t="s">
        <v>22</v>
      </c>
      <c r="C272">
        <v>15</v>
      </c>
      <c r="D272" s="17" t="str">
        <f t="shared" si="17"/>
        <v>Pur-2021May</v>
      </c>
    </row>
    <row r="273" spans="1:4" hidden="1" x14ac:dyDescent="0.3">
      <c r="A273" s="16" t="s">
        <v>279</v>
      </c>
      <c r="B273" t="s">
        <v>23</v>
      </c>
      <c r="C273">
        <v>15</v>
      </c>
      <c r="D273" s="17" t="str">
        <f t="shared" si="17"/>
        <v>Pur-2021May</v>
      </c>
    </row>
    <row r="274" spans="1:4" hidden="1" x14ac:dyDescent="0.3">
      <c r="A274" s="16" t="s">
        <v>280</v>
      </c>
      <c r="B274" t="s">
        <v>24</v>
      </c>
      <c r="C274">
        <v>15</v>
      </c>
      <c r="D274" s="17" t="str">
        <f t="shared" si="17"/>
        <v>Pur-2021May</v>
      </c>
    </row>
    <row r="275" spans="1:4" hidden="1" x14ac:dyDescent="0.3">
      <c r="A275" s="16" t="s">
        <v>281</v>
      </c>
      <c r="B275" t="s">
        <v>25</v>
      </c>
      <c r="C275">
        <v>15</v>
      </c>
      <c r="D275" s="17" t="str">
        <f t="shared" si="17"/>
        <v>Pur-2021May</v>
      </c>
    </row>
    <row r="276" spans="1:4" hidden="1" x14ac:dyDescent="0.3">
      <c r="A276" s="16" t="s">
        <v>282</v>
      </c>
      <c r="B276" t="s">
        <v>26</v>
      </c>
      <c r="C276">
        <v>15</v>
      </c>
      <c r="D276" s="17" t="str">
        <f t="shared" si="17"/>
        <v>Pur-2021May</v>
      </c>
    </row>
    <row r="277" spans="1:4" hidden="1" x14ac:dyDescent="0.3">
      <c r="A277" s="16" t="s">
        <v>283</v>
      </c>
      <c r="B277" t="s">
        <v>27</v>
      </c>
      <c r="C277">
        <v>15</v>
      </c>
      <c r="D277" s="17" t="str">
        <f t="shared" si="17"/>
        <v>Pur-2021May</v>
      </c>
    </row>
    <row r="278" spans="1:4" hidden="1" x14ac:dyDescent="0.3">
      <c r="A278" s="16" t="s">
        <v>284</v>
      </c>
      <c r="B278" t="s">
        <v>28</v>
      </c>
      <c r="C278">
        <v>15</v>
      </c>
      <c r="D278" s="17" t="str">
        <f t="shared" si="17"/>
        <v>Pur-2021May</v>
      </c>
    </row>
    <row r="279" spans="1:4" hidden="1" x14ac:dyDescent="0.3">
      <c r="A279" s="16" t="s">
        <v>285</v>
      </c>
      <c r="B279" t="s">
        <v>29</v>
      </c>
      <c r="C279">
        <v>15</v>
      </c>
      <c r="D279" s="17" t="str">
        <f t="shared" si="17"/>
        <v>Pur-2021May</v>
      </c>
    </row>
    <row r="280" spans="1:4" hidden="1" x14ac:dyDescent="0.3">
      <c r="A280" s="16" t="s">
        <v>286</v>
      </c>
      <c r="B280" t="s">
        <v>30</v>
      </c>
      <c r="C280">
        <v>15</v>
      </c>
      <c r="D280" s="17" t="str">
        <f t="shared" si="17"/>
        <v>Pur-2021May</v>
      </c>
    </row>
    <row r="281" spans="1:4" hidden="1" x14ac:dyDescent="0.3">
      <c r="A281" s="16" t="s">
        <v>287</v>
      </c>
      <c r="B281" t="s">
        <v>31</v>
      </c>
      <c r="C281">
        <v>15</v>
      </c>
      <c r="D281" s="17" t="str">
        <f t="shared" si="17"/>
        <v>Pur-2021May</v>
      </c>
    </row>
    <row r="282" spans="1:4" hidden="1" x14ac:dyDescent="0.3">
      <c r="A282" s="16" t="s">
        <v>288</v>
      </c>
      <c r="B282" t="s">
        <v>32</v>
      </c>
      <c r="C282">
        <v>15</v>
      </c>
      <c r="D282" s="17" t="str">
        <f t="shared" si="17"/>
        <v>Pur-2021May</v>
      </c>
    </row>
    <row r="283" spans="1:4" hidden="1" x14ac:dyDescent="0.3">
      <c r="A283" s="16" t="s">
        <v>289</v>
      </c>
      <c r="B283" t="s">
        <v>33</v>
      </c>
      <c r="C283">
        <v>15</v>
      </c>
      <c r="D283" s="17" t="str">
        <f t="shared" si="17"/>
        <v>Pur-2021May</v>
      </c>
    </row>
    <row r="284" spans="1:4" hidden="1" x14ac:dyDescent="0.3">
      <c r="A284" s="16" t="s">
        <v>290</v>
      </c>
      <c r="B284" t="s">
        <v>34</v>
      </c>
      <c r="C284">
        <v>15</v>
      </c>
      <c r="D284" s="17" t="str">
        <f t="shared" si="17"/>
        <v>Pur-2021May</v>
      </c>
    </row>
    <row r="285" spans="1:4" hidden="1" x14ac:dyDescent="0.3">
      <c r="A285" s="16" t="s">
        <v>291</v>
      </c>
      <c r="B285" t="s">
        <v>35</v>
      </c>
      <c r="C285">
        <v>15</v>
      </c>
      <c r="D285" s="17" t="str">
        <f t="shared" si="17"/>
        <v>Pur-2021May</v>
      </c>
    </row>
    <row r="286" spans="1:4" hidden="1" x14ac:dyDescent="0.3">
      <c r="A286" s="16" t="s">
        <v>292</v>
      </c>
      <c r="B286" t="s">
        <v>18</v>
      </c>
      <c r="C286">
        <v>16</v>
      </c>
      <c r="D286" s="17" t="str">
        <f t="shared" ref="D286:D301" si="18">IF(Q2&lt;&gt;"",Q2,"")</f>
        <v>Pur-2021May</v>
      </c>
    </row>
    <row r="287" spans="1:4" hidden="1" x14ac:dyDescent="0.3">
      <c r="A287" s="16" t="s">
        <v>293</v>
      </c>
      <c r="B287" t="s">
        <v>21</v>
      </c>
      <c r="C287">
        <v>16</v>
      </c>
      <c r="D287" s="17" t="str">
        <f t="shared" si="18"/>
        <v>Pur-2021May</v>
      </c>
    </row>
    <row r="288" spans="1:4" hidden="1" x14ac:dyDescent="0.3">
      <c r="A288" s="16" t="s">
        <v>294</v>
      </c>
      <c r="B288" t="s">
        <v>22</v>
      </c>
      <c r="C288">
        <v>16</v>
      </c>
      <c r="D288" s="17" t="str">
        <f t="shared" si="18"/>
        <v>Pur-2021May</v>
      </c>
    </row>
    <row r="289" spans="1:4" hidden="1" x14ac:dyDescent="0.3">
      <c r="A289" s="16" t="s">
        <v>295</v>
      </c>
      <c r="B289" t="s">
        <v>23</v>
      </c>
      <c r="C289">
        <v>16</v>
      </c>
      <c r="D289" s="17" t="str">
        <f t="shared" si="18"/>
        <v>Pur-2021May</v>
      </c>
    </row>
    <row r="290" spans="1:4" hidden="1" x14ac:dyDescent="0.3">
      <c r="A290" s="16" t="s">
        <v>296</v>
      </c>
      <c r="B290" t="s">
        <v>24</v>
      </c>
      <c r="C290">
        <v>16</v>
      </c>
      <c r="D290" s="17" t="str">
        <f t="shared" si="18"/>
        <v>Pur-2021May</v>
      </c>
    </row>
    <row r="291" spans="1:4" hidden="1" x14ac:dyDescent="0.3">
      <c r="A291" s="16" t="s">
        <v>297</v>
      </c>
      <c r="B291" t="s">
        <v>25</v>
      </c>
      <c r="C291">
        <v>16</v>
      </c>
      <c r="D291" s="17" t="str">
        <f t="shared" si="18"/>
        <v>Pur-2021May</v>
      </c>
    </row>
    <row r="292" spans="1:4" hidden="1" x14ac:dyDescent="0.3">
      <c r="A292" s="16" t="s">
        <v>298</v>
      </c>
      <c r="B292" t="s">
        <v>26</v>
      </c>
      <c r="C292">
        <v>16</v>
      </c>
      <c r="D292" s="17" t="str">
        <f t="shared" si="18"/>
        <v>Pur-2021May</v>
      </c>
    </row>
    <row r="293" spans="1:4" hidden="1" x14ac:dyDescent="0.3">
      <c r="A293" s="16" t="s">
        <v>299</v>
      </c>
      <c r="B293" t="s">
        <v>27</v>
      </c>
      <c r="C293">
        <v>16</v>
      </c>
      <c r="D293" s="17" t="str">
        <f t="shared" si="18"/>
        <v>Pur-2021May</v>
      </c>
    </row>
    <row r="294" spans="1:4" hidden="1" x14ac:dyDescent="0.3">
      <c r="A294" s="16" t="s">
        <v>300</v>
      </c>
      <c r="B294" t="s">
        <v>28</v>
      </c>
      <c r="C294">
        <v>16</v>
      </c>
      <c r="D294" s="17" t="str">
        <f t="shared" si="18"/>
        <v>Pur-2021May</v>
      </c>
    </row>
    <row r="295" spans="1:4" hidden="1" x14ac:dyDescent="0.3">
      <c r="A295" s="16" t="s">
        <v>301</v>
      </c>
      <c r="B295" t="s">
        <v>29</v>
      </c>
      <c r="C295">
        <v>16</v>
      </c>
      <c r="D295" s="17" t="str">
        <f t="shared" si="18"/>
        <v>Pur-2021May</v>
      </c>
    </row>
    <row r="296" spans="1:4" hidden="1" x14ac:dyDescent="0.3">
      <c r="A296" s="16" t="s">
        <v>302</v>
      </c>
      <c r="B296" t="s">
        <v>30</v>
      </c>
      <c r="C296">
        <v>16</v>
      </c>
      <c r="D296" s="17" t="str">
        <f t="shared" si="18"/>
        <v>Pur-2021May</v>
      </c>
    </row>
    <row r="297" spans="1:4" hidden="1" x14ac:dyDescent="0.3">
      <c r="A297" s="16" t="s">
        <v>303</v>
      </c>
      <c r="B297" t="s">
        <v>31</v>
      </c>
      <c r="C297">
        <v>16</v>
      </c>
      <c r="D297" s="17" t="str">
        <f t="shared" si="18"/>
        <v>Pur-2021May</v>
      </c>
    </row>
    <row r="298" spans="1:4" hidden="1" x14ac:dyDescent="0.3">
      <c r="A298" s="16" t="s">
        <v>304</v>
      </c>
      <c r="B298" t="s">
        <v>32</v>
      </c>
      <c r="C298">
        <v>16</v>
      </c>
      <c r="D298" s="17" t="str">
        <f t="shared" si="18"/>
        <v>Pur-2021May</v>
      </c>
    </row>
    <row r="299" spans="1:4" hidden="1" x14ac:dyDescent="0.3">
      <c r="A299" s="16" t="s">
        <v>305</v>
      </c>
      <c r="B299" t="s">
        <v>33</v>
      </c>
      <c r="C299">
        <v>16</v>
      </c>
      <c r="D299" s="17" t="str">
        <f t="shared" si="18"/>
        <v>Pur-2021May</v>
      </c>
    </row>
    <row r="300" spans="1:4" hidden="1" x14ac:dyDescent="0.3">
      <c r="A300" s="16" t="s">
        <v>306</v>
      </c>
      <c r="B300" t="s">
        <v>34</v>
      </c>
      <c r="C300">
        <v>16</v>
      </c>
      <c r="D300" s="17" t="str">
        <f t="shared" si="18"/>
        <v>Pur-2021May</v>
      </c>
    </row>
    <row r="301" spans="1:4" hidden="1" x14ac:dyDescent="0.3">
      <c r="A301" s="16" t="s">
        <v>307</v>
      </c>
      <c r="B301" t="s">
        <v>35</v>
      </c>
      <c r="C301">
        <v>16</v>
      </c>
      <c r="D301" s="17" t="str">
        <f t="shared" si="18"/>
        <v>Pur-2021May</v>
      </c>
    </row>
    <row r="302" spans="1:4" hidden="1" x14ac:dyDescent="0.3">
      <c r="A302" s="16" t="s">
        <v>308</v>
      </c>
      <c r="B302" t="s">
        <v>18</v>
      </c>
      <c r="C302">
        <v>17</v>
      </c>
      <c r="D302" s="17" t="str">
        <f t="shared" ref="D302:D317" si="19">IF(R2&lt;&gt;"",R2,"")</f>
        <v>Buffer</v>
      </c>
    </row>
    <row r="303" spans="1:4" hidden="1" x14ac:dyDescent="0.3">
      <c r="A303" s="16" t="s">
        <v>309</v>
      </c>
      <c r="B303" t="s">
        <v>21</v>
      </c>
      <c r="C303">
        <v>17</v>
      </c>
      <c r="D303" s="17" t="str">
        <f t="shared" si="19"/>
        <v>Pur-2021May</v>
      </c>
    </row>
    <row r="304" spans="1:4" hidden="1" x14ac:dyDescent="0.3">
      <c r="A304" s="16" t="s">
        <v>310</v>
      </c>
      <c r="B304" t="s">
        <v>22</v>
      </c>
      <c r="C304">
        <v>17</v>
      </c>
      <c r="D304" s="17" t="str">
        <f t="shared" si="19"/>
        <v>Pur-2021May</v>
      </c>
    </row>
    <row r="305" spans="1:4" hidden="1" x14ac:dyDescent="0.3">
      <c r="A305" s="16" t="s">
        <v>311</v>
      </c>
      <c r="B305" t="s">
        <v>23</v>
      </c>
      <c r="C305">
        <v>17</v>
      </c>
      <c r="D305" s="17" t="str">
        <f t="shared" si="19"/>
        <v>Pur-2021May</v>
      </c>
    </row>
    <row r="306" spans="1:4" hidden="1" x14ac:dyDescent="0.3">
      <c r="A306" s="16" t="s">
        <v>312</v>
      </c>
      <c r="B306" t="s">
        <v>24</v>
      </c>
      <c r="C306">
        <v>17</v>
      </c>
      <c r="D306" s="17" t="str">
        <f t="shared" si="19"/>
        <v>Pur-2021May</v>
      </c>
    </row>
    <row r="307" spans="1:4" hidden="1" x14ac:dyDescent="0.3">
      <c r="A307" s="16" t="s">
        <v>313</v>
      </c>
      <c r="B307" t="s">
        <v>25</v>
      </c>
      <c r="C307">
        <v>17</v>
      </c>
      <c r="D307" s="17" t="str">
        <f t="shared" si="19"/>
        <v>Pur-2021May</v>
      </c>
    </row>
    <row r="308" spans="1:4" hidden="1" x14ac:dyDescent="0.3">
      <c r="A308" s="16" t="s">
        <v>314</v>
      </c>
      <c r="B308" t="s">
        <v>26</v>
      </c>
      <c r="C308">
        <v>17</v>
      </c>
      <c r="D308" s="17" t="str">
        <f t="shared" si="19"/>
        <v>Pur-2021May</v>
      </c>
    </row>
    <row r="309" spans="1:4" hidden="1" x14ac:dyDescent="0.3">
      <c r="A309" s="16" t="s">
        <v>315</v>
      </c>
      <c r="B309" t="s">
        <v>27</v>
      </c>
      <c r="C309">
        <v>17</v>
      </c>
      <c r="D309" s="17" t="str">
        <f t="shared" si="19"/>
        <v>Pur-2021May</v>
      </c>
    </row>
    <row r="310" spans="1:4" hidden="1" x14ac:dyDescent="0.3">
      <c r="A310" s="16" t="s">
        <v>316</v>
      </c>
      <c r="B310" t="s">
        <v>28</v>
      </c>
      <c r="C310">
        <v>17</v>
      </c>
      <c r="D310" s="17" t="str">
        <f t="shared" si="19"/>
        <v>Pur-2021May</v>
      </c>
    </row>
    <row r="311" spans="1:4" hidden="1" x14ac:dyDescent="0.3">
      <c r="A311" s="16" t="s">
        <v>317</v>
      </c>
      <c r="B311" t="s">
        <v>29</v>
      </c>
      <c r="C311">
        <v>17</v>
      </c>
      <c r="D311" s="17" t="str">
        <f t="shared" si="19"/>
        <v>Pur-2021May</v>
      </c>
    </row>
    <row r="312" spans="1:4" hidden="1" x14ac:dyDescent="0.3">
      <c r="A312" s="16" t="s">
        <v>318</v>
      </c>
      <c r="B312" t="s">
        <v>30</v>
      </c>
      <c r="C312">
        <v>17</v>
      </c>
      <c r="D312" s="17" t="str">
        <f t="shared" si="19"/>
        <v>Pur-2021May</v>
      </c>
    </row>
    <row r="313" spans="1:4" hidden="1" x14ac:dyDescent="0.3">
      <c r="A313" s="16" t="s">
        <v>319</v>
      </c>
      <c r="B313" t="s">
        <v>31</v>
      </c>
      <c r="C313">
        <v>17</v>
      </c>
      <c r="D313" s="17" t="str">
        <f t="shared" si="19"/>
        <v>Pur-2021May</v>
      </c>
    </row>
    <row r="314" spans="1:4" hidden="1" x14ac:dyDescent="0.3">
      <c r="A314" s="16" t="s">
        <v>320</v>
      </c>
      <c r="B314" t="s">
        <v>32</v>
      </c>
      <c r="C314">
        <v>17</v>
      </c>
      <c r="D314" s="17" t="str">
        <f t="shared" si="19"/>
        <v>Pur-2021May</v>
      </c>
    </row>
    <row r="315" spans="1:4" hidden="1" x14ac:dyDescent="0.3">
      <c r="A315" s="16" t="s">
        <v>321</v>
      </c>
      <c r="B315" t="s">
        <v>33</v>
      </c>
      <c r="C315">
        <v>17</v>
      </c>
      <c r="D315" s="17" t="str">
        <f t="shared" si="19"/>
        <v>Pur-2021May</v>
      </c>
    </row>
    <row r="316" spans="1:4" hidden="1" x14ac:dyDescent="0.3">
      <c r="A316" s="16" t="s">
        <v>322</v>
      </c>
      <c r="B316" t="s">
        <v>34</v>
      </c>
      <c r="C316">
        <v>17</v>
      </c>
      <c r="D316" s="17" t="str">
        <f t="shared" si="19"/>
        <v>Pur-2021May</v>
      </c>
    </row>
    <row r="317" spans="1:4" hidden="1" x14ac:dyDescent="0.3">
      <c r="A317" s="16" t="s">
        <v>323</v>
      </c>
      <c r="B317" t="s">
        <v>35</v>
      </c>
      <c r="C317">
        <v>17</v>
      </c>
      <c r="D317" s="17" t="str">
        <f t="shared" si="19"/>
        <v>Pur-2021May</v>
      </c>
    </row>
    <row r="318" spans="1:4" hidden="1" x14ac:dyDescent="0.3">
      <c r="A318" s="16" t="s">
        <v>324</v>
      </c>
      <c r="B318" t="s">
        <v>18</v>
      </c>
      <c r="C318">
        <v>18</v>
      </c>
      <c r="D318" s="17" t="str">
        <f t="shared" ref="D318:D333" si="20">IF(S2&lt;&gt;"",S2,"")</f>
        <v>Pur-2021May</v>
      </c>
    </row>
    <row r="319" spans="1:4" hidden="1" x14ac:dyDescent="0.3">
      <c r="A319" s="16" t="s">
        <v>325</v>
      </c>
      <c r="B319" t="s">
        <v>21</v>
      </c>
      <c r="C319">
        <v>18</v>
      </c>
      <c r="D319" s="17" t="str">
        <f t="shared" si="20"/>
        <v>Pur-2021May</v>
      </c>
    </row>
    <row r="320" spans="1:4" hidden="1" x14ac:dyDescent="0.3">
      <c r="A320" s="16" t="s">
        <v>326</v>
      </c>
      <c r="B320" t="s">
        <v>22</v>
      </c>
      <c r="C320">
        <v>18</v>
      </c>
      <c r="D320" s="17" t="str">
        <f t="shared" si="20"/>
        <v>Pur-2021May</v>
      </c>
    </row>
    <row r="321" spans="1:4" hidden="1" x14ac:dyDescent="0.3">
      <c r="A321" s="16" t="s">
        <v>327</v>
      </c>
      <c r="B321" t="s">
        <v>23</v>
      </c>
      <c r="C321">
        <v>18</v>
      </c>
      <c r="D321" s="17" t="str">
        <f t="shared" si="20"/>
        <v>Pur-2021May</v>
      </c>
    </row>
    <row r="322" spans="1:4" hidden="1" x14ac:dyDescent="0.3">
      <c r="A322" s="16" t="s">
        <v>328</v>
      </c>
      <c r="B322" t="s">
        <v>24</v>
      </c>
      <c r="C322">
        <v>18</v>
      </c>
      <c r="D322" s="17" t="str">
        <f t="shared" si="20"/>
        <v>Pur-2021May</v>
      </c>
    </row>
    <row r="323" spans="1:4" hidden="1" x14ac:dyDescent="0.3">
      <c r="A323" s="16" t="s">
        <v>329</v>
      </c>
      <c r="B323" t="s">
        <v>25</v>
      </c>
      <c r="C323">
        <v>18</v>
      </c>
      <c r="D323" s="17" t="str">
        <f t="shared" si="20"/>
        <v>Pur-2021May</v>
      </c>
    </row>
    <row r="324" spans="1:4" hidden="1" x14ac:dyDescent="0.3">
      <c r="A324" s="16" t="s">
        <v>330</v>
      </c>
      <c r="B324" t="s">
        <v>26</v>
      </c>
      <c r="C324">
        <v>18</v>
      </c>
      <c r="D324" s="17" t="str">
        <f t="shared" si="20"/>
        <v>Pur-2021May</v>
      </c>
    </row>
    <row r="325" spans="1:4" hidden="1" x14ac:dyDescent="0.3">
      <c r="A325" s="16" t="s">
        <v>331</v>
      </c>
      <c r="B325" t="s">
        <v>27</v>
      </c>
      <c r="C325">
        <v>18</v>
      </c>
      <c r="D325" s="17" t="str">
        <f t="shared" si="20"/>
        <v>Pur-2021May</v>
      </c>
    </row>
    <row r="326" spans="1:4" hidden="1" x14ac:dyDescent="0.3">
      <c r="A326" s="16" t="s">
        <v>332</v>
      </c>
      <c r="B326" t="s">
        <v>28</v>
      </c>
      <c r="C326">
        <v>18</v>
      </c>
      <c r="D326" s="17" t="str">
        <f t="shared" si="20"/>
        <v>Pur-2021May</v>
      </c>
    </row>
    <row r="327" spans="1:4" hidden="1" x14ac:dyDescent="0.3">
      <c r="A327" s="16" t="s">
        <v>333</v>
      </c>
      <c r="B327" t="s">
        <v>29</v>
      </c>
      <c r="C327">
        <v>18</v>
      </c>
      <c r="D327" s="17" t="str">
        <f t="shared" si="20"/>
        <v>Pur-2021May</v>
      </c>
    </row>
    <row r="328" spans="1:4" hidden="1" x14ac:dyDescent="0.3">
      <c r="A328" s="16" t="s">
        <v>334</v>
      </c>
      <c r="B328" t="s">
        <v>30</v>
      </c>
      <c r="C328">
        <v>18</v>
      </c>
      <c r="D328" s="17" t="str">
        <f t="shared" si="20"/>
        <v>Pur-2021May</v>
      </c>
    </row>
    <row r="329" spans="1:4" hidden="1" x14ac:dyDescent="0.3">
      <c r="A329" s="16" t="s">
        <v>335</v>
      </c>
      <c r="B329" t="s">
        <v>31</v>
      </c>
      <c r="C329">
        <v>18</v>
      </c>
      <c r="D329" s="17" t="str">
        <f t="shared" si="20"/>
        <v>Pur-2021May</v>
      </c>
    </row>
    <row r="330" spans="1:4" hidden="1" x14ac:dyDescent="0.3">
      <c r="A330" s="16" t="s">
        <v>336</v>
      </c>
      <c r="B330" t="s">
        <v>32</v>
      </c>
      <c r="C330">
        <v>18</v>
      </c>
      <c r="D330" s="17" t="str">
        <f t="shared" si="20"/>
        <v>Pur-2021May</v>
      </c>
    </row>
    <row r="331" spans="1:4" hidden="1" x14ac:dyDescent="0.3">
      <c r="A331" s="16" t="s">
        <v>337</v>
      </c>
      <c r="B331" t="s">
        <v>33</v>
      </c>
      <c r="C331">
        <v>18</v>
      </c>
      <c r="D331" s="17" t="str">
        <f t="shared" si="20"/>
        <v>Pur-2021May</v>
      </c>
    </row>
    <row r="332" spans="1:4" hidden="1" x14ac:dyDescent="0.3">
      <c r="A332" s="16" t="s">
        <v>338</v>
      </c>
      <c r="B332" t="s">
        <v>34</v>
      </c>
      <c r="C332">
        <v>18</v>
      </c>
      <c r="D332" s="17" t="str">
        <f t="shared" si="20"/>
        <v>Pur-2021May</v>
      </c>
    </row>
    <row r="333" spans="1:4" hidden="1" x14ac:dyDescent="0.3">
      <c r="A333" s="16" t="s">
        <v>339</v>
      </c>
      <c r="B333" t="s">
        <v>35</v>
      </c>
      <c r="C333">
        <v>18</v>
      </c>
      <c r="D333" s="17" t="str">
        <f t="shared" si="20"/>
        <v>Pur-2021May</v>
      </c>
    </row>
    <row r="334" spans="1:4" hidden="1" x14ac:dyDescent="0.3">
      <c r="A334" s="16" t="s">
        <v>340</v>
      </c>
      <c r="B334" t="s">
        <v>18</v>
      </c>
      <c r="C334">
        <v>19</v>
      </c>
      <c r="D334" s="17" t="str">
        <f t="shared" ref="D334:D349" si="21">IF(T2&lt;&gt;"",T2,"")</f>
        <v>Buffer</v>
      </c>
    </row>
    <row r="335" spans="1:4" hidden="1" x14ac:dyDescent="0.3">
      <c r="A335" s="16" t="s">
        <v>341</v>
      </c>
      <c r="B335" t="s">
        <v>21</v>
      </c>
      <c r="C335">
        <v>19</v>
      </c>
      <c r="D335" s="17" t="str">
        <f t="shared" si="21"/>
        <v>Pur-2021May</v>
      </c>
    </row>
    <row r="336" spans="1:4" hidden="1" x14ac:dyDescent="0.3">
      <c r="A336" s="16" t="s">
        <v>342</v>
      </c>
      <c r="B336" t="s">
        <v>22</v>
      </c>
      <c r="C336">
        <v>19</v>
      </c>
      <c r="D336" s="17" t="str">
        <f t="shared" si="21"/>
        <v>Pur-2021May</v>
      </c>
    </row>
    <row r="337" spans="1:4" hidden="1" x14ac:dyDescent="0.3">
      <c r="A337" s="16" t="s">
        <v>343</v>
      </c>
      <c r="B337" t="s">
        <v>23</v>
      </c>
      <c r="C337">
        <v>19</v>
      </c>
      <c r="D337" s="17" t="str">
        <f t="shared" si="21"/>
        <v>Pur-2021May</v>
      </c>
    </row>
    <row r="338" spans="1:4" hidden="1" x14ac:dyDescent="0.3">
      <c r="A338" s="16" t="s">
        <v>344</v>
      </c>
      <c r="B338" t="s">
        <v>24</v>
      </c>
      <c r="C338">
        <v>19</v>
      </c>
      <c r="D338" s="17" t="str">
        <f t="shared" si="21"/>
        <v>Pur-2021May</v>
      </c>
    </row>
    <row r="339" spans="1:4" hidden="1" x14ac:dyDescent="0.3">
      <c r="A339" s="16" t="s">
        <v>345</v>
      </c>
      <c r="B339" t="s">
        <v>25</v>
      </c>
      <c r="C339">
        <v>19</v>
      </c>
      <c r="D339" s="17" t="str">
        <f t="shared" si="21"/>
        <v>Pur-2021May</v>
      </c>
    </row>
    <row r="340" spans="1:4" hidden="1" x14ac:dyDescent="0.3">
      <c r="A340" s="16" t="s">
        <v>346</v>
      </c>
      <c r="B340" t="s">
        <v>26</v>
      </c>
      <c r="C340">
        <v>19</v>
      </c>
      <c r="D340" s="17" t="str">
        <f t="shared" si="21"/>
        <v>Pur-2021May</v>
      </c>
    </row>
    <row r="341" spans="1:4" hidden="1" x14ac:dyDescent="0.3">
      <c r="A341" s="16" t="s">
        <v>347</v>
      </c>
      <c r="B341" t="s">
        <v>27</v>
      </c>
      <c r="C341">
        <v>19</v>
      </c>
      <c r="D341" s="17" t="str">
        <f t="shared" si="21"/>
        <v>Pur-2021May</v>
      </c>
    </row>
    <row r="342" spans="1:4" hidden="1" x14ac:dyDescent="0.3">
      <c r="A342" s="16" t="s">
        <v>348</v>
      </c>
      <c r="B342" t="s">
        <v>28</v>
      </c>
      <c r="C342">
        <v>19</v>
      </c>
      <c r="D342" s="17" t="str">
        <f t="shared" si="21"/>
        <v>Pur-2021May</v>
      </c>
    </row>
    <row r="343" spans="1:4" hidden="1" x14ac:dyDescent="0.3">
      <c r="A343" s="16" t="s">
        <v>349</v>
      </c>
      <c r="B343" t="s">
        <v>29</v>
      </c>
      <c r="C343">
        <v>19</v>
      </c>
      <c r="D343" s="17" t="str">
        <f t="shared" si="21"/>
        <v>Pur-2021May</v>
      </c>
    </row>
    <row r="344" spans="1:4" hidden="1" x14ac:dyDescent="0.3">
      <c r="A344" s="16" t="s">
        <v>350</v>
      </c>
      <c r="B344" t="s">
        <v>30</v>
      </c>
      <c r="C344">
        <v>19</v>
      </c>
      <c r="D344" s="17" t="str">
        <f t="shared" si="21"/>
        <v>Pur-2021May</v>
      </c>
    </row>
    <row r="345" spans="1:4" hidden="1" x14ac:dyDescent="0.3">
      <c r="A345" s="16" t="s">
        <v>351</v>
      </c>
      <c r="B345" t="s">
        <v>31</v>
      </c>
      <c r="C345">
        <v>19</v>
      </c>
      <c r="D345" s="17" t="str">
        <f t="shared" si="21"/>
        <v>Pur-2021May</v>
      </c>
    </row>
    <row r="346" spans="1:4" hidden="1" x14ac:dyDescent="0.3">
      <c r="A346" s="16" t="s">
        <v>352</v>
      </c>
      <c r="B346" t="s">
        <v>32</v>
      </c>
      <c r="C346">
        <v>19</v>
      </c>
      <c r="D346" s="17" t="str">
        <f t="shared" si="21"/>
        <v>Pur-2021May</v>
      </c>
    </row>
    <row r="347" spans="1:4" hidden="1" x14ac:dyDescent="0.3">
      <c r="A347" s="16" t="s">
        <v>353</v>
      </c>
      <c r="B347" t="s">
        <v>33</v>
      </c>
      <c r="C347">
        <v>19</v>
      </c>
      <c r="D347" s="17" t="str">
        <f t="shared" si="21"/>
        <v>Pur-2021May</v>
      </c>
    </row>
    <row r="348" spans="1:4" hidden="1" x14ac:dyDescent="0.3">
      <c r="A348" s="16" t="s">
        <v>354</v>
      </c>
      <c r="B348" t="s">
        <v>34</v>
      </c>
      <c r="C348">
        <v>19</v>
      </c>
      <c r="D348" s="17" t="str">
        <f t="shared" si="21"/>
        <v>Pur-2021May</v>
      </c>
    </row>
    <row r="349" spans="1:4" hidden="1" x14ac:dyDescent="0.3">
      <c r="A349" s="16" t="s">
        <v>355</v>
      </c>
      <c r="B349" t="s">
        <v>35</v>
      </c>
      <c r="C349">
        <v>19</v>
      </c>
      <c r="D349" s="17" t="str">
        <f t="shared" si="21"/>
        <v>Pur-2021May</v>
      </c>
    </row>
    <row r="350" spans="1:4" hidden="1" x14ac:dyDescent="0.3">
      <c r="A350" s="16" t="s">
        <v>356</v>
      </c>
      <c r="B350" t="s">
        <v>18</v>
      </c>
      <c r="C350">
        <v>20</v>
      </c>
      <c r="D350" s="17" t="str">
        <f>IF(U2&lt;&gt;"",U2,"")</f>
        <v>Pur-2021May</v>
      </c>
    </row>
    <row r="351" spans="1:4" hidden="1" x14ac:dyDescent="0.3">
      <c r="A351" s="16" t="s">
        <v>357</v>
      </c>
      <c r="B351" t="s">
        <v>21</v>
      </c>
      <c r="C351">
        <v>20</v>
      </c>
      <c r="D351" s="17" t="str">
        <f t="shared" ref="D351:D365" si="22">IF(T19&lt;&gt;"",T19,"")</f>
        <v/>
      </c>
    </row>
    <row r="352" spans="1:4" hidden="1" x14ac:dyDescent="0.3">
      <c r="A352" s="16" t="s">
        <v>358</v>
      </c>
      <c r="B352" t="s">
        <v>22</v>
      </c>
      <c r="C352">
        <v>20</v>
      </c>
      <c r="D352" s="17" t="str">
        <f t="shared" si="22"/>
        <v/>
      </c>
    </row>
    <row r="353" spans="1:4" hidden="1" x14ac:dyDescent="0.3">
      <c r="A353" s="16" t="s">
        <v>359</v>
      </c>
      <c r="B353" t="s">
        <v>23</v>
      </c>
      <c r="C353">
        <v>20</v>
      </c>
      <c r="D353" s="17" t="str">
        <f t="shared" si="22"/>
        <v/>
      </c>
    </row>
    <row r="354" spans="1:4" hidden="1" x14ac:dyDescent="0.3">
      <c r="A354" s="16" t="s">
        <v>360</v>
      </c>
      <c r="B354" t="s">
        <v>24</v>
      </c>
      <c r="C354">
        <v>20</v>
      </c>
      <c r="D354" s="17" t="str">
        <f t="shared" si="22"/>
        <v/>
      </c>
    </row>
    <row r="355" spans="1:4" hidden="1" x14ac:dyDescent="0.3">
      <c r="A355" s="16" t="s">
        <v>361</v>
      </c>
      <c r="B355" t="s">
        <v>25</v>
      </c>
      <c r="C355">
        <v>20</v>
      </c>
      <c r="D355" s="17" t="str">
        <f t="shared" si="22"/>
        <v/>
      </c>
    </row>
    <row r="356" spans="1:4" hidden="1" x14ac:dyDescent="0.3">
      <c r="A356" s="16" t="s">
        <v>362</v>
      </c>
      <c r="B356" t="s">
        <v>26</v>
      </c>
      <c r="C356">
        <v>20</v>
      </c>
      <c r="D356" s="17" t="str">
        <f t="shared" si="22"/>
        <v/>
      </c>
    </row>
    <row r="357" spans="1:4" hidden="1" x14ac:dyDescent="0.3">
      <c r="A357" s="16" t="s">
        <v>363</v>
      </c>
      <c r="B357" t="s">
        <v>27</v>
      </c>
      <c r="C357">
        <v>20</v>
      </c>
      <c r="D357" s="17" t="str">
        <f t="shared" si="22"/>
        <v/>
      </c>
    </row>
    <row r="358" spans="1:4" hidden="1" x14ac:dyDescent="0.3">
      <c r="A358" s="16" t="s">
        <v>364</v>
      </c>
      <c r="B358" t="s">
        <v>28</v>
      </c>
      <c r="C358">
        <v>20</v>
      </c>
      <c r="D358" s="17" t="str">
        <f t="shared" si="22"/>
        <v/>
      </c>
    </row>
    <row r="359" spans="1:4" hidden="1" x14ac:dyDescent="0.3">
      <c r="A359" s="16" t="s">
        <v>365</v>
      </c>
      <c r="B359" t="s">
        <v>29</v>
      </c>
      <c r="C359">
        <v>20</v>
      </c>
      <c r="D359" s="17" t="str">
        <f t="shared" si="22"/>
        <v/>
      </c>
    </row>
    <row r="360" spans="1:4" hidden="1" x14ac:dyDescent="0.3">
      <c r="A360" s="16" t="s">
        <v>366</v>
      </c>
      <c r="B360" t="s">
        <v>30</v>
      </c>
      <c r="C360">
        <v>20</v>
      </c>
      <c r="D360" s="17" t="str">
        <f t="shared" si="22"/>
        <v/>
      </c>
    </row>
    <row r="361" spans="1:4" hidden="1" x14ac:dyDescent="0.3">
      <c r="A361" s="16" t="s">
        <v>367</v>
      </c>
      <c r="B361" t="s">
        <v>31</v>
      </c>
      <c r="C361">
        <v>20</v>
      </c>
      <c r="D361" s="17" t="str">
        <f t="shared" si="22"/>
        <v/>
      </c>
    </row>
    <row r="362" spans="1:4" hidden="1" x14ac:dyDescent="0.3">
      <c r="A362" s="16" t="s">
        <v>368</v>
      </c>
      <c r="B362" t="s">
        <v>32</v>
      </c>
      <c r="C362">
        <v>20</v>
      </c>
      <c r="D362" s="17" t="str">
        <f t="shared" si="22"/>
        <v/>
      </c>
    </row>
    <row r="363" spans="1:4" hidden="1" x14ac:dyDescent="0.3">
      <c r="A363" s="16" t="s">
        <v>369</v>
      </c>
      <c r="B363" t="s">
        <v>33</v>
      </c>
      <c r="C363">
        <v>20</v>
      </c>
      <c r="D363" s="17" t="str">
        <f t="shared" si="22"/>
        <v/>
      </c>
    </row>
    <row r="364" spans="1:4" hidden="1" x14ac:dyDescent="0.3">
      <c r="A364" s="16" t="s">
        <v>370</v>
      </c>
      <c r="B364" t="s">
        <v>34</v>
      </c>
      <c r="C364">
        <v>20</v>
      </c>
      <c r="D364" s="17" t="str">
        <f t="shared" si="22"/>
        <v/>
      </c>
    </row>
    <row r="365" spans="1:4" hidden="1" x14ac:dyDescent="0.3">
      <c r="A365" s="16" t="s">
        <v>371</v>
      </c>
      <c r="B365" t="s">
        <v>35</v>
      </c>
      <c r="C365">
        <v>20</v>
      </c>
      <c r="D365" s="17" t="str">
        <f t="shared" si="22"/>
        <v/>
      </c>
    </row>
    <row r="366" spans="1:4" hidden="1" x14ac:dyDescent="0.3">
      <c r="A366" s="16" t="s">
        <v>372</v>
      </c>
      <c r="B366" t="s">
        <v>18</v>
      </c>
      <c r="C366">
        <v>21</v>
      </c>
      <c r="D366" s="17" t="str">
        <f>IF(V2&lt;&gt;"",V2,"")</f>
        <v>Buffer</v>
      </c>
    </row>
    <row r="367" spans="1:4" hidden="1" x14ac:dyDescent="0.3">
      <c r="A367" s="16" t="s">
        <v>373</v>
      </c>
      <c r="B367" t="s">
        <v>21</v>
      </c>
      <c r="C367">
        <v>21</v>
      </c>
      <c r="D367" s="17" t="str">
        <f t="shared" ref="D367:D381" si="23">IF(T42&lt;&gt;"",T42,"")</f>
        <v/>
      </c>
    </row>
    <row r="368" spans="1:4" hidden="1" x14ac:dyDescent="0.3">
      <c r="A368" s="16" t="s">
        <v>374</v>
      </c>
      <c r="B368" t="s">
        <v>22</v>
      </c>
      <c r="C368">
        <v>21</v>
      </c>
      <c r="D368" s="17" t="str">
        <f t="shared" si="23"/>
        <v/>
      </c>
    </row>
    <row r="369" spans="1:4" hidden="1" x14ac:dyDescent="0.3">
      <c r="A369" s="16" t="s">
        <v>375</v>
      </c>
      <c r="B369" t="s">
        <v>23</v>
      </c>
      <c r="C369">
        <v>21</v>
      </c>
      <c r="D369" s="17" t="str">
        <f t="shared" si="23"/>
        <v/>
      </c>
    </row>
    <row r="370" spans="1:4" hidden="1" x14ac:dyDescent="0.3">
      <c r="A370" s="16" t="s">
        <v>376</v>
      </c>
      <c r="B370" t="s">
        <v>24</v>
      </c>
      <c r="C370">
        <v>21</v>
      </c>
      <c r="D370" s="17" t="str">
        <f t="shared" si="23"/>
        <v/>
      </c>
    </row>
    <row r="371" spans="1:4" hidden="1" x14ac:dyDescent="0.3">
      <c r="A371" s="16" t="s">
        <v>377</v>
      </c>
      <c r="B371" t="s">
        <v>25</v>
      </c>
      <c r="C371">
        <v>21</v>
      </c>
      <c r="D371" s="17" t="str">
        <f t="shared" si="23"/>
        <v/>
      </c>
    </row>
    <row r="372" spans="1:4" hidden="1" x14ac:dyDescent="0.3">
      <c r="A372" s="16" t="s">
        <v>378</v>
      </c>
      <c r="B372" t="s">
        <v>26</v>
      </c>
      <c r="C372">
        <v>21</v>
      </c>
      <c r="D372" s="17" t="str">
        <f t="shared" si="23"/>
        <v/>
      </c>
    </row>
    <row r="373" spans="1:4" hidden="1" x14ac:dyDescent="0.3">
      <c r="A373" s="16" t="s">
        <v>379</v>
      </c>
      <c r="B373" t="s">
        <v>27</v>
      </c>
      <c r="C373">
        <v>21</v>
      </c>
      <c r="D373" s="17" t="str">
        <f t="shared" si="23"/>
        <v/>
      </c>
    </row>
    <row r="374" spans="1:4" hidden="1" x14ac:dyDescent="0.3">
      <c r="A374" s="16" t="s">
        <v>380</v>
      </c>
      <c r="B374" t="s">
        <v>28</v>
      </c>
      <c r="C374">
        <v>21</v>
      </c>
      <c r="D374" s="17" t="str">
        <f t="shared" si="23"/>
        <v/>
      </c>
    </row>
    <row r="375" spans="1:4" hidden="1" x14ac:dyDescent="0.3">
      <c r="A375" s="16" t="s">
        <v>381</v>
      </c>
      <c r="B375" t="s">
        <v>29</v>
      </c>
      <c r="C375">
        <v>21</v>
      </c>
      <c r="D375" s="17" t="str">
        <f t="shared" si="23"/>
        <v/>
      </c>
    </row>
    <row r="376" spans="1:4" hidden="1" x14ac:dyDescent="0.3">
      <c r="A376" s="16" t="s">
        <v>382</v>
      </c>
      <c r="B376" t="s">
        <v>30</v>
      </c>
      <c r="C376">
        <v>21</v>
      </c>
      <c r="D376" s="17" t="str">
        <f t="shared" si="23"/>
        <v/>
      </c>
    </row>
    <row r="377" spans="1:4" hidden="1" x14ac:dyDescent="0.3">
      <c r="A377" s="16" t="s">
        <v>383</v>
      </c>
      <c r="B377" t="s">
        <v>31</v>
      </c>
      <c r="C377">
        <v>21</v>
      </c>
      <c r="D377" s="17" t="str">
        <f t="shared" si="23"/>
        <v/>
      </c>
    </row>
    <row r="378" spans="1:4" hidden="1" x14ac:dyDescent="0.3">
      <c r="A378" s="16" t="s">
        <v>384</v>
      </c>
      <c r="B378" t="s">
        <v>32</v>
      </c>
      <c r="C378">
        <v>21</v>
      </c>
      <c r="D378" s="17" t="str">
        <f t="shared" si="23"/>
        <v/>
      </c>
    </row>
    <row r="379" spans="1:4" hidden="1" x14ac:dyDescent="0.3">
      <c r="A379" s="16" t="s">
        <v>385</v>
      </c>
      <c r="B379" t="s">
        <v>33</v>
      </c>
      <c r="C379">
        <v>21</v>
      </c>
      <c r="D379" s="17" t="str">
        <f t="shared" si="23"/>
        <v/>
      </c>
    </row>
    <row r="380" spans="1:4" hidden="1" x14ac:dyDescent="0.3">
      <c r="A380" s="16" t="s">
        <v>386</v>
      </c>
      <c r="B380" t="s">
        <v>34</v>
      </c>
      <c r="C380">
        <v>21</v>
      </c>
      <c r="D380" s="17" t="str">
        <f t="shared" si="23"/>
        <v/>
      </c>
    </row>
    <row r="381" spans="1:4" hidden="1" x14ac:dyDescent="0.3">
      <c r="A381" s="16" t="s">
        <v>387</v>
      </c>
      <c r="B381" t="s">
        <v>35</v>
      </c>
      <c r="C381">
        <v>21</v>
      </c>
      <c r="D381" s="17" t="str">
        <f t="shared" si="23"/>
        <v/>
      </c>
    </row>
    <row r="382" spans="1:4" hidden="1" x14ac:dyDescent="0.3">
      <c r="A382" s="16" t="s">
        <v>388</v>
      </c>
      <c r="B382" t="s">
        <v>18</v>
      </c>
      <c r="C382">
        <v>22</v>
      </c>
      <c r="D382" s="17" t="str">
        <f>IF(W2&lt;&gt;"",W2,"")</f>
        <v>Pur-2021May</v>
      </c>
    </row>
    <row r="383" spans="1:4" hidden="1" x14ac:dyDescent="0.3">
      <c r="A383" s="16" t="s">
        <v>389</v>
      </c>
      <c r="B383" t="s">
        <v>21</v>
      </c>
      <c r="C383">
        <v>22</v>
      </c>
      <c r="D383" s="17" t="str">
        <f t="shared" ref="D383:D397" si="24">IF(T58&lt;&gt;"",T58,"")</f>
        <v/>
      </c>
    </row>
    <row r="384" spans="1:4" hidden="1" x14ac:dyDescent="0.3">
      <c r="A384" s="16" t="s">
        <v>390</v>
      </c>
      <c r="B384" t="s">
        <v>22</v>
      </c>
      <c r="C384">
        <v>22</v>
      </c>
      <c r="D384" s="17" t="str">
        <f t="shared" si="24"/>
        <v/>
      </c>
    </row>
    <row r="385" spans="1:4" hidden="1" x14ac:dyDescent="0.3">
      <c r="A385" s="16" t="s">
        <v>391</v>
      </c>
      <c r="B385" t="s">
        <v>23</v>
      </c>
      <c r="C385">
        <v>22</v>
      </c>
      <c r="D385" s="17" t="str">
        <f t="shared" si="24"/>
        <v/>
      </c>
    </row>
    <row r="386" spans="1:4" hidden="1" x14ac:dyDescent="0.3">
      <c r="A386" s="16" t="s">
        <v>392</v>
      </c>
      <c r="B386" t="s">
        <v>24</v>
      </c>
      <c r="C386">
        <v>22</v>
      </c>
      <c r="D386" s="17" t="str">
        <f t="shared" si="24"/>
        <v/>
      </c>
    </row>
    <row r="387" spans="1:4" hidden="1" x14ac:dyDescent="0.3">
      <c r="A387" s="16" t="s">
        <v>393</v>
      </c>
      <c r="B387" t="s">
        <v>25</v>
      </c>
      <c r="C387">
        <v>22</v>
      </c>
      <c r="D387" s="17" t="str">
        <f t="shared" si="24"/>
        <v/>
      </c>
    </row>
    <row r="388" spans="1:4" hidden="1" x14ac:dyDescent="0.3">
      <c r="A388" s="16" t="s">
        <v>394</v>
      </c>
      <c r="B388" t="s">
        <v>26</v>
      </c>
      <c r="C388">
        <v>22</v>
      </c>
      <c r="D388" s="17" t="str">
        <f t="shared" si="24"/>
        <v/>
      </c>
    </row>
    <row r="389" spans="1:4" hidden="1" x14ac:dyDescent="0.3">
      <c r="A389" s="16" t="s">
        <v>395</v>
      </c>
      <c r="B389" t="s">
        <v>27</v>
      </c>
      <c r="C389">
        <v>22</v>
      </c>
      <c r="D389" s="17" t="str">
        <f t="shared" si="24"/>
        <v/>
      </c>
    </row>
    <row r="390" spans="1:4" hidden="1" x14ac:dyDescent="0.3">
      <c r="A390" s="16" t="s">
        <v>396</v>
      </c>
      <c r="B390" t="s">
        <v>28</v>
      </c>
      <c r="C390">
        <v>22</v>
      </c>
      <c r="D390" s="17" t="str">
        <f t="shared" si="24"/>
        <v/>
      </c>
    </row>
    <row r="391" spans="1:4" hidden="1" x14ac:dyDescent="0.3">
      <c r="A391" s="16" t="s">
        <v>397</v>
      </c>
      <c r="B391" t="s">
        <v>29</v>
      </c>
      <c r="C391">
        <v>22</v>
      </c>
      <c r="D391" s="17" t="str">
        <f t="shared" si="24"/>
        <v/>
      </c>
    </row>
    <row r="392" spans="1:4" hidden="1" x14ac:dyDescent="0.3">
      <c r="A392" s="16" t="s">
        <v>398</v>
      </c>
      <c r="B392" t="s">
        <v>30</v>
      </c>
      <c r="C392">
        <v>22</v>
      </c>
      <c r="D392" s="17" t="str">
        <f t="shared" si="24"/>
        <v/>
      </c>
    </row>
    <row r="393" spans="1:4" hidden="1" x14ac:dyDescent="0.3">
      <c r="A393" s="16" t="s">
        <v>399</v>
      </c>
      <c r="B393" t="s">
        <v>31</v>
      </c>
      <c r="C393">
        <v>22</v>
      </c>
      <c r="D393" s="17" t="str">
        <f t="shared" si="24"/>
        <v/>
      </c>
    </row>
    <row r="394" spans="1:4" hidden="1" x14ac:dyDescent="0.3">
      <c r="A394" s="16" t="s">
        <v>400</v>
      </c>
      <c r="B394" t="s">
        <v>32</v>
      </c>
      <c r="C394">
        <v>22</v>
      </c>
      <c r="D394" s="17" t="str">
        <f t="shared" si="24"/>
        <v/>
      </c>
    </row>
    <row r="395" spans="1:4" hidden="1" x14ac:dyDescent="0.3">
      <c r="A395" s="16" t="s">
        <v>401</v>
      </c>
      <c r="B395" t="s">
        <v>33</v>
      </c>
      <c r="C395">
        <v>22</v>
      </c>
      <c r="D395" s="17" t="str">
        <f t="shared" si="24"/>
        <v/>
      </c>
    </row>
    <row r="396" spans="1:4" hidden="1" x14ac:dyDescent="0.3">
      <c r="A396" s="16" t="s">
        <v>402</v>
      </c>
      <c r="B396" t="s">
        <v>34</v>
      </c>
      <c r="C396">
        <v>22</v>
      </c>
      <c r="D396" s="17" t="str">
        <f t="shared" si="24"/>
        <v/>
      </c>
    </row>
    <row r="397" spans="1:4" hidden="1" x14ac:dyDescent="0.3">
      <c r="A397" s="16" t="s">
        <v>403</v>
      </c>
      <c r="B397" t="s">
        <v>35</v>
      </c>
      <c r="C397">
        <v>22</v>
      </c>
      <c r="D397" s="17" t="str">
        <f t="shared" si="24"/>
        <v/>
      </c>
    </row>
    <row r="398" spans="1:4" hidden="1" x14ac:dyDescent="0.3">
      <c r="A398" s="16" t="s">
        <v>404</v>
      </c>
      <c r="B398" t="s">
        <v>18</v>
      </c>
      <c r="C398">
        <v>23</v>
      </c>
      <c r="D398" s="17" t="str">
        <f>IF(X2&lt;&gt;"",X2,"")</f>
        <v>Buffer</v>
      </c>
    </row>
    <row r="399" spans="1:4" hidden="1" x14ac:dyDescent="0.3">
      <c r="A399" s="16" t="s">
        <v>405</v>
      </c>
      <c r="B399" t="s">
        <v>21</v>
      </c>
      <c r="C399">
        <v>23</v>
      </c>
      <c r="D399" s="17" t="str">
        <f t="shared" ref="D399:D413" si="25">IF(T74&lt;&gt;"",T74,"")</f>
        <v/>
      </c>
    </row>
    <row r="400" spans="1:4" hidden="1" x14ac:dyDescent="0.3">
      <c r="A400" s="16" t="s">
        <v>406</v>
      </c>
      <c r="B400" t="s">
        <v>22</v>
      </c>
      <c r="C400">
        <v>23</v>
      </c>
      <c r="D400" s="17" t="str">
        <f t="shared" si="25"/>
        <v/>
      </c>
    </row>
    <row r="401" spans="1:5" hidden="1" x14ac:dyDescent="0.3">
      <c r="A401" s="16" t="s">
        <v>407</v>
      </c>
      <c r="B401" t="s">
        <v>23</v>
      </c>
      <c r="C401">
        <v>23</v>
      </c>
      <c r="D401" s="17" t="str">
        <f t="shared" si="25"/>
        <v/>
      </c>
    </row>
    <row r="402" spans="1:5" hidden="1" x14ac:dyDescent="0.3">
      <c r="A402" s="16" t="s">
        <v>408</v>
      </c>
      <c r="B402" t="s">
        <v>24</v>
      </c>
      <c r="C402">
        <v>23</v>
      </c>
      <c r="D402" s="17" t="str">
        <f t="shared" si="25"/>
        <v/>
      </c>
    </row>
    <row r="403" spans="1:5" hidden="1" x14ac:dyDescent="0.3">
      <c r="A403" s="16" t="s">
        <v>409</v>
      </c>
      <c r="B403" t="s">
        <v>25</v>
      </c>
      <c r="C403">
        <v>23</v>
      </c>
      <c r="D403" s="17" t="str">
        <f t="shared" si="25"/>
        <v/>
      </c>
    </row>
    <row r="404" spans="1:5" hidden="1" x14ac:dyDescent="0.3">
      <c r="A404" s="16" t="s">
        <v>410</v>
      </c>
      <c r="B404" t="s">
        <v>26</v>
      </c>
      <c r="C404">
        <v>23</v>
      </c>
      <c r="D404" s="17" t="str">
        <f t="shared" si="25"/>
        <v/>
      </c>
    </row>
    <row r="405" spans="1:5" hidden="1" x14ac:dyDescent="0.3">
      <c r="A405" s="16" t="s">
        <v>411</v>
      </c>
      <c r="B405" t="s">
        <v>27</v>
      </c>
      <c r="C405">
        <v>23</v>
      </c>
      <c r="D405" s="17" t="str">
        <f t="shared" si="25"/>
        <v/>
      </c>
    </row>
    <row r="406" spans="1:5" hidden="1" x14ac:dyDescent="0.3">
      <c r="A406" s="16" t="s">
        <v>412</v>
      </c>
      <c r="B406" t="s">
        <v>28</v>
      </c>
      <c r="C406">
        <v>23</v>
      </c>
      <c r="D406" s="17" t="str">
        <f t="shared" si="25"/>
        <v/>
      </c>
    </row>
    <row r="407" spans="1:5" hidden="1" x14ac:dyDescent="0.3">
      <c r="A407" s="16" t="s">
        <v>413</v>
      </c>
      <c r="B407" t="s">
        <v>29</v>
      </c>
      <c r="C407">
        <v>23</v>
      </c>
      <c r="D407" s="17" t="str">
        <f t="shared" si="25"/>
        <v/>
      </c>
    </row>
    <row r="408" spans="1:5" hidden="1" x14ac:dyDescent="0.3">
      <c r="A408" s="16" t="s">
        <v>414</v>
      </c>
      <c r="B408" t="s">
        <v>30</v>
      </c>
      <c r="C408">
        <v>23</v>
      </c>
      <c r="D408" s="17" t="str">
        <f t="shared" si="25"/>
        <v/>
      </c>
    </row>
    <row r="409" spans="1:5" hidden="1" x14ac:dyDescent="0.3">
      <c r="A409" s="16" t="s">
        <v>415</v>
      </c>
      <c r="B409" t="s">
        <v>31</v>
      </c>
      <c r="C409">
        <v>23</v>
      </c>
      <c r="D409" s="17" t="str">
        <f t="shared" si="25"/>
        <v/>
      </c>
    </row>
    <row r="410" spans="1:5" hidden="1" x14ac:dyDescent="0.3">
      <c r="A410" s="16" t="s">
        <v>416</v>
      </c>
      <c r="B410" t="s">
        <v>32</v>
      </c>
      <c r="C410">
        <v>23</v>
      </c>
      <c r="D410" s="17" t="str">
        <f t="shared" si="25"/>
        <v/>
      </c>
    </row>
    <row r="411" spans="1:5" hidden="1" x14ac:dyDescent="0.3">
      <c r="A411" s="16" t="s">
        <v>417</v>
      </c>
      <c r="B411" t="s">
        <v>33</v>
      </c>
      <c r="C411">
        <v>23</v>
      </c>
      <c r="D411" s="17" t="str">
        <f t="shared" si="25"/>
        <v/>
      </c>
    </row>
    <row r="412" spans="1:5" hidden="1" x14ac:dyDescent="0.3">
      <c r="A412" s="16" t="s">
        <v>418</v>
      </c>
      <c r="B412" t="s">
        <v>34</v>
      </c>
      <c r="C412">
        <v>23</v>
      </c>
      <c r="D412" s="17" t="str">
        <f t="shared" si="25"/>
        <v/>
      </c>
    </row>
    <row r="413" spans="1:5" hidden="1" x14ac:dyDescent="0.3">
      <c r="A413" s="16" t="s">
        <v>419</v>
      </c>
      <c r="B413" t="s">
        <v>35</v>
      </c>
      <c r="C413">
        <v>23</v>
      </c>
      <c r="D413" s="17" t="str">
        <f t="shared" si="25"/>
        <v/>
      </c>
    </row>
    <row r="414" spans="1:5" hidden="1" x14ac:dyDescent="0.3">
      <c r="A414" s="16" t="s">
        <v>420</v>
      </c>
      <c r="B414" t="s">
        <v>18</v>
      </c>
      <c r="C414">
        <v>24</v>
      </c>
      <c r="D414" s="17" t="str">
        <f>IF(Y2&lt;&gt;"",Y2,"")</f>
        <v>Pur-2021May</v>
      </c>
      <c r="E414" s="17"/>
    </row>
    <row r="415" spans="1:5" hidden="1" x14ac:dyDescent="0.3">
      <c r="A415" s="16" t="s">
        <v>421</v>
      </c>
      <c r="B415" t="s">
        <v>21</v>
      </c>
      <c r="C415">
        <v>24</v>
      </c>
      <c r="D415" s="17" t="str">
        <f t="shared" ref="D415:D429" si="26">IF(T90&lt;&gt;"",T90,"")</f>
        <v/>
      </c>
    </row>
    <row r="416" spans="1:5" hidden="1" x14ac:dyDescent="0.3">
      <c r="A416" s="16" t="s">
        <v>422</v>
      </c>
      <c r="B416" t="s">
        <v>22</v>
      </c>
      <c r="C416">
        <v>24</v>
      </c>
      <c r="D416" s="17" t="str">
        <f t="shared" si="26"/>
        <v/>
      </c>
    </row>
    <row r="417" spans="1:4" hidden="1" x14ac:dyDescent="0.3">
      <c r="A417" s="16" t="s">
        <v>423</v>
      </c>
      <c r="B417" t="s">
        <v>23</v>
      </c>
      <c r="C417">
        <v>24</v>
      </c>
      <c r="D417" s="17" t="str">
        <f t="shared" si="26"/>
        <v/>
      </c>
    </row>
    <row r="418" spans="1:4" hidden="1" x14ac:dyDescent="0.3">
      <c r="A418" s="16" t="s">
        <v>424</v>
      </c>
      <c r="B418" t="s">
        <v>24</v>
      </c>
      <c r="C418">
        <v>24</v>
      </c>
      <c r="D418" s="17" t="str">
        <f t="shared" si="26"/>
        <v/>
      </c>
    </row>
    <row r="419" spans="1:4" hidden="1" x14ac:dyDescent="0.3">
      <c r="A419" s="16" t="s">
        <v>425</v>
      </c>
      <c r="B419" t="s">
        <v>25</v>
      </c>
      <c r="C419">
        <v>24</v>
      </c>
      <c r="D419" s="17" t="str">
        <f t="shared" si="26"/>
        <v/>
      </c>
    </row>
    <row r="420" spans="1:4" hidden="1" x14ac:dyDescent="0.3">
      <c r="A420" s="16" t="s">
        <v>426</v>
      </c>
      <c r="B420" t="s">
        <v>26</v>
      </c>
      <c r="C420">
        <v>24</v>
      </c>
      <c r="D420" s="17" t="str">
        <f t="shared" si="26"/>
        <v/>
      </c>
    </row>
    <row r="421" spans="1:4" hidden="1" x14ac:dyDescent="0.3">
      <c r="A421" s="16" t="s">
        <v>427</v>
      </c>
      <c r="B421" t="s">
        <v>27</v>
      </c>
      <c r="C421">
        <v>24</v>
      </c>
      <c r="D421" s="17" t="str">
        <f t="shared" si="26"/>
        <v/>
      </c>
    </row>
    <row r="422" spans="1:4" hidden="1" x14ac:dyDescent="0.3">
      <c r="A422" s="16" t="s">
        <v>428</v>
      </c>
      <c r="B422" t="s">
        <v>28</v>
      </c>
      <c r="C422">
        <v>24</v>
      </c>
      <c r="D422" s="17" t="str">
        <f t="shared" si="26"/>
        <v/>
      </c>
    </row>
    <row r="423" spans="1:4" hidden="1" x14ac:dyDescent="0.3">
      <c r="A423" s="16" t="s">
        <v>429</v>
      </c>
      <c r="B423" t="s">
        <v>29</v>
      </c>
      <c r="C423">
        <v>24</v>
      </c>
      <c r="D423" s="17" t="str">
        <f t="shared" si="26"/>
        <v/>
      </c>
    </row>
    <row r="424" spans="1:4" hidden="1" x14ac:dyDescent="0.3">
      <c r="A424" s="16" t="s">
        <v>430</v>
      </c>
      <c r="B424" t="s">
        <v>30</v>
      </c>
      <c r="C424">
        <v>24</v>
      </c>
      <c r="D424" s="17" t="str">
        <f t="shared" si="26"/>
        <v/>
      </c>
    </row>
    <row r="425" spans="1:4" hidden="1" x14ac:dyDescent="0.3">
      <c r="A425" s="16" t="s">
        <v>431</v>
      </c>
      <c r="B425" t="s">
        <v>31</v>
      </c>
      <c r="C425">
        <v>24</v>
      </c>
      <c r="D425" s="17" t="str">
        <f t="shared" si="26"/>
        <v/>
      </c>
    </row>
    <row r="426" spans="1:4" hidden="1" x14ac:dyDescent="0.3">
      <c r="A426" s="16" t="s">
        <v>432</v>
      </c>
      <c r="B426" t="s">
        <v>32</v>
      </c>
      <c r="C426">
        <v>24</v>
      </c>
      <c r="D426" s="17" t="str">
        <f t="shared" si="26"/>
        <v/>
      </c>
    </row>
    <row r="427" spans="1:4" hidden="1" x14ac:dyDescent="0.3">
      <c r="A427" s="16" t="s">
        <v>433</v>
      </c>
      <c r="B427" t="s">
        <v>33</v>
      </c>
      <c r="C427">
        <v>24</v>
      </c>
      <c r="D427" s="17" t="str">
        <f t="shared" si="26"/>
        <v/>
      </c>
    </row>
    <row r="428" spans="1:4" hidden="1" x14ac:dyDescent="0.3">
      <c r="A428" s="16" t="s">
        <v>434</v>
      </c>
      <c r="B428" t="s">
        <v>34</v>
      </c>
      <c r="C428">
        <v>24</v>
      </c>
      <c r="D428" s="17" t="str">
        <f t="shared" si="26"/>
        <v/>
      </c>
    </row>
    <row r="429" spans="1:4" hidden="1" x14ac:dyDescent="0.3">
      <c r="A429" s="18" t="s">
        <v>435</v>
      </c>
      <c r="B429" t="s">
        <v>35</v>
      </c>
      <c r="C429">
        <v>24</v>
      </c>
      <c r="D429" s="17" t="str">
        <f t="shared" si="26"/>
        <v/>
      </c>
    </row>
  </sheetData>
  <pageMargins left="0.7" right="0.7" top="0.75" bottom="0.75" header="0.3" footer="0.3"/>
  <pageSetup paperSize="9" scale="60"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I429"/>
  <sheetViews>
    <sheetView zoomScale="60" zoomScaleNormal="60" workbookViewId="0">
      <selection activeCell="B17" sqref="B17"/>
    </sheetView>
  </sheetViews>
  <sheetFormatPr defaultColWidth="8.88671875" defaultRowHeight="14.4" x14ac:dyDescent="0.3"/>
  <cols>
    <col min="2" max="2" width="25.88671875" customWidth="1"/>
    <col min="28" max="28" width="12.88671875" bestFit="1" customWidth="1"/>
    <col min="29" max="29" width="7.88671875" bestFit="1" customWidth="1"/>
    <col min="30" max="30" width="22.109375" bestFit="1" customWidth="1"/>
    <col min="31" max="31" width="41.88671875" bestFit="1" customWidth="1"/>
    <col min="32" max="32" width="2.109375" bestFit="1" customWidth="1"/>
    <col min="33" max="33" width="32.44140625" bestFit="1" customWidth="1"/>
    <col min="34" max="34" width="32.44140625" customWidth="1"/>
  </cols>
  <sheetData>
    <row r="1" spans="1:35" x14ac:dyDescent="0.3">
      <c r="A1" t="str">
        <f>IF('Layout full names (mandatory)'!A58&lt;&gt;"",'Layout full names (mandatory)'!A58,"")</f>
        <v/>
      </c>
      <c r="B1" t="str">
        <f>IF('Layout full names (mandatory)'!B58&lt;&gt;"",'Layout full names (mandatory)'!B58,"")</f>
        <v/>
      </c>
      <c r="C1" t="str">
        <f>IF('Layout full names (mandatory)'!C58&lt;&gt;"",'Layout full names (mandatory)'!C58,"")</f>
        <v/>
      </c>
      <c r="D1" t="str">
        <f>IF('Layout full names (mandatory)'!D58&lt;&gt;"",'Layout full names (mandatory)'!D58,"")</f>
        <v/>
      </c>
      <c r="E1" t="str">
        <f>IF('Layout full names (mandatory)'!E58&lt;&gt;"",'Layout full names (mandatory)'!E58,"")</f>
        <v/>
      </c>
      <c r="F1" t="str">
        <f>IF('Layout full names (mandatory)'!F58&lt;&gt;"",'Layout full names (mandatory)'!F58,"")</f>
        <v/>
      </c>
      <c r="G1" t="str">
        <f>IF('Layout full names (mandatory)'!G58&lt;&gt;"",'Layout full names (mandatory)'!G58,"")</f>
        <v/>
      </c>
      <c r="H1" t="str">
        <f>IF('Layout full names (mandatory)'!H58&lt;&gt;"",'Layout full names (mandatory)'!H58,"")</f>
        <v/>
      </c>
      <c r="I1">
        <f>IF('Layout full names (mandatory)'!K60&lt;&gt;"",'Layout full names (mandatory)'!K60,"")</f>
        <v>8</v>
      </c>
      <c r="J1">
        <f>IF('Layout full names (mandatory)'!L60&lt;&gt;"",'Layout full names (mandatory)'!L60,"")</f>
        <v>9</v>
      </c>
      <c r="K1">
        <f>IF('Layout full names (mandatory)'!M60&lt;&gt;"",'Layout full names (mandatory)'!M60,"")</f>
        <v>10</v>
      </c>
      <c r="L1">
        <f>IF('Layout full names (mandatory)'!N60&lt;&gt;"",'Layout full names (mandatory)'!N60,"")</f>
        <v>11</v>
      </c>
      <c r="M1">
        <f>IF('Layout full names (mandatory)'!O60&lt;&gt;"",'Layout full names (mandatory)'!O60,"")</f>
        <v>12</v>
      </c>
      <c r="N1">
        <f>IF('Layout full names (mandatory)'!P60&lt;&gt;"",'Layout full names (mandatory)'!P60,"")</f>
        <v>13</v>
      </c>
      <c r="O1">
        <f>IF('Layout full names (mandatory)'!Q60&lt;&gt;"",'Layout full names (mandatory)'!Q60,"")</f>
        <v>14</v>
      </c>
      <c r="P1">
        <f>IF('Layout full names (mandatory)'!R60&lt;&gt;"",'Layout full names (mandatory)'!R60,"")</f>
        <v>15</v>
      </c>
      <c r="Q1">
        <f>IF('Layout full names (mandatory)'!S60&lt;&gt;"",'Layout full names (mandatory)'!S60,"")</f>
        <v>16</v>
      </c>
      <c r="R1">
        <f>IF('Layout full names (mandatory)'!T60&lt;&gt;"",'Layout full names (mandatory)'!T60,"")</f>
        <v>17</v>
      </c>
      <c r="S1">
        <f>IF('Layout full names (mandatory)'!U60&lt;&gt;"",'Layout full names (mandatory)'!U60,"")</f>
        <v>18</v>
      </c>
      <c r="T1">
        <f>IF('Layout full names (mandatory)'!V60&lt;&gt;"",'Layout full names (mandatory)'!V60,"")</f>
        <v>19</v>
      </c>
      <c r="U1">
        <f>IF('Layout full names (mandatory)'!W60&lt;&gt;"",'Layout full names (mandatory)'!W60,"")</f>
        <v>20</v>
      </c>
      <c r="V1">
        <f>IF('Layout full names (mandatory)'!X60&lt;&gt;"",'Layout full names (mandatory)'!X60,"")</f>
        <v>21</v>
      </c>
      <c r="W1">
        <f>IF('Layout full names (mandatory)'!Y60&lt;&gt;"",'Layout full names (mandatory)'!Y60,"")</f>
        <v>22</v>
      </c>
      <c r="X1">
        <f>IF('Layout full names (mandatory)'!Z60&lt;&gt;"",'Layout full names (mandatory)'!Z60,"")</f>
        <v>23</v>
      </c>
      <c r="Y1">
        <f>IF('Layout full names (mandatory)'!AA60&lt;&gt;"",'Layout full names (mandatory)'!AA60,"")</f>
        <v>24</v>
      </c>
      <c r="AB1" t="s">
        <v>436</v>
      </c>
      <c r="AD1" t="s">
        <v>437</v>
      </c>
      <c r="AF1" t="s">
        <v>438</v>
      </c>
      <c r="AI1" t="s">
        <v>439</v>
      </c>
    </row>
    <row r="2" spans="1:35" x14ac:dyDescent="0.3">
      <c r="A2" t="str">
        <f>IF('Layout full names (mandatory)'!C61&lt;&gt;"",'Layout full names (mandatory)'!C61,"")</f>
        <v>A</v>
      </c>
      <c r="B2" t="str">
        <f>IF(AND('Layout full names (mandatory)'!D61&lt;&gt;"",'Layout full names (mandatory)'!D2&lt;&gt;""),'Layout full names (mandatory)'!D61,"")</f>
        <v>Buffer</v>
      </c>
      <c r="C2" t="str">
        <f>IF(AND('Layout full names (mandatory)'!E61&lt;&gt;"",'Layout full names (mandatory)'!E2&lt;&gt;""),'Layout full names (mandatory)'!E61,"")</f>
        <v>XXXX-WT-fixed_Pur-2021May</v>
      </c>
      <c r="D2" t="str">
        <f>IF(AND('Layout full names (mandatory)'!F61&lt;&gt;"",'Layout full names (mandatory)'!F2&lt;&gt;""),'Layout full names (mandatory)'!F61,"")</f>
        <v>Buffer</v>
      </c>
      <c r="E2" t="str">
        <f>IF(AND('Layout full names (mandatory)'!G61&lt;&gt;"",'Layout full names (mandatory)'!G2&lt;&gt;""),'Layout full names (mandatory)'!G61,"")</f>
        <v>XXXX-WT-fixed_Pur-2021May</v>
      </c>
      <c r="F2" t="str">
        <f>IF(AND('Layout full names (mandatory)'!H61&lt;&gt;"",'Layout full names (mandatory)'!H2&lt;&gt;""),'Layout full names (mandatory)'!H61,"")</f>
        <v>Buffer</v>
      </c>
      <c r="G2" t="str">
        <f>IF(AND('Layout full names (mandatory)'!I61&lt;&gt;"",'Layout full names (mandatory)'!I2&lt;&gt;""),'Layout full names (mandatory)'!I61,"")</f>
        <v>XXXX-WT-fixed_Pur-2021May</v>
      </c>
      <c r="H2" t="str">
        <f>IF(AND('Layout full names (mandatory)'!J61&lt;&gt;"",'Layout full names (mandatory)'!J2&lt;&gt;""),'Layout full names (mandatory)'!J61,"")</f>
        <v>Buffer</v>
      </c>
      <c r="I2" t="str">
        <f>IF(AND('Layout full names (mandatory)'!K61&lt;&gt;"",'Layout full names (mandatory)'!K2&lt;&gt;""),'Layout full names (mandatory)'!K61,"")</f>
        <v>XXXX-WT-fixed_Pur-2021May</v>
      </c>
      <c r="J2" t="str">
        <f>IF(AND('Layout full names (mandatory)'!L61&lt;&gt;"",'Layout full names (mandatory)'!L2&lt;&gt;""),'Layout full names (mandatory)'!L61,"")</f>
        <v>Buffer</v>
      </c>
      <c r="K2" t="str">
        <f>IF(AND('Layout full names (mandatory)'!M61&lt;&gt;"",'Layout full names (mandatory)'!M2&lt;&gt;""),'Layout full names (mandatory)'!M61,"")</f>
        <v>XXXX-WT-fixed_Pur-2021May</v>
      </c>
      <c r="L2" t="str">
        <f>IF(AND('Layout full names (mandatory)'!N61&lt;&gt;"",'Layout full names (mandatory)'!N2&lt;&gt;""),'Layout full names (mandatory)'!N61,"")</f>
        <v>Buffer</v>
      </c>
      <c r="M2" t="str">
        <f>IF(AND('Layout full names (mandatory)'!O61&lt;&gt;"",'Layout full names (mandatory)'!O2&lt;&gt;""),'Layout full names (mandatory)'!O61,"")</f>
        <v>XXXX-WT-fixed_Pur-2021May</v>
      </c>
      <c r="N2" t="str">
        <f>IF(AND('Layout full names (mandatory)'!P61&lt;&gt;"",'Layout full names (mandatory)'!P2&lt;&gt;""),'Layout full names (mandatory)'!P61,"")</f>
        <v>Buffer</v>
      </c>
      <c r="O2" t="str">
        <f>IF(AND('Layout full names (mandatory)'!Q61&lt;&gt;"",'Layout full names (mandatory)'!Q2&lt;&gt;""),'Layout full names (mandatory)'!Q61,"")</f>
        <v>XXXX-WT-fixed_Pur-2021May</v>
      </c>
      <c r="P2" t="str">
        <f>IF(AND('Layout full names (mandatory)'!R61&lt;&gt;"",'Layout full names (mandatory)'!R2&lt;&gt;""),'Layout full names (mandatory)'!R61,"")</f>
        <v>Buffer</v>
      </c>
      <c r="Q2" t="str">
        <f>IF(AND('Layout full names (mandatory)'!S61&lt;&gt;"",'Layout full names (mandatory)'!S2&lt;&gt;""),'Layout full names (mandatory)'!S61,"")</f>
        <v>XXXX-WT-fixed_Pur-2021May</v>
      </c>
      <c r="R2" t="str">
        <f>IF(AND('Layout full names (mandatory)'!T61&lt;&gt;"",'Layout full names (mandatory)'!T2&lt;&gt;""),'Layout full names (mandatory)'!T61,"")</f>
        <v>Buffer</v>
      </c>
      <c r="S2" t="str">
        <f>IF(AND('Layout full names (mandatory)'!U61&lt;&gt;"",'Layout full names (mandatory)'!U2&lt;&gt;""),'Layout full names (mandatory)'!U61,"")</f>
        <v>XXXX-WT-fixed_Pur-2021May</v>
      </c>
      <c r="T2" t="str">
        <f>IF(AND('Layout full names (mandatory)'!V61&lt;&gt;"",'Layout full names (mandatory)'!V2&lt;&gt;""),'Layout full names (mandatory)'!V61,"")</f>
        <v>Buffer</v>
      </c>
      <c r="U2" t="str">
        <f>IF(AND('Layout full names (mandatory)'!W61&lt;&gt;"",'Layout full names (mandatory)'!W2&lt;&gt;""),'Layout full names (mandatory)'!W61,"")</f>
        <v>XXXX-WT-fixed_Pur-2021May</v>
      </c>
      <c r="V2" t="str">
        <f>IF(AND('Layout full names (mandatory)'!X61&lt;&gt;"",'Layout full names (mandatory)'!X2&lt;&gt;""),'Layout full names (mandatory)'!X61,"")</f>
        <v>Buffer</v>
      </c>
      <c r="W2" t="str">
        <f>IF(AND('Layout full names (mandatory)'!Y61&lt;&gt;"",'Layout full names (mandatory)'!Y2&lt;&gt;""),'Layout full names (mandatory)'!Y61,"")</f>
        <v>XXXX-WT-fixed_Pur-2021May</v>
      </c>
      <c r="X2" t="str">
        <f>IF(AND('Layout full names (mandatory)'!Z61&lt;&gt;"",'Layout full names (mandatory)'!Z2&lt;&gt;""),'Layout full names (mandatory)'!Z61,"")</f>
        <v>Buffer</v>
      </c>
      <c r="Y2" t="str">
        <f>IF(AND('Layout full names (mandatory)'!AA61&lt;&gt;"",'Layout full names (mandatory)'!AA2&lt;&gt;""),'Layout full names (mandatory)'!AA61,"")</f>
        <v>XXXX-WT-fixed_Pur-2021May</v>
      </c>
      <c r="AB2">
        <v>1.1499999999999999</v>
      </c>
      <c r="AD2">
        <v>1</v>
      </c>
      <c r="AG2">
        <v>50</v>
      </c>
      <c r="AI2">
        <v>60</v>
      </c>
    </row>
    <row r="3" spans="1:35" x14ac:dyDescent="0.3">
      <c r="A3" t="str">
        <f>IF('Layout full names (mandatory)'!C62&lt;&gt;"",'Layout full names (mandatory)'!C62,"")</f>
        <v>B</v>
      </c>
      <c r="B3" t="str">
        <f>IF(AND('Layout full names (mandatory)'!D62&lt;&gt;"",'Layout full names (mandatory)'!D3&lt;&gt;""),'Layout full names (mandatory)'!D62,"")</f>
        <v>XXXX-WT-fixed_Pur-2021May</v>
      </c>
      <c r="C3" t="str">
        <f>IF(AND('Layout full names (mandatory)'!E62&lt;&gt;"",'Layout full names (mandatory)'!E3&lt;&gt;""),'Layout full names (mandatory)'!E62,"")</f>
        <v>XXXX-WT-fixed_Pur-2021May</v>
      </c>
      <c r="D3" t="str">
        <f>IF(AND('Layout full names (mandatory)'!F62&lt;&gt;"",'Layout full names (mandatory)'!F3&lt;&gt;""),'Layout full names (mandatory)'!F62,"")</f>
        <v>XXXX-WT-fixed_Pur-2021May</v>
      </c>
      <c r="E3" t="str">
        <f>IF(AND('Layout full names (mandatory)'!G62&lt;&gt;"",'Layout full names (mandatory)'!G3&lt;&gt;""),'Layout full names (mandatory)'!G62,"")</f>
        <v>XXXX-WT-fixed_Pur-2021May</v>
      </c>
      <c r="F3" t="str">
        <f>IF(AND('Layout full names (mandatory)'!H62&lt;&gt;"",'Layout full names (mandatory)'!H3&lt;&gt;""),'Layout full names (mandatory)'!H62,"")</f>
        <v>XXXX-WT-fixed_Pur-2021May</v>
      </c>
      <c r="G3" t="str">
        <f>IF(AND('Layout full names (mandatory)'!I62&lt;&gt;"",'Layout full names (mandatory)'!I3&lt;&gt;""),'Layout full names (mandatory)'!I62,"")</f>
        <v>XXXX-WT-fixed_Pur-2021May</v>
      </c>
      <c r="H3" t="str">
        <f>IF(AND('Layout full names (mandatory)'!J62&lt;&gt;"",'Layout full names (mandatory)'!J3&lt;&gt;""),'Layout full names (mandatory)'!J62,"")</f>
        <v>XXXX-WT-fixed_Pur-2021May</v>
      </c>
      <c r="I3" t="str">
        <f>IF(AND('Layout full names (mandatory)'!K62&lt;&gt;"",'Layout full names (mandatory)'!K3&lt;&gt;""),'Layout full names (mandatory)'!K62,"")</f>
        <v>XXXX-WT-fixed_Pur-2021May</v>
      </c>
      <c r="J3" t="str">
        <f>IF(AND('Layout full names (mandatory)'!L62&lt;&gt;"",'Layout full names (mandatory)'!L3&lt;&gt;""),'Layout full names (mandatory)'!L62,"")</f>
        <v>XXXX-WT-fixed_Pur-2021May</v>
      </c>
      <c r="K3" t="str">
        <f>IF(AND('Layout full names (mandatory)'!M62&lt;&gt;"",'Layout full names (mandatory)'!M3&lt;&gt;""),'Layout full names (mandatory)'!M62,"")</f>
        <v>XXXX-WT-fixed_Pur-2021May</v>
      </c>
      <c r="L3" t="str">
        <f>IF(AND('Layout full names (mandatory)'!N62&lt;&gt;"",'Layout full names (mandatory)'!N3&lt;&gt;""),'Layout full names (mandatory)'!N62,"")</f>
        <v>XXXX-WT-fixed_Pur-2021May</v>
      </c>
      <c r="M3" t="str">
        <f>IF(AND('Layout full names (mandatory)'!O62&lt;&gt;"",'Layout full names (mandatory)'!O3&lt;&gt;""),'Layout full names (mandatory)'!O62,"")</f>
        <v>XXXX-WT-fixed_Pur-2021May</v>
      </c>
      <c r="N3" t="str">
        <f>IF(AND('Layout full names (mandatory)'!P62&lt;&gt;"",'Layout full names (mandatory)'!P3&lt;&gt;""),'Layout full names (mandatory)'!P62,"")</f>
        <v>XXXX-WT-fixed_Pur-2021May</v>
      </c>
      <c r="O3" t="str">
        <f>IF(AND('Layout full names (mandatory)'!Q62&lt;&gt;"",'Layout full names (mandatory)'!Q3&lt;&gt;""),'Layout full names (mandatory)'!Q62,"")</f>
        <v>XXXX-WT-fixed_Pur-2021May</v>
      </c>
      <c r="P3" t="str">
        <f>IF(AND('Layout full names (mandatory)'!R62&lt;&gt;"",'Layout full names (mandatory)'!R3&lt;&gt;""),'Layout full names (mandatory)'!R62,"")</f>
        <v>XXXX-WT-fixed_Pur-2021May</v>
      </c>
      <c r="Q3" t="str">
        <f>IF(AND('Layout full names (mandatory)'!S62&lt;&gt;"",'Layout full names (mandatory)'!S3&lt;&gt;""),'Layout full names (mandatory)'!S62,"")</f>
        <v>XXXX-WT-fixed_Pur-2021May</v>
      </c>
      <c r="R3" t="str">
        <f>IF(AND('Layout full names (mandatory)'!T62&lt;&gt;"",'Layout full names (mandatory)'!T3&lt;&gt;""),'Layout full names (mandatory)'!T62,"")</f>
        <v>XXXX-WT-fixed_Pur-2021May</v>
      </c>
      <c r="S3" t="str">
        <f>IF(AND('Layout full names (mandatory)'!U62&lt;&gt;"",'Layout full names (mandatory)'!U3&lt;&gt;""),'Layout full names (mandatory)'!U62,"")</f>
        <v>XXXX-WT-fixed_Pur-2021May</v>
      </c>
      <c r="T3" t="str">
        <f>IF(AND('Layout full names (mandatory)'!V62&lt;&gt;"",'Layout full names (mandatory)'!V3&lt;&gt;""),'Layout full names (mandatory)'!V62,"")</f>
        <v>XXXX-WT-fixed_Pur-2021May</v>
      </c>
      <c r="U3" t="str">
        <f>IF(AND('Layout full names (mandatory)'!W62&lt;&gt;"",'Layout full names (mandatory)'!W3&lt;&gt;""),'Layout full names (mandatory)'!W62,"")</f>
        <v>XXXX-WT-fixed_Pur-2021May</v>
      </c>
      <c r="V3" t="str">
        <f>IF(AND('Layout full names (mandatory)'!X62&lt;&gt;"",'Layout full names (mandatory)'!X3&lt;&gt;""),'Layout full names (mandatory)'!X62,"")</f>
        <v>XXXX-WT-fixed_Pur-2021May</v>
      </c>
      <c r="W3" t="str">
        <f>IF(AND('Layout full names (mandatory)'!Y62&lt;&gt;"",'Layout full names (mandatory)'!Y3&lt;&gt;""),'Layout full names (mandatory)'!Y62,"")</f>
        <v>XXXX-WT-fixed_Pur-2021May</v>
      </c>
      <c r="X3" t="str">
        <f>IF(AND('Layout full names (mandatory)'!Z62&lt;&gt;"",'Layout full names (mandatory)'!Z3&lt;&gt;""),'Layout full names (mandatory)'!Z62,"")</f>
        <v>XXXX-WT-fixed_Pur-2021May</v>
      </c>
      <c r="Y3" t="str">
        <f>IF(AND('Layout full names (mandatory)'!AA62&lt;&gt;"",'Layout full names (mandatory)'!AA3&lt;&gt;""),'Layout full names (mandatory)'!AA62,"")</f>
        <v>XXXX-WT-fixed_Pur-2021May</v>
      </c>
    </row>
    <row r="4" spans="1:35" x14ac:dyDescent="0.3">
      <c r="A4" t="str">
        <f>IF('Layout full names (mandatory)'!C63&lt;&gt;"",'Layout full names (mandatory)'!C63,"")</f>
        <v>C</v>
      </c>
      <c r="B4" t="str">
        <f>IF(AND('Layout full names (mandatory)'!D63&lt;&gt;"",'Layout full names (mandatory)'!D4&lt;&gt;""),'Layout full names (mandatory)'!D63,"")</f>
        <v>XXXX-WT-fixed_Pur-2021May</v>
      </c>
      <c r="C4" t="str">
        <f>IF(AND('Layout full names (mandatory)'!E63&lt;&gt;"",'Layout full names (mandatory)'!E4&lt;&gt;""),'Layout full names (mandatory)'!E63,"")</f>
        <v>XXXX-WT-fixed_Pur-2021May</v>
      </c>
      <c r="D4" t="str">
        <f>IF(AND('Layout full names (mandatory)'!F63&lt;&gt;"",'Layout full names (mandatory)'!F4&lt;&gt;""),'Layout full names (mandatory)'!F63,"")</f>
        <v>XXXX-WT-fixed_Pur-2021May</v>
      </c>
      <c r="E4" t="str">
        <f>IF(AND('Layout full names (mandatory)'!G63&lt;&gt;"",'Layout full names (mandatory)'!G4&lt;&gt;""),'Layout full names (mandatory)'!G63,"")</f>
        <v>XXXX-WT-fixed_Pur-2021May</v>
      </c>
      <c r="F4" t="str">
        <f>IF(AND('Layout full names (mandatory)'!H63&lt;&gt;"",'Layout full names (mandatory)'!H4&lt;&gt;""),'Layout full names (mandatory)'!H63,"")</f>
        <v>XXXX-WT-fixed_Pur-2021May</v>
      </c>
      <c r="G4" t="str">
        <f>IF(AND('Layout full names (mandatory)'!I63&lt;&gt;"",'Layout full names (mandatory)'!I4&lt;&gt;""),'Layout full names (mandatory)'!I63,"")</f>
        <v>XXXX-WT-fixed_Pur-2021May</v>
      </c>
      <c r="H4" t="str">
        <f>IF(AND('Layout full names (mandatory)'!J63&lt;&gt;"",'Layout full names (mandatory)'!J4&lt;&gt;""),'Layout full names (mandatory)'!J63,"")</f>
        <v>XXXX-WT-fixed_Pur-2021May</v>
      </c>
      <c r="I4" t="str">
        <f>IF(AND('Layout full names (mandatory)'!K63&lt;&gt;"",'Layout full names (mandatory)'!K4&lt;&gt;""),'Layout full names (mandatory)'!K63,"")</f>
        <v>XXXX-WT-fixed_Pur-2021May</v>
      </c>
      <c r="J4" t="str">
        <f>IF(AND('Layout full names (mandatory)'!L63&lt;&gt;"",'Layout full names (mandatory)'!L4&lt;&gt;""),'Layout full names (mandatory)'!L63,"")</f>
        <v>XXXX-WT-fixed_Pur-2021May</v>
      </c>
      <c r="K4" t="str">
        <f>IF(AND('Layout full names (mandatory)'!M63&lt;&gt;"",'Layout full names (mandatory)'!M4&lt;&gt;""),'Layout full names (mandatory)'!M63,"")</f>
        <v>XXXX-WT-fixed_Pur-2021May</v>
      </c>
      <c r="L4" t="str">
        <f>IF(AND('Layout full names (mandatory)'!N63&lt;&gt;"",'Layout full names (mandatory)'!N4&lt;&gt;""),'Layout full names (mandatory)'!N63,"")</f>
        <v>XXXX-WT-fixed_Pur-2021May</v>
      </c>
      <c r="M4" t="str">
        <f>IF(AND('Layout full names (mandatory)'!O63&lt;&gt;"",'Layout full names (mandatory)'!O4&lt;&gt;""),'Layout full names (mandatory)'!O63,"")</f>
        <v>XXXX-WT-fixed_Pur-2021May</v>
      </c>
      <c r="N4" t="str">
        <f>IF(AND('Layout full names (mandatory)'!P63&lt;&gt;"",'Layout full names (mandatory)'!P4&lt;&gt;""),'Layout full names (mandatory)'!P63,"")</f>
        <v>XXXX-WT-fixed_Pur-2021May</v>
      </c>
      <c r="O4" t="str">
        <f>IF(AND('Layout full names (mandatory)'!Q63&lt;&gt;"",'Layout full names (mandatory)'!Q4&lt;&gt;""),'Layout full names (mandatory)'!Q63,"")</f>
        <v>XXXX-WT-fixed_Pur-2021May</v>
      </c>
      <c r="P4" t="str">
        <f>IF(AND('Layout full names (mandatory)'!R63&lt;&gt;"",'Layout full names (mandatory)'!R4&lt;&gt;""),'Layout full names (mandatory)'!R63,"")</f>
        <v>XXXX-WT-fixed_Pur-2021May</v>
      </c>
      <c r="Q4" t="str">
        <f>IF(AND('Layout full names (mandatory)'!S63&lt;&gt;"",'Layout full names (mandatory)'!S4&lt;&gt;""),'Layout full names (mandatory)'!S63,"")</f>
        <v>XXXX-WT-fixed_Pur-2021May</v>
      </c>
      <c r="R4" t="str">
        <f>IF(AND('Layout full names (mandatory)'!T63&lt;&gt;"",'Layout full names (mandatory)'!T4&lt;&gt;""),'Layout full names (mandatory)'!T63,"")</f>
        <v>XXXX-WT-fixed_Pur-2021May</v>
      </c>
      <c r="S4" t="str">
        <f>IF(AND('Layout full names (mandatory)'!U63&lt;&gt;"",'Layout full names (mandatory)'!U4&lt;&gt;""),'Layout full names (mandatory)'!U63,"")</f>
        <v>XXXX-WT-fixed_Pur-2021May</v>
      </c>
      <c r="T4" t="str">
        <f>IF(AND('Layout full names (mandatory)'!V63&lt;&gt;"",'Layout full names (mandatory)'!V4&lt;&gt;""),'Layout full names (mandatory)'!V63,"")</f>
        <v>XXXX-WT-fixed_Pur-2021May</v>
      </c>
      <c r="U4" t="str">
        <f>IF(AND('Layout full names (mandatory)'!W63&lt;&gt;"",'Layout full names (mandatory)'!W4&lt;&gt;""),'Layout full names (mandatory)'!W63,"")</f>
        <v>XXXX-WT-fixed_Pur-2021May</v>
      </c>
      <c r="V4" t="str">
        <f>IF(AND('Layout full names (mandatory)'!X63&lt;&gt;"",'Layout full names (mandatory)'!X4&lt;&gt;""),'Layout full names (mandatory)'!X63,"")</f>
        <v>XXXX-WT-fixed_Pur-2021May</v>
      </c>
      <c r="W4" t="str">
        <f>IF(AND('Layout full names (mandatory)'!Y63&lt;&gt;"",'Layout full names (mandatory)'!Y4&lt;&gt;""),'Layout full names (mandatory)'!Y63,"")</f>
        <v>XXXX-WT-fixed_Pur-2021May</v>
      </c>
      <c r="X4" t="str">
        <f>IF(AND('Layout full names (mandatory)'!Z63&lt;&gt;"",'Layout full names (mandatory)'!Z4&lt;&gt;""),'Layout full names (mandatory)'!Z63,"")</f>
        <v>XXXX-WT-fixed_Pur-2021May</v>
      </c>
      <c r="Y4" t="str">
        <f>IF(AND('Layout full names (mandatory)'!AA63&lt;&gt;"",'Layout full names (mandatory)'!AA4&lt;&gt;""),'Layout full names (mandatory)'!AA63,"")</f>
        <v>XXXX-WT-fixed_Pur-2021May</v>
      </c>
      <c r="AB4" s="19" t="s">
        <v>19</v>
      </c>
      <c r="AC4" s="19" t="s">
        <v>20</v>
      </c>
      <c r="AD4" t="s">
        <v>440</v>
      </c>
      <c r="AE4" t="s">
        <v>441</v>
      </c>
      <c r="AG4" t="s">
        <v>442</v>
      </c>
    </row>
    <row r="5" spans="1:35" x14ac:dyDescent="0.3">
      <c r="A5" t="str">
        <f>IF('Layout full names (mandatory)'!C64&lt;&gt;"",'Layout full names (mandatory)'!C64,"")</f>
        <v>D</v>
      </c>
      <c r="B5" t="str">
        <f>IF(AND('Layout full names (mandatory)'!D64&lt;&gt;"",'Layout full names (mandatory)'!D5&lt;&gt;""),'Layout full names (mandatory)'!D64,"")</f>
        <v>XXXX-WT-fixed_Pur-2021May</v>
      </c>
      <c r="C5" t="str">
        <f>IF(AND('Layout full names (mandatory)'!E64&lt;&gt;"",'Layout full names (mandatory)'!E5&lt;&gt;""),'Layout full names (mandatory)'!E64,"")</f>
        <v>XXXX-WT-fixed_Pur-2021May</v>
      </c>
      <c r="D5" t="str">
        <f>IF(AND('Layout full names (mandatory)'!F64&lt;&gt;"",'Layout full names (mandatory)'!F5&lt;&gt;""),'Layout full names (mandatory)'!F64,"")</f>
        <v>XXXX-WT-fixed_Pur-2021May</v>
      </c>
      <c r="E5" t="str">
        <f>IF(AND('Layout full names (mandatory)'!G64&lt;&gt;"",'Layout full names (mandatory)'!G5&lt;&gt;""),'Layout full names (mandatory)'!G64,"")</f>
        <v>XXXX-WT-fixed_Pur-2021May</v>
      </c>
      <c r="F5" t="str">
        <f>IF(AND('Layout full names (mandatory)'!H64&lt;&gt;"",'Layout full names (mandatory)'!H5&lt;&gt;""),'Layout full names (mandatory)'!H64,"")</f>
        <v>XXXX-WT-fixed_Pur-2021May</v>
      </c>
      <c r="G5" t="str">
        <f>IF(AND('Layout full names (mandatory)'!I64&lt;&gt;"",'Layout full names (mandatory)'!I5&lt;&gt;""),'Layout full names (mandatory)'!I64,"")</f>
        <v>XXXX-WT-fixed_Pur-2021May</v>
      </c>
      <c r="H5" t="str">
        <f>IF(AND('Layout full names (mandatory)'!J64&lt;&gt;"",'Layout full names (mandatory)'!J5&lt;&gt;""),'Layout full names (mandatory)'!J64,"")</f>
        <v>XXXX-WT-fixed_Pur-2021May</v>
      </c>
      <c r="I5" t="str">
        <f>IF(AND('Layout full names (mandatory)'!K64&lt;&gt;"",'Layout full names (mandatory)'!K5&lt;&gt;""),'Layout full names (mandatory)'!K64,"")</f>
        <v>XXXX-WT-fixed_Pur-2021May</v>
      </c>
      <c r="J5" t="str">
        <f>IF(AND('Layout full names (mandatory)'!L64&lt;&gt;"",'Layout full names (mandatory)'!L5&lt;&gt;""),'Layout full names (mandatory)'!L64,"")</f>
        <v>XXXX-WT-fixed_Pur-2021May</v>
      </c>
      <c r="K5" t="str">
        <f>IF(AND('Layout full names (mandatory)'!M64&lt;&gt;"",'Layout full names (mandatory)'!M5&lt;&gt;""),'Layout full names (mandatory)'!M64,"")</f>
        <v>XXXX-WT-fixed_Pur-2021May</v>
      </c>
      <c r="L5" t="str">
        <f>IF(AND('Layout full names (mandatory)'!N64&lt;&gt;"",'Layout full names (mandatory)'!N5&lt;&gt;""),'Layout full names (mandatory)'!N64,"")</f>
        <v>XXXX-WT-fixed_Pur-2021May</v>
      </c>
      <c r="M5" t="str">
        <f>IF(AND('Layout full names (mandatory)'!O64&lt;&gt;"",'Layout full names (mandatory)'!O5&lt;&gt;""),'Layout full names (mandatory)'!O64,"")</f>
        <v>XXXX-WT-fixed_Pur-2021May</v>
      </c>
      <c r="N5" t="str">
        <f>IF(AND('Layout full names (mandatory)'!P64&lt;&gt;"",'Layout full names (mandatory)'!P5&lt;&gt;""),'Layout full names (mandatory)'!P64,"")</f>
        <v>XXXX-WT-fixed_Pur-2021May</v>
      </c>
      <c r="O5" t="str">
        <f>IF(AND('Layout full names (mandatory)'!Q64&lt;&gt;"",'Layout full names (mandatory)'!Q5&lt;&gt;""),'Layout full names (mandatory)'!Q64,"")</f>
        <v>XXXX-WT-fixed_Pur-2021May</v>
      </c>
      <c r="P5" t="str">
        <f>IF(AND('Layout full names (mandatory)'!R64&lt;&gt;"",'Layout full names (mandatory)'!R5&lt;&gt;""),'Layout full names (mandatory)'!R64,"")</f>
        <v>XXXX-WT-fixed_Pur-2021May</v>
      </c>
      <c r="Q5" t="str">
        <f>IF(AND('Layout full names (mandatory)'!S64&lt;&gt;"",'Layout full names (mandatory)'!S5&lt;&gt;""),'Layout full names (mandatory)'!S64,"")</f>
        <v>XXXX-WT-fixed_Pur-2021May</v>
      </c>
      <c r="R5" t="str">
        <f>IF(AND('Layout full names (mandatory)'!T64&lt;&gt;"",'Layout full names (mandatory)'!T5&lt;&gt;""),'Layout full names (mandatory)'!T64,"")</f>
        <v>XXXX-WT-fixed_Pur-2021May</v>
      </c>
      <c r="S5" t="str">
        <f>IF(AND('Layout full names (mandatory)'!U64&lt;&gt;"",'Layout full names (mandatory)'!U5&lt;&gt;""),'Layout full names (mandatory)'!U64,"")</f>
        <v>XXXX-WT-fixed_Pur-2021May</v>
      </c>
      <c r="T5" t="str">
        <f>IF(AND('Layout full names (mandatory)'!V64&lt;&gt;"",'Layout full names (mandatory)'!V5&lt;&gt;""),'Layout full names (mandatory)'!V64,"")</f>
        <v>XXXX-WT-fixed_Pur-2021May</v>
      </c>
      <c r="U5" t="str">
        <f>IF(AND('Layout full names (mandatory)'!W64&lt;&gt;"",'Layout full names (mandatory)'!W5&lt;&gt;""),'Layout full names (mandatory)'!W64,"")</f>
        <v>XXXX-WT-fixed_Pur-2021May</v>
      </c>
      <c r="V5" t="str">
        <f>IF(AND('Layout full names (mandatory)'!X64&lt;&gt;"",'Layout full names (mandatory)'!X5&lt;&gt;""),'Layout full names (mandatory)'!X64,"")</f>
        <v>XXXX-WT-fixed_Pur-2021May</v>
      </c>
      <c r="W5" t="str">
        <f>IF(AND('Layout full names (mandatory)'!Y64&lt;&gt;"",'Layout full names (mandatory)'!Y5&lt;&gt;""),'Layout full names (mandatory)'!Y64,"")</f>
        <v>XXXX-WT-fixed_Pur-2021May</v>
      </c>
      <c r="X5" t="str">
        <f>IF(AND('Layout full names (mandatory)'!Z64&lt;&gt;"",'Layout full names (mandatory)'!Z5&lt;&gt;""),'Layout full names (mandatory)'!Z64,"")</f>
        <v>XXXX-WT-fixed_Pur-2021May</v>
      </c>
      <c r="Y5" t="str">
        <f>IF(AND('Layout full names (mandatory)'!AA64&lt;&gt;"",'Layout full names (mandatory)'!AA5&lt;&gt;""),'Layout full names (mandatory)'!AA64,"")</f>
        <v>XXXX-WT-fixed_Pur-2021May</v>
      </c>
      <c r="AB5" t="str">
        <f t="array" ref="AB5:AB6">_xlfn.UNIQUE(_xlfn._xlws.FILTER(D47:D429,D47:D429&lt;&gt;"",""))</f>
        <v>XXXX-WT-fixed_Pur-2021May</v>
      </c>
      <c r="AC5">
        <f t="shared" ref="AC5:AC36" si="0">IF(AB5&lt;&gt;"",COUNTIF($B$2:$Y$17,AB5),"")</f>
        <v>372</v>
      </c>
    </row>
    <row r="6" spans="1:35" ht="21" customHeight="1" x14ac:dyDescent="0.4">
      <c r="A6" t="str">
        <f>IF('Layout full names (mandatory)'!C65&lt;&gt;"",'Layout full names (mandatory)'!C65,"")</f>
        <v>E</v>
      </c>
      <c r="B6" t="str">
        <f>IF(AND('Layout full names (mandatory)'!D65&lt;&gt;"",'Layout full names (mandatory)'!D6&lt;&gt;""),'Layout full names (mandatory)'!D65,"")</f>
        <v>XXXX-WT-fixed_Pur-2021May</v>
      </c>
      <c r="C6" t="str">
        <f>IF(AND('Layout full names (mandatory)'!E65&lt;&gt;"",'Layout full names (mandatory)'!E6&lt;&gt;""),'Layout full names (mandatory)'!E65,"")</f>
        <v>XXXX-WT-fixed_Pur-2021May</v>
      </c>
      <c r="D6" t="str">
        <f>IF(AND('Layout full names (mandatory)'!F65&lt;&gt;"",'Layout full names (mandatory)'!F6&lt;&gt;""),'Layout full names (mandatory)'!F65,"")</f>
        <v>XXXX-WT-fixed_Pur-2021May</v>
      </c>
      <c r="E6" t="str">
        <f>IF(AND('Layout full names (mandatory)'!G65&lt;&gt;"",'Layout full names (mandatory)'!G6&lt;&gt;""),'Layout full names (mandatory)'!G65,"")</f>
        <v>XXXX-WT-fixed_Pur-2021May</v>
      </c>
      <c r="F6" t="str">
        <f>IF(AND('Layout full names (mandatory)'!H65&lt;&gt;"",'Layout full names (mandatory)'!H6&lt;&gt;""),'Layout full names (mandatory)'!H65,"")</f>
        <v>XXXX-WT-fixed_Pur-2021May</v>
      </c>
      <c r="G6" t="str">
        <f>IF(AND('Layout full names (mandatory)'!I65&lt;&gt;"",'Layout full names (mandatory)'!I6&lt;&gt;""),'Layout full names (mandatory)'!I65,"")</f>
        <v>XXXX-WT-fixed_Pur-2021May</v>
      </c>
      <c r="H6" t="str">
        <f>IF(AND('Layout full names (mandatory)'!J65&lt;&gt;"",'Layout full names (mandatory)'!J6&lt;&gt;""),'Layout full names (mandatory)'!J65,"")</f>
        <v>XXXX-WT-fixed_Pur-2021May</v>
      </c>
      <c r="I6" t="str">
        <f>IF(AND('Layout full names (mandatory)'!K65&lt;&gt;"",'Layout full names (mandatory)'!K6&lt;&gt;""),'Layout full names (mandatory)'!K65,"")</f>
        <v>XXXX-WT-fixed_Pur-2021May</v>
      </c>
      <c r="J6" t="str">
        <f>IF(AND('Layout full names (mandatory)'!L65&lt;&gt;"",'Layout full names (mandatory)'!L6&lt;&gt;""),'Layout full names (mandatory)'!L65,"")</f>
        <v>XXXX-WT-fixed_Pur-2021May</v>
      </c>
      <c r="K6" t="str">
        <f>IF(AND('Layout full names (mandatory)'!M65&lt;&gt;"",'Layout full names (mandatory)'!M6&lt;&gt;""),'Layout full names (mandatory)'!M65,"")</f>
        <v>XXXX-WT-fixed_Pur-2021May</v>
      </c>
      <c r="L6" t="str">
        <f>IF(AND('Layout full names (mandatory)'!N65&lt;&gt;"",'Layout full names (mandatory)'!N6&lt;&gt;""),'Layout full names (mandatory)'!N65,"")</f>
        <v>XXXX-WT-fixed_Pur-2021May</v>
      </c>
      <c r="M6" t="str">
        <f>IF(AND('Layout full names (mandatory)'!O65&lt;&gt;"",'Layout full names (mandatory)'!O6&lt;&gt;""),'Layout full names (mandatory)'!O65,"")</f>
        <v>XXXX-WT-fixed_Pur-2021May</v>
      </c>
      <c r="N6" t="str">
        <f>IF(AND('Layout full names (mandatory)'!P65&lt;&gt;"",'Layout full names (mandatory)'!P6&lt;&gt;""),'Layout full names (mandatory)'!P65,"")</f>
        <v>XXXX-WT-fixed_Pur-2021May</v>
      </c>
      <c r="O6" t="str">
        <f>IF(AND('Layout full names (mandatory)'!Q65&lt;&gt;"",'Layout full names (mandatory)'!Q6&lt;&gt;""),'Layout full names (mandatory)'!Q65,"")</f>
        <v>XXXX-WT-fixed_Pur-2021May</v>
      </c>
      <c r="P6" t="str">
        <f>IF(AND('Layout full names (mandatory)'!R65&lt;&gt;"",'Layout full names (mandatory)'!R6&lt;&gt;""),'Layout full names (mandatory)'!R65,"")</f>
        <v>XXXX-WT-fixed_Pur-2021May</v>
      </c>
      <c r="Q6" t="str">
        <f>IF(AND('Layout full names (mandatory)'!S65&lt;&gt;"",'Layout full names (mandatory)'!S6&lt;&gt;""),'Layout full names (mandatory)'!S65,"")</f>
        <v>XXXX-WT-fixed_Pur-2021May</v>
      </c>
      <c r="R6" t="str">
        <f>IF(AND('Layout full names (mandatory)'!T65&lt;&gt;"",'Layout full names (mandatory)'!T6&lt;&gt;""),'Layout full names (mandatory)'!T65,"")</f>
        <v>XXXX-WT-fixed_Pur-2021May</v>
      </c>
      <c r="S6" t="str">
        <f>IF(AND('Layout full names (mandatory)'!U65&lt;&gt;"",'Layout full names (mandatory)'!U6&lt;&gt;""),'Layout full names (mandatory)'!U65,"")</f>
        <v>XXXX-WT-fixed_Pur-2021May</v>
      </c>
      <c r="T6" t="str">
        <f>IF(AND('Layout full names (mandatory)'!V65&lt;&gt;"",'Layout full names (mandatory)'!V6&lt;&gt;""),'Layout full names (mandatory)'!V65,"")</f>
        <v>XXXX-WT-fixed_Pur-2021May</v>
      </c>
      <c r="U6" t="str">
        <f>IF(AND('Layout full names (mandatory)'!W65&lt;&gt;"",'Layout full names (mandatory)'!W6&lt;&gt;""),'Layout full names (mandatory)'!W65,"")</f>
        <v>XXXX-WT-fixed_Pur-2021May</v>
      </c>
      <c r="V6" t="str">
        <f>IF(AND('Layout full names (mandatory)'!X65&lt;&gt;"",'Layout full names (mandatory)'!X6&lt;&gt;""),'Layout full names (mandatory)'!X65,"")</f>
        <v>XXXX-WT-fixed_Pur-2021May</v>
      </c>
      <c r="W6" t="str">
        <f>IF(AND('Layout full names (mandatory)'!Y65&lt;&gt;"",'Layout full names (mandatory)'!Y6&lt;&gt;""),'Layout full names (mandatory)'!Y65,"")</f>
        <v>XXXX-WT-fixed_Pur-2021May</v>
      </c>
      <c r="X6" t="str">
        <f>IF(AND('Layout full names (mandatory)'!Z65&lt;&gt;"",'Layout full names (mandatory)'!Z6&lt;&gt;""),'Layout full names (mandatory)'!Z65,"")</f>
        <v>XXXX-WT-fixed_Pur-2021May</v>
      </c>
      <c r="Y6" t="str">
        <f>IF(AND('Layout full names (mandatory)'!AA65&lt;&gt;"",'Layout full names (mandatory)'!AA6&lt;&gt;""),'Layout full names (mandatory)'!AA65,"")</f>
        <v>XXXX-WT-fixed_Pur-2021May</v>
      </c>
      <c r="Z6" s="3"/>
      <c r="AB6" t="str">
        <v>Buffer</v>
      </c>
      <c r="AC6">
        <f t="shared" si="0"/>
        <v>12</v>
      </c>
      <c r="AD6" s="22">
        <v>100000</v>
      </c>
    </row>
    <row r="7" spans="1:35" ht="21" customHeight="1" x14ac:dyDescent="0.4">
      <c r="A7" t="str">
        <f>IF('Layout full names (mandatory)'!C66&lt;&gt;"",'Layout full names (mandatory)'!C66,"")</f>
        <v>F</v>
      </c>
      <c r="B7" t="str">
        <f>IF(AND('Layout full names (mandatory)'!D66&lt;&gt;"",'Layout full names (mandatory)'!D7&lt;&gt;""),'Layout full names (mandatory)'!D66,"")</f>
        <v>XXXX-WT-fixed_Pur-2021May</v>
      </c>
      <c r="C7" t="str">
        <f>IF(AND('Layout full names (mandatory)'!E66&lt;&gt;"",'Layout full names (mandatory)'!E7&lt;&gt;""),'Layout full names (mandatory)'!E66,"")</f>
        <v>XXXX-WT-fixed_Pur-2021May</v>
      </c>
      <c r="D7" t="str">
        <f>IF(AND('Layout full names (mandatory)'!F66&lt;&gt;"",'Layout full names (mandatory)'!F7&lt;&gt;""),'Layout full names (mandatory)'!F66,"")</f>
        <v>XXXX-WT-fixed_Pur-2021May</v>
      </c>
      <c r="E7" t="str">
        <f>IF(AND('Layout full names (mandatory)'!G66&lt;&gt;"",'Layout full names (mandatory)'!G7&lt;&gt;""),'Layout full names (mandatory)'!G66,"")</f>
        <v>XXXX-WT-fixed_Pur-2021May</v>
      </c>
      <c r="F7" t="str">
        <f>IF(AND('Layout full names (mandatory)'!H66&lt;&gt;"",'Layout full names (mandatory)'!H7&lt;&gt;""),'Layout full names (mandatory)'!H66,"")</f>
        <v>XXXX-WT-fixed_Pur-2021May</v>
      </c>
      <c r="G7" t="str">
        <f>IF(AND('Layout full names (mandatory)'!I66&lt;&gt;"",'Layout full names (mandatory)'!I7&lt;&gt;""),'Layout full names (mandatory)'!I66,"")</f>
        <v>XXXX-WT-fixed_Pur-2021May</v>
      </c>
      <c r="H7" t="str">
        <f>IF(AND('Layout full names (mandatory)'!J66&lt;&gt;"",'Layout full names (mandatory)'!J7&lt;&gt;""),'Layout full names (mandatory)'!J66,"")</f>
        <v>XXXX-WT-fixed_Pur-2021May</v>
      </c>
      <c r="I7" t="str">
        <f>IF(AND('Layout full names (mandatory)'!K66&lt;&gt;"",'Layout full names (mandatory)'!K7&lt;&gt;""),'Layout full names (mandatory)'!K66,"")</f>
        <v>XXXX-WT-fixed_Pur-2021May</v>
      </c>
      <c r="J7" t="str">
        <f>IF(AND('Layout full names (mandatory)'!L66&lt;&gt;"",'Layout full names (mandatory)'!L7&lt;&gt;""),'Layout full names (mandatory)'!L66,"")</f>
        <v>XXXX-WT-fixed_Pur-2021May</v>
      </c>
      <c r="K7" t="str">
        <f>IF(AND('Layout full names (mandatory)'!M66&lt;&gt;"",'Layout full names (mandatory)'!M7&lt;&gt;""),'Layout full names (mandatory)'!M66,"")</f>
        <v>XXXX-WT-fixed_Pur-2021May</v>
      </c>
      <c r="L7" t="str">
        <f>IF(AND('Layout full names (mandatory)'!N66&lt;&gt;"",'Layout full names (mandatory)'!N7&lt;&gt;""),'Layout full names (mandatory)'!N66,"")</f>
        <v>XXXX-WT-fixed_Pur-2021May</v>
      </c>
      <c r="M7" t="str">
        <f>IF(AND('Layout full names (mandatory)'!O66&lt;&gt;"",'Layout full names (mandatory)'!O7&lt;&gt;""),'Layout full names (mandatory)'!O66,"")</f>
        <v>XXXX-WT-fixed_Pur-2021May</v>
      </c>
      <c r="N7" t="str">
        <f>IF(AND('Layout full names (mandatory)'!P66&lt;&gt;"",'Layout full names (mandatory)'!P7&lt;&gt;""),'Layout full names (mandatory)'!P66,"")</f>
        <v>XXXX-WT-fixed_Pur-2021May</v>
      </c>
      <c r="O7" t="str">
        <f>IF(AND('Layout full names (mandatory)'!Q66&lt;&gt;"",'Layout full names (mandatory)'!Q7&lt;&gt;""),'Layout full names (mandatory)'!Q66,"")</f>
        <v>XXXX-WT-fixed_Pur-2021May</v>
      </c>
      <c r="P7" t="str">
        <f>IF(AND('Layout full names (mandatory)'!R66&lt;&gt;"",'Layout full names (mandatory)'!R7&lt;&gt;""),'Layout full names (mandatory)'!R66,"")</f>
        <v>XXXX-WT-fixed_Pur-2021May</v>
      </c>
      <c r="Q7" t="str">
        <f>IF(AND('Layout full names (mandatory)'!S66&lt;&gt;"",'Layout full names (mandatory)'!S7&lt;&gt;""),'Layout full names (mandatory)'!S66,"")</f>
        <v>XXXX-WT-fixed_Pur-2021May</v>
      </c>
      <c r="R7" t="str">
        <f>IF(AND('Layout full names (mandatory)'!T66&lt;&gt;"",'Layout full names (mandatory)'!T7&lt;&gt;""),'Layout full names (mandatory)'!T66,"")</f>
        <v>XXXX-WT-fixed_Pur-2021May</v>
      </c>
      <c r="S7" t="str">
        <f>IF(AND('Layout full names (mandatory)'!U66&lt;&gt;"",'Layout full names (mandatory)'!U7&lt;&gt;""),'Layout full names (mandatory)'!U66,"")</f>
        <v>XXXX-WT-fixed_Pur-2021May</v>
      </c>
      <c r="T7" t="str">
        <f>IF(AND('Layout full names (mandatory)'!V66&lt;&gt;"",'Layout full names (mandatory)'!V7&lt;&gt;""),'Layout full names (mandatory)'!V66,"")</f>
        <v>XXXX-WT-fixed_Pur-2021May</v>
      </c>
      <c r="U7" t="str">
        <f>IF(AND('Layout full names (mandatory)'!W66&lt;&gt;"",'Layout full names (mandatory)'!W7&lt;&gt;""),'Layout full names (mandatory)'!W66,"")</f>
        <v>XXXX-WT-fixed_Pur-2021May</v>
      </c>
      <c r="V7" t="str">
        <f>IF(AND('Layout full names (mandatory)'!X66&lt;&gt;"",'Layout full names (mandatory)'!X7&lt;&gt;""),'Layout full names (mandatory)'!X66,"")</f>
        <v>XXXX-WT-fixed_Pur-2021May</v>
      </c>
      <c r="W7" t="str">
        <f>IF(AND('Layout full names (mandatory)'!Y66&lt;&gt;"",'Layout full names (mandatory)'!Y7&lt;&gt;""),'Layout full names (mandatory)'!Y66,"")</f>
        <v>XXXX-WT-fixed_Pur-2021May</v>
      </c>
      <c r="X7" t="str">
        <f>IF(AND('Layout full names (mandatory)'!Z66&lt;&gt;"",'Layout full names (mandatory)'!Z7&lt;&gt;""),'Layout full names (mandatory)'!Z66,"")</f>
        <v>XXXX-WT-fixed_Pur-2021May</v>
      </c>
      <c r="Y7" t="str">
        <f>IF(AND('Layout full names (mandatory)'!AA66&lt;&gt;"",'Layout full names (mandatory)'!AA7&lt;&gt;""),'Layout full names (mandatory)'!AA66,"")</f>
        <v>XXXX-WT-fixed_Pur-2021May</v>
      </c>
      <c r="Z7" s="3"/>
      <c r="AC7" t="str">
        <f t="shared" si="0"/>
        <v/>
      </c>
    </row>
    <row r="8" spans="1:35" ht="21" customHeight="1" x14ac:dyDescent="0.4">
      <c r="A8" t="str">
        <f>IF('Layout full names (mandatory)'!C67&lt;&gt;"",'Layout full names (mandatory)'!C67,"")</f>
        <v>G</v>
      </c>
      <c r="B8" t="str">
        <f>IF(AND('Layout full names (mandatory)'!D67&lt;&gt;"",'Layout full names (mandatory)'!D8&lt;&gt;""),'Layout full names (mandatory)'!D67,"")</f>
        <v>XXXX-WT-fixed_Pur-2021May</v>
      </c>
      <c r="C8" t="str">
        <f>IF(AND('Layout full names (mandatory)'!E67&lt;&gt;"",'Layout full names (mandatory)'!E8&lt;&gt;""),'Layout full names (mandatory)'!E67,"")</f>
        <v>XXXX-WT-fixed_Pur-2021May</v>
      </c>
      <c r="D8" t="str">
        <f>IF(AND('Layout full names (mandatory)'!F67&lt;&gt;"",'Layout full names (mandatory)'!F8&lt;&gt;""),'Layout full names (mandatory)'!F67,"")</f>
        <v>XXXX-WT-fixed_Pur-2021May</v>
      </c>
      <c r="E8" t="str">
        <f>IF(AND('Layout full names (mandatory)'!G67&lt;&gt;"",'Layout full names (mandatory)'!G8&lt;&gt;""),'Layout full names (mandatory)'!G67,"")</f>
        <v>XXXX-WT-fixed_Pur-2021May</v>
      </c>
      <c r="F8" t="str">
        <f>IF(AND('Layout full names (mandatory)'!H67&lt;&gt;"",'Layout full names (mandatory)'!H8&lt;&gt;""),'Layout full names (mandatory)'!H67,"")</f>
        <v>XXXX-WT-fixed_Pur-2021May</v>
      </c>
      <c r="G8" t="str">
        <f>IF(AND('Layout full names (mandatory)'!I67&lt;&gt;"",'Layout full names (mandatory)'!I8&lt;&gt;""),'Layout full names (mandatory)'!I67,"")</f>
        <v>XXXX-WT-fixed_Pur-2021May</v>
      </c>
      <c r="H8" t="str">
        <f>IF(AND('Layout full names (mandatory)'!J67&lt;&gt;"",'Layout full names (mandatory)'!J8&lt;&gt;""),'Layout full names (mandatory)'!J67,"")</f>
        <v>XXXX-WT-fixed_Pur-2021May</v>
      </c>
      <c r="I8" t="str">
        <f>IF(AND('Layout full names (mandatory)'!K67&lt;&gt;"",'Layout full names (mandatory)'!K8&lt;&gt;""),'Layout full names (mandatory)'!K67,"")</f>
        <v>XXXX-WT-fixed_Pur-2021May</v>
      </c>
      <c r="J8" t="str">
        <f>IF(AND('Layout full names (mandatory)'!L67&lt;&gt;"",'Layout full names (mandatory)'!L8&lt;&gt;""),'Layout full names (mandatory)'!L67,"")</f>
        <v>XXXX-WT-fixed_Pur-2021May</v>
      </c>
      <c r="K8" t="str">
        <f>IF(AND('Layout full names (mandatory)'!M67&lt;&gt;"",'Layout full names (mandatory)'!M8&lt;&gt;""),'Layout full names (mandatory)'!M67,"")</f>
        <v>XXXX-WT-fixed_Pur-2021May</v>
      </c>
      <c r="L8" t="str">
        <f>IF(AND('Layout full names (mandatory)'!N67&lt;&gt;"",'Layout full names (mandatory)'!N8&lt;&gt;""),'Layout full names (mandatory)'!N67,"")</f>
        <v>XXXX-WT-fixed_Pur-2021May</v>
      </c>
      <c r="M8" t="str">
        <f>IF(AND('Layout full names (mandatory)'!O67&lt;&gt;"",'Layout full names (mandatory)'!O8&lt;&gt;""),'Layout full names (mandatory)'!O67,"")</f>
        <v>XXXX-WT-fixed_Pur-2021May</v>
      </c>
      <c r="N8" t="str">
        <f>IF(AND('Layout full names (mandatory)'!P67&lt;&gt;"",'Layout full names (mandatory)'!P8&lt;&gt;""),'Layout full names (mandatory)'!P67,"")</f>
        <v>XXXX-WT-fixed_Pur-2021May</v>
      </c>
      <c r="O8" t="str">
        <f>IF(AND('Layout full names (mandatory)'!Q67&lt;&gt;"",'Layout full names (mandatory)'!Q8&lt;&gt;""),'Layout full names (mandatory)'!Q67,"")</f>
        <v>XXXX-WT-fixed_Pur-2021May</v>
      </c>
      <c r="P8" t="str">
        <f>IF(AND('Layout full names (mandatory)'!R67&lt;&gt;"",'Layout full names (mandatory)'!R8&lt;&gt;""),'Layout full names (mandatory)'!R67,"")</f>
        <v>XXXX-WT-fixed_Pur-2021May</v>
      </c>
      <c r="Q8" t="str">
        <f>IF(AND('Layout full names (mandatory)'!S67&lt;&gt;"",'Layout full names (mandatory)'!S8&lt;&gt;""),'Layout full names (mandatory)'!S67,"")</f>
        <v>XXXX-WT-fixed_Pur-2021May</v>
      </c>
      <c r="R8" t="str">
        <f>IF(AND('Layout full names (mandatory)'!T67&lt;&gt;"",'Layout full names (mandatory)'!T8&lt;&gt;""),'Layout full names (mandatory)'!T67,"")</f>
        <v>XXXX-WT-fixed_Pur-2021May</v>
      </c>
      <c r="S8" t="str">
        <f>IF(AND('Layout full names (mandatory)'!U67&lt;&gt;"",'Layout full names (mandatory)'!U8&lt;&gt;""),'Layout full names (mandatory)'!U67,"")</f>
        <v>XXXX-WT-fixed_Pur-2021May</v>
      </c>
      <c r="T8" t="str">
        <f>IF(AND('Layout full names (mandatory)'!V67&lt;&gt;"",'Layout full names (mandatory)'!V8&lt;&gt;""),'Layout full names (mandatory)'!V67,"")</f>
        <v>XXXX-WT-fixed_Pur-2021May</v>
      </c>
      <c r="U8" t="str">
        <f>IF(AND('Layout full names (mandatory)'!W67&lt;&gt;"",'Layout full names (mandatory)'!W8&lt;&gt;""),'Layout full names (mandatory)'!W67,"")</f>
        <v>XXXX-WT-fixed_Pur-2021May</v>
      </c>
      <c r="V8" t="str">
        <f>IF(AND('Layout full names (mandatory)'!X67&lt;&gt;"",'Layout full names (mandatory)'!X8&lt;&gt;""),'Layout full names (mandatory)'!X67,"")</f>
        <v>XXXX-WT-fixed_Pur-2021May</v>
      </c>
      <c r="W8" t="str">
        <f>IF(AND('Layout full names (mandatory)'!Y67&lt;&gt;"",'Layout full names (mandatory)'!Y8&lt;&gt;""),'Layout full names (mandatory)'!Y67,"")</f>
        <v>XXXX-WT-fixed_Pur-2021May</v>
      </c>
      <c r="X8" t="str">
        <f>IF(AND('Layout full names (mandatory)'!Z67&lt;&gt;"",'Layout full names (mandatory)'!Z8&lt;&gt;""),'Layout full names (mandatory)'!Z67,"")</f>
        <v>XXXX-WT-fixed_Pur-2021May</v>
      </c>
      <c r="Y8" t="str">
        <f>IF(AND('Layout full names (mandatory)'!AA67&lt;&gt;"",'Layout full names (mandatory)'!AA8&lt;&gt;""),'Layout full names (mandatory)'!AA67,"")</f>
        <v>XXXX-WT-fixed_Pur-2021May</v>
      </c>
      <c r="Z8" s="3"/>
      <c r="AC8" t="str">
        <f t="shared" si="0"/>
        <v/>
      </c>
    </row>
    <row r="9" spans="1:35" ht="21" customHeight="1" x14ac:dyDescent="0.4">
      <c r="A9" t="str">
        <f>IF('Layout full names (mandatory)'!C68&lt;&gt;"",'Layout full names (mandatory)'!C68,"")</f>
        <v>H</v>
      </c>
      <c r="B9" t="str">
        <f>IF(AND('Layout full names (mandatory)'!D68&lt;&gt;"",'Layout full names (mandatory)'!D9&lt;&gt;""),'Layout full names (mandatory)'!D68,"")</f>
        <v>XXXX-WT-fixed_Pur-2021May</v>
      </c>
      <c r="C9" t="str">
        <f>IF(AND('Layout full names (mandatory)'!E68&lt;&gt;"",'Layout full names (mandatory)'!E9&lt;&gt;""),'Layout full names (mandatory)'!E68,"")</f>
        <v>XXXX-WT-fixed_Pur-2021May</v>
      </c>
      <c r="D9" t="str">
        <f>IF(AND('Layout full names (mandatory)'!F68&lt;&gt;"",'Layout full names (mandatory)'!F9&lt;&gt;""),'Layout full names (mandatory)'!F68,"")</f>
        <v>XXXX-WT-fixed_Pur-2021May</v>
      </c>
      <c r="E9" t="str">
        <f>IF(AND('Layout full names (mandatory)'!G68&lt;&gt;"",'Layout full names (mandatory)'!G9&lt;&gt;""),'Layout full names (mandatory)'!G68,"")</f>
        <v>XXXX-WT-fixed_Pur-2021May</v>
      </c>
      <c r="F9" t="str">
        <f>IF(AND('Layout full names (mandatory)'!H68&lt;&gt;"",'Layout full names (mandatory)'!H9&lt;&gt;""),'Layout full names (mandatory)'!H68,"")</f>
        <v>XXXX-WT-fixed_Pur-2021May</v>
      </c>
      <c r="G9" t="str">
        <f>IF(AND('Layout full names (mandatory)'!I68&lt;&gt;"",'Layout full names (mandatory)'!I9&lt;&gt;""),'Layout full names (mandatory)'!I68,"")</f>
        <v>XXXX-WT-fixed_Pur-2021May</v>
      </c>
      <c r="H9" t="str">
        <f>IF(AND('Layout full names (mandatory)'!J68&lt;&gt;"",'Layout full names (mandatory)'!J9&lt;&gt;""),'Layout full names (mandatory)'!J68,"")</f>
        <v>XXXX-WT-fixed_Pur-2021May</v>
      </c>
      <c r="I9" t="str">
        <f>IF(AND('Layout full names (mandatory)'!K68&lt;&gt;"",'Layout full names (mandatory)'!K9&lt;&gt;""),'Layout full names (mandatory)'!K68,"")</f>
        <v>XXXX-WT-fixed_Pur-2021May</v>
      </c>
      <c r="J9" t="str">
        <f>IF(AND('Layout full names (mandatory)'!L68&lt;&gt;"",'Layout full names (mandatory)'!L9&lt;&gt;""),'Layout full names (mandatory)'!L68,"")</f>
        <v>XXXX-WT-fixed_Pur-2021May</v>
      </c>
      <c r="K9" t="str">
        <f>IF(AND('Layout full names (mandatory)'!M68&lt;&gt;"",'Layout full names (mandatory)'!M9&lt;&gt;""),'Layout full names (mandatory)'!M68,"")</f>
        <v>XXXX-WT-fixed_Pur-2021May</v>
      </c>
      <c r="L9" t="str">
        <f>IF(AND('Layout full names (mandatory)'!N68&lt;&gt;"",'Layout full names (mandatory)'!N9&lt;&gt;""),'Layout full names (mandatory)'!N68,"")</f>
        <v>XXXX-WT-fixed_Pur-2021May</v>
      </c>
      <c r="M9" t="str">
        <f>IF(AND('Layout full names (mandatory)'!O68&lt;&gt;"",'Layout full names (mandatory)'!O9&lt;&gt;""),'Layout full names (mandatory)'!O68,"")</f>
        <v>XXXX-WT-fixed_Pur-2021May</v>
      </c>
      <c r="N9" t="str">
        <f>IF(AND('Layout full names (mandatory)'!P68&lt;&gt;"",'Layout full names (mandatory)'!P9&lt;&gt;""),'Layout full names (mandatory)'!P68,"")</f>
        <v>XXXX-WT-fixed_Pur-2021May</v>
      </c>
      <c r="O9" t="str">
        <f>IF(AND('Layout full names (mandatory)'!Q68&lt;&gt;"",'Layout full names (mandatory)'!Q9&lt;&gt;""),'Layout full names (mandatory)'!Q68,"")</f>
        <v>XXXX-WT-fixed_Pur-2021May</v>
      </c>
      <c r="P9" t="str">
        <f>IF(AND('Layout full names (mandatory)'!R68&lt;&gt;"",'Layout full names (mandatory)'!R9&lt;&gt;""),'Layout full names (mandatory)'!R68,"")</f>
        <v>XXXX-WT-fixed_Pur-2021May</v>
      </c>
      <c r="Q9" t="str">
        <f>IF(AND('Layout full names (mandatory)'!S68&lt;&gt;"",'Layout full names (mandatory)'!S9&lt;&gt;""),'Layout full names (mandatory)'!S68,"")</f>
        <v>XXXX-WT-fixed_Pur-2021May</v>
      </c>
      <c r="R9" t="str">
        <f>IF(AND('Layout full names (mandatory)'!T68&lt;&gt;"",'Layout full names (mandatory)'!T9&lt;&gt;""),'Layout full names (mandatory)'!T68,"")</f>
        <v>XXXX-WT-fixed_Pur-2021May</v>
      </c>
      <c r="S9" t="str">
        <f>IF(AND('Layout full names (mandatory)'!U68&lt;&gt;"",'Layout full names (mandatory)'!U9&lt;&gt;""),'Layout full names (mandatory)'!U68,"")</f>
        <v>XXXX-WT-fixed_Pur-2021May</v>
      </c>
      <c r="T9" t="str">
        <f>IF(AND('Layout full names (mandatory)'!V68&lt;&gt;"",'Layout full names (mandatory)'!V9&lt;&gt;""),'Layout full names (mandatory)'!V68,"")</f>
        <v>XXXX-WT-fixed_Pur-2021May</v>
      </c>
      <c r="U9" t="str">
        <f>IF(AND('Layout full names (mandatory)'!W68&lt;&gt;"",'Layout full names (mandatory)'!W9&lt;&gt;""),'Layout full names (mandatory)'!W68,"")</f>
        <v>XXXX-WT-fixed_Pur-2021May</v>
      </c>
      <c r="V9" t="str">
        <f>IF(AND('Layout full names (mandatory)'!X68&lt;&gt;"",'Layout full names (mandatory)'!X9&lt;&gt;""),'Layout full names (mandatory)'!X68,"")</f>
        <v>XXXX-WT-fixed_Pur-2021May</v>
      </c>
      <c r="W9" t="str">
        <f>IF(AND('Layout full names (mandatory)'!Y68&lt;&gt;"",'Layout full names (mandatory)'!Y9&lt;&gt;""),'Layout full names (mandatory)'!Y68,"")</f>
        <v>XXXX-WT-fixed_Pur-2021May</v>
      </c>
      <c r="X9" t="str">
        <f>IF(AND('Layout full names (mandatory)'!Z68&lt;&gt;"",'Layout full names (mandatory)'!Z9&lt;&gt;""),'Layout full names (mandatory)'!Z68,"")</f>
        <v>XXXX-WT-fixed_Pur-2021May</v>
      </c>
      <c r="Y9" t="str">
        <f>IF(AND('Layout full names (mandatory)'!AA68&lt;&gt;"",'Layout full names (mandatory)'!AA9&lt;&gt;""),'Layout full names (mandatory)'!AA68,"")</f>
        <v>XXXX-WT-fixed_Pur-2021May</v>
      </c>
      <c r="Z9" s="3"/>
      <c r="AB9" s="20"/>
      <c r="AC9" t="str">
        <f t="shared" si="0"/>
        <v/>
      </c>
    </row>
    <row r="10" spans="1:35" ht="21" customHeight="1" x14ac:dyDescent="0.4">
      <c r="A10" t="str">
        <f>IF('Layout full names (mandatory)'!C69&lt;&gt;"",'Layout full names (mandatory)'!C69,"")</f>
        <v>I</v>
      </c>
      <c r="B10" t="str">
        <f>IF(AND('Layout full names (mandatory)'!D69&lt;&gt;"",'Layout full names (mandatory)'!D10&lt;&gt;""),'Layout full names (mandatory)'!D69,"")</f>
        <v>XXXX-WT-fixed_Pur-2021May</v>
      </c>
      <c r="C10" t="str">
        <f>IF(AND('Layout full names (mandatory)'!E69&lt;&gt;"",'Layout full names (mandatory)'!E10&lt;&gt;""),'Layout full names (mandatory)'!E69,"")</f>
        <v>XXXX-WT-fixed_Pur-2021May</v>
      </c>
      <c r="D10" t="str">
        <f>IF(AND('Layout full names (mandatory)'!F69&lt;&gt;"",'Layout full names (mandatory)'!F10&lt;&gt;""),'Layout full names (mandatory)'!F69,"")</f>
        <v>XXXX-WT-fixed_Pur-2021May</v>
      </c>
      <c r="E10" t="str">
        <f>IF(AND('Layout full names (mandatory)'!G69&lt;&gt;"",'Layout full names (mandatory)'!G10&lt;&gt;""),'Layout full names (mandatory)'!G69,"")</f>
        <v>XXXX-WT-fixed_Pur-2021May</v>
      </c>
      <c r="F10" t="str">
        <f>IF(AND('Layout full names (mandatory)'!H69&lt;&gt;"",'Layout full names (mandatory)'!H10&lt;&gt;""),'Layout full names (mandatory)'!H69,"")</f>
        <v>XXXX-WT-fixed_Pur-2021May</v>
      </c>
      <c r="G10" t="str">
        <f>IF(AND('Layout full names (mandatory)'!I69&lt;&gt;"",'Layout full names (mandatory)'!I10&lt;&gt;""),'Layout full names (mandatory)'!I69,"")</f>
        <v>XXXX-WT-fixed_Pur-2021May</v>
      </c>
      <c r="H10" t="str">
        <f>IF(AND('Layout full names (mandatory)'!J69&lt;&gt;"",'Layout full names (mandatory)'!J10&lt;&gt;""),'Layout full names (mandatory)'!J69,"")</f>
        <v>XXXX-WT-fixed_Pur-2021May</v>
      </c>
      <c r="I10" t="str">
        <f>IF(AND('Layout full names (mandatory)'!K69&lt;&gt;"",'Layout full names (mandatory)'!K10&lt;&gt;""),'Layout full names (mandatory)'!K69,"")</f>
        <v>XXXX-WT-fixed_Pur-2021May</v>
      </c>
      <c r="J10" t="str">
        <f>IF(AND('Layout full names (mandatory)'!L69&lt;&gt;"",'Layout full names (mandatory)'!L10&lt;&gt;""),'Layout full names (mandatory)'!L69,"")</f>
        <v>XXXX-WT-fixed_Pur-2021May</v>
      </c>
      <c r="K10" t="str">
        <f>IF(AND('Layout full names (mandatory)'!M69&lt;&gt;"",'Layout full names (mandatory)'!M10&lt;&gt;""),'Layout full names (mandatory)'!M69,"")</f>
        <v>XXXX-WT-fixed_Pur-2021May</v>
      </c>
      <c r="L10" t="str">
        <f>IF(AND('Layout full names (mandatory)'!N69&lt;&gt;"",'Layout full names (mandatory)'!N10&lt;&gt;""),'Layout full names (mandatory)'!N69,"")</f>
        <v>XXXX-WT-fixed_Pur-2021May</v>
      </c>
      <c r="M10" t="str">
        <f>IF(AND('Layout full names (mandatory)'!O69&lt;&gt;"",'Layout full names (mandatory)'!O10&lt;&gt;""),'Layout full names (mandatory)'!O69,"")</f>
        <v>XXXX-WT-fixed_Pur-2021May</v>
      </c>
      <c r="N10" t="str">
        <f>IF(AND('Layout full names (mandatory)'!P69&lt;&gt;"",'Layout full names (mandatory)'!P10&lt;&gt;""),'Layout full names (mandatory)'!P69,"")</f>
        <v>XXXX-WT-fixed_Pur-2021May</v>
      </c>
      <c r="O10" t="str">
        <f>IF(AND('Layout full names (mandatory)'!Q69&lt;&gt;"",'Layout full names (mandatory)'!Q10&lt;&gt;""),'Layout full names (mandatory)'!Q69,"")</f>
        <v>XXXX-WT-fixed_Pur-2021May</v>
      </c>
      <c r="P10" t="str">
        <f>IF(AND('Layout full names (mandatory)'!R69&lt;&gt;"",'Layout full names (mandatory)'!R10&lt;&gt;""),'Layout full names (mandatory)'!R69,"")</f>
        <v>XXXX-WT-fixed_Pur-2021May</v>
      </c>
      <c r="Q10" t="str">
        <f>IF(AND('Layout full names (mandatory)'!S69&lt;&gt;"",'Layout full names (mandatory)'!S10&lt;&gt;""),'Layout full names (mandatory)'!S69,"")</f>
        <v>XXXX-WT-fixed_Pur-2021May</v>
      </c>
      <c r="R10" t="str">
        <f>IF(AND('Layout full names (mandatory)'!T69&lt;&gt;"",'Layout full names (mandatory)'!T10&lt;&gt;""),'Layout full names (mandatory)'!T69,"")</f>
        <v>XXXX-WT-fixed_Pur-2021May</v>
      </c>
      <c r="S10" t="str">
        <f>IF(AND('Layout full names (mandatory)'!U69&lt;&gt;"",'Layout full names (mandatory)'!U10&lt;&gt;""),'Layout full names (mandatory)'!U69,"")</f>
        <v>XXXX-WT-fixed_Pur-2021May</v>
      </c>
      <c r="T10" t="str">
        <f>IF(AND('Layout full names (mandatory)'!V69&lt;&gt;"",'Layout full names (mandatory)'!V10&lt;&gt;""),'Layout full names (mandatory)'!V69,"")</f>
        <v>XXXX-WT-fixed_Pur-2021May</v>
      </c>
      <c r="U10" t="str">
        <f>IF(AND('Layout full names (mandatory)'!W69&lt;&gt;"",'Layout full names (mandatory)'!W10&lt;&gt;""),'Layout full names (mandatory)'!W69,"")</f>
        <v>XXXX-WT-fixed_Pur-2021May</v>
      </c>
      <c r="V10" t="str">
        <f>IF(AND('Layout full names (mandatory)'!X69&lt;&gt;"",'Layout full names (mandatory)'!X10&lt;&gt;""),'Layout full names (mandatory)'!X69,"")</f>
        <v>XXXX-WT-fixed_Pur-2021May</v>
      </c>
      <c r="W10" t="str">
        <f>IF(AND('Layout full names (mandatory)'!Y69&lt;&gt;"",'Layout full names (mandatory)'!Y10&lt;&gt;""),'Layout full names (mandatory)'!Y69,"")</f>
        <v>XXXX-WT-fixed_Pur-2021May</v>
      </c>
      <c r="X10" t="str">
        <f>IF(AND('Layout full names (mandatory)'!Z69&lt;&gt;"",'Layout full names (mandatory)'!Z10&lt;&gt;""),'Layout full names (mandatory)'!Z69,"")</f>
        <v>XXXX-WT-fixed_Pur-2021May</v>
      </c>
      <c r="Y10" t="str">
        <f>IF(AND('Layout full names (mandatory)'!AA69&lt;&gt;"",'Layout full names (mandatory)'!AA10&lt;&gt;""),'Layout full names (mandatory)'!AA69,"")</f>
        <v>XXXX-WT-fixed_Pur-2021May</v>
      </c>
      <c r="Z10" s="3"/>
      <c r="AB10" s="20"/>
      <c r="AC10" t="str">
        <f t="shared" si="0"/>
        <v/>
      </c>
    </row>
    <row r="11" spans="1:35" ht="21" customHeight="1" x14ac:dyDescent="0.4">
      <c r="A11" t="str">
        <f>IF('Layout full names (mandatory)'!C70&lt;&gt;"",'Layout full names (mandatory)'!C70,"")</f>
        <v>J</v>
      </c>
      <c r="B11" t="str">
        <f>IF(AND('Layout full names (mandatory)'!D70&lt;&gt;"",'Layout full names (mandatory)'!D11&lt;&gt;""),'Layout full names (mandatory)'!D70,"")</f>
        <v>XXXX-WT-fixed_Pur-2021May</v>
      </c>
      <c r="C11" t="str">
        <f>IF(AND('Layout full names (mandatory)'!E70&lt;&gt;"",'Layout full names (mandatory)'!E11&lt;&gt;""),'Layout full names (mandatory)'!E70,"")</f>
        <v>XXXX-WT-fixed_Pur-2021May</v>
      </c>
      <c r="D11" t="str">
        <f>IF(AND('Layout full names (mandatory)'!F70&lt;&gt;"",'Layout full names (mandatory)'!F11&lt;&gt;""),'Layout full names (mandatory)'!F70,"")</f>
        <v>XXXX-WT-fixed_Pur-2021May</v>
      </c>
      <c r="E11" t="str">
        <f>IF(AND('Layout full names (mandatory)'!G70&lt;&gt;"",'Layout full names (mandatory)'!G11&lt;&gt;""),'Layout full names (mandatory)'!G70,"")</f>
        <v>XXXX-WT-fixed_Pur-2021May</v>
      </c>
      <c r="F11" t="str">
        <f>IF(AND('Layout full names (mandatory)'!H70&lt;&gt;"",'Layout full names (mandatory)'!H11&lt;&gt;""),'Layout full names (mandatory)'!H70,"")</f>
        <v>XXXX-WT-fixed_Pur-2021May</v>
      </c>
      <c r="G11" t="str">
        <f>IF(AND('Layout full names (mandatory)'!I70&lt;&gt;"",'Layout full names (mandatory)'!I11&lt;&gt;""),'Layout full names (mandatory)'!I70,"")</f>
        <v>XXXX-WT-fixed_Pur-2021May</v>
      </c>
      <c r="H11" t="str">
        <f>IF(AND('Layout full names (mandatory)'!J70&lt;&gt;"",'Layout full names (mandatory)'!J11&lt;&gt;""),'Layout full names (mandatory)'!J70,"")</f>
        <v>XXXX-WT-fixed_Pur-2021May</v>
      </c>
      <c r="I11" t="str">
        <f>IF(AND('Layout full names (mandatory)'!K70&lt;&gt;"",'Layout full names (mandatory)'!K11&lt;&gt;""),'Layout full names (mandatory)'!K70,"")</f>
        <v>XXXX-WT-fixed_Pur-2021May</v>
      </c>
      <c r="J11" t="str">
        <f>IF(AND('Layout full names (mandatory)'!L70&lt;&gt;"",'Layout full names (mandatory)'!L11&lt;&gt;""),'Layout full names (mandatory)'!L70,"")</f>
        <v>XXXX-WT-fixed_Pur-2021May</v>
      </c>
      <c r="K11" t="str">
        <f>IF(AND('Layout full names (mandatory)'!M70&lt;&gt;"",'Layout full names (mandatory)'!M11&lt;&gt;""),'Layout full names (mandatory)'!M70,"")</f>
        <v>XXXX-WT-fixed_Pur-2021May</v>
      </c>
      <c r="L11" t="str">
        <f>IF(AND('Layout full names (mandatory)'!N70&lt;&gt;"",'Layout full names (mandatory)'!N11&lt;&gt;""),'Layout full names (mandatory)'!N70,"")</f>
        <v>XXXX-WT-fixed_Pur-2021May</v>
      </c>
      <c r="M11" t="str">
        <f>IF(AND('Layout full names (mandatory)'!O70&lt;&gt;"",'Layout full names (mandatory)'!O11&lt;&gt;""),'Layout full names (mandatory)'!O70,"")</f>
        <v>XXXX-WT-fixed_Pur-2021May</v>
      </c>
      <c r="N11" t="str">
        <f>IF(AND('Layout full names (mandatory)'!P70&lt;&gt;"",'Layout full names (mandatory)'!P11&lt;&gt;""),'Layout full names (mandatory)'!P70,"")</f>
        <v>XXXX-WT-fixed_Pur-2021May</v>
      </c>
      <c r="O11" t="str">
        <f>IF(AND('Layout full names (mandatory)'!Q70&lt;&gt;"",'Layout full names (mandatory)'!Q11&lt;&gt;""),'Layout full names (mandatory)'!Q70,"")</f>
        <v>XXXX-WT-fixed_Pur-2021May</v>
      </c>
      <c r="P11" t="str">
        <f>IF(AND('Layout full names (mandatory)'!R70&lt;&gt;"",'Layout full names (mandatory)'!R11&lt;&gt;""),'Layout full names (mandatory)'!R70,"")</f>
        <v>XXXX-WT-fixed_Pur-2021May</v>
      </c>
      <c r="Q11" t="str">
        <f>IF(AND('Layout full names (mandatory)'!S70&lt;&gt;"",'Layout full names (mandatory)'!S11&lt;&gt;""),'Layout full names (mandatory)'!S70,"")</f>
        <v>XXXX-WT-fixed_Pur-2021May</v>
      </c>
      <c r="R11" t="str">
        <f>IF(AND('Layout full names (mandatory)'!T70&lt;&gt;"",'Layout full names (mandatory)'!T11&lt;&gt;""),'Layout full names (mandatory)'!T70,"")</f>
        <v>XXXX-WT-fixed_Pur-2021May</v>
      </c>
      <c r="S11" t="str">
        <f>IF(AND('Layout full names (mandatory)'!U70&lt;&gt;"",'Layout full names (mandatory)'!U11&lt;&gt;""),'Layout full names (mandatory)'!U70,"")</f>
        <v>XXXX-WT-fixed_Pur-2021May</v>
      </c>
      <c r="T11" t="str">
        <f>IF(AND('Layout full names (mandatory)'!V70&lt;&gt;"",'Layout full names (mandatory)'!V11&lt;&gt;""),'Layout full names (mandatory)'!V70,"")</f>
        <v>XXXX-WT-fixed_Pur-2021May</v>
      </c>
      <c r="U11" t="str">
        <f>IF(AND('Layout full names (mandatory)'!W70&lt;&gt;"",'Layout full names (mandatory)'!W11&lt;&gt;""),'Layout full names (mandatory)'!W70,"")</f>
        <v>XXXX-WT-fixed_Pur-2021May</v>
      </c>
      <c r="V11" t="str">
        <f>IF(AND('Layout full names (mandatory)'!X70&lt;&gt;"",'Layout full names (mandatory)'!X11&lt;&gt;""),'Layout full names (mandatory)'!X70,"")</f>
        <v>XXXX-WT-fixed_Pur-2021May</v>
      </c>
      <c r="W11" t="str">
        <f>IF(AND('Layout full names (mandatory)'!Y70&lt;&gt;"",'Layout full names (mandatory)'!Y11&lt;&gt;""),'Layout full names (mandatory)'!Y70,"")</f>
        <v>XXXX-WT-fixed_Pur-2021May</v>
      </c>
      <c r="X11" t="str">
        <f>IF(AND('Layout full names (mandatory)'!Z70&lt;&gt;"",'Layout full names (mandatory)'!Z11&lt;&gt;""),'Layout full names (mandatory)'!Z70,"")</f>
        <v>XXXX-WT-fixed_Pur-2021May</v>
      </c>
      <c r="Y11" t="str">
        <f>IF(AND('Layout full names (mandatory)'!AA70&lt;&gt;"",'Layout full names (mandatory)'!AA11&lt;&gt;""),'Layout full names (mandatory)'!AA70,"")</f>
        <v>XXXX-WT-fixed_Pur-2021May</v>
      </c>
      <c r="Z11" s="3"/>
      <c r="AB11" s="20"/>
      <c r="AC11" t="str">
        <f t="shared" si="0"/>
        <v/>
      </c>
    </row>
    <row r="12" spans="1:35" ht="21" customHeight="1" x14ac:dyDescent="0.4">
      <c r="A12" t="str">
        <f>IF('Layout full names (mandatory)'!C71&lt;&gt;"",'Layout full names (mandatory)'!C71,"")</f>
        <v>K</v>
      </c>
      <c r="B12" t="str">
        <f>IF(AND('Layout full names (mandatory)'!D71&lt;&gt;"",'Layout full names (mandatory)'!D12&lt;&gt;""),'Layout full names (mandatory)'!D71,"")</f>
        <v>XXXX-WT-fixed_Pur-2021May</v>
      </c>
      <c r="C12" t="str">
        <f>IF(AND('Layout full names (mandatory)'!E71&lt;&gt;"",'Layout full names (mandatory)'!E12&lt;&gt;""),'Layout full names (mandatory)'!E71,"")</f>
        <v>XXXX-WT-fixed_Pur-2021May</v>
      </c>
      <c r="D12" t="str">
        <f>IF(AND('Layout full names (mandatory)'!F71&lt;&gt;"",'Layout full names (mandatory)'!F12&lt;&gt;""),'Layout full names (mandatory)'!F71,"")</f>
        <v>XXXX-WT-fixed_Pur-2021May</v>
      </c>
      <c r="E12" t="str">
        <f>IF(AND('Layout full names (mandatory)'!G71&lt;&gt;"",'Layout full names (mandatory)'!G12&lt;&gt;""),'Layout full names (mandatory)'!G71,"")</f>
        <v>XXXX-WT-fixed_Pur-2021May</v>
      </c>
      <c r="F12" t="str">
        <f>IF(AND('Layout full names (mandatory)'!H71&lt;&gt;"",'Layout full names (mandatory)'!H12&lt;&gt;""),'Layout full names (mandatory)'!H71,"")</f>
        <v>XXXX-WT-fixed_Pur-2021May</v>
      </c>
      <c r="G12" t="str">
        <f>IF(AND('Layout full names (mandatory)'!I71&lt;&gt;"",'Layout full names (mandatory)'!I12&lt;&gt;""),'Layout full names (mandatory)'!I71,"")</f>
        <v>XXXX-WT-fixed_Pur-2021May</v>
      </c>
      <c r="H12" t="str">
        <f>IF(AND('Layout full names (mandatory)'!J71&lt;&gt;"",'Layout full names (mandatory)'!J12&lt;&gt;""),'Layout full names (mandatory)'!J71,"")</f>
        <v>XXXX-WT-fixed_Pur-2021May</v>
      </c>
      <c r="I12" t="str">
        <f>IF(AND('Layout full names (mandatory)'!K71&lt;&gt;"",'Layout full names (mandatory)'!K12&lt;&gt;""),'Layout full names (mandatory)'!K71,"")</f>
        <v>XXXX-WT-fixed_Pur-2021May</v>
      </c>
      <c r="J12" t="str">
        <f>IF(AND('Layout full names (mandatory)'!L71&lt;&gt;"",'Layout full names (mandatory)'!L12&lt;&gt;""),'Layout full names (mandatory)'!L71,"")</f>
        <v>XXXX-WT-fixed_Pur-2021May</v>
      </c>
      <c r="K12" t="str">
        <f>IF(AND('Layout full names (mandatory)'!M71&lt;&gt;"",'Layout full names (mandatory)'!M12&lt;&gt;""),'Layout full names (mandatory)'!M71,"")</f>
        <v>XXXX-WT-fixed_Pur-2021May</v>
      </c>
      <c r="L12" t="str">
        <f>IF(AND('Layout full names (mandatory)'!N71&lt;&gt;"",'Layout full names (mandatory)'!N12&lt;&gt;""),'Layout full names (mandatory)'!N71,"")</f>
        <v>XXXX-WT-fixed_Pur-2021May</v>
      </c>
      <c r="M12" t="str">
        <f>IF(AND('Layout full names (mandatory)'!O71&lt;&gt;"",'Layout full names (mandatory)'!O12&lt;&gt;""),'Layout full names (mandatory)'!O71,"")</f>
        <v>XXXX-WT-fixed_Pur-2021May</v>
      </c>
      <c r="N12" t="str">
        <f>IF(AND('Layout full names (mandatory)'!P71&lt;&gt;"",'Layout full names (mandatory)'!P12&lt;&gt;""),'Layout full names (mandatory)'!P71,"")</f>
        <v>XXXX-WT-fixed_Pur-2021May</v>
      </c>
      <c r="O12" t="str">
        <f>IF(AND('Layout full names (mandatory)'!Q71&lt;&gt;"",'Layout full names (mandatory)'!Q12&lt;&gt;""),'Layout full names (mandatory)'!Q71,"")</f>
        <v>XXXX-WT-fixed_Pur-2021May</v>
      </c>
      <c r="P12" t="str">
        <f>IF(AND('Layout full names (mandatory)'!R71&lt;&gt;"",'Layout full names (mandatory)'!R12&lt;&gt;""),'Layout full names (mandatory)'!R71,"")</f>
        <v>XXXX-WT-fixed_Pur-2021May</v>
      </c>
      <c r="Q12" t="str">
        <f>IF(AND('Layout full names (mandatory)'!S71&lt;&gt;"",'Layout full names (mandatory)'!S12&lt;&gt;""),'Layout full names (mandatory)'!S71,"")</f>
        <v>XXXX-WT-fixed_Pur-2021May</v>
      </c>
      <c r="R12" t="str">
        <f>IF(AND('Layout full names (mandatory)'!T71&lt;&gt;"",'Layout full names (mandatory)'!T12&lt;&gt;""),'Layout full names (mandatory)'!T71,"")</f>
        <v>XXXX-WT-fixed_Pur-2021May</v>
      </c>
      <c r="S12" t="str">
        <f>IF(AND('Layout full names (mandatory)'!U71&lt;&gt;"",'Layout full names (mandatory)'!U12&lt;&gt;""),'Layout full names (mandatory)'!U71,"")</f>
        <v>XXXX-WT-fixed_Pur-2021May</v>
      </c>
      <c r="T12" t="str">
        <f>IF(AND('Layout full names (mandatory)'!V71&lt;&gt;"",'Layout full names (mandatory)'!V12&lt;&gt;""),'Layout full names (mandatory)'!V71,"")</f>
        <v>XXXX-WT-fixed_Pur-2021May</v>
      </c>
      <c r="U12" t="str">
        <f>IF(AND('Layout full names (mandatory)'!W71&lt;&gt;"",'Layout full names (mandatory)'!W12&lt;&gt;""),'Layout full names (mandatory)'!W71,"")</f>
        <v>XXXX-WT-fixed_Pur-2021May</v>
      </c>
      <c r="V12" t="str">
        <f>IF(AND('Layout full names (mandatory)'!X71&lt;&gt;"",'Layout full names (mandatory)'!X12&lt;&gt;""),'Layout full names (mandatory)'!X71,"")</f>
        <v>XXXX-WT-fixed_Pur-2021May</v>
      </c>
      <c r="W12" t="str">
        <f>IF(AND('Layout full names (mandatory)'!Y71&lt;&gt;"",'Layout full names (mandatory)'!Y12&lt;&gt;""),'Layout full names (mandatory)'!Y71,"")</f>
        <v>XXXX-WT-fixed_Pur-2021May</v>
      </c>
      <c r="X12" t="str">
        <f>IF(AND('Layout full names (mandatory)'!Z71&lt;&gt;"",'Layout full names (mandatory)'!Z12&lt;&gt;""),'Layout full names (mandatory)'!Z71,"")</f>
        <v>XXXX-WT-fixed_Pur-2021May</v>
      </c>
      <c r="Y12" t="str">
        <f>IF(AND('Layout full names (mandatory)'!AA71&lt;&gt;"",'Layout full names (mandatory)'!AA12&lt;&gt;""),'Layout full names (mandatory)'!AA71,"")</f>
        <v>XXXX-WT-fixed_Pur-2021May</v>
      </c>
      <c r="Z12" s="3"/>
      <c r="AB12" s="20"/>
      <c r="AC12" t="str">
        <f t="shared" si="0"/>
        <v/>
      </c>
    </row>
    <row r="13" spans="1:35" ht="21" customHeight="1" x14ac:dyDescent="0.4">
      <c r="A13" t="str">
        <f>IF('Layout full names (mandatory)'!C72&lt;&gt;"",'Layout full names (mandatory)'!C72,"")</f>
        <v>L</v>
      </c>
      <c r="B13" t="str">
        <f>IF(AND('Layout full names (mandatory)'!D72&lt;&gt;"",'Layout full names (mandatory)'!D13&lt;&gt;""),'Layout full names (mandatory)'!D72,"")</f>
        <v>XXXX-WT-fixed_Pur-2021May</v>
      </c>
      <c r="C13" t="str">
        <f>IF(AND('Layout full names (mandatory)'!E72&lt;&gt;"",'Layout full names (mandatory)'!E13&lt;&gt;""),'Layout full names (mandatory)'!E72,"")</f>
        <v>XXXX-WT-fixed_Pur-2021May</v>
      </c>
      <c r="D13" t="str">
        <f>IF(AND('Layout full names (mandatory)'!F72&lt;&gt;"",'Layout full names (mandatory)'!F13&lt;&gt;""),'Layout full names (mandatory)'!F72,"")</f>
        <v>XXXX-WT-fixed_Pur-2021May</v>
      </c>
      <c r="E13" t="str">
        <f>IF(AND('Layout full names (mandatory)'!G72&lt;&gt;"",'Layout full names (mandatory)'!G13&lt;&gt;""),'Layout full names (mandatory)'!G72,"")</f>
        <v>XXXX-WT-fixed_Pur-2021May</v>
      </c>
      <c r="F13" t="str">
        <f>IF(AND('Layout full names (mandatory)'!H72&lt;&gt;"",'Layout full names (mandatory)'!H13&lt;&gt;""),'Layout full names (mandatory)'!H72,"")</f>
        <v>XXXX-WT-fixed_Pur-2021May</v>
      </c>
      <c r="G13" t="str">
        <f>IF(AND('Layout full names (mandatory)'!I72&lt;&gt;"",'Layout full names (mandatory)'!I13&lt;&gt;""),'Layout full names (mandatory)'!I72,"")</f>
        <v>XXXX-WT-fixed_Pur-2021May</v>
      </c>
      <c r="H13" t="str">
        <f>IF(AND('Layout full names (mandatory)'!J72&lt;&gt;"",'Layout full names (mandatory)'!J13&lt;&gt;""),'Layout full names (mandatory)'!J72,"")</f>
        <v>XXXX-WT-fixed_Pur-2021May</v>
      </c>
      <c r="I13" t="str">
        <f>IF(AND('Layout full names (mandatory)'!K72&lt;&gt;"",'Layout full names (mandatory)'!K13&lt;&gt;""),'Layout full names (mandatory)'!K72,"")</f>
        <v>XXXX-WT-fixed_Pur-2021May</v>
      </c>
      <c r="J13" t="str">
        <f>IF(AND('Layout full names (mandatory)'!L72&lt;&gt;"",'Layout full names (mandatory)'!L13&lt;&gt;""),'Layout full names (mandatory)'!L72,"")</f>
        <v>XXXX-WT-fixed_Pur-2021May</v>
      </c>
      <c r="K13" t="str">
        <f>IF(AND('Layout full names (mandatory)'!M72&lt;&gt;"",'Layout full names (mandatory)'!M13&lt;&gt;""),'Layout full names (mandatory)'!M72,"")</f>
        <v>XXXX-WT-fixed_Pur-2021May</v>
      </c>
      <c r="L13" t="str">
        <f>IF(AND('Layout full names (mandatory)'!N72&lt;&gt;"",'Layout full names (mandatory)'!N13&lt;&gt;""),'Layout full names (mandatory)'!N72,"")</f>
        <v>XXXX-WT-fixed_Pur-2021May</v>
      </c>
      <c r="M13" t="str">
        <f>IF(AND('Layout full names (mandatory)'!O72&lt;&gt;"",'Layout full names (mandatory)'!O13&lt;&gt;""),'Layout full names (mandatory)'!O72,"")</f>
        <v>XXXX-WT-fixed_Pur-2021May</v>
      </c>
      <c r="N13" t="str">
        <f>IF(AND('Layout full names (mandatory)'!P72&lt;&gt;"",'Layout full names (mandatory)'!P13&lt;&gt;""),'Layout full names (mandatory)'!P72,"")</f>
        <v>XXXX-WT-fixed_Pur-2021May</v>
      </c>
      <c r="O13" t="str">
        <f>IF(AND('Layout full names (mandatory)'!Q72&lt;&gt;"",'Layout full names (mandatory)'!Q13&lt;&gt;""),'Layout full names (mandatory)'!Q72,"")</f>
        <v>XXXX-WT-fixed_Pur-2021May</v>
      </c>
      <c r="P13" t="str">
        <f>IF(AND('Layout full names (mandatory)'!R72&lt;&gt;"",'Layout full names (mandatory)'!R13&lt;&gt;""),'Layout full names (mandatory)'!R72,"")</f>
        <v>XXXX-WT-fixed_Pur-2021May</v>
      </c>
      <c r="Q13" t="str">
        <f>IF(AND('Layout full names (mandatory)'!S72&lt;&gt;"",'Layout full names (mandatory)'!S13&lt;&gt;""),'Layout full names (mandatory)'!S72,"")</f>
        <v>XXXX-WT-fixed_Pur-2021May</v>
      </c>
      <c r="R13" t="str">
        <f>IF(AND('Layout full names (mandatory)'!T72&lt;&gt;"",'Layout full names (mandatory)'!T13&lt;&gt;""),'Layout full names (mandatory)'!T72,"")</f>
        <v>XXXX-WT-fixed_Pur-2021May</v>
      </c>
      <c r="S13" t="str">
        <f>IF(AND('Layout full names (mandatory)'!U72&lt;&gt;"",'Layout full names (mandatory)'!U13&lt;&gt;""),'Layout full names (mandatory)'!U72,"")</f>
        <v>XXXX-WT-fixed_Pur-2021May</v>
      </c>
      <c r="T13" t="str">
        <f>IF(AND('Layout full names (mandatory)'!V72&lt;&gt;"",'Layout full names (mandatory)'!V13&lt;&gt;""),'Layout full names (mandatory)'!V72,"")</f>
        <v>XXXX-WT-fixed_Pur-2021May</v>
      </c>
      <c r="U13" t="str">
        <f>IF(AND('Layout full names (mandatory)'!W72&lt;&gt;"",'Layout full names (mandatory)'!W13&lt;&gt;""),'Layout full names (mandatory)'!W72,"")</f>
        <v>XXXX-WT-fixed_Pur-2021May</v>
      </c>
      <c r="V13" t="str">
        <f>IF(AND('Layout full names (mandatory)'!X72&lt;&gt;"",'Layout full names (mandatory)'!X13&lt;&gt;""),'Layout full names (mandatory)'!X72,"")</f>
        <v>XXXX-WT-fixed_Pur-2021May</v>
      </c>
      <c r="W13" t="str">
        <f>IF(AND('Layout full names (mandatory)'!Y72&lt;&gt;"",'Layout full names (mandatory)'!Y13&lt;&gt;""),'Layout full names (mandatory)'!Y72,"")</f>
        <v>XXXX-WT-fixed_Pur-2021May</v>
      </c>
      <c r="X13" t="str">
        <f>IF(AND('Layout full names (mandatory)'!Z72&lt;&gt;"",'Layout full names (mandatory)'!Z13&lt;&gt;""),'Layout full names (mandatory)'!Z72,"")</f>
        <v>XXXX-WT-fixed_Pur-2021May</v>
      </c>
      <c r="Y13" t="str">
        <f>IF(AND('Layout full names (mandatory)'!AA72&lt;&gt;"",'Layout full names (mandatory)'!AA13&lt;&gt;""),'Layout full names (mandatory)'!AA72,"")</f>
        <v>XXXX-WT-fixed_Pur-2021May</v>
      </c>
      <c r="Z13" s="3"/>
      <c r="AB13" s="20"/>
      <c r="AC13" t="str">
        <f t="shared" si="0"/>
        <v/>
      </c>
    </row>
    <row r="14" spans="1:35" ht="21" customHeight="1" x14ac:dyDescent="0.4">
      <c r="A14" t="str">
        <f>IF('Layout full names (mandatory)'!C73&lt;&gt;"",'Layout full names (mandatory)'!C73,"")</f>
        <v>M</v>
      </c>
      <c r="B14" t="str">
        <f>IF(AND('Layout full names (mandatory)'!D73&lt;&gt;"",'Layout full names (mandatory)'!D14&lt;&gt;""),'Layout full names (mandatory)'!D73,"")</f>
        <v>XXXX-WT-fixed_Pur-2021May</v>
      </c>
      <c r="C14" t="str">
        <f>IF(AND('Layout full names (mandatory)'!E73&lt;&gt;"",'Layout full names (mandatory)'!E14&lt;&gt;""),'Layout full names (mandatory)'!E73,"")</f>
        <v>XXXX-WT-fixed_Pur-2021May</v>
      </c>
      <c r="D14" t="str">
        <f>IF(AND('Layout full names (mandatory)'!F73&lt;&gt;"",'Layout full names (mandatory)'!F14&lt;&gt;""),'Layout full names (mandatory)'!F73,"")</f>
        <v>XXXX-WT-fixed_Pur-2021May</v>
      </c>
      <c r="E14" t="str">
        <f>IF(AND('Layout full names (mandatory)'!G73&lt;&gt;"",'Layout full names (mandatory)'!G14&lt;&gt;""),'Layout full names (mandatory)'!G73,"")</f>
        <v>XXXX-WT-fixed_Pur-2021May</v>
      </c>
      <c r="F14" t="str">
        <f>IF(AND('Layout full names (mandatory)'!H73&lt;&gt;"",'Layout full names (mandatory)'!H14&lt;&gt;""),'Layout full names (mandatory)'!H73,"")</f>
        <v>XXXX-WT-fixed_Pur-2021May</v>
      </c>
      <c r="G14" t="str">
        <f>IF(AND('Layout full names (mandatory)'!I73&lt;&gt;"",'Layout full names (mandatory)'!I14&lt;&gt;""),'Layout full names (mandatory)'!I73,"")</f>
        <v>XXXX-WT-fixed_Pur-2021May</v>
      </c>
      <c r="H14" t="str">
        <f>IF(AND('Layout full names (mandatory)'!J73&lt;&gt;"",'Layout full names (mandatory)'!J14&lt;&gt;""),'Layout full names (mandatory)'!J73,"")</f>
        <v>XXXX-WT-fixed_Pur-2021May</v>
      </c>
      <c r="I14" t="str">
        <f>IF(AND('Layout full names (mandatory)'!K73&lt;&gt;"",'Layout full names (mandatory)'!K14&lt;&gt;""),'Layout full names (mandatory)'!K73,"")</f>
        <v>XXXX-WT-fixed_Pur-2021May</v>
      </c>
      <c r="J14" t="str">
        <f>IF(AND('Layout full names (mandatory)'!L73&lt;&gt;"",'Layout full names (mandatory)'!L14&lt;&gt;""),'Layout full names (mandatory)'!L73,"")</f>
        <v>XXXX-WT-fixed_Pur-2021May</v>
      </c>
      <c r="K14" t="str">
        <f>IF(AND('Layout full names (mandatory)'!M73&lt;&gt;"",'Layout full names (mandatory)'!M14&lt;&gt;""),'Layout full names (mandatory)'!M73,"")</f>
        <v>XXXX-WT-fixed_Pur-2021May</v>
      </c>
      <c r="L14" t="str">
        <f>IF(AND('Layout full names (mandatory)'!N73&lt;&gt;"",'Layout full names (mandatory)'!N14&lt;&gt;""),'Layout full names (mandatory)'!N73,"")</f>
        <v>XXXX-WT-fixed_Pur-2021May</v>
      </c>
      <c r="M14" t="str">
        <f>IF(AND('Layout full names (mandatory)'!O73&lt;&gt;"",'Layout full names (mandatory)'!O14&lt;&gt;""),'Layout full names (mandatory)'!O73,"")</f>
        <v>XXXX-WT-fixed_Pur-2021May</v>
      </c>
      <c r="N14" t="str">
        <f>IF(AND('Layout full names (mandatory)'!P73&lt;&gt;"",'Layout full names (mandatory)'!P14&lt;&gt;""),'Layout full names (mandatory)'!P73,"")</f>
        <v>XXXX-WT-fixed_Pur-2021May</v>
      </c>
      <c r="O14" t="str">
        <f>IF(AND('Layout full names (mandatory)'!Q73&lt;&gt;"",'Layout full names (mandatory)'!Q14&lt;&gt;""),'Layout full names (mandatory)'!Q73,"")</f>
        <v>XXXX-WT-fixed_Pur-2021May</v>
      </c>
      <c r="P14" t="str">
        <f>IF(AND('Layout full names (mandatory)'!R73&lt;&gt;"",'Layout full names (mandatory)'!R14&lt;&gt;""),'Layout full names (mandatory)'!R73,"")</f>
        <v>XXXX-WT-fixed_Pur-2021May</v>
      </c>
      <c r="Q14" t="str">
        <f>IF(AND('Layout full names (mandatory)'!S73&lt;&gt;"",'Layout full names (mandatory)'!S14&lt;&gt;""),'Layout full names (mandatory)'!S73,"")</f>
        <v>XXXX-WT-fixed_Pur-2021May</v>
      </c>
      <c r="R14" t="str">
        <f>IF(AND('Layout full names (mandatory)'!T73&lt;&gt;"",'Layout full names (mandatory)'!T14&lt;&gt;""),'Layout full names (mandatory)'!T73,"")</f>
        <v>XXXX-WT-fixed_Pur-2021May</v>
      </c>
      <c r="S14" t="str">
        <f>IF(AND('Layout full names (mandatory)'!U73&lt;&gt;"",'Layout full names (mandatory)'!U14&lt;&gt;""),'Layout full names (mandatory)'!U73,"")</f>
        <v>XXXX-WT-fixed_Pur-2021May</v>
      </c>
      <c r="T14" t="str">
        <f>IF(AND('Layout full names (mandatory)'!V73&lt;&gt;"",'Layout full names (mandatory)'!V14&lt;&gt;""),'Layout full names (mandatory)'!V73,"")</f>
        <v>XXXX-WT-fixed_Pur-2021May</v>
      </c>
      <c r="U14" t="str">
        <f>IF(AND('Layout full names (mandatory)'!W73&lt;&gt;"",'Layout full names (mandatory)'!W14&lt;&gt;""),'Layout full names (mandatory)'!W73,"")</f>
        <v>XXXX-WT-fixed_Pur-2021May</v>
      </c>
      <c r="V14" t="str">
        <f>IF(AND('Layout full names (mandatory)'!X73&lt;&gt;"",'Layout full names (mandatory)'!X14&lt;&gt;""),'Layout full names (mandatory)'!X73,"")</f>
        <v>XXXX-WT-fixed_Pur-2021May</v>
      </c>
      <c r="W14" t="str">
        <f>IF(AND('Layout full names (mandatory)'!Y73&lt;&gt;"",'Layout full names (mandatory)'!Y14&lt;&gt;""),'Layout full names (mandatory)'!Y73,"")</f>
        <v>XXXX-WT-fixed_Pur-2021May</v>
      </c>
      <c r="X14" t="str">
        <f>IF(AND('Layout full names (mandatory)'!Z73&lt;&gt;"",'Layout full names (mandatory)'!Z14&lt;&gt;""),'Layout full names (mandatory)'!Z73,"")</f>
        <v>XXXX-WT-fixed_Pur-2021May</v>
      </c>
      <c r="Y14" t="str">
        <f>IF(AND('Layout full names (mandatory)'!AA73&lt;&gt;"",'Layout full names (mandatory)'!AA14&lt;&gt;""),'Layout full names (mandatory)'!AA73,"")</f>
        <v>XXXX-WT-fixed_Pur-2021May</v>
      </c>
      <c r="Z14" s="3"/>
      <c r="AC14" t="str">
        <f t="shared" si="0"/>
        <v/>
      </c>
    </row>
    <row r="15" spans="1:35" ht="21" customHeight="1" x14ac:dyDescent="0.4">
      <c r="A15" t="str">
        <f>IF('Layout full names (mandatory)'!C74&lt;&gt;"",'Layout full names (mandatory)'!C74,"")</f>
        <v>N</v>
      </c>
      <c r="B15" t="str">
        <f>IF(AND('Layout full names (mandatory)'!D74&lt;&gt;"",'Layout full names (mandatory)'!D15&lt;&gt;""),'Layout full names (mandatory)'!D74,"")</f>
        <v>XXXX-WT-fixed_Pur-2021May</v>
      </c>
      <c r="C15" t="str">
        <f>IF(AND('Layout full names (mandatory)'!E74&lt;&gt;"",'Layout full names (mandatory)'!E15&lt;&gt;""),'Layout full names (mandatory)'!E74,"")</f>
        <v>XXXX-WT-fixed_Pur-2021May</v>
      </c>
      <c r="D15" t="str">
        <f>IF(AND('Layout full names (mandatory)'!F74&lt;&gt;"",'Layout full names (mandatory)'!F15&lt;&gt;""),'Layout full names (mandatory)'!F74,"")</f>
        <v>XXXX-WT-fixed_Pur-2021May</v>
      </c>
      <c r="E15" t="str">
        <f>IF(AND('Layout full names (mandatory)'!G74&lt;&gt;"",'Layout full names (mandatory)'!G15&lt;&gt;""),'Layout full names (mandatory)'!G74,"")</f>
        <v>XXXX-WT-fixed_Pur-2021May</v>
      </c>
      <c r="F15" t="str">
        <f>IF(AND('Layout full names (mandatory)'!H74&lt;&gt;"",'Layout full names (mandatory)'!H15&lt;&gt;""),'Layout full names (mandatory)'!H74,"")</f>
        <v>XXXX-WT-fixed_Pur-2021May</v>
      </c>
      <c r="G15" t="str">
        <f>IF(AND('Layout full names (mandatory)'!I74&lt;&gt;"",'Layout full names (mandatory)'!I15&lt;&gt;""),'Layout full names (mandatory)'!I74,"")</f>
        <v>XXXX-WT-fixed_Pur-2021May</v>
      </c>
      <c r="H15" t="str">
        <f>IF(AND('Layout full names (mandatory)'!J74&lt;&gt;"",'Layout full names (mandatory)'!J15&lt;&gt;""),'Layout full names (mandatory)'!J74,"")</f>
        <v>XXXX-WT-fixed_Pur-2021May</v>
      </c>
      <c r="I15" t="str">
        <f>IF(AND('Layout full names (mandatory)'!K74&lt;&gt;"",'Layout full names (mandatory)'!K15&lt;&gt;""),'Layout full names (mandatory)'!K74,"")</f>
        <v>XXXX-WT-fixed_Pur-2021May</v>
      </c>
      <c r="J15" t="str">
        <f>IF(AND('Layout full names (mandatory)'!L74&lt;&gt;"",'Layout full names (mandatory)'!L15&lt;&gt;""),'Layout full names (mandatory)'!L74,"")</f>
        <v>XXXX-WT-fixed_Pur-2021May</v>
      </c>
      <c r="K15" t="str">
        <f>IF(AND('Layout full names (mandatory)'!M74&lt;&gt;"",'Layout full names (mandatory)'!M15&lt;&gt;""),'Layout full names (mandatory)'!M74,"")</f>
        <v>XXXX-WT-fixed_Pur-2021May</v>
      </c>
      <c r="L15" t="str">
        <f>IF(AND('Layout full names (mandatory)'!N74&lt;&gt;"",'Layout full names (mandatory)'!N15&lt;&gt;""),'Layout full names (mandatory)'!N74,"")</f>
        <v>XXXX-WT-fixed_Pur-2021May</v>
      </c>
      <c r="M15" t="str">
        <f>IF(AND('Layout full names (mandatory)'!O74&lt;&gt;"",'Layout full names (mandatory)'!O15&lt;&gt;""),'Layout full names (mandatory)'!O74,"")</f>
        <v>XXXX-WT-fixed_Pur-2021May</v>
      </c>
      <c r="N15" t="str">
        <f>IF(AND('Layout full names (mandatory)'!P74&lt;&gt;"",'Layout full names (mandatory)'!P15&lt;&gt;""),'Layout full names (mandatory)'!P74,"")</f>
        <v>XXXX-WT-fixed_Pur-2021May</v>
      </c>
      <c r="O15" t="str">
        <f>IF(AND('Layout full names (mandatory)'!Q74&lt;&gt;"",'Layout full names (mandatory)'!Q15&lt;&gt;""),'Layout full names (mandatory)'!Q74,"")</f>
        <v>XXXX-WT-fixed_Pur-2021May</v>
      </c>
      <c r="P15" t="str">
        <f>IF(AND('Layout full names (mandatory)'!R74&lt;&gt;"",'Layout full names (mandatory)'!R15&lt;&gt;""),'Layout full names (mandatory)'!R74,"")</f>
        <v>XXXX-WT-fixed_Pur-2021May</v>
      </c>
      <c r="Q15" t="str">
        <f>IF(AND('Layout full names (mandatory)'!S74&lt;&gt;"",'Layout full names (mandatory)'!S15&lt;&gt;""),'Layout full names (mandatory)'!S74,"")</f>
        <v>XXXX-WT-fixed_Pur-2021May</v>
      </c>
      <c r="R15" t="str">
        <f>IF(AND('Layout full names (mandatory)'!T74&lt;&gt;"",'Layout full names (mandatory)'!T15&lt;&gt;""),'Layout full names (mandatory)'!T74,"")</f>
        <v>XXXX-WT-fixed_Pur-2021May</v>
      </c>
      <c r="S15" t="str">
        <f>IF(AND('Layout full names (mandatory)'!U74&lt;&gt;"",'Layout full names (mandatory)'!U15&lt;&gt;""),'Layout full names (mandatory)'!U74,"")</f>
        <v>XXXX-WT-fixed_Pur-2021May</v>
      </c>
      <c r="T15" t="str">
        <f>IF(AND('Layout full names (mandatory)'!V74&lt;&gt;"",'Layout full names (mandatory)'!V15&lt;&gt;""),'Layout full names (mandatory)'!V74,"")</f>
        <v>XXXX-WT-fixed_Pur-2021May</v>
      </c>
      <c r="U15" t="str">
        <f>IF(AND('Layout full names (mandatory)'!W74&lt;&gt;"",'Layout full names (mandatory)'!W15&lt;&gt;""),'Layout full names (mandatory)'!W74,"")</f>
        <v>XXXX-WT-fixed_Pur-2021May</v>
      </c>
      <c r="V15" t="str">
        <f>IF(AND('Layout full names (mandatory)'!X74&lt;&gt;"",'Layout full names (mandatory)'!X15&lt;&gt;""),'Layout full names (mandatory)'!X74,"")</f>
        <v>XXXX-WT-fixed_Pur-2021May</v>
      </c>
      <c r="W15" t="str">
        <f>IF(AND('Layout full names (mandatory)'!Y74&lt;&gt;"",'Layout full names (mandatory)'!Y15&lt;&gt;""),'Layout full names (mandatory)'!Y74,"")</f>
        <v>XXXX-WT-fixed_Pur-2021May</v>
      </c>
      <c r="X15" t="str">
        <f>IF(AND('Layout full names (mandatory)'!Z74&lt;&gt;"",'Layout full names (mandatory)'!Z15&lt;&gt;""),'Layout full names (mandatory)'!Z74,"")</f>
        <v>XXXX-WT-fixed_Pur-2021May</v>
      </c>
      <c r="Y15" t="str">
        <f>IF(AND('Layout full names (mandatory)'!AA74&lt;&gt;"",'Layout full names (mandatory)'!AA15&lt;&gt;""),'Layout full names (mandatory)'!AA74,"")</f>
        <v>XXXX-WT-fixed_Pur-2021May</v>
      </c>
      <c r="Z15" s="3"/>
      <c r="AC15" t="str">
        <f t="shared" si="0"/>
        <v/>
      </c>
    </row>
    <row r="16" spans="1:35" ht="21" customHeight="1" x14ac:dyDescent="0.4">
      <c r="A16" t="str">
        <f>IF('Layout full names (mandatory)'!C75&lt;&gt;"",'Layout full names (mandatory)'!C75,"")</f>
        <v>O</v>
      </c>
      <c r="B16" t="str">
        <f>IF(AND('Layout full names (mandatory)'!D75&lt;&gt;"",'Layout full names (mandatory)'!D16&lt;&gt;""),'Layout full names (mandatory)'!D75,"")</f>
        <v>XXXX-WT-fixed_Pur-2021May</v>
      </c>
      <c r="C16" t="str">
        <f>IF(AND('Layout full names (mandatory)'!E75&lt;&gt;"",'Layout full names (mandatory)'!E16&lt;&gt;""),'Layout full names (mandatory)'!E75,"")</f>
        <v>XXXX-WT-fixed_Pur-2021May</v>
      </c>
      <c r="D16" t="str">
        <f>IF(AND('Layout full names (mandatory)'!F75&lt;&gt;"",'Layout full names (mandatory)'!F16&lt;&gt;""),'Layout full names (mandatory)'!F75,"")</f>
        <v>XXXX-WT-fixed_Pur-2021May</v>
      </c>
      <c r="E16" t="str">
        <f>IF(AND('Layout full names (mandatory)'!G75&lt;&gt;"",'Layout full names (mandatory)'!G16&lt;&gt;""),'Layout full names (mandatory)'!G75,"")</f>
        <v>XXXX-WT-fixed_Pur-2021May</v>
      </c>
      <c r="F16" t="str">
        <f>IF(AND('Layout full names (mandatory)'!H75&lt;&gt;"",'Layout full names (mandatory)'!H16&lt;&gt;""),'Layout full names (mandatory)'!H75,"")</f>
        <v>XXXX-WT-fixed_Pur-2021May</v>
      </c>
      <c r="G16" t="str">
        <f>IF(AND('Layout full names (mandatory)'!I75&lt;&gt;"",'Layout full names (mandatory)'!I16&lt;&gt;""),'Layout full names (mandatory)'!I75,"")</f>
        <v>XXXX-WT-fixed_Pur-2021May</v>
      </c>
      <c r="H16" t="str">
        <f>IF(AND('Layout full names (mandatory)'!J75&lt;&gt;"",'Layout full names (mandatory)'!J16&lt;&gt;""),'Layout full names (mandatory)'!J75,"")</f>
        <v>XXXX-WT-fixed_Pur-2021May</v>
      </c>
      <c r="I16" t="str">
        <f>IF(AND('Layout full names (mandatory)'!K75&lt;&gt;"",'Layout full names (mandatory)'!K16&lt;&gt;""),'Layout full names (mandatory)'!K75,"")</f>
        <v>XXXX-WT-fixed_Pur-2021May</v>
      </c>
      <c r="J16" t="str">
        <f>IF(AND('Layout full names (mandatory)'!L75&lt;&gt;"",'Layout full names (mandatory)'!L16&lt;&gt;""),'Layout full names (mandatory)'!L75,"")</f>
        <v>XXXX-WT-fixed_Pur-2021May</v>
      </c>
      <c r="K16" t="str">
        <f>IF(AND('Layout full names (mandatory)'!M75&lt;&gt;"",'Layout full names (mandatory)'!M16&lt;&gt;""),'Layout full names (mandatory)'!M75,"")</f>
        <v>XXXX-WT-fixed_Pur-2021May</v>
      </c>
      <c r="L16" t="str">
        <f>IF(AND('Layout full names (mandatory)'!N75&lt;&gt;"",'Layout full names (mandatory)'!N16&lt;&gt;""),'Layout full names (mandatory)'!N75,"")</f>
        <v>XXXX-WT-fixed_Pur-2021May</v>
      </c>
      <c r="M16" t="str">
        <f>IF(AND('Layout full names (mandatory)'!O75&lt;&gt;"",'Layout full names (mandatory)'!O16&lt;&gt;""),'Layout full names (mandatory)'!O75,"")</f>
        <v>XXXX-WT-fixed_Pur-2021May</v>
      </c>
      <c r="N16" t="str">
        <f>IF(AND('Layout full names (mandatory)'!P75&lt;&gt;"",'Layout full names (mandatory)'!P16&lt;&gt;""),'Layout full names (mandatory)'!P75,"")</f>
        <v>XXXX-WT-fixed_Pur-2021May</v>
      </c>
      <c r="O16" t="str">
        <f>IF(AND('Layout full names (mandatory)'!Q75&lt;&gt;"",'Layout full names (mandatory)'!Q16&lt;&gt;""),'Layout full names (mandatory)'!Q75,"")</f>
        <v>XXXX-WT-fixed_Pur-2021May</v>
      </c>
      <c r="P16" t="str">
        <f>IF(AND('Layout full names (mandatory)'!R75&lt;&gt;"",'Layout full names (mandatory)'!R16&lt;&gt;""),'Layout full names (mandatory)'!R75,"")</f>
        <v>XXXX-WT-fixed_Pur-2021May</v>
      </c>
      <c r="Q16" t="str">
        <f>IF(AND('Layout full names (mandatory)'!S75&lt;&gt;"",'Layout full names (mandatory)'!S16&lt;&gt;""),'Layout full names (mandatory)'!S75,"")</f>
        <v>XXXX-WT-fixed_Pur-2021May</v>
      </c>
      <c r="R16" t="str">
        <f>IF(AND('Layout full names (mandatory)'!T75&lt;&gt;"",'Layout full names (mandatory)'!T16&lt;&gt;""),'Layout full names (mandatory)'!T75,"")</f>
        <v>XXXX-WT-fixed_Pur-2021May</v>
      </c>
      <c r="S16" t="str">
        <f>IF(AND('Layout full names (mandatory)'!U75&lt;&gt;"",'Layout full names (mandatory)'!U16&lt;&gt;""),'Layout full names (mandatory)'!U75,"")</f>
        <v>XXXX-WT-fixed_Pur-2021May</v>
      </c>
      <c r="T16" t="str">
        <f>IF(AND('Layout full names (mandatory)'!V75&lt;&gt;"",'Layout full names (mandatory)'!V16&lt;&gt;""),'Layout full names (mandatory)'!V75,"")</f>
        <v>XXXX-WT-fixed_Pur-2021May</v>
      </c>
      <c r="U16" t="str">
        <f>IF(AND('Layout full names (mandatory)'!W75&lt;&gt;"",'Layout full names (mandatory)'!W16&lt;&gt;""),'Layout full names (mandatory)'!W75,"")</f>
        <v>XXXX-WT-fixed_Pur-2021May</v>
      </c>
      <c r="V16" t="str">
        <f>IF(AND('Layout full names (mandatory)'!X75&lt;&gt;"",'Layout full names (mandatory)'!X16&lt;&gt;""),'Layout full names (mandatory)'!X75,"")</f>
        <v>XXXX-WT-fixed_Pur-2021May</v>
      </c>
      <c r="W16" t="str">
        <f>IF(AND('Layout full names (mandatory)'!Y75&lt;&gt;"",'Layout full names (mandatory)'!Y16&lt;&gt;""),'Layout full names (mandatory)'!Y75,"")</f>
        <v>XXXX-WT-fixed_Pur-2021May</v>
      </c>
      <c r="X16" t="str">
        <f>IF(AND('Layout full names (mandatory)'!Z75&lt;&gt;"",'Layout full names (mandatory)'!Z16&lt;&gt;""),'Layout full names (mandatory)'!Z75,"")</f>
        <v>XXXX-WT-fixed_Pur-2021May</v>
      </c>
      <c r="Y16" t="str">
        <f>IF(AND('Layout full names (mandatory)'!AA75&lt;&gt;"",'Layout full names (mandatory)'!AA16&lt;&gt;""),'Layout full names (mandatory)'!AA75,"")</f>
        <v>XXXX-WT-fixed_Pur-2021May</v>
      </c>
      <c r="Z16" s="3"/>
      <c r="AC16" t="str">
        <f t="shared" si="0"/>
        <v/>
      </c>
    </row>
    <row r="17" spans="1:29" ht="21" customHeight="1" x14ac:dyDescent="0.4">
      <c r="A17" t="str">
        <f>IF('Layout full names (mandatory)'!C76&lt;&gt;"",'Layout full names (mandatory)'!C76,"")</f>
        <v>P</v>
      </c>
      <c r="B17" t="str">
        <f>IF(AND('Layout full names (mandatory)'!D76&lt;&gt;"",'Layout full names (mandatory)'!D17&lt;&gt;""),'Layout full names (mandatory)'!D76,"")</f>
        <v>XXXX-WT-fixed_Pur-2021May</v>
      </c>
      <c r="C17" t="str">
        <f>IF(AND('Layout full names (mandatory)'!E76&lt;&gt;"",'Layout full names (mandatory)'!E17&lt;&gt;""),'Layout full names (mandatory)'!E76,"")</f>
        <v>XXXX-WT-fixed_Pur-2021May</v>
      </c>
      <c r="D17" t="str">
        <f>IF(AND('Layout full names (mandatory)'!F76&lt;&gt;"",'Layout full names (mandatory)'!F17&lt;&gt;""),'Layout full names (mandatory)'!F76,"")</f>
        <v>XXXX-WT-fixed_Pur-2021May</v>
      </c>
      <c r="E17" t="str">
        <f>IF(AND('Layout full names (mandatory)'!G76&lt;&gt;"",'Layout full names (mandatory)'!G17&lt;&gt;""),'Layout full names (mandatory)'!G76,"")</f>
        <v>XXXX-WT-fixed_Pur-2021May</v>
      </c>
      <c r="F17" t="str">
        <f>IF(AND('Layout full names (mandatory)'!H76&lt;&gt;"",'Layout full names (mandatory)'!H17&lt;&gt;""),'Layout full names (mandatory)'!H76,"")</f>
        <v>XXXX-WT-fixed_Pur-2021May</v>
      </c>
      <c r="G17" t="str">
        <f>IF(AND('Layout full names (mandatory)'!I76&lt;&gt;"",'Layout full names (mandatory)'!I17&lt;&gt;""),'Layout full names (mandatory)'!I76,"")</f>
        <v>XXXX-WT-fixed_Pur-2021May</v>
      </c>
      <c r="H17" t="str">
        <f>IF(AND('Layout full names (mandatory)'!J76&lt;&gt;"",'Layout full names (mandatory)'!J17&lt;&gt;""),'Layout full names (mandatory)'!J76,"")</f>
        <v>XXXX-WT-fixed_Pur-2021May</v>
      </c>
      <c r="I17" t="str">
        <f>IF(AND('Layout full names (mandatory)'!K76&lt;&gt;"",'Layout full names (mandatory)'!K17&lt;&gt;""),'Layout full names (mandatory)'!K76,"")</f>
        <v>XXXX-WT-fixed_Pur-2021May</v>
      </c>
      <c r="J17" t="str">
        <f>IF(AND('Layout full names (mandatory)'!L76&lt;&gt;"",'Layout full names (mandatory)'!L17&lt;&gt;""),'Layout full names (mandatory)'!L76,"")</f>
        <v>XXXX-WT-fixed_Pur-2021May</v>
      </c>
      <c r="K17" t="str">
        <f>IF(AND('Layout full names (mandatory)'!M76&lt;&gt;"",'Layout full names (mandatory)'!M17&lt;&gt;""),'Layout full names (mandatory)'!M76,"")</f>
        <v>XXXX-WT-fixed_Pur-2021May</v>
      </c>
      <c r="L17" t="str">
        <f>IF(AND('Layout full names (mandatory)'!N76&lt;&gt;"",'Layout full names (mandatory)'!N17&lt;&gt;""),'Layout full names (mandatory)'!N76,"")</f>
        <v>XXXX-WT-fixed_Pur-2021May</v>
      </c>
      <c r="M17" t="str">
        <f>IF(AND('Layout full names (mandatory)'!O76&lt;&gt;"",'Layout full names (mandatory)'!O17&lt;&gt;""),'Layout full names (mandatory)'!O76,"")</f>
        <v>XXXX-WT-fixed_Pur-2021May</v>
      </c>
      <c r="N17" t="str">
        <f>IF(AND('Layout full names (mandatory)'!P76&lt;&gt;"",'Layout full names (mandatory)'!P17&lt;&gt;""),'Layout full names (mandatory)'!P76,"")</f>
        <v>XXXX-WT-fixed_Pur-2021May</v>
      </c>
      <c r="O17" t="str">
        <f>IF(AND('Layout full names (mandatory)'!Q76&lt;&gt;"",'Layout full names (mandatory)'!Q17&lt;&gt;""),'Layout full names (mandatory)'!Q76,"")</f>
        <v>XXXX-WT-fixed_Pur-2021May</v>
      </c>
      <c r="P17" t="str">
        <f>IF(AND('Layout full names (mandatory)'!R76&lt;&gt;"",'Layout full names (mandatory)'!R17&lt;&gt;""),'Layout full names (mandatory)'!R76,"")</f>
        <v>XXXX-WT-fixed_Pur-2021May</v>
      </c>
      <c r="Q17" t="str">
        <f>IF(AND('Layout full names (mandatory)'!S76&lt;&gt;"",'Layout full names (mandatory)'!S17&lt;&gt;""),'Layout full names (mandatory)'!S76,"")</f>
        <v>XXXX-WT-fixed_Pur-2021May</v>
      </c>
      <c r="R17" t="str">
        <f>IF(AND('Layout full names (mandatory)'!T76&lt;&gt;"",'Layout full names (mandatory)'!T17&lt;&gt;""),'Layout full names (mandatory)'!T76,"")</f>
        <v>XXXX-WT-fixed_Pur-2021May</v>
      </c>
      <c r="S17" t="str">
        <f>IF(AND('Layout full names (mandatory)'!U76&lt;&gt;"",'Layout full names (mandatory)'!U17&lt;&gt;""),'Layout full names (mandatory)'!U76,"")</f>
        <v>XXXX-WT-fixed_Pur-2021May</v>
      </c>
      <c r="T17" t="str">
        <f>IF(AND('Layout full names (mandatory)'!V76&lt;&gt;"",'Layout full names (mandatory)'!V17&lt;&gt;""),'Layout full names (mandatory)'!V76,"")</f>
        <v>XXXX-WT-fixed_Pur-2021May</v>
      </c>
      <c r="U17" t="str">
        <f>IF(AND('Layout full names (mandatory)'!W76&lt;&gt;"",'Layout full names (mandatory)'!W17&lt;&gt;""),'Layout full names (mandatory)'!W76,"")</f>
        <v>XXXX-WT-fixed_Pur-2021May</v>
      </c>
      <c r="V17" t="str">
        <f>IF(AND('Layout full names (mandatory)'!X76&lt;&gt;"",'Layout full names (mandatory)'!X17&lt;&gt;""),'Layout full names (mandatory)'!X76,"")</f>
        <v>XXXX-WT-fixed_Pur-2021May</v>
      </c>
      <c r="W17" t="str">
        <f>IF(AND('Layout full names (mandatory)'!Y76&lt;&gt;"",'Layout full names (mandatory)'!Y17&lt;&gt;""),'Layout full names (mandatory)'!Y76,"")</f>
        <v>XXXX-WT-fixed_Pur-2021May</v>
      </c>
      <c r="X17" t="str">
        <f>IF(AND('Layout full names (mandatory)'!Z76&lt;&gt;"",'Layout full names (mandatory)'!Z17&lt;&gt;""),'Layout full names (mandatory)'!Z76,"")</f>
        <v>XXXX-WT-fixed_Pur-2021May</v>
      </c>
      <c r="Y17" t="str">
        <f>IF(AND('Layout full names (mandatory)'!AA76&lt;&gt;"",'Layout full names (mandatory)'!AA17&lt;&gt;""),'Layout full names (mandatory)'!AA76,"")</f>
        <v>XXXX-WT-fixed_Pur-2021May</v>
      </c>
      <c r="Z17" s="3"/>
      <c r="AC17" t="str">
        <f t="shared" si="0"/>
        <v/>
      </c>
    </row>
    <row r="18" spans="1:29" ht="18.75" customHeight="1" x14ac:dyDescent="0.35">
      <c r="B18" s="5"/>
      <c r="C18" s="5"/>
      <c r="D18" s="5"/>
      <c r="E18" s="5"/>
      <c r="F18" s="5"/>
      <c r="G18" s="5"/>
      <c r="H18" s="5"/>
      <c r="I18" s="5"/>
      <c r="J18" s="5"/>
      <c r="K18" s="5"/>
      <c r="L18" s="5"/>
      <c r="M18" s="5"/>
      <c r="N18" s="5"/>
      <c r="O18" s="5"/>
      <c r="P18" s="5"/>
      <c r="Q18" s="5"/>
      <c r="R18" s="5"/>
      <c r="S18" s="5"/>
      <c r="T18" s="5"/>
      <c r="U18" s="5"/>
      <c r="V18" s="5"/>
      <c r="W18" s="5"/>
      <c r="X18" s="5"/>
      <c r="Y18" s="5"/>
      <c r="AC18" t="str">
        <f t="shared" si="0"/>
        <v/>
      </c>
    </row>
    <row r="19" spans="1:29" ht="21" customHeight="1" x14ac:dyDescent="0.4">
      <c r="B19" s="8" t="s">
        <v>443</v>
      </c>
      <c r="C19" s="5"/>
      <c r="D19" s="5"/>
      <c r="E19" s="5"/>
      <c r="F19" s="5"/>
      <c r="G19" s="5"/>
      <c r="H19" s="5"/>
      <c r="I19" s="5"/>
      <c r="J19" s="5"/>
      <c r="K19" s="5"/>
      <c r="L19" s="5"/>
      <c r="M19" s="5"/>
      <c r="N19" s="5"/>
      <c r="O19" s="5"/>
      <c r="P19" s="5"/>
      <c r="Q19" s="5"/>
      <c r="R19" s="5"/>
      <c r="S19" s="5"/>
      <c r="T19" s="5"/>
      <c r="U19" s="5"/>
      <c r="V19" s="5"/>
      <c r="W19" s="5"/>
      <c r="X19" s="5"/>
      <c r="Y19" s="5"/>
      <c r="AC19" t="str">
        <f t="shared" si="0"/>
        <v/>
      </c>
    </row>
    <row r="20" spans="1:29" ht="18.75" customHeight="1" x14ac:dyDescent="0.35">
      <c r="B20" s="5" t="s">
        <v>444</v>
      </c>
      <c r="C20" s="5"/>
      <c r="D20" s="5"/>
      <c r="E20" s="5"/>
      <c r="F20" s="5"/>
      <c r="G20" s="5"/>
      <c r="H20" s="5"/>
      <c r="I20" s="5"/>
      <c r="J20" s="5"/>
      <c r="K20" s="5"/>
      <c r="L20" s="5"/>
      <c r="M20" s="5"/>
      <c r="N20" s="5"/>
      <c r="O20" s="5"/>
      <c r="P20" s="5"/>
      <c r="Q20" s="5"/>
      <c r="R20" s="5"/>
      <c r="S20" s="5"/>
      <c r="T20" s="5"/>
      <c r="U20" s="5"/>
      <c r="V20" s="5"/>
      <c r="W20" s="5"/>
      <c r="X20" s="5"/>
      <c r="Y20" s="5"/>
      <c r="AC20" t="str">
        <f t="shared" si="0"/>
        <v/>
      </c>
    </row>
    <row r="21" spans="1:29" ht="18.75" customHeight="1" x14ac:dyDescent="0.35">
      <c r="B21" s="5" t="s">
        <v>445</v>
      </c>
      <c r="C21" s="5"/>
      <c r="D21" s="5"/>
      <c r="E21" s="5"/>
      <c r="F21" s="5"/>
      <c r="G21" s="5"/>
      <c r="H21" s="5"/>
      <c r="I21" s="5"/>
      <c r="J21" s="5"/>
      <c r="K21" s="5"/>
      <c r="L21" s="5"/>
      <c r="M21" s="5"/>
      <c r="N21" s="5"/>
      <c r="O21" s="5"/>
      <c r="P21" s="5"/>
      <c r="Q21" s="5"/>
      <c r="R21" s="5"/>
      <c r="S21" s="5"/>
      <c r="T21" s="5"/>
      <c r="U21" s="5"/>
      <c r="V21" s="5"/>
      <c r="W21" s="5"/>
      <c r="X21" s="5"/>
      <c r="Y21" s="5"/>
      <c r="AC21" t="str">
        <f t="shared" si="0"/>
        <v/>
      </c>
    </row>
    <row r="22" spans="1:29" ht="18.75" customHeight="1" x14ac:dyDescent="0.35">
      <c r="B22" s="5"/>
      <c r="C22" s="5"/>
      <c r="D22" s="5"/>
      <c r="E22" s="5"/>
      <c r="F22" s="5"/>
      <c r="G22" s="5"/>
      <c r="H22" s="5"/>
      <c r="I22" s="5"/>
      <c r="J22" s="5"/>
      <c r="K22" s="5"/>
      <c r="L22" s="5"/>
      <c r="M22" s="5"/>
      <c r="N22" s="5"/>
      <c r="O22" s="5"/>
      <c r="P22" s="5"/>
      <c r="Q22" s="5"/>
      <c r="R22" s="5"/>
      <c r="S22" s="5"/>
      <c r="T22" s="5"/>
      <c r="U22" s="5"/>
      <c r="V22" s="5"/>
      <c r="W22" s="5"/>
      <c r="X22" s="5"/>
      <c r="Y22" s="5"/>
      <c r="AC22" t="str">
        <f t="shared" si="0"/>
        <v/>
      </c>
    </row>
    <row r="23" spans="1:29" ht="18.75" customHeight="1" x14ac:dyDescent="0.35">
      <c r="B23" s="5"/>
      <c r="C23" s="5"/>
      <c r="D23" s="5"/>
      <c r="E23" s="5"/>
      <c r="F23" s="5"/>
      <c r="G23" s="5"/>
      <c r="H23" s="5"/>
      <c r="I23" s="5"/>
      <c r="J23" s="5"/>
      <c r="K23" s="5"/>
      <c r="L23" s="5"/>
      <c r="M23" s="5"/>
      <c r="N23" s="5"/>
      <c r="O23" s="5"/>
      <c r="P23" s="5"/>
      <c r="Q23" s="5"/>
      <c r="R23" s="5"/>
      <c r="S23" s="5"/>
      <c r="T23" s="5"/>
      <c r="U23" s="5"/>
      <c r="V23" s="5"/>
      <c r="W23" s="5"/>
      <c r="X23" s="5"/>
      <c r="Y23" s="5"/>
      <c r="AC23" t="str">
        <f t="shared" si="0"/>
        <v/>
      </c>
    </row>
    <row r="24" spans="1:29" ht="18.75" customHeight="1" x14ac:dyDescent="0.35">
      <c r="B24" s="6" t="s">
        <v>446</v>
      </c>
      <c r="C24" s="5"/>
      <c r="D24" s="5"/>
      <c r="E24" s="5"/>
      <c r="F24" s="5"/>
      <c r="G24" s="5"/>
      <c r="H24" s="5"/>
      <c r="I24" s="5"/>
      <c r="J24" s="5"/>
      <c r="K24" s="5"/>
      <c r="L24" s="5"/>
      <c r="M24" s="5"/>
      <c r="N24" s="5"/>
      <c r="O24" s="5"/>
      <c r="P24" s="5"/>
      <c r="Q24" s="5"/>
      <c r="R24" s="5"/>
      <c r="S24" s="5"/>
      <c r="T24" s="5"/>
      <c r="U24" s="5"/>
      <c r="V24" s="5"/>
      <c r="W24" s="5"/>
      <c r="X24" s="5"/>
      <c r="Y24" s="5"/>
      <c r="AC24" t="str">
        <f t="shared" si="0"/>
        <v/>
      </c>
    </row>
    <row r="25" spans="1:29" ht="18.75" customHeight="1" x14ac:dyDescent="0.35">
      <c r="B25" s="5" t="s">
        <v>447</v>
      </c>
      <c r="C25" s="5"/>
      <c r="D25" s="5"/>
      <c r="E25" s="5"/>
      <c r="F25" s="5"/>
      <c r="G25" s="5"/>
      <c r="H25" s="5"/>
      <c r="I25" s="5"/>
      <c r="J25" s="5"/>
      <c r="K25" s="5"/>
      <c r="L25" s="5"/>
      <c r="M25" s="5"/>
      <c r="N25" s="5"/>
      <c r="O25" s="5"/>
      <c r="P25" s="5"/>
      <c r="Q25" s="5"/>
      <c r="R25" s="5"/>
      <c r="S25" s="5"/>
      <c r="T25" s="5"/>
      <c r="U25" s="5"/>
      <c r="V25" s="5"/>
      <c r="W25" s="5"/>
      <c r="X25" s="5"/>
      <c r="Y25" s="5"/>
      <c r="AC25" t="str">
        <f t="shared" si="0"/>
        <v/>
      </c>
    </row>
    <row r="26" spans="1:29" ht="18.75" customHeight="1" x14ac:dyDescent="0.35">
      <c r="B26" s="5" t="s">
        <v>448</v>
      </c>
      <c r="C26" s="5"/>
      <c r="D26" s="5"/>
      <c r="E26" s="5"/>
      <c r="F26" s="5"/>
      <c r="G26" s="5"/>
      <c r="H26" s="5"/>
      <c r="I26" s="5"/>
      <c r="J26" s="5"/>
      <c r="K26" s="5"/>
      <c r="L26" s="5"/>
      <c r="M26" s="5"/>
      <c r="N26" s="5"/>
      <c r="O26" s="5"/>
      <c r="P26" s="5"/>
      <c r="Q26" s="5"/>
      <c r="R26" s="5"/>
      <c r="S26" s="5"/>
      <c r="T26" s="5"/>
      <c r="U26" s="5"/>
      <c r="V26" s="5"/>
      <c r="W26" s="5"/>
      <c r="X26" s="5"/>
      <c r="Y26" s="5"/>
      <c r="AC26" t="str">
        <f t="shared" si="0"/>
        <v/>
      </c>
    </row>
    <row r="27" spans="1:29" ht="18.75" customHeight="1" x14ac:dyDescent="0.35">
      <c r="B27" s="5"/>
      <c r="C27" s="5"/>
      <c r="D27" s="5"/>
      <c r="E27" s="5"/>
      <c r="F27" s="5"/>
      <c r="G27" s="5"/>
      <c r="H27" s="5"/>
      <c r="I27" s="5"/>
      <c r="J27" s="5"/>
      <c r="K27" s="5"/>
      <c r="L27" s="5"/>
      <c r="M27" s="5"/>
      <c r="N27" s="5"/>
      <c r="O27" s="5"/>
      <c r="P27" s="5"/>
      <c r="Q27" s="5"/>
      <c r="R27" s="5"/>
      <c r="S27" s="5"/>
      <c r="T27" s="5"/>
      <c r="U27" s="5"/>
      <c r="V27" s="5"/>
      <c r="W27" s="5"/>
      <c r="X27" s="5"/>
      <c r="Y27" s="5"/>
      <c r="AC27" t="str">
        <f t="shared" si="0"/>
        <v/>
      </c>
    </row>
    <row r="28" spans="1:29" ht="18.75" customHeight="1" x14ac:dyDescent="0.35">
      <c r="B28" s="5"/>
      <c r="C28" s="5"/>
      <c r="D28" s="5"/>
      <c r="E28" s="5"/>
      <c r="F28" s="5"/>
      <c r="G28" s="5"/>
      <c r="H28" s="5"/>
      <c r="I28" s="5"/>
      <c r="J28" s="5"/>
      <c r="K28" s="5"/>
      <c r="L28" s="5"/>
      <c r="M28" s="5"/>
      <c r="N28" s="5"/>
      <c r="O28" s="5"/>
      <c r="P28" s="5"/>
      <c r="Q28" s="5"/>
      <c r="R28" s="5"/>
      <c r="S28" s="5"/>
      <c r="T28" s="5"/>
      <c r="U28" s="5"/>
      <c r="V28" s="5"/>
      <c r="W28" s="5"/>
      <c r="X28" s="5"/>
      <c r="Y28" s="5"/>
      <c r="AC28" t="str">
        <f t="shared" si="0"/>
        <v/>
      </c>
    </row>
    <row r="29" spans="1:29" ht="18.75" customHeight="1" x14ac:dyDescent="0.35">
      <c r="B29" s="5"/>
      <c r="C29" s="5"/>
      <c r="D29" s="5"/>
      <c r="E29" s="5"/>
      <c r="F29" s="5"/>
      <c r="G29" s="5"/>
      <c r="H29" s="5"/>
      <c r="I29" s="5"/>
      <c r="J29" s="5"/>
      <c r="K29" s="5"/>
      <c r="L29" s="5"/>
      <c r="M29" s="5"/>
      <c r="N29" s="5"/>
      <c r="O29" s="5"/>
      <c r="P29" s="5"/>
      <c r="Q29" s="5"/>
      <c r="R29" s="5"/>
      <c r="S29" s="5"/>
      <c r="T29" s="5"/>
      <c r="U29" s="5"/>
      <c r="V29" s="5"/>
      <c r="W29" s="5"/>
      <c r="X29" s="5"/>
      <c r="Y29" s="5"/>
      <c r="AC29" t="str">
        <f t="shared" si="0"/>
        <v/>
      </c>
    </row>
    <row r="30" spans="1:29" ht="18.75" customHeight="1" x14ac:dyDescent="0.35">
      <c r="B30" s="5"/>
      <c r="C30" s="5"/>
      <c r="D30" s="5"/>
      <c r="E30" s="5"/>
      <c r="F30" s="5"/>
      <c r="G30" s="5"/>
      <c r="H30" s="5"/>
      <c r="I30" s="5"/>
      <c r="J30" s="5"/>
      <c r="K30" s="5"/>
      <c r="L30" s="5"/>
      <c r="M30" s="5"/>
      <c r="N30" s="5"/>
      <c r="O30" s="5"/>
      <c r="P30" s="5"/>
      <c r="Q30" s="5"/>
      <c r="R30" s="5"/>
      <c r="S30" s="5"/>
      <c r="T30" s="5"/>
      <c r="U30" s="5"/>
      <c r="V30" s="5"/>
      <c r="W30" s="5"/>
      <c r="X30" s="5"/>
      <c r="Y30" s="5"/>
      <c r="AC30" t="str">
        <f t="shared" si="0"/>
        <v/>
      </c>
    </row>
    <row r="31" spans="1:29" ht="18.75" customHeight="1" x14ac:dyDescent="0.35">
      <c r="B31" s="5"/>
      <c r="C31" s="5"/>
      <c r="D31" s="5"/>
      <c r="E31" s="5"/>
      <c r="F31" s="5"/>
      <c r="G31" s="5"/>
      <c r="H31" s="5"/>
      <c r="I31" s="5"/>
      <c r="J31" s="5"/>
      <c r="K31" s="5"/>
      <c r="L31" s="5"/>
      <c r="M31" s="5"/>
      <c r="N31" s="5"/>
      <c r="O31" s="5"/>
      <c r="P31" s="5"/>
      <c r="Q31" s="5"/>
      <c r="R31" s="5"/>
      <c r="S31" s="5"/>
      <c r="T31" s="5"/>
      <c r="U31" s="5"/>
      <c r="V31" s="5"/>
      <c r="W31" s="5"/>
      <c r="X31" s="5"/>
      <c r="Y31" s="5"/>
      <c r="AC31" t="str">
        <f t="shared" si="0"/>
        <v/>
      </c>
    </row>
    <row r="32" spans="1:29" ht="18.75" customHeight="1" x14ac:dyDescent="0.35">
      <c r="B32" s="5"/>
      <c r="C32" s="5"/>
      <c r="D32" s="5"/>
      <c r="E32" s="5"/>
      <c r="F32" s="5"/>
      <c r="G32" s="5"/>
      <c r="H32" s="5"/>
      <c r="I32" s="5"/>
      <c r="J32" s="5"/>
      <c r="K32" s="5"/>
      <c r="L32" s="5"/>
      <c r="M32" s="5"/>
      <c r="N32" s="5"/>
      <c r="O32" s="5"/>
      <c r="P32" s="5"/>
      <c r="Q32" s="5"/>
      <c r="R32" s="5"/>
      <c r="S32" s="5"/>
      <c r="T32" s="5"/>
      <c r="U32" s="5"/>
      <c r="V32" s="5"/>
      <c r="W32" s="5"/>
      <c r="X32" s="5"/>
      <c r="Y32" s="5"/>
      <c r="AC32" t="str">
        <f t="shared" si="0"/>
        <v/>
      </c>
    </row>
    <row r="33" spans="1:29" ht="18.75" customHeight="1" x14ac:dyDescent="0.35">
      <c r="B33" s="6"/>
      <c r="C33" s="5"/>
      <c r="D33" s="5"/>
      <c r="E33" s="5"/>
      <c r="F33" s="5"/>
      <c r="G33" s="5"/>
      <c r="H33" s="5"/>
      <c r="I33" s="5"/>
      <c r="J33" s="5"/>
      <c r="K33" s="5"/>
      <c r="L33" s="5"/>
      <c r="M33" s="5"/>
      <c r="N33" s="5"/>
      <c r="O33" s="5"/>
      <c r="P33" s="5"/>
      <c r="Q33" s="5"/>
      <c r="R33" s="5"/>
      <c r="S33" s="5"/>
      <c r="T33" s="5"/>
      <c r="U33" s="5"/>
      <c r="V33" s="5"/>
      <c r="W33" s="5"/>
      <c r="X33" s="5"/>
      <c r="Y33" s="5"/>
      <c r="AC33" t="str">
        <f t="shared" si="0"/>
        <v/>
      </c>
    </row>
    <row r="34" spans="1:29" ht="18.75" customHeight="1" x14ac:dyDescent="0.35">
      <c r="B34" s="5"/>
      <c r="C34" s="5"/>
      <c r="D34" s="5"/>
      <c r="E34" s="5"/>
      <c r="F34" s="5"/>
      <c r="G34" s="5"/>
      <c r="H34" s="5"/>
      <c r="I34" s="5"/>
      <c r="J34" s="5"/>
      <c r="K34" s="5"/>
      <c r="L34" s="5"/>
      <c r="M34" s="5"/>
      <c r="N34" s="5"/>
      <c r="O34" s="5"/>
      <c r="P34" s="5"/>
      <c r="Q34" s="5"/>
      <c r="R34" s="5"/>
      <c r="S34" s="5"/>
      <c r="T34" s="5"/>
      <c r="U34" s="5"/>
      <c r="V34" s="5"/>
      <c r="W34" s="5"/>
      <c r="X34" s="5"/>
      <c r="Y34" s="5"/>
      <c r="AC34" t="str">
        <f t="shared" si="0"/>
        <v/>
      </c>
    </row>
    <row r="35" spans="1:29" ht="18.75" customHeight="1" x14ac:dyDescent="0.35">
      <c r="B35" s="5"/>
      <c r="C35" s="5"/>
      <c r="D35" s="5"/>
      <c r="E35" s="5"/>
      <c r="F35" s="5"/>
      <c r="G35" s="5"/>
      <c r="H35" s="5"/>
      <c r="I35" s="5"/>
      <c r="J35" s="5"/>
      <c r="K35" s="5"/>
      <c r="L35" s="5"/>
      <c r="M35" s="5"/>
      <c r="N35" s="5"/>
      <c r="O35" s="5"/>
      <c r="P35" s="5"/>
      <c r="Q35" s="5"/>
      <c r="R35" s="5"/>
      <c r="S35" s="5"/>
      <c r="T35" s="5"/>
      <c r="U35" s="5"/>
      <c r="V35" s="5"/>
      <c r="W35" s="5"/>
      <c r="X35" s="5"/>
      <c r="Y35" s="5"/>
      <c r="AC35" t="str">
        <f t="shared" si="0"/>
        <v/>
      </c>
    </row>
    <row r="36" spans="1:29" x14ac:dyDescent="0.3">
      <c r="AC36" t="str">
        <f t="shared" si="0"/>
        <v/>
      </c>
    </row>
    <row r="37" spans="1:29" x14ac:dyDescent="0.3">
      <c r="AC37" t="str">
        <f t="shared" ref="AC37:AC68" si="1">IF(AB37&lt;&gt;"",COUNTIF($B$2:$Y$17,AB37),"")</f>
        <v/>
      </c>
    </row>
    <row r="38" spans="1:29" x14ac:dyDescent="0.3">
      <c r="AC38" t="str">
        <f t="shared" si="1"/>
        <v/>
      </c>
    </row>
    <row r="39" spans="1:29" x14ac:dyDescent="0.3">
      <c r="AC39" t="str">
        <f t="shared" si="1"/>
        <v/>
      </c>
    </row>
    <row r="40" spans="1:29" x14ac:dyDescent="0.3">
      <c r="AC40" t="str">
        <f t="shared" si="1"/>
        <v/>
      </c>
    </row>
    <row r="41" spans="1:29" x14ac:dyDescent="0.3">
      <c r="AC41" t="str">
        <f t="shared" si="1"/>
        <v/>
      </c>
    </row>
    <row r="42" spans="1:29" x14ac:dyDescent="0.3">
      <c r="AC42" t="str">
        <f t="shared" si="1"/>
        <v/>
      </c>
    </row>
    <row r="43" spans="1:29" x14ac:dyDescent="0.3">
      <c r="AC43" t="str">
        <f t="shared" si="1"/>
        <v/>
      </c>
    </row>
    <row r="44" spans="1:29" ht="17.100000000000001" customHeight="1" x14ac:dyDescent="0.3">
      <c r="AC44" t="str">
        <f t="shared" si="1"/>
        <v/>
      </c>
    </row>
    <row r="45" spans="1:29" ht="21" hidden="1" customHeight="1" x14ac:dyDescent="0.4">
      <c r="A45" s="14" t="s">
        <v>48</v>
      </c>
      <c r="B45" s="19" t="s">
        <v>49</v>
      </c>
      <c r="C45" s="19" t="s">
        <v>50</v>
      </c>
      <c r="D45" s="15" t="s">
        <v>51</v>
      </c>
      <c r="P45" s="3"/>
      <c r="Q45" s="3"/>
      <c r="R45" s="3"/>
      <c r="AC45" t="str">
        <f t="shared" si="1"/>
        <v/>
      </c>
    </row>
    <row r="46" spans="1:29" ht="21" hidden="1" customHeight="1" x14ac:dyDescent="0.4">
      <c r="A46" s="16" t="s">
        <v>52</v>
      </c>
      <c r="B46" t="s">
        <v>18</v>
      </c>
      <c r="C46">
        <v>1</v>
      </c>
      <c r="D46" s="17" t="str">
        <f t="shared" ref="D46:D61" si="2">IF(B2&lt;&gt;"",B2,"")</f>
        <v>Buffer</v>
      </c>
      <c r="P46" s="3"/>
      <c r="Q46" s="3"/>
      <c r="R46" s="3"/>
      <c r="AC46" t="str">
        <f t="shared" si="1"/>
        <v/>
      </c>
    </row>
    <row r="47" spans="1:29" ht="21" hidden="1" customHeight="1" x14ac:dyDescent="0.4">
      <c r="A47" s="16" t="s">
        <v>53</v>
      </c>
      <c r="B47" t="s">
        <v>21</v>
      </c>
      <c r="C47">
        <v>1</v>
      </c>
      <c r="D47" s="17" t="str">
        <f t="shared" si="2"/>
        <v>XXXX-WT-fixed_Pur-2021May</v>
      </c>
      <c r="P47" s="3"/>
      <c r="Q47" s="3"/>
      <c r="R47" s="3"/>
      <c r="AC47" t="str">
        <f t="shared" si="1"/>
        <v/>
      </c>
    </row>
    <row r="48" spans="1:29" ht="21" hidden="1" customHeight="1" x14ac:dyDescent="0.4">
      <c r="A48" s="16" t="s">
        <v>54</v>
      </c>
      <c r="B48" t="s">
        <v>22</v>
      </c>
      <c r="C48">
        <v>1</v>
      </c>
      <c r="D48" s="17" t="str">
        <f t="shared" si="2"/>
        <v>XXXX-WT-fixed_Pur-2021May</v>
      </c>
      <c r="P48" s="3"/>
      <c r="Q48" s="3"/>
      <c r="R48" s="3"/>
      <c r="AC48" t="str">
        <f t="shared" si="1"/>
        <v/>
      </c>
    </row>
    <row r="49" spans="1:29" ht="21" hidden="1" customHeight="1" x14ac:dyDescent="0.4">
      <c r="A49" s="16" t="s">
        <v>55</v>
      </c>
      <c r="B49" t="s">
        <v>23</v>
      </c>
      <c r="C49">
        <v>1</v>
      </c>
      <c r="D49" s="17" t="str">
        <f t="shared" si="2"/>
        <v>XXXX-WT-fixed_Pur-2021May</v>
      </c>
      <c r="P49" s="3"/>
      <c r="Q49" s="3"/>
      <c r="R49" s="3"/>
      <c r="AC49" t="str">
        <f t="shared" si="1"/>
        <v/>
      </c>
    </row>
    <row r="50" spans="1:29" ht="21" hidden="1" customHeight="1" x14ac:dyDescent="0.4">
      <c r="A50" s="16" t="s">
        <v>56</v>
      </c>
      <c r="B50" t="s">
        <v>24</v>
      </c>
      <c r="C50">
        <v>1</v>
      </c>
      <c r="D50" s="17" t="str">
        <f t="shared" si="2"/>
        <v>XXXX-WT-fixed_Pur-2021May</v>
      </c>
      <c r="P50" s="3"/>
      <c r="Q50" s="3"/>
      <c r="R50" s="3"/>
      <c r="AC50" t="str">
        <f t="shared" si="1"/>
        <v/>
      </c>
    </row>
    <row r="51" spans="1:29" ht="21" hidden="1" customHeight="1" x14ac:dyDescent="0.4">
      <c r="A51" s="16" t="s">
        <v>57</v>
      </c>
      <c r="B51" t="s">
        <v>25</v>
      </c>
      <c r="C51">
        <v>1</v>
      </c>
      <c r="D51" s="17" t="str">
        <f t="shared" si="2"/>
        <v>XXXX-WT-fixed_Pur-2021May</v>
      </c>
      <c r="P51" s="3"/>
      <c r="Q51" s="3"/>
      <c r="R51" s="3"/>
      <c r="AC51" t="str">
        <f t="shared" si="1"/>
        <v/>
      </c>
    </row>
    <row r="52" spans="1:29" ht="21" hidden="1" customHeight="1" x14ac:dyDescent="0.4">
      <c r="A52" s="16" t="s">
        <v>58</v>
      </c>
      <c r="B52" t="s">
        <v>26</v>
      </c>
      <c r="C52">
        <v>1</v>
      </c>
      <c r="D52" s="17" t="str">
        <f t="shared" si="2"/>
        <v>XXXX-WT-fixed_Pur-2021May</v>
      </c>
      <c r="P52" s="3"/>
      <c r="Q52" s="3"/>
      <c r="R52" s="3"/>
      <c r="AC52" t="str">
        <f t="shared" si="1"/>
        <v/>
      </c>
    </row>
    <row r="53" spans="1:29" ht="21" hidden="1" customHeight="1" x14ac:dyDescent="0.4">
      <c r="A53" s="16" t="s">
        <v>59</v>
      </c>
      <c r="B53" t="s">
        <v>27</v>
      </c>
      <c r="C53">
        <v>1</v>
      </c>
      <c r="D53" s="17" t="str">
        <f t="shared" si="2"/>
        <v>XXXX-WT-fixed_Pur-2021May</v>
      </c>
      <c r="P53" s="3"/>
      <c r="Q53" s="3"/>
      <c r="R53" s="3"/>
      <c r="AC53" t="str">
        <f t="shared" si="1"/>
        <v/>
      </c>
    </row>
    <row r="54" spans="1:29" ht="21" hidden="1" customHeight="1" x14ac:dyDescent="0.4">
      <c r="A54" s="16" t="s">
        <v>60</v>
      </c>
      <c r="B54" t="s">
        <v>28</v>
      </c>
      <c r="C54">
        <v>1</v>
      </c>
      <c r="D54" s="17" t="str">
        <f t="shared" si="2"/>
        <v>XXXX-WT-fixed_Pur-2021May</v>
      </c>
      <c r="P54" s="3"/>
      <c r="Q54" s="3"/>
      <c r="R54" s="3"/>
      <c r="AC54" t="str">
        <f t="shared" si="1"/>
        <v/>
      </c>
    </row>
    <row r="55" spans="1:29" ht="21" hidden="1" customHeight="1" x14ac:dyDescent="0.4">
      <c r="A55" s="16" t="s">
        <v>61</v>
      </c>
      <c r="B55" t="s">
        <v>29</v>
      </c>
      <c r="C55">
        <v>1</v>
      </c>
      <c r="D55" s="17" t="str">
        <f t="shared" si="2"/>
        <v>XXXX-WT-fixed_Pur-2021May</v>
      </c>
      <c r="P55" s="3"/>
      <c r="Q55" s="3"/>
      <c r="R55" s="3"/>
      <c r="AC55" t="str">
        <f t="shared" si="1"/>
        <v/>
      </c>
    </row>
    <row r="56" spans="1:29" ht="21" hidden="1" customHeight="1" x14ac:dyDescent="0.4">
      <c r="A56" s="16" t="s">
        <v>62</v>
      </c>
      <c r="B56" t="s">
        <v>30</v>
      </c>
      <c r="C56">
        <v>1</v>
      </c>
      <c r="D56" s="17" t="str">
        <f t="shared" si="2"/>
        <v>XXXX-WT-fixed_Pur-2021May</v>
      </c>
      <c r="P56" s="3"/>
      <c r="Q56" s="3"/>
      <c r="R56" s="3"/>
      <c r="AC56" t="str">
        <f t="shared" si="1"/>
        <v/>
      </c>
    </row>
    <row r="57" spans="1:29" ht="21" hidden="1" customHeight="1" x14ac:dyDescent="0.4">
      <c r="A57" s="16" t="s">
        <v>63</v>
      </c>
      <c r="B57" t="s">
        <v>31</v>
      </c>
      <c r="C57">
        <v>1</v>
      </c>
      <c r="D57" s="17" t="str">
        <f t="shared" si="2"/>
        <v>XXXX-WT-fixed_Pur-2021May</v>
      </c>
      <c r="P57" s="3"/>
      <c r="Q57" s="3"/>
      <c r="R57" s="3"/>
      <c r="AC57" t="str">
        <f t="shared" si="1"/>
        <v/>
      </c>
    </row>
    <row r="58" spans="1:29" ht="21" hidden="1" customHeight="1" x14ac:dyDescent="0.4">
      <c r="A58" s="16" t="s">
        <v>64</v>
      </c>
      <c r="B58" t="s">
        <v>32</v>
      </c>
      <c r="C58">
        <v>1</v>
      </c>
      <c r="D58" s="17" t="str">
        <f t="shared" si="2"/>
        <v>XXXX-WT-fixed_Pur-2021May</v>
      </c>
      <c r="P58" s="3"/>
      <c r="Q58" s="3"/>
      <c r="R58" s="3"/>
      <c r="AC58" t="str">
        <f t="shared" si="1"/>
        <v/>
      </c>
    </row>
    <row r="59" spans="1:29" ht="21" hidden="1" customHeight="1" x14ac:dyDescent="0.4">
      <c r="A59" s="16" t="s">
        <v>65</v>
      </c>
      <c r="B59" t="s">
        <v>33</v>
      </c>
      <c r="C59">
        <v>1</v>
      </c>
      <c r="D59" s="17" t="str">
        <f t="shared" si="2"/>
        <v>XXXX-WT-fixed_Pur-2021May</v>
      </c>
      <c r="P59" s="3"/>
      <c r="Q59" s="3"/>
      <c r="R59" s="3"/>
      <c r="AC59" t="str">
        <f t="shared" si="1"/>
        <v/>
      </c>
    </row>
    <row r="60" spans="1:29" ht="21" hidden="1" customHeight="1" x14ac:dyDescent="0.4">
      <c r="A60" s="16" t="s">
        <v>66</v>
      </c>
      <c r="B60" t="s">
        <v>34</v>
      </c>
      <c r="C60">
        <v>1</v>
      </c>
      <c r="D60" s="17" t="str">
        <f t="shared" si="2"/>
        <v>XXXX-WT-fixed_Pur-2021May</v>
      </c>
      <c r="P60" s="3"/>
      <c r="Q60" s="3"/>
      <c r="R60" s="3"/>
      <c r="AC60" t="str">
        <f t="shared" si="1"/>
        <v/>
      </c>
    </row>
    <row r="61" spans="1:29" ht="21" hidden="1" customHeight="1" x14ac:dyDescent="0.4">
      <c r="A61" s="16" t="s">
        <v>67</v>
      </c>
      <c r="B61" t="s">
        <v>35</v>
      </c>
      <c r="C61">
        <v>1</v>
      </c>
      <c r="D61" s="17" t="str">
        <f t="shared" si="2"/>
        <v>XXXX-WT-fixed_Pur-2021May</v>
      </c>
      <c r="P61" s="3"/>
      <c r="Q61" s="3"/>
      <c r="R61" s="3"/>
      <c r="AC61" t="str">
        <f t="shared" si="1"/>
        <v/>
      </c>
    </row>
    <row r="62" spans="1:29" ht="21" hidden="1" customHeight="1" x14ac:dyDescent="0.4">
      <c r="A62" s="16" t="s">
        <v>68</v>
      </c>
      <c r="B62" t="s">
        <v>18</v>
      </c>
      <c r="C62">
        <v>2</v>
      </c>
      <c r="D62" s="17" t="str">
        <f t="shared" ref="D62:D77" si="3">IF(C2&lt;&gt;"",C2,"")</f>
        <v>XXXX-WT-fixed_Pur-2021May</v>
      </c>
      <c r="P62" s="3"/>
      <c r="Q62" s="3"/>
      <c r="R62" s="3"/>
      <c r="AC62" t="str">
        <f t="shared" si="1"/>
        <v/>
      </c>
    </row>
    <row r="63" spans="1:29" ht="21" hidden="1" customHeight="1" x14ac:dyDescent="0.4">
      <c r="A63" s="16" t="s">
        <v>69</v>
      </c>
      <c r="B63" t="s">
        <v>21</v>
      </c>
      <c r="C63">
        <v>2</v>
      </c>
      <c r="D63" s="17" t="str">
        <f t="shared" si="3"/>
        <v>XXXX-WT-fixed_Pur-2021May</v>
      </c>
      <c r="P63" s="3"/>
      <c r="Q63" s="3"/>
      <c r="R63" s="3"/>
      <c r="AC63" t="str">
        <f t="shared" si="1"/>
        <v/>
      </c>
    </row>
    <row r="64" spans="1:29" ht="21" hidden="1" customHeight="1" x14ac:dyDescent="0.4">
      <c r="A64" s="16" t="s">
        <v>70</v>
      </c>
      <c r="B64" t="s">
        <v>22</v>
      </c>
      <c r="C64">
        <v>2</v>
      </c>
      <c r="D64" s="17" t="str">
        <f t="shared" si="3"/>
        <v>XXXX-WT-fixed_Pur-2021May</v>
      </c>
      <c r="P64" s="3"/>
      <c r="Q64" s="3"/>
      <c r="R64" s="3"/>
      <c r="AC64" t="str">
        <f t="shared" si="1"/>
        <v/>
      </c>
    </row>
    <row r="65" spans="1:29" hidden="1" x14ac:dyDescent="0.3">
      <c r="A65" s="16" t="s">
        <v>71</v>
      </c>
      <c r="B65" t="s">
        <v>23</v>
      </c>
      <c r="C65">
        <v>2</v>
      </c>
      <c r="D65" s="17" t="str">
        <f t="shared" si="3"/>
        <v>XXXX-WT-fixed_Pur-2021May</v>
      </c>
      <c r="AC65" t="str">
        <f t="shared" si="1"/>
        <v/>
      </c>
    </row>
    <row r="66" spans="1:29" hidden="1" x14ac:dyDescent="0.3">
      <c r="A66" s="16" t="s">
        <v>72</v>
      </c>
      <c r="B66" t="s">
        <v>24</v>
      </c>
      <c r="C66">
        <v>2</v>
      </c>
      <c r="D66" s="17" t="str">
        <f t="shared" si="3"/>
        <v>XXXX-WT-fixed_Pur-2021May</v>
      </c>
      <c r="AC66" t="str">
        <f t="shared" si="1"/>
        <v/>
      </c>
    </row>
    <row r="67" spans="1:29" hidden="1" x14ac:dyDescent="0.3">
      <c r="A67" s="16" t="s">
        <v>73</v>
      </c>
      <c r="B67" t="s">
        <v>25</v>
      </c>
      <c r="C67">
        <v>2</v>
      </c>
      <c r="D67" s="17" t="str">
        <f t="shared" si="3"/>
        <v>XXXX-WT-fixed_Pur-2021May</v>
      </c>
      <c r="AC67" t="str">
        <f t="shared" si="1"/>
        <v/>
      </c>
    </row>
    <row r="68" spans="1:29" hidden="1" x14ac:dyDescent="0.3">
      <c r="A68" s="16" t="s">
        <v>74</v>
      </c>
      <c r="B68" t="s">
        <v>26</v>
      </c>
      <c r="C68">
        <v>2</v>
      </c>
      <c r="D68" s="17" t="str">
        <f t="shared" si="3"/>
        <v>XXXX-WT-fixed_Pur-2021May</v>
      </c>
      <c r="AC68" t="str">
        <f t="shared" si="1"/>
        <v/>
      </c>
    </row>
    <row r="69" spans="1:29" hidden="1" x14ac:dyDescent="0.3">
      <c r="A69" s="16" t="s">
        <v>75</v>
      </c>
      <c r="B69" t="s">
        <v>27</v>
      </c>
      <c r="C69">
        <v>2</v>
      </c>
      <c r="D69" s="17" t="str">
        <f t="shared" si="3"/>
        <v>XXXX-WT-fixed_Pur-2021May</v>
      </c>
      <c r="AC69" t="str">
        <f t="shared" ref="AC69:AC85" si="4">IF(AB69&lt;&gt;"",COUNTIF($B$2:$Y$17,AB69),"")</f>
        <v/>
      </c>
    </row>
    <row r="70" spans="1:29" hidden="1" x14ac:dyDescent="0.3">
      <c r="A70" s="16" t="s">
        <v>76</v>
      </c>
      <c r="B70" t="s">
        <v>28</v>
      </c>
      <c r="C70">
        <v>2</v>
      </c>
      <c r="D70" s="17" t="str">
        <f t="shared" si="3"/>
        <v>XXXX-WT-fixed_Pur-2021May</v>
      </c>
      <c r="AC70" t="str">
        <f t="shared" si="4"/>
        <v/>
      </c>
    </row>
    <row r="71" spans="1:29" hidden="1" x14ac:dyDescent="0.3">
      <c r="A71" s="16" t="s">
        <v>77</v>
      </c>
      <c r="B71" t="s">
        <v>29</v>
      </c>
      <c r="C71">
        <v>2</v>
      </c>
      <c r="D71" s="17" t="str">
        <f t="shared" si="3"/>
        <v>XXXX-WT-fixed_Pur-2021May</v>
      </c>
      <c r="AC71" t="str">
        <f t="shared" si="4"/>
        <v/>
      </c>
    </row>
    <row r="72" spans="1:29" hidden="1" x14ac:dyDescent="0.3">
      <c r="A72" s="16" t="s">
        <v>78</v>
      </c>
      <c r="B72" t="s">
        <v>30</v>
      </c>
      <c r="C72">
        <v>2</v>
      </c>
      <c r="D72" s="17" t="str">
        <f t="shared" si="3"/>
        <v>XXXX-WT-fixed_Pur-2021May</v>
      </c>
      <c r="AC72" t="str">
        <f t="shared" si="4"/>
        <v/>
      </c>
    </row>
    <row r="73" spans="1:29" hidden="1" x14ac:dyDescent="0.3">
      <c r="A73" s="16" t="s">
        <v>79</v>
      </c>
      <c r="B73" t="s">
        <v>31</v>
      </c>
      <c r="C73">
        <v>2</v>
      </c>
      <c r="D73" s="17" t="str">
        <f t="shared" si="3"/>
        <v>XXXX-WT-fixed_Pur-2021May</v>
      </c>
      <c r="AC73" t="str">
        <f t="shared" si="4"/>
        <v/>
      </c>
    </row>
    <row r="74" spans="1:29" hidden="1" x14ac:dyDescent="0.3">
      <c r="A74" s="16" t="s">
        <v>80</v>
      </c>
      <c r="B74" t="s">
        <v>32</v>
      </c>
      <c r="C74">
        <v>2</v>
      </c>
      <c r="D74" s="17" t="str">
        <f t="shared" si="3"/>
        <v>XXXX-WT-fixed_Pur-2021May</v>
      </c>
      <c r="AC74" t="str">
        <f t="shared" si="4"/>
        <v/>
      </c>
    </row>
    <row r="75" spans="1:29" hidden="1" x14ac:dyDescent="0.3">
      <c r="A75" s="16" t="s">
        <v>81</v>
      </c>
      <c r="B75" t="s">
        <v>33</v>
      </c>
      <c r="C75">
        <v>2</v>
      </c>
      <c r="D75" s="17" t="str">
        <f t="shared" si="3"/>
        <v>XXXX-WT-fixed_Pur-2021May</v>
      </c>
      <c r="AC75" t="str">
        <f t="shared" si="4"/>
        <v/>
      </c>
    </row>
    <row r="76" spans="1:29" hidden="1" x14ac:dyDescent="0.3">
      <c r="A76" s="16" t="s">
        <v>82</v>
      </c>
      <c r="B76" t="s">
        <v>34</v>
      </c>
      <c r="C76">
        <v>2</v>
      </c>
      <c r="D76" s="17" t="str">
        <f t="shared" si="3"/>
        <v>XXXX-WT-fixed_Pur-2021May</v>
      </c>
      <c r="AC76" t="str">
        <f t="shared" si="4"/>
        <v/>
      </c>
    </row>
    <row r="77" spans="1:29" hidden="1" x14ac:dyDescent="0.3">
      <c r="A77" s="16" t="s">
        <v>83</v>
      </c>
      <c r="B77" t="s">
        <v>35</v>
      </c>
      <c r="C77">
        <v>2</v>
      </c>
      <c r="D77" s="17" t="str">
        <f t="shared" si="3"/>
        <v>XXXX-WT-fixed_Pur-2021May</v>
      </c>
      <c r="AC77" t="str">
        <f t="shared" si="4"/>
        <v/>
      </c>
    </row>
    <row r="78" spans="1:29" hidden="1" x14ac:dyDescent="0.3">
      <c r="A78" s="16" t="s">
        <v>84</v>
      </c>
      <c r="B78" t="s">
        <v>18</v>
      </c>
      <c r="C78">
        <v>3</v>
      </c>
      <c r="D78" s="17" t="str">
        <f t="shared" ref="D78:D93" si="5">IF(D2&lt;&gt;"",D2,"")</f>
        <v>Buffer</v>
      </c>
      <c r="AC78" t="str">
        <f t="shared" si="4"/>
        <v/>
      </c>
    </row>
    <row r="79" spans="1:29" hidden="1" x14ac:dyDescent="0.3">
      <c r="A79" s="16" t="s">
        <v>85</v>
      </c>
      <c r="B79" t="s">
        <v>21</v>
      </c>
      <c r="C79">
        <v>3</v>
      </c>
      <c r="D79" s="17" t="str">
        <f t="shared" si="5"/>
        <v>XXXX-WT-fixed_Pur-2021May</v>
      </c>
      <c r="AC79" t="str">
        <f t="shared" si="4"/>
        <v/>
      </c>
    </row>
    <row r="80" spans="1:29" hidden="1" x14ac:dyDescent="0.3">
      <c r="A80" s="16" t="s">
        <v>86</v>
      </c>
      <c r="B80" t="s">
        <v>22</v>
      </c>
      <c r="C80">
        <v>3</v>
      </c>
      <c r="D80" s="17" t="str">
        <f t="shared" si="5"/>
        <v>XXXX-WT-fixed_Pur-2021May</v>
      </c>
      <c r="AC80" t="str">
        <f t="shared" si="4"/>
        <v/>
      </c>
    </row>
    <row r="81" spans="1:29" hidden="1" x14ac:dyDescent="0.3">
      <c r="A81" s="16" t="s">
        <v>87</v>
      </c>
      <c r="B81" t="s">
        <v>23</v>
      </c>
      <c r="C81">
        <v>3</v>
      </c>
      <c r="D81" s="17" t="str">
        <f t="shared" si="5"/>
        <v>XXXX-WT-fixed_Pur-2021May</v>
      </c>
      <c r="AC81" t="str">
        <f t="shared" si="4"/>
        <v/>
      </c>
    </row>
    <row r="82" spans="1:29" hidden="1" x14ac:dyDescent="0.3">
      <c r="A82" s="16" t="s">
        <v>88</v>
      </c>
      <c r="B82" t="s">
        <v>24</v>
      </c>
      <c r="C82">
        <v>3</v>
      </c>
      <c r="D82" s="17" t="str">
        <f t="shared" si="5"/>
        <v>XXXX-WT-fixed_Pur-2021May</v>
      </c>
      <c r="AC82" t="str">
        <f t="shared" si="4"/>
        <v/>
      </c>
    </row>
    <row r="83" spans="1:29" hidden="1" x14ac:dyDescent="0.3">
      <c r="A83" s="16" t="s">
        <v>89</v>
      </c>
      <c r="B83" t="s">
        <v>25</v>
      </c>
      <c r="C83">
        <v>3</v>
      </c>
      <c r="D83" s="17" t="str">
        <f t="shared" si="5"/>
        <v>XXXX-WT-fixed_Pur-2021May</v>
      </c>
      <c r="AC83" t="str">
        <f t="shared" si="4"/>
        <v/>
      </c>
    </row>
    <row r="84" spans="1:29" hidden="1" x14ac:dyDescent="0.3">
      <c r="A84" s="16" t="s">
        <v>90</v>
      </c>
      <c r="B84" t="s">
        <v>26</v>
      </c>
      <c r="C84">
        <v>3</v>
      </c>
      <c r="D84" s="17" t="str">
        <f t="shared" si="5"/>
        <v>XXXX-WT-fixed_Pur-2021May</v>
      </c>
      <c r="AC84" t="str">
        <f t="shared" si="4"/>
        <v/>
      </c>
    </row>
    <row r="85" spans="1:29" hidden="1" x14ac:dyDescent="0.3">
      <c r="A85" s="16" t="s">
        <v>91</v>
      </c>
      <c r="B85" t="s">
        <v>27</v>
      </c>
      <c r="C85">
        <v>3</v>
      </c>
      <c r="D85" s="17" t="str">
        <f t="shared" si="5"/>
        <v>XXXX-WT-fixed_Pur-2021May</v>
      </c>
      <c r="AC85" t="str">
        <f t="shared" si="4"/>
        <v/>
      </c>
    </row>
    <row r="86" spans="1:29" hidden="1" x14ac:dyDescent="0.3">
      <c r="A86" s="16" t="s">
        <v>92</v>
      </c>
      <c r="B86" t="s">
        <v>28</v>
      </c>
      <c r="C86">
        <v>3</v>
      </c>
      <c r="D86" s="17" t="str">
        <f t="shared" si="5"/>
        <v>XXXX-WT-fixed_Pur-2021May</v>
      </c>
    </row>
    <row r="87" spans="1:29" hidden="1" x14ac:dyDescent="0.3">
      <c r="A87" s="16" t="s">
        <v>93</v>
      </c>
      <c r="B87" t="s">
        <v>29</v>
      </c>
      <c r="C87">
        <v>3</v>
      </c>
      <c r="D87" s="17" t="str">
        <f t="shared" si="5"/>
        <v>XXXX-WT-fixed_Pur-2021May</v>
      </c>
    </row>
    <row r="88" spans="1:29" hidden="1" x14ac:dyDescent="0.3">
      <c r="A88" s="16" t="s">
        <v>94</v>
      </c>
      <c r="B88" t="s">
        <v>30</v>
      </c>
      <c r="C88">
        <v>3</v>
      </c>
      <c r="D88" s="17" t="str">
        <f t="shared" si="5"/>
        <v>XXXX-WT-fixed_Pur-2021May</v>
      </c>
    </row>
    <row r="89" spans="1:29" hidden="1" x14ac:dyDescent="0.3">
      <c r="A89" s="16" t="s">
        <v>95</v>
      </c>
      <c r="B89" t="s">
        <v>31</v>
      </c>
      <c r="C89">
        <v>3</v>
      </c>
      <c r="D89" s="17" t="str">
        <f t="shared" si="5"/>
        <v>XXXX-WT-fixed_Pur-2021May</v>
      </c>
    </row>
    <row r="90" spans="1:29" hidden="1" x14ac:dyDescent="0.3">
      <c r="A90" s="16" t="s">
        <v>96</v>
      </c>
      <c r="B90" t="s">
        <v>32</v>
      </c>
      <c r="C90">
        <v>3</v>
      </c>
      <c r="D90" s="17" t="str">
        <f t="shared" si="5"/>
        <v>XXXX-WT-fixed_Pur-2021May</v>
      </c>
    </row>
    <row r="91" spans="1:29" hidden="1" x14ac:dyDescent="0.3">
      <c r="A91" s="16" t="s">
        <v>97</v>
      </c>
      <c r="B91" t="s">
        <v>33</v>
      </c>
      <c r="C91">
        <v>3</v>
      </c>
      <c r="D91" s="17" t="str">
        <f t="shared" si="5"/>
        <v>XXXX-WT-fixed_Pur-2021May</v>
      </c>
    </row>
    <row r="92" spans="1:29" hidden="1" x14ac:dyDescent="0.3">
      <c r="A92" s="16" t="s">
        <v>98</v>
      </c>
      <c r="B92" t="s">
        <v>34</v>
      </c>
      <c r="C92">
        <v>3</v>
      </c>
      <c r="D92" s="17" t="str">
        <f t="shared" si="5"/>
        <v>XXXX-WT-fixed_Pur-2021May</v>
      </c>
    </row>
    <row r="93" spans="1:29" hidden="1" x14ac:dyDescent="0.3">
      <c r="A93" s="16" t="s">
        <v>99</v>
      </c>
      <c r="B93" t="s">
        <v>35</v>
      </c>
      <c r="C93">
        <v>3</v>
      </c>
      <c r="D93" s="17" t="str">
        <f t="shared" si="5"/>
        <v>XXXX-WT-fixed_Pur-2021May</v>
      </c>
    </row>
    <row r="94" spans="1:29" hidden="1" x14ac:dyDescent="0.3">
      <c r="A94" s="16" t="s">
        <v>100</v>
      </c>
      <c r="B94" t="s">
        <v>18</v>
      </c>
      <c r="C94">
        <v>4</v>
      </c>
      <c r="D94" s="17" t="str">
        <f t="shared" ref="D94:D109" si="6">IF(E2&lt;&gt;"",E2,"")</f>
        <v>XXXX-WT-fixed_Pur-2021May</v>
      </c>
    </row>
    <row r="95" spans="1:29" hidden="1" x14ac:dyDescent="0.3">
      <c r="A95" s="16" t="s">
        <v>101</v>
      </c>
      <c r="B95" t="s">
        <v>21</v>
      </c>
      <c r="C95">
        <v>4</v>
      </c>
      <c r="D95" s="17" t="str">
        <f t="shared" si="6"/>
        <v>XXXX-WT-fixed_Pur-2021May</v>
      </c>
    </row>
    <row r="96" spans="1:29" hidden="1" x14ac:dyDescent="0.3">
      <c r="A96" s="16" t="s">
        <v>102</v>
      </c>
      <c r="B96" t="s">
        <v>22</v>
      </c>
      <c r="C96">
        <v>4</v>
      </c>
      <c r="D96" s="17" t="str">
        <f t="shared" si="6"/>
        <v>XXXX-WT-fixed_Pur-2021May</v>
      </c>
    </row>
    <row r="97" spans="1:4" hidden="1" x14ac:dyDescent="0.3">
      <c r="A97" s="16" t="s">
        <v>103</v>
      </c>
      <c r="B97" t="s">
        <v>23</v>
      </c>
      <c r="C97">
        <v>4</v>
      </c>
      <c r="D97" s="17" t="str">
        <f t="shared" si="6"/>
        <v>XXXX-WT-fixed_Pur-2021May</v>
      </c>
    </row>
    <row r="98" spans="1:4" hidden="1" x14ac:dyDescent="0.3">
      <c r="A98" s="16" t="s">
        <v>104</v>
      </c>
      <c r="B98" t="s">
        <v>24</v>
      </c>
      <c r="C98">
        <v>4</v>
      </c>
      <c r="D98" s="17" t="str">
        <f t="shared" si="6"/>
        <v>XXXX-WT-fixed_Pur-2021May</v>
      </c>
    </row>
    <row r="99" spans="1:4" hidden="1" x14ac:dyDescent="0.3">
      <c r="A99" s="16" t="s">
        <v>105</v>
      </c>
      <c r="B99" t="s">
        <v>25</v>
      </c>
      <c r="C99">
        <v>4</v>
      </c>
      <c r="D99" s="17" t="str">
        <f t="shared" si="6"/>
        <v>XXXX-WT-fixed_Pur-2021May</v>
      </c>
    </row>
    <row r="100" spans="1:4" hidden="1" x14ac:dyDescent="0.3">
      <c r="A100" s="16" t="s">
        <v>106</v>
      </c>
      <c r="B100" t="s">
        <v>26</v>
      </c>
      <c r="C100">
        <v>4</v>
      </c>
      <c r="D100" s="17" t="str">
        <f t="shared" si="6"/>
        <v>XXXX-WT-fixed_Pur-2021May</v>
      </c>
    </row>
    <row r="101" spans="1:4" hidden="1" x14ac:dyDescent="0.3">
      <c r="A101" s="16" t="s">
        <v>107</v>
      </c>
      <c r="B101" t="s">
        <v>27</v>
      </c>
      <c r="C101">
        <v>4</v>
      </c>
      <c r="D101" s="17" t="str">
        <f t="shared" si="6"/>
        <v>XXXX-WT-fixed_Pur-2021May</v>
      </c>
    </row>
    <row r="102" spans="1:4" hidden="1" x14ac:dyDescent="0.3">
      <c r="A102" s="16" t="s">
        <v>108</v>
      </c>
      <c r="B102" t="s">
        <v>28</v>
      </c>
      <c r="C102">
        <v>4</v>
      </c>
      <c r="D102" s="17" t="str">
        <f t="shared" si="6"/>
        <v>XXXX-WT-fixed_Pur-2021May</v>
      </c>
    </row>
    <row r="103" spans="1:4" hidden="1" x14ac:dyDescent="0.3">
      <c r="A103" s="16" t="s">
        <v>109</v>
      </c>
      <c r="B103" t="s">
        <v>29</v>
      </c>
      <c r="C103">
        <v>4</v>
      </c>
      <c r="D103" s="17" t="str">
        <f t="shared" si="6"/>
        <v>XXXX-WT-fixed_Pur-2021May</v>
      </c>
    </row>
    <row r="104" spans="1:4" hidden="1" x14ac:dyDescent="0.3">
      <c r="A104" s="16" t="s">
        <v>110</v>
      </c>
      <c r="B104" t="s">
        <v>30</v>
      </c>
      <c r="C104">
        <v>4</v>
      </c>
      <c r="D104" s="17" t="str">
        <f t="shared" si="6"/>
        <v>XXXX-WT-fixed_Pur-2021May</v>
      </c>
    </row>
    <row r="105" spans="1:4" hidden="1" x14ac:dyDescent="0.3">
      <c r="A105" s="16" t="s">
        <v>111</v>
      </c>
      <c r="B105" t="s">
        <v>31</v>
      </c>
      <c r="C105">
        <v>4</v>
      </c>
      <c r="D105" s="17" t="str">
        <f t="shared" si="6"/>
        <v>XXXX-WT-fixed_Pur-2021May</v>
      </c>
    </row>
    <row r="106" spans="1:4" hidden="1" x14ac:dyDescent="0.3">
      <c r="A106" s="16" t="s">
        <v>112</v>
      </c>
      <c r="B106" t="s">
        <v>32</v>
      </c>
      <c r="C106">
        <v>4</v>
      </c>
      <c r="D106" s="17" t="str">
        <f t="shared" si="6"/>
        <v>XXXX-WT-fixed_Pur-2021May</v>
      </c>
    </row>
    <row r="107" spans="1:4" hidden="1" x14ac:dyDescent="0.3">
      <c r="A107" s="16" t="s">
        <v>113</v>
      </c>
      <c r="B107" t="s">
        <v>33</v>
      </c>
      <c r="C107">
        <v>4</v>
      </c>
      <c r="D107" s="17" t="str">
        <f t="shared" si="6"/>
        <v>XXXX-WT-fixed_Pur-2021May</v>
      </c>
    </row>
    <row r="108" spans="1:4" hidden="1" x14ac:dyDescent="0.3">
      <c r="A108" s="16" t="s">
        <v>114</v>
      </c>
      <c r="B108" t="s">
        <v>34</v>
      </c>
      <c r="C108">
        <v>4</v>
      </c>
      <c r="D108" s="17" t="str">
        <f t="shared" si="6"/>
        <v>XXXX-WT-fixed_Pur-2021May</v>
      </c>
    </row>
    <row r="109" spans="1:4" hidden="1" x14ac:dyDescent="0.3">
      <c r="A109" s="16" t="s">
        <v>115</v>
      </c>
      <c r="B109" t="s">
        <v>35</v>
      </c>
      <c r="C109">
        <v>4</v>
      </c>
      <c r="D109" s="17" t="str">
        <f t="shared" si="6"/>
        <v>XXXX-WT-fixed_Pur-2021May</v>
      </c>
    </row>
    <row r="110" spans="1:4" hidden="1" x14ac:dyDescent="0.3">
      <c r="A110" s="16" t="s">
        <v>116</v>
      </c>
      <c r="B110" t="s">
        <v>18</v>
      </c>
      <c r="C110">
        <v>5</v>
      </c>
      <c r="D110" s="17" t="str">
        <f t="shared" ref="D110:D125" si="7">IF(F2&lt;&gt;"",F2,"")</f>
        <v>Buffer</v>
      </c>
    </row>
    <row r="111" spans="1:4" hidden="1" x14ac:dyDescent="0.3">
      <c r="A111" s="16" t="s">
        <v>117</v>
      </c>
      <c r="B111" t="s">
        <v>21</v>
      </c>
      <c r="C111">
        <v>5</v>
      </c>
      <c r="D111" s="17" t="str">
        <f t="shared" si="7"/>
        <v>XXXX-WT-fixed_Pur-2021May</v>
      </c>
    </row>
    <row r="112" spans="1:4" hidden="1" x14ac:dyDescent="0.3">
      <c r="A112" s="16" t="s">
        <v>118</v>
      </c>
      <c r="B112" t="s">
        <v>22</v>
      </c>
      <c r="C112">
        <v>5</v>
      </c>
      <c r="D112" s="17" t="str">
        <f t="shared" si="7"/>
        <v>XXXX-WT-fixed_Pur-2021May</v>
      </c>
    </row>
    <row r="113" spans="1:4" hidden="1" x14ac:dyDescent="0.3">
      <c r="A113" s="16" t="s">
        <v>119</v>
      </c>
      <c r="B113" t="s">
        <v>23</v>
      </c>
      <c r="C113">
        <v>5</v>
      </c>
      <c r="D113" s="17" t="str">
        <f t="shared" si="7"/>
        <v>XXXX-WT-fixed_Pur-2021May</v>
      </c>
    </row>
    <row r="114" spans="1:4" hidden="1" x14ac:dyDescent="0.3">
      <c r="A114" s="16" t="s">
        <v>120</v>
      </c>
      <c r="B114" t="s">
        <v>24</v>
      </c>
      <c r="C114">
        <v>5</v>
      </c>
      <c r="D114" s="17" t="str">
        <f t="shared" si="7"/>
        <v>XXXX-WT-fixed_Pur-2021May</v>
      </c>
    </row>
    <row r="115" spans="1:4" hidden="1" x14ac:dyDescent="0.3">
      <c r="A115" s="16" t="s">
        <v>121</v>
      </c>
      <c r="B115" t="s">
        <v>25</v>
      </c>
      <c r="C115">
        <v>5</v>
      </c>
      <c r="D115" s="17" t="str">
        <f t="shared" si="7"/>
        <v>XXXX-WT-fixed_Pur-2021May</v>
      </c>
    </row>
    <row r="116" spans="1:4" hidden="1" x14ac:dyDescent="0.3">
      <c r="A116" s="16" t="s">
        <v>122</v>
      </c>
      <c r="B116" t="s">
        <v>26</v>
      </c>
      <c r="C116">
        <v>5</v>
      </c>
      <c r="D116" s="17" t="str">
        <f t="shared" si="7"/>
        <v>XXXX-WT-fixed_Pur-2021May</v>
      </c>
    </row>
    <row r="117" spans="1:4" hidden="1" x14ac:dyDescent="0.3">
      <c r="A117" s="16" t="s">
        <v>123</v>
      </c>
      <c r="B117" t="s">
        <v>27</v>
      </c>
      <c r="C117">
        <v>5</v>
      </c>
      <c r="D117" s="17" t="str">
        <f t="shared" si="7"/>
        <v>XXXX-WT-fixed_Pur-2021May</v>
      </c>
    </row>
    <row r="118" spans="1:4" hidden="1" x14ac:dyDescent="0.3">
      <c r="A118" s="16" t="s">
        <v>124</v>
      </c>
      <c r="B118" t="s">
        <v>28</v>
      </c>
      <c r="C118">
        <v>5</v>
      </c>
      <c r="D118" s="17" t="str">
        <f t="shared" si="7"/>
        <v>XXXX-WT-fixed_Pur-2021May</v>
      </c>
    </row>
    <row r="119" spans="1:4" hidden="1" x14ac:dyDescent="0.3">
      <c r="A119" s="16" t="s">
        <v>125</v>
      </c>
      <c r="B119" t="s">
        <v>29</v>
      </c>
      <c r="C119">
        <v>5</v>
      </c>
      <c r="D119" s="17" t="str">
        <f t="shared" si="7"/>
        <v>XXXX-WT-fixed_Pur-2021May</v>
      </c>
    </row>
    <row r="120" spans="1:4" hidden="1" x14ac:dyDescent="0.3">
      <c r="A120" s="16" t="s">
        <v>126</v>
      </c>
      <c r="B120" t="s">
        <v>30</v>
      </c>
      <c r="C120">
        <v>5</v>
      </c>
      <c r="D120" s="17" t="str">
        <f t="shared" si="7"/>
        <v>XXXX-WT-fixed_Pur-2021May</v>
      </c>
    </row>
    <row r="121" spans="1:4" hidden="1" x14ac:dyDescent="0.3">
      <c r="A121" s="16" t="s">
        <v>127</v>
      </c>
      <c r="B121" t="s">
        <v>31</v>
      </c>
      <c r="C121">
        <v>5</v>
      </c>
      <c r="D121" s="17" t="str">
        <f t="shared" si="7"/>
        <v>XXXX-WT-fixed_Pur-2021May</v>
      </c>
    </row>
    <row r="122" spans="1:4" hidden="1" x14ac:dyDescent="0.3">
      <c r="A122" s="16" t="s">
        <v>128</v>
      </c>
      <c r="B122" t="s">
        <v>32</v>
      </c>
      <c r="C122">
        <v>5</v>
      </c>
      <c r="D122" s="17" t="str">
        <f t="shared" si="7"/>
        <v>XXXX-WT-fixed_Pur-2021May</v>
      </c>
    </row>
    <row r="123" spans="1:4" hidden="1" x14ac:dyDescent="0.3">
      <c r="A123" s="16" t="s">
        <v>129</v>
      </c>
      <c r="B123" t="s">
        <v>33</v>
      </c>
      <c r="C123">
        <v>5</v>
      </c>
      <c r="D123" s="17" t="str">
        <f t="shared" si="7"/>
        <v>XXXX-WT-fixed_Pur-2021May</v>
      </c>
    </row>
    <row r="124" spans="1:4" hidden="1" x14ac:dyDescent="0.3">
      <c r="A124" s="16" t="s">
        <v>130</v>
      </c>
      <c r="B124" t="s">
        <v>34</v>
      </c>
      <c r="C124">
        <v>5</v>
      </c>
      <c r="D124" s="17" t="str">
        <f t="shared" si="7"/>
        <v>XXXX-WT-fixed_Pur-2021May</v>
      </c>
    </row>
    <row r="125" spans="1:4" hidden="1" x14ac:dyDescent="0.3">
      <c r="A125" s="16" t="s">
        <v>131</v>
      </c>
      <c r="B125" t="s">
        <v>35</v>
      </c>
      <c r="C125">
        <v>5</v>
      </c>
      <c r="D125" s="17" t="str">
        <f t="shared" si="7"/>
        <v>XXXX-WT-fixed_Pur-2021May</v>
      </c>
    </row>
    <row r="126" spans="1:4" hidden="1" x14ac:dyDescent="0.3">
      <c r="A126" s="16" t="s">
        <v>132</v>
      </c>
      <c r="B126" t="s">
        <v>18</v>
      </c>
      <c r="C126">
        <v>6</v>
      </c>
      <c r="D126" s="17" t="str">
        <f t="shared" ref="D126:D141" si="8">IF(G2&lt;&gt;"",G2,"")</f>
        <v>XXXX-WT-fixed_Pur-2021May</v>
      </c>
    </row>
    <row r="127" spans="1:4" hidden="1" x14ac:dyDescent="0.3">
      <c r="A127" s="16" t="s">
        <v>133</v>
      </c>
      <c r="B127" t="s">
        <v>21</v>
      </c>
      <c r="C127">
        <v>6</v>
      </c>
      <c r="D127" s="17" t="str">
        <f t="shared" si="8"/>
        <v>XXXX-WT-fixed_Pur-2021May</v>
      </c>
    </row>
    <row r="128" spans="1:4" hidden="1" x14ac:dyDescent="0.3">
      <c r="A128" s="16" t="s">
        <v>134</v>
      </c>
      <c r="B128" t="s">
        <v>22</v>
      </c>
      <c r="C128">
        <v>6</v>
      </c>
      <c r="D128" s="17" t="str">
        <f t="shared" si="8"/>
        <v>XXXX-WT-fixed_Pur-2021May</v>
      </c>
    </row>
    <row r="129" spans="1:4" hidden="1" x14ac:dyDescent="0.3">
      <c r="A129" s="16" t="s">
        <v>135</v>
      </c>
      <c r="B129" t="s">
        <v>23</v>
      </c>
      <c r="C129">
        <v>6</v>
      </c>
      <c r="D129" s="17" t="str">
        <f t="shared" si="8"/>
        <v>XXXX-WT-fixed_Pur-2021May</v>
      </c>
    </row>
    <row r="130" spans="1:4" hidden="1" x14ac:dyDescent="0.3">
      <c r="A130" s="16" t="s">
        <v>136</v>
      </c>
      <c r="B130" t="s">
        <v>24</v>
      </c>
      <c r="C130">
        <v>6</v>
      </c>
      <c r="D130" s="17" t="str">
        <f t="shared" si="8"/>
        <v>XXXX-WT-fixed_Pur-2021May</v>
      </c>
    </row>
    <row r="131" spans="1:4" hidden="1" x14ac:dyDescent="0.3">
      <c r="A131" s="16" t="s">
        <v>137</v>
      </c>
      <c r="B131" t="s">
        <v>25</v>
      </c>
      <c r="C131">
        <v>6</v>
      </c>
      <c r="D131" s="17" t="str">
        <f t="shared" si="8"/>
        <v>XXXX-WT-fixed_Pur-2021May</v>
      </c>
    </row>
    <row r="132" spans="1:4" hidden="1" x14ac:dyDescent="0.3">
      <c r="A132" s="16" t="s">
        <v>138</v>
      </c>
      <c r="B132" t="s">
        <v>26</v>
      </c>
      <c r="C132">
        <v>6</v>
      </c>
      <c r="D132" s="17" t="str">
        <f t="shared" si="8"/>
        <v>XXXX-WT-fixed_Pur-2021May</v>
      </c>
    </row>
    <row r="133" spans="1:4" hidden="1" x14ac:dyDescent="0.3">
      <c r="A133" s="16" t="s">
        <v>139</v>
      </c>
      <c r="B133" t="s">
        <v>27</v>
      </c>
      <c r="C133">
        <v>6</v>
      </c>
      <c r="D133" s="17" t="str">
        <f t="shared" si="8"/>
        <v>XXXX-WT-fixed_Pur-2021May</v>
      </c>
    </row>
    <row r="134" spans="1:4" hidden="1" x14ac:dyDescent="0.3">
      <c r="A134" s="16" t="s">
        <v>140</v>
      </c>
      <c r="B134" t="s">
        <v>28</v>
      </c>
      <c r="C134">
        <v>6</v>
      </c>
      <c r="D134" s="17" t="str">
        <f t="shared" si="8"/>
        <v>XXXX-WT-fixed_Pur-2021May</v>
      </c>
    </row>
    <row r="135" spans="1:4" hidden="1" x14ac:dyDescent="0.3">
      <c r="A135" s="16" t="s">
        <v>141</v>
      </c>
      <c r="B135" t="s">
        <v>29</v>
      </c>
      <c r="C135">
        <v>6</v>
      </c>
      <c r="D135" s="17" t="str">
        <f t="shared" si="8"/>
        <v>XXXX-WT-fixed_Pur-2021May</v>
      </c>
    </row>
    <row r="136" spans="1:4" hidden="1" x14ac:dyDescent="0.3">
      <c r="A136" s="16" t="s">
        <v>142</v>
      </c>
      <c r="B136" t="s">
        <v>30</v>
      </c>
      <c r="C136">
        <v>6</v>
      </c>
      <c r="D136" s="17" t="str">
        <f t="shared" si="8"/>
        <v>XXXX-WT-fixed_Pur-2021May</v>
      </c>
    </row>
    <row r="137" spans="1:4" hidden="1" x14ac:dyDescent="0.3">
      <c r="A137" s="16" t="s">
        <v>143</v>
      </c>
      <c r="B137" t="s">
        <v>31</v>
      </c>
      <c r="C137">
        <v>6</v>
      </c>
      <c r="D137" s="17" t="str">
        <f t="shared" si="8"/>
        <v>XXXX-WT-fixed_Pur-2021May</v>
      </c>
    </row>
    <row r="138" spans="1:4" hidden="1" x14ac:dyDescent="0.3">
      <c r="A138" s="16" t="s">
        <v>144</v>
      </c>
      <c r="B138" t="s">
        <v>32</v>
      </c>
      <c r="C138">
        <v>6</v>
      </c>
      <c r="D138" s="17" t="str">
        <f t="shared" si="8"/>
        <v>XXXX-WT-fixed_Pur-2021May</v>
      </c>
    </row>
    <row r="139" spans="1:4" hidden="1" x14ac:dyDescent="0.3">
      <c r="A139" s="16" t="s">
        <v>145</v>
      </c>
      <c r="B139" t="s">
        <v>33</v>
      </c>
      <c r="C139">
        <v>6</v>
      </c>
      <c r="D139" s="17" t="str">
        <f t="shared" si="8"/>
        <v>XXXX-WT-fixed_Pur-2021May</v>
      </c>
    </row>
    <row r="140" spans="1:4" hidden="1" x14ac:dyDescent="0.3">
      <c r="A140" s="16" t="s">
        <v>146</v>
      </c>
      <c r="B140" t="s">
        <v>34</v>
      </c>
      <c r="C140">
        <v>6</v>
      </c>
      <c r="D140" s="17" t="str">
        <f t="shared" si="8"/>
        <v>XXXX-WT-fixed_Pur-2021May</v>
      </c>
    </row>
    <row r="141" spans="1:4" hidden="1" x14ac:dyDescent="0.3">
      <c r="A141" s="16" t="s">
        <v>147</v>
      </c>
      <c r="B141" t="s">
        <v>35</v>
      </c>
      <c r="C141">
        <v>6</v>
      </c>
      <c r="D141" s="17" t="str">
        <f t="shared" si="8"/>
        <v>XXXX-WT-fixed_Pur-2021May</v>
      </c>
    </row>
    <row r="142" spans="1:4" hidden="1" x14ac:dyDescent="0.3">
      <c r="A142" s="16" t="s">
        <v>148</v>
      </c>
      <c r="B142" t="s">
        <v>18</v>
      </c>
      <c r="C142">
        <v>7</v>
      </c>
      <c r="D142" s="17" t="str">
        <f t="shared" ref="D142:D157" si="9">IF(H2&lt;&gt;"",H2,"")</f>
        <v>Buffer</v>
      </c>
    </row>
    <row r="143" spans="1:4" hidden="1" x14ac:dyDescent="0.3">
      <c r="A143" s="16" t="s">
        <v>149</v>
      </c>
      <c r="B143" t="s">
        <v>21</v>
      </c>
      <c r="C143">
        <v>7</v>
      </c>
      <c r="D143" s="17" t="str">
        <f t="shared" si="9"/>
        <v>XXXX-WT-fixed_Pur-2021May</v>
      </c>
    </row>
    <row r="144" spans="1:4" hidden="1" x14ac:dyDescent="0.3">
      <c r="A144" s="16" t="s">
        <v>150</v>
      </c>
      <c r="B144" t="s">
        <v>22</v>
      </c>
      <c r="C144">
        <v>7</v>
      </c>
      <c r="D144" s="17" t="str">
        <f t="shared" si="9"/>
        <v>XXXX-WT-fixed_Pur-2021May</v>
      </c>
    </row>
    <row r="145" spans="1:4" hidden="1" x14ac:dyDescent="0.3">
      <c r="A145" s="16" t="s">
        <v>151</v>
      </c>
      <c r="B145" t="s">
        <v>23</v>
      </c>
      <c r="C145">
        <v>7</v>
      </c>
      <c r="D145" s="17" t="str">
        <f t="shared" si="9"/>
        <v>XXXX-WT-fixed_Pur-2021May</v>
      </c>
    </row>
    <row r="146" spans="1:4" hidden="1" x14ac:dyDescent="0.3">
      <c r="A146" s="16" t="s">
        <v>152</v>
      </c>
      <c r="B146" t="s">
        <v>24</v>
      </c>
      <c r="C146">
        <v>7</v>
      </c>
      <c r="D146" s="17" t="str">
        <f t="shared" si="9"/>
        <v>XXXX-WT-fixed_Pur-2021May</v>
      </c>
    </row>
    <row r="147" spans="1:4" hidden="1" x14ac:dyDescent="0.3">
      <c r="A147" s="16" t="s">
        <v>153</v>
      </c>
      <c r="B147" t="s">
        <v>25</v>
      </c>
      <c r="C147">
        <v>7</v>
      </c>
      <c r="D147" s="17" t="str">
        <f t="shared" si="9"/>
        <v>XXXX-WT-fixed_Pur-2021May</v>
      </c>
    </row>
    <row r="148" spans="1:4" hidden="1" x14ac:dyDescent="0.3">
      <c r="A148" s="16" t="s">
        <v>154</v>
      </c>
      <c r="B148" t="s">
        <v>26</v>
      </c>
      <c r="C148">
        <v>7</v>
      </c>
      <c r="D148" s="17" t="str">
        <f t="shared" si="9"/>
        <v>XXXX-WT-fixed_Pur-2021May</v>
      </c>
    </row>
    <row r="149" spans="1:4" hidden="1" x14ac:dyDescent="0.3">
      <c r="A149" s="16" t="s">
        <v>155</v>
      </c>
      <c r="B149" t="s">
        <v>27</v>
      </c>
      <c r="C149">
        <v>7</v>
      </c>
      <c r="D149" s="17" t="str">
        <f t="shared" si="9"/>
        <v>XXXX-WT-fixed_Pur-2021May</v>
      </c>
    </row>
    <row r="150" spans="1:4" hidden="1" x14ac:dyDescent="0.3">
      <c r="A150" s="16" t="s">
        <v>156</v>
      </c>
      <c r="B150" t="s">
        <v>28</v>
      </c>
      <c r="C150">
        <v>7</v>
      </c>
      <c r="D150" s="17" t="str">
        <f t="shared" si="9"/>
        <v>XXXX-WT-fixed_Pur-2021May</v>
      </c>
    </row>
    <row r="151" spans="1:4" hidden="1" x14ac:dyDescent="0.3">
      <c r="A151" s="16" t="s">
        <v>157</v>
      </c>
      <c r="B151" t="s">
        <v>29</v>
      </c>
      <c r="C151">
        <v>7</v>
      </c>
      <c r="D151" s="17" t="str">
        <f t="shared" si="9"/>
        <v>XXXX-WT-fixed_Pur-2021May</v>
      </c>
    </row>
    <row r="152" spans="1:4" hidden="1" x14ac:dyDescent="0.3">
      <c r="A152" s="16" t="s">
        <v>158</v>
      </c>
      <c r="B152" t="s">
        <v>30</v>
      </c>
      <c r="C152">
        <v>7</v>
      </c>
      <c r="D152" s="17" t="str">
        <f t="shared" si="9"/>
        <v>XXXX-WT-fixed_Pur-2021May</v>
      </c>
    </row>
    <row r="153" spans="1:4" hidden="1" x14ac:dyDescent="0.3">
      <c r="A153" s="16" t="s">
        <v>159</v>
      </c>
      <c r="B153" t="s">
        <v>31</v>
      </c>
      <c r="C153">
        <v>7</v>
      </c>
      <c r="D153" s="17" t="str">
        <f t="shared" si="9"/>
        <v>XXXX-WT-fixed_Pur-2021May</v>
      </c>
    </row>
    <row r="154" spans="1:4" hidden="1" x14ac:dyDescent="0.3">
      <c r="A154" s="16" t="s">
        <v>160</v>
      </c>
      <c r="B154" t="s">
        <v>32</v>
      </c>
      <c r="C154">
        <v>7</v>
      </c>
      <c r="D154" s="17" t="str">
        <f t="shared" si="9"/>
        <v>XXXX-WT-fixed_Pur-2021May</v>
      </c>
    </row>
    <row r="155" spans="1:4" hidden="1" x14ac:dyDescent="0.3">
      <c r="A155" s="16" t="s">
        <v>161</v>
      </c>
      <c r="B155" t="s">
        <v>33</v>
      </c>
      <c r="C155">
        <v>7</v>
      </c>
      <c r="D155" s="17" t="str">
        <f t="shared" si="9"/>
        <v>XXXX-WT-fixed_Pur-2021May</v>
      </c>
    </row>
    <row r="156" spans="1:4" hidden="1" x14ac:dyDescent="0.3">
      <c r="A156" s="16" t="s">
        <v>162</v>
      </c>
      <c r="B156" t="s">
        <v>34</v>
      </c>
      <c r="C156">
        <v>7</v>
      </c>
      <c r="D156" s="17" t="str">
        <f t="shared" si="9"/>
        <v>XXXX-WT-fixed_Pur-2021May</v>
      </c>
    </row>
    <row r="157" spans="1:4" hidden="1" x14ac:dyDescent="0.3">
      <c r="A157" s="16" t="s">
        <v>163</v>
      </c>
      <c r="B157" t="s">
        <v>35</v>
      </c>
      <c r="C157">
        <v>7</v>
      </c>
      <c r="D157" s="17" t="str">
        <f t="shared" si="9"/>
        <v>XXXX-WT-fixed_Pur-2021May</v>
      </c>
    </row>
    <row r="158" spans="1:4" hidden="1" x14ac:dyDescent="0.3">
      <c r="A158" s="16" t="s">
        <v>164</v>
      </c>
      <c r="B158" t="s">
        <v>18</v>
      </c>
      <c r="C158">
        <v>8</v>
      </c>
      <c r="D158" s="17" t="str">
        <f t="shared" ref="D158:D173" si="10">IF(I2&lt;&gt;"",I2,"")</f>
        <v>XXXX-WT-fixed_Pur-2021May</v>
      </c>
    </row>
    <row r="159" spans="1:4" hidden="1" x14ac:dyDescent="0.3">
      <c r="A159" s="16" t="s">
        <v>165</v>
      </c>
      <c r="B159" t="s">
        <v>21</v>
      </c>
      <c r="C159">
        <v>8</v>
      </c>
      <c r="D159" s="17" t="str">
        <f t="shared" si="10"/>
        <v>XXXX-WT-fixed_Pur-2021May</v>
      </c>
    </row>
    <row r="160" spans="1:4" hidden="1" x14ac:dyDescent="0.3">
      <c r="A160" s="16" t="s">
        <v>166</v>
      </c>
      <c r="B160" t="s">
        <v>22</v>
      </c>
      <c r="C160">
        <v>8</v>
      </c>
      <c r="D160" s="17" t="str">
        <f t="shared" si="10"/>
        <v>XXXX-WT-fixed_Pur-2021May</v>
      </c>
    </row>
    <row r="161" spans="1:4" hidden="1" x14ac:dyDescent="0.3">
      <c r="A161" s="16" t="s">
        <v>167</v>
      </c>
      <c r="B161" t="s">
        <v>23</v>
      </c>
      <c r="C161">
        <v>8</v>
      </c>
      <c r="D161" s="17" t="str">
        <f t="shared" si="10"/>
        <v>XXXX-WT-fixed_Pur-2021May</v>
      </c>
    </row>
    <row r="162" spans="1:4" hidden="1" x14ac:dyDescent="0.3">
      <c r="A162" s="16" t="s">
        <v>168</v>
      </c>
      <c r="B162" t="s">
        <v>24</v>
      </c>
      <c r="C162">
        <v>8</v>
      </c>
      <c r="D162" s="17" t="str">
        <f t="shared" si="10"/>
        <v>XXXX-WT-fixed_Pur-2021May</v>
      </c>
    </row>
    <row r="163" spans="1:4" hidden="1" x14ac:dyDescent="0.3">
      <c r="A163" s="16" t="s">
        <v>169</v>
      </c>
      <c r="B163" t="s">
        <v>25</v>
      </c>
      <c r="C163">
        <v>8</v>
      </c>
      <c r="D163" s="17" t="str">
        <f t="shared" si="10"/>
        <v>XXXX-WT-fixed_Pur-2021May</v>
      </c>
    </row>
    <row r="164" spans="1:4" hidden="1" x14ac:dyDescent="0.3">
      <c r="A164" s="16" t="s">
        <v>170</v>
      </c>
      <c r="B164" t="s">
        <v>26</v>
      </c>
      <c r="C164">
        <v>8</v>
      </c>
      <c r="D164" s="17" t="str">
        <f t="shared" si="10"/>
        <v>XXXX-WT-fixed_Pur-2021May</v>
      </c>
    </row>
    <row r="165" spans="1:4" hidden="1" x14ac:dyDescent="0.3">
      <c r="A165" s="16" t="s">
        <v>171</v>
      </c>
      <c r="B165" t="s">
        <v>27</v>
      </c>
      <c r="C165">
        <v>8</v>
      </c>
      <c r="D165" s="17" t="str">
        <f t="shared" si="10"/>
        <v>XXXX-WT-fixed_Pur-2021May</v>
      </c>
    </row>
    <row r="166" spans="1:4" hidden="1" x14ac:dyDescent="0.3">
      <c r="A166" s="16" t="s">
        <v>172</v>
      </c>
      <c r="B166" t="s">
        <v>28</v>
      </c>
      <c r="C166">
        <v>8</v>
      </c>
      <c r="D166" s="17" t="str">
        <f t="shared" si="10"/>
        <v>XXXX-WT-fixed_Pur-2021May</v>
      </c>
    </row>
    <row r="167" spans="1:4" hidden="1" x14ac:dyDescent="0.3">
      <c r="A167" s="16" t="s">
        <v>173</v>
      </c>
      <c r="B167" t="s">
        <v>29</v>
      </c>
      <c r="C167">
        <v>8</v>
      </c>
      <c r="D167" s="17" t="str">
        <f t="shared" si="10"/>
        <v>XXXX-WT-fixed_Pur-2021May</v>
      </c>
    </row>
    <row r="168" spans="1:4" hidden="1" x14ac:dyDescent="0.3">
      <c r="A168" s="16" t="s">
        <v>174</v>
      </c>
      <c r="B168" t="s">
        <v>30</v>
      </c>
      <c r="C168">
        <v>8</v>
      </c>
      <c r="D168" s="17" t="str">
        <f t="shared" si="10"/>
        <v>XXXX-WT-fixed_Pur-2021May</v>
      </c>
    </row>
    <row r="169" spans="1:4" hidden="1" x14ac:dyDescent="0.3">
      <c r="A169" s="16" t="s">
        <v>175</v>
      </c>
      <c r="B169" t="s">
        <v>31</v>
      </c>
      <c r="C169">
        <v>8</v>
      </c>
      <c r="D169" s="17" t="str">
        <f t="shared" si="10"/>
        <v>XXXX-WT-fixed_Pur-2021May</v>
      </c>
    </row>
    <row r="170" spans="1:4" hidden="1" x14ac:dyDescent="0.3">
      <c r="A170" s="16" t="s">
        <v>176</v>
      </c>
      <c r="B170" t="s">
        <v>32</v>
      </c>
      <c r="C170">
        <v>8</v>
      </c>
      <c r="D170" s="17" t="str">
        <f t="shared" si="10"/>
        <v>XXXX-WT-fixed_Pur-2021May</v>
      </c>
    </row>
    <row r="171" spans="1:4" hidden="1" x14ac:dyDescent="0.3">
      <c r="A171" s="16" t="s">
        <v>177</v>
      </c>
      <c r="B171" t="s">
        <v>33</v>
      </c>
      <c r="C171">
        <v>8</v>
      </c>
      <c r="D171" s="17" t="str">
        <f t="shared" si="10"/>
        <v>XXXX-WT-fixed_Pur-2021May</v>
      </c>
    </row>
    <row r="172" spans="1:4" hidden="1" x14ac:dyDescent="0.3">
      <c r="A172" s="16" t="s">
        <v>178</v>
      </c>
      <c r="B172" t="s">
        <v>34</v>
      </c>
      <c r="C172">
        <v>8</v>
      </c>
      <c r="D172" s="17" t="str">
        <f t="shared" si="10"/>
        <v>XXXX-WT-fixed_Pur-2021May</v>
      </c>
    </row>
    <row r="173" spans="1:4" hidden="1" x14ac:dyDescent="0.3">
      <c r="A173" s="16" t="s">
        <v>179</v>
      </c>
      <c r="B173" t="s">
        <v>35</v>
      </c>
      <c r="C173">
        <v>8</v>
      </c>
      <c r="D173" s="17" t="str">
        <f t="shared" si="10"/>
        <v>XXXX-WT-fixed_Pur-2021May</v>
      </c>
    </row>
    <row r="174" spans="1:4" hidden="1" x14ac:dyDescent="0.3">
      <c r="A174" s="16" t="s">
        <v>180</v>
      </c>
      <c r="B174" t="s">
        <v>18</v>
      </c>
      <c r="C174">
        <v>9</v>
      </c>
      <c r="D174" s="17" t="str">
        <f t="shared" ref="D174:D189" si="11">IF(J2&lt;&gt;"",J2,"")</f>
        <v>Buffer</v>
      </c>
    </row>
    <row r="175" spans="1:4" hidden="1" x14ac:dyDescent="0.3">
      <c r="A175" s="16" t="s">
        <v>181</v>
      </c>
      <c r="B175" t="s">
        <v>21</v>
      </c>
      <c r="C175">
        <v>9</v>
      </c>
      <c r="D175" s="17" t="str">
        <f t="shared" si="11"/>
        <v>XXXX-WT-fixed_Pur-2021May</v>
      </c>
    </row>
    <row r="176" spans="1:4" hidden="1" x14ac:dyDescent="0.3">
      <c r="A176" s="16" t="s">
        <v>182</v>
      </c>
      <c r="B176" t="s">
        <v>22</v>
      </c>
      <c r="C176">
        <v>9</v>
      </c>
      <c r="D176" s="17" t="str">
        <f t="shared" si="11"/>
        <v>XXXX-WT-fixed_Pur-2021May</v>
      </c>
    </row>
    <row r="177" spans="1:4" hidden="1" x14ac:dyDescent="0.3">
      <c r="A177" s="16" t="s">
        <v>183</v>
      </c>
      <c r="B177" t="s">
        <v>23</v>
      </c>
      <c r="C177">
        <v>9</v>
      </c>
      <c r="D177" s="17" t="str">
        <f t="shared" si="11"/>
        <v>XXXX-WT-fixed_Pur-2021May</v>
      </c>
    </row>
    <row r="178" spans="1:4" hidden="1" x14ac:dyDescent="0.3">
      <c r="A178" s="16" t="s">
        <v>184</v>
      </c>
      <c r="B178" t="s">
        <v>24</v>
      </c>
      <c r="C178">
        <v>9</v>
      </c>
      <c r="D178" s="17" t="str">
        <f t="shared" si="11"/>
        <v>XXXX-WT-fixed_Pur-2021May</v>
      </c>
    </row>
    <row r="179" spans="1:4" hidden="1" x14ac:dyDescent="0.3">
      <c r="A179" s="16" t="s">
        <v>185</v>
      </c>
      <c r="B179" t="s">
        <v>25</v>
      </c>
      <c r="C179">
        <v>9</v>
      </c>
      <c r="D179" s="17" t="str">
        <f t="shared" si="11"/>
        <v>XXXX-WT-fixed_Pur-2021May</v>
      </c>
    </row>
    <row r="180" spans="1:4" hidden="1" x14ac:dyDescent="0.3">
      <c r="A180" s="16" t="s">
        <v>186</v>
      </c>
      <c r="B180" t="s">
        <v>26</v>
      </c>
      <c r="C180">
        <v>9</v>
      </c>
      <c r="D180" s="17" t="str">
        <f t="shared" si="11"/>
        <v>XXXX-WT-fixed_Pur-2021May</v>
      </c>
    </row>
    <row r="181" spans="1:4" hidden="1" x14ac:dyDescent="0.3">
      <c r="A181" s="16" t="s">
        <v>187</v>
      </c>
      <c r="B181" t="s">
        <v>27</v>
      </c>
      <c r="C181">
        <v>9</v>
      </c>
      <c r="D181" s="17" t="str">
        <f t="shared" si="11"/>
        <v>XXXX-WT-fixed_Pur-2021May</v>
      </c>
    </row>
    <row r="182" spans="1:4" hidden="1" x14ac:dyDescent="0.3">
      <c r="A182" s="16" t="s">
        <v>188</v>
      </c>
      <c r="B182" t="s">
        <v>28</v>
      </c>
      <c r="C182">
        <v>9</v>
      </c>
      <c r="D182" s="17" t="str">
        <f t="shared" si="11"/>
        <v>XXXX-WT-fixed_Pur-2021May</v>
      </c>
    </row>
    <row r="183" spans="1:4" hidden="1" x14ac:dyDescent="0.3">
      <c r="A183" s="16" t="s">
        <v>189</v>
      </c>
      <c r="B183" t="s">
        <v>29</v>
      </c>
      <c r="C183">
        <v>9</v>
      </c>
      <c r="D183" s="17" t="str">
        <f t="shared" si="11"/>
        <v>XXXX-WT-fixed_Pur-2021May</v>
      </c>
    </row>
    <row r="184" spans="1:4" hidden="1" x14ac:dyDescent="0.3">
      <c r="A184" s="16" t="s">
        <v>190</v>
      </c>
      <c r="B184" t="s">
        <v>30</v>
      </c>
      <c r="C184">
        <v>9</v>
      </c>
      <c r="D184" s="17" t="str">
        <f t="shared" si="11"/>
        <v>XXXX-WT-fixed_Pur-2021May</v>
      </c>
    </row>
    <row r="185" spans="1:4" hidden="1" x14ac:dyDescent="0.3">
      <c r="A185" s="16" t="s">
        <v>191</v>
      </c>
      <c r="B185" t="s">
        <v>31</v>
      </c>
      <c r="C185">
        <v>9</v>
      </c>
      <c r="D185" s="17" t="str">
        <f t="shared" si="11"/>
        <v>XXXX-WT-fixed_Pur-2021May</v>
      </c>
    </row>
    <row r="186" spans="1:4" hidden="1" x14ac:dyDescent="0.3">
      <c r="A186" s="16" t="s">
        <v>192</v>
      </c>
      <c r="B186" t="s">
        <v>32</v>
      </c>
      <c r="C186">
        <v>9</v>
      </c>
      <c r="D186" s="17" t="str">
        <f t="shared" si="11"/>
        <v>XXXX-WT-fixed_Pur-2021May</v>
      </c>
    </row>
    <row r="187" spans="1:4" hidden="1" x14ac:dyDescent="0.3">
      <c r="A187" s="16" t="s">
        <v>193</v>
      </c>
      <c r="B187" t="s">
        <v>33</v>
      </c>
      <c r="C187">
        <v>9</v>
      </c>
      <c r="D187" s="17" t="str">
        <f t="shared" si="11"/>
        <v>XXXX-WT-fixed_Pur-2021May</v>
      </c>
    </row>
    <row r="188" spans="1:4" hidden="1" x14ac:dyDescent="0.3">
      <c r="A188" s="16" t="s">
        <v>194</v>
      </c>
      <c r="B188" t="s">
        <v>34</v>
      </c>
      <c r="C188">
        <v>9</v>
      </c>
      <c r="D188" s="17" t="str">
        <f t="shared" si="11"/>
        <v>XXXX-WT-fixed_Pur-2021May</v>
      </c>
    </row>
    <row r="189" spans="1:4" hidden="1" x14ac:dyDescent="0.3">
      <c r="A189" s="16" t="s">
        <v>195</v>
      </c>
      <c r="B189" t="s">
        <v>35</v>
      </c>
      <c r="C189">
        <v>9</v>
      </c>
      <c r="D189" s="17" t="str">
        <f t="shared" si="11"/>
        <v>XXXX-WT-fixed_Pur-2021May</v>
      </c>
    </row>
    <row r="190" spans="1:4" hidden="1" x14ac:dyDescent="0.3">
      <c r="A190" s="16" t="s">
        <v>196</v>
      </c>
      <c r="B190" t="s">
        <v>18</v>
      </c>
      <c r="C190">
        <v>10</v>
      </c>
      <c r="D190" s="17" t="str">
        <f t="shared" ref="D190:D205" si="12">IF(K2&lt;&gt;"",K2,"")</f>
        <v>XXXX-WT-fixed_Pur-2021May</v>
      </c>
    </row>
    <row r="191" spans="1:4" hidden="1" x14ac:dyDescent="0.3">
      <c r="A191" s="16" t="s">
        <v>197</v>
      </c>
      <c r="B191" t="s">
        <v>21</v>
      </c>
      <c r="C191">
        <v>10</v>
      </c>
      <c r="D191" s="17" t="str">
        <f t="shared" si="12"/>
        <v>XXXX-WT-fixed_Pur-2021May</v>
      </c>
    </row>
    <row r="192" spans="1:4" hidden="1" x14ac:dyDescent="0.3">
      <c r="A192" s="16" t="s">
        <v>198</v>
      </c>
      <c r="B192" t="s">
        <v>22</v>
      </c>
      <c r="C192">
        <v>10</v>
      </c>
      <c r="D192" s="17" t="str">
        <f t="shared" si="12"/>
        <v>XXXX-WT-fixed_Pur-2021May</v>
      </c>
    </row>
    <row r="193" spans="1:4" hidden="1" x14ac:dyDescent="0.3">
      <c r="A193" s="16" t="s">
        <v>199</v>
      </c>
      <c r="B193" t="s">
        <v>23</v>
      </c>
      <c r="C193">
        <v>10</v>
      </c>
      <c r="D193" s="17" t="str">
        <f t="shared" si="12"/>
        <v>XXXX-WT-fixed_Pur-2021May</v>
      </c>
    </row>
    <row r="194" spans="1:4" hidden="1" x14ac:dyDescent="0.3">
      <c r="A194" s="16" t="s">
        <v>200</v>
      </c>
      <c r="B194" t="s">
        <v>24</v>
      </c>
      <c r="C194">
        <v>10</v>
      </c>
      <c r="D194" s="17" t="str">
        <f t="shared" si="12"/>
        <v>XXXX-WT-fixed_Pur-2021May</v>
      </c>
    </row>
    <row r="195" spans="1:4" hidden="1" x14ac:dyDescent="0.3">
      <c r="A195" s="16" t="s">
        <v>201</v>
      </c>
      <c r="B195" t="s">
        <v>25</v>
      </c>
      <c r="C195">
        <v>10</v>
      </c>
      <c r="D195" s="17" t="str">
        <f t="shared" si="12"/>
        <v>XXXX-WT-fixed_Pur-2021May</v>
      </c>
    </row>
    <row r="196" spans="1:4" hidden="1" x14ac:dyDescent="0.3">
      <c r="A196" s="16" t="s">
        <v>202</v>
      </c>
      <c r="B196" t="s">
        <v>26</v>
      </c>
      <c r="C196">
        <v>10</v>
      </c>
      <c r="D196" s="17" t="str">
        <f t="shared" si="12"/>
        <v>XXXX-WT-fixed_Pur-2021May</v>
      </c>
    </row>
    <row r="197" spans="1:4" hidden="1" x14ac:dyDescent="0.3">
      <c r="A197" s="16" t="s">
        <v>203</v>
      </c>
      <c r="B197" t="s">
        <v>27</v>
      </c>
      <c r="C197">
        <v>10</v>
      </c>
      <c r="D197" s="17" t="str">
        <f t="shared" si="12"/>
        <v>XXXX-WT-fixed_Pur-2021May</v>
      </c>
    </row>
    <row r="198" spans="1:4" hidden="1" x14ac:dyDescent="0.3">
      <c r="A198" s="16" t="s">
        <v>204</v>
      </c>
      <c r="B198" t="s">
        <v>28</v>
      </c>
      <c r="C198">
        <v>10</v>
      </c>
      <c r="D198" s="17" t="str">
        <f t="shared" si="12"/>
        <v>XXXX-WT-fixed_Pur-2021May</v>
      </c>
    </row>
    <row r="199" spans="1:4" hidden="1" x14ac:dyDescent="0.3">
      <c r="A199" s="16" t="s">
        <v>205</v>
      </c>
      <c r="B199" t="s">
        <v>29</v>
      </c>
      <c r="C199">
        <v>10</v>
      </c>
      <c r="D199" s="17" t="str">
        <f t="shared" si="12"/>
        <v>XXXX-WT-fixed_Pur-2021May</v>
      </c>
    </row>
    <row r="200" spans="1:4" hidden="1" x14ac:dyDescent="0.3">
      <c r="A200" s="16" t="s">
        <v>206</v>
      </c>
      <c r="B200" t="s">
        <v>30</v>
      </c>
      <c r="C200">
        <v>10</v>
      </c>
      <c r="D200" s="17" t="str">
        <f t="shared" si="12"/>
        <v>XXXX-WT-fixed_Pur-2021May</v>
      </c>
    </row>
    <row r="201" spans="1:4" hidden="1" x14ac:dyDescent="0.3">
      <c r="A201" s="16" t="s">
        <v>207</v>
      </c>
      <c r="B201" t="s">
        <v>31</v>
      </c>
      <c r="C201">
        <v>10</v>
      </c>
      <c r="D201" s="17" t="str">
        <f t="shared" si="12"/>
        <v>XXXX-WT-fixed_Pur-2021May</v>
      </c>
    </row>
    <row r="202" spans="1:4" hidden="1" x14ac:dyDescent="0.3">
      <c r="A202" s="16" t="s">
        <v>208</v>
      </c>
      <c r="B202" t="s">
        <v>32</v>
      </c>
      <c r="C202">
        <v>10</v>
      </c>
      <c r="D202" s="17" t="str">
        <f t="shared" si="12"/>
        <v>XXXX-WT-fixed_Pur-2021May</v>
      </c>
    </row>
    <row r="203" spans="1:4" hidden="1" x14ac:dyDescent="0.3">
      <c r="A203" s="16" t="s">
        <v>209</v>
      </c>
      <c r="B203" t="s">
        <v>33</v>
      </c>
      <c r="C203">
        <v>10</v>
      </c>
      <c r="D203" s="17" t="str">
        <f t="shared" si="12"/>
        <v>XXXX-WT-fixed_Pur-2021May</v>
      </c>
    </row>
    <row r="204" spans="1:4" hidden="1" x14ac:dyDescent="0.3">
      <c r="A204" s="16" t="s">
        <v>210</v>
      </c>
      <c r="B204" t="s">
        <v>34</v>
      </c>
      <c r="C204">
        <v>10</v>
      </c>
      <c r="D204" s="17" t="str">
        <f t="shared" si="12"/>
        <v>XXXX-WT-fixed_Pur-2021May</v>
      </c>
    </row>
    <row r="205" spans="1:4" hidden="1" x14ac:dyDescent="0.3">
      <c r="A205" s="16" t="s">
        <v>211</v>
      </c>
      <c r="B205" t="s">
        <v>35</v>
      </c>
      <c r="C205">
        <v>10</v>
      </c>
      <c r="D205" s="17" t="str">
        <f t="shared" si="12"/>
        <v>XXXX-WT-fixed_Pur-2021May</v>
      </c>
    </row>
    <row r="206" spans="1:4" hidden="1" x14ac:dyDescent="0.3">
      <c r="A206" s="16" t="s">
        <v>212</v>
      </c>
      <c r="B206" t="s">
        <v>18</v>
      </c>
      <c r="C206">
        <v>11</v>
      </c>
      <c r="D206" s="17" t="str">
        <f t="shared" ref="D206:D221" si="13">IF(L2&lt;&gt;"",L2,"")</f>
        <v>Buffer</v>
      </c>
    </row>
    <row r="207" spans="1:4" hidden="1" x14ac:dyDescent="0.3">
      <c r="A207" s="16" t="s">
        <v>213</v>
      </c>
      <c r="B207" t="s">
        <v>21</v>
      </c>
      <c r="C207">
        <v>11</v>
      </c>
      <c r="D207" s="17" t="str">
        <f t="shared" si="13"/>
        <v>XXXX-WT-fixed_Pur-2021May</v>
      </c>
    </row>
    <row r="208" spans="1:4" hidden="1" x14ac:dyDescent="0.3">
      <c r="A208" s="16" t="s">
        <v>214</v>
      </c>
      <c r="B208" t="s">
        <v>22</v>
      </c>
      <c r="C208">
        <v>11</v>
      </c>
      <c r="D208" s="17" t="str">
        <f t="shared" si="13"/>
        <v>XXXX-WT-fixed_Pur-2021May</v>
      </c>
    </row>
    <row r="209" spans="1:4" hidden="1" x14ac:dyDescent="0.3">
      <c r="A209" s="16" t="s">
        <v>215</v>
      </c>
      <c r="B209" t="s">
        <v>23</v>
      </c>
      <c r="C209">
        <v>11</v>
      </c>
      <c r="D209" s="17" t="str">
        <f t="shared" si="13"/>
        <v>XXXX-WT-fixed_Pur-2021May</v>
      </c>
    </row>
    <row r="210" spans="1:4" hidden="1" x14ac:dyDescent="0.3">
      <c r="A210" s="16" t="s">
        <v>216</v>
      </c>
      <c r="B210" t="s">
        <v>24</v>
      </c>
      <c r="C210">
        <v>11</v>
      </c>
      <c r="D210" s="17" t="str">
        <f t="shared" si="13"/>
        <v>XXXX-WT-fixed_Pur-2021May</v>
      </c>
    </row>
    <row r="211" spans="1:4" hidden="1" x14ac:dyDescent="0.3">
      <c r="A211" s="16" t="s">
        <v>217</v>
      </c>
      <c r="B211" t="s">
        <v>25</v>
      </c>
      <c r="C211">
        <v>11</v>
      </c>
      <c r="D211" s="17" t="str">
        <f t="shared" si="13"/>
        <v>XXXX-WT-fixed_Pur-2021May</v>
      </c>
    </row>
    <row r="212" spans="1:4" hidden="1" x14ac:dyDescent="0.3">
      <c r="A212" s="16" t="s">
        <v>218</v>
      </c>
      <c r="B212" t="s">
        <v>26</v>
      </c>
      <c r="C212">
        <v>11</v>
      </c>
      <c r="D212" s="17" t="str">
        <f t="shared" si="13"/>
        <v>XXXX-WT-fixed_Pur-2021May</v>
      </c>
    </row>
    <row r="213" spans="1:4" hidden="1" x14ac:dyDescent="0.3">
      <c r="A213" s="16" t="s">
        <v>219</v>
      </c>
      <c r="B213" t="s">
        <v>27</v>
      </c>
      <c r="C213">
        <v>11</v>
      </c>
      <c r="D213" s="17" t="str">
        <f t="shared" si="13"/>
        <v>XXXX-WT-fixed_Pur-2021May</v>
      </c>
    </row>
    <row r="214" spans="1:4" hidden="1" x14ac:dyDescent="0.3">
      <c r="A214" s="16" t="s">
        <v>220</v>
      </c>
      <c r="B214" t="s">
        <v>28</v>
      </c>
      <c r="C214">
        <v>11</v>
      </c>
      <c r="D214" s="17" t="str">
        <f t="shared" si="13"/>
        <v>XXXX-WT-fixed_Pur-2021May</v>
      </c>
    </row>
    <row r="215" spans="1:4" hidden="1" x14ac:dyDescent="0.3">
      <c r="A215" s="16" t="s">
        <v>221</v>
      </c>
      <c r="B215" t="s">
        <v>29</v>
      </c>
      <c r="C215">
        <v>11</v>
      </c>
      <c r="D215" s="17" t="str">
        <f t="shared" si="13"/>
        <v>XXXX-WT-fixed_Pur-2021May</v>
      </c>
    </row>
    <row r="216" spans="1:4" hidden="1" x14ac:dyDescent="0.3">
      <c r="A216" s="16" t="s">
        <v>222</v>
      </c>
      <c r="B216" t="s">
        <v>30</v>
      </c>
      <c r="C216">
        <v>11</v>
      </c>
      <c r="D216" s="17" t="str">
        <f t="shared" si="13"/>
        <v>XXXX-WT-fixed_Pur-2021May</v>
      </c>
    </row>
    <row r="217" spans="1:4" hidden="1" x14ac:dyDescent="0.3">
      <c r="A217" s="16" t="s">
        <v>223</v>
      </c>
      <c r="B217" t="s">
        <v>31</v>
      </c>
      <c r="C217">
        <v>11</v>
      </c>
      <c r="D217" s="17" t="str">
        <f t="shared" si="13"/>
        <v>XXXX-WT-fixed_Pur-2021May</v>
      </c>
    </row>
    <row r="218" spans="1:4" hidden="1" x14ac:dyDescent="0.3">
      <c r="A218" s="16" t="s">
        <v>224</v>
      </c>
      <c r="B218" t="s">
        <v>32</v>
      </c>
      <c r="C218">
        <v>11</v>
      </c>
      <c r="D218" s="17" t="str">
        <f t="shared" si="13"/>
        <v>XXXX-WT-fixed_Pur-2021May</v>
      </c>
    </row>
    <row r="219" spans="1:4" hidden="1" x14ac:dyDescent="0.3">
      <c r="A219" s="16" t="s">
        <v>225</v>
      </c>
      <c r="B219" t="s">
        <v>33</v>
      </c>
      <c r="C219">
        <v>11</v>
      </c>
      <c r="D219" s="17" t="str">
        <f t="shared" si="13"/>
        <v>XXXX-WT-fixed_Pur-2021May</v>
      </c>
    </row>
    <row r="220" spans="1:4" hidden="1" x14ac:dyDescent="0.3">
      <c r="A220" s="16" t="s">
        <v>226</v>
      </c>
      <c r="B220" t="s">
        <v>34</v>
      </c>
      <c r="C220">
        <v>11</v>
      </c>
      <c r="D220" s="17" t="str">
        <f t="shared" si="13"/>
        <v>XXXX-WT-fixed_Pur-2021May</v>
      </c>
    </row>
    <row r="221" spans="1:4" hidden="1" x14ac:dyDescent="0.3">
      <c r="A221" s="16" t="s">
        <v>227</v>
      </c>
      <c r="B221" t="s">
        <v>35</v>
      </c>
      <c r="C221">
        <v>11</v>
      </c>
      <c r="D221" s="17" t="str">
        <f t="shared" si="13"/>
        <v>XXXX-WT-fixed_Pur-2021May</v>
      </c>
    </row>
    <row r="222" spans="1:4" hidden="1" x14ac:dyDescent="0.3">
      <c r="A222" s="16" t="s">
        <v>228</v>
      </c>
      <c r="B222" t="s">
        <v>18</v>
      </c>
      <c r="C222">
        <v>12</v>
      </c>
      <c r="D222" s="17" t="str">
        <f t="shared" ref="D222:D237" si="14">IF(M2&lt;&gt;"",M2,"")</f>
        <v>XXXX-WT-fixed_Pur-2021May</v>
      </c>
    </row>
    <row r="223" spans="1:4" hidden="1" x14ac:dyDescent="0.3">
      <c r="A223" s="16" t="s">
        <v>229</v>
      </c>
      <c r="B223" t="s">
        <v>21</v>
      </c>
      <c r="C223">
        <v>12</v>
      </c>
      <c r="D223" s="17" t="str">
        <f t="shared" si="14"/>
        <v>XXXX-WT-fixed_Pur-2021May</v>
      </c>
    </row>
    <row r="224" spans="1:4" hidden="1" x14ac:dyDescent="0.3">
      <c r="A224" s="16" t="s">
        <v>230</v>
      </c>
      <c r="B224" t="s">
        <v>22</v>
      </c>
      <c r="C224">
        <v>12</v>
      </c>
      <c r="D224" s="17" t="str">
        <f t="shared" si="14"/>
        <v>XXXX-WT-fixed_Pur-2021May</v>
      </c>
    </row>
    <row r="225" spans="1:4" hidden="1" x14ac:dyDescent="0.3">
      <c r="A225" s="16" t="s">
        <v>231</v>
      </c>
      <c r="B225" t="s">
        <v>23</v>
      </c>
      <c r="C225">
        <v>12</v>
      </c>
      <c r="D225" s="17" t="str">
        <f t="shared" si="14"/>
        <v>XXXX-WT-fixed_Pur-2021May</v>
      </c>
    </row>
    <row r="226" spans="1:4" hidden="1" x14ac:dyDescent="0.3">
      <c r="A226" s="16" t="s">
        <v>232</v>
      </c>
      <c r="B226" t="s">
        <v>24</v>
      </c>
      <c r="C226">
        <v>12</v>
      </c>
      <c r="D226" s="17" t="str">
        <f t="shared" si="14"/>
        <v>XXXX-WT-fixed_Pur-2021May</v>
      </c>
    </row>
    <row r="227" spans="1:4" hidden="1" x14ac:dyDescent="0.3">
      <c r="A227" s="16" t="s">
        <v>233</v>
      </c>
      <c r="B227" t="s">
        <v>25</v>
      </c>
      <c r="C227">
        <v>12</v>
      </c>
      <c r="D227" s="17" t="str">
        <f t="shared" si="14"/>
        <v>XXXX-WT-fixed_Pur-2021May</v>
      </c>
    </row>
    <row r="228" spans="1:4" hidden="1" x14ac:dyDescent="0.3">
      <c r="A228" s="16" t="s">
        <v>234</v>
      </c>
      <c r="B228" t="s">
        <v>26</v>
      </c>
      <c r="C228">
        <v>12</v>
      </c>
      <c r="D228" s="17" t="str">
        <f t="shared" si="14"/>
        <v>XXXX-WT-fixed_Pur-2021May</v>
      </c>
    </row>
    <row r="229" spans="1:4" hidden="1" x14ac:dyDescent="0.3">
      <c r="A229" s="16" t="s">
        <v>235</v>
      </c>
      <c r="B229" t="s">
        <v>27</v>
      </c>
      <c r="C229">
        <v>12</v>
      </c>
      <c r="D229" s="17" t="str">
        <f t="shared" si="14"/>
        <v>XXXX-WT-fixed_Pur-2021May</v>
      </c>
    </row>
    <row r="230" spans="1:4" hidden="1" x14ac:dyDescent="0.3">
      <c r="A230" s="16" t="s">
        <v>236</v>
      </c>
      <c r="B230" t="s">
        <v>28</v>
      </c>
      <c r="C230">
        <v>12</v>
      </c>
      <c r="D230" s="17" t="str">
        <f t="shared" si="14"/>
        <v>XXXX-WT-fixed_Pur-2021May</v>
      </c>
    </row>
    <row r="231" spans="1:4" hidden="1" x14ac:dyDescent="0.3">
      <c r="A231" s="16" t="s">
        <v>237</v>
      </c>
      <c r="B231" t="s">
        <v>29</v>
      </c>
      <c r="C231">
        <v>12</v>
      </c>
      <c r="D231" s="17" t="str">
        <f t="shared" si="14"/>
        <v>XXXX-WT-fixed_Pur-2021May</v>
      </c>
    </row>
    <row r="232" spans="1:4" hidden="1" x14ac:dyDescent="0.3">
      <c r="A232" s="16" t="s">
        <v>238</v>
      </c>
      <c r="B232" t="s">
        <v>30</v>
      </c>
      <c r="C232">
        <v>12</v>
      </c>
      <c r="D232" s="17" t="str">
        <f t="shared" si="14"/>
        <v>XXXX-WT-fixed_Pur-2021May</v>
      </c>
    </row>
    <row r="233" spans="1:4" hidden="1" x14ac:dyDescent="0.3">
      <c r="A233" s="16" t="s">
        <v>239</v>
      </c>
      <c r="B233" t="s">
        <v>31</v>
      </c>
      <c r="C233">
        <v>12</v>
      </c>
      <c r="D233" s="17" t="str">
        <f t="shared" si="14"/>
        <v>XXXX-WT-fixed_Pur-2021May</v>
      </c>
    </row>
    <row r="234" spans="1:4" hidden="1" x14ac:dyDescent="0.3">
      <c r="A234" s="16" t="s">
        <v>240</v>
      </c>
      <c r="B234" t="s">
        <v>32</v>
      </c>
      <c r="C234">
        <v>12</v>
      </c>
      <c r="D234" s="17" t="str">
        <f t="shared" si="14"/>
        <v>XXXX-WT-fixed_Pur-2021May</v>
      </c>
    </row>
    <row r="235" spans="1:4" hidden="1" x14ac:dyDescent="0.3">
      <c r="A235" s="16" t="s">
        <v>241</v>
      </c>
      <c r="B235" t="s">
        <v>33</v>
      </c>
      <c r="C235">
        <v>12</v>
      </c>
      <c r="D235" s="17" t="str">
        <f t="shared" si="14"/>
        <v>XXXX-WT-fixed_Pur-2021May</v>
      </c>
    </row>
    <row r="236" spans="1:4" hidden="1" x14ac:dyDescent="0.3">
      <c r="A236" s="16" t="s">
        <v>242</v>
      </c>
      <c r="B236" t="s">
        <v>34</v>
      </c>
      <c r="C236">
        <v>12</v>
      </c>
      <c r="D236" s="17" t="str">
        <f t="shared" si="14"/>
        <v>XXXX-WT-fixed_Pur-2021May</v>
      </c>
    </row>
    <row r="237" spans="1:4" hidden="1" x14ac:dyDescent="0.3">
      <c r="A237" s="16" t="s">
        <v>243</v>
      </c>
      <c r="B237" t="s">
        <v>35</v>
      </c>
      <c r="C237">
        <v>12</v>
      </c>
      <c r="D237" s="17" t="str">
        <f t="shared" si="14"/>
        <v>XXXX-WT-fixed_Pur-2021May</v>
      </c>
    </row>
    <row r="238" spans="1:4" hidden="1" x14ac:dyDescent="0.3">
      <c r="A238" s="16" t="s">
        <v>244</v>
      </c>
      <c r="B238" t="s">
        <v>18</v>
      </c>
      <c r="C238">
        <v>13</v>
      </c>
      <c r="D238" s="17" t="str">
        <f t="shared" ref="D238:D253" si="15">IF(N2&lt;&gt;"",N2,"")</f>
        <v>Buffer</v>
      </c>
    </row>
    <row r="239" spans="1:4" hidden="1" x14ac:dyDescent="0.3">
      <c r="A239" s="16" t="s">
        <v>245</v>
      </c>
      <c r="B239" t="s">
        <v>21</v>
      </c>
      <c r="C239">
        <v>13</v>
      </c>
      <c r="D239" s="17" t="str">
        <f t="shared" si="15"/>
        <v>XXXX-WT-fixed_Pur-2021May</v>
      </c>
    </row>
    <row r="240" spans="1:4" hidden="1" x14ac:dyDescent="0.3">
      <c r="A240" s="16" t="s">
        <v>246</v>
      </c>
      <c r="B240" t="s">
        <v>22</v>
      </c>
      <c r="C240">
        <v>13</v>
      </c>
      <c r="D240" s="17" t="str">
        <f t="shared" si="15"/>
        <v>XXXX-WT-fixed_Pur-2021May</v>
      </c>
    </row>
    <row r="241" spans="1:4" hidden="1" x14ac:dyDescent="0.3">
      <c r="A241" s="16" t="s">
        <v>247</v>
      </c>
      <c r="B241" t="s">
        <v>23</v>
      </c>
      <c r="C241">
        <v>13</v>
      </c>
      <c r="D241" s="17" t="str">
        <f t="shared" si="15"/>
        <v>XXXX-WT-fixed_Pur-2021May</v>
      </c>
    </row>
    <row r="242" spans="1:4" hidden="1" x14ac:dyDescent="0.3">
      <c r="A242" s="16" t="s">
        <v>248</v>
      </c>
      <c r="B242" t="s">
        <v>24</v>
      </c>
      <c r="C242">
        <v>13</v>
      </c>
      <c r="D242" s="17" t="str">
        <f t="shared" si="15"/>
        <v>XXXX-WT-fixed_Pur-2021May</v>
      </c>
    </row>
    <row r="243" spans="1:4" hidden="1" x14ac:dyDescent="0.3">
      <c r="A243" s="16" t="s">
        <v>249</v>
      </c>
      <c r="B243" t="s">
        <v>25</v>
      </c>
      <c r="C243">
        <v>13</v>
      </c>
      <c r="D243" s="17" t="str">
        <f t="shared" si="15"/>
        <v>XXXX-WT-fixed_Pur-2021May</v>
      </c>
    </row>
    <row r="244" spans="1:4" hidden="1" x14ac:dyDescent="0.3">
      <c r="A244" s="16" t="s">
        <v>250</v>
      </c>
      <c r="B244" t="s">
        <v>26</v>
      </c>
      <c r="C244">
        <v>13</v>
      </c>
      <c r="D244" s="17" t="str">
        <f t="shared" si="15"/>
        <v>XXXX-WT-fixed_Pur-2021May</v>
      </c>
    </row>
    <row r="245" spans="1:4" hidden="1" x14ac:dyDescent="0.3">
      <c r="A245" s="16" t="s">
        <v>251</v>
      </c>
      <c r="B245" t="s">
        <v>27</v>
      </c>
      <c r="C245">
        <v>13</v>
      </c>
      <c r="D245" s="17" t="str">
        <f t="shared" si="15"/>
        <v>XXXX-WT-fixed_Pur-2021May</v>
      </c>
    </row>
    <row r="246" spans="1:4" hidden="1" x14ac:dyDescent="0.3">
      <c r="A246" s="16" t="s">
        <v>252</v>
      </c>
      <c r="B246" t="s">
        <v>28</v>
      </c>
      <c r="C246">
        <v>13</v>
      </c>
      <c r="D246" s="17" t="str">
        <f t="shared" si="15"/>
        <v>XXXX-WT-fixed_Pur-2021May</v>
      </c>
    </row>
    <row r="247" spans="1:4" hidden="1" x14ac:dyDescent="0.3">
      <c r="A247" s="16" t="s">
        <v>253</v>
      </c>
      <c r="B247" t="s">
        <v>29</v>
      </c>
      <c r="C247">
        <v>13</v>
      </c>
      <c r="D247" s="17" t="str">
        <f t="shared" si="15"/>
        <v>XXXX-WT-fixed_Pur-2021May</v>
      </c>
    </row>
    <row r="248" spans="1:4" hidden="1" x14ac:dyDescent="0.3">
      <c r="A248" s="16" t="s">
        <v>254</v>
      </c>
      <c r="B248" t="s">
        <v>30</v>
      </c>
      <c r="C248">
        <v>13</v>
      </c>
      <c r="D248" s="17" t="str">
        <f t="shared" si="15"/>
        <v>XXXX-WT-fixed_Pur-2021May</v>
      </c>
    </row>
    <row r="249" spans="1:4" hidden="1" x14ac:dyDescent="0.3">
      <c r="A249" s="16" t="s">
        <v>255</v>
      </c>
      <c r="B249" t="s">
        <v>31</v>
      </c>
      <c r="C249">
        <v>13</v>
      </c>
      <c r="D249" s="17" t="str">
        <f t="shared" si="15"/>
        <v>XXXX-WT-fixed_Pur-2021May</v>
      </c>
    </row>
    <row r="250" spans="1:4" hidden="1" x14ac:dyDescent="0.3">
      <c r="A250" s="16" t="s">
        <v>256</v>
      </c>
      <c r="B250" t="s">
        <v>32</v>
      </c>
      <c r="C250">
        <v>13</v>
      </c>
      <c r="D250" s="17" t="str">
        <f t="shared" si="15"/>
        <v>XXXX-WT-fixed_Pur-2021May</v>
      </c>
    </row>
    <row r="251" spans="1:4" hidden="1" x14ac:dyDescent="0.3">
      <c r="A251" s="16" t="s">
        <v>257</v>
      </c>
      <c r="B251" t="s">
        <v>33</v>
      </c>
      <c r="C251">
        <v>13</v>
      </c>
      <c r="D251" s="17" t="str">
        <f t="shared" si="15"/>
        <v>XXXX-WT-fixed_Pur-2021May</v>
      </c>
    </row>
    <row r="252" spans="1:4" hidden="1" x14ac:dyDescent="0.3">
      <c r="A252" s="16" t="s">
        <v>258</v>
      </c>
      <c r="B252" t="s">
        <v>34</v>
      </c>
      <c r="C252">
        <v>13</v>
      </c>
      <c r="D252" s="17" t="str">
        <f t="shared" si="15"/>
        <v>XXXX-WT-fixed_Pur-2021May</v>
      </c>
    </row>
    <row r="253" spans="1:4" hidden="1" x14ac:dyDescent="0.3">
      <c r="A253" s="16" t="s">
        <v>259</v>
      </c>
      <c r="B253" t="s">
        <v>35</v>
      </c>
      <c r="C253">
        <v>13</v>
      </c>
      <c r="D253" s="17" t="str">
        <f t="shared" si="15"/>
        <v>XXXX-WT-fixed_Pur-2021May</v>
      </c>
    </row>
    <row r="254" spans="1:4" hidden="1" x14ac:dyDescent="0.3">
      <c r="A254" s="16" t="s">
        <v>260</v>
      </c>
      <c r="B254" t="s">
        <v>18</v>
      </c>
      <c r="C254">
        <v>14</v>
      </c>
      <c r="D254" s="17" t="str">
        <f t="shared" ref="D254:D269" si="16">IF(O2&lt;&gt;"",O2,"")</f>
        <v>XXXX-WT-fixed_Pur-2021May</v>
      </c>
    </row>
    <row r="255" spans="1:4" hidden="1" x14ac:dyDescent="0.3">
      <c r="A255" s="16" t="s">
        <v>261</v>
      </c>
      <c r="B255" t="s">
        <v>21</v>
      </c>
      <c r="C255">
        <v>14</v>
      </c>
      <c r="D255" s="17" t="str">
        <f t="shared" si="16"/>
        <v>XXXX-WT-fixed_Pur-2021May</v>
      </c>
    </row>
    <row r="256" spans="1:4" hidden="1" x14ac:dyDescent="0.3">
      <c r="A256" s="16" t="s">
        <v>262</v>
      </c>
      <c r="B256" t="s">
        <v>22</v>
      </c>
      <c r="C256">
        <v>14</v>
      </c>
      <c r="D256" s="17" t="str">
        <f t="shared" si="16"/>
        <v>XXXX-WT-fixed_Pur-2021May</v>
      </c>
    </row>
    <row r="257" spans="1:4" hidden="1" x14ac:dyDescent="0.3">
      <c r="A257" s="16" t="s">
        <v>263</v>
      </c>
      <c r="B257" t="s">
        <v>23</v>
      </c>
      <c r="C257">
        <v>14</v>
      </c>
      <c r="D257" s="17" t="str">
        <f t="shared" si="16"/>
        <v>XXXX-WT-fixed_Pur-2021May</v>
      </c>
    </row>
    <row r="258" spans="1:4" hidden="1" x14ac:dyDescent="0.3">
      <c r="A258" s="16" t="s">
        <v>264</v>
      </c>
      <c r="B258" t="s">
        <v>24</v>
      </c>
      <c r="C258">
        <v>14</v>
      </c>
      <c r="D258" s="17" t="str">
        <f t="shared" si="16"/>
        <v>XXXX-WT-fixed_Pur-2021May</v>
      </c>
    </row>
    <row r="259" spans="1:4" hidden="1" x14ac:dyDescent="0.3">
      <c r="A259" s="16" t="s">
        <v>265</v>
      </c>
      <c r="B259" t="s">
        <v>25</v>
      </c>
      <c r="C259">
        <v>14</v>
      </c>
      <c r="D259" s="17" t="str">
        <f t="shared" si="16"/>
        <v>XXXX-WT-fixed_Pur-2021May</v>
      </c>
    </row>
    <row r="260" spans="1:4" hidden="1" x14ac:dyDescent="0.3">
      <c r="A260" s="16" t="s">
        <v>266</v>
      </c>
      <c r="B260" t="s">
        <v>26</v>
      </c>
      <c r="C260">
        <v>14</v>
      </c>
      <c r="D260" s="17" t="str">
        <f t="shared" si="16"/>
        <v>XXXX-WT-fixed_Pur-2021May</v>
      </c>
    </row>
    <row r="261" spans="1:4" hidden="1" x14ac:dyDescent="0.3">
      <c r="A261" s="16" t="s">
        <v>267</v>
      </c>
      <c r="B261" t="s">
        <v>27</v>
      </c>
      <c r="C261">
        <v>14</v>
      </c>
      <c r="D261" s="17" t="str">
        <f t="shared" si="16"/>
        <v>XXXX-WT-fixed_Pur-2021May</v>
      </c>
    </row>
    <row r="262" spans="1:4" hidden="1" x14ac:dyDescent="0.3">
      <c r="A262" s="16" t="s">
        <v>268</v>
      </c>
      <c r="B262" t="s">
        <v>28</v>
      </c>
      <c r="C262">
        <v>14</v>
      </c>
      <c r="D262" s="17" t="str">
        <f t="shared" si="16"/>
        <v>XXXX-WT-fixed_Pur-2021May</v>
      </c>
    </row>
    <row r="263" spans="1:4" hidden="1" x14ac:dyDescent="0.3">
      <c r="A263" s="16" t="s">
        <v>269</v>
      </c>
      <c r="B263" t="s">
        <v>29</v>
      </c>
      <c r="C263">
        <v>14</v>
      </c>
      <c r="D263" s="17" t="str">
        <f t="shared" si="16"/>
        <v>XXXX-WT-fixed_Pur-2021May</v>
      </c>
    </row>
    <row r="264" spans="1:4" hidden="1" x14ac:dyDescent="0.3">
      <c r="A264" s="16" t="s">
        <v>270</v>
      </c>
      <c r="B264" t="s">
        <v>30</v>
      </c>
      <c r="C264">
        <v>14</v>
      </c>
      <c r="D264" s="17" t="str">
        <f t="shared" si="16"/>
        <v>XXXX-WT-fixed_Pur-2021May</v>
      </c>
    </row>
    <row r="265" spans="1:4" hidden="1" x14ac:dyDescent="0.3">
      <c r="A265" s="16" t="s">
        <v>271</v>
      </c>
      <c r="B265" t="s">
        <v>31</v>
      </c>
      <c r="C265">
        <v>14</v>
      </c>
      <c r="D265" s="17" t="str">
        <f t="shared" si="16"/>
        <v>XXXX-WT-fixed_Pur-2021May</v>
      </c>
    </row>
    <row r="266" spans="1:4" hidden="1" x14ac:dyDescent="0.3">
      <c r="A266" s="16" t="s">
        <v>272</v>
      </c>
      <c r="B266" t="s">
        <v>32</v>
      </c>
      <c r="C266">
        <v>14</v>
      </c>
      <c r="D266" s="17" t="str">
        <f t="shared" si="16"/>
        <v>XXXX-WT-fixed_Pur-2021May</v>
      </c>
    </row>
    <row r="267" spans="1:4" hidden="1" x14ac:dyDescent="0.3">
      <c r="A267" s="16" t="s">
        <v>273</v>
      </c>
      <c r="B267" t="s">
        <v>33</v>
      </c>
      <c r="C267">
        <v>14</v>
      </c>
      <c r="D267" s="17" t="str">
        <f t="shared" si="16"/>
        <v>XXXX-WT-fixed_Pur-2021May</v>
      </c>
    </row>
    <row r="268" spans="1:4" hidden="1" x14ac:dyDescent="0.3">
      <c r="A268" s="16" t="s">
        <v>274</v>
      </c>
      <c r="B268" t="s">
        <v>34</v>
      </c>
      <c r="C268">
        <v>14</v>
      </c>
      <c r="D268" s="17" t="str">
        <f t="shared" si="16"/>
        <v>XXXX-WT-fixed_Pur-2021May</v>
      </c>
    </row>
    <row r="269" spans="1:4" hidden="1" x14ac:dyDescent="0.3">
      <c r="A269" s="16" t="s">
        <v>275</v>
      </c>
      <c r="B269" t="s">
        <v>35</v>
      </c>
      <c r="C269">
        <v>14</v>
      </c>
      <c r="D269" s="17" t="str">
        <f t="shared" si="16"/>
        <v>XXXX-WT-fixed_Pur-2021May</v>
      </c>
    </row>
    <row r="270" spans="1:4" hidden="1" x14ac:dyDescent="0.3">
      <c r="A270" s="16" t="s">
        <v>276</v>
      </c>
      <c r="B270" t="s">
        <v>18</v>
      </c>
      <c r="C270">
        <v>15</v>
      </c>
      <c r="D270" s="17" t="str">
        <f t="shared" ref="D270:D285" si="17">IF(P2&lt;&gt;"",P2,"")</f>
        <v>Buffer</v>
      </c>
    </row>
    <row r="271" spans="1:4" hidden="1" x14ac:dyDescent="0.3">
      <c r="A271" s="16" t="s">
        <v>277</v>
      </c>
      <c r="B271" t="s">
        <v>21</v>
      </c>
      <c r="C271">
        <v>15</v>
      </c>
      <c r="D271" s="17" t="str">
        <f t="shared" si="17"/>
        <v>XXXX-WT-fixed_Pur-2021May</v>
      </c>
    </row>
    <row r="272" spans="1:4" hidden="1" x14ac:dyDescent="0.3">
      <c r="A272" s="16" t="s">
        <v>278</v>
      </c>
      <c r="B272" t="s">
        <v>22</v>
      </c>
      <c r="C272">
        <v>15</v>
      </c>
      <c r="D272" s="17" t="str">
        <f t="shared" si="17"/>
        <v>XXXX-WT-fixed_Pur-2021May</v>
      </c>
    </row>
    <row r="273" spans="1:4" hidden="1" x14ac:dyDescent="0.3">
      <c r="A273" s="16" t="s">
        <v>279</v>
      </c>
      <c r="B273" t="s">
        <v>23</v>
      </c>
      <c r="C273">
        <v>15</v>
      </c>
      <c r="D273" s="17" t="str">
        <f t="shared" si="17"/>
        <v>XXXX-WT-fixed_Pur-2021May</v>
      </c>
    </row>
    <row r="274" spans="1:4" hidden="1" x14ac:dyDescent="0.3">
      <c r="A274" s="16" t="s">
        <v>280</v>
      </c>
      <c r="B274" t="s">
        <v>24</v>
      </c>
      <c r="C274">
        <v>15</v>
      </c>
      <c r="D274" s="17" t="str">
        <f t="shared" si="17"/>
        <v>XXXX-WT-fixed_Pur-2021May</v>
      </c>
    </row>
    <row r="275" spans="1:4" hidden="1" x14ac:dyDescent="0.3">
      <c r="A275" s="16" t="s">
        <v>281</v>
      </c>
      <c r="B275" t="s">
        <v>25</v>
      </c>
      <c r="C275">
        <v>15</v>
      </c>
      <c r="D275" s="17" t="str">
        <f t="shared" si="17"/>
        <v>XXXX-WT-fixed_Pur-2021May</v>
      </c>
    </row>
    <row r="276" spans="1:4" hidden="1" x14ac:dyDescent="0.3">
      <c r="A276" s="16" t="s">
        <v>282</v>
      </c>
      <c r="B276" t="s">
        <v>26</v>
      </c>
      <c r="C276">
        <v>15</v>
      </c>
      <c r="D276" s="17" t="str">
        <f t="shared" si="17"/>
        <v>XXXX-WT-fixed_Pur-2021May</v>
      </c>
    </row>
    <row r="277" spans="1:4" hidden="1" x14ac:dyDescent="0.3">
      <c r="A277" s="16" t="s">
        <v>283</v>
      </c>
      <c r="B277" t="s">
        <v>27</v>
      </c>
      <c r="C277">
        <v>15</v>
      </c>
      <c r="D277" s="17" t="str">
        <f t="shared" si="17"/>
        <v>XXXX-WT-fixed_Pur-2021May</v>
      </c>
    </row>
    <row r="278" spans="1:4" hidden="1" x14ac:dyDescent="0.3">
      <c r="A278" s="16" t="s">
        <v>284</v>
      </c>
      <c r="B278" t="s">
        <v>28</v>
      </c>
      <c r="C278">
        <v>15</v>
      </c>
      <c r="D278" s="17" t="str">
        <f t="shared" si="17"/>
        <v>XXXX-WT-fixed_Pur-2021May</v>
      </c>
    </row>
    <row r="279" spans="1:4" hidden="1" x14ac:dyDescent="0.3">
      <c r="A279" s="16" t="s">
        <v>285</v>
      </c>
      <c r="B279" t="s">
        <v>29</v>
      </c>
      <c r="C279">
        <v>15</v>
      </c>
      <c r="D279" s="17" t="str">
        <f t="shared" si="17"/>
        <v>XXXX-WT-fixed_Pur-2021May</v>
      </c>
    </row>
    <row r="280" spans="1:4" hidden="1" x14ac:dyDescent="0.3">
      <c r="A280" s="16" t="s">
        <v>286</v>
      </c>
      <c r="B280" t="s">
        <v>30</v>
      </c>
      <c r="C280">
        <v>15</v>
      </c>
      <c r="D280" s="17" t="str">
        <f t="shared" si="17"/>
        <v>XXXX-WT-fixed_Pur-2021May</v>
      </c>
    </row>
    <row r="281" spans="1:4" hidden="1" x14ac:dyDescent="0.3">
      <c r="A281" s="16" t="s">
        <v>287</v>
      </c>
      <c r="B281" t="s">
        <v>31</v>
      </c>
      <c r="C281">
        <v>15</v>
      </c>
      <c r="D281" s="17" t="str">
        <f t="shared" si="17"/>
        <v>XXXX-WT-fixed_Pur-2021May</v>
      </c>
    </row>
    <row r="282" spans="1:4" hidden="1" x14ac:dyDescent="0.3">
      <c r="A282" s="16" t="s">
        <v>288</v>
      </c>
      <c r="B282" t="s">
        <v>32</v>
      </c>
      <c r="C282">
        <v>15</v>
      </c>
      <c r="D282" s="17" t="str">
        <f t="shared" si="17"/>
        <v>XXXX-WT-fixed_Pur-2021May</v>
      </c>
    </row>
    <row r="283" spans="1:4" hidden="1" x14ac:dyDescent="0.3">
      <c r="A283" s="16" t="s">
        <v>289</v>
      </c>
      <c r="B283" t="s">
        <v>33</v>
      </c>
      <c r="C283">
        <v>15</v>
      </c>
      <c r="D283" s="17" t="str">
        <f t="shared" si="17"/>
        <v>XXXX-WT-fixed_Pur-2021May</v>
      </c>
    </row>
    <row r="284" spans="1:4" hidden="1" x14ac:dyDescent="0.3">
      <c r="A284" s="16" t="s">
        <v>290</v>
      </c>
      <c r="B284" t="s">
        <v>34</v>
      </c>
      <c r="C284">
        <v>15</v>
      </c>
      <c r="D284" s="17" t="str">
        <f t="shared" si="17"/>
        <v>XXXX-WT-fixed_Pur-2021May</v>
      </c>
    </row>
    <row r="285" spans="1:4" hidden="1" x14ac:dyDescent="0.3">
      <c r="A285" s="16" t="s">
        <v>291</v>
      </c>
      <c r="B285" t="s">
        <v>35</v>
      </c>
      <c r="C285">
        <v>15</v>
      </c>
      <c r="D285" s="17" t="str">
        <f t="shared" si="17"/>
        <v>XXXX-WT-fixed_Pur-2021May</v>
      </c>
    </row>
    <row r="286" spans="1:4" hidden="1" x14ac:dyDescent="0.3">
      <c r="A286" s="16" t="s">
        <v>292</v>
      </c>
      <c r="B286" t="s">
        <v>18</v>
      </c>
      <c r="C286">
        <v>16</v>
      </c>
      <c r="D286" s="17" t="str">
        <f t="shared" ref="D286:D301" si="18">IF(Q2&lt;&gt;"",Q2,"")</f>
        <v>XXXX-WT-fixed_Pur-2021May</v>
      </c>
    </row>
    <row r="287" spans="1:4" hidden="1" x14ac:dyDescent="0.3">
      <c r="A287" s="16" t="s">
        <v>293</v>
      </c>
      <c r="B287" t="s">
        <v>21</v>
      </c>
      <c r="C287">
        <v>16</v>
      </c>
      <c r="D287" s="17" t="str">
        <f t="shared" si="18"/>
        <v>XXXX-WT-fixed_Pur-2021May</v>
      </c>
    </row>
    <row r="288" spans="1:4" hidden="1" x14ac:dyDescent="0.3">
      <c r="A288" s="16" t="s">
        <v>294</v>
      </c>
      <c r="B288" t="s">
        <v>22</v>
      </c>
      <c r="C288">
        <v>16</v>
      </c>
      <c r="D288" s="17" t="str">
        <f t="shared" si="18"/>
        <v>XXXX-WT-fixed_Pur-2021May</v>
      </c>
    </row>
    <row r="289" spans="1:4" hidden="1" x14ac:dyDescent="0.3">
      <c r="A289" s="16" t="s">
        <v>295</v>
      </c>
      <c r="B289" t="s">
        <v>23</v>
      </c>
      <c r="C289">
        <v>16</v>
      </c>
      <c r="D289" s="17" t="str">
        <f t="shared" si="18"/>
        <v>XXXX-WT-fixed_Pur-2021May</v>
      </c>
    </row>
    <row r="290" spans="1:4" hidden="1" x14ac:dyDescent="0.3">
      <c r="A290" s="16" t="s">
        <v>296</v>
      </c>
      <c r="B290" t="s">
        <v>24</v>
      </c>
      <c r="C290">
        <v>16</v>
      </c>
      <c r="D290" s="17" t="str">
        <f t="shared" si="18"/>
        <v>XXXX-WT-fixed_Pur-2021May</v>
      </c>
    </row>
    <row r="291" spans="1:4" hidden="1" x14ac:dyDescent="0.3">
      <c r="A291" s="16" t="s">
        <v>297</v>
      </c>
      <c r="B291" t="s">
        <v>25</v>
      </c>
      <c r="C291">
        <v>16</v>
      </c>
      <c r="D291" s="17" t="str">
        <f t="shared" si="18"/>
        <v>XXXX-WT-fixed_Pur-2021May</v>
      </c>
    </row>
    <row r="292" spans="1:4" hidden="1" x14ac:dyDescent="0.3">
      <c r="A292" s="16" t="s">
        <v>298</v>
      </c>
      <c r="B292" t="s">
        <v>26</v>
      </c>
      <c r="C292">
        <v>16</v>
      </c>
      <c r="D292" s="17" t="str">
        <f t="shared" si="18"/>
        <v>XXXX-WT-fixed_Pur-2021May</v>
      </c>
    </row>
    <row r="293" spans="1:4" hidden="1" x14ac:dyDescent="0.3">
      <c r="A293" s="16" t="s">
        <v>299</v>
      </c>
      <c r="B293" t="s">
        <v>27</v>
      </c>
      <c r="C293">
        <v>16</v>
      </c>
      <c r="D293" s="17" t="str">
        <f t="shared" si="18"/>
        <v>XXXX-WT-fixed_Pur-2021May</v>
      </c>
    </row>
    <row r="294" spans="1:4" hidden="1" x14ac:dyDescent="0.3">
      <c r="A294" s="16" t="s">
        <v>300</v>
      </c>
      <c r="B294" t="s">
        <v>28</v>
      </c>
      <c r="C294">
        <v>16</v>
      </c>
      <c r="D294" s="17" t="str">
        <f t="shared" si="18"/>
        <v>XXXX-WT-fixed_Pur-2021May</v>
      </c>
    </row>
    <row r="295" spans="1:4" hidden="1" x14ac:dyDescent="0.3">
      <c r="A295" s="16" t="s">
        <v>301</v>
      </c>
      <c r="B295" t="s">
        <v>29</v>
      </c>
      <c r="C295">
        <v>16</v>
      </c>
      <c r="D295" s="17" t="str">
        <f t="shared" si="18"/>
        <v>XXXX-WT-fixed_Pur-2021May</v>
      </c>
    </row>
    <row r="296" spans="1:4" hidden="1" x14ac:dyDescent="0.3">
      <c r="A296" s="16" t="s">
        <v>302</v>
      </c>
      <c r="B296" t="s">
        <v>30</v>
      </c>
      <c r="C296">
        <v>16</v>
      </c>
      <c r="D296" s="17" t="str">
        <f t="shared" si="18"/>
        <v>XXXX-WT-fixed_Pur-2021May</v>
      </c>
    </row>
    <row r="297" spans="1:4" hidden="1" x14ac:dyDescent="0.3">
      <c r="A297" s="16" t="s">
        <v>303</v>
      </c>
      <c r="B297" t="s">
        <v>31</v>
      </c>
      <c r="C297">
        <v>16</v>
      </c>
      <c r="D297" s="17" t="str">
        <f t="shared" si="18"/>
        <v>XXXX-WT-fixed_Pur-2021May</v>
      </c>
    </row>
    <row r="298" spans="1:4" hidden="1" x14ac:dyDescent="0.3">
      <c r="A298" s="16" t="s">
        <v>304</v>
      </c>
      <c r="B298" t="s">
        <v>32</v>
      </c>
      <c r="C298">
        <v>16</v>
      </c>
      <c r="D298" s="17" t="str">
        <f t="shared" si="18"/>
        <v>XXXX-WT-fixed_Pur-2021May</v>
      </c>
    </row>
    <row r="299" spans="1:4" hidden="1" x14ac:dyDescent="0.3">
      <c r="A299" s="16" t="s">
        <v>305</v>
      </c>
      <c r="B299" t="s">
        <v>33</v>
      </c>
      <c r="C299">
        <v>16</v>
      </c>
      <c r="D299" s="17" t="str">
        <f t="shared" si="18"/>
        <v>XXXX-WT-fixed_Pur-2021May</v>
      </c>
    </row>
    <row r="300" spans="1:4" hidden="1" x14ac:dyDescent="0.3">
      <c r="A300" s="16" t="s">
        <v>306</v>
      </c>
      <c r="B300" t="s">
        <v>34</v>
      </c>
      <c r="C300">
        <v>16</v>
      </c>
      <c r="D300" s="17" t="str">
        <f t="shared" si="18"/>
        <v>XXXX-WT-fixed_Pur-2021May</v>
      </c>
    </row>
    <row r="301" spans="1:4" hidden="1" x14ac:dyDescent="0.3">
      <c r="A301" s="16" t="s">
        <v>307</v>
      </c>
      <c r="B301" t="s">
        <v>35</v>
      </c>
      <c r="C301">
        <v>16</v>
      </c>
      <c r="D301" s="17" t="str">
        <f t="shared" si="18"/>
        <v>XXXX-WT-fixed_Pur-2021May</v>
      </c>
    </row>
    <row r="302" spans="1:4" hidden="1" x14ac:dyDescent="0.3">
      <c r="A302" s="16" t="s">
        <v>308</v>
      </c>
      <c r="B302" t="s">
        <v>18</v>
      </c>
      <c r="C302">
        <v>17</v>
      </c>
      <c r="D302" s="17" t="str">
        <f t="shared" ref="D302:D317" si="19">IF(R2&lt;&gt;"",R2,"")</f>
        <v>Buffer</v>
      </c>
    </row>
    <row r="303" spans="1:4" hidden="1" x14ac:dyDescent="0.3">
      <c r="A303" s="16" t="s">
        <v>309</v>
      </c>
      <c r="B303" t="s">
        <v>21</v>
      </c>
      <c r="C303">
        <v>17</v>
      </c>
      <c r="D303" s="17" t="str">
        <f t="shared" si="19"/>
        <v>XXXX-WT-fixed_Pur-2021May</v>
      </c>
    </row>
    <row r="304" spans="1:4" hidden="1" x14ac:dyDescent="0.3">
      <c r="A304" s="16" t="s">
        <v>310</v>
      </c>
      <c r="B304" t="s">
        <v>22</v>
      </c>
      <c r="C304">
        <v>17</v>
      </c>
      <c r="D304" s="17" t="str">
        <f t="shared" si="19"/>
        <v>XXXX-WT-fixed_Pur-2021May</v>
      </c>
    </row>
    <row r="305" spans="1:4" hidden="1" x14ac:dyDescent="0.3">
      <c r="A305" s="16" t="s">
        <v>311</v>
      </c>
      <c r="B305" t="s">
        <v>23</v>
      </c>
      <c r="C305">
        <v>17</v>
      </c>
      <c r="D305" s="17" t="str">
        <f t="shared" si="19"/>
        <v>XXXX-WT-fixed_Pur-2021May</v>
      </c>
    </row>
    <row r="306" spans="1:4" hidden="1" x14ac:dyDescent="0.3">
      <c r="A306" s="16" t="s">
        <v>312</v>
      </c>
      <c r="B306" t="s">
        <v>24</v>
      </c>
      <c r="C306">
        <v>17</v>
      </c>
      <c r="D306" s="17" t="str">
        <f t="shared" si="19"/>
        <v>XXXX-WT-fixed_Pur-2021May</v>
      </c>
    </row>
    <row r="307" spans="1:4" hidden="1" x14ac:dyDescent="0.3">
      <c r="A307" s="16" t="s">
        <v>313</v>
      </c>
      <c r="B307" t="s">
        <v>25</v>
      </c>
      <c r="C307">
        <v>17</v>
      </c>
      <c r="D307" s="17" t="str">
        <f t="shared" si="19"/>
        <v>XXXX-WT-fixed_Pur-2021May</v>
      </c>
    </row>
    <row r="308" spans="1:4" hidden="1" x14ac:dyDescent="0.3">
      <c r="A308" s="16" t="s">
        <v>314</v>
      </c>
      <c r="B308" t="s">
        <v>26</v>
      </c>
      <c r="C308">
        <v>17</v>
      </c>
      <c r="D308" s="17" t="str">
        <f t="shared" si="19"/>
        <v>XXXX-WT-fixed_Pur-2021May</v>
      </c>
    </row>
    <row r="309" spans="1:4" hidden="1" x14ac:dyDescent="0.3">
      <c r="A309" s="16" t="s">
        <v>315</v>
      </c>
      <c r="B309" t="s">
        <v>27</v>
      </c>
      <c r="C309">
        <v>17</v>
      </c>
      <c r="D309" s="17" t="str">
        <f t="shared" si="19"/>
        <v>XXXX-WT-fixed_Pur-2021May</v>
      </c>
    </row>
    <row r="310" spans="1:4" hidden="1" x14ac:dyDescent="0.3">
      <c r="A310" s="16" t="s">
        <v>316</v>
      </c>
      <c r="B310" t="s">
        <v>28</v>
      </c>
      <c r="C310">
        <v>17</v>
      </c>
      <c r="D310" s="17" t="str">
        <f t="shared" si="19"/>
        <v>XXXX-WT-fixed_Pur-2021May</v>
      </c>
    </row>
    <row r="311" spans="1:4" hidden="1" x14ac:dyDescent="0.3">
      <c r="A311" s="16" t="s">
        <v>317</v>
      </c>
      <c r="B311" t="s">
        <v>29</v>
      </c>
      <c r="C311">
        <v>17</v>
      </c>
      <c r="D311" s="17" t="str">
        <f t="shared" si="19"/>
        <v>XXXX-WT-fixed_Pur-2021May</v>
      </c>
    </row>
    <row r="312" spans="1:4" hidden="1" x14ac:dyDescent="0.3">
      <c r="A312" s="16" t="s">
        <v>318</v>
      </c>
      <c r="B312" t="s">
        <v>30</v>
      </c>
      <c r="C312">
        <v>17</v>
      </c>
      <c r="D312" s="17" t="str">
        <f t="shared" si="19"/>
        <v>XXXX-WT-fixed_Pur-2021May</v>
      </c>
    </row>
    <row r="313" spans="1:4" hidden="1" x14ac:dyDescent="0.3">
      <c r="A313" s="16" t="s">
        <v>319</v>
      </c>
      <c r="B313" t="s">
        <v>31</v>
      </c>
      <c r="C313">
        <v>17</v>
      </c>
      <c r="D313" s="17" t="str">
        <f t="shared" si="19"/>
        <v>XXXX-WT-fixed_Pur-2021May</v>
      </c>
    </row>
    <row r="314" spans="1:4" hidden="1" x14ac:dyDescent="0.3">
      <c r="A314" s="16" t="s">
        <v>320</v>
      </c>
      <c r="B314" t="s">
        <v>32</v>
      </c>
      <c r="C314">
        <v>17</v>
      </c>
      <c r="D314" s="17" t="str">
        <f t="shared" si="19"/>
        <v>XXXX-WT-fixed_Pur-2021May</v>
      </c>
    </row>
    <row r="315" spans="1:4" hidden="1" x14ac:dyDescent="0.3">
      <c r="A315" s="16" t="s">
        <v>321</v>
      </c>
      <c r="B315" t="s">
        <v>33</v>
      </c>
      <c r="C315">
        <v>17</v>
      </c>
      <c r="D315" s="17" t="str">
        <f t="shared" si="19"/>
        <v>XXXX-WT-fixed_Pur-2021May</v>
      </c>
    </row>
    <row r="316" spans="1:4" hidden="1" x14ac:dyDescent="0.3">
      <c r="A316" s="16" t="s">
        <v>322</v>
      </c>
      <c r="B316" t="s">
        <v>34</v>
      </c>
      <c r="C316">
        <v>17</v>
      </c>
      <c r="D316" s="17" t="str">
        <f t="shared" si="19"/>
        <v>XXXX-WT-fixed_Pur-2021May</v>
      </c>
    </row>
    <row r="317" spans="1:4" hidden="1" x14ac:dyDescent="0.3">
      <c r="A317" s="16" t="s">
        <v>323</v>
      </c>
      <c r="B317" t="s">
        <v>35</v>
      </c>
      <c r="C317">
        <v>17</v>
      </c>
      <c r="D317" s="17" t="str">
        <f t="shared" si="19"/>
        <v>XXXX-WT-fixed_Pur-2021May</v>
      </c>
    </row>
    <row r="318" spans="1:4" hidden="1" x14ac:dyDescent="0.3">
      <c r="A318" s="16" t="s">
        <v>324</v>
      </c>
      <c r="B318" t="s">
        <v>18</v>
      </c>
      <c r="C318">
        <v>18</v>
      </c>
      <c r="D318" s="17" t="str">
        <f t="shared" ref="D318:D333" si="20">IF(S2&lt;&gt;"",S2,"")</f>
        <v>XXXX-WT-fixed_Pur-2021May</v>
      </c>
    </row>
    <row r="319" spans="1:4" hidden="1" x14ac:dyDescent="0.3">
      <c r="A319" s="16" t="s">
        <v>325</v>
      </c>
      <c r="B319" t="s">
        <v>21</v>
      </c>
      <c r="C319">
        <v>18</v>
      </c>
      <c r="D319" s="17" t="str">
        <f t="shared" si="20"/>
        <v>XXXX-WT-fixed_Pur-2021May</v>
      </c>
    </row>
    <row r="320" spans="1:4" hidden="1" x14ac:dyDescent="0.3">
      <c r="A320" s="16" t="s">
        <v>326</v>
      </c>
      <c r="B320" t="s">
        <v>22</v>
      </c>
      <c r="C320">
        <v>18</v>
      </c>
      <c r="D320" s="17" t="str">
        <f t="shared" si="20"/>
        <v>XXXX-WT-fixed_Pur-2021May</v>
      </c>
    </row>
    <row r="321" spans="1:4" hidden="1" x14ac:dyDescent="0.3">
      <c r="A321" s="16" t="s">
        <v>327</v>
      </c>
      <c r="B321" t="s">
        <v>23</v>
      </c>
      <c r="C321">
        <v>18</v>
      </c>
      <c r="D321" s="17" t="str">
        <f t="shared" si="20"/>
        <v>XXXX-WT-fixed_Pur-2021May</v>
      </c>
    </row>
    <row r="322" spans="1:4" hidden="1" x14ac:dyDescent="0.3">
      <c r="A322" s="16" t="s">
        <v>328</v>
      </c>
      <c r="B322" t="s">
        <v>24</v>
      </c>
      <c r="C322">
        <v>18</v>
      </c>
      <c r="D322" s="17" t="str">
        <f t="shared" si="20"/>
        <v>XXXX-WT-fixed_Pur-2021May</v>
      </c>
    </row>
    <row r="323" spans="1:4" hidden="1" x14ac:dyDescent="0.3">
      <c r="A323" s="16" t="s">
        <v>329</v>
      </c>
      <c r="B323" t="s">
        <v>25</v>
      </c>
      <c r="C323">
        <v>18</v>
      </c>
      <c r="D323" s="17" t="str">
        <f t="shared" si="20"/>
        <v>XXXX-WT-fixed_Pur-2021May</v>
      </c>
    </row>
    <row r="324" spans="1:4" hidden="1" x14ac:dyDescent="0.3">
      <c r="A324" s="16" t="s">
        <v>330</v>
      </c>
      <c r="B324" t="s">
        <v>26</v>
      </c>
      <c r="C324">
        <v>18</v>
      </c>
      <c r="D324" s="17" t="str">
        <f t="shared" si="20"/>
        <v>XXXX-WT-fixed_Pur-2021May</v>
      </c>
    </row>
    <row r="325" spans="1:4" hidden="1" x14ac:dyDescent="0.3">
      <c r="A325" s="16" t="s">
        <v>331</v>
      </c>
      <c r="B325" t="s">
        <v>27</v>
      </c>
      <c r="C325">
        <v>18</v>
      </c>
      <c r="D325" s="17" t="str">
        <f t="shared" si="20"/>
        <v>XXXX-WT-fixed_Pur-2021May</v>
      </c>
    </row>
    <row r="326" spans="1:4" hidden="1" x14ac:dyDescent="0.3">
      <c r="A326" s="16" t="s">
        <v>332</v>
      </c>
      <c r="B326" t="s">
        <v>28</v>
      </c>
      <c r="C326">
        <v>18</v>
      </c>
      <c r="D326" s="17" t="str">
        <f t="shared" si="20"/>
        <v>XXXX-WT-fixed_Pur-2021May</v>
      </c>
    </row>
    <row r="327" spans="1:4" hidden="1" x14ac:dyDescent="0.3">
      <c r="A327" s="16" t="s">
        <v>333</v>
      </c>
      <c r="B327" t="s">
        <v>29</v>
      </c>
      <c r="C327">
        <v>18</v>
      </c>
      <c r="D327" s="17" t="str">
        <f t="shared" si="20"/>
        <v>XXXX-WT-fixed_Pur-2021May</v>
      </c>
    </row>
    <row r="328" spans="1:4" hidden="1" x14ac:dyDescent="0.3">
      <c r="A328" s="16" t="s">
        <v>334</v>
      </c>
      <c r="B328" t="s">
        <v>30</v>
      </c>
      <c r="C328">
        <v>18</v>
      </c>
      <c r="D328" s="17" t="str">
        <f t="shared" si="20"/>
        <v>XXXX-WT-fixed_Pur-2021May</v>
      </c>
    </row>
    <row r="329" spans="1:4" hidden="1" x14ac:dyDescent="0.3">
      <c r="A329" s="16" t="s">
        <v>335</v>
      </c>
      <c r="B329" t="s">
        <v>31</v>
      </c>
      <c r="C329">
        <v>18</v>
      </c>
      <c r="D329" s="17" t="str">
        <f t="shared" si="20"/>
        <v>XXXX-WT-fixed_Pur-2021May</v>
      </c>
    </row>
    <row r="330" spans="1:4" hidden="1" x14ac:dyDescent="0.3">
      <c r="A330" s="16" t="s">
        <v>336</v>
      </c>
      <c r="B330" t="s">
        <v>32</v>
      </c>
      <c r="C330">
        <v>18</v>
      </c>
      <c r="D330" s="17" t="str">
        <f t="shared" si="20"/>
        <v>XXXX-WT-fixed_Pur-2021May</v>
      </c>
    </row>
    <row r="331" spans="1:4" hidden="1" x14ac:dyDescent="0.3">
      <c r="A331" s="16" t="s">
        <v>337</v>
      </c>
      <c r="B331" t="s">
        <v>33</v>
      </c>
      <c r="C331">
        <v>18</v>
      </c>
      <c r="D331" s="17" t="str">
        <f t="shared" si="20"/>
        <v>XXXX-WT-fixed_Pur-2021May</v>
      </c>
    </row>
    <row r="332" spans="1:4" hidden="1" x14ac:dyDescent="0.3">
      <c r="A332" s="16" t="s">
        <v>338</v>
      </c>
      <c r="B332" t="s">
        <v>34</v>
      </c>
      <c r="C332">
        <v>18</v>
      </c>
      <c r="D332" s="17" t="str">
        <f t="shared" si="20"/>
        <v>XXXX-WT-fixed_Pur-2021May</v>
      </c>
    </row>
    <row r="333" spans="1:4" hidden="1" x14ac:dyDescent="0.3">
      <c r="A333" s="16" t="s">
        <v>339</v>
      </c>
      <c r="B333" t="s">
        <v>35</v>
      </c>
      <c r="C333">
        <v>18</v>
      </c>
      <c r="D333" s="17" t="str">
        <f t="shared" si="20"/>
        <v>XXXX-WT-fixed_Pur-2021May</v>
      </c>
    </row>
    <row r="334" spans="1:4" hidden="1" x14ac:dyDescent="0.3">
      <c r="A334" s="16" t="s">
        <v>340</v>
      </c>
      <c r="B334" t="s">
        <v>18</v>
      </c>
      <c r="C334">
        <v>19</v>
      </c>
      <c r="D334" s="17" t="str">
        <f t="shared" ref="D334:D349" si="21">IF(T2&lt;&gt;"",T2,"")</f>
        <v>Buffer</v>
      </c>
    </row>
    <row r="335" spans="1:4" hidden="1" x14ac:dyDescent="0.3">
      <c r="A335" s="16" t="s">
        <v>341</v>
      </c>
      <c r="B335" t="s">
        <v>21</v>
      </c>
      <c r="C335">
        <v>19</v>
      </c>
      <c r="D335" s="17" t="str">
        <f t="shared" si="21"/>
        <v>XXXX-WT-fixed_Pur-2021May</v>
      </c>
    </row>
    <row r="336" spans="1:4" hidden="1" x14ac:dyDescent="0.3">
      <c r="A336" s="16" t="s">
        <v>342</v>
      </c>
      <c r="B336" t="s">
        <v>22</v>
      </c>
      <c r="C336">
        <v>19</v>
      </c>
      <c r="D336" s="17" t="str">
        <f t="shared" si="21"/>
        <v>XXXX-WT-fixed_Pur-2021May</v>
      </c>
    </row>
    <row r="337" spans="1:4" hidden="1" x14ac:dyDescent="0.3">
      <c r="A337" s="16" t="s">
        <v>343</v>
      </c>
      <c r="B337" t="s">
        <v>23</v>
      </c>
      <c r="C337">
        <v>19</v>
      </c>
      <c r="D337" s="17" t="str">
        <f t="shared" si="21"/>
        <v>XXXX-WT-fixed_Pur-2021May</v>
      </c>
    </row>
    <row r="338" spans="1:4" hidden="1" x14ac:dyDescent="0.3">
      <c r="A338" s="16" t="s">
        <v>344</v>
      </c>
      <c r="B338" t="s">
        <v>24</v>
      </c>
      <c r="C338">
        <v>19</v>
      </c>
      <c r="D338" s="17" t="str">
        <f t="shared" si="21"/>
        <v>XXXX-WT-fixed_Pur-2021May</v>
      </c>
    </row>
    <row r="339" spans="1:4" hidden="1" x14ac:dyDescent="0.3">
      <c r="A339" s="16" t="s">
        <v>345</v>
      </c>
      <c r="B339" t="s">
        <v>25</v>
      </c>
      <c r="C339">
        <v>19</v>
      </c>
      <c r="D339" s="17" t="str">
        <f t="shared" si="21"/>
        <v>XXXX-WT-fixed_Pur-2021May</v>
      </c>
    </row>
    <row r="340" spans="1:4" hidden="1" x14ac:dyDescent="0.3">
      <c r="A340" s="16" t="s">
        <v>346</v>
      </c>
      <c r="B340" t="s">
        <v>26</v>
      </c>
      <c r="C340">
        <v>19</v>
      </c>
      <c r="D340" s="17" t="str">
        <f t="shared" si="21"/>
        <v>XXXX-WT-fixed_Pur-2021May</v>
      </c>
    </row>
    <row r="341" spans="1:4" hidden="1" x14ac:dyDescent="0.3">
      <c r="A341" s="16" t="s">
        <v>347</v>
      </c>
      <c r="B341" t="s">
        <v>27</v>
      </c>
      <c r="C341">
        <v>19</v>
      </c>
      <c r="D341" s="17" t="str">
        <f t="shared" si="21"/>
        <v>XXXX-WT-fixed_Pur-2021May</v>
      </c>
    </row>
    <row r="342" spans="1:4" hidden="1" x14ac:dyDescent="0.3">
      <c r="A342" s="16" t="s">
        <v>348</v>
      </c>
      <c r="B342" t="s">
        <v>28</v>
      </c>
      <c r="C342">
        <v>19</v>
      </c>
      <c r="D342" s="17" t="str">
        <f t="shared" si="21"/>
        <v>XXXX-WT-fixed_Pur-2021May</v>
      </c>
    </row>
    <row r="343" spans="1:4" hidden="1" x14ac:dyDescent="0.3">
      <c r="A343" s="16" t="s">
        <v>349</v>
      </c>
      <c r="B343" t="s">
        <v>29</v>
      </c>
      <c r="C343">
        <v>19</v>
      </c>
      <c r="D343" s="17" t="str">
        <f t="shared" si="21"/>
        <v>XXXX-WT-fixed_Pur-2021May</v>
      </c>
    </row>
    <row r="344" spans="1:4" hidden="1" x14ac:dyDescent="0.3">
      <c r="A344" s="16" t="s">
        <v>350</v>
      </c>
      <c r="B344" t="s">
        <v>30</v>
      </c>
      <c r="C344">
        <v>19</v>
      </c>
      <c r="D344" s="17" t="str">
        <f t="shared" si="21"/>
        <v>XXXX-WT-fixed_Pur-2021May</v>
      </c>
    </row>
    <row r="345" spans="1:4" hidden="1" x14ac:dyDescent="0.3">
      <c r="A345" s="16" t="s">
        <v>351</v>
      </c>
      <c r="B345" t="s">
        <v>31</v>
      </c>
      <c r="C345">
        <v>19</v>
      </c>
      <c r="D345" s="17" t="str">
        <f t="shared" si="21"/>
        <v>XXXX-WT-fixed_Pur-2021May</v>
      </c>
    </row>
    <row r="346" spans="1:4" hidden="1" x14ac:dyDescent="0.3">
      <c r="A346" s="16" t="s">
        <v>352</v>
      </c>
      <c r="B346" t="s">
        <v>32</v>
      </c>
      <c r="C346">
        <v>19</v>
      </c>
      <c r="D346" s="17" t="str">
        <f t="shared" si="21"/>
        <v>XXXX-WT-fixed_Pur-2021May</v>
      </c>
    </row>
    <row r="347" spans="1:4" hidden="1" x14ac:dyDescent="0.3">
      <c r="A347" s="16" t="s">
        <v>353</v>
      </c>
      <c r="B347" t="s">
        <v>33</v>
      </c>
      <c r="C347">
        <v>19</v>
      </c>
      <c r="D347" s="17" t="str">
        <f t="shared" si="21"/>
        <v>XXXX-WT-fixed_Pur-2021May</v>
      </c>
    </row>
    <row r="348" spans="1:4" hidden="1" x14ac:dyDescent="0.3">
      <c r="A348" s="16" t="s">
        <v>354</v>
      </c>
      <c r="B348" t="s">
        <v>34</v>
      </c>
      <c r="C348">
        <v>19</v>
      </c>
      <c r="D348" s="17" t="str">
        <f t="shared" si="21"/>
        <v>XXXX-WT-fixed_Pur-2021May</v>
      </c>
    </row>
    <row r="349" spans="1:4" hidden="1" x14ac:dyDescent="0.3">
      <c r="A349" s="16" t="s">
        <v>355</v>
      </c>
      <c r="B349" t="s">
        <v>35</v>
      </c>
      <c r="C349">
        <v>19</v>
      </c>
      <c r="D349" s="17" t="str">
        <f t="shared" si="21"/>
        <v>XXXX-WT-fixed_Pur-2021May</v>
      </c>
    </row>
    <row r="350" spans="1:4" hidden="1" x14ac:dyDescent="0.3">
      <c r="A350" s="16" t="s">
        <v>356</v>
      </c>
      <c r="B350" t="s">
        <v>18</v>
      </c>
      <c r="C350">
        <v>20</v>
      </c>
      <c r="D350" s="17" t="str">
        <f>IF(U2&lt;&gt;"",U2,"")</f>
        <v>XXXX-WT-fixed_Pur-2021May</v>
      </c>
    </row>
    <row r="351" spans="1:4" hidden="1" x14ac:dyDescent="0.3">
      <c r="A351" s="16" t="s">
        <v>357</v>
      </c>
      <c r="B351" t="s">
        <v>21</v>
      </c>
      <c r="C351">
        <v>20</v>
      </c>
      <c r="D351" s="17" t="str">
        <f t="shared" ref="D351:D365" si="22">IF(T19&lt;&gt;"",T19,"")</f>
        <v/>
      </c>
    </row>
    <row r="352" spans="1:4" hidden="1" x14ac:dyDescent="0.3">
      <c r="A352" s="16" t="s">
        <v>358</v>
      </c>
      <c r="B352" t="s">
        <v>22</v>
      </c>
      <c r="C352">
        <v>20</v>
      </c>
      <c r="D352" s="17" t="str">
        <f t="shared" si="22"/>
        <v/>
      </c>
    </row>
    <row r="353" spans="1:4" hidden="1" x14ac:dyDescent="0.3">
      <c r="A353" s="16" t="s">
        <v>359</v>
      </c>
      <c r="B353" t="s">
        <v>23</v>
      </c>
      <c r="C353">
        <v>20</v>
      </c>
      <c r="D353" s="17" t="str">
        <f t="shared" si="22"/>
        <v/>
      </c>
    </row>
    <row r="354" spans="1:4" hidden="1" x14ac:dyDescent="0.3">
      <c r="A354" s="16" t="s">
        <v>360</v>
      </c>
      <c r="B354" t="s">
        <v>24</v>
      </c>
      <c r="C354">
        <v>20</v>
      </c>
      <c r="D354" s="17" t="str">
        <f t="shared" si="22"/>
        <v/>
      </c>
    </row>
    <row r="355" spans="1:4" hidden="1" x14ac:dyDescent="0.3">
      <c r="A355" s="16" t="s">
        <v>361</v>
      </c>
      <c r="B355" t="s">
        <v>25</v>
      </c>
      <c r="C355">
        <v>20</v>
      </c>
      <c r="D355" s="17" t="str">
        <f t="shared" si="22"/>
        <v/>
      </c>
    </row>
    <row r="356" spans="1:4" hidden="1" x14ac:dyDescent="0.3">
      <c r="A356" s="16" t="s">
        <v>362</v>
      </c>
      <c r="B356" t="s">
        <v>26</v>
      </c>
      <c r="C356">
        <v>20</v>
      </c>
      <c r="D356" s="17" t="str">
        <f t="shared" si="22"/>
        <v/>
      </c>
    </row>
    <row r="357" spans="1:4" hidden="1" x14ac:dyDescent="0.3">
      <c r="A357" s="16" t="s">
        <v>363</v>
      </c>
      <c r="B357" t="s">
        <v>27</v>
      </c>
      <c r="C357">
        <v>20</v>
      </c>
      <c r="D357" s="17" t="str">
        <f t="shared" si="22"/>
        <v/>
      </c>
    </row>
    <row r="358" spans="1:4" hidden="1" x14ac:dyDescent="0.3">
      <c r="A358" s="16" t="s">
        <v>364</v>
      </c>
      <c r="B358" t="s">
        <v>28</v>
      </c>
      <c r="C358">
        <v>20</v>
      </c>
      <c r="D358" s="17" t="str">
        <f t="shared" si="22"/>
        <v/>
      </c>
    </row>
    <row r="359" spans="1:4" hidden="1" x14ac:dyDescent="0.3">
      <c r="A359" s="16" t="s">
        <v>365</v>
      </c>
      <c r="B359" t="s">
        <v>29</v>
      </c>
      <c r="C359">
        <v>20</v>
      </c>
      <c r="D359" s="17" t="str">
        <f t="shared" si="22"/>
        <v/>
      </c>
    </row>
    <row r="360" spans="1:4" hidden="1" x14ac:dyDescent="0.3">
      <c r="A360" s="16" t="s">
        <v>366</v>
      </c>
      <c r="B360" t="s">
        <v>30</v>
      </c>
      <c r="C360">
        <v>20</v>
      </c>
      <c r="D360" s="17" t="str">
        <f t="shared" si="22"/>
        <v/>
      </c>
    </row>
    <row r="361" spans="1:4" hidden="1" x14ac:dyDescent="0.3">
      <c r="A361" s="16" t="s">
        <v>367</v>
      </c>
      <c r="B361" t="s">
        <v>31</v>
      </c>
      <c r="C361">
        <v>20</v>
      </c>
      <c r="D361" s="17" t="str">
        <f t="shared" si="22"/>
        <v/>
      </c>
    </row>
    <row r="362" spans="1:4" hidden="1" x14ac:dyDescent="0.3">
      <c r="A362" s="16" t="s">
        <v>368</v>
      </c>
      <c r="B362" t="s">
        <v>32</v>
      </c>
      <c r="C362">
        <v>20</v>
      </c>
      <c r="D362" s="17" t="str">
        <f t="shared" si="22"/>
        <v/>
      </c>
    </row>
    <row r="363" spans="1:4" hidden="1" x14ac:dyDescent="0.3">
      <c r="A363" s="16" t="s">
        <v>369</v>
      </c>
      <c r="B363" t="s">
        <v>33</v>
      </c>
      <c r="C363">
        <v>20</v>
      </c>
      <c r="D363" s="17" t="str">
        <f t="shared" si="22"/>
        <v/>
      </c>
    </row>
    <row r="364" spans="1:4" hidden="1" x14ac:dyDescent="0.3">
      <c r="A364" s="16" t="s">
        <v>370</v>
      </c>
      <c r="B364" t="s">
        <v>34</v>
      </c>
      <c r="C364">
        <v>20</v>
      </c>
      <c r="D364" s="17" t="str">
        <f t="shared" si="22"/>
        <v/>
      </c>
    </row>
    <row r="365" spans="1:4" hidden="1" x14ac:dyDescent="0.3">
      <c r="A365" s="16" t="s">
        <v>371</v>
      </c>
      <c r="B365" t="s">
        <v>35</v>
      </c>
      <c r="C365">
        <v>20</v>
      </c>
      <c r="D365" s="17" t="str">
        <f t="shared" si="22"/>
        <v/>
      </c>
    </row>
    <row r="366" spans="1:4" hidden="1" x14ac:dyDescent="0.3">
      <c r="A366" s="16" t="s">
        <v>372</v>
      </c>
      <c r="B366" t="s">
        <v>18</v>
      </c>
      <c r="C366">
        <v>21</v>
      </c>
      <c r="D366" s="17" t="str">
        <f>IF(V2&lt;&gt;"",V2,"")</f>
        <v>Buffer</v>
      </c>
    </row>
    <row r="367" spans="1:4" hidden="1" x14ac:dyDescent="0.3">
      <c r="A367" s="16" t="s">
        <v>373</v>
      </c>
      <c r="B367" t="s">
        <v>21</v>
      </c>
      <c r="C367">
        <v>21</v>
      </c>
      <c r="D367" s="17" t="str">
        <f t="shared" ref="D367:D381" si="23">IF(T42&lt;&gt;"",T42,"")</f>
        <v/>
      </c>
    </row>
    <row r="368" spans="1:4" hidden="1" x14ac:dyDescent="0.3">
      <c r="A368" s="16" t="s">
        <v>374</v>
      </c>
      <c r="B368" t="s">
        <v>22</v>
      </c>
      <c r="C368">
        <v>21</v>
      </c>
      <c r="D368" s="17" t="str">
        <f t="shared" si="23"/>
        <v/>
      </c>
    </row>
    <row r="369" spans="1:4" hidden="1" x14ac:dyDescent="0.3">
      <c r="A369" s="16" t="s">
        <v>375</v>
      </c>
      <c r="B369" t="s">
        <v>23</v>
      </c>
      <c r="C369">
        <v>21</v>
      </c>
      <c r="D369" s="17" t="str">
        <f t="shared" si="23"/>
        <v/>
      </c>
    </row>
    <row r="370" spans="1:4" hidden="1" x14ac:dyDescent="0.3">
      <c r="A370" s="16" t="s">
        <v>376</v>
      </c>
      <c r="B370" t="s">
        <v>24</v>
      </c>
      <c r="C370">
        <v>21</v>
      </c>
      <c r="D370" s="17" t="str">
        <f t="shared" si="23"/>
        <v/>
      </c>
    </row>
    <row r="371" spans="1:4" hidden="1" x14ac:dyDescent="0.3">
      <c r="A371" s="16" t="s">
        <v>377</v>
      </c>
      <c r="B371" t="s">
        <v>25</v>
      </c>
      <c r="C371">
        <v>21</v>
      </c>
      <c r="D371" s="17" t="str">
        <f t="shared" si="23"/>
        <v/>
      </c>
    </row>
    <row r="372" spans="1:4" hidden="1" x14ac:dyDescent="0.3">
      <c r="A372" s="16" t="s">
        <v>378</v>
      </c>
      <c r="B372" t="s">
        <v>26</v>
      </c>
      <c r="C372">
        <v>21</v>
      </c>
      <c r="D372" s="17" t="str">
        <f t="shared" si="23"/>
        <v/>
      </c>
    </row>
    <row r="373" spans="1:4" hidden="1" x14ac:dyDescent="0.3">
      <c r="A373" s="16" t="s">
        <v>379</v>
      </c>
      <c r="B373" t="s">
        <v>27</v>
      </c>
      <c r="C373">
        <v>21</v>
      </c>
      <c r="D373" s="17" t="str">
        <f t="shared" si="23"/>
        <v/>
      </c>
    </row>
    <row r="374" spans="1:4" hidden="1" x14ac:dyDescent="0.3">
      <c r="A374" s="16" t="s">
        <v>380</v>
      </c>
      <c r="B374" t="s">
        <v>28</v>
      </c>
      <c r="C374">
        <v>21</v>
      </c>
      <c r="D374" s="17" t="str">
        <f t="shared" si="23"/>
        <v/>
      </c>
    </row>
    <row r="375" spans="1:4" hidden="1" x14ac:dyDescent="0.3">
      <c r="A375" s="16" t="s">
        <v>381</v>
      </c>
      <c r="B375" t="s">
        <v>29</v>
      </c>
      <c r="C375">
        <v>21</v>
      </c>
      <c r="D375" s="17" t="str">
        <f t="shared" si="23"/>
        <v/>
      </c>
    </row>
    <row r="376" spans="1:4" hidden="1" x14ac:dyDescent="0.3">
      <c r="A376" s="16" t="s">
        <v>382</v>
      </c>
      <c r="B376" t="s">
        <v>30</v>
      </c>
      <c r="C376">
        <v>21</v>
      </c>
      <c r="D376" s="17" t="str">
        <f t="shared" si="23"/>
        <v/>
      </c>
    </row>
    <row r="377" spans="1:4" hidden="1" x14ac:dyDescent="0.3">
      <c r="A377" s="16" t="s">
        <v>383</v>
      </c>
      <c r="B377" t="s">
        <v>31</v>
      </c>
      <c r="C377">
        <v>21</v>
      </c>
      <c r="D377" s="17" t="str">
        <f t="shared" si="23"/>
        <v/>
      </c>
    </row>
    <row r="378" spans="1:4" hidden="1" x14ac:dyDescent="0.3">
      <c r="A378" s="16" t="s">
        <v>384</v>
      </c>
      <c r="B378" t="s">
        <v>32</v>
      </c>
      <c r="C378">
        <v>21</v>
      </c>
      <c r="D378" s="17" t="str">
        <f t="shared" si="23"/>
        <v/>
      </c>
    </row>
    <row r="379" spans="1:4" hidden="1" x14ac:dyDescent="0.3">
      <c r="A379" s="16" t="s">
        <v>385</v>
      </c>
      <c r="B379" t="s">
        <v>33</v>
      </c>
      <c r="C379">
        <v>21</v>
      </c>
      <c r="D379" s="17" t="str">
        <f t="shared" si="23"/>
        <v/>
      </c>
    </row>
    <row r="380" spans="1:4" hidden="1" x14ac:dyDescent="0.3">
      <c r="A380" s="16" t="s">
        <v>386</v>
      </c>
      <c r="B380" t="s">
        <v>34</v>
      </c>
      <c r="C380">
        <v>21</v>
      </c>
      <c r="D380" s="17" t="str">
        <f t="shared" si="23"/>
        <v/>
      </c>
    </row>
    <row r="381" spans="1:4" hidden="1" x14ac:dyDescent="0.3">
      <c r="A381" s="16" t="s">
        <v>387</v>
      </c>
      <c r="B381" t="s">
        <v>35</v>
      </c>
      <c r="C381">
        <v>21</v>
      </c>
      <c r="D381" s="17" t="str">
        <f t="shared" si="23"/>
        <v/>
      </c>
    </row>
    <row r="382" spans="1:4" hidden="1" x14ac:dyDescent="0.3">
      <c r="A382" s="16" t="s">
        <v>388</v>
      </c>
      <c r="B382" t="s">
        <v>18</v>
      </c>
      <c r="C382">
        <v>22</v>
      </c>
      <c r="D382" s="17" t="str">
        <f>IF(W2&lt;&gt;"",W2,"")</f>
        <v>XXXX-WT-fixed_Pur-2021May</v>
      </c>
    </row>
    <row r="383" spans="1:4" hidden="1" x14ac:dyDescent="0.3">
      <c r="A383" s="16" t="s">
        <v>389</v>
      </c>
      <c r="B383" t="s">
        <v>21</v>
      </c>
      <c r="C383">
        <v>22</v>
      </c>
      <c r="D383" s="17" t="str">
        <f t="shared" ref="D383:D397" si="24">IF(T58&lt;&gt;"",T58,"")</f>
        <v/>
      </c>
    </row>
    <row r="384" spans="1:4" hidden="1" x14ac:dyDescent="0.3">
      <c r="A384" s="16" t="s">
        <v>390</v>
      </c>
      <c r="B384" t="s">
        <v>22</v>
      </c>
      <c r="C384">
        <v>22</v>
      </c>
      <c r="D384" s="17" t="str">
        <f t="shared" si="24"/>
        <v/>
      </c>
    </row>
    <row r="385" spans="1:4" hidden="1" x14ac:dyDescent="0.3">
      <c r="A385" s="16" t="s">
        <v>391</v>
      </c>
      <c r="B385" t="s">
        <v>23</v>
      </c>
      <c r="C385">
        <v>22</v>
      </c>
      <c r="D385" s="17" t="str">
        <f t="shared" si="24"/>
        <v/>
      </c>
    </row>
    <row r="386" spans="1:4" hidden="1" x14ac:dyDescent="0.3">
      <c r="A386" s="16" t="s">
        <v>392</v>
      </c>
      <c r="B386" t="s">
        <v>24</v>
      </c>
      <c r="C386">
        <v>22</v>
      </c>
      <c r="D386" s="17" t="str">
        <f t="shared" si="24"/>
        <v/>
      </c>
    </row>
    <row r="387" spans="1:4" hidden="1" x14ac:dyDescent="0.3">
      <c r="A387" s="16" t="s">
        <v>393</v>
      </c>
      <c r="B387" t="s">
        <v>25</v>
      </c>
      <c r="C387">
        <v>22</v>
      </c>
      <c r="D387" s="17" t="str">
        <f t="shared" si="24"/>
        <v/>
      </c>
    </row>
    <row r="388" spans="1:4" hidden="1" x14ac:dyDescent="0.3">
      <c r="A388" s="16" t="s">
        <v>394</v>
      </c>
      <c r="B388" t="s">
        <v>26</v>
      </c>
      <c r="C388">
        <v>22</v>
      </c>
      <c r="D388" s="17" t="str">
        <f t="shared" si="24"/>
        <v/>
      </c>
    </row>
    <row r="389" spans="1:4" hidden="1" x14ac:dyDescent="0.3">
      <c r="A389" s="16" t="s">
        <v>395</v>
      </c>
      <c r="B389" t="s">
        <v>27</v>
      </c>
      <c r="C389">
        <v>22</v>
      </c>
      <c r="D389" s="17" t="str">
        <f t="shared" si="24"/>
        <v/>
      </c>
    </row>
    <row r="390" spans="1:4" hidden="1" x14ac:dyDescent="0.3">
      <c r="A390" s="16" t="s">
        <v>396</v>
      </c>
      <c r="B390" t="s">
        <v>28</v>
      </c>
      <c r="C390">
        <v>22</v>
      </c>
      <c r="D390" s="17" t="str">
        <f t="shared" si="24"/>
        <v/>
      </c>
    </row>
    <row r="391" spans="1:4" hidden="1" x14ac:dyDescent="0.3">
      <c r="A391" s="16" t="s">
        <v>397</v>
      </c>
      <c r="B391" t="s">
        <v>29</v>
      </c>
      <c r="C391">
        <v>22</v>
      </c>
      <c r="D391" s="17" t="str">
        <f t="shared" si="24"/>
        <v/>
      </c>
    </row>
    <row r="392" spans="1:4" hidden="1" x14ac:dyDescent="0.3">
      <c r="A392" s="16" t="s">
        <v>398</v>
      </c>
      <c r="B392" t="s">
        <v>30</v>
      </c>
      <c r="C392">
        <v>22</v>
      </c>
      <c r="D392" s="17" t="str">
        <f t="shared" si="24"/>
        <v/>
      </c>
    </row>
    <row r="393" spans="1:4" hidden="1" x14ac:dyDescent="0.3">
      <c r="A393" s="16" t="s">
        <v>399</v>
      </c>
      <c r="B393" t="s">
        <v>31</v>
      </c>
      <c r="C393">
        <v>22</v>
      </c>
      <c r="D393" s="17" t="str">
        <f t="shared" si="24"/>
        <v/>
      </c>
    </row>
    <row r="394" spans="1:4" hidden="1" x14ac:dyDescent="0.3">
      <c r="A394" s="16" t="s">
        <v>400</v>
      </c>
      <c r="B394" t="s">
        <v>32</v>
      </c>
      <c r="C394">
        <v>22</v>
      </c>
      <c r="D394" s="17" t="str">
        <f t="shared" si="24"/>
        <v/>
      </c>
    </row>
    <row r="395" spans="1:4" hidden="1" x14ac:dyDescent="0.3">
      <c r="A395" s="16" t="s">
        <v>401</v>
      </c>
      <c r="B395" t="s">
        <v>33</v>
      </c>
      <c r="C395">
        <v>22</v>
      </c>
      <c r="D395" s="17" t="str">
        <f t="shared" si="24"/>
        <v/>
      </c>
    </row>
    <row r="396" spans="1:4" hidden="1" x14ac:dyDescent="0.3">
      <c r="A396" s="16" t="s">
        <v>402</v>
      </c>
      <c r="B396" t="s">
        <v>34</v>
      </c>
      <c r="C396">
        <v>22</v>
      </c>
      <c r="D396" s="17" t="str">
        <f t="shared" si="24"/>
        <v/>
      </c>
    </row>
    <row r="397" spans="1:4" hidden="1" x14ac:dyDescent="0.3">
      <c r="A397" s="16" t="s">
        <v>403</v>
      </c>
      <c r="B397" t="s">
        <v>35</v>
      </c>
      <c r="C397">
        <v>22</v>
      </c>
      <c r="D397" s="17" t="str">
        <f t="shared" si="24"/>
        <v/>
      </c>
    </row>
    <row r="398" spans="1:4" hidden="1" x14ac:dyDescent="0.3">
      <c r="A398" s="16" t="s">
        <v>404</v>
      </c>
      <c r="B398" t="s">
        <v>18</v>
      </c>
      <c r="C398">
        <v>23</v>
      </c>
      <c r="D398" s="17" t="str">
        <f>IF(X2&lt;&gt;"",X2,"")</f>
        <v>Buffer</v>
      </c>
    </row>
    <row r="399" spans="1:4" hidden="1" x14ac:dyDescent="0.3">
      <c r="A399" s="16" t="s">
        <v>405</v>
      </c>
      <c r="B399" t="s">
        <v>21</v>
      </c>
      <c r="C399">
        <v>23</v>
      </c>
      <c r="D399" s="17" t="str">
        <f t="shared" ref="D399:D413" si="25">IF(T74&lt;&gt;"",T74,"")</f>
        <v/>
      </c>
    </row>
    <row r="400" spans="1:4" hidden="1" x14ac:dyDescent="0.3">
      <c r="A400" s="16" t="s">
        <v>406</v>
      </c>
      <c r="B400" t="s">
        <v>22</v>
      </c>
      <c r="C400">
        <v>23</v>
      </c>
      <c r="D400" s="17" t="str">
        <f t="shared" si="25"/>
        <v/>
      </c>
    </row>
    <row r="401" spans="1:5" hidden="1" x14ac:dyDescent="0.3">
      <c r="A401" s="16" t="s">
        <v>407</v>
      </c>
      <c r="B401" t="s">
        <v>23</v>
      </c>
      <c r="C401">
        <v>23</v>
      </c>
      <c r="D401" s="17" t="str">
        <f t="shared" si="25"/>
        <v/>
      </c>
    </row>
    <row r="402" spans="1:5" hidden="1" x14ac:dyDescent="0.3">
      <c r="A402" s="16" t="s">
        <v>408</v>
      </c>
      <c r="B402" t="s">
        <v>24</v>
      </c>
      <c r="C402">
        <v>23</v>
      </c>
      <c r="D402" s="17" t="str">
        <f t="shared" si="25"/>
        <v/>
      </c>
    </row>
    <row r="403" spans="1:5" hidden="1" x14ac:dyDescent="0.3">
      <c r="A403" s="16" t="s">
        <v>409</v>
      </c>
      <c r="B403" t="s">
        <v>25</v>
      </c>
      <c r="C403">
        <v>23</v>
      </c>
      <c r="D403" s="17" t="str">
        <f t="shared" si="25"/>
        <v/>
      </c>
    </row>
    <row r="404" spans="1:5" hidden="1" x14ac:dyDescent="0.3">
      <c r="A404" s="16" t="s">
        <v>410</v>
      </c>
      <c r="B404" t="s">
        <v>26</v>
      </c>
      <c r="C404">
        <v>23</v>
      </c>
      <c r="D404" s="17" t="str">
        <f t="shared" si="25"/>
        <v/>
      </c>
    </row>
    <row r="405" spans="1:5" hidden="1" x14ac:dyDescent="0.3">
      <c r="A405" s="16" t="s">
        <v>411</v>
      </c>
      <c r="B405" t="s">
        <v>27</v>
      </c>
      <c r="C405">
        <v>23</v>
      </c>
      <c r="D405" s="17" t="str">
        <f t="shared" si="25"/>
        <v/>
      </c>
    </row>
    <row r="406" spans="1:5" hidden="1" x14ac:dyDescent="0.3">
      <c r="A406" s="16" t="s">
        <v>412</v>
      </c>
      <c r="B406" t="s">
        <v>28</v>
      </c>
      <c r="C406">
        <v>23</v>
      </c>
      <c r="D406" s="17" t="str">
        <f t="shared" si="25"/>
        <v/>
      </c>
    </row>
    <row r="407" spans="1:5" hidden="1" x14ac:dyDescent="0.3">
      <c r="A407" s="16" t="s">
        <v>413</v>
      </c>
      <c r="B407" t="s">
        <v>29</v>
      </c>
      <c r="C407">
        <v>23</v>
      </c>
      <c r="D407" s="17" t="str">
        <f t="shared" si="25"/>
        <v/>
      </c>
    </row>
    <row r="408" spans="1:5" hidden="1" x14ac:dyDescent="0.3">
      <c r="A408" s="16" t="s">
        <v>414</v>
      </c>
      <c r="B408" t="s">
        <v>30</v>
      </c>
      <c r="C408">
        <v>23</v>
      </c>
      <c r="D408" s="17" t="str">
        <f t="shared" si="25"/>
        <v/>
      </c>
    </row>
    <row r="409" spans="1:5" hidden="1" x14ac:dyDescent="0.3">
      <c r="A409" s="16" t="s">
        <v>415</v>
      </c>
      <c r="B409" t="s">
        <v>31</v>
      </c>
      <c r="C409">
        <v>23</v>
      </c>
      <c r="D409" s="17" t="str">
        <f t="shared" si="25"/>
        <v/>
      </c>
    </row>
    <row r="410" spans="1:5" hidden="1" x14ac:dyDescent="0.3">
      <c r="A410" s="16" t="s">
        <v>416</v>
      </c>
      <c r="B410" t="s">
        <v>32</v>
      </c>
      <c r="C410">
        <v>23</v>
      </c>
      <c r="D410" s="17" t="str">
        <f t="shared" si="25"/>
        <v/>
      </c>
    </row>
    <row r="411" spans="1:5" hidden="1" x14ac:dyDescent="0.3">
      <c r="A411" s="16" t="s">
        <v>417</v>
      </c>
      <c r="B411" t="s">
        <v>33</v>
      </c>
      <c r="C411">
        <v>23</v>
      </c>
      <c r="D411" s="17" t="str">
        <f t="shared" si="25"/>
        <v/>
      </c>
    </row>
    <row r="412" spans="1:5" hidden="1" x14ac:dyDescent="0.3">
      <c r="A412" s="16" t="s">
        <v>418</v>
      </c>
      <c r="B412" t="s">
        <v>34</v>
      </c>
      <c r="C412">
        <v>23</v>
      </c>
      <c r="D412" s="17" t="str">
        <f t="shared" si="25"/>
        <v/>
      </c>
    </row>
    <row r="413" spans="1:5" hidden="1" x14ac:dyDescent="0.3">
      <c r="A413" s="16" t="s">
        <v>419</v>
      </c>
      <c r="B413" t="s">
        <v>35</v>
      </c>
      <c r="C413">
        <v>23</v>
      </c>
      <c r="D413" s="17" t="str">
        <f t="shared" si="25"/>
        <v/>
      </c>
    </row>
    <row r="414" spans="1:5" hidden="1" x14ac:dyDescent="0.3">
      <c r="A414" s="16" t="s">
        <v>420</v>
      </c>
      <c r="B414" t="s">
        <v>18</v>
      </c>
      <c r="C414">
        <v>24</v>
      </c>
      <c r="D414" s="17" t="str">
        <f>IF(Y2&lt;&gt;"",Y2,"")</f>
        <v>XXXX-WT-fixed_Pur-2021May</v>
      </c>
      <c r="E414" s="17"/>
    </row>
    <row r="415" spans="1:5" hidden="1" x14ac:dyDescent="0.3">
      <c r="A415" s="16" t="s">
        <v>421</v>
      </c>
      <c r="B415" t="s">
        <v>21</v>
      </c>
      <c r="C415">
        <v>24</v>
      </c>
      <c r="D415" s="17" t="str">
        <f t="shared" ref="D415:D429" si="26">IF(T90&lt;&gt;"",T90,"")</f>
        <v/>
      </c>
    </row>
    <row r="416" spans="1:5" hidden="1" x14ac:dyDescent="0.3">
      <c r="A416" s="16" t="s">
        <v>422</v>
      </c>
      <c r="B416" t="s">
        <v>22</v>
      </c>
      <c r="C416">
        <v>24</v>
      </c>
      <c r="D416" s="17" t="str">
        <f t="shared" si="26"/>
        <v/>
      </c>
    </row>
    <row r="417" spans="1:4" hidden="1" x14ac:dyDescent="0.3">
      <c r="A417" s="16" t="s">
        <v>423</v>
      </c>
      <c r="B417" t="s">
        <v>23</v>
      </c>
      <c r="C417">
        <v>24</v>
      </c>
      <c r="D417" s="17" t="str">
        <f t="shared" si="26"/>
        <v/>
      </c>
    </row>
    <row r="418" spans="1:4" hidden="1" x14ac:dyDescent="0.3">
      <c r="A418" s="16" t="s">
        <v>424</v>
      </c>
      <c r="B418" t="s">
        <v>24</v>
      </c>
      <c r="C418">
        <v>24</v>
      </c>
      <c r="D418" s="17" t="str">
        <f t="shared" si="26"/>
        <v/>
      </c>
    </row>
    <row r="419" spans="1:4" hidden="1" x14ac:dyDescent="0.3">
      <c r="A419" s="16" t="s">
        <v>425</v>
      </c>
      <c r="B419" t="s">
        <v>25</v>
      </c>
      <c r="C419">
        <v>24</v>
      </c>
      <c r="D419" s="17" t="str">
        <f t="shared" si="26"/>
        <v/>
      </c>
    </row>
    <row r="420" spans="1:4" hidden="1" x14ac:dyDescent="0.3">
      <c r="A420" s="16" t="s">
        <v>426</v>
      </c>
      <c r="B420" t="s">
        <v>26</v>
      </c>
      <c r="C420">
        <v>24</v>
      </c>
      <c r="D420" s="17" t="str">
        <f t="shared" si="26"/>
        <v/>
      </c>
    </row>
    <row r="421" spans="1:4" hidden="1" x14ac:dyDescent="0.3">
      <c r="A421" s="16" t="s">
        <v>427</v>
      </c>
      <c r="B421" t="s">
        <v>27</v>
      </c>
      <c r="C421">
        <v>24</v>
      </c>
      <c r="D421" s="17" t="str">
        <f t="shared" si="26"/>
        <v/>
      </c>
    </row>
    <row r="422" spans="1:4" hidden="1" x14ac:dyDescent="0.3">
      <c r="A422" s="16" t="s">
        <v>428</v>
      </c>
      <c r="B422" t="s">
        <v>28</v>
      </c>
      <c r="C422">
        <v>24</v>
      </c>
      <c r="D422" s="17" t="str">
        <f t="shared" si="26"/>
        <v/>
      </c>
    </row>
    <row r="423" spans="1:4" hidden="1" x14ac:dyDescent="0.3">
      <c r="A423" s="16" t="s">
        <v>429</v>
      </c>
      <c r="B423" t="s">
        <v>29</v>
      </c>
      <c r="C423">
        <v>24</v>
      </c>
      <c r="D423" s="17" t="str">
        <f t="shared" si="26"/>
        <v/>
      </c>
    </row>
    <row r="424" spans="1:4" hidden="1" x14ac:dyDescent="0.3">
      <c r="A424" s="16" t="s">
        <v>430</v>
      </c>
      <c r="B424" t="s">
        <v>30</v>
      </c>
      <c r="C424">
        <v>24</v>
      </c>
      <c r="D424" s="17" t="str">
        <f t="shared" si="26"/>
        <v/>
      </c>
    </row>
    <row r="425" spans="1:4" hidden="1" x14ac:dyDescent="0.3">
      <c r="A425" s="16" t="s">
        <v>431</v>
      </c>
      <c r="B425" t="s">
        <v>31</v>
      </c>
      <c r="C425">
        <v>24</v>
      </c>
      <c r="D425" s="17" t="str">
        <f t="shared" si="26"/>
        <v/>
      </c>
    </row>
    <row r="426" spans="1:4" hidden="1" x14ac:dyDescent="0.3">
      <c r="A426" s="16" t="s">
        <v>432</v>
      </c>
      <c r="B426" t="s">
        <v>32</v>
      </c>
      <c r="C426">
        <v>24</v>
      </c>
      <c r="D426" s="17" t="str">
        <f t="shared" si="26"/>
        <v/>
      </c>
    </row>
    <row r="427" spans="1:4" hidden="1" x14ac:dyDescent="0.3">
      <c r="A427" s="16" t="s">
        <v>433</v>
      </c>
      <c r="B427" t="s">
        <v>33</v>
      </c>
      <c r="C427">
        <v>24</v>
      </c>
      <c r="D427" s="17" t="str">
        <f t="shared" si="26"/>
        <v/>
      </c>
    </row>
    <row r="428" spans="1:4" hidden="1" x14ac:dyDescent="0.3">
      <c r="A428" s="16" t="s">
        <v>434</v>
      </c>
      <c r="B428" t="s">
        <v>34</v>
      </c>
      <c r="C428">
        <v>24</v>
      </c>
      <c r="D428" s="17" t="str">
        <f t="shared" si="26"/>
        <v/>
      </c>
    </row>
    <row r="429" spans="1:4" hidden="1" x14ac:dyDescent="0.3">
      <c r="A429" s="18" t="s">
        <v>435</v>
      </c>
      <c r="B429" t="s">
        <v>35</v>
      </c>
      <c r="C429">
        <v>24</v>
      </c>
      <c r="D429" s="17" t="str">
        <f t="shared" si="26"/>
        <v/>
      </c>
    </row>
  </sheetData>
  <pageMargins left="0.7" right="0.7" top="0.75" bottom="0.75" header="0.3" footer="0.3"/>
  <pageSetup paperSize="9" scale="6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cell_number</vt:lpstr>
      <vt:lpstr>cell_passage</vt:lpstr>
      <vt:lpstr>Treatment</vt:lpstr>
      <vt:lpstr>1st Plate</vt:lpstr>
      <vt:lpstr>Dilutions 2nd Plate</vt:lpstr>
      <vt:lpstr>Dilutions pre Plate</vt:lpstr>
      <vt:lpstr>pre Plate</vt:lpstr>
      <vt:lpstr>Layout full names (mandatory)</vt:lpstr>
      <vt:lpstr>Well removal</vt:lpstr>
      <vt:lpstr>Plate preparation Calculations</vt:lpstr>
      <vt:lpstr>Cell type</vt:lpstr>
      <vt:lpstr>Reagent batch 1st plate</vt:lpstr>
      <vt:lpstr>Comments experiment</vt:lpstr>
      <vt:lpstr>protocol</vt:lpstr>
      <vt:lpstr>Control definitions</vt:lpstr>
      <vt:lpstr>Cell type &amp; nb</vt:lpstr>
      <vt:lpstr>Dilutions 1st Plate</vt:lpstr>
      <vt:lpstr>1st plate agonist &amp; batch</vt:lpstr>
      <vt:lpstr>2nd plate agonist &amp; batch</vt:lpstr>
      <vt:lpstr>Reagent batch 2nd plate</vt:lpstr>
      <vt:lpstr>2nd 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Elsa Martins</dc:creator>
  <cp:lastModifiedBy>Nicolas CALO</cp:lastModifiedBy>
  <cp:lastPrinted>2023-04-21T11:07:13Z</cp:lastPrinted>
  <dcterms:created xsi:type="dcterms:W3CDTF">2020-02-24T13:18:32Z</dcterms:created>
  <dcterms:modified xsi:type="dcterms:W3CDTF">2025-09-29T21:28:47Z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0x010100282BDA4D288EB14A88EB2BCBB0F6C1C9</vt:lpwstr>
  </property>
</Properties>
</file>